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namedSheetViews/namedSheetView1.xml" ContentType="application/vnd.ms-excel.namedsheetviews+xml"/>
  <Override PartName="/xl/tables/table2.xml" ContentType="application/vnd.openxmlformats-officedocument.spreadsheetml.table+xml"/>
  <Override PartName="/xl/namedSheetViews/namedSheetView2.xml" ContentType="application/vnd.ms-excel.namedsheetviews+xml"/>
  <Override PartName="/xl/tables/table3.xml" ContentType="application/vnd.openxmlformats-officedocument.spreadsheetml.table+xml"/>
  <Override PartName="/xl/comments1.xml" ContentType="application/vnd.openxmlformats-officedocument.spreadsheetml.comments+xml"/>
  <Override PartName="/xl/namedSheetViews/namedSheetView3.xml" ContentType="application/vnd.ms-excel.namedsheetviews+xml"/>
  <Override PartName="/xl/tables/table4.xml" ContentType="application/vnd.openxmlformats-officedocument.spreadsheetml.table+xml"/>
  <Override PartName="/xl/namedSheetViews/namedSheetView4.xml" ContentType="application/vnd.ms-excel.namedsheetviews+xml"/>
  <Override PartName="/xl/tables/table5.xml" ContentType="application/vnd.openxmlformats-officedocument.spreadsheetml.table+xml"/>
  <Override PartName="/xl/comments2.xml" ContentType="application/vnd.openxmlformats-officedocument.spreadsheetml.comments+xml"/>
  <Override PartName="/xl/tables/table6.xml" ContentType="application/vnd.openxmlformats-officedocument.spreadsheetml.table+xml"/>
  <Override PartName="/xl/comments3.xml" ContentType="application/vnd.openxmlformats-officedocument.spreadsheetml.comments+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8" Type="http://schemas.openxmlformats.org/officeDocument/2006/relationships/custom-properties" Target="docProps/custom.xml"/><Relationship Id="rId7" Type="http://schemas.openxmlformats.org/officeDocument/2006/relationships/extended-properties" Target="docProps/app.xml"/><Relationship Id="rId1" Type="http://schemas.openxmlformats.org/officeDocument/2006/relationships/officeDocument" Target="xl/workbook.xml"/><Relationship Id="rId6" Type="http://schemas.openxmlformats.org/package/2006/relationships/metadata/core-properties" Target="docProps/core.xml"/><Relationship Id="rId5" Type="http://schemas.microsoft.com/office/2006/relationships/ui/userCustomization" Target="userCustomization/customUI.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updateLinks="always" codeName="ThisWorkbook" defaultThemeVersion="124226"/>
  <mc:AlternateContent xmlns:mc="http://schemas.openxmlformats.org/markup-compatibility/2006">
    <mc:Choice Requires="x15">
      <x15ac:absPath xmlns:x15ac="http://schemas.microsoft.com/office/spreadsheetml/2010/11/ac" url="C:\Users\kyle.ramsy\Desktop\"/>
    </mc:Choice>
  </mc:AlternateContent>
  <xr:revisionPtr revIDLastSave="0" documentId="8_{482FA47E-8B77-4127-A968-BDE508E23692}" xr6:coauthVersionLast="47" xr6:coauthVersionMax="47" xr10:uidLastSave="{00000000-0000-0000-0000-000000000000}"/>
  <bookViews>
    <workbookView xWindow="-28920" yWindow="3990" windowWidth="29040" windowHeight="15840" firstSheet="6" activeTab="6" xr2:uid="{D64C0B33-D8D3-450E-9DF3-70A6C9BF85D7}"/>
  </bookViews>
  <sheets>
    <sheet name="Team Performance Dashboard" sheetId="18" state="hidden" r:id="rId1"/>
    <sheet name="Principal Interactions Tracker " sheetId="39" state="hidden" r:id="rId2"/>
    <sheet name="Principal Opportunites Tracker" sheetId="38" r:id="rId3"/>
    <sheet name="OrgStagesPivot" sheetId="41" r:id="rId4"/>
    <sheet name="Principal Interactions" sheetId="40" state="hidden" r:id="rId5"/>
    <sheet name="Principal Opportunities " sheetId="37" state="hidden" r:id="rId6"/>
    <sheet name="Organizations" sheetId="16" r:id="rId7"/>
    <sheet name="Contacts" sheetId="15" r:id="rId8"/>
    <sheet name="ContactsData" sheetId="25" state="hidden" r:id="rId9"/>
    <sheet name="Opportunities" sheetId="4" r:id="rId10"/>
    <sheet name="Interactions" sheetId="14" r:id="rId11"/>
    <sheet name="VAF Sales Blitz" sheetId="53" r:id="rId12"/>
    <sheet name="One Thing" sheetId="51" r:id="rId13"/>
    <sheet name="Dropdowns" sheetId="8" r:id="rId14"/>
    <sheet name="Products" sheetId="23" r:id="rId15"/>
    <sheet name="betterBalance" sheetId="46" r:id="rId16"/>
    <sheet name="Detail1" sheetId="36" r:id="rId17"/>
    <sheet name="Distributor Reps" sheetId="21" r:id="rId18"/>
    <sheet name="Strategic Plan" sheetId="52" r:id="rId19"/>
    <sheet name="Novi-Swap" sheetId="49" r:id="rId20"/>
    <sheet name="PFG codes" sheetId="50" r:id="rId21"/>
    <sheet name="GFS ROSEMONT Followup" sheetId="47" r:id="rId22"/>
    <sheet name="Distributor codes" sheetId="28" r:id="rId23"/>
    <sheet name="GFS BB GR SHOW" sheetId="30" r:id="rId24"/>
    <sheet name="GFS LL Leads" sheetId="31" r:id="rId25"/>
    <sheet name="GFS BB sales 2024" sheetId="32" r:id="rId26"/>
    <sheet name="HPS CONTRACT MGMNT" sheetId="43" r:id="rId27"/>
    <sheet name="HPSC&amp;U" sheetId="44" r:id="rId28"/>
    <sheet name="HPS K-12 Tristate" sheetId="45" r:id="rId29"/>
    <sheet name="Sheet1" sheetId="24" state="hidden" r:id="rId30"/>
  </sheets>
  <definedNames>
    <definedName name="_xlnm._FilterDatabase" localSheetId="7" hidden="1">Contacts!$B$4:$H$1882</definedName>
    <definedName name="_xlnm._FilterDatabase" localSheetId="22" hidden="1">'Distributor codes'!$A$1:$AF$642</definedName>
    <definedName name="_xlnm._FilterDatabase" localSheetId="13" hidden="1">Dropdowns!$B$4:$K$996</definedName>
    <definedName name="_xlnm._FilterDatabase" localSheetId="23" hidden="1">'GFS BB GR SHOW'!$F$1:$F$98</definedName>
    <definedName name="_xlnm._FilterDatabase" localSheetId="24" hidden="1">'GFS LL Leads'!$A$1:$A$338</definedName>
    <definedName name="_xlnm._FilterDatabase" localSheetId="21" hidden="1">'GFS ROSEMONT Followup'!$A$1:$A$177</definedName>
    <definedName name="_xlnm._FilterDatabase" localSheetId="10" hidden="1">Interactions!$B$4:$H$3019</definedName>
    <definedName name="_xlnm._FilterDatabase" localSheetId="9" hidden="1">Opportunities!$A$2:$F$2</definedName>
    <definedName name="_xlnm._FilterDatabase" localSheetId="6" hidden="1">Organizations!$M$2022:$M$2022</definedName>
    <definedName name="_xlnm._FilterDatabase" localSheetId="20" hidden="1">'PFG codes'!$G$1:$G$28</definedName>
    <definedName name="_xlnm._FilterDatabase" localSheetId="14" hidden="1">Products!$B$4:$K$996</definedName>
    <definedName name="_xlcn.WorksheetConnection_CRMWORKBOOK.xlsxDropDownsTable" hidden="1">DropDownsTable[]</definedName>
    <definedName name="_xlcn.WorksheetConnection_CRMWORKBOOK.xlsxInteractionsTable" hidden="1">InteractionsTable[]</definedName>
    <definedName name="_xlcn.WorksheetConnection_CRMWORKBOOK.xlsxOpportunitiesTable1" hidden="1">OpportunitiesTable[]</definedName>
    <definedName name="AcctManagerList">OFFSET(Dropdowns!$E$5, 0, 0, COUNTA(Dropdowns!$E$5:$E$100), 1)</definedName>
    <definedName name="ContactList" localSheetId="1">ContactsTable[FULL NAME (FIRST, LAST)]</definedName>
    <definedName name="ContactList">ContactsTable[FULL NAME (FIRST, LAST)]</definedName>
    <definedName name="ContactNames">Contacts!A994:A1048575</definedName>
    <definedName name="ContactOperators">Contacts!XFD994:XFD1048575</definedName>
    <definedName name="ContactsList" localSheetId="1">ContactsTable[FULL NAME (FIRST, LAST)]</definedName>
    <definedName name="ContactsList">ContactsTable[FULL NAME (FIRST, LAST)]</definedName>
    <definedName name="DistributorList">OFFSET(Dropdowns!$D$5, 0, 0, COUNTA(Dropdowns!$D$5:$D$100), 1)</definedName>
    <definedName name="InteractionList">OFFSET(Dropdowns!$J$5, 0, 0, COUNTA(Dropdowns!$J$5:$J$100), 1)</definedName>
    <definedName name="LossList">OFFSET(Dropdowns!$H$5, 0, 0, COUNTA(Dropdowns!$H$5:$H$50), 1)</definedName>
    <definedName name="OPERATOR__Contact" localSheetId="1">ContactsTable[[#All],[Organizations (DropDown)]]</definedName>
    <definedName name="OPERATOR__Contact">ContactsTable[[#All],[Organizations (DropDown)]]</definedName>
    <definedName name="OperatorList" localSheetId="1">OperatorsTable[Organizations]</definedName>
    <definedName name="OperatorList">OperatorsTable[Organizations]</definedName>
    <definedName name="OperatorNames">OFFSET(Opportunities!$C$5,0,0,COUNTA(Opportunities!$L$693:$L$1609),1)</definedName>
    <definedName name="OppNames">Opportunities!XEZ1:XEZ996</definedName>
    <definedName name="OppOperators">Opportunities!D1:D996</definedName>
    <definedName name="OpportunitiesList" localSheetId="1">OpportunitiesTable[OPPORTUNITY NAME]</definedName>
    <definedName name="OpportunitiesList">OpportunitiesTable[OPPORTUNITY NAME]</definedName>
    <definedName name="OpportunityNames">OFFSET(Interactions!$H$5,0,0,COUNTA(Interactions!$E$11:$E$3635),1)</definedName>
    <definedName name="PositionList">OFFSET(Dropdowns!$G$5, 0, 0, COUNTA(Dropdowns!$G$5:$G$100), 1)</definedName>
    <definedName name="PrincpalList">ProductTable[#Headers]</definedName>
    <definedName name="PriorityList">OFFSET(Dropdowns!$B$5:$B$100, 0, 0, COUNTA(Dropdowns!$B$5:$B$100), 1)</definedName>
    <definedName name="ProductHeaders" localSheetId="1">INDEX(ProductTable[], 1, 0)</definedName>
    <definedName name="ProductHeaders">INDEX(ProductTable[], 1, 0)</definedName>
    <definedName name="ProductList" localSheetId="14">OFFSET(Products!$Q$5, 0, 0, COUNTA(Products!$Q$5:$Q$500), 1)</definedName>
    <definedName name="SegmentList">OFFSET(Dropdowns!$C$5, 0, 0, COUNTA(Dropdowns!$C$5:$C$100), 1)</definedName>
    <definedName name="Slicer_PRINCIPAL">#N/A</definedName>
    <definedName name="Slicer_PRINCIPAL1">#N/A</definedName>
    <definedName name="Slicer_PRODUCT__DropDown">#N/A</definedName>
    <definedName name="Slicer_Start_of_Week">#N/A</definedName>
    <definedName name="Slicer_Start_of_Week1">#N/A</definedName>
    <definedName name="SourceList">OFFSET(Dropdowns!$I$5, 0, 0, COUNTA(Dropdowns!$I$5:$I$100), 1)</definedName>
    <definedName name="StageList">OFFSET(Dropdowns!$F$5, 0, 0, COUNTA(Dropdowns!$F$5:$F$100), 1)</definedName>
    <definedName name="StatusList">OFFSET(Dropdowns!$K$5, 0, 0, COUNTA(Dropdowns!$K$5:$K$100), 1)</definedName>
  </definedNames>
  <calcPr calcId="191028"/>
  <pivotCaches>
    <pivotCache cacheId="0" r:id="rId31"/>
    <pivotCache cacheId="1" r:id="rId32"/>
    <pivotCache cacheId="2" r:id="rId33"/>
    <pivotCache cacheId="3" r:id="rId34"/>
    <pivotCache cacheId="4" r:id="rId35"/>
    <pivotCache cacheId="5" r:id="rId36"/>
    <pivotCache cacheId="6" r:id="rId37"/>
    <pivotCache cacheId="7" r:id="rId38"/>
    <pivotCache cacheId="8" r:id="rId39"/>
    <pivotCache cacheId="9" r:id="rId40"/>
    <pivotCache cacheId="10" r:id="rId41"/>
    <pivotCache cacheId="11" r:id="rId42"/>
  </pivotCaches>
  <extLst>
    <ext xmlns:x14="http://schemas.microsoft.com/office/spreadsheetml/2009/9/main" uri="{876F7934-8845-4945-9796-88D515C7AA90}">
      <x14:pivotCaches>
        <pivotCache cacheId="12" r:id="rId43"/>
        <pivotCache cacheId="13" r:id="rId44"/>
      </x14:pivotCaches>
    </ext>
    <ext xmlns:x14="http://schemas.microsoft.com/office/spreadsheetml/2009/9/main" uri="{BBE1A952-AA13-448e-AADC-164F8A28A991}">
      <x14:slicerCaches>
        <x14:slicerCache r:id="rId45"/>
        <x14:slicerCache r:id="rId46"/>
        <x14:slicerCache r:id="rId47"/>
        <x14:slicerCache r:id="rId48"/>
        <x14:slicerCache r:id="rId4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pportunitiesTable-ac0fff94-f181-4630-93c6-9fb2ba74d4b6" name="OpportunitiesTable1" connection="WorksheetConnection_CRM WORKBOOK.xlsx!OpportunitiesTable1"/>
          <x15:modelTable id="InteractionsTable" name="InteractionsTable" connection="WorksheetConnection_CRM WORKBOOK.xlsx!InteractionsTable"/>
          <x15:modelTable id="DropDownsTable" name="DropDownsTable" connection="WorksheetConnection_CRM WORKBOOK.xlsx!DropDownsTable"/>
        </x15:modelTables>
        <x15:extLst>
          <ext xmlns:x16="http://schemas.microsoft.com/office/spreadsheetml/2014/11/main" uri="{9835A34E-60A6-4A7C-AAB8-D5F71C897F49}">
            <x16:modelTimeGroupings>
              <x16:modelTimeGrouping tableName="InteractionsTabl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38" i="14" l="1"/>
  <c r="D639" i="14"/>
  <c r="D640" i="14"/>
  <c r="D641" i="14"/>
  <c r="D642" i="14"/>
  <c r="D643" i="14"/>
  <c r="D644" i="14"/>
  <c r="D645" i="14"/>
  <c r="D646" i="14"/>
  <c r="D647" i="14"/>
  <c r="D648" i="14"/>
  <c r="D649" i="14"/>
  <c r="D650" i="14"/>
  <c r="D651" i="14"/>
  <c r="D652" i="14"/>
  <c r="D653" i="14"/>
  <c r="D654" i="14"/>
  <c r="D655" i="14"/>
  <c r="D656" i="14"/>
  <c r="D657" i="14"/>
  <c r="D658" i="14"/>
  <c r="D659" i="14"/>
  <c r="D660" i="14"/>
  <c r="D661" i="14"/>
  <c r="D662" i="14"/>
  <c r="D663" i="14"/>
  <c r="D664" i="14"/>
  <c r="D665" i="14"/>
  <c r="D666" i="14"/>
  <c r="D667" i="14"/>
  <c r="D668" i="14"/>
  <c r="D669" i="14"/>
  <c r="D670" i="14"/>
  <c r="D671" i="14"/>
  <c r="D672" i="14"/>
  <c r="D673" i="14"/>
  <c r="D674" i="14"/>
  <c r="D675" i="14"/>
  <c r="D676" i="14"/>
  <c r="D677" i="14"/>
  <c r="D678" i="14"/>
  <c r="D679" i="14"/>
  <c r="D680" i="14"/>
  <c r="D681" i="14"/>
  <c r="D682" i="14"/>
  <c r="D683" i="14"/>
  <c r="D684" i="14"/>
  <c r="D685" i="14"/>
  <c r="D686" i="14"/>
  <c r="D687" i="14"/>
  <c r="D688" i="14"/>
  <c r="D689" i="14"/>
  <c r="D690" i="14"/>
  <c r="D691" i="14"/>
  <c r="D692" i="14"/>
  <c r="D693" i="14"/>
  <c r="D694" i="14"/>
  <c r="D695" i="14"/>
  <c r="D696" i="14"/>
  <c r="D697" i="14"/>
  <c r="D698" i="14"/>
  <c r="D699" i="14"/>
  <c r="D700" i="14"/>
  <c r="D701" i="14"/>
  <c r="D702" i="14"/>
  <c r="D703" i="14"/>
  <c r="D704" i="14"/>
  <c r="D705" i="14"/>
  <c r="D706" i="14"/>
  <c r="D707" i="14"/>
  <c r="D708" i="14"/>
  <c r="D709" i="14"/>
  <c r="D710" i="14"/>
  <c r="D711" i="14"/>
  <c r="D712" i="14"/>
  <c r="D713" i="14"/>
  <c r="D714" i="14"/>
  <c r="D715" i="14"/>
  <c r="D716" i="14"/>
  <c r="D717" i="14"/>
  <c r="D718" i="14"/>
  <c r="D719" i="14"/>
  <c r="D720" i="14"/>
  <c r="D721" i="14"/>
  <c r="D722" i="14"/>
  <c r="D723" i="14"/>
  <c r="D724" i="14"/>
  <c r="D725" i="14"/>
  <c r="D726" i="14"/>
  <c r="D727" i="14"/>
  <c r="D728" i="14"/>
  <c r="D729" i="14"/>
  <c r="D730" i="14"/>
  <c r="D731" i="14"/>
  <c r="D732" i="14"/>
  <c r="D733" i="14"/>
  <c r="D734" i="14"/>
  <c r="D735" i="14"/>
  <c r="D736" i="14"/>
  <c r="D737" i="14"/>
  <c r="D738" i="14"/>
  <c r="D739" i="14"/>
  <c r="D740" i="14"/>
  <c r="D741" i="14"/>
  <c r="D742" i="14"/>
  <c r="D743" i="14"/>
  <c r="D744" i="14"/>
  <c r="D745" i="14"/>
  <c r="D746" i="14"/>
  <c r="D747" i="14"/>
  <c r="D748" i="14"/>
  <c r="D749" i="14"/>
  <c r="D750" i="14"/>
  <c r="D751" i="14"/>
  <c r="D752" i="14"/>
  <c r="D753" i="14"/>
  <c r="D754" i="14"/>
  <c r="D755" i="14"/>
  <c r="D756" i="14"/>
  <c r="D757" i="14"/>
  <c r="D758" i="14"/>
  <c r="D759" i="14"/>
  <c r="D760" i="14"/>
  <c r="D761" i="14"/>
  <c r="D762" i="14"/>
  <c r="D763" i="14"/>
  <c r="D764" i="14"/>
  <c r="D765" i="14"/>
  <c r="D766" i="14"/>
  <c r="D767" i="14"/>
  <c r="D768" i="14"/>
  <c r="D769" i="14"/>
  <c r="D770" i="14"/>
  <c r="D771" i="14"/>
  <c r="D772" i="14"/>
  <c r="D773" i="14"/>
  <c r="D774" i="14"/>
  <c r="D775" i="14"/>
  <c r="D776" i="14"/>
  <c r="D777" i="14"/>
  <c r="D778" i="14"/>
  <c r="D779" i="14"/>
  <c r="D780" i="14"/>
  <c r="D781" i="14"/>
  <c r="D782" i="14"/>
  <c r="D783" i="14"/>
  <c r="D784" i="14"/>
  <c r="D785" i="14"/>
  <c r="D786" i="14"/>
  <c r="D787" i="14"/>
  <c r="D788" i="14"/>
  <c r="D789" i="14"/>
  <c r="D790" i="14"/>
  <c r="D791" i="14"/>
  <c r="D792" i="14"/>
  <c r="D793" i="14"/>
  <c r="D794" i="14"/>
  <c r="D795" i="14"/>
  <c r="D796" i="14"/>
  <c r="D797" i="14"/>
  <c r="D798" i="14"/>
  <c r="D799" i="14"/>
  <c r="D800" i="14"/>
  <c r="D801" i="14"/>
  <c r="D802" i="14"/>
  <c r="D803" i="14"/>
  <c r="D804" i="14"/>
  <c r="D805" i="14"/>
  <c r="D806" i="14"/>
  <c r="D807" i="14"/>
  <c r="D808" i="14"/>
  <c r="D809" i="14"/>
  <c r="D810" i="14"/>
  <c r="D811" i="14"/>
  <c r="D812" i="14"/>
  <c r="D813" i="14"/>
  <c r="D814" i="14"/>
  <c r="D815" i="14"/>
  <c r="D816" i="14"/>
  <c r="D817" i="14"/>
  <c r="D818" i="14"/>
  <c r="D819" i="14"/>
  <c r="D820" i="14"/>
  <c r="D821" i="14"/>
  <c r="D822" i="14"/>
  <c r="D823" i="14"/>
  <c r="D824" i="14"/>
  <c r="D825" i="14"/>
  <c r="D826" i="14"/>
  <c r="D827" i="14"/>
  <c r="D828" i="14"/>
  <c r="D829" i="14"/>
  <c r="D830" i="14"/>
  <c r="D831" i="14"/>
  <c r="D832" i="14"/>
  <c r="D833" i="14"/>
  <c r="D834" i="14"/>
  <c r="D835" i="14"/>
  <c r="D836" i="14"/>
  <c r="D837" i="14"/>
  <c r="D838" i="14"/>
  <c r="D839" i="14"/>
  <c r="D840" i="14"/>
  <c r="D841" i="14"/>
  <c r="D842" i="14"/>
  <c r="D843" i="14"/>
  <c r="D844" i="14"/>
  <c r="D845" i="14"/>
  <c r="D846" i="14"/>
  <c r="D847" i="14"/>
  <c r="D848" i="14"/>
  <c r="D849" i="14"/>
  <c r="D850" i="14"/>
  <c r="D851" i="14"/>
  <c r="D852" i="14"/>
  <c r="D853" i="14"/>
  <c r="D854" i="14"/>
  <c r="D855" i="14"/>
  <c r="D856" i="14"/>
  <c r="D857" i="14"/>
  <c r="D858" i="14"/>
  <c r="D859" i="14"/>
  <c r="D860" i="14"/>
  <c r="D861" i="14"/>
  <c r="D862" i="14"/>
  <c r="D863" i="14"/>
  <c r="D864" i="14"/>
  <c r="D865" i="14"/>
  <c r="D866" i="14"/>
  <c r="D867" i="14"/>
  <c r="D868" i="14"/>
  <c r="D869" i="14"/>
  <c r="D870" i="14"/>
  <c r="D871" i="14"/>
  <c r="D872" i="14"/>
  <c r="D624" i="14"/>
  <c r="D625" i="14"/>
  <c r="D626" i="14"/>
  <c r="D627" i="14"/>
  <c r="D628" i="14"/>
  <c r="D629" i="14"/>
  <c r="D630" i="14"/>
  <c r="D631" i="14"/>
  <c r="D632" i="14"/>
  <c r="D633" i="14"/>
  <c r="D634" i="14"/>
  <c r="D635" i="14"/>
  <c r="D636" i="14"/>
  <c r="D637" i="14"/>
  <c r="D608" i="14"/>
  <c r="D609" i="14"/>
  <c r="D610" i="14"/>
  <c r="D611" i="14"/>
  <c r="D612" i="14"/>
  <c r="D613" i="14"/>
  <c r="D614" i="14"/>
  <c r="D615" i="14"/>
  <c r="D616" i="14"/>
  <c r="D617" i="14"/>
  <c r="D618" i="14"/>
  <c r="D619" i="14"/>
  <c r="D620" i="14"/>
  <c r="D621" i="14"/>
  <c r="D622" i="14"/>
  <c r="D604" i="14"/>
  <c r="D605" i="14"/>
  <c r="D606" i="14"/>
  <c r="D607"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36" i="14"/>
  <c r="D537" i="14"/>
  <c r="D538" i="14"/>
  <c r="D539" i="14"/>
  <c r="D540" i="14"/>
  <c r="D541" i="14"/>
  <c r="D542" i="14"/>
  <c r="D543" i="14"/>
  <c r="D544" i="14"/>
  <c r="D545" i="14"/>
  <c r="D546" i="14"/>
  <c r="D547" i="14"/>
  <c r="D548" i="14"/>
  <c r="D549" i="14"/>
  <c r="D515" i="14"/>
  <c r="D516" i="14"/>
  <c r="D517" i="14"/>
  <c r="D518" i="14"/>
  <c r="D519" i="14"/>
  <c r="D520" i="14"/>
  <c r="D521" i="14"/>
  <c r="D522" i="14"/>
  <c r="D523" i="14"/>
  <c r="D524" i="14"/>
  <c r="D525" i="14"/>
  <c r="D526" i="14"/>
  <c r="D527" i="14"/>
  <c r="D528" i="14"/>
  <c r="D529" i="14"/>
  <c r="D530" i="14"/>
  <c r="D531" i="14"/>
  <c r="D532" i="14"/>
  <c r="D533" i="14"/>
  <c r="D534" i="14"/>
  <c r="D5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D511" i="14"/>
  <c r="D512" i="14"/>
  <c r="D513" i="14"/>
  <c r="D514"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311" i="14"/>
  <c r="D312" i="14"/>
  <c r="D308" i="14"/>
  <c r="D309" i="14"/>
  <c r="D310" i="14"/>
  <c r="D295" i="14"/>
  <c r="D296" i="14"/>
  <c r="D297" i="14"/>
  <c r="D298" i="14"/>
  <c r="D299" i="14"/>
  <c r="D300" i="14"/>
  <c r="D301" i="14"/>
  <c r="D302" i="14"/>
  <c r="D303" i="14"/>
  <c r="D304" i="14"/>
  <c r="D305" i="14"/>
  <c r="D306" i="14"/>
  <c r="D307"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22" i="14"/>
  <c r="D223" i="14"/>
  <c r="D224" i="14"/>
  <c r="D225" i="14"/>
  <c r="D226" i="14"/>
  <c r="D227" i="14"/>
  <c r="D228" i="14"/>
  <c r="D229" i="14"/>
  <c r="D230" i="14"/>
  <c r="D231" i="14"/>
  <c r="D232" i="14"/>
  <c r="D233" i="14"/>
  <c r="D234" i="14"/>
  <c r="D235" i="14"/>
  <c r="D236" i="14"/>
  <c r="D204" i="14"/>
  <c r="D205" i="14"/>
  <c r="D206" i="14"/>
  <c r="D207" i="14"/>
  <c r="D208" i="14"/>
  <c r="D209" i="14"/>
  <c r="D210" i="14"/>
  <c r="D211" i="14"/>
  <c r="D212" i="14"/>
  <c r="D213" i="14"/>
  <c r="D214" i="14"/>
  <c r="D215" i="14"/>
  <c r="D216" i="14"/>
  <c r="D217" i="14"/>
  <c r="D218" i="14"/>
  <c r="D219" i="14"/>
  <c r="D220" i="14"/>
  <c r="D221"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166" i="14"/>
  <c r="D167" i="14"/>
  <c r="D168" i="14"/>
  <c r="D169" i="14"/>
  <c r="D170" i="14"/>
  <c r="D171" i="14"/>
  <c r="D172" i="14"/>
  <c r="D173" i="14"/>
  <c r="D174" i="14"/>
  <c r="D175" i="14"/>
  <c r="D176" i="14"/>
  <c r="D177" i="14"/>
  <c r="D178"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82" i="14"/>
  <c r="D83" i="14"/>
  <c r="D84" i="14"/>
  <c r="D85" i="14"/>
  <c r="D86" i="14"/>
  <c r="D87" i="14"/>
  <c r="D88" i="14"/>
  <c r="D89" i="14"/>
  <c r="D90" i="14"/>
  <c r="D91" i="14"/>
  <c r="D92" i="14"/>
  <c r="D93" i="14"/>
  <c r="D94" i="14"/>
  <c r="D95" i="14"/>
  <c r="D96" i="14"/>
  <c r="D97" i="14"/>
  <c r="D98" i="14"/>
  <c r="D99" i="14"/>
  <c r="D74" i="14"/>
  <c r="D75" i="14"/>
  <c r="D76" i="14"/>
  <c r="D77" i="14"/>
  <c r="D78" i="14"/>
  <c r="D79" i="14"/>
  <c r="D80" i="14"/>
  <c r="D81" i="14"/>
  <c r="D65" i="14"/>
  <c r="D66" i="14"/>
  <c r="D67" i="14"/>
  <c r="D68" i="14"/>
  <c r="D69" i="14"/>
  <c r="D70" i="14"/>
  <c r="D71" i="14"/>
  <c r="D72" i="14"/>
  <c r="D73" i="14"/>
  <c r="D62" i="14"/>
  <c r="D63" i="14"/>
  <c r="D64" i="14"/>
  <c r="D39" i="14"/>
  <c r="D40" i="14"/>
  <c r="D41" i="14"/>
  <c r="D42" i="14"/>
  <c r="D43" i="14"/>
  <c r="D44" i="14"/>
  <c r="D45" i="14"/>
  <c r="D46" i="14"/>
  <c r="D47" i="14"/>
  <c r="D48" i="14"/>
  <c r="D49" i="14"/>
  <c r="D50" i="14"/>
  <c r="D51" i="14"/>
  <c r="D52" i="14"/>
  <c r="D53" i="14"/>
  <c r="D54" i="14"/>
  <c r="D55" i="14"/>
  <c r="D56" i="14"/>
  <c r="D57" i="14"/>
  <c r="D58" i="14"/>
  <c r="D59" i="14"/>
  <c r="D60" i="14"/>
  <c r="D61" i="14"/>
  <c r="D22" i="14"/>
  <c r="D23" i="14"/>
  <c r="D24" i="14"/>
  <c r="D25" i="14"/>
  <c r="D26" i="14"/>
  <c r="D27" i="14"/>
  <c r="D28" i="14"/>
  <c r="D29" i="14"/>
  <c r="D30" i="14"/>
  <c r="D31" i="14"/>
  <c r="D32" i="14"/>
  <c r="D33" i="14"/>
  <c r="D34" i="14"/>
  <c r="D35" i="14"/>
  <c r="D36" i="14"/>
  <c r="D37" i="14"/>
  <c r="D38" i="14"/>
  <c r="D15" i="14"/>
  <c r="D16" i="14"/>
  <c r="D17" i="14"/>
  <c r="D18" i="14"/>
  <c r="D19" i="14"/>
  <c r="D20" i="14"/>
  <c r="D21" i="14"/>
  <c r="D14" i="14"/>
  <c r="D8" i="14"/>
  <c r="D9" i="14"/>
  <c r="D10" i="14"/>
  <c r="D11" i="14"/>
  <c r="D12" i="14"/>
  <c r="D13" i="14"/>
  <c r="D7" i="14"/>
  <c r="D6" i="14"/>
  <c r="D5" i="14"/>
  <c r="D873" i="14"/>
  <c r="D874" i="14"/>
  <c r="D875" i="14"/>
  <c r="D876" i="14"/>
  <c r="D877" i="14"/>
  <c r="D878" i="14"/>
  <c r="D879" i="14"/>
  <c r="D880" i="14"/>
  <c r="D881" i="14"/>
  <c r="D882" i="14"/>
  <c r="D883" i="14"/>
  <c r="D884" i="14"/>
  <c r="D885" i="14"/>
  <c r="D886" i="14"/>
  <c r="D887" i="14"/>
  <c r="D888" i="14"/>
  <c r="D889" i="14"/>
  <c r="D890" i="14"/>
  <c r="D891" i="14"/>
  <c r="D892" i="14"/>
  <c r="D893" i="14"/>
  <c r="D894" i="14"/>
  <c r="D895" i="14"/>
  <c r="D896" i="14"/>
  <c r="D897" i="14"/>
  <c r="D898" i="14"/>
  <c r="D899" i="14"/>
  <c r="D900" i="14"/>
  <c r="D901" i="14"/>
  <c r="D902" i="14"/>
  <c r="D903" i="14"/>
  <c r="D904" i="14"/>
  <c r="D905" i="14"/>
  <c r="D906" i="14"/>
  <c r="D907" i="14"/>
  <c r="D908" i="14"/>
  <c r="D909" i="14"/>
  <c r="D910" i="14"/>
  <c r="D911" i="14"/>
  <c r="D912" i="14"/>
  <c r="D913" i="14"/>
  <c r="D914" i="14"/>
  <c r="D915" i="14"/>
  <c r="D916" i="14"/>
  <c r="D917" i="14"/>
  <c r="D918" i="14"/>
  <c r="D919" i="14"/>
  <c r="D920" i="14"/>
  <c r="D921" i="14"/>
  <c r="D922" i="14"/>
  <c r="D923" i="14"/>
  <c r="D924" i="14"/>
  <c r="D925" i="14"/>
  <c r="D926" i="14"/>
  <c r="D927" i="14"/>
  <c r="D928" i="14"/>
  <c r="D929" i="14"/>
  <c r="D930" i="14"/>
  <c r="D931" i="14"/>
  <c r="D932" i="14"/>
  <c r="D933" i="14"/>
  <c r="D934" i="14"/>
  <c r="D935" i="14"/>
  <c r="D936" i="14"/>
  <c r="D937" i="14"/>
  <c r="D938" i="14"/>
  <c r="D939" i="14"/>
  <c r="D940" i="14"/>
  <c r="D941" i="14"/>
  <c r="D942" i="14"/>
  <c r="D943" i="14"/>
  <c r="D944" i="14"/>
  <c r="D945" i="14"/>
  <c r="D946" i="14"/>
  <c r="D947" i="14"/>
  <c r="D948" i="14"/>
  <c r="D949" i="14"/>
  <c r="D950" i="14"/>
  <c r="D951" i="14"/>
  <c r="D952" i="14"/>
  <c r="D953" i="14"/>
  <c r="D954" i="14"/>
  <c r="D955" i="14"/>
  <c r="D956" i="14"/>
  <c r="D957" i="14"/>
  <c r="D958" i="14"/>
  <c r="D959" i="14"/>
  <c r="D960" i="14"/>
  <c r="D961" i="14"/>
  <c r="D962" i="14"/>
  <c r="D963" i="14"/>
  <c r="D964" i="14"/>
  <c r="D965" i="14"/>
  <c r="D966" i="14"/>
  <c r="D967" i="14"/>
  <c r="D968" i="14"/>
  <c r="D969" i="14"/>
  <c r="D970" i="14"/>
  <c r="D971" i="14"/>
  <c r="D972" i="14"/>
  <c r="D973" i="14"/>
  <c r="D974" i="14"/>
  <c r="D975" i="14"/>
  <c r="D976" i="14"/>
  <c r="D977" i="14"/>
  <c r="D978" i="14"/>
  <c r="D979" i="14"/>
  <c r="D980" i="14"/>
  <c r="D981" i="14"/>
  <c r="D982" i="14"/>
  <c r="D983" i="14"/>
  <c r="D984" i="14"/>
  <c r="D985" i="14"/>
  <c r="D986" i="14"/>
  <c r="D987" i="14"/>
  <c r="D988" i="14"/>
  <c r="D989" i="14"/>
  <c r="D990" i="14"/>
  <c r="D991" i="14"/>
  <c r="D992" i="14"/>
  <c r="D993" i="14"/>
  <c r="D994" i="14"/>
  <c r="D995" i="14"/>
  <c r="D996" i="14"/>
  <c r="D997" i="14"/>
  <c r="D998" i="14"/>
  <c r="D999" i="14"/>
  <c r="D1000" i="14"/>
  <c r="D1001" i="14"/>
  <c r="D1002" i="14"/>
  <c r="D1003" i="14"/>
  <c r="D1004" i="14"/>
  <c r="D1005" i="14"/>
  <c r="D1006" i="14"/>
  <c r="D1007" i="14"/>
  <c r="D1008" i="14"/>
  <c r="D1009" i="14"/>
  <c r="D1010" i="14"/>
  <c r="D1011" i="14"/>
  <c r="D1012" i="14"/>
  <c r="D1013" i="14"/>
  <c r="D1014" i="14"/>
  <c r="D1015" i="14"/>
  <c r="D1016" i="14"/>
  <c r="D1017" i="14"/>
  <c r="D1018" i="14"/>
  <c r="D1019" i="14"/>
  <c r="D1020" i="14"/>
  <c r="D1021" i="14"/>
  <c r="D1022" i="14"/>
  <c r="D1023" i="14"/>
  <c r="D1024" i="14"/>
  <c r="D1025" i="14"/>
  <c r="D1026" i="14"/>
  <c r="D1027" i="14"/>
  <c r="D1028" i="14"/>
  <c r="D1029" i="14"/>
  <c r="D1030" i="14"/>
  <c r="D1031" i="14"/>
  <c r="D1032" i="14"/>
  <c r="D1033" i="14"/>
  <c r="D1034" i="14"/>
  <c r="D1035" i="14"/>
  <c r="D1036" i="14"/>
  <c r="D1037" i="14"/>
  <c r="D1038" i="14"/>
  <c r="D1039" i="14"/>
  <c r="D1040" i="14"/>
  <c r="D1041" i="14"/>
  <c r="D1042" i="14"/>
  <c r="D1043" i="14"/>
  <c r="D1044" i="14"/>
  <c r="D1045" i="14"/>
  <c r="D1046" i="14"/>
  <c r="D1047" i="14"/>
  <c r="D1048" i="14"/>
  <c r="D1049" i="14"/>
  <c r="D1050" i="14"/>
  <c r="D1051" i="14"/>
  <c r="D1052" i="14"/>
  <c r="D1053" i="14"/>
  <c r="D1054" i="14"/>
  <c r="D1055" i="14"/>
  <c r="D1056" i="14"/>
  <c r="D1057" i="14"/>
  <c r="D1058" i="14"/>
  <c r="D1059" i="14"/>
  <c r="D1060" i="14"/>
  <c r="D1061" i="14"/>
  <c r="D1062" i="14"/>
  <c r="D1063" i="14"/>
  <c r="D1064" i="14"/>
  <c r="D1065" i="14"/>
  <c r="D1066" i="14"/>
  <c r="D1067" i="14"/>
  <c r="D1068" i="14"/>
  <c r="D1069" i="14"/>
  <c r="D1070" i="14"/>
  <c r="D1071" i="14"/>
  <c r="D1072" i="14"/>
  <c r="D1073" i="14"/>
  <c r="D1074" i="14"/>
  <c r="D1075" i="14"/>
  <c r="D1076" i="14"/>
  <c r="D1077" i="14"/>
  <c r="D1078" i="14"/>
  <c r="D1079" i="14"/>
  <c r="D1080" i="14"/>
  <c r="D1081" i="14"/>
  <c r="D1082" i="14"/>
  <c r="D1083" i="14"/>
  <c r="D1084" i="14"/>
  <c r="D1085" i="14"/>
  <c r="D1086" i="14"/>
  <c r="D1087" i="14"/>
  <c r="D1088" i="14"/>
  <c r="D1089" i="14"/>
  <c r="D1090" i="14"/>
  <c r="D1091" i="14"/>
  <c r="D1092" i="14"/>
  <c r="D1093" i="14"/>
  <c r="D1094" i="14"/>
  <c r="D1095" i="14"/>
  <c r="D1096" i="14"/>
  <c r="D1097" i="14"/>
  <c r="D1098" i="14"/>
  <c r="D1099" i="14"/>
  <c r="D1100" i="14"/>
  <c r="D1101" i="14"/>
  <c r="D1102" i="14"/>
  <c r="D1103" i="14"/>
  <c r="D1104" i="14"/>
  <c r="D1105" i="14"/>
  <c r="D1106" i="14"/>
  <c r="D1107" i="14"/>
  <c r="D1108" i="14"/>
  <c r="D1109" i="14"/>
  <c r="D1110" i="14"/>
  <c r="D1111" i="14"/>
  <c r="D1112" i="14"/>
  <c r="D1113" i="14"/>
  <c r="D1114" i="14"/>
  <c r="D1115" i="14"/>
  <c r="D1116" i="14"/>
  <c r="D1117" i="14"/>
  <c r="D1118" i="14"/>
  <c r="D1119" i="14"/>
  <c r="D1120" i="14"/>
  <c r="D1121" i="14"/>
  <c r="D1122" i="14"/>
  <c r="D1123" i="14"/>
  <c r="D1124" i="14"/>
  <c r="D1125" i="14"/>
  <c r="D1126" i="14"/>
  <c r="D1127" i="14"/>
  <c r="D1128" i="14"/>
  <c r="D1129" i="14"/>
  <c r="D1130" i="14"/>
  <c r="D1131" i="14"/>
  <c r="D1132" i="14"/>
  <c r="D1133" i="14"/>
  <c r="D1134" i="14"/>
  <c r="D1135" i="14"/>
  <c r="D1136" i="14"/>
  <c r="D1137" i="14"/>
  <c r="D1138" i="14"/>
  <c r="D1139" i="14"/>
  <c r="D1140" i="14"/>
  <c r="D1141" i="14"/>
  <c r="D1142" i="14"/>
  <c r="D1143" i="14"/>
  <c r="D1144" i="14"/>
  <c r="D1145" i="14"/>
  <c r="D1146" i="14"/>
  <c r="D1147" i="14"/>
  <c r="D1148" i="14"/>
  <c r="D1149" i="14"/>
  <c r="D1150" i="14"/>
  <c r="D1151" i="14"/>
  <c r="D1152" i="14"/>
  <c r="D1153" i="14"/>
  <c r="D1154" i="14"/>
  <c r="D1155" i="14"/>
  <c r="D1156" i="14"/>
  <c r="D1157" i="14"/>
  <c r="D1158" i="14"/>
  <c r="D1159" i="14"/>
  <c r="D1160" i="14"/>
  <c r="D1161" i="14"/>
  <c r="D1162" i="14"/>
  <c r="D1163" i="14"/>
  <c r="D1164" i="14"/>
  <c r="D1165" i="14"/>
  <c r="D1166" i="14"/>
  <c r="D1167" i="14"/>
  <c r="D1168" i="14"/>
  <c r="D1169" i="14"/>
  <c r="D1170" i="14"/>
  <c r="D1171" i="14"/>
  <c r="D1172" i="14"/>
  <c r="D1173" i="14"/>
  <c r="D1174" i="14"/>
  <c r="D1175" i="14"/>
  <c r="D1176" i="14"/>
  <c r="D1177" i="14"/>
  <c r="D1178" i="14"/>
  <c r="D1179" i="14"/>
  <c r="D1180" i="14"/>
  <c r="D1181" i="14"/>
  <c r="D1182" i="14"/>
  <c r="D1183" i="14"/>
  <c r="D1184" i="14"/>
  <c r="D1185" i="14"/>
  <c r="D1186" i="14"/>
  <c r="D1187" i="14"/>
  <c r="D1188" i="14"/>
  <c r="D1189" i="14"/>
  <c r="D1190" i="14"/>
  <c r="D1191" i="14"/>
  <c r="D1192" i="14"/>
  <c r="D1193" i="14"/>
  <c r="D1194" i="14"/>
  <c r="D1195" i="14"/>
  <c r="D1196" i="14"/>
  <c r="D1197" i="14"/>
  <c r="D1198" i="14"/>
  <c r="D1199" i="14"/>
  <c r="D1200" i="14"/>
  <c r="D1201" i="14"/>
  <c r="D1202" i="14"/>
  <c r="D1203" i="14"/>
  <c r="D1204" i="14"/>
  <c r="D1205" i="14"/>
  <c r="D1206" i="14"/>
  <c r="D1207" i="14"/>
  <c r="D1208" i="14"/>
  <c r="D1209" i="14"/>
  <c r="D1210" i="14"/>
  <c r="D1211" i="14"/>
  <c r="D1212" i="14"/>
  <c r="D1213" i="14"/>
  <c r="D1214" i="14"/>
  <c r="D1215" i="14"/>
  <c r="D1216" i="14"/>
  <c r="D1217" i="14"/>
  <c r="D1218" i="14"/>
  <c r="D1219" i="14"/>
  <c r="D1220" i="14"/>
  <c r="D1221" i="14"/>
  <c r="D1222" i="14"/>
  <c r="D1223" i="14"/>
  <c r="D1224" i="14"/>
  <c r="D1225" i="14"/>
  <c r="D1226" i="14"/>
  <c r="D1227" i="14"/>
  <c r="D1228" i="14"/>
  <c r="D1229" i="14"/>
  <c r="D1230" i="14"/>
  <c r="D1231" i="14"/>
  <c r="D1232" i="14"/>
  <c r="D1233" i="14"/>
  <c r="D1234" i="14"/>
  <c r="D1235" i="14"/>
  <c r="D1236" i="14"/>
  <c r="D1237" i="14"/>
  <c r="D1238" i="14"/>
  <c r="D1239" i="14"/>
  <c r="D1240" i="14"/>
  <c r="D1241" i="14"/>
  <c r="D1242" i="14"/>
  <c r="D1243" i="14"/>
  <c r="D1244" i="14"/>
  <c r="D1245" i="14"/>
  <c r="D1246" i="14"/>
  <c r="D1247" i="14"/>
  <c r="D1248" i="14"/>
  <c r="D1249" i="14"/>
  <c r="D1250" i="14"/>
  <c r="D1251" i="14"/>
  <c r="D1252" i="14"/>
  <c r="D1253" i="14"/>
  <c r="D1254" i="14"/>
  <c r="D1255" i="14"/>
  <c r="D1256" i="14"/>
  <c r="D1257" i="14"/>
  <c r="D1258" i="14"/>
  <c r="D1259" i="14"/>
  <c r="D1260" i="14"/>
  <c r="D1261" i="14"/>
  <c r="D1262" i="14"/>
  <c r="D1263" i="14"/>
  <c r="D1264" i="14"/>
  <c r="D1265" i="14"/>
  <c r="D1266" i="14"/>
  <c r="D1267" i="14"/>
  <c r="D1268" i="14"/>
  <c r="D1269" i="14"/>
  <c r="D1270" i="14"/>
  <c r="D1271" i="14"/>
  <c r="D1272" i="14"/>
  <c r="D1273" i="14"/>
  <c r="D1274" i="14"/>
  <c r="D1275" i="14"/>
  <c r="D1276" i="14"/>
  <c r="D1277" i="14"/>
  <c r="D1278" i="14"/>
  <c r="D1279" i="14"/>
  <c r="D1280" i="14"/>
  <c r="D1281" i="14"/>
  <c r="D1282" i="14"/>
  <c r="D1283" i="14"/>
  <c r="D1284" i="14"/>
  <c r="D1285" i="14"/>
  <c r="D1286" i="14"/>
  <c r="D1287" i="14"/>
  <c r="D1288" i="14"/>
  <c r="D1289" i="14"/>
  <c r="D1290" i="14"/>
  <c r="D1291" i="14"/>
  <c r="D1292" i="14"/>
  <c r="D1293" i="14"/>
  <c r="D1294" i="14"/>
  <c r="D1295" i="14"/>
  <c r="D1296" i="14"/>
  <c r="D1297" i="14"/>
  <c r="D1298" i="14"/>
  <c r="D1299" i="14"/>
  <c r="D1300" i="14"/>
  <c r="D1301" i="14"/>
  <c r="D1302" i="14"/>
  <c r="D1303" i="14"/>
  <c r="D1304" i="14"/>
  <c r="D1305" i="14"/>
  <c r="D1306" i="14"/>
  <c r="D1307" i="14"/>
  <c r="D1308" i="14"/>
  <c r="D1309" i="14"/>
  <c r="D1310" i="14"/>
  <c r="D1311" i="14"/>
  <c r="D1312" i="14"/>
  <c r="D1313" i="14"/>
  <c r="D1314" i="14"/>
  <c r="D1315" i="14"/>
  <c r="D1316" i="14"/>
  <c r="D1317" i="14"/>
  <c r="D1318" i="14"/>
  <c r="D1319" i="14"/>
  <c r="D1320" i="14"/>
  <c r="D1321" i="14"/>
  <c r="D1322" i="14"/>
  <c r="D1323" i="14"/>
  <c r="D1324" i="14"/>
  <c r="D1325" i="14"/>
  <c r="D1326" i="14"/>
  <c r="D1327" i="14"/>
  <c r="D1328" i="14"/>
  <c r="D1329" i="14"/>
  <c r="D1330" i="14"/>
  <c r="D1331" i="14"/>
  <c r="D1332" i="14"/>
  <c r="D1333" i="14"/>
  <c r="D1334" i="14"/>
  <c r="D1335" i="14"/>
  <c r="D1336" i="14"/>
  <c r="D1337" i="14"/>
  <c r="D1338" i="14"/>
  <c r="D1339" i="14"/>
  <c r="D1340" i="14"/>
  <c r="D1341" i="14"/>
  <c r="D1342" i="14"/>
  <c r="D1343" i="14"/>
  <c r="D1344" i="14"/>
  <c r="D1345" i="14"/>
  <c r="D1346" i="14"/>
  <c r="D1347" i="14"/>
  <c r="D1348" i="14"/>
  <c r="D1349" i="14"/>
  <c r="D1350" i="14"/>
  <c r="D1351" i="14"/>
  <c r="D1352" i="14"/>
  <c r="D1353" i="14"/>
  <c r="D1354" i="14"/>
  <c r="D1355" i="14"/>
  <c r="D1356" i="14"/>
  <c r="D1357" i="14"/>
  <c r="D1358" i="14"/>
  <c r="D1359" i="14"/>
  <c r="D1360" i="14"/>
  <c r="D1361" i="14"/>
  <c r="D1362" i="14"/>
  <c r="D1363" i="14"/>
  <c r="D1364" i="14"/>
  <c r="D1365" i="14"/>
  <c r="D1366" i="14"/>
  <c r="D1367" i="14"/>
  <c r="D1368" i="14"/>
  <c r="D1369" i="14"/>
  <c r="D1370" i="14"/>
  <c r="D1371" i="14"/>
  <c r="D1372" i="14"/>
  <c r="D1373" i="14"/>
  <c r="D1374" i="14"/>
  <c r="D1375" i="14"/>
  <c r="D1376" i="14"/>
  <c r="D1377" i="14"/>
  <c r="D1378" i="14"/>
  <c r="D1379" i="14"/>
  <c r="D1380" i="14"/>
  <c r="D1381" i="14"/>
  <c r="D1382" i="14"/>
  <c r="D1383" i="14"/>
  <c r="D1384" i="14"/>
  <c r="D1385" i="14"/>
  <c r="D1386" i="14"/>
  <c r="D1387" i="14"/>
  <c r="D1388" i="14"/>
  <c r="D1389" i="14"/>
  <c r="D1390" i="14"/>
  <c r="D1391" i="14"/>
  <c r="D1392" i="14"/>
  <c r="D1393" i="14"/>
  <c r="D1394" i="14"/>
  <c r="D1395" i="14"/>
  <c r="D1396" i="14"/>
  <c r="D1397" i="14"/>
  <c r="D1398" i="14"/>
  <c r="D1399" i="14"/>
  <c r="D1400" i="14"/>
  <c r="D1401" i="14"/>
  <c r="D1402" i="14"/>
  <c r="D1403" i="14"/>
  <c r="D1404" i="14"/>
  <c r="D1405" i="14"/>
  <c r="D1406" i="14"/>
  <c r="D1407" i="14"/>
  <c r="D1408" i="14"/>
  <c r="D1409" i="14"/>
  <c r="D1410" i="14"/>
  <c r="D1411" i="14"/>
  <c r="D1412" i="14"/>
  <c r="D1413" i="14"/>
  <c r="D1414" i="14"/>
  <c r="D1415" i="14"/>
  <c r="D1416" i="14"/>
  <c r="D1417" i="14"/>
  <c r="D1418" i="14"/>
  <c r="D1419" i="14"/>
  <c r="D1420" i="14"/>
  <c r="D1421" i="14"/>
  <c r="D1422" i="14"/>
  <c r="D1423" i="14"/>
  <c r="D1424" i="14"/>
  <c r="D1425" i="14"/>
  <c r="D1426" i="14"/>
  <c r="D1427" i="14"/>
  <c r="D1428" i="14"/>
  <c r="D1429" i="14"/>
  <c r="D1430" i="14"/>
  <c r="D1431" i="14"/>
  <c r="D1432" i="14"/>
  <c r="D1433" i="14"/>
  <c r="D1434" i="14"/>
  <c r="D1435" i="14"/>
  <c r="D1436" i="14"/>
  <c r="D1437" i="14"/>
  <c r="D1438" i="14"/>
  <c r="D1439" i="14"/>
  <c r="D1440" i="14"/>
  <c r="D1441" i="14"/>
  <c r="D1442" i="14"/>
  <c r="D1443" i="14"/>
  <c r="D1444" i="14"/>
  <c r="D1445" i="14"/>
  <c r="D1446" i="14"/>
  <c r="D1447" i="14"/>
  <c r="D1448" i="14"/>
  <c r="D1449" i="14"/>
  <c r="D1450" i="14"/>
  <c r="D1451" i="14"/>
  <c r="D1452" i="14"/>
  <c r="D1453" i="14"/>
  <c r="D1454" i="14"/>
  <c r="D1455" i="14"/>
  <c r="D1456" i="14"/>
  <c r="D1457" i="14"/>
  <c r="D1458" i="14"/>
  <c r="D1459" i="14"/>
  <c r="D1460" i="14"/>
  <c r="D1461" i="14"/>
  <c r="D1462" i="14"/>
  <c r="D1463" i="14"/>
  <c r="D1464" i="14"/>
  <c r="D1465" i="14"/>
  <c r="D1466" i="14"/>
  <c r="D1467" i="14"/>
  <c r="D1468" i="14"/>
  <c r="D1469" i="14"/>
  <c r="D1470" i="14"/>
  <c r="D1471" i="14"/>
  <c r="D1472" i="14"/>
  <c r="D1473" i="14"/>
  <c r="D1474" i="14"/>
  <c r="D1475" i="14"/>
  <c r="D1476" i="14"/>
  <c r="D1477" i="14"/>
  <c r="D1478" i="14"/>
  <c r="D1479" i="14"/>
  <c r="D1480" i="14"/>
  <c r="D1481" i="14"/>
  <c r="D1482" i="14"/>
  <c r="D1483" i="14"/>
  <c r="D1484" i="14"/>
  <c r="D1485" i="14"/>
  <c r="D1486" i="14"/>
  <c r="D1487" i="14"/>
  <c r="D1488" i="14"/>
  <c r="D1489" i="14"/>
  <c r="D1490" i="14"/>
  <c r="D1491" i="14"/>
  <c r="D1492" i="14"/>
  <c r="D1493" i="14"/>
  <c r="D1494" i="14"/>
  <c r="D1495" i="14"/>
  <c r="D1496" i="14"/>
  <c r="D1497" i="14"/>
  <c r="D1498" i="14"/>
  <c r="D1499" i="14"/>
  <c r="D1500" i="14"/>
  <c r="D1501" i="14"/>
  <c r="D1502" i="14"/>
  <c r="D1503" i="14"/>
  <c r="D1504" i="14"/>
  <c r="D1505" i="14"/>
  <c r="D1506" i="14"/>
  <c r="D1507" i="14"/>
  <c r="D1508" i="14"/>
  <c r="D1509" i="14"/>
  <c r="D1510" i="14"/>
  <c r="D1511" i="14"/>
  <c r="D1512" i="14"/>
  <c r="D1513" i="14"/>
  <c r="D1514" i="14"/>
  <c r="D1515" i="14"/>
  <c r="D1516" i="14"/>
  <c r="D1517" i="14"/>
  <c r="D1518" i="14"/>
  <c r="D1519" i="14"/>
  <c r="D1520" i="14"/>
  <c r="D1521" i="14"/>
  <c r="D1522" i="14"/>
  <c r="D1523" i="14"/>
  <c r="D1524" i="14"/>
  <c r="D1525" i="14"/>
  <c r="D1526" i="14"/>
  <c r="D1527" i="14"/>
  <c r="D1528" i="14"/>
  <c r="D1529" i="14"/>
  <c r="D1530" i="14"/>
  <c r="D1531" i="14"/>
  <c r="D1532" i="14"/>
  <c r="D1533" i="14"/>
  <c r="D1534" i="14"/>
  <c r="D1535" i="14"/>
  <c r="D1536" i="14"/>
  <c r="D1537" i="14"/>
  <c r="D1538" i="14"/>
  <c r="D1539" i="14"/>
  <c r="D1540" i="14"/>
  <c r="D1541" i="14"/>
  <c r="D1542" i="14"/>
  <c r="D1543" i="14"/>
  <c r="D1544" i="14"/>
  <c r="D1545" i="14"/>
  <c r="D1546" i="14"/>
  <c r="D1547" i="14"/>
  <c r="D1548" i="14"/>
  <c r="D1549" i="14"/>
  <c r="D1550" i="14"/>
  <c r="D1551" i="14"/>
  <c r="D1552" i="14"/>
  <c r="D1553" i="14"/>
  <c r="D1554" i="14"/>
  <c r="D1555" i="14"/>
  <c r="D1556" i="14"/>
  <c r="D1557" i="14"/>
  <c r="D1558" i="14"/>
  <c r="D1559" i="14"/>
  <c r="D1560" i="14"/>
  <c r="D1561" i="14"/>
  <c r="D1562" i="14"/>
  <c r="D1563" i="14"/>
  <c r="D1564" i="14"/>
  <c r="D1565" i="14"/>
  <c r="D1566" i="14"/>
  <c r="D1567" i="14"/>
  <c r="D1568" i="14"/>
  <c r="D1569" i="14"/>
  <c r="D1570" i="14"/>
  <c r="D1571" i="14"/>
  <c r="D1572" i="14"/>
  <c r="D1573" i="14"/>
  <c r="D1574" i="14"/>
  <c r="D1575" i="14"/>
  <c r="D1576" i="14"/>
  <c r="D1577" i="14"/>
  <c r="D1578" i="14"/>
  <c r="D1579" i="14"/>
  <c r="D1580" i="14"/>
  <c r="D1581" i="14"/>
  <c r="D1582" i="14"/>
  <c r="D1583" i="14"/>
  <c r="D1584" i="14"/>
  <c r="D1585" i="14"/>
  <c r="D1586" i="14"/>
  <c r="D1587" i="14"/>
  <c r="D1588" i="14"/>
  <c r="D1589" i="14"/>
  <c r="D1590" i="14"/>
  <c r="D1591" i="14"/>
  <c r="D1592" i="14"/>
  <c r="D1593" i="14"/>
  <c r="D1594" i="14"/>
  <c r="D1595" i="14"/>
  <c r="D1596" i="14"/>
  <c r="D1597" i="14"/>
  <c r="D1598" i="14"/>
  <c r="D1599" i="14"/>
  <c r="D1600" i="14"/>
  <c r="D1601" i="14"/>
  <c r="D1602" i="14"/>
  <c r="D1603" i="14"/>
  <c r="D1604" i="14"/>
  <c r="D1605" i="14"/>
  <c r="D1606" i="14"/>
  <c r="D1607" i="14"/>
  <c r="D1608" i="14"/>
  <c r="D1609" i="14"/>
  <c r="D1610" i="14"/>
  <c r="D1611" i="14"/>
  <c r="D1612" i="14"/>
  <c r="D1613" i="14"/>
  <c r="D1614" i="14"/>
  <c r="D1615" i="14"/>
  <c r="D1616" i="14"/>
  <c r="D1617" i="14"/>
  <c r="D1618" i="14"/>
  <c r="D1619" i="14"/>
  <c r="D1620" i="14"/>
  <c r="D1621" i="14"/>
  <c r="D1622" i="14"/>
  <c r="D1623" i="14"/>
  <c r="D1624" i="14"/>
  <c r="D1625" i="14"/>
  <c r="D1626" i="14"/>
  <c r="D1627" i="14"/>
  <c r="D1628" i="14"/>
  <c r="D1629" i="14"/>
  <c r="D1630" i="14"/>
  <c r="D1631" i="14"/>
  <c r="D1632" i="14"/>
  <c r="D1633" i="14"/>
  <c r="D1634" i="14"/>
  <c r="D1635" i="14"/>
  <c r="D1636" i="14"/>
  <c r="D1637" i="14"/>
  <c r="D1638" i="14"/>
  <c r="D1639" i="14"/>
  <c r="D1640" i="14"/>
  <c r="D1641" i="14"/>
  <c r="D1642" i="14"/>
  <c r="D1643" i="14"/>
  <c r="D1644" i="14"/>
  <c r="D1645" i="14"/>
  <c r="D1646" i="14"/>
  <c r="D1647" i="14"/>
  <c r="D1648" i="14"/>
  <c r="D1649" i="14"/>
  <c r="D1650" i="14"/>
  <c r="D1651" i="14"/>
  <c r="D1652" i="14"/>
  <c r="D1653" i="14"/>
  <c r="D1654" i="14"/>
  <c r="D1655" i="14"/>
  <c r="D1656" i="14"/>
  <c r="D1657" i="14"/>
  <c r="D1658" i="14"/>
  <c r="D1659" i="14"/>
  <c r="D1660" i="14"/>
  <c r="D1661" i="14"/>
  <c r="D1662" i="14"/>
  <c r="D1663" i="14"/>
  <c r="D1664" i="14"/>
  <c r="D1665" i="14"/>
  <c r="D1666" i="14"/>
  <c r="D1667" i="14"/>
  <c r="D1668" i="14"/>
  <c r="D1669" i="14"/>
  <c r="D1670" i="14"/>
  <c r="D1671" i="14"/>
  <c r="D1672" i="14"/>
  <c r="D1673" i="14"/>
  <c r="D1674" i="14"/>
  <c r="D1675" i="14"/>
  <c r="D1676" i="14"/>
  <c r="D1677" i="14"/>
  <c r="D1678" i="14"/>
  <c r="D1679" i="14"/>
  <c r="D1680" i="14"/>
  <c r="D1681" i="14"/>
  <c r="D1682" i="14"/>
  <c r="D1683" i="14"/>
  <c r="D1684" i="14"/>
  <c r="D1685" i="14"/>
  <c r="D1686" i="14"/>
  <c r="D1687" i="14"/>
  <c r="D1688" i="14"/>
  <c r="D1689" i="14"/>
  <c r="D1690" i="14"/>
  <c r="D1691" i="14"/>
  <c r="D1692" i="14"/>
  <c r="D1693" i="14"/>
  <c r="D1694" i="14"/>
  <c r="D1695" i="14"/>
  <c r="D1696" i="14"/>
  <c r="D1697" i="14"/>
  <c r="D1698" i="14"/>
  <c r="D1699" i="14"/>
  <c r="D1700" i="14"/>
  <c r="D1701" i="14"/>
  <c r="D1702" i="14"/>
  <c r="D1703" i="14"/>
  <c r="D1704" i="14"/>
  <c r="D1705" i="14"/>
  <c r="D1706" i="14"/>
  <c r="D1707" i="14"/>
  <c r="D1708" i="14"/>
  <c r="D1709" i="14"/>
  <c r="D1710" i="14"/>
  <c r="D1711" i="14"/>
  <c r="D1712" i="14"/>
  <c r="D1713" i="14"/>
  <c r="D1714" i="14"/>
  <c r="D1715" i="14"/>
  <c r="D1716" i="14"/>
  <c r="D1717" i="14"/>
  <c r="D1718" i="14"/>
  <c r="D1719" i="14"/>
  <c r="D1720" i="14"/>
  <c r="D1721" i="14"/>
  <c r="D1722" i="14"/>
  <c r="D1723" i="14"/>
  <c r="D1724" i="14"/>
  <c r="D1725" i="14"/>
  <c r="D1726" i="14"/>
  <c r="D1727" i="14"/>
  <c r="D1728" i="14"/>
  <c r="D1729" i="14"/>
  <c r="D1730" i="14"/>
  <c r="D1731" i="14"/>
  <c r="D1732" i="14"/>
  <c r="D1733" i="14"/>
  <c r="D1734" i="14"/>
  <c r="D1735" i="14"/>
  <c r="D1736" i="14"/>
  <c r="D1737" i="14"/>
  <c r="D1738" i="14"/>
  <c r="D1739" i="14"/>
  <c r="D1740" i="14"/>
  <c r="D1741" i="14"/>
  <c r="D1742" i="14"/>
  <c r="D1743" i="14"/>
  <c r="D1744" i="14"/>
  <c r="D1745" i="14"/>
  <c r="D1746" i="14"/>
  <c r="D1747" i="14"/>
  <c r="D1748" i="14"/>
  <c r="D1749" i="14"/>
  <c r="D1750" i="14"/>
  <c r="D1751" i="14"/>
  <c r="D1752" i="14"/>
  <c r="D1753" i="14"/>
  <c r="D1754" i="14"/>
  <c r="D1755" i="14"/>
  <c r="D1756" i="14"/>
  <c r="D1757" i="14"/>
  <c r="D1758" i="14"/>
  <c r="D1759" i="14"/>
  <c r="D1760" i="14"/>
  <c r="D1761" i="14"/>
  <c r="D1762" i="14"/>
  <c r="D1763" i="14"/>
  <c r="D1764" i="14"/>
  <c r="D1765" i="14"/>
  <c r="D1766" i="14"/>
  <c r="D1767" i="14"/>
  <c r="D1768" i="14"/>
  <c r="D1769" i="14"/>
  <c r="D1770" i="14"/>
  <c r="D1771" i="14"/>
  <c r="D1772" i="14"/>
  <c r="D1773" i="14"/>
  <c r="D1774" i="14"/>
  <c r="D1775" i="14"/>
  <c r="D1776" i="14"/>
  <c r="D1777" i="14"/>
  <c r="D1778" i="14"/>
  <c r="D1779" i="14"/>
  <c r="D1780" i="14"/>
  <c r="D1781" i="14"/>
  <c r="D1782" i="14"/>
  <c r="D1783" i="14"/>
  <c r="D1784" i="14"/>
  <c r="D1785" i="14"/>
  <c r="D1786" i="14"/>
  <c r="D1787" i="14"/>
  <c r="D1788" i="14"/>
  <c r="D1789" i="14"/>
  <c r="D1790" i="14"/>
  <c r="D1791" i="14"/>
  <c r="D1792" i="14"/>
  <c r="D1793" i="14"/>
  <c r="D1794" i="14"/>
  <c r="D1795" i="14"/>
  <c r="D1796" i="14"/>
  <c r="D1797" i="14"/>
  <c r="D1798" i="14"/>
  <c r="D1799" i="14"/>
  <c r="D1800" i="14"/>
  <c r="D1801" i="14"/>
  <c r="D1802" i="14"/>
  <c r="D1803" i="14"/>
  <c r="D1804" i="14"/>
  <c r="D1805" i="14"/>
  <c r="D1806" i="14"/>
  <c r="D1807" i="14"/>
  <c r="D1808" i="14"/>
  <c r="D1809" i="14"/>
  <c r="D1810" i="14"/>
  <c r="D1811" i="14"/>
  <c r="D1812" i="14"/>
  <c r="D1813" i="14"/>
  <c r="D1814" i="14"/>
  <c r="D1815" i="14"/>
  <c r="D1816" i="14"/>
  <c r="D1817" i="14"/>
  <c r="D1818" i="14"/>
  <c r="D1819" i="14"/>
  <c r="D1820" i="14"/>
  <c r="D1821" i="14"/>
  <c r="D1822" i="14"/>
  <c r="D1823" i="14"/>
  <c r="D1824" i="14"/>
  <c r="D1825" i="14"/>
  <c r="D1826" i="14"/>
  <c r="D1827" i="14"/>
  <c r="D1828" i="14"/>
  <c r="D1829" i="14"/>
  <c r="D1830" i="14"/>
  <c r="D1831" i="14"/>
  <c r="D1832" i="14"/>
  <c r="D1833" i="14"/>
  <c r="D1834" i="14"/>
  <c r="D1835" i="14"/>
  <c r="D1836" i="14"/>
  <c r="D1837" i="14"/>
  <c r="D1838" i="14"/>
  <c r="D1839" i="14"/>
  <c r="D1840" i="14"/>
  <c r="D1841" i="14"/>
  <c r="D1842" i="14"/>
  <c r="D1843" i="14"/>
  <c r="D1844" i="14"/>
  <c r="D1845" i="14"/>
  <c r="D1846" i="14"/>
  <c r="D1847" i="14"/>
  <c r="D1848" i="14"/>
  <c r="D1849" i="14"/>
  <c r="D1850" i="14"/>
  <c r="D1851" i="14"/>
  <c r="D1852" i="14"/>
  <c r="D1853" i="14"/>
  <c r="D1854" i="14"/>
  <c r="D1855" i="14"/>
  <c r="D1856" i="14"/>
  <c r="D1857" i="14"/>
  <c r="D1858" i="14"/>
  <c r="D1859" i="14"/>
  <c r="D1860" i="14"/>
  <c r="D1861" i="14"/>
  <c r="D1862" i="14"/>
  <c r="D1863" i="14"/>
  <c r="D1864" i="14"/>
  <c r="D1865" i="14"/>
  <c r="D1866" i="14"/>
  <c r="D1867" i="14"/>
  <c r="D1868" i="14"/>
  <c r="D1869" i="14"/>
  <c r="D1870" i="14"/>
  <c r="D1871" i="14"/>
  <c r="D1872" i="14"/>
  <c r="D1873" i="14"/>
  <c r="D1874" i="14"/>
  <c r="D1875" i="14"/>
  <c r="D1876" i="14"/>
  <c r="D1877" i="14"/>
  <c r="D1878" i="14"/>
  <c r="D1879" i="14"/>
  <c r="D1880" i="14"/>
  <c r="D1881" i="14"/>
  <c r="D1882" i="14"/>
  <c r="D1883" i="14"/>
  <c r="D1884" i="14"/>
  <c r="D1885" i="14"/>
  <c r="D1886" i="14"/>
  <c r="D1887" i="14"/>
  <c r="D1888" i="14"/>
  <c r="D1889" i="14"/>
  <c r="D1890" i="14"/>
  <c r="D1891" i="14"/>
  <c r="D1892" i="14"/>
  <c r="D1893" i="14"/>
  <c r="D1894" i="14"/>
  <c r="D1895" i="14"/>
  <c r="D1896" i="14"/>
  <c r="D1897" i="14"/>
  <c r="D1898" i="14"/>
  <c r="D1899" i="14"/>
  <c r="D1900" i="14"/>
  <c r="D1901" i="14"/>
  <c r="D1902" i="14"/>
  <c r="D1903" i="14"/>
  <c r="D1904" i="14"/>
  <c r="D1905" i="14"/>
  <c r="D1906" i="14"/>
  <c r="D1907" i="14"/>
  <c r="D1908" i="14"/>
  <c r="D1909" i="14"/>
  <c r="D1910" i="14"/>
  <c r="D1911" i="14"/>
  <c r="D1912" i="14"/>
  <c r="D1913" i="14"/>
  <c r="D1914" i="14"/>
  <c r="D1915" i="14"/>
  <c r="D1916" i="14"/>
  <c r="D1917" i="14"/>
  <c r="D1918" i="14"/>
  <c r="D1919" i="14"/>
  <c r="D1920" i="14"/>
  <c r="D1921" i="14"/>
  <c r="D1922" i="14"/>
  <c r="D1923" i="14"/>
  <c r="D1924" i="14"/>
  <c r="D1925" i="14"/>
  <c r="D1926" i="14"/>
  <c r="D1927" i="14"/>
  <c r="D1928" i="14"/>
  <c r="D1929" i="14"/>
  <c r="D1930" i="14"/>
  <c r="D1931" i="14"/>
  <c r="D1932" i="14"/>
  <c r="D1933" i="14"/>
  <c r="D1934" i="14"/>
  <c r="D1935" i="14"/>
  <c r="D1936" i="14"/>
  <c r="D1937" i="14"/>
  <c r="D1938" i="14"/>
  <c r="D1939" i="14"/>
  <c r="D1940" i="14"/>
  <c r="D1941" i="14"/>
  <c r="D1942" i="14"/>
  <c r="D1943" i="14"/>
  <c r="D1944" i="14"/>
  <c r="D1945" i="14"/>
  <c r="D1946" i="14"/>
  <c r="D1947" i="14"/>
  <c r="D1948" i="14"/>
  <c r="D1949" i="14"/>
  <c r="D1950" i="14"/>
  <c r="D1951" i="14"/>
  <c r="D1952" i="14"/>
  <c r="D1953" i="14"/>
  <c r="D1954" i="14"/>
  <c r="D1955" i="14"/>
  <c r="D1956" i="14"/>
  <c r="D1957" i="14"/>
  <c r="D1958" i="14"/>
  <c r="D1959" i="14"/>
  <c r="D1960" i="14"/>
  <c r="D1961" i="14"/>
  <c r="D1962" i="14"/>
  <c r="D1963" i="14"/>
  <c r="D1964" i="14"/>
  <c r="D1965" i="14"/>
  <c r="D1966" i="14"/>
  <c r="D1967" i="14"/>
  <c r="D1968" i="14"/>
  <c r="D1969" i="14"/>
  <c r="D1970" i="14"/>
  <c r="D1971" i="14"/>
  <c r="D1972" i="14"/>
  <c r="D1973" i="14"/>
  <c r="D1974" i="14"/>
  <c r="D1975" i="14"/>
  <c r="D1976" i="14"/>
  <c r="D1977" i="14"/>
  <c r="D1978" i="14"/>
  <c r="D1979" i="14"/>
  <c r="D1980" i="14"/>
  <c r="D1981" i="14"/>
  <c r="D1982" i="14"/>
  <c r="D1983" i="14"/>
  <c r="D1984" i="14"/>
  <c r="D1985" i="14"/>
  <c r="D1986" i="14"/>
  <c r="D1987" i="14"/>
  <c r="D1988" i="14"/>
  <c r="D1989" i="14"/>
  <c r="D1990" i="14"/>
  <c r="D1991" i="14"/>
  <c r="D1992" i="14"/>
  <c r="D1993" i="14"/>
  <c r="D1994" i="14"/>
  <c r="D1995" i="14"/>
  <c r="D1996" i="14"/>
  <c r="D1997" i="14"/>
  <c r="D1998" i="14"/>
  <c r="D1999" i="14"/>
  <c r="D2000" i="14"/>
  <c r="D2001" i="14"/>
  <c r="D2002" i="14"/>
  <c r="D2003" i="14"/>
  <c r="D2004" i="14"/>
  <c r="D2005" i="14"/>
  <c r="D2006" i="14"/>
  <c r="D2007" i="14"/>
  <c r="D2008" i="14"/>
  <c r="D2009" i="14"/>
  <c r="D2010" i="14"/>
  <c r="D2011" i="14"/>
  <c r="D2012" i="14"/>
  <c r="D2013" i="14"/>
  <c r="D2014" i="14"/>
  <c r="D2015" i="14"/>
  <c r="D2016" i="14"/>
  <c r="D2017" i="14"/>
  <c r="D2018" i="14"/>
  <c r="D2019" i="14"/>
  <c r="D2020" i="14"/>
  <c r="D2021" i="14"/>
  <c r="D2022" i="14"/>
  <c r="D2023" i="14"/>
  <c r="D2024" i="14"/>
  <c r="D2025" i="14"/>
  <c r="D2026" i="14"/>
  <c r="D2027" i="14"/>
  <c r="D2028" i="14"/>
  <c r="D2029" i="14"/>
  <c r="D2030" i="14"/>
  <c r="D2031" i="14"/>
  <c r="D2032" i="14"/>
  <c r="D2033" i="14"/>
  <c r="D2034" i="14"/>
  <c r="D2035" i="14"/>
  <c r="D2036" i="14"/>
  <c r="D2037" i="14"/>
  <c r="D2038" i="14"/>
  <c r="D2039" i="14"/>
  <c r="D2040" i="14"/>
  <c r="D2041" i="14"/>
  <c r="D2042" i="14"/>
  <c r="D2043" i="14"/>
  <c r="D2044" i="14"/>
  <c r="D2045" i="14"/>
  <c r="D2046" i="14"/>
  <c r="D2047" i="14"/>
  <c r="D2048" i="14"/>
  <c r="D2049" i="14"/>
  <c r="D2050" i="14"/>
  <c r="D2051" i="14"/>
  <c r="D2052" i="14"/>
  <c r="D2053" i="14"/>
  <c r="D2054" i="14"/>
  <c r="D2055" i="14"/>
  <c r="D2056" i="14"/>
  <c r="D2057" i="14"/>
  <c r="D2058" i="14"/>
  <c r="D2059" i="14"/>
  <c r="D2060" i="14"/>
  <c r="D2061" i="14"/>
  <c r="D2062" i="14"/>
  <c r="D2063" i="14"/>
  <c r="D2064" i="14"/>
  <c r="D2065" i="14"/>
  <c r="D2066" i="14"/>
  <c r="D2067" i="14"/>
  <c r="D2068" i="14"/>
  <c r="D2069" i="14"/>
  <c r="D2070" i="14"/>
  <c r="D2071" i="14"/>
  <c r="D2072" i="14"/>
  <c r="D2073" i="14"/>
  <c r="D2074" i="14"/>
  <c r="D2075" i="14"/>
  <c r="D2076" i="14"/>
  <c r="D2077" i="14"/>
  <c r="D2078" i="14"/>
  <c r="D2079" i="14"/>
  <c r="D2080" i="14"/>
  <c r="D2081" i="14"/>
  <c r="D2082" i="14"/>
  <c r="D2083" i="14"/>
  <c r="D2084" i="14"/>
  <c r="D2085" i="14"/>
  <c r="D2086" i="14"/>
  <c r="D2087" i="14"/>
  <c r="D2088" i="14"/>
  <c r="D2089" i="14"/>
  <c r="D2090" i="14"/>
  <c r="D2091" i="14"/>
  <c r="D2092" i="14"/>
  <c r="D2093" i="14"/>
  <c r="D2094" i="14"/>
  <c r="D2095" i="14"/>
  <c r="D2096" i="14"/>
  <c r="D2097" i="14"/>
  <c r="D2098" i="14"/>
  <c r="D2099" i="14"/>
  <c r="D2100" i="14"/>
  <c r="D2101" i="14"/>
  <c r="D2102" i="14"/>
  <c r="D2103" i="14"/>
  <c r="D2104" i="14"/>
  <c r="D2105" i="14"/>
  <c r="D2106" i="14"/>
  <c r="D2107" i="14"/>
  <c r="D2108" i="14"/>
  <c r="D2109" i="14"/>
  <c r="D2110" i="14"/>
  <c r="D2111" i="14"/>
  <c r="D2112" i="14"/>
  <c r="D2113" i="14"/>
  <c r="D2114" i="14"/>
  <c r="D2115" i="14"/>
  <c r="D2116" i="14"/>
  <c r="D2117" i="14"/>
  <c r="D2118" i="14"/>
  <c r="D2119" i="14"/>
  <c r="D2120" i="14"/>
  <c r="D2121" i="14"/>
  <c r="D2122" i="14"/>
  <c r="D2123" i="14"/>
  <c r="D2124" i="14"/>
  <c r="D2125" i="14"/>
  <c r="D2126" i="14"/>
  <c r="D2127" i="14"/>
  <c r="D2128" i="14"/>
  <c r="D2129" i="14"/>
  <c r="D2130" i="14"/>
  <c r="D2131" i="14"/>
  <c r="D2132" i="14"/>
  <c r="D2133" i="14"/>
  <c r="D2134" i="14"/>
  <c r="D2135" i="14"/>
  <c r="D2136" i="14"/>
  <c r="D2137" i="14"/>
  <c r="D2138" i="14"/>
  <c r="D2139" i="14"/>
  <c r="D2140" i="14"/>
  <c r="D2141" i="14"/>
  <c r="D2142" i="14"/>
  <c r="D2143" i="14"/>
  <c r="D2144" i="14"/>
  <c r="D2145" i="14"/>
  <c r="D2146" i="14"/>
  <c r="D2147" i="14"/>
  <c r="D2148" i="14"/>
  <c r="D2149" i="14"/>
  <c r="D2150" i="14"/>
  <c r="D2151" i="14"/>
  <c r="D2152" i="14"/>
  <c r="D2153" i="14"/>
  <c r="D2154" i="14"/>
  <c r="D2155" i="14"/>
  <c r="D2156" i="14"/>
  <c r="D2157" i="14"/>
  <c r="D2158" i="14"/>
  <c r="D2159" i="14"/>
  <c r="D2160" i="14"/>
  <c r="D2161" i="14"/>
  <c r="D2162" i="14"/>
  <c r="D2163" i="14"/>
  <c r="D2164" i="14"/>
  <c r="D2165" i="14"/>
  <c r="D2166" i="14"/>
  <c r="D2167" i="14"/>
  <c r="D2168" i="14"/>
  <c r="D2169" i="14"/>
  <c r="D2170" i="14"/>
  <c r="D2171" i="14"/>
  <c r="D2172" i="14"/>
  <c r="D2173" i="14"/>
  <c r="D2174" i="14"/>
  <c r="D2175" i="14"/>
  <c r="D2176" i="14"/>
  <c r="D2177" i="14"/>
  <c r="D2178" i="14"/>
  <c r="D2179" i="14"/>
  <c r="D2180" i="14"/>
  <c r="D2181" i="14"/>
  <c r="D2182" i="14"/>
  <c r="D2183" i="14"/>
  <c r="D2184" i="14"/>
  <c r="D2185" i="14"/>
  <c r="D2186" i="14"/>
  <c r="D2187" i="14"/>
  <c r="D2188" i="14"/>
  <c r="D2189" i="14"/>
  <c r="D2190" i="14"/>
  <c r="D2191" i="14"/>
  <c r="D2192" i="14"/>
  <c r="D2193" i="14"/>
  <c r="D2194" i="14"/>
  <c r="D2195" i="14"/>
  <c r="D2196" i="14"/>
  <c r="D2197" i="14"/>
  <c r="D2198" i="14"/>
  <c r="D2199" i="14"/>
  <c r="D2200" i="14"/>
  <c r="D2201" i="14"/>
  <c r="D2202" i="14"/>
  <c r="D2203" i="14"/>
  <c r="D2204" i="14"/>
  <c r="D2205" i="14"/>
  <c r="D2206" i="14"/>
  <c r="D2207" i="14"/>
  <c r="D2208" i="14"/>
  <c r="D2209" i="14"/>
  <c r="D2210" i="14"/>
  <c r="D2211" i="14"/>
  <c r="D2212" i="14"/>
  <c r="D2213" i="14"/>
  <c r="D2214" i="14"/>
  <c r="D2215" i="14"/>
  <c r="D2216" i="14"/>
  <c r="D2217" i="14"/>
  <c r="D2218" i="14"/>
  <c r="D2219" i="14"/>
  <c r="D2220" i="14"/>
  <c r="D2221" i="14"/>
  <c r="D2222" i="14"/>
  <c r="D2223" i="14"/>
  <c r="D2224" i="14"/>
  <c r="D2225" i="14"/>
  <c r="D2226" i="14"/>
  <c r="D2227" i="14"/>
  <c r="D2228" i="14"/>
  <c r="D2229" i="14"/>
  <c r="D2230" i="14"/>
  <c r="D2231" i="14"/>
  <c r="D2232" i="14"/>
  <c r="D2233" i="14"/>
  <c r="D2234" i="14"/>
  <c r="D2235" i="14"/>
  <c r="D2236" i="14"/>
  <c r="D2237" i="14"/>
  <c r="D2238" i="14"/>
  <c r="D2239" i="14"/>
  <c r="D2240" i="14"/>
  <c r="D2241" i="14"/>
  <c r="D2242" i="14"/>
  <c r="D2243" i="14"/>
  <c r="D2244" i="14"/>
  <c r="D2245" i="14"/>
  <c r="D2246" i="14"/>
  <c r="D2247" i="14"/>
  <c r="D2248" i="14"/>
  <c r="D2249" i="14"/>
  <c r="D2250" i="14"/>
  <c r="D2251" i="14"/>
  <c r="D2252" i="14"/>
  <c r="D2253" i="14"/>
  <c r="D2254" i="14"/>
  <c r="D2255" i="14"/>
  <c r="D2256" i="14"/>
  <c r="D2257" i="14"/>
  <c r="D2258" i="14"/>
  <c r="D2259" i="14"/>
  <c r="D2260" i="14"/>
  <c r="D2261" i="14"/>
  <c r="D2262" i="14"/>
  <c r="D2263" i="14"/>
  <c r="D2264" i="14"/>
  <c r="D2265" i="14"/>
  <c r="D2266" i="14"/>
  <c r="D2267" i="14"/>
  <c r="D2268" i="14"/>
  <c r="D2269" i="14"/>
  <c r="D2270" i="14"/>
  <c r="D2271" i="14"/>
  <c r="D2272" i="14"/>
  <c r="D2273" i="14"/>
  <c r="D2274" i="14"/>
  <c r="D2275" i="14"/>
  <c r="D2276" i="14"/>
  <c r="D2277" i="14"/>
  <c r="D2278" i="14"/>
  <c r="D2279" i="14"/>
  <c r="D2280" i="14"/>
  <c r="D2281" i="14"/>
  <c r="D2282" i="14"/>
  <c r="D2283" i="14"/>
  <c r="D2284" i="14"/>
  <c r="D2285" i="14"/>
  <c r="D2286" i="14"/>
  <c r="D2287" i="14"/>
  <c r="D2288" i="14"/>
  <c r="D2289" i="14"/>
  <c r="D2290" i="14"/>
  <c r="D2291" i="14"/>
  <c r="D2292" i="14"/>
  <c r="D2293" i="14"/>
  <c r="D2294" i="14"/>
  <c r="D2295" i="14"/>
  <c r="D2296" i="14"/>
  <c r="D2297" i="14"/>
  <c r="D2298" i="14"/>
  <c r="D2299" i="14"/>
  <c r="D2300" i="14"/>
  <c r="D2301" i="14"/>
  <c r="D2302" i="14"/>
  <c r="D2303" i="14"/>
  <c r="D2304" i="14"/>
  <c r="D2305" i="14"/>
  <c r="D2306" i="14"/>
  <c r="D2307" i="14"/>
  <c r="D2308" i="14"/>
  <c r="D2309" i="14"/>
  <c r="D2310" i="14"/>
  <c r="D2311" i="14"/>
  <c r="D2312" i="14"/>
  <c r="D2313" i="14"/>
  <c r="D2314" i="14"/>
  <c r="D2315" i="14"/>
  <c r="D2316" i="14"/>
  <c r="D2317" i="14"/>
  <c r="D2318" i="14"/>
  <c r="D2319" i="14"/>
  <c r="D2320" i="14"/>
  <c r="D2321" i="14"/>
  <c r="D2322" i="14"/>
  <c r="D2323" i="14"/>
  <c r="D2324" i="14"/>
  <c r="D2325" i="14"/>
  <c r="D2326" i="14"/>
  <c r="D2327" i="14"/>
  <c r="D2328" i="14"/>
  <c r="D2329" i="14"/>
  <c r="D2330" i="14"/>
  <c r="D2331" i="14"/>
  <c r="D2332" i="14"/>
  <c r="D2333" i="14"/>
  <c r="D2334" i="14"/>
  <c r="D2335" i="14"/>
  <c r="D2336" i="14"/>
  <c r="D2337" i="14"/>
  <c r="D2338" i="14"/>
  <c r="D2339" i="14"/>
  <c r="D2340" i="14"/>
  <c r="D2341" i="14"/>
  <c r="D2342" i="14"/>
  <c r="D2343" i="14"/>
  <c r="D2344" i="14"/>
  <c r="D2345" i="14"/>
  <c r="D2346" i="14"/>
  <c r="D2347" i="14"/>
  <c r="D2348" i="14"/>
  <c r="D2349" i="14"/>
  <c r="D2350" i="14"/>
  <c r="D2351" i="14"/>
  <c r="D2352" i="14"/>
  <c r="D2353" i="14"/>
  <c r="D2354" i="14"/>
  <c r="D2355" i="14"/>
  <c r="D2356" i="14"/>
  <c r="D2357" i="14"/>
  <c r="D2358" i="14"/>
  <c r="D2359" i="14"/>
  <c r="D2360" i="14"/>
  <c r="D2361" i="14"/>
  <c r="D2362" i="14"/>
  <c r="D2363" i="14"/>
  <c r="D2364" i="14"/>
  <c r="D2365" i="14"/>
  <c r="D2366" i="14"/>
  <c r="D2367" i="14"/>
  <c r="D2368" i="14"/>
  <c r="D2369" i="14"/>
  <c r="D2370" i="14"/>
  <c r="D2371" i="14"/>
  <c r="D2372" i="14"/>
  <c r="D2373" i="14"/>
  <c r="D2374" i="14"/>
  <c r="D2375" i="14"/>
  <c r="D2376" i="14"/>
  <c r="D2377" i="14"/>
  <c r="D2378" i="14"/>
  <c r="D2379" i="14"/>
  <c r="D2380" i="14"/>
  <c r="D2381" i="14"/>
  <c r="D2382" i="14"/>
  <c r="D2383" i="14"/>
  <c r="D2384" i="14"/>
  <c r="D2385" i="14"/>
  <c r="D2386" i="14"/>
  <c r="D2387" i="14"/>
  <c r="D2388" i="14"/>
  <c r="D2389" i="14"/>
  <c r="D2390" i="14"/>
  <c r="D2391" i="14"/>
  <c r="D2392" i="14"/>
  <c r="D2393" i="14"/>
  <c r="D2394" i="14"/>
  <c r="D2395" i="14"/>
  <c r="D2396" i="14"/>
  <c r="D2397" i="14"/>
  <c r="D2398" i="14"/>
  <c r="D2399" i="14"/>
  <c r="D2400" i="14"/>
  <c r="D2401" i="14"/>
  <c r="D2402" i="14"/>
  <c r="D2403" i="14"/>
  <c r="D2404" i="14"/>
  <c r="D2405" i="14"/>
  <c r="D2406" i="14"/>
  <c r="D2407" i="14"/>
  <c r="D2408" i="14"/>
  <c r="D2409" i="14"/>
  <c r="D2410" i="14"/>
  <c r="D2411" i="14"/>
  <c r="D2412" i="14"/>
  <c r="D2413" i="14"/>
  <c r="D2414" i="14"/>
  <c r="D2415" i="14"/>
  <c r="D2416" i="14"/>
  <c r="D2417" i="14"/>
  <c r="D2418" i="14"/>
  <c r="D2419" i="14"/>
  <c r="D2420" i="14"/>
  <c r="D2421" i="14"/>
  <c r="D2422" i="14"/>
  <c r="D2423" i="14"/>
  <c r="D2424" i="14"/>
  <c r="D2425" i="14"/>
  <c r="D2426" i="14"/>
  <c r="D2427" i="14"/>
  <c r="D2428" i="14"/>
  <c r="D2429" i="14"/>
  <c r="D2430" i="14"/>
  <c r="D2431" i="14"/>
  <c r="D2432" i="14"/>
  <c r="D2433" i="14"/>
  <c r="D2434" i="14"/>
  <c r="D2435" i="14"/>
  <c r="D2436" i="14"/>
  <c r="D2437" i="14"/>
  <c r="D2438" i="14"/>
  <c r="D2439" i="14"/>
  <c r="D2440" i="14"/>
  <c r="D2441" i="14"/>
  <c r="D2442" i="14"/>
  <c r="D2443" i="14"/>
  <c r="D2444" i="14"/>
  <c r="D2445" i="14"/>
  <c r="D2446" i="14"/>
  <c r="D2447" i="14"/>
  <c r="D2448" i="14"/>
  <c r="D2449" i="14"/>
  <c r="D2450" i="14"/>
  <c r="D2451" i="14"/>
  <c r="D2452" i="14"/>
  <c r="D2453" i="14"/>
  <c r="D2454" i="14"/>
  <c r="D2455" i="14"/>
  <c r="D2456" i="14"/>
  <c r="D2457" i="14"/>
  <c r="D2458" i="14"/>
  <c r="D2459" i="14"/>
  <c r="D2460" i="14"/>
  <c r="D2461" i="14"/>
  <c r="D2462" i="14"/>
  <c r="D2463" i="14"/>
  <c r="D2464" i="14"/>
  <c r="D2465" i="14"/>
  <c r="D2466" i="14"/>
  <c r="D2467" i="14"/>
  <c r="D2468" i="14"/>
  <c r="D2469" i="14"/>
  <c r="D2470" i="14"/>
  <c r="D2471" i="14"/>
  <c r="D2472" i="14"/>
  <c r="D2473" i="14"/>
  <c r="D2474" i="14"/>
  <c r="D2475" i="14"/>
  <c r="D2476" i="14"/>
  <c r="D2477" i="14"/>
  <c r="D2478" i="14"/>
  <c r="D2479" i="14"/>
  <c r="D2480" i="14"/>
  <c r="D2481" i="14"/>
  <c r="D2482" i="14"/>
  <c r="D2483" i="14"/>
  <c r="D2484" i="14"/>
  <c r="D2485" i="14"/>
  <c r="D2486" i="14"/>
  <c r="D2487" i="14"/>
  <c r="D2488" i="14"/>
  <c r="D2489" i="14"/>
  <c r="D2490" i="14"/>
  <c r="D2491" i="14"/>
  <c r="D2492" i="14"/>
  <c r="D2493" i="14"/>
  <c r="D2494" i="14"/>
  <c r="D2495" i="14"/>
  <c r="D2496" i="14"/>
  <c r="D2497" i="14"/>
  <c r="D2498" i="14"/>
  <c r="D2499" i="14"/>
  <c r="D2500" i="14"/>
  <c r="D2501" i="14"/>
  <c r="D2502" i="14"/>
  <c r="D2503" i="14"/>
  <c r="D2504" i="14"/>
  <c r="D2505" i="14"/>
  <c r="D2506" i="14"/>
  <c r="D2507" i="14"/>
  <c r="D2508" i="14"/>
  <c r="D2509" i="14"/>
  <c r="D2510" i="14"/>
  <c r="D2511" i="14"/>
  <c r="D2512" i="14"/>
  <c r="D2513" i="14"/>
  <c r="D2514" i="14"/>
  <c r="D2515" i="14"/>
  <c r="D2516" i="14"/>
  <c r="D2517" i="14"/>
  <c r="D2518" i="14"/>
  <c r="D2519" i="14"/>
  <c r="D2520" i="14"/>
  <c r="D2521" i="14"/>
  <c r="D2522" i="14"/>
  <c r="D2523" i="14"/>
  <c r="D2524" i="14"/>
  <c r="D2525" i="14"/>
  <c r="D2526" i="14"/>
  <c r="D2527" i="14"/>
  <c r="D2528" i="14"/>
  <c r="D2529" i="14"/>
  <c r="D2530" i="14"/>
  <c r="D2531" i="14"/>
  <c r="D2532" i="14"/>
  <c r="D2533" i="14"/>
  <c r="D2534" i="14"/>
  <c r="D2535" i="14"/>
  <c r="D2536" i="14"/>
  <c r="D2537" i="14"/>
  <c r="D2538" i="14"/>
  <c r="D2539" i="14"/>
  <c r="D2540" i="14"/>
  <c r="D2541" i="14"/>
  <c r="D2542" i="14"/>
  <c r="D2543" i="14"/>
  <c r="D2544" i="14"/>
  <c r="D2545" i="14"/>
  <c r="D2546" i="14"/>
  <c r="D2547" i="14"/>
  <c r="D2548" i="14"/>
  <c r="D2549" i="14"/>
  <c r="D2550" i="14"/>
  <c r="D2551" i="14"/>
  <c r="D2552" i="14"/>
  <c r="D2553" i="14"/>
  <c r="D2554" i="14"/>
  <c r="D2555" i="14"/>
  <c r="D2556" i="14"/>
  <c r="D2557" i="14"/>
  <c r="D2558" i="14"/>
  <c r="D2559" i="14"/>
  <c r="D2560" i="14"/>
  <c r="D2561" i="14"/>
  <c r="D2562" i="14"/>
  <c r="D2563" i="14"/>
  <c r="D2564" i="14"/>
  <c r="D2565" i="14"/>
  <c r="D2566" i="14"/>
  <c r="D2567" i="14"/>
  <c r="D2568" i="14"/>
  <c r="D2569" i="14"/>
  <c r="D2570" i="14"/>
  <c r="D2571" i="14"/>
  <c r="D2572" i="14"/>
  <c r="D2573" i="14"/>
  <c r="D2574" i="14"/>
  <c r="D2575" i="14"/>
  <c r="D2576" i="14"/>
  <c r="D2577" i="14"/>
  <c r="D2578" i="14"/>
  <c r="D2579" i="14"/>
  <c r="D2580" i="14"/>
  <c r="D2581" i="14"/>
  <c r="D2582" i="14"/>
  <c r="D2583" i="14"/>
  <c r="D2584" i="14"/>
  <c r="D2585" i="14"/>
  <c r="D2586" i="14"/>
  <c r="D2587" i="14"/>
  <c r="D2588" i="14"/>
  <c r="D2589" i="14"/>
  <c r="D2590" i="14"/>
  <c r="D2591" i="14"/>
  <c r="D2592" i="14"/>
  <c r="D2593" i="14"/>
  <c r="D2594" i="14"/>
  <c r="D2595" i="14"/>
  <c r="D2596" i="14"/>
  <c r="D2597" i="14"/>
  <c r="D2598" i="14"/>
  <c r="D2599" i="14"/>
  <c r="D2600" i="14"/>
  <c r="D2601" i="14"/>
  <c r="D2602" i="14"/>
  <c r="D2603" i="14"/>
  <c r="D2604" i="14"/>
  <c r="D2605" i="14"/>
  <c r="D2606" i="14"/>
  <c r="D2607" i="14"/>
  <c r="D2608" i="14"/>
  <c r="D2609" i="14"/>
  <c r="D2610" i="14"/>
  <c r="D2611" i="14"/>
  <c r="D2612" i="14"/>
  <c r="D2613" i="14"/>
  <c r="D2614" i="14"/>
  <c r="D2615" i="14"/>
  <c r="D2616" i="14"/>
  <c r="D2617" i="14"/>
  <c r="D2618" i="14"/>
  <c r="D2619" i="14"/>
  <c r="D2620" i="14"/>
  <c r="D2621" i="14"/>
  <c r="D2622" i="14"/>
  <c r="D2623" i="14"/>
  <c r="D2624" i="14"/>
  <c r="D2625" i="14"/>
  <c r="D2626" i="14"/>
  <c r="D2627" i="14"/>
  <c r="D2628" i="14"/>
  <c r="D2629" i="14"/>
  <c r="D2630" i="14"/>
  <c r="D2631" i="14"/>
  <c r="D2632" i="14"/>
  <c r="D2633" i="14"/>
  <c r="D2634" i="14"/>
  <c r="D2635" i="14"/>
  <c r="D2636" i="14"/>
  <c r="D2637" i="14"/>
  <c r="D2638" i="14"/>
  <c r="D2639" i="14"/>
  <c r="D2640" i="14"/>
  <c r="D2641" i="14"/>
  <c r="D2642" i="14"/>
  <c r="D2643" i="14"/>
  <c r="D2644" i="14"/>
  <c r="D2645" i="14"/>
  <c r="D2646" i="14"/>
  <c r="D2647" i="14"/>
  <c r="D2648" i="14"/>
  <c r="D2649" i="14"/>
  <c r="D2650" i="14"/>
  <c r="D2651" i="14"/>
  <c r="D2652" i="14"/>
  <c r="D2653" i="14"/>
  <c r="D2654" i="14"/>
  <c r="D2655" i="14"/>
  <c r="D2656" i="14"/>
  <c r="D2657" i="14"/>
  <c r="D2658" i="14"/>
  <c r="D2659" i="14"/>
  <c r="D2660" i="14"/>
  <c r="D2661" i="14"/>
  <c r="D2662" i="14"/>
  <c r="D2663" i="14"/>
  <c r="D2664" i="14"/>
  <c r="D2665" i="14"/>
  <c r="D2666" i="14"/>
  <c r="D2667" i="14"/>
  <c r="D2668" i="14"/>
  <c r="D2669" i="14"/>
  <c r="D2670" i="14"/>
  <c r="D2671" i="14"/>
  <c r="D2672" i="14"/>
  <c r="D2673" i="14"/>
  <c r="D2674" i="14"/>
  <c r="D2675" i="14"/>
  <c r="D2676" i="14"/>
  <c r="D2677" i="14"/>
  <c r="D2678" i="14"/>
  <c r="D2679" i="14"/>
  <c r="D2680" i="14"/>
  <c r="D2681" i="14"/>
  <c r="D2682" i="14"/>
  <c r="D2683" i="14"/>
  <c r="D2684" i="14"/>
  <c r="D2685" i="14"/>
  <c r="D2686" i="14"/>
  <c r="D2687" i="14"/>
  <c r="D2688" i="14"/>
  <c r="D2689" i="14"/>
  <c r="D2690" i="14"/>
  <c r="D2691" i="14"/>
  <c r="D2692" i="14"/>
  <c r="D2693" i="14"/>
  <c r="D2694" i="14"/>
  <c r="D2695" i="14"/>
  <c r="D2696" i="14"/>
  <c r="D2697" i="14"/>
  <c r="D2698" i="14"/>
  <c r="D2699" i="14"/>
  <c r="D2700" i="14"/>
  <c r="D2701" i="14"/>
  <c r="D2702" i="14"/>
  <c r="D2703" i="14"/>
  <c r="D2704" i="14"/>
  <c r="D2705" i="14"/>
  <c r="D2706" i="14"/>
  <c r="D2707" i="14"/>
  <c r="D2708" i="14"/>
  <c r="D2709" i="14"/>
  <c r="D2710" i="14"/>
  <c r="D2711" i="14"/>
  <c r="D2712" i="14"/>
  <c r="D2713" i="14"/>
  <c r="D2714" i="14"/>
  <c r="D2715" i="14"/>
  <c r="D2716" i="14"/>
  <c r="D2717" i="14"/>
  <c r="D2718" i="14"/>
  <c r="D2719" i="14"/>
  <c r="D2720" i="14"/>
  <c r="D2721" i="14"/>
  <c r="D2722" i="14"/>
  <c r="D2723" i="14"/>
  <c r="D2724" i="14"/>
  <c r="D2725" i="14"/>
  <c r="D2726" i="14"/>
  <c r="D2727" i="14"/>
  <c r="D2728" i="14"/>
  <c r="D2729" i="14"/>
  <c r="D2730" i="14"/>
  <c r="D2731" i="14"/>
  <c r="D2732" i="14"/>
  <c r="D2733" i="14"/>
  <c r="D2734" i="14"/>
  <c r="D2735" i="14"/>
  <c r="D2736" i="14"/>
  <c r="D2737" i="14"/>
  <c r="D2738" i="14"/>
  <c r="D2739" i="14"/>
  <c r="D2740" i="14"/>
  <c r="D2741" i="14"/>
  <c r="D623" i="14"/>
  <c r="B623" i="14"/>
  <c r="F776" i="4"/>
  <c r="F775" i="4"/>
  <c r="B678" i="14"/>
  <c r="B679" i="14"/>
  <c r="B680" i="14"/>
  <c r="B681" i="14"/>
  <c r="B682" i="14"/>
  <c r="B683" i="14"/>
  <c r="B684" i="14"/>
  <c r="B685" i="14"/>
  <c r="B686" i="14"/>
  <c r="B687" i="14"/>
  <c r="B688" i="14"/>
  <c r="B689" i="14"/>
  <c r="B690" i="14"/>
  <c r="B691" i="14"/>
  <c r="B692" i="14"/>
  <c r="B693" i="14"/>
  <c r="B694" i="14"/>
  <c r="B695" i="14"/>
  <c r="B696" i="14"/>
  <c r="B697" i="14"/>
  <c r="B698" i="14"/>
  <c r="B699" i="14"/>
  <c r="B700" i="14"/>
  <c r="B701" i="14"/>
  <c r="B702" i="14"/>
  <c r="B703" i="14"/>
  <c r="B704" i="14"/>
  <c r="B705" i="14"/>
  <c r="B706" i="14"/>
  <c r="B707" i="14"/>
  <c r="B708" i="14"/>
  <c r="B709" i="14"/>
  <c r="B710" i="14"/>
  <c r="B711" i="14"/>
  <c r="B712" i="14"/>
  <c r="B713" i="14"/>
  <c r="B714" i="14"/>
  <c r="B715" i="14"/>
  <c r="B716" i="14"/>
  <c r="B717" i="14"/>
  <c r="B718" i="14"/>
  <c r="B719" i="14"/>
  <c r="B720" i="14"/>
  <c r="B721" i="14"/>
  <c r="B722" i="14"/>
  <c r="B723" i="14"/>
  <c r="B724" i="14"/>
  <c r="B725" i="14"/>
  <c r="B726" i="14"/>
  <c r="B727" i="14"/>
  <c r="B728" i="14"/>
  <c r="B729" i="14"/>
  <c r="B730" i="14"/>
  <c r="B731" i="14"/>
  <c r="B732" i="14"/>
  <c r="B733" i="14"/>
  <c r="B734" i="14"/>
  <c r="B735" i="14"/>
  <c r="B736" i="14"/>
  <c r="B737" i="14"/>
  <c r="B738" i="14"/>
  <c r="B739" i="14"/>
  <c r="B740" i="14"/>
  <c r="B741" i="14"/>
  <c r="B742" i="14"/>
  <c r="B743" i="14"/>
  <c r="B744" i="14"/>
  <c r="B745" i="14"/>
  <c r="B746" i="14"/>
  <c r="B747" i="14"/>
  <c r="B748" i="14"/>
  <c r="B749" i="14"/>
  <c r="B750" i="14"/>
  <c r="B751" i="14"/>
  <c r="B752" i="14"/>
  <c r="B753" i="14"/>
  <c r="B754" i="14"/>
  <c r="B755" i="14"/>
  <c r="B756" i="14"/>
  <c r="B757" i="14"/>
  <c r="B758" i="14"/>
  <c r="B759" i="14"/>
  <c r="B760" i="14"/>
  <c r="B761" i="14"/>
  <c r="B762" i="14"/>
  <c r="B763" i="14"/>
  <c r="B764" i="14"/>
  <c r="B765" i="14"/>
  <c r="B766" i="14"/>
  <c r="B767" i="14"/>
  <c r="B768" i="14"/>
  <c r="B769" i="14"/>
  <c r="B770" i="14"/>
  <c r="B771" i="14"/>
  <c r="B772" i="14"/>
  <c r="B773" i="14"/>
  <c r="B774" i="14"/>
  <c r="B775" i="14"/>
  <c r="B776" i="14"/>
  <c r="B777" i="14"/>
  <c r="B778" i="14"/>
  <c r="B779" i="14"/>
  <c r="B780" i="14"/>
  <c r="B781" i="14"/>
  <c r="B782" i="14"/>
  <c r="B783" i="14"/>
  <c r="B784" i="14"/>
  <c r="B785" i="14"/>
  <c r="B786" i="14"/>
  <c r="B787" i="14"/>
  <c r="B788" i="14"/>
  <c r="B789" i="14"/>
  <c r="B790" i="14"/>
  <c r="B791" i="14"/>
  <c r="B792" i="14"/>
  <c r="B793" i="14"/>
  <c r="B794" i="14"/>
  <c r="B795" i="14"/>
  <c r="B796" i="14"/>
  <c r="B797" i="14"/>
  <c r="B798" i="14"/>
  <c r="B799" i="14"/>
  <c r="B800" i="14"/>
  <c r="B801" i="14"/>
  <c r="B802" i="14"/>
  <c r="B803" i="14"/>
  <c r="B804" i="14"/>
  <c r="B805" i="14"/>
  <c r="B806" i="14"/>
  <c r="B807" i="14"/>
  <c r="B808" i="14"/>
  <c r="B809" i="14"/>
  <c r="B810" i="14"/>
  <c r="B811" i="14"/>
  <c r="B812" i="14"/>
  <c r="B813" i="14"/>
  <c r="B814" i="14"/>
  <c r="B815" i="14"/>
  <c r="B816" i="14"/>
  <c r="B817" i="14"/>
  <c r="B818" i="14"/>
  <c r="B819" i="14"/>
  <c r="B820" i="14"/>
  <c r="B821" i="14"/>
  <c r="B822" i="14"/>
  <c r="B823" i="14"/>
  <c r="B824" i="14"/>
  <c r="B825" i="14"/>
  <c r="B826" i="14"/>
  <c r="B827" i="14"/>
  <c r="B828" i="14"/>
  <c r="B829" i="14"/>
  <c r="B830" i="14"/>
  <c r="B831" i="14"/>
  <c r="B832" i="14"/>
  <c r="B833" i="14"/>
  <c r="B834" i="14"/>
  <c r="B835" i="14"/>
  <c r="B836" i="14"/>
  <c r="B837" i="14"/>
  <c r="B838" i="14"/>
  <c r="B839" i="14"/>
  <c r="B840" i="14"/>
  <c r="B841" i="14"/>
  <c r="B842" i="14"/>
  <c r="B843" i="14"/>
  <c r="B844" i="14"/>
  <c r="B845" i="14"/>
  <c r="B846" i="14"/>
  <c r="B847" i="14"/>
  <c r="B848" i="14"/>
  <c r="B849" i="14"/>
  <c r="B850" i="14"/>
  <c r="B851" i="14"/>
  <c r="B852" i="14"/>
  <c r="B853" i="14"/>
  <c r="B854" i="14"/>
  <c r="B855" i="14"/>
  <c r="B856" i="14"/>
  <c r="B857" i="14"/>
  <c r="B858" i="14"/>
  <c r="B859" i="14"/>
  <c r="B860" i="14"/>
  <c r="B861" i="14"/>
  <c r="B862" i="14"/>
  <c r="B863" i="14"/>
  <c r="B864" i="14"/>
  <c r="B865" i="14"/>
  <c r="B866" i="14"/>
  <c r="B867" i="14"/>
  <c r="B868" i="14"/>
  <c r="B869" i="14"/>
  <c r="B870" i="14"/>
  <c r="B871" i="14"/>
  <c r="B872" i="14"/>
  <c r="B873" i="14"/>
  <c r="B874" i="14"/>
  <c r="B875" i="14"/>
  <c r="B876" i="14"/>
  <c r="B877" i="14"/>
  <c r="B878" i="14"/>
  <c r="B879" i="14"/>
  <c r="B880" i="14"/>
  <c r="B881" i="14"/>
  <c r="B882" i="14"/>
  <c r="B883" i="14"/>
  <c r="B884" i="14"/>
  <c r="B885" i="14"/>
  <c r="B886" i="14"/>
  <c r="B887" i="14"/>
  <c r="B888" i="14"/>
  <c r="B889" i="14"/>
  <c r="B890" i="14"/>
  <c r="B891" i="14"/>
  <c r="B892" i="14"/>
  <c r="B893" i="14"/>
  <c r="B894" i="14"/>
  <c r="B895" i="14"/>
  <c r="B896" i="14"/>
  <c r="B897" i="14"/>
  <c r="B898" i="14"/>
  <c r="B899" i="14"/>
  <c r="B900" i="14"/>
  <c r="B901" i="14"/>
  <c r="B902" i="14"/>
  <c r="B903" i="14"/>
  <c r="B904" i="14"/>
  <c r="B905" i="14"/>
  <c r="B906" i="14"/>
  <c r="B907" i="14"/>
  <c r="B908" i="14"/>
  <c r="B909" i="14"/>
  <c r="B910" i="14"/>
  <c r="B911" i="14"/>
  <c r="B912" i="14"/>
  <c r="B913" i="14"/>
  <c r="B914" i="14"/>
  <c r="B915" i="14"/>
  <c r="B916" i="14"/>
  <c r="B917" i="14"/>
  <c r="B918" i="14"/>
  <c r="B919" i="14"/>
  <c r="B920" i="14"/>
  <c r="B921" i="14"/>
  <c r="B922" i="14"/>
  <c r="B923" i="14"/>
  <c r="B924" i="14"/>
  <c r="B925" i="14"/>
  <c r="B926" i="14"/>
  <c r="B927" i="14"/>
  <c r="B928" i="14"/>
  <c r="B929" i="14"/>
  <c r="B930" i="14"/>
  <c r="B931" i="14"/>
  <c r="B932" i="14"/>
  <c r="B933" i="14"/>
  <c r="B934" i="14"/>
  <c r="B935" i="14"/>
  <c r="B936" i="14"/>
  <c r="B937" i="14"/>
  <c r="B938" i="14"/>
  <c r="B939" i="14"/>
  <c r="B940" i="14"/>
  <c r="B941" i="14"/>
  <c r="B942" i="14"/>
  <c r="B943" i="14"/>
  <c r="B944" i="14"/>
  <c r="B945" i="14"/>
  <c r="B946" i="14"/>
  <c r="B947" i="14"/>
  <c r="B948" i="14"/>
  <c r="B949" i="14"/>
  <c r="B950" i="14"/>
  <c r="B951" i="14"/>
  <c r="B952" i="14"/>
  <c r="B953" i="14"/>
  <c r="B954" i="14"/>
  <c r="B955" i="14"/>
  <c r="B956" i="14"/>
  <c r="B957" i="14"/>
  <c r="B958" i="14"/>
  <c r="B959" i="14"/>
  <c r="B960" i="14"/>
  <c r="B961" i="14"/>
  <c r="B962" i="14"/>
  <c r="B963" i="14"/>
  <c r="B964" i="14"/>
  <c r="B965" i="14"/>
  <c r="B966" i="14"/>
  <c r="B967" i="14"/>
  <c r="B968" i="14"/>
  <c r="B969" i="14"/>
  <c r="B970" i="14"/>
  <c r="B971" i="14"/>
  <c r="B972" i="14"/>
  <c r="B973" i="14"/>
  <c r="B974" i="14"/>
  <c r="B975" i="14"/>
  <c r="B976" i="14"/>
  <c r="B977" i="14"/>
  <c r="B978" i="14"/>
  <c r="B979" i="14"/>
  <c r="B980" i="14"/>
  <c r="B981" i="14"/>
  <c r="B982" i="14"/>
  <c r="B983" i="14"/>
  <c r="B984" i="14"/>
  <c r="B985" i="14"/>
  <c r="B986" i="14"/>
  <c r="B987" i="14"/>
  <c r="B988" i="14"/>
  <c r="B989" i="14"/>
  <c r="B990" i="14"/>
  <c r="B991" i="14"/>
  <c r="B992" i="14"/>
  <c r="B993" i="14"/>
  <c r="B994" i="14"/>
  <c r="B995" i="14"/>
  <c r="B996" i="14"/>
  <c r="B997" i="14"/>
  <c r="B998" i="14"/>
  <c r="B999" i="14"/>
  <c r="B1000" i="14"/>
  <c r="B1001" i="14"/>
  <c r="B1002" i="14"/>
  <c r="B1003" i="14"/>
  <c r="B1004" i="14"/>
  <c r="B1005" i="14"/>
  <c r="B1006" i="14"/>
  <c r="B1007" i="14"/>
  <c r="B1008" i="14"/>
  <c r="B1009" i="14"/>
  <c r="B1010" i="14"/>
  <c r="B1011" i="14"/>
  <c r="B1012" i="14"/>
  <c r="B1013" i="14"/>
  <c r="B1014" i="14"/>
  <c r="B1015" i="14"/>
  <c r="B1016" i="14"/>
  <c r="B1017" i="14"/>
  <c r="B1018" i="14"/>
  <c r="B1019" i="14"/>
  <c r="B1020" i="14"/>
  <c r="B1021" i="14"/>
  <c r="B1022" i="14"/>
  <c r="B1023" i="14"/>
  <c r="B1024" i="14"/>
  <c r="B1025" i="14"/>
  <c r="B1026" i="14"/>
  <c r="B1027" i="14"/>
  <c r="B1028" i="14"/>
  <c r="B1029" i="14"/>
  <c r="B1030" i="14"/>
  <c r="B1031" i="14"/>
  <c r="B1032" i="14"/>
  <c r="B1033" i="14"/>
  <c r="B1034" i="14"/>
  <c r="B1035" i="14"/>
  <c r="B1036" i="14"/>
  <c r="B1037" i="14"/>
  <c r="B1038" i="14"/>
  <c r="B1039" i="14"/>
  <c r="B1040" i="14"/>
  <c r="B1041" i="14"/>
  <c r="B1042" i="14"/>
  <c r="B1043" i="14"/>
  <c r="B1044" i="14"/>
  <c r="B1045" i="14"/>
  <c r="B1046" i="14"/>
  <c r="B1047" i="14"/>
  <c r="B1048" i="14"/>
  <c r="B1049" i="14"/>
  <c r="B1050" i="14"/>
  <c r="B1051" i="14"/>
  <c r="B1052" i="14"/>
  <c r="B1053" i="14"/>
  <c r="B1054" i="14"/>
  <c r="B1055" i="14"/>
  <c r="B1056" i="14"/>
  <c r="B1057" i="14"/>
  <c r="B1058" i="14"/>
  <c r="B1059" i="14"/>
  <c r="B1060" i="14"/>
  <c r="B1061" i="14"/>
  <c r="B1062" i="14"/>
  <c r="B1063" i="14"/>
  <c r="B1064" i="14"/>
  <c r="B1065" i="14"/>
  <c r="B1066" i="14"/>
  <c r="B1067" i="14"/>
  <c r="B1068" i="14"/>
  <c r="B1069" i="14"/>
  <c r="B1070" i="14"/>
  <c r="B1071" i="14"/>
  <c r="B1072" i="14"/>
  <c r="B1073" i="14"/>
  <c r="B1074" i="14"/>
  <c r="B1075" i="14"/>
  <c r="B1076" i="14"/>
  <c r="B1077" i="14"/>
  <c r="B1078" i="14"/>
  <c r="B1079" i="14"/>
  <c r="B1080" i="14"/>
  <c r="B1081" i="14"/>
  <c r="B1082" i="14"/>
  <c r="B1083" i="14"/>
  <c r="B1084" i="14"/>
  <c r="B1085" i="14"/>
  <c r="B1086" i="14"/>
  <c r="B1087" i="14"/>
  <c r="B1088" i="14"/>
  <c r="B1089" i="14"/>
  <c r="B1090" i="14"/>
  <c r="B1091" i="14"/>
  <c r="B1092" i="14"/>
  <c r="B1093" i="14"/>
  <c r="B1094" i="14"/>
  <c r="B1095" i="14"/>
  <c r="B1096" i="14"/>
  <c r="B1097" i="14"/>
  <c r="B1098" i="14"/>
  <c r="B1099" i="14"/>
  <c r="B1100" i="14"/>
  <c r="B1101" i="14"/>
  <c r="B1102" i="14"/>
  <c r="B1103" i="14"/>
  <c r="B1104" i="14"/>
  <c r="B1105" i="14"/>
  <c r="B1106" i="14"/>
  <c r="B1107" i="14"/>
  <c r="B1108" i="14"/>
  <c r="B1109" i="14"/>
  <c r="B1110" i="14"/>
  <c r="B1111" i="14"/>
  <c r="B1112" i="14"/>
  <c r="B1113" i="14"/>
  <c r="B1114" i="14"/>
  <c r="B1115" i="14"/>
  <c r="B1116" i="14"/>
  <c r="B1117" i="14"/>
  <c r="B1118" i="14"/>
  <c r="B1119" i="14"/>
  <c r="B1120" i="14"/>
  <c r="B1121" i="14"/>
  <c r="B1122" i="14"/>
  <c r="B1123" i="14"/>
  <c r="B1124" i="14"/>
  <c r="B1125" i="14"/>
  <c r="B1126" i="14"/>
  <c r="B1127" i="14"/>
  <c r="B1128" i="14"/>
  <c r="B1129" i="14"/>
  <c r="B1130" i="14"/>
  <c r="B1131" i="14"/>
  <c r="B1132" i="14"/>
  <c r="B1133" i="14"/>
  <c r="B1134" i="14"/>
  <c r="B1135" i="14"/>
  <c r="B1136" i="14"/>
  <c r="B1137" i="14"/>
  <c r="B1138" i="14"/>
  <c r="B1139" i="14"/>
  <c r="B1140" i="14"/>
  <c r="B1141" i="14"/>
  <c r="B1142" i="14"/>
  <c r="B1143" i="14"/>
  <c r="B1144" i="14"/>
  <c r="B1145" i="14"/>
  <c r="B1146" i="14"/>
  <c r="B1147" i="14"/>
  <c r="B1148" i="14"/>
  <c r="B1149" i="14"/>
  <c r="B1150" i="14"/>
  <c r="B1151" i="14"/>
  <c r="B1152" i="14"/>
  <c r="B1153" i="14"/>
  <c r="B1154" i="14"/>
  <c r="B1155" i="14"/>
  <c r="B1156" i="14"/>
  <c r="B1157" i="14"/>
  <c r="B1158" i="14"/>
  <c r="B1159" i="14"/>
  <c r="B1160" i="14"/>
  <c r="B1161" i="14"/>
  <c r="B1162" i="14"/>
  <c r="B1163" i="14"/>
  <c r="B1164" i="14"/>
  <c r="B1165" i="14"/>
  <c r="B1166" i="14"/>
  <c r="B1167" i="14"/>
  <c r="B1168" i="14"/>
  <c r="B1169" i="14"/>
  <c r="B1170" i="14"/>
  <c r="B1171" i="14"/>
  <c r="B1172" i="14"/>
  <c r="B1173" i="14"/>
  <c r="B1174" i="14"/>
  <c r="B1175" i="14"/>
  <c r="B1176" i="14"/>
  <c r="B1177" i="14"/>
  <c r="B1178" i="14"/>
  <c r="B1179" i="14"/>
  <c r="B1180" i="14"/>
  <c r="B1181" i="14"/>
  <c r="B1182" i="14"/>
  <c r="B1183" i="14"/>
  <c r="B1184" i="14"/>
  <c r="B1185" i="14"/>
  <c r="B1186" i="14"/>
  <c r="B1187" i="14"/>
  <c r="B1188" i="14"/>
  <c r="B1189" i="14"/>
  <c r="B1190" i="14"/>
  <c r="B1191" i="14"/>
  <c r="B1192" i="14"/>
  <c r="B1193" i="14"/>
  <c r="B1194" i="14"/>
  <c r="B1195" i="14"/>
  <c r="B1196" i="14"/>
  <c r="B1197" i="14"/>
  <c r="B1198" i="14"/>
  <c r="B1199" i="14"/>
  <c r="B1200" i="14"/>
  <c r="B1201" i="14"/>
  <c r="B1202" i="14"/>
  <c r="B1203" i="14"/>
  <c r="B1204" i="14"/>
  <c r="B1205" i="14"/>
  <c r="B1206" i="14"/>
  <c r="B1207" i="14"/>
  <c r="B1208" i="14"/>
  <c r="B1209" i="14"/>
  <c r="B1210" i="14"/>
  <c r="B1211" i="14"/>
  <c r="B1212" i="14"/>
  <c r="B1213" i="14"/>
  <c r="B1214" i="14"/>
  <c r="B1215" i="14"/>
  <c r="B1216" i="14"/>
  <c r="B1217" i="14"/>
  <c r="B1218" i="14"/>
  <c r="B1219" i="14"/>
  <c r="B1220" i="14"/>
  <c r="B1221" i="14"/>
  <c r="B1222" i="14"/>
  <c r="B1223" i="14"/>
  <c r="B1224" i="14"/>
  <c r="B1225" i="14"/>
  <c r="B1226" i="14"/>
  <c r="B1227" i="14"/>
  <c r="B1228" i="14"/>
  <c r="B1229" i="14"/>
  <c r="B1230" i="14"/>
  <c r="B1231" i="14"/>
  <c r="B1232" i="14"/>
  <c r="B1233" i="14"/>
  <c r="B1234" i="14"/>
  <c r="B1235" i="14"/>
  <c r="B1236" i="14"/>
  <c r="B1237" i="14"/>
  <c r="B1238" i="14"/>
  <c r="B1239" i="14"/>
  <c r="B1240" i="14"/>
  <c r="B1241" i="14"/>
  <c r="B1242" i="14"/>
  <c r="B1243" i="14"/>
  <c r="B1244" i="14"/>
  <c r="B1245" i="14"/>
  <c r="B1246" i="14"/>
  <c r="B1247" i="14"/>
  <c r="B1248" i="14"/>
  <c r="B1249" i="14"/>
  <c r="B1250" i="14"/>
  <c r="B1251" i="14"/>
  <c r="B1252" i="14"/>
  <c r="B1253" i="14"/>
  <c r="B1254" i="14"/>
  <c r="B1255" i="14"/>
  <c r="B1256" i="14"/>
  <c r="B1257" i="14"/>
  <c r="B1258" i="14"/>
  <c r="B1259" i="14"/>
  <c r="B1260" i="14"/>
  <c r="B1261" i="14"/>
  <c r="B1262" i="14"/>
  <c r="B1263" i="14"/>
  <c r="B1264" i="14"/>
  <c r="B1265" i="14"/>
  <c r="B1266" i="14"/>
  <c r="B1267" i="14"/>
  <c r="B1268" i="14"/>
  <c r="B1269" i="14"/>
  <c r="B1270" i="14"/>
  <c r="B1271" i="14"/>
  <c r="B1272" i="14"/>
  <c r="B1273" i="14"/>
  <c r="B1274" i="14"/>
  <c r="B1275" i="14"/>
  <c r="B1276" i="14"/>
  <c r="B1277" i="14"/>
  <c r="B1278" i="14"/>
  <c r="B1279" i="14"/>
  <c r="B1280" i="14"/>
  <c r="B1281" i="14"/>
  <c r="B1282" i="14"/>
  <c r="B1283" i="14"/>
  <c r="B1284" i="14"/>
  <c r="B1285" i="14"/>
  <c r="B1286" i="14"/>
  <c r="B1287" i="14"/>
  <c r="B1288" i="14"/>
  <c r="B1289" i="14"/>
  <c r="B1290" i="14"/>
  <c r="B1291" i="14"/>
  <c r="B1292" i="14"/>
  <c r="B1293" i="14"/>
  <c r="B1294" i="14"/>
  <c r="B1295" i="14"/>
  <c r="B1296" i="14"/>
  <c r="B1297" i="14"/>
  <c r="B1298" i="14"/>
  <c r="B1299" i="14"/>
  <c r="B1300" i="14"/>
  <c r="B1301" i="14"/>
  <c r="B1302" i="14"/>
  <c r="B1303" i="14"/>
  <c r="B1304" i="14"/>
  <c r="B1305" i="14"/>
  <c r="B1306" i="14"/>
  <c r="B1307" i="14"/>
  <c r="B1308" i="14"/>
  <c r="B1309" i="14"/>
  <c r="B1310" i="14"/>
  <c r="B1311" i="14"/>
  <c r="B1312" i="14"/>
  <c r="B1313" i="14"/>
  <c r="B1314" i="14"/>
  <c r="B1315" i="14"/>
  <c r="B1316" i="14"/>
  <c r="B1317" i="14"/>
  <c r="B1318" i="14"/>
  <c r="B1319" i="14"/>
  <c r="B1320" i="14"/>
  <c r="B1321" i="14"/>
  <c r="B1322" i="14"/>
  <c r="B1323" i="14"/>
  <c r="B1324" i="14"/>
  <c r="B1325" i="14"/>
  <c r="B1326" i="14"/>
  <c r="B1327" i="14"/>
  <c r="B1328" i="14"/>
  <c r="B1329" i="14"/>
  <c r="B1330" i="14"/>
  <c r="B1331" i="14"/>
  <c r="B1332" i="14"/>
  <c r="B1333" i="14"/>
  <c r="B1334" i="14"/>
  <c r="B1335" i="14"/>
  <c r="B1336" i="14"/>
  <c r="B1337" i="14"/>
  <c r="B1338" i="14"/>
  <c r="B1339" i="14"/>
  <c r="B1340" i="14"/>
  <c r="B1341" i="14"/>
  <c r="B1342" i="14"/>
  <c r="B1343" i="14"/>
  <c r="B1344" i="14"/>
  <c r="B1345" i="14"/>
  <c r="B1346" i="14"/>
  <c r="B1347" i="14"/>
  <c r="B1348" i="14"/>
  <c r="B1349" i="14"/>
  <c r="B1350" i="14"/>
  <c r="B1351" i="14"/>
  <c r="B1352" i="14"/>
  <c r="B1353" i="14"/>
  <c r="B1354" i="14"/>
  <c r="B1355" i="14"/>
  <c r="B1356" i="14"/>
  <c r="B1357" i="14"/>
  <c r="B1358" i="14"/>
  <c r="B1359" i="14"/>
  <c r="B1360" i="14"/>
  <c r="B1361" i="14"/>
  <c r="B1362" i="14"/>
  <c r="B1363" i="14"/>
  <c r="B1364" i="14"/>
  <c r="B1365" i="14"/>
  <c r="B1366" i="14"/>
  <c r="B1367" i="14"/>
  <c r="B1368" i="14"/>
  <c r="B1369" i="14"/>
  <c r="B1370" i="14"/>
  <c r="B1371" i="14"/>
  <c r="B1372" i="14"/>
  <c r="B1373" i="14"/>
  <c r="B1374" i="14"/>
  <c r="B1375" i="14"/>
  <c r="B1376" i="14"/>
  <c r="B1377" i="14"/>
  <c r="B1378" i="14"/>
  <c r="B1379" i="14"/>
  <c r="B1380" i="14"/>
  <c r="B1381" i="14"/>
  <c r="B1382" i="14"/>
  <c r="B1383" i="14"/>
  <c r="B1384" i="14"/>
  <c r="B1385" i="14"/>
  <c r="B1386" i="14"/>
  <c r="B1387" i="14"/>
  <c r="B1388" i="14"/>
  <c r="B1389" i="14"/>
  <c r="B1390" i="14"/>
  <c r="B1391" i="14"/>
  <c r="B1392" i="14"/>
  <c r="B1393" i="14"/>
  <c r="B1394" i="14"/>
  <c r="B1395" i="14"/>
  <c r="B1396" i="14"/>
  <c r="B1397" i="14"/>
  <c r="B1398" i="14"/>
  <c r="B1399" i="14"/>
  <c r="B1400" i="14"/>
  <c r="B1401" i="14"/>
  <c r="B1402" i="14"/>
  <c r="B1403" i="14"/>
  <c r="B1404" i="14"/>
  <c r="B1405" i="14"/>
  <c r="B1406" i="14"/>
  <c r="B1407" i="14"/>
  <c r="B1408" i="14"/>
  <c r="B1409" i="14"/>
  <c r="B1410" i="14"/>
  <c r="B1411" i="14"/>
  <c r="B1412" i="14"/>
  <c r="B1413" i="14"/>
  <c r="B1414" i="14"/>
  <c r="B1415" i="14"/>
  <c r="B1416" i="14"/>
  <c r="B1417" i="14"/>
  <c r="B1418" i="14"/>
  <c r="B1419" i="14"/>
  <c r="B1420" i="14"/>
  <c r="B1421" i="14"/>
  <c r="B1422" i="14"/>
  <c r="B1423" i="14"/>
  <c r="B1424" i="14"/>
  <c r="B1425" i="14"/>
  <c r="B1426" i="14"/>
  <c r="B1427" i="14"/>
  <c r="B1428" i="14"/>
  <c r="B1429" i="14"/>
  <c r="B1430" i="14"/>
  <c r="B1431" i="14"/>
  <c r="B1432" i="14"/>
  <c r="B1433" i="14"/>
  <c r="B1434" i="14"/>
  <c r="B1435" i="14"/>
  <c r="B1436" i="14"/>
  <c r="B1437" i="14"/>
  <c r="B1438" i="14"/>
  <c r="B1439" i="14"/>
  <c r="B1440" i="14"/>
  <c r="B1441" i="14"/>
  <c r="B1442" i="14"/>
  <c r="B1443" i="14"/>
  <c r="B1444" i="14"/>
  <c r="B1445" i="14"/>
  <c r="B1446" i="14"/>
  <c r="B1447" i="14"/>
  <c r="B1448" i="14"/>
  <c r="B1449" i="14"/>
  <c r="B1450" i="14"/>
  <c r="B1451" i="14"/>
  <c r="B1452" i="14"/>
  <c r="B1453" i="14"/>
  <c r="B1454" i="14"/>
  <c r="B1455" i="14"/>
  <c r="B1456" i="14"/>
  <c r="B1457" i="14"/>
  <c r="B1458" i="14"/>
  <c r="B1459" i="14"/>
  <c r="B1460" i="14"/>
  <c r="B1461" i="14"/>
  <c r="B1462" i="14"/>
  <c r="B1463" i="14"/>
  <c r="B1464" i="14"/>
  <c r="B1465" i="14"/>
  <c r="B1466" i="14"/>
  <c r="B1467" i="14"/>
  <c r="B1468" i="14"/>
  <c r="B1469" i="14"/>
  <c r="B1470" i="14"/>
  <c r="B1471" i="14"/>
  <c r="B1472" i="14"/>
  <c r="B1473" i="14"/>
  <c r="B1474" i="14"/>
  <c r="B1475" i="14"/>
  <c r="B1476" i="14"/>
  <c r="B1477" i="14"/>
  <c r="B1478" i="14"/>
  <c r="B1479" i="14"/>
  <c r="B1480" i="14"/>
  <c r="B1481" i="14"/>
  <c r="B1482" i="14"/>
  <c r="B1483" i="14"/>
  <c r="B1484" i="14"/>
  <c r="B1485" i="14"/>
  <c r="B1486" i="14"/>
  <c r="B1487" i="14"/>
  <c r="B1488" i="14"/>
  <c r="B1489" i="14"/>
  <c r="B1490" i="14"/>
  <c r="B1491" i="14"/>
  <c r="B1492" i="14"/>
  <c r="B1493" i="14"/>
  <c r="B1494" i="14"/>
  <c r="B1495" i="14"/>
  <c r="B1496" i="14"/>
  <c r="B1497" i="14"/>
  <c r="B1498" i="14"/>
  <c r="B1499" i="14"/>
  <c r="B1500" i="14"/>
  <c r="B1501" i="14"/>
  <c r="B1502" i="14"/>
  <c r="B1503" i="14"/>
  <c r="B1504" i="14"/>
  <c r="B1505" i="14"/>
  <c r="B1506" i="14"/>
  <c r="B1507" i="14"/>
  <c r="B1508" i="14"/>
  <c r="B1509" i="14"/>
  <c r="B1510" i="14"/>
  <c r="B1511" i="14"/>
  <c r="B1512" i="14"/>
  <c r="B1513" i="14"/>
  <c r="B1514" i="14"/>
  <c r="B1515" i="14"/>
  <c r="B1516" i="14"/>
  <c r="B1517" i="14"/>
  <c r="B1518" i="14"/>
  <c r="B1519" i="14"/>
  <c r="B1520" i="14"/>
  <c r="B1521" i="14"/>
  <c r="B1522" i="14"/>
  <c r="B1523" i="14"/>
  <c r="B1524" i="14"/>
  <c r="B1525" i="14"/>
  <c r="B1526" i="14"/>
  <c r="B1527" i="14"/>
  <c r="B1528" i="14"/>
  <c r="B1529" i="14"/>
  <c r="B1530" i="14"/>
  <c r="B1531" i="14"/>
  <c r="B1532" i="14"/>
  <c r="B1533" i="14"/>
  <c r="B1534" i="14"/>
  <c r="B1535" i="14"/>
  <c r="B1536" i="14"/>
  <c r="B1537" i="14"/>
  <c r="B1538" i="14"/>
  <c r="B1539" i="14"/>
  <c r="B1540" i="14"/>
  <c r="B1541" i="14"/>
  <c r="B1542" i="14"/>
  <c r="B1543" i="14"/>
  <c r="B1544" i="14"/>
  <c r="B1545" i="14"/>
  <c r="B1546" i="14"/>
  <c r="B1547" i="14"/>
  <c r="B1548" i="14"/>
  <c r="B1549" i="14"/>
  <c r="B1550" i="14"/>
  <c r="B1551" i="14"/>
  <c r="B1552" i="14"/>
  <c r="B1553" i="14"/>
  <c r="B1554" i="14"/>
  <c r="B1555" i="14"/>
  <c r="B1556" i="14"/>
  <c r="B1557" i="14"/>
  <c r="B1558" i="14"/>
  <c r="B1559" i="14"/>
  <c r="B1560" i="14"/>
  <c r="B1561" i="14"/>
  <c r="B1562" i="14"/>
  <c r="B1563" i="14"/>
  <c r="B1564" i="14"/>
  <c r="B1565" i="14"/>
  <c r="B1566" i="14"/>
  <c r="B1567" i="14"/>
  <c r="B1568" i="14"/>
  <c r="B1569" i="14"/>
  <c r="B1570" i="14"/>
  <c r="B1571" i="14"/>
  <c r="B1572" i="14"/>
  <c r="B1573" i="14"/>
  <c r="B1574" i="14"/>
  <c r="B1575" i="14"/>
  <c r="B1576" i="14"/>
  <c r="B1577" i="14"/>
  <c r="B1578" i="14"/>
  <c r="B1579" i="14"/>
  <c r="B1580" i="14"/>
  <c r="B1581" i="14"/>
  <c r="B1582" i="14"/>
  <c r="B1583" i="14"/>
  <c r="B1584" i="14"/>
  <c r="B1585" i="14"/>
  <c r="B1586" i="14"/>
  <c r="B1587" i="14"/>
  <c r="B1588" i="14"/>
  <c r="B1589" i="14"/>
  <c r="B1590" i="14"/>
  <c r="B1591" i="14"/>
  <c r="B1592" i="14"/>
  <c r="B1593" i="14"/>
  <c r="B1594" i="14"/>
  <c r="B1595" i="14"/>
  <c r="B1596" i="14"/>
  <c r="B1597" i="14"/>
  <c r="B1598" i="14"/>
  <c r="B1599" i="14"/>
  <c r="B1600" i="14"/>
  <c r="B1601" i="14"/>
  <c r="B1602" i="14"/>
  <c r="B1603" i="14"/>
  <c r="B1604" i="14"/>
  <c r="B1605" i="14"/>
  <c r="B1606" i="14"/>
  <c r="B1607" i="14"/>
  <c r="B1608" i="14"/>
  <c r="B1609" i="14"/>
  <c r="B1610" i="14"/>
  <c r="B1611" i="14"/>
  <c r="B1612" i="14"/>
  <c r="B1613" i="14"/>
  <c r="B1614" i="14"/>
  <c r="B1615" i="14"/>
  <c r="B1616" i="14"/>
  <c r="B1617" i="14"/>
  <c r="B1618" i="14"/>
  <c r="B1619" i="14"/>
  <c r="B1620" i="14"/>
  <c r="B1621" i="14"/>
  <c r="B1622" i="14"/>
  <c r="B1623" i="14"/>
  <c r="B1624" i="14"/>
  <c r="B1625" i="14"/>
  <c r="B1626" i="14"/>
  <c r="B1627" i="14"/>
  <c r="B1628" i="14"/>
  <c r="B1629" i="14"/>
  <c r="B1630" i="14"/>
  <c r="B1631" i="14"/>
  <c r="B1632" i="14"/>
  <c r="B1633" i="14"/>
  <c r="B1634" i="14"/>
  <c r="B1635" i="14"/>
  <c r="B1636" i="14"/>
  <c r="B1637" i="14"/>
  <c r="B1638" i="14"/>
  <c r="B1639" i="14"/>
  <c r="B1640" i="14"/>
  <c r="B1641" i="14"/>
  <c r="B1642" i="14"/>
  <c r="B1643" i="14"/>
  <c r="B1644" i="14"/>
  <c r="B1645" i="14"/>
  <c r="B1646" i="14"/>
  <c r="B1647" i="14"/>
  <c r="B1648" i="14"/>
  <c r="B1649" i="14"/>
  <c r="B1650" i="14"/>
  <c r="B1651" i="14"/>
  <c r="B1652" i="14"/>
  <c r="B1653" i="14"/>
  <c r="B1654" i="14"/>
  <c r="B1655" i="14"/>
  <c r="B1656" i="14"/>
  <c r="B1657" i="14"/>
  <c r="B1658" i="14"/>
  <c r="B1659" i="14"/>
  <c r="B1660" i="14"/>
  <c r="B1661" i="14"/>
  <c r="B1662" i="14"/>
  <c r="B1663" i="14"/>
  <c r="B1664" i="14"/>
  <c r="B1665" i="14"/>
  <c r="B1666" i="14"/>
  <c r="B1667" i="14"/>
  <c r="B1668" i="14"/>
  <c r="B1669" i="14"/>
  <c r="B1670" i="14"/>
  <c r="B1671" i="14"/>
  <c r="B1672" i="14"/>
  <c r="B1673" i="14"/>
  <c r="B1674" i="14"/>
  <c r="B1675" i="14"/>
  <c r="B1676" i="14"/>
  <c r="B1677" i="14"/>
  <c r="B1678" i="14"/>
  <c r="B1679" i="14"/>
  <c r="B1680" i="14"/>
  <c r="B1681" i="14"/>
  <c r="B1682" i="14"/>
  <c r="B1683" i="14"/>
  <c r="B1684" i="14"/>
  <c r="B1685" i="14"/>
  <c r="B1686" i="14"/>
  <c r="B1687" i="14"/>
  <c r="B1688" i="14"/>
  <c r="B1689" i="14"/>
  <c r="B1690" i="14"/>
  <c r="B1691" i="14"/>
  <c r="B1692" i="14"/>
  <c r="B1693" i="14"/>
  <c r="B1694" i="14"/>
  <c r="B1695" i="14"/>
  <c r="B1696" i="14"/>
  <c r="B1697" i="14"/>
  <c r="B1698" i="14"/>
  <c r="B1699" i="14"/>
  <c r="B1700" i="14"/>
  <c r="B1701" i="14"/>
  <c r="B1702" i="14"/>
  <c r="B1703" i="14"/>
  <c r="B1704" i="14"/>
  <c r="B1705" i="14"/>
  <c r="B1706" i="14"/>
  <c r="B1707" i="14"/>
  <c r="B1708" i="14"/>
  <c r="B1709" i="14"/>
  <c r="B1710" i="14"/>
  <c r="B1711" i="14"/>
  <c r="B1712" i="14"/>
  <c r="B1713" i="14"/>
  <c r="B1714" i="14"/>
  <c r="B1715" i="14"/>
  <c r="B1716" i="14"/>
  <c r="B1717" i="14"/>
  <c r="B1718" i="14"/>
  <c r="B1719" i="14"/>
  <c r="B1720" i="14"/>
  <c r="B1721" i="14"/>
  <c r="B1722" i="14"/>
  <c r="B1723" i="14"/>
  <c r="B1724" i="14"/>
  <c r="B1725" i="14"/>
  <c r="B1726" i="14"/>
  <c r="B1727" i="14"/>
  <c r="B1728" i="14"/>
  <c r="B1729" i="14"/>
  <c r="B1730" i="14"/>
  <c r="B1731" i="14"/>
  <c r="B1732" i="14"/>
  <c r="B1733" i="14"/>
  <c r="B1734" i="14"/>
  <c r="B1735" i="14"/>
  <c r="B1736" i="14"/>
  <c r="B1737" i="14"/>
  <c r="B1738" i="14"/>
  <c r="B1739" i="14"/>
  <c r="B1740" i="14"/>
  <c r="B1741" i="14"/>
  <c r="B1742" i="14"/>
  <c r="B1743" i="14"/>
  <c r="B1744" i="14"/>
  <c r="B1745" i="14"/>
  <c r="B1746" i="14"/>
  <c r="B1747" i="14"/>
  <c r="B1748" i="14"/>
  <c r="B1749" i="14"/>
  <c r="B1750" i="14"/>
  <c r="B1751" i="14"/>
  <c r="B1752" i="14"/>
  <c r="B1753" i="14"/>
  <c r="B1754" i="14"/>
  <c r="B1755" i="14"/>
  <c r="B1756" i="14"/>
  <c r="B1757" i="14"/>
  <c r="B1758" i="14"/>
  <c r="B1759" i="14"/>
  <c r="B1760" i="14"/>
  <c r="B1761" i="14"/>
  <c r="B1762" i="14"/>
  <c r="B1763" i="14"/>
  <c r="B1764" i="14"/>
  <c r="B1765" i="14"/>
  <c r="B1766" i="14"/>
  <c r="B1767" i="14"/>
  <c r="B1768" i="14"/>
  <c r="B1769" i="14"/>
  <c r="B1770" i="14"/>
  <c r="B1771" i="14"/>
  <c r="B1772" i="14"/>
  <c r="B1773" i="14"/>
  <c r="B1774" i="14"/>
  <c r="B1775" i="14"/>
  <c r="B1776" i="14"/>
  <c r="B1777" i="14"/>
  <c r="B1778" i="14"/>
  <c r="B1779" i="14"/>
  <c r="B1780" i="14"/>
  <c r="B1781" i="14"/>
  <c r="B1782" i="14"/>
  <c r="B1783" i="14"/>
  <c r="B1784" i="14"/>
  <c r="B1785" i="14"/>
  <c r="B1786" i="14"/>
  <c r="B1787" i="14"/>
  <c r="B1788" i="14"/>
  <c r="B1789" i="14"/>
  <c r="B1790" i="14"/>
  <c r="B1791" i="14"/>
  <c r="B1792" i="14"/>
  <c r="B1793" i="14"/>
  <c r="B1794" i="14"/>
  <c r="B1795" i="14"/>
  <c r="B1796" i="14"/>
  <c r="B1797" i="14"/>
  <c r="B1798" i="14"/>
  <c r="B1799" i="14"/>
  <c r="B1800" i="14"/>
  <c r="B1801" i="14"/>
  <c r="B1802" i="14"/>
  <c r="B1803" i="14"/>
  <c r="B1804" i="14"/>
  <c r="B1805" i="14"/>
  <c r="B1806" i="14"/>
  <c r="B1807" i="14"/>
  <c r="B1808" i="14"/>
  <c r="B1809" i="14"/>
  <c r="B1810" i="14"/>
  <c r="B1811" i="14"/>
  <c r="B1812" i="14"/>
  <c r="B1813" i="14"/>
  <c r="B1814" i="14"/>
  <c r="B1815" i="14"/>
  <c r="B1816" i="14"/>
  <c r="B1817" i="14"/>
  <c r="B1818" i="14"/>
  <c r="B1819" i="14"/>
  <c r="B1820" i="14"/>
  <c r="B1821" i="14"/>
  <c r="B1822" i="14"/>
  <c r="B1823" i="14"/>
  <c r="B1824" i="14"/>
  <c r="B1825" i="14"/>
  <c r="B1826" i="14"/>
  <c r="B1827" i="14"/>
  <c r="B1828" i="14"/>
  <c r="B1829" i="14"/>
  <c r="B1830" i="14"/>
  <c r="B1831" i="14"/>
  <c r="B1832" i="14"/>
  <c r="B1833" i="14"/>
  <c r="B1834" i="14"/>
  <c r="B1835" i="14"/>
  <c r="B1836" i="14"/>
  <c r="B1837" i="14"/>
  <c r="B1838" i="14"/>
  <c r="B1839" i="14"/>
  <c r="B1840" i="14"/>
  <c r="B1841" i="14"/>
  <c r="B1842" i="14"/>
  <c r="B1843" i="14"/>
  <c r="B1844" i="14"/>
  <c r="B1845" i="14"/>
  <c r="B1846" i="14"/>
  <c r="B1847" i="14"/>
  <c r="B1848" i="14"/>
  <c r="B1849" i="14"/>
  <c r="B1850" i="14"/>
  <c r="B1851" i="14"/>
  <c r="B1852" i="14"/>
  <c r="B1853" i="14"/>
  <c r="B1854" i="14"/>
  <c r="B1855" i="14"/>
  <c r="B1856" i="14"/>
  <c r="B1857" i="14"/>
  <c r="B1858" i="14"/>
  <c r="B1859" i="14"/>
  <c r="B1860" i="14"/>
  <c r="B1861" i="14"/>
  <c r="B1862" i="14"/>
  <c r="B1863" i="14"/>
  <c r="B1864" i="14"/>
  <c r="B1865" i="14"/>
  <c r="B1866" i="14"/>
  <c r="B1867" i="14"/>
  <c r="B1868" i="14"/>
  <c r="B1869" i="14"/>
  <c r="B1870" i="14"/>
  <c r="B1871" i="14"/>
  <c r="B1872" i="14"/>
  <c r="B1873" i="14"/>
  <c r="B1874" i="14"/>
  <c r="B1875" i="14"/>
  <c r="B1876" i="14"/>
  <c r="B1877" i="14"/>
  <c r="B1878" i="14"/>
  <c r="B1879" i="14"/>
  <c r="B1880" i="14"/>
  <c r="B1881" i="14"/>
  <c r="B1882" i="14"/>
  <c r="B1883" i="14"/>
  <c r="B1884" i="14"/>
  <c r="B1885" i="14"/>
  <c r="B1886" i="14"/>
  <c r="B1887" i="14"/>
  <c r="B1888" i="14"/>
  <c r="B1889" i="14"/>
  <c r="B1890" i="14"/>
  <c r="B1891" i="14"/>
  <c r="B1892" i="14"/>
  <c r="B1893" i="14"/>
  <c r="B1894" i="14"/>
  <c r="B1895" i="14"/>
  <c r="B1896" i="14"/>
  <c r="B1897" i="14"/>
  <c r="B1898" i="14"/>
  <c r="B1899" i="14"/>
  <c r="B1900" i="14"/>
  <c r="B1901" i="14"/>
  <c r="B1902" i="14"/>
  <c r="B1903" i="14"/>
  <c r="B1904" i="14"/>
  <c r="B1905" i="14"/>
  <c r="B1906" i="14"/>
  <c r="B1907" i="14"/>
  <c r="B1908" i="14"/>
  <c r="B1909" i="14"/>
  <c r="B1910" i="14"/>
  <c r="B1911" i="14"/>
  <c r="B1912" i="14"/>
  <c r="B1913" i="14"/>
  <c r="B1914" i="14"/>
  <c r="B1915" i="14"/>
  <c r="B1916" i="14"/>
  <c r="B1917" i="14"/>
  <c r="B1918" i="14"/>
  <c r="B1919" i="14"/>
  <c r="B1920" i="14"/>
  <c r="B1921" i="14"/>
  <c r="B1922" i="14"/>
  <c r="B1923" i="14"/>
  <c r="B1924" i="14"/>
  <c r="B1925" i="14"/>
  <c r="B1926" i="14"/>
  <c r="B1927" i="14"/>
  <c r="B1928" i="14"/>
  <c r="B1929" i="14"/>
  <c r="B1930" i="14"/>
  <c r="B1931" i="14"/>
  <c r="B1932" i="14"/>
  <c r="B1933" i="14"/>
  <c r="B1934" i="14"/>
  <c r="B1935" i="14"/>
  <c r="B1936" i="14"/>
  <c r="B1937" i="14"/>
  <c r="B1938" i="14"/>
  <c r="B1939" i="14"/>
  <c r="B1940" i="14"/>
  <c r="B1941" i="14"/>
  <c r="B1942" i="14"/>
  <c r="B1943" i="14"/>
  <c r="B1944" i="14"/>
  <c r="B1945" i="14"/>
  <c r="B1946" i="14"/>
  <c r="B1947" i="14"/>
  <c r="B1948" i="14"/>
  <c r="B1949" i="14"/>
  <c r="B1950" i="14"/>
  <c r="B1951" i="14"/>
  <c r="B1952" i="14"/>
  <c r="B1953" i="14"/>
  <c r="B1954" i="14"/>
  <c r="B1955" i="14"/>
  <c r="B1956" i="14"/>
  <c r="B1957" i="14"/>
  <c r="B1958" i="14"/>
  <c r="B1959" i="14"/>
  <c r="B1960" i="14"/>
  <c r="B1961" i="14"/>
  <c r="B1962" i="14"/>
  <c r="B1963" i="14"/>
  <c r="B1964" i="14"/>
  <c r="B1965" i="14"/>
  <c r="B1966" i="14"/>
  <c r="B1967" i="14"/>
  <c r="B1968" i="14"/>
  <c r="B1969" i="14"/>
  <c r="B1970" i="14"/>
  <c r="B1971" i="14"/>
  <c r="B1972" i="14"/>
  <c r="B1973" i="14"/>
  <c r="B1974" i="14"/>
  <c r="B1975" i="14"/>
  <c r="B1976" i="14"/>
  <c r="B1977" i="14"/>
  <c r="B1978" i="14"/>
  <c r="B1979" i="14"/>
  <c r="B1980" i="14"/>
  <c r="B1981" i="14"/>
  <c r="B1982" i="14"/>
  <c r="B1983" i="14"/>
  <c r="B1984" i="14"/>
  <c r="B1985" i="14"/>
  <c r="B1986" i="14"/>
  <c r="B1987" i="14"/>
  <c r="B1988" i="14"/>
  <c r="B1989" i="14"/>
  <c r="B1990" i="14"/>
  <c r="B1991" i="14"/>
  <c r="B1992" i="14"/>
  <c r="B1993" i="14"/>
  <c r="B1994" i="14"/>
  <c r="B1995" i="14"/>
  <c r="B1996" i="14"/>
  <c r="B1997" i="14"/>
  <c r="B1998" i="14"/>
  <c r="B1999" i="14"/>
  <c r="B2000" i="14"/>
  <c r="B2001" i="14"/>
  <c r="B2002" i="14"/>
  <c r="B2003" i="14"/>
  <c r="B2004" i="14"/>
  <c r="B2005" i="14"/>
  <c r="B2006" i="14"/>
  <c r="B2007" i="14"/>
  <c r="B2008" i="14"/>
  <c r="B2009" i="14"/>
  <c r="B2010" i="14"/>
  <c r="B2011" i="14"/>
  <c r="B2012" i="14"/>
  <c r="B2013" i="14"/>
  <c r="B2014" i="14"/>
  <c r="B2015" i="14"/>
  <c r="B2016" i="14"/>
  <c r="B2017" i="14"/>
  <c r="B2018" i="14"/>
  <c r="B2019" i="14"/>
  <c r="B2020" i="14"/>
  <c r="B2021" i="14"/>
  <c r="B2022" i="14"/>
  <c r="B2023" i="14"/>
  <c r="B2024" i="14"/>
  <c r="B2025" i="14"/>
  <c r="B2026" i="14"/>
  <c r="B2027" i="14"/>
  <c r="B2028" i="14"/>
  <c r="B2029" i="14"/>
  <c r="B2030" i="14"/>
  <c r="B2031" i="14"/>
  <c r="B2032" i="14"/>
  <c r="B2033" i="14"/>
  <c r="B2034" i="14"/>
  <c r="B2035" i="14"/>
  <c r="B2036" i="14"/>
  <c r="B2037" i="14"/>
  <c r="B2038" i="14"/>
  <c r="B2039" i="14"/>
  <c r="B2040" i="14"/>
  <c r="B2041" i="14"/>
  <c r="B2042" i="14"/>
  <c r="B2043" i="14"/>
  <c r="B2044" i="14"/>
  <c r="B2045" i="14"/>
  <c r="B2046" i="14"/>
  <c r="B2047" i="14"/>
  <c r="B2048" i="14"/>
  <c r="B2049" i="14"/>
  <c r="B2050" i="14"/>
  <c r="B2051" i="14"/>
  <c r="B2052" i="14"/>
  <c r="B2053" i="14"/>
  <c r="B2054" i="14"/>
  <c r="B2055" i="14"/>
  <c r="B2056" i="14"/>
  <c r="B2057" i="14"/>
  <c r="B2058" i="14"/>
  <c r="B2059" i="14"/>
  <c r="B2060" i="14"/>
  <c r="B2061" i="14"/>
  <c r="B2062" i="14"/>
  <c r="B2063" i="14"/>
  <c r="B2064" i="14"/>
  <c r="B2065" i="14"/>
  <c r="B2066" i="14"/>
  <c r="B2067" i="14"/>
  <c r="B2068" i="14"/>
  <c r="B2069" i="14"/>
  <c r="B2070" i="14"/>
  <c r="B2071" i="14"/>
  <c r="B2072" i="14"/>
  <c r="B2073" i="14"/>
  <c r="B2074" i="14"/>
  <c r="B2075" i="14"/>
  <c r="B2076" i="14"/>
  <c r="B2077" i="14"/>
  <c r="B2078" i="14"/>
  <c r="B2079" i="14"/>
  <c r="B2080" i="14"/>
  <c r="B2081" i="14"/>
  <c r="B2082" i="14"/>
  <c r="B2083" i="14"/>
  <c r="B2084" i="14"/>
  <c r="B2085" i="14"/>
  <c r="B2086" i="14"/>
  <c r="B2087" i="14"/>
  <c r="B2088" i="14"/>
  <c r="B2089" i="14"/>
  <c r="B2090" i="14"/>
  <c r="B2091" i="14"/>
  <c r="B2092" i="14"/>
  <c r="B2093" i="14"/>
  <c r="B2094" i="14"/>
  <c r="B2095" i="14"/>
  <c r="B2096" i="14"/>
  <c r="B2097" i="14"/>
  <c r="B2098" i="14"/>
  <c r="B2099" i="14"/>
  <c r="B2100" i="14"/>
  <c r="B2101" i="14"/>
  <c r="B2102" i="14"/>
  <c r="B2103" i="14"/>
  <c r="B2104" i="14"/>
  <c r="B2105" i="14"/>
  <c r="B2106" i="14"/>
  <c r="B2107" i="14"/>
  <c r="B2108" i="14"/>
  <c r="B2109" i="14"/>
  <c r="B2110" i="14"/>
  <c r="B2111" i="14"/>
  <c r="B2112" i="14"/>
  <c r="B2113" i="14"/>
  <c r="B2114" i="14"/>
  <c r="B2115" i="14"/>
  <c r="B2116" i="14"/>
  <c r="B2117" i="14"/>
  <c r="B2118" i="14"/>
  <c r="B2119" i="14"/>
  <c r="B2120" i="14"/>
  <c r="B2121" i="14"/>
  <c r="B2122" i="14"/>
  <c r="B2123" i="14"/>
  <c r="B2124" i="14"/>
  <c r="B2125" i="14"/>
  <c r="B2126" i="14"/>
  <c r="B2127" i="14"/>
  <c r="B2128" i="14"/>
  <c r="B2129" i="14"/>
  <c r="B2130" i="14"/>
  <c r="B2131" i="14"/>
  <c r="B2132" i="14"/>
  <c r="B2133" i="14"/>
  <c r="B2134" i="14"/>
  <c r="B2135" i="14"/>
  <c r="B2136" i="14"/>
  <c r="B2137" i="14"/>
  <c r="B2138" i="14"/>
  <c r="B2139" i="14"/>
  <c r="B2140" i="14"/>
  <c r="B2141" i="14"/>
  <c r="B2142" i="14"/>
  <c r="B2143" i="14"/>
  <c r="B2144" i="14"/>
  <c r="B2145" i="14"/>
  <c r="B2146" i="14"/>
  <c r="B2147" i="14"/>
  <c r="B2148" i="14"/>
  <c r="B2149" i="14"/>
  <c r="B2150" i="14"/>
  <c r="B2151" i="14"/>
  <c r="B2152" i="14"/>
  <c r="B2153" i="14"/>
  <c r="B2154" i="14"/>
  <c r="B2155" i="14"/>
  <c r="B2156" i="14"/>
  <c r="B2157" i="14"/>
  <c r="B2158" i="14"/>
  <c r="B2159" i="14"/>
  <c r="B2160" i="14"/>
  <c r="B2161" i="14"/>
  <c r="B2162" i="14"/>
  <c r="B2163" i="14"/>
  <c r="B2164" i="14"/>
  <c r="B2165" i="14"/>
  <c r="B2166" i="14"/>
  <c r="B2167" i="14"/>
  <c r="B2168" i="14"/>
  <c r="B2169" i="14"/>
  <c r="B2170" i="14"/>
  <c r="B2171" i="14"/>
  <c r="B2172" i="14"/>
  <c r="B2173" i="14"/>
  <c r="B2174" i="14"/>
  <c r="B2175" i="14"/>
  <c r="B2176" i="14"/>
  <c r="B2177" i="14"/>
  <c r="B2178" i="14"/>
  <c r="B2179" i="14"/>
  <c r="B2180" i="14"/>
  <c r="B2181" i="14"/>
  <c r="B2182" i="14"/>
  <c r="B2183" i="14"/>
  <c r="B2184" i="14"/>
  <c r="B2185" i="14"/>
  <c r="B2186" i="14"/>
  <c r="B2187" i="14"/>
  <c r="B2188" i="14"/>
  <c r="B2189" i="14"/>
  <c r="B2190" i="14"/>
  <c r="B2191" i="14"/>
  <c r="B2192" i="14"/>
  <c r="B2193" i="14"/>
  <c r="B2194" i="14"/>
  <c r="B2195" i="14"/>
  <c r="B2196" i="14"/>
  <c r="B2197" i="14"/>
  <c r="B2198" i="14"/>
  <c r="B2199" i="14"/>
  <c r="B2200" i="14"/>
  <c r="B2201" i="14"/>
  <c r="B2202" i="14"/>
  <c r="B2203" i="14"/>
  <c r="B2204" i="14"/>
  <c r="B2205" i="14"/>
  <c r="B2206" i="14"/>
  <c r="B2207" i="14"/>
  <c r="B2208" i="14"/>
  <c r="B2209" i="14"/>
  <c r="B2210" i="14"/>
  <c r="B2211" i="14"/>
  <c r="B2212" i="14"/>
  <c r="B2213" i="14"/>
  <c r="B2214" i="14"/>
  <c r="B2215" i="14"/>
  <c r="B2216" i="14"/>
  <c r="B2217" i="14"/>
  <c r="B2218" i="14"/>
  <c r="B2219" i="14"/>
  <c r="B2220" i="14"/>
  <c r="B2221" i="14"/>
  <c r="B2222" i="14"/>
  <c r="B2223" i="14"/>
  <c r="B2224" i="14"/>
  <c r="B2225" i="14"/>
  <c r="B2226" i="14"/>
  <c r="B2227" i="14"/>
  <c r="B2228" i="14"/>
  <c r="B2229" i="14"/>
  <c r="B2230" i="14"/>
  <c r="B2231" i="14"/>
  <c r="B2232" i="14"/>
  <c r="B2233" i="14"/>
  <c r="B2234" i="14"/>
  <c r="B2235" i="14"/>
  <c r="B2236" i="14"/>
  <c r="B2237" i="14"/>
  <c r="B2238" i="14"/>
  <c r="B2239" i="14"/>
  <c r="B2240" i="14"/>
  <c r="B2241" i="14"/>
  <c r="B2242" i="14"/>
  <c r="B2243" i="14"/>
  <c r="B2244" i="14"/>
  <c r="B2245" i="14"/>
  <c r="B2246" i="14"/>
  <c r="B2247" i="14"/>
  <c r="B2248" i="14"/>
  <c r="B2249" i="14"/>
  <c r="B2250" i="14"/>
  <c r="B2251" i="14"/>
  <c r="B2252" i="14"/>
  <c r="B2253" i="14"/>
  <c r="B2254" i="14"/>
  <c r="B2255" i="14"/>
  <c r="B2256" i="14"/>
  <c r="B2257" i="14"/>
  <c r="B2258" i="14"/>
  <c r="B2259" i="14"/>
  <c r="B2260" i="14"/>
  <c r="B2261" i="14"/>
  <c r="B2262" i="14"/>
  <c r="B2263" i="14"/>
  <c r="B2264" i="14"/>
  <c r="B2265" i="14"/>
  <c r="B2266" i="14"/>
  <c r="B2267" i="14"/>
  <c r="B2268" i="14"/>
  <c r="B2269" i="14"/>
  <c r="B2270" i="14"/>
  <c r="B2271" i="14"/>
  <c r="B2272" i="14"/>
  <c r="B2273" i="14"/>
  <c r="B2274" i="14"/>
  <c r="B2275" i="14"/>
  <c r="B2276" i="14"/>
  <c r="B2277" i="14"/>
  <c r="B2278" i="14"/>
  <c r="B2279" i="14"/>
  <c r="B2280" i="14"/>
  <c r="B2281" i="14"/>
  <c r="B2282" i="14"/>
  <c r="B2283" i="14"/>
  <c r="B2284" i="14"/>
  <c r="B2285" i="14"/>
  <c r="B2286" i="14"/>
  <c r="B2287" i="14"/>
  <c r="B2288" i="14"/>
  <c r="B2289" i="14"/>
  <c r="B2290" i="14"/>
  <c r="B2291" i="14"/>
  <c r="B2292" i="14"/>
  <c r="B2293" i="14"/>
  <c r="B2294" i="14"/>
  <c r="B2295" i="14"/>
  <c r="B2296" i="14"/>
  <c r="B2297" i="14"/>
  <c r="B2298" i="14"/>
  <c r="B2299" i="14"/>
  <c r="B2300" i="14"/>
  <c r="B2301" i="14"/>
  <c r="B2302" i="14"/>
  <c r="B2303" i="14"/>
  <c r="B2304" i="14"/>
  <c r="B2305" i="14"/>
  <c r="B2306" i="14"/>
  <c r="B2307" i="14"/>
  <c r="B2308" i="14"/>
  <c r="B2309" i="14"/>
  <c r="B2310" i="14"/>
  <c r="B2311" i="14"/>
  <c r="B2312" i="14"/>
  <c r="B2313" i="14"/>
  <c r="B2314" i="14"/>
  <c r="B2315" i="14"/>
  <c r="B2316" i="14"/>
  <c r="B2317" i="14"/>
  <c r="B2318" i="14"/>
  <c r="B2319" i="14"/>
  <c r="B2320" i="14"/>
  <c r="B2321" i="14"/>
  <c r="B2322" i="14"/>
  <c r="B2323" i="14"/>
  <c r="B2324" i="14"/>
  <c r="B2325" i="14"/>
  <c r="B2326" i="14"/>
  <c r="B2327" i="14"/>
  <c r="B2328" i="14"/>
  <c r="B2329" i="14"/>
  <c r="B2330" i="14"/>
  <c r="B2331" i="14"/>
  <c r="B2332" i="14"/>
  <c r="B2333" i="14"/>
  <c r="B2334" i="14"/>
  <c r="B2335" i="14"/>
  <c r="B2336" i="14"/>
  <c r="B2337" i="14"/>
  <c r="B2338" i="14"/>
  <c r="B2339" i="14"/>
  <c r="B2340" i="14"/>
  <c r="B2341" i="14"/>
  <c r="B2342" i="14"/>
  <c r="B2343" i="14"/>
  <c r="B2344" i="14"/>
  <c r="B2345" i="14"/>
  <c r="B2346" i="14"/>
  <c r="B2347" i="14"/>
  <c r="B2348" i="14"/>
  <c r="B2349" i="14"/>
  <c r="B2350" i="14"/>
  <c r="B2351" i="14"/>
  <c r="B2352" i="14"/>
  <c r="B2353" i="14"/>
  <c r="B2354" i="14"/>
  <c r="B2355" i="14"/>
  <c r="B2356" i="14"/>
  <c r="B2357" i="14"/>
  <c r="B2358" i="14"/>
  <c r="B2359" i="14"/>
  <c r="B2360" i="14"/>
  <c r="B2361" i="14"/>
  <c r="B2362" i="14"/>
  <c r="B2363" i="14"/>
  <c r="B2364" i="14"/>
  <c r="B2365" i="14"/>
  <c r="B2366" i="14"/>
  <c r="B2367" i="14"/>
  <c r="B2368" i="14"/>
  <c r="B2369" i="14"/>
  <c r="B2370" i="14"/>
  <c r="B2371" i="14"/>
  <c r="B2372" i="14"/>
  <c r="B2373" i="14"/>
  <c r="B2374" i="14"/>
  <c r="B2375" i="14"/>
  <c r="B2376" i="14"/>
  <c r="B2377" i="14"/>
  <c r="B2378" i="14"/>
  <c r="B2379" i="14"/>
  <c r="B2380" i="14"/>
  <c r="B2381" i="14"/>
  <c r="B2382" i="14"/>
  <c r="B2383" i="14"/>
  <c r="B2384" i="14"/>
  <c r="B2385" i="14"/>
  <c r="B2386" i="14"/>
  <c r="B2387" i="14"/>
  <c r="B2388" i="14"/>
  <c r="B2389" i="14"/>
  <c r="B2390" i="14"/>
  <c r="B2391" i="14"/>
  <c r="B2392" i="14"/>
  <c r="B2393" i="14"/>
  <c r="B2394" i="14"/>
  <c r="B2395" i="14"/>
  <c r="B2396" i="14"/>
  <c r="B2397" i="14"/>
  <c r="B2398" i="14"/>
  <c r="B2399" i="14"/>
  <c r="B2400" i="14"/>
  <c r="B2401" i="14"/>
  <c r="B2402" i="14"/>
  <c r="B2403" i="14"/>
  <c r="B2404" i="14"/>
  <c r="B2405" i="14"/>
  <c r="B2406" i="14"/>
  <c r="B2407" i="14"/>
  <c r="B2408" i="14"/>
  <c r="B2409" i="14"/>
  <c r="B2410" i="14"/>
  <c r="B2411" i="14"/>
  <c r="B2412" i="14"/>
  <c r="B2413" i="14"/>
  <c r="B2414" i="14"/>
  <c r="B2415" i="14"/>
  <c r="B2416" i="14"/>
  <c r="B2417" i="14"/>
  <c r="B2418" i="14"/>
  <c r="B2419" i="14"/>
  <c r="B2420" i="14"/>
  <c r="B2421" i="14"/>
  <c r="B2422" i="14"/>
  <c r="B2423" i="14"/>
  <c r="B2424" i="14"/>
  <c r="B2425" i="14"/>
  <c r="B2426" i="14"/>
  <c r="B2427" i="14"/>
  <c r="B2428" i="14"/>
  <c r="B2429" i="14"/>
  <c r="B2430" i="14"/>
  <c r="B2431" i="14"/>
  <c r="B2432" i="14"/>
  <c r="B2433" i="14"/>
  <c r="B2434" i="14"/>
  <c r="B2435" i="14"/>
  <c r="B2436" i="14"/>
  <c r="B2437" i="14"/>
  <c r="B2438" i="14"/>
  <c r="B2439" i="14"/>
  <c r="B2440" i="14"/>
  <c r="B2441" i="14"/>
  <c r="B2442" i="14"/>
  <c r="B2443" i="14"/>
  <c r="B2444" i="14"/>
  <c r="B2445" i="14"/>
  <c r="B2446" i="14"/>
  <c r="B2447" i="14"/>
  <c r="B2448" i="14"/>
  <c r="B2449" i="14"/>
  <c r="B2450" i="14"/>
  <c r="B2451" i="14"/>
  <c r="B2452" i="14"/>
  <c r="B2453" i="14"/>
  <c r="B2454" i="14"/>
  <c r="B2455" i="14"/>
  <c r="B2456" i="14"/>
  <c r="B2457" i="14"/>
  <c r="B2458" i="14"/>
  <c r="B2459" i="14"/>
  <c r="B2460" i="14"/>
  <c r="B2461" i="14"/>
  <c r="B2462" i="14"/>
  <c r="B2463" i="14"/>
  <c r="B2464" i="14"/>
  <c r="B2465" i="14"/>
  <c r="B2466" i="14"/>
  <c r="B2467" i="14"/>
  <c r="B2468" i="14"/>
  <c r="B2469" i="14"/>
  <c r="B2470" i="14"/>
  <c r="B2471" i="14"/>
  <c r="B2472" i="14"/>
  <c r="B2473" i="14"/>
  <c r="B2474" i="14"/>
  <c r="B2475" i="14"/>
  <c r="B2476" i="14"/>
  <c r="B2477" i="14"/>
  <c r="B2478" i="14"/>
  <c r="B2479" i="14"/>
  <c r="B2480" i="14"/>
  <c r="B2481" i="14"/>
  <c r="B2482" i="14"/>
  <c r="B2483" i="14"/>
  <c r="B2484" i="14"/>
  <c r="B2485" i="14"/>
  <c r="B2486" i="14"/>
  <c r="B2487" i="14"/>
  <c r="B2488" i="14"/>
  <c r="B2489" i="14"/>
  <c r="B2490" i="14"/>
  <c r="B2491" i="14"/>
  <c r="B2492" i="14"/>
  <c r="B2493" i="14"/>
  <c r="B2494" i="14"/>
  <c r="B2495" i="14"/>
  <c r="B2496" i="14"/>
  <c r="B2497" i="14"/>
  <c r="B2498" i="14"/>
  <c r="B2499" i="14"/>
  <c r="B2500" i="14"/>
  <c r="B2501" i="14"/>
  <c r="B2502" i="14"/>
  <c r="B2503" i="14"/>
  <c r="B2504" i="14"/>
  <c r="B2505" i="14"/>
  <c r="B2506" i="14"/>
  <c r="B2507" i="14"/>
  <c r="B2508" i="14"/>
  <c r="B2509" i="14"/>
  <c r="B2510" i="14"/>
  <c r="B2511" i="14"/>
  <c r="B2512" i="14"/>
  <c r="B2513" i="14"/>
  <c r="B2514" i="14"/>
  <c r="B2515" i="14"/>
  <c r="B2516" i="14"/>
  <c r="B2517" i="14"/>
  <c r="B2518" i="14"/>
  <c r="B2519" i="14"/>
  <c r="B2520" i="14"/>
  <c r="B2521" i="14"/>
  <c r="B2522" i="14"/>
  <c r="B2523" i="14"/>
  <c r="B2524" i="14"/>
  <c r="B2525" i="14"/>
  <c r="B2526" i="14"/>
  <c r="B2527" i="14"/>
  <c r="B2528" i="14"/>
  <c r="B2529" i="14"/>
  <c r="B2530" i="14"/>
  <c r="B2531" i="14"/>
  <c r="B2532" i="14"/>
  <c r="B2533" i="14"/>
  <c r="B2534" i="14"/>
  <c r="B2535" i="14"/>
  <c r="B2536" i="14"/>
  <c r="B2537" i="14"/>
  <c r="B2538" i="14"/>
  <c r="B2539" i="14"/>
  <c r="B2540" i="14"/>
  <c r="B2541" i="14"/>
  <c r="B2542" i="14"/>
  <c r="B2543" i="14"/>
  <c r="B2544" i="14"/>
  <c r="B2545" i="14"/>
  <c r="B2546" i="14"/>
  <c r="B2547" i="14"/>
  <c r="B2548" i="14"/>
  <c r="B2549" i="14"/>
  <c r="B2550" i="14"/>
  <c r="B2551" i="14"/>
  <c r="B2552" i="14"/>
  <c r="B2553" i="14"/>
  <c r="B2554" i="14"/>
  <c r="B2555" i="14"/>
  <c r="B2556" i="14"/>
  <c r="B2557" i="14"/>
  <c r="B2558" i="14"/>
  <c r="B2559" i="14"/>
  <c r="B2560" i="14"/>
  <c r="B2561" i="14"/>
  <c r="B2562" i="14"/>
  <c r="B2563" i="14"/>
  <c r="B2564" i="14"/>
  <c r="B2565" i="14"/>
  <c r="B2566" i="14"/>
  <c r="B2567" i="14"/>
  <c r="B2568" i="14"/>
  <c r="B2569" i="14"/>
  <c r="B2570" i="14"/>
  <c r="B2571" i="14"/>
  <c r="B2572" i="14"/>
  <c r="B2573" i="14"/>
  <c r="B2574" i="14"/>
  <c r="B2575" i="14"/>
  <c r="B2576" i="14"/>
  <c r="B2577" i="14"/>
  <c r="B2578" i="14"/>
  <c r="B2579" i="14"/>
  <c r="B2580" i="14"/>
  <c r="B2581" i="14"/>
  <c r="B2582" i="14"/>
  <c r="B2583" i="14"/>
  <c r="B2584" i="14"/>
  <c r="B2585" i="14"/>
  <c r="B2586" i="14"/>
  <c r="B2587" i="14"/>
  <c r="B2588" i="14"/>
  <c r="B2589" i="14"/>
  <c r="B2590" i="14"/>
  <c r="B2591" i="14"/>
  <c r="B2592" i="14"/>
  <c r="B2593" i="14"/>
  <c r="B2594" i="14"/>
  <c r="B2595" i="14"/>
  <c r="B2596" i="14"/>
  <c r="B2597" i="14"/>
  <c r="B2598" i="14"/>
  <c r="B2599" i="14"/>
  <c r="B2600" i="14"/>
  <c r="B2601" i="14"/>
  <c r="B2602" i="14"/>
  <c r="B2603" i="14"/>
  <c r="B2604" i="14"/>
  <c r="B2605" i="14"/>
  <c r="B2606" i="14"/>
  <c r="B2607" i="14"/>
  <c r="B2608" i="14"/>
  <c r="B2609" i="14"/>
  <c r="B2610" i="14"/>
  <c r="B2611" i="14"/>
  <c r="B2612" i="14"/>
  <c r="B2613" i="14"/>
  <c r="B2614" i="14"/>
  <c r="B2615" i="14"/>
  <c r="B2616" i="14"/>
  <c r="B2617" i="14"/>
  <c r="B2618" i="14"/>
  <c r="B2619" i="14"/>
  <c r="B2620" i="14"/>
  <c r="B2621" i="14"/>
  <c r="B2622" i="14"/>
  <c r="B2623" i="14"/>
  <c r="B2624" i="14"/>
  <c r="B2625" i="14"/>
  <c r="B2626" i="14"/>
  <c r="B2627" i="14"/>
  <c r="B2628" i="14"/>
  <c r="B2629" i="14"/>
  <c r="B2630" i="14"/>
  <c r="B2631" i="14"/>
  <c r="B2632" i="14"/>
  <c r="B2633" i="14"/>
  <c r="B2634" i="14"/>
  <c r="B2635" i="14"/>
  <c r="B2636" i="14"/>
  <c r="B2637" i="14"/>
  <c r="B2638" i="14"/>
  <c r="B2639" i="14"/>
  <c r="B2640" i="14"/>
  <c r="B2641" i="14"/>
  <c r="B2642" i="14"/>
  <c r="B2643" i="14"/>
  <c r="B2644" i="14"/>
  <c r="B2645" i="14"/>
  <c r="B2646" i="14"/>
  <c r="B2647" i="14"/>
  <c r="B2648" i="14"/>
  <c r="B2649" i="14"/>
  <c r="B2650" i="14"/>
  <c r="B2651" i="14"/>
  <c r="B2652" i="14"/>
  <c r="B2653" i="14"/>
  <c r="B2654" i="14"/>
  <c r="B2655" i="14"/>
  <c r="B2656" i="14"/>
  <c r="B2657" i="14"/>
  <c r="B2658" i="14"/>
  <c r="B2659" i="14"/>
  <c r="B2660" i="14"/>
  <c r="B2661" i="14"/>
  <c r="B2662" i="14"/>
  <c r="B2663" i="14"/>
  <c r="B2664" i="14"/>
  <c r="B2665" i="14"/>
  <c r="B2666" i="14"/>
  <c r="B2667" i="14"/>
  <c r="B2668" i="14"/>
  <c r="B2669" i="14"/>
  <c r="B2670" i="14"/>
  <c r="B2671" i="14"/>
  <c r="B2672" i="14"/>
  <c r="B2673" i="14"/>
  <c r="B2674" i="14"/>
  <c r="B2675" i="14"/>
  <c r="B2676" i="14"/>
  <c r="B2677" i="14"/>
  <c r="B2678" i="14"/>
  <c r="B2679" i="14"/>
  <c r="B2680" i="14"/>
  <c r="B2681" i="14"/>
  <c r="B2682" i="14"/>
  <c r="B2683" i="14"/>
  <c r="B2684" i="14"/>
  <c r="B2685" i="14"/>
  <c r="B2686" i="14"/>
  <c r="B2687" i="14"/>
  <c r="B2688" i="14"/>
  <c r="B2689" i="14"/>
  <c r="B2690" i="14"/>
  <c r="B2691" i="14"/>
  <c r="B2692" i="14"/>
  <c r="B2693" i="14"/>
  <c r="B2694" i="14"/>
  <c r="B2695" i="14"/>
  <c r="B2696" i="14"/>
  <c r="B2697" i="14"/>
  <c r="B2698" i="14"/>
  <c r="B2699" i="14"/>
  <c r="B2700" i="14"/>
  <c r="B2701" i="14"/>
  <c r="B2702" i="14"/>
  <c r="B2703" i="14"/>
  <c r="B2704" i="14"/>
  <c r="B2705" i="14"/>
  <c r="B2706" i="14"/>
  <c r="B2707" i="14"/>
  <c r="B2708" i="14"/>
  <c r="B2709" i="14"/>
  <c r="B2710" i="14"/>
  <c r="B2711" i="14"/>
  <c r="B2712" i="14"/>
  <c r="B2713" i="14"/>
  <c r="B2714" i="14"/>
  <c r="B2715" i="14"/>
  <c r="B2716" i="14"/>
  <c r="B2717" i="14"/>
  <c r="B2718" i="14"/>
  <c r="B2719" i="14"/>
  <c r="B2720" i="14"/>
  <c r="B2721" i="14"/>
  <c r="B2722" i="14"/>
  <c r="B2723" i="14"/>
  <c r="B2724" i="14"/>
  <c r="B2725" i="14"/>
  <c r="B2726" i="14"/>
  <c r="B2727" i="14"/>
  <c r="B2728" i="14"/>
  <c r="B2729" i="14"/>
  <c r="B2730" i="14"/>
  <c r="B2731" i="14"/>
  <c r="B2732" i="14"/>
  <c r="B2733" i="14"/>
  <c r="B2734" i="14"/>
  <c r="B2735" i="14"/>
  <c r="B2736" i="14"/>
  <c r="B2737" i="14"/>
  <c r="B2738" i="14"/>
  <c r="B2739" i="14"/>
  <c r="B2740" i="14"/>
  <c r="B2741" i="14"/>
  <c r="F501" i="4" l="1"/>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S409" i="4"/>
  <c r="F409" i="4"/>
  <c r="S408" i="4"/>
  <c r="F408" i="4"/>
  <c r="F774" i="4"/>
  <c r="U772" i="4"/>
  <c r="F772" i="4"/>
  <c r="U771" i="4"/>
  <c r="F771"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3" i="4"/>
  <c r="F405" i="4"/>
  <c r="F404" i="4"/>
  <c r="F403" i="4"/>
  <c r="F402" i="4"/>
  <c r="S398" i="4"/>
  <c r="F398" i="4"/>
  <c r="S396" i="4"/>
  <c r="F396" i="4"/>
  <c r="S397" i="4"/>
  <c r="F397" i="4"/>
  <c r="S395" i="4"/>
  <c r="F395" i="4"/>
  <c r="S394" i="4"/>
  <c r="F394" i="4"/>
  <c r="I153" i="41" a="1"/>
  <c r="I153" i="41" s="1"/>
  <c r="F153" i="41" a="1"/>
  <c r="F153" i="41" s="1"/>
  <c r="G153" i="41" a="1"/>
  <c r="G153" i="41" s="1"/>
  <c r="H153" i="41" a="1"/>
  <c r="H153" i="41" s="1"/>
  <c r="F316" i="4"/>
  <c r="S316" i="4"/>
  <c r="F317" i="4"/>
  <c r="S317" i="4"/>
  <c r="F318" i="4"/>
  <c r="S318" i="4"/>
  <c r="F319" i="4"/>
  <c r="S319" i="4"/>
  <c r="F320" i="4"/>
  <c r="S320" i="4"/>
  <c r="F321" i="4"/>
  <c r="S321" i="4"/>
  <c r="F322" i="4"/>
  <c r="S322" i="4"/>
  <c r="F323" i="4"/>
  <c r="S323" i="4"/>
  <c r="F324" i="4"/>
  <c r="S324" i="4"/>
  <c r="F325" i="4"/>
  <c r="S325" i="4"/>
  <c r="F326" i="4"/>
  <c r="S326" i="4"/>
  <c r="F327" i="4"/>
  <c r="S327" i="4"/>
  <c r="F328" i="4"/>
  <c r="S328" i="4"/>
  <c r="F329" i="4"/>
  <c r="S329" i="4"/>
  <c r="F330" i="4"/>
  <c r="S330" i="4"/>
  <c r="F331" i="4"/>
  <c r="S331" i="4"/>
  <c r="F332" i="4"/>
  <c r="S332" i="4"/>
  <c r="F333" i="4"/>
  <c r="S333" i="4"/>
  <c r="F334" i="4"/>
  <c r="S334" i="4"/>
  <c r="F335" i="4"/>
  <c r="S335" i="4"/>
  <c r="F336" i="4"/>
  <c r="S336" i="4"/>
  <c r="F337" i="4"/>
  <c r="S337" i="4"/>
  <c r="F338" i="4"/>
  <c r="S338" i="4"/>
  <c r="F339" i="4"/>
  <c r="S339" i="4"/>
  <c r="F340" i="4"/>
  <c r="S340" i="4"/>
  <c r="F341" i="4"/>
  <c r="S341" i="4"/>
  <c r="F342" i="4"/>
  <c r="S342" i="4"/>
  <c r="F343" i="4"/>
  <c r="S343" i="4"/>
  <c r="F344" i="4"/>
  <c r="S344" i="4"/>
  <c r="F345" i="4"/>
  <c r="S345" i="4"/>
  <c r="F346" i="4"/>
  <c r="S346" i="4"/>
  <c r="F347" i="4"/>
  <c r="S347" i="4"/>
  <c r="F348" i="4"/>
  <c r="S348" i="4"/>
  <c r="F349" i="4"/>
  <c r="S349" i="4"/>
  <c r="F350" i="4"/>
  <c r="S350" i="4"/>
  <c r="F351" i="4"/>
  <c r="S351" i="4"/>
  <c r="F352" i="4"/>
  <c r="S352" i="4"/>
  <c r="F353" i="4"/>
  <c r="S353" i="4"/>
  <c r="F354" i="4"/>
  <c r="S354" i="4"/>
  <c r="F355" i="4"/>
  <c r="S355" i="4"/>
  <c r="F356" i="4"/>
  <c r="S356" i="4"/>
  <c r="F357" i="4"/>
  <c r="S357" i="4"/>
  <c r="F358" i="4"/>
  <c r="S358" i="4"/>
  <c r="F359" i="4"/>
  <c r="S359" i="4"/>
  <c r="F360" i="4"/>
  <c r="S360" i="4"/>
  <c r="F361" i="4"/>
  <c r="S361" i="4"/>
  <c r="F362" i="4"/>
  <c r="S362" i="4"/>
  <c r="F363" i="4"/>
  <c r="S363" i="4"/>
  <c r="F364" i="4"/>
  <c r="S364" i="4"/>
  <c r="F365" i="4"/>
  <c r="S365" i="4"/>
  <c r="F366" i="4"/>
  <c r="S366" i="4"/>
  <c r="F367" i="4"/>
  <c r="S367" i="4"/>
  <c r="F368" i="4"/>
  <c r="S368" i="4"/>
  <c r="F369" i="4"/>
  <c r="S369" i="4"/>
  <c r="F370" i="4"/>
  <c r="S370" i="4"/>
  <c r="F371" i="4"/>
  <c r="S371" i="4"/>
  <c r="F372" i="4"/>
  <c r="S372" i="4"/>
  <c r="F373" i="4"/>
  <c r="S373" i="4"/>
  <c r="F374" i="4"/>
  <c r="S374" i="4"/>
  <c r="F375" i="4"/>
  <c r="S375" i="4"/>
  <c r="F376" i="4"/>
  <c r="S376" i="4"/>
  <c r="F377" i="4"/>
  <c r="S377" i="4"/>
  <c r="F378" i="4"/>
  <c r="S378" i="4"/>
  <c r="F379" i="4"/>
  <c r="S379" i="4"/>
  <c r="F380" i="4"/>
  <c r="S380" i="4"/>
  <c r="F381" i="4"/>
  <c r="S381" i="4"/>
  <c r="F382" i="4"/>
  <c r="S382" i="4"/>
  <c r="F383" i="4"/>
  <c r="S383" i="4"/>
  <c r="F384" i="4"/>
  <c r="S384" i="4"/>
  <c r="F385" i="4"/>
  <c r="S385" i="4"/>
  <c r="F386" i="4"/>
  <c r="S386" i="4"/>
  <c r="F387" i="4"/>
  <c r="S387" i="4"/>
  <c r="F388" i="4"/>
  <c r="S388" i="4"/>
  <c r="F389" i="4"/>
  <c r="S389" i="4"/>
  <c r="F390" i="4"/>
  <c r="S390" i="4"/>
  <c r="F391" i="4"/>
  <c r="S391" i="4"/>
  <c r="X153" i="41" a="1"/>
  <c r="X153" i="41" s="1"/>
  <c r="T153" i="41" a="1"/>
  <c r="T153" i="41" s="1"/>
  <c r="U153" i="41" a="1"/>
  <c r="U153" i="41" s="1"/>
  <c r="V153" i="41" a="1"/>
  <c r="V153" i="41" s="1"/>
  <c r="W153" i="41" a="1"/>
  <c r="W153" i="41" s="1"/>
  <c r="Y153" i="41" a="1"/>
  <c r="Y153" i="41" s="1"/>
  <c r="Z153" i="41" a="1"/>
  <c r="Z153" i="41" s="1"/>
  <c r="AA153" i="41" a="1"/>
  <c r="AA153" i="41" s="1"/>
  <c r="AB153" i="41" a="1"/>
  <c r="AB153" i="41" s="1"/>
  <c r="AC153" i="41" a="1"/>
  <c r="AC153" i="41" s="1"/>
  <c r="AD153" i="41" a="1"/>
  <c r="AD153" i="41" s="1"/>
  <c r="AE153" i="41" a="1"/>
  <c r="AE153" i="41" s="1"/>
  <c r="AF153" i="41" a="1"/>
  <c r="AF153" i="41" s="1"/>
  <c r="AG153" i="41" a="1"/>
  <c r="AG153" i="41" s="1"/>
  <c r="F62" i="4"/>
  <c r="F140" i="4"/>
  <c r="F240" i="4"/>
  <c r="F43" i="4" l="1"/>
  <c r="F66" i="4"/>
  <c r="F185" i="4"/>
  <c r="F117" i="4"/>
  <c r="F41" i="4"/>
  <c r="F97" i="4"/>
  <c r="F118" i="4"/>
  <c r="F61" i="4"/>
  <c r="F52" i="4"/>
  <c r="F120" i="4"/>
  <c r="F137" i="4"/>
  <c r="F186" i="4"/>
  <c r="F177" i="4"/>
  <c r="F46" i="4"/>
  <c r="F141" i="4"/>
  <c r="F180" i="4"/>
  <c r="F146" i="4"/>
  <c r="F143" i="4"/>
  <c r="F183" i="4"/>
  <c r="F173" i="4"/>
  <c r="F93" i="4"/>
  <c r="F105" i="4"/>
  <c r="F32" i="4"/>
  <c r="F101" i="4"/>
  <c r="F65" i="4"/>
  <c r="F89" i="4"/>
  <c r="F40" i="4"/>
  <c r="F170" i="4"/>
  <c r="F78" i="4"/>
  <c r="F164" i="4"/>
  <c r="F47" i="4"/>
  <c r="F109" i="4"/>
  <c r="F113" i="4"/>
  <c r="F111" i="4"/>
  <c r="F112" i="4"/>
  <c r="F107" i="4"/>
  <c r="F108" i="4"/>
  <c r="F157" i="4"/>
  <c r="F103" i="4"/>
  <c r="F104" i="4"/>
  <c r="F115" i="4"/>
  <c r="F195" i="4"/>
  <c r="F123" i="4"/>
  <c r="F154" i="4"/>
  <c r="F163" i="4"/>
  <c r="F135" i="4"/>
  <c r="B638" i="14"/>
  <c r="B639" i="14"/>
  <c r="B614" i="14"/>
  <c r="B615" i="14"/>
  <c r="S244" i="4"/>
  <c r="F87" i="4"/>
  <c r="S243" i="4"/>
  <c r="F86" i="4"/>
  <c r="B259" i="15"/>
  <c r="O259" i="15"/>
  <c r="S225" i="4"/>
  <c r="F49" i="4"/>
  <c r="S223" i="4"/>
  <c r="F55" i="4"/>
  <c r="S222" i="4"/>
  <c r="F54" i="4"/>
  <c r="F200" i="4"/>
  <c r="F100" i="4"/>
  <c r="F149" i="4"/>
  <c r="F147" i="4"/>
  <c r="O736" i="15"/>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O42" i="15"/>
  <c r="O43" i="15"/>
  <c r="O44" i="15"/>
  <c r="O45" i="15"/>
  <c r="O46" i="15"/>
  <c r="O47" i="15"/>
  <c r="O48" i="15"/>
  <c r="O49" i="15"/>
  <c r="O50" i="15"/>
  <c r="O51" i="15"/>
  <c r="O52" i="15"/>
  <c r="O53" i="15"/>
  <c r="O54" i="15"/>
  <c r="O55" i="15"/>
  <c r="O56" i="15"/>
  <c r="O57" i="15"/>
  <c r="O58" i="15"/>
  <c r="O59" i="15"/>
  <c r="O60" i="15"/>
  <c r="O61" i="15"/>
  <c r="O62" i="15"/>
  <c r="O63" i="15"/>
  <c r="O64" i="15"/>
  <c r="O65" i="15"/>
  <c r="O66" i="15"/>
  <c r="O67" i="15"/>
  <c r="O68" i="15"/>
  <c r="O69" i="15"/>
  <c r="O70" i="15"/>
  <c r="O71" i="15"/>
  <c r="O72" i="15"/>
  <c r="O73" i="15"/>
  <c r="O74" i="15"/>
  <c r="O75" i="15"/>
  <c r="O76" i="15"/>
  <c r="O77" i="15"/>
  <c r="O78" i="15"/>
  <c r="O79" i="15"/>
  <c r="O80" i="15"/>
  <c r="O81" i="15"/>
  <c r="O82" i="15"/>
  <c r="O83" i="15"/>
  <c r="O84" i="15"/>
  <c r="O85" i="15"/>
  <c r="O86" i="15"/>
  <c r="O87" i="15"/>
  <c r="O88" i="15"/>
  <c r="O89" i="15"/>
  <c r="O90" i="15"/>
  <c r="O91" i="15"/>
  <c r="O92" i="15"/>
  <c r="O93" i="15"/>
  <c r="O94" i="15"/>
  <c r="O95" i="15"/>
  <c r="O96" i="15"/>
  <c r="O97" i="15"/>
  <c r="O98" i="15"/>
  <c r="O99" i="15"/>
  <c r="O100" i="15"/>
  <c r="O101" i="15"/>
  <c r="O102" i="15"/>
  <c r="O103" i="15"/>
  <c r="O104" i="15"/>
  <c r="O105" i="15"/>
  <c r="O106" i="15"/>
  <c r="O107" i="15"/>
  <c r="O108" i="15"/>
  <c r="O109" i="15"/>
  <c r="O110" i="15"/>
  <c r="O111" i="15"/>
  <c r="O112" i="15"/>
  <c r="O113" i="15"/>
  <c r="O114" i="15"/>
  <c r="O115" i="15"/>
  <c r="O116" i="15"/>
  <c r="O117" i="15"/>
  <c r="O118" i="15"/>
  <c r="O119" i="15"/>
  <c r="O120" i="15"/>
  <c r="O121" i="15"/>
  <c r="O122" i="15"/>
  <c r="O123" i="15"/>
  <c r="O124" i="15"/>
  <c r="O125" i="15"/>
  <c r="O126" i="15"/>
  <c r="O127" i="15"/>
  <c r="O128" i="15"/>
  <c r="O129" i="15"/>
  <c r="O130" i="15"/>
  <c r="O131" i="15"/>
  <c r="O132" i="15"/>
  <c r="O133" i="15"/>
  <c r="O134" i="15"/>
  <c r="O135" i="15"/>
  <c r="O136" i="15"/>
  <c r="O137" i="15"/>
  <c r="O138" i="15"/>
  <c r="O139" i="15"/>
  <c r="O140" i="15"/>
  <c r="O141" i="15"/>
  <c r="O142" i="15"/>
  <c r="O143" i="15"/>
  <c r="O144" i="15"/>
  <c r="O145" i="15"/>
  <c r="O146" i="15"/>
  <c r="O147" i="15"/>
  <c r="O148" i="15"/>
  <c r="O149" i="15"/>
  <c r="O150" i="15"/>
  <c r="O151" i="15"/>
  <c r="O152" i="15"/>
  <c r="O153" i="15"/>
  <c r="O154" i="15"/>
  <c r="O155" i="15"/>
  <c r="O156" i="15"/>
  <c r="O157" i="15"/>
  <c r="O158" i="15"/>
  <c r="O159" i="15"/>
  <c r="O160" i="15"/>
  <c r="O161" i="15"/>
  <c r="O162" i="15"/>
  <c r="O163" i="15"/>
  <c r="O164" i="15"/>
  <c r="O165" i="15"/>
  <c r="O166" i="15"/>
  <c r="O167" i="15"/>
  <c r="O168" i="15"/>
  <c r="O169" i="15"/>
  <c r="O170" i="15"/>
  <c r="O171" i="15"/>
  <c r="O172" i="15"/>
  <c r="O173" i="15"/>
  <c r="O174" i="15"/>
  <c r="O175" i="15"/>
  <c r="O176" i="15"/>
  <c r="O177" i="15"/>
  <c r="O178" i="15"/>
  <c r="O179" i="15"/>
  <c r="O180" i="15"/>
  <c r="O181" i="15"/>
  <c r="O182" i="15"/>
  <c r="O183" i="15"/>
  <c r="O184" i="15"/>
  <c r="O185" i="15"/>
  <c r="O186" i="15"/>
  <c r="O187" i="15"/>
  <c r="O188" i="15"/>
  <c r="O189" i="15"/>
  <c r="O190" i="15"/>
  <c r="O191" i="15"/>
  <c r="O192" i="15"/>
  <c r="O193" i="15"/>
  <c r="O194" i="15"/>
  <c r="O195" i="15"/>
  <c r="O196" i="15"/>
  <c r="O197" i="15"/>
  <c r="O198" i="15"/>
  <c r="O199" i="15"/>
  <c r="O200" i="15"/>
  <c r="O201" i="15"/>
  <c r="O202" i="15"/>
  <c r="O203" i="15"/>
  <c r="O204" i="15"/>
  <c r="O205" i="15"/>
  <c r="O206" i="15"/>
  <c r="O207" i="15"/>
  <c r="O208" i="15"/>
  <c r="O209" i="15"/>
  <c r="O210" i="15"/>
  <c r="O211" i="15"/>
  <c r="O212" i="15"/>
  <c r="O213" i="15"/>
  <c r="O214" i="15"/>
  <c r="O215" i="15"/>
  <c r="O216" i="15"/>
  <c r="O217" i="15"/>
  <c r="O218" i="15"/>
  <c r="O219" i="15"/>
  <c r="O220" i="15"/>
  <c r="O221" i="15"/>
  <c r="O222" i="15"/>
  <c r="O223" i="15"/>
  <c r="O224" i="15"/>
  <c r="O225" i="15"/>
  <c r="O226" i="15"/>
  <c r="O227" i="15"/>
  <c r="O228" i="15"/>
  <c r="O229" i="15"/>
  <c r="O230" i="15"/>
  <c r="O231" i="15"/>
  <c r="O232" i="15"/>
  <c r="O233" i="15"/>
  <c r="O234" i="15"/>
  <c r="O235" i="15"/>
  <c r="O236" i="15"/>
  <c r="O237" i="15"/>
  <c r="O238" i="15"/>
  <c r="O239" i="15"/>
  <c r="O240" i="15"/>
  <c r="O241" i="15"/>
  <c r="O242" i="15"/>
  <c r="O243" i="15"/>
  <c r="O244" i="15"/>
  <c r="O245" i="15"/>
  <c r="O246" i="15"/>
  <c r="O247" i="15"/>
  <c r="O248" i="15"/>
  <c r="O249" i="15"/>
  <c r="O250" i="15"/>
  <c r="O251" i="15"/>
  <c r="O252" i="15"/>
  <c r="O253" i="15"/>
  <c r="O254" i="15"/>
  <c r="O255" i="15"/>
  <c r="O256" i="15"/>
  <c r="O257" i="15"/>
  <c r="O258" i="15"/>
  <c r="O260" i="15"/>
  <c r="O261" i="15"/>
  <c r="O262" i="15"/>
  <c r="O263" i="15"/>
  <c r="O264" i="15"/>
  <c r="O265" i="15"/>
  <c r="O266" i="15"/>
  <c r="O267" i="15"/>
  <c r="O268" i="15"/>
  <c r="O269" i="15"/>
  <c r="O270" i="15"/>
  <c r="O271" i="15"/>
  <c r="O272" i="15"/>
  <c r="O273" i="15"/>
  <c r="O274" i="15"/>
  <c r="O275" i="15"/>
  <c r="O276" i="15"/>
  <c r="O277" i="15"/>
  <c r="O278" i="15"/>
  <c r="O279" i="15"/>
  <c r="O280" i="15"/>
  <c r="O281" i="15"/>
  <c r="O282" i="15"/>
  <c r="O283" i="15"/>
  <c r="O284" i="15"/>
  <c r="O285" i="15"/>
  <c r="O286" i="15"/>
  <c r="O287" i="15"/>
  <c r="O288" i="15"/>
  <c r="O289" i="15"/>
  <c r="O290" i="15"/>
  <c r="O291" i="15"/>
  <c r="O292" i="15"/>
  <c r="O293" i="15"/>
  <c r="O294" i="15"/>
  <c r="O295" i="15"/>
  <c r="O296" i="15"/>
  <c r="O297" i="15"/>
  <c r="O298" i="15"/>
  <c r="O299" i="15"/>
  <c r="O300" i="15"/>
  <c r="O301" i="15"/>
  <c r="O302" i="15"/>
  <c r="O303" i="15"/>
  <c r="O304" i="15"/>
  <c r="O305" i="15"/>
  <c r="O306" i="15"/>
  <c r="O307" i="15"/>
  <c r="O308" i="15"/>
  <c r="O309" i="15"/>
  <c r="O310" i="15"/>
  <c r="O311" i="15"/>
  <c r="O312" i="15"/>
  <c r="O313" i="15"/>
  <c r="O314" i="15"/>
  <c r="O315" i="15"/>
  <c r="O316" i="15"/>
  <c r="O317" i="15"/>
  <c r="O318" i="15"/>
  <c r="O319" i="15"/>
  <c r="O320" i="15"/>
  <c r="O321" i="15"/>
  <c r="O322" i="15"/>
  <c r="O323" i="15"/>
  <c r="O324" i="15"/>
  <c r="O325" i="15"/>
  <c r="O326" i="15"/>
  <c r="O327" i="15"/>
  <c r="O328" i="15"/>
  <c r="O329" i="15"/>
  <c r="O330" i="15"/>
  <c r="O331" i="15"/>
  <c r="O332" i="15"/>
  <c r="O333" i="15"/>
  <c r="O334" i="15"/>
  <c r="O335" i="15"/>
  <c r="O336" i="15"/>
  <c r="O337" i="15"/>
  <c r="O338" i="15"/>
  <c r="O339" i="15"/>
  <c r="O340" i="15"/>
  <c r="O341" i="15"/>
  <c r="O342" i="15"/>
  <c r="O343" i="15"/>
  <c r="O344" i="15"/>
  <c r="O345" i="15"/>
  <c r="O346" i="15"/>
  <c r="O347" i="15"/>
  <c r="O348" i="15"/>
  <c r="O349" i="15"/>
  <c r="O350" i="15"/>
  <c r="O351" i="15"/>
  <c r="O352" i="15"/>
  <c r="O353" i="15"/>
  <c r="O354" i="15"/>
  <c r="O355" i="15"/>
  <c r="O356" i="15"/>
  <c r="O357" i="15"/>
  <c r="O358" i="15"/>
  <c r="O359" i="15"/>
  <c r="O360" i="15"/>
  <c r="O361" i="15"/>
  <c r="O362" i="15"/>
  <c r="O363" i="15"/>
  <c r="O364" i="15"/>
  <c r="O365" i="15"/>
  <c r="O366" i="15"/>
  <c r="O367" i="15"/>
  <c r="O368" i="15"/>
  <c r="O369" i="15"/>
  <c r="O370" i="15"/>
  <c r="O371" i="15"/>
  <c r="O372" i="15"/>
  <c r="O373" i="15"/>
  <c r="O374" i="15"/>
  <c r="O375" i="15"/>
  <c r="O376" i="15"/>
  <c r="O377" i="15"/>
  <c r="O378" i="15"/>
  <c r="O379" i="15"/>
  <c r="O380" i="15"/>
  <c r="O381" i="15"/>
  <c r="O382" i="15"/>
  <c r="O383" i="15"/>
  <c r="O384" i="15"/>
  <c r="O385" i="15"/>
  <c r="O386" i="15"/>
  <c r="O387" i="15"/>
  <c r="O388" i="15"/>
  <c r="O389" i="15"/>
  <c r="O390" i="15"/>
  <c r="O391" i="15"/>
  <c r="O392" i="15"/>
  <c r="O393" i="15"/>
  <c r="O394" i="15"/>
  <c r="O395" i="15"/>
  <c r="O396" i="15"/>
  <c r="O397" i="15"/>
  <c r="O398" i="15"/>
  <c r="O399" i="15"/>
  <c r="O400" i="15"/>
  <c r="O401" i="15"/>
  <c r="O402" i="15"/>
  <c r="O403" i="15"/>
  <c r="O404" i="15"/>
  <c r="O405" i="15"/>
  <c r="O406" i="15"/>
  <c r="O407" i="15"/>
  <c r="O408" i="15"/>
  <c r="O409" i="15"/>
  <c r="O410" i="15"/>
  <c r="O411" i="15"/>
  <c r="O412" i="15"/>
  <c r="O413" i="15"/>
  <c r="O414" i="15"/>
  <c r="O415" i="15"/>
  <c r="O416" i="15"/>
  <c r="O417" i="15"/>
  <c r="O418" i="15"/>
  <c r="O419" i="15"/>
  <c r="O420" i="15"/>
  <c r="O421" i="15"/>
  <c r="O422" i="15"/>
  <c r="O423" i="15"/>
  <c r="O424" i="15"/>
  <c r="O425" i="15"/>
  <c r="O426" i="15"/>
  <c r="O427" i="15"/>
  <c r="O428" i="15"/>
  <c r="O429" i="15"/>
  <c r="O430" i="15"/>
  <c r="O431" i="15"/>
  <c r="O432" i="15"/>
  <c r="O433" i="15"/>
  <c r="O434" i="15"/>
  <c r="O435" i="15"/>
  <c r="O436" i="15"/>
  <c r="O437" i="15"/>
  <c r="O438" i="15"/>
  <c r="O439" i="15"/>
  <c r="O440" i="15"/>
  <c r="O441" i="15"/>
  <c r="O442" i="15"/>
  <c r="O443" i="15"/>
  <c r="O444" i="15"/>
  <c r="O445" i="15"/>
  <c r="O446" i="15"/>
  <c r="O447" i="15"/>
  <c r="O448" i="15"/>
  <c r="O449" i="15"/>
  <c r="O450" i="15"/>
  <c r="O451" i="15"/>
  <c r="O452" i="15"/>
  <c r="O453" i="15"/>
  <c r="O454" i="15"/>
  <c r="O455" i="15"/>
  <c r="O456" i="15"/>
  <c r="O457" i="15"/>
  <c r="O458" i="15"/>
  <c r="O459" i="15"/>
  <c r="O460" i="15"/>
  <c r="O461" i="15"/>
  <c r="O462" i="15"/>
  <c r="O463" i="15"/>
  <c r="O464" i="15"/>
  <c r="O465" i="15"/>
  <c r="O466" i="15"/>
  <c r="O467" i="15"/>
  <c r="O468" i="15"/>
  <c r="O469" i="15"/>
  <c r="O470" i="15"/>
  <c r="O471" i="15"/>
  <c r="O472" i="15"/>
  <c r="O473" i="15"/>
  <c r="O474" i="15"/>
  <c r="O475" i="15"/>
  <c r="O476" i="15"/>
  <c r="O477" i="15"/>
  <c r="O478" i="15"/>
  <c r="O479" i="15"/>
  <c r="O480" i="15"/>
  <c r="O481" i="15"/>
  <c r="O482" i="15"/>
  <c r="O483" i="15"/>
  <c r="O484" i="15"/>
  <c r="O485" i="15"/>
  <c r="O486" i="15"/>
  <c r="O487" i="15"/>
  <c r="O488" i="15"/>
  <c r="O489" i="15"/>
  <c r="O490" i="15"/>
  <c r="O491" i="15"/>
  <c r="O492" i="15"/>
  <c r="O493" i="15"/>
  <c r="O494" i="15"/>
  <c r="O495" i="15"/>
  <c r="O496" i="15"/>
  <c r="O497" i="15"/>
  <c r="O498" i="15"/>
  <c r="O499" i="15"/>
  <c r="O500" i="15"/>
  <c r="O501" i="15"/>
  <c r="O502" i="15"/>
  <c r="O503" i="15"/>
  <c r="O504" i="15"/>
  <c r="O505" i="15"/>
  <c r="O506" i="15"/>
  <c r="O507" i="15"/>
  <c r="O508" i="15"/>
  <c r="O509" i="15"/>
  <c r="O510" i="15"/>
  <c r="O511" i="15"/>
  <c r="O512" i="15"/>
  <c r="O513" i="15"/>
  <c r="O514" i="15"/>
  <c r="O515" i="15"/>
  <c r="O516" i="15"/>
  <c r="O517" i="15"/>
  <c r="O518" i="15"/>
  <c r="O519" i="15"/>
  <c r="O520" i="15"/>
  <c r="O521" i="15"/>
  <c r="O522" i="15"/>
  <c r="O523" i="15"/>
  <c r="O524" i="15"/>
  <c r="O525" i="15"/>
  <c r="O526" i="15"/>
  <c r="O527" i="15"/>
  <c r="O528" i="15"/>
  <c r="O529" i="15"/>
  <c r="O530" i="15"/>
  <c r="O531" i="15"/>
  <c r="O532" i="15"/>
  <c r="O533" i="15"/>
  <c r="O534" i="15"/>
  <c r="O535" i="15"/>
  <c r="O536" i="15"/>
  <c r="O537" i="15"/>
  <c r="O538" i="15"/>
  <c r="O539" i="15"/>
  <c r="O540" i="15"/>
  <c r="O541" i="15"/>
  <c r="O542" i="15"/>
  <c r="O543" i="15"/>
  <c r="O544" i="15"/>
  <c r="O545" i="15"/>
  <c r="O546" i="15"/>
  <c r="O547" i="15"/>
  <c r="O548" i="15"/>
  <c r="O549" i="15"/>
  <c r="O550" i="15"/>
  <c r="O551" i="15"/>
  <c r="O552" i="15"/>
  <c r="O553" i="15"/>
  <c r="O554" i="15"/>
  <c r="O555" i="15"/>
  <c r="O556" i="15"/>
  <c r="O557" i="15"/>
  <c r="O558" i="15"/>
  <c r="O559" i="15"/>
  <c r="O560" i="15"/>
  <c r="O561" i="15"/>
  <c r="O562" i="15"/>
  <c r="O563" i="15"/>
  <c r="O564" i="15"/>
  <c r="O565" i="15"/>
  <c r="O566" i="15"/>
  <c r="O567" i="15"/>
  <c r="O568" i="15"/>
  <c r="O569" i="15"/>
  <c r="O570" i="15"/>
  <c r="O571" i="15"/>
  <c r="O572" i="15"/>
  <c r="O573" i="15"/>
  <c r="O574" i="15"/>
  <c r="O575" i="15"/>
  <c r="O576" i="15"/>
  <c r="O577" i="15"/>
  <c r="O578" i="15"/>
  <c r="O579" i="15"/>
  <c r="O580" i="15"/>
  <c r="O581" i="15"/>
  <c r="O582" i="15"/>
  <c r="O583" i="15"/>
  <c r="O584" i="15"/>
  <c r="O585" i="15"/>
  <c r="O586" i="15"/>
  <c r="O587" i="15"/>
  <c r="O588" i="15"/>
  <c r="O589" i="15"/>
  <c r="O590" i="15"/>
  <c r="O591" i="15"/>
  <c r="O592" i="15"/>
  <c r="O593" i="15"/>
  <c r="O594" i="15"/>
  <c r="O595" i="15"/>
  <c r="O596" i="15"/>
  <c r="O597" i="15"/>
  <c r="O598" i="15"/>
  <c r="O599" i="15"/>
  <c r="O600" i="15"/>
  <c r="O601" i="15"/>
  <c r="O602" i="15"/>
  <c r="O603" i="15"/>
  <c r="O604" i="15"/>
  <c r="O605" i="15"/>
  <c r="O606" i="15"/>
  <c r="O607" i="15"/>
  <c r="O608" i="15"/>
  <c r="O609" i="15"/>
  <c r="O610" i="15"/>
  <c r="O611" i="15"/>
  <c r="O612" i="15"/>
  <c r="O613" i="15"/>
  <c r="O614" i="15"/>
  <c r="O615" i="15"/>
  <c r="O616" i="15"/>
  <c r="O617" i="15"/>
  <c r="O618" i="15"/>
  <c r="O619" i="15"/>
  <c r="O620" i="15"/>
  <c r="O621" i="15"/>
  <c r="O622" i="15"/>
  <c r="O623" i="15"/>
  <c r="O624" i="15"/>
  <c r="O625" i="15"/>
  <c r="O626" i="15"/>
  <c r="O627" i="15"/>
  <c r="O628" i="15"/>
  <c r="O629" i="15"/>
  <c r="O630" i="15"/>
  <c r="O631" i="15"/>
  <c r="O632" i="15"/>
  <c r="O633" i="15"/>
  <c r="O634" i="15"/>
  <c r="O635" i="15"/>
  <c r="O636" i="15"/>
  <c r="O637" i="15"/>
  <c r="O638" i="15"/>
  <c r="O639" i="15"/>
  <c r="O640" i="15"/>
  <c r="O641" i="15"/>
  <c r="O642" i="15"/>
  <c r="O643" i="15"/>
  <c r="O644" i="15"/>
  <c r="O645" i="15"/>
  <c r="O646" i="15"/>
  <c r="O647" i="15"/>
  <c r="O648" i="15"/>
  <c r="O649" i="15"/>
  <c r="O650" i="15"/>
  <c r="O651" i="15"/>
  <c r="O652" i="15"/>
  <c r="O653" i="15"/>
  <c r="O654" i="15"/>
  <c r="O655" i="15"/>
  <c r="O656" i="15"/>
  <c r="O657" i="15"/>
  <c r="O658" i="15"/>
  <c r="O659" i="15"/>
  <c r="O660" i="15"/>
  <c r="O661" i="15"/>
  <c r="O662" i="15"/>
  <c r="O663" i="15"/>
  <c r="O664" i="15"/>
  <c r="O665" i="15"/>
  <c r="O666" i="15"/>
  <c r="O667" i="15"/>
  <c r="O668" i="15"/>
  <c r="O669" i="15"/>
  <c r="O670" i="15"/>
  <c r="O671" i="15"/>
  <c r="O672" i="15"/>
  <c r="O673" i="15"/>
  <c r="O674" i="15"/>
  <c r="O675" i="15"/>
  <c r="O676" i="15"/>
  <c r="O677" i="15"/>
  <c r="O678" i="15"/>
  <c r="O679" i="15"/>
  <c r="O680" i="15"/>
  <c r="O681" i="15"/>
  <c r="O682" i="15"/>
  <c r="O683" i="15"/>
  <c r="O684" i="15"/>
  <c r="O685" i="15"/>
  <c r="O686" i="15"/>
  <c r="O687" i="15"/>
  <c r="O688" i="15"/>
  <c r="O689" i="15"/>
  <c r="O690" i="15"/>
  <c r="O691" i="15"/>
  <c r="O692" i="15"/>
  <c r="O693" i="15"/>
  <c r="O694" i="15"/>
  <c r="O695" i="15"/>
  <c r="O696" i="15"/>
  <c r="O697" i="15"/>
  <c r="O698" i="15"/>
  <c r="O699" i="15"/>
  <c r="O700" i="15"/>
  <c r="O701" i="15"/>
  <c r="O702" i="15"/>
  <c r="O703" i="15"/>
  <c r="O704" i="15"/>
  <c r="O705" i="15"/>
  <c r="O706" i="15"/>
  <c r="O707" i="15"/>
  <c r="O708" i="15"/>
  <c r="O709" i="15"/>
  <c r="O710" i="15"/>
  <c r="O711" i="15"/>
  <c r="O712" i="15"/>
  <c r="O713" i="15"/>
  <c r="O714" i="15"/>
  <c r="O715" i="15"/>
  <c r="O716" i="15"/>
  <c r="O717" i="15"/>
  <c r="O718" i="15"/>
  <c r="O719" i="15"/>
  <c r="O720" i="15"/>
  <c r="O721" i="15"/>
  <c r="O722" i="15"/>
  <c r="O723" i="15"/>
  <c r="O724" i="15"/>
  <c r="O725" i="15"/>
  <c r="O726" i="15"/>
  <c r="O727" i="15"/>
  <c r="O728" i="15"/>
  <c r="O729" i="15"/>
  <c r="O730" i="15"/>
  <c r="O731" i="15"/>
  <c r="O732" i="15"/>
  <c r="O733" i="15"/>
  <c r="O734" i="15"/>
  <c r="O735" i="15"/>
  <c r="O737" i="15"/>
  <c r="O738" i="15"/>
  <c r="O739" i="15"/>
  <c r="O740" i="15"/>
  <c r="O741" i="15"/>
  <c r="O742" i="15"/>
  <c r="O743" i="15"/>
  <c r="O744" i="15"/>
  <c r="O745" i="15"/>
  <c r="O746" i="15"/>
  <c r="O747" i="15"/>
  <c r="O748" i="15"/>
  <c r="O749" i="15"/>
  <c r="O750" i="15"/>
  <c r="O751" i="15"/>
  <c r="O752" i="15"/>
  <c r="O753" i="15"/>
  <c r="O754" i="15"/>
  <c r="O755" i="15"/>
  <c r="O756" i="15"/>
  <c r="O757" i="15"/>
  <c r="O758" i="15"/>
  <c r="O759" i="15"/>
  <c r="O760" i="15"/>
  <c r="O761" i="15"/>
  <c r="O762" i="15"/>
  <c r="O763" i="15"/>
  <c r="O764" i="15"/>
  <c r="O765" i="15"/>
  <c r="O766" i="15"/>
  <c r="O767" i="15"/>
  <c r="O768" i="15"/>
  <c r="O769" i="15"/>
  <c r="O770" i="15"/>
  <c r="O771" i="15"/>
  <c r="O772" i="15"/>
  <c r="O773" i="15"/>
  <c r="O774" i="15"/>
  <c r="O775" i="15"/>
  <c r="O776" i="15"/>
  <c r="O777" i="15"/>
  <c r="O778" i="15"/>
  <c r="O779" i="15"/>
  <c r="O780" i="15"/>
  <c r="O781" i="15"/>
  <c r="O782" i="15"/>
  <c r="O783" i="15"/>
  <c r="O784" i="15"/>
  <c r="O785" i="15"/>
  <c r="O786" i="15"/>
  <c r="O787" i="15"/>
  <c r="O788" i="15"/>
  <c r="O789" i="15"/>
  <c r="O790" i="15"/>
  <c r="O791" i="15"/>
  <c r="O792" i="15"/>
  <c r="O793" i="15"/>
  <c r="O794" i="15"/>
  <c r="O795" i="15"/>
  <c r="O796" i="15"/>
  <c r="O797" i="15"/>
  <c r="O798" i="15"/>
  <c r="O799" i="15"/>
  <c r="O800" i="15"/>
  <c r="O801" i="15"/>
  <c r="O802" i="15"/>
  <c r="O803" i="15"/>
  <c r="O804" i="15"/>
  <c r="O805" i="15"/>
  <c r="O806" i="15"/>
  <c r="O807" i="15"/>
  <c r="O808" i="15"/>
  <c r="O809" i="15"/>
  <c r="O810" i="15"/>
  <c r="O811" i="15"/>
  <c r="O812" i="15"/>
  <c r="O813" i="15"/>
  <c r="O814" i="15"/>
  <c r="O815" i="15"/>
  <c r="O816" i="15"/>
  <c r="O817" i="15"/>
  <c r="O818" i="15"/>
  <c r="O819" i="15"/>
  <c r="O820" i="15"/>
  <c r="O821" i="15"/>
  <c r="O822" i="15"/>
  <c r="O823" i="15"/>
  <c r="O824" i="15"/>
  <c r="O825" i="15"/>
  <c r="O826" i="15"/>
  <c r="O827" i="15"/>
  <c r="O828" i="15"/>
  <c r="O829" i="15"/>
  <c r="O830" i="15"/>
  <c r="O831" i="15"/>
  <c r="O832" i="15"/>
  <c r="O833" i="15"/>
  <c r="O834" i="15"/>
  <c r="O835" i="15"/>
  <c r="O836" i="15"/>
  <c r="O837" i="15"/>
  <c r="O838" i="15"/>
  <c r="O839" i="15"/>
  <c r="O840" i="15"/>
  <c r="O841" i="15"/>
  <c r="O842" i="15"/>
  <c r="O843" i="15"/>
  <c r="O844" i="15"/>
  <c r="O845" i="15"/>
  <c r="O846" i="15"/>
  <c r="O847" i="15"/>
  <c r="O848" i="15"/>
  <c r="O849" i="15"/>
  <c r="O850" i="15"/>
  <c r="O851" i="15"/>
  <c r="O852" i="15"/>
  <c r="O853" i="15"/>
  <c r="O854" i="15"/>
  <c r="O855" i="15"/>
  <c r="O856" i="15"/>
  <c r="O857" i="15"/>
  <c r="O858" i="15"/>
  <c r="O859" i="15"/>
  <c r="O860" i="15"/>
  <c r="O861" i="15"/>
  <c r="O862" i="15"/>
  <c r="O863" i="15"/>
  <c r="O864" i="15"/>
  <c r="O865" i="15"/>
  <c r="O866" i="15"/>
  <c r="O867" i="15"/>
  <c r="O868" i="15"/>
  <c r="O869" i="15"/>
  <c r="O870" i="15"/>
  <c r="O871" i="15"/>
  <c r="O872" i="15"/>
  <c r="O873" i="15"/>
  <c r="O874" i="15"/>
  <c r="O875" i="15"/>
  <c r="O876" i="15"/>
  <c r="O877" i="15"/>
  <c r="O878" i="15"/>
  <c r="O879" i="15"/>
  <c r="O880" i="15"/>
  <c r="O881" i="15"/>
  <c r="O882" i="15"/>
  <c r="O883" i="15"/>
  <c r="O884" i="15"/>
  <c r="O885" i="15"/>
  <c r="O886" i="15"/>
  <c r="O887" i="15"/>
  <c r="O888" i="15"/>
  <c r="O889" i="15"/>
  <c r="O890" i="15"/>
  <c r="O891" i="15"/>
  <c r="O892" i="15"/>
  <c r="O893" i="15"/>
  <c r="O894" i="15"/>
  <c r="O895" i="15"/>
  <c r="O896" i="15"/>
  <c r="O897" i="15"/>
  <c r="O898" i="15"/>
  <c r="O899" i="15"/>
  <c r="O900" i="15"/>
  <c r="O901" i="15"/>
  <c r="O902" i="15"/>
  <c r="O903" i="15"/>
  <c r="O904" i="15"/>
  <c r="O905" i="15"/>
  <c r="O906" i="15"/>
  <c r="O907" i="15"/>
  <c r="O908" i="15"/>
  <c r="O909" i="15"/>
  <c r="O910" i="15"/>
  <c r="O911" i="15"/>
  <c r="O912" i="15"/>
  <c r="O913" i="15"/>
  <c r="O914" i="15"/>
  <c r="O915" i="15"/>
  <c r="O916" i="15"/>
  <c r="O917" i="15"/>
  <c r="O918" i="15"/>
  <c r="O919" i="15"/>
  <c r="O920" i="15"/>
  <c r="O921" i="15"/>
  <c r="O922" i="15"/>
  <c r="O923" i="15"/>
  <c r="O924" i="15"/>
  <c r="O925" i="15"/>
  <c r="O926" i="15"/>
  <c r="O927" i="15"/>
  <c r="O928" i="15"/>
  <c r="O929" i="15"/>
  <c r="O930" i="15"/>
  <c r="O931" i="15"/>
  <c r="O932" i="15"/>
  <c r="O933" i="15"/>
  <c r="O934" i="15"/>
  <c r="O935" i="15"/>
  <c r="O936" i="15"/>
  <c r="O937" i="15"/>
  <c r="O938" i="15"/>
  <c r="O939" i="15"/>
  <c r="O940" i="15"/>
  <c r="O941" i="15"/>
  <c r="O942" i="15"/>
  <c r="O943" i="15"/>
  <c r="O944" i="15"/>
  <c r="O945" i="15"/>
  <c r="O946" i="15"/>
  <c r="O947" i="15"/>
  <c r="O948" i="15"/>
  <c r="O949" i="15"/>
  <c r="O950" i="15"/>
  <c r="O951" i="15"/>
  <c r="O952" i="15"/>
  <c r="O953" i="15"/>
  <c r="O954" i="15"/>
  <c r="O955" i="15"/>
  <c r="O956" i="15"/>
  <c r="O957" i="15"/>
  <c r="O958" i="15"/>
  <c r="O959" i="15"/>
  <c r="O960" i="15"/>
  <c r="O961" i="15"/>
  <c r="O962" i="15"/>
  <c r="O963" i="15"/>
  <c r="O964" i="15"/>
  <c r="O965" i="15"/>
  <c r="O966" i="15"/>
  <c r="O967" i="15"/>
  <c r="O968" i="15"/>
  <c r="O969" i="15"/>
  <c r="O970" i="15"/>
  <c r="O971" i="15"/>
  <c r="O972" i="15"/>
  <c r="O973" i="15"/>
  <c r="O974" i="15"/>
  <c r="O975" i="15"/>
  <c r="O976" i="15"/>
  <c r="O977" i="15"/>
  <c r="O978" i="15"/>
  <c r="O979" i="15"/>
  <c r="O980" i="15"/>
  <c r="O981" i="15"/>
  <c r="O982" i="15"/>
  <c r="O983" i="15"/>
  <c r="O984" i="15"/>
  <c r="O985" i="15"/>
  <c r="O986" i="15"/>
  <c r="O987" i="15"/>
  <c r="O988" i="15"/>
  <c r="O989" i="15"/>
  <c r="O990" i="15"/>
  <c r="O991" i="15"/>
  <c r="O992" i="15"/>
  <c r="O993" i="15"/>
  <c r="O994" i="15"/>
  <c r="O995" i="15"/>
  <c r="O996" i="15"/>
  <c r="O997" i="15"/>
  <c r="O998" i="15"/>
  <c r="O999" i="15"/>
  <c r="O1000" i="15"/>
  <c r="O1001" i="15"/>
  <c r="O1002" i="15"/>
  <c r="O1003" i="15"/>
  <c r="O1004" i="15"/>
  <c r="O1005" i="15"/>
  <c r="O1006" i="15"/>
  <c r="O1007" i="15"/>
  <c r="O1008" i="15"/>
  <c r="O1009" i="15"/>
  <c r="O1010" i="15"/>
  <c r="O1011" i="15"/>
  <c r="O1012" i="15"/>
  <c r="O1013" i="15"/>
  <c r="O1014" i="15"/>
  <c r="O1015" i="15"/>
  <c r="O1016" i="15"/>
  <c r="O1017" i="15"/>
  <c r="O1018" i="15"/>
  <c r="O1019" i="15"/>
  <c r="O1020" i="15"/>
  <c r="O1021" i="15"/>
  <c r="O1022" i="15"/>
  <c r="O1023" i="15"/>
  <c r="O1024" i="15"/>
  <c r="O1025" i="15"/>
  <c r="O1026" i="15"/>
  <c r="O1027" i="15"/>
  <c r="O1028" i="15"/>
  <c r="O1029" i="15"/>
  <c r="O1030" i="15"/>
  <c r="O1031" i="15"/>
  <c r="O1032" i="15"/>
  <c r="O1033" i="15"/>
  <c r="O1034" i="15"/>
  <c r="O1035" i="15"/>
  <c r="O1036" i="15"/>
  <c r="O1037" i="15"/>
  <c r="O1038" i="15"/>
  <c r="O1039" i="15"/>
  <c r="O1040" i="15"/>
  <c r="O1041" i="15"/>
  <c r="O1042" i="15"/>
  <c r="O1043" i="15"/>
  <c r="O1044" i="15"/>
  <c r="O1045" i="15"/>
  <c r="O1046" i="15"/>
  <c r="O1047" i="15"/>
  <c r="O1048" i="15"/>
  <c r="O1049" i="15"/>
  <c r="O1050" i="15"/>
  <c r="O1051" i="15"/>
  <c r="O1052" i="15"/>
  <c r="O1053" i="15"/>
  <c r="O1054" i="15"/>
  <c r="O1055" i="15"/>
  <c r="O1056" i="15"/>
  <c r="O1057" i="15"/>
  <c r="O1058" i="15"/>
  <c r="O1059" i="15"/>
  <c r="O1060" i="15"/>
  <c r="O1061" i="15"/>
  <c r="O1062" i="15"/>
  <c r="O1063" i="15"/>
  <c r="O1064" i="15"/>
  <c r="O1065" i="15"/>
  <c r="O1066" i="15"/>
  <c r="O1067" i="15"/>
  <c r="O1068" i="15"/>
  <c r="O1069" i="15"/>
  <c r="O1070" i="15"/>
  <c r="O1071" i="15"/>
  <c r="O1072" i="15"/>
  <c r="O1073" i="15"/>
  <c r="O1074" i="15"/>
  <c r="O1075" i="15"/>
  <c r="O1076" i="15"/>
  <c r="O1077" i="15"/>
  <c r="O1078" i="15"/>
  <c r="O1079" i="15"/>
  <c r="O1080" i="15"/>
  <c r="O1081" i="15"/>
  <c r="O1082" i="15"/>
  <c r="O1083" i="15"/>
  <c r="O1084" i="15"/>
  <c r="O1085" i="15"/>
  <c r="O1086" i="15"/>
  <c r="O1087" i="15"/>
  <c r="O1088" i="15"/>
  <c r="O1089" i="15"/>
  <c r="O1090" i="15"/>
  <c r="O1091" i="15"/>
  <c r="O1092" i="15"/>
  <c r="O1093" i="15"/>
  <c r="O1094" i="15"/>
  <c r="O1095" i="15"/>
  <c r="O1096" i="15"/>
  <c r="O1097" i="15"/>
  <c r="O1098" i="15"/>
  <c r="O1099" i="15"/>
  <c r="O1100" i="15"/>
  <c r="O1101" i="15"/>
  <c r="O1102" i="15"/>
  <c r="O1103" i="15"/>
  <c r="O1104" i="15"/>
  <c r="O1105" i="15"/>
  <c r="O1106" i="15"/>
  <c r="O1107" i="15"/>
  <c r="O1108" i="15"/>
  <c r="O1109" i="15"/>
  <c r="O1110" i="15"/>
  <c r="O1111" i="15"/>
  <c r="O1112" i="15"/>
  <c r="O1113" i="15"/>
  <c r="O1114" i="15"/>
  <c r="O1115" i="15"/>
  <c r="O1116" i="15"/>
  <c r="O1117" i="15"/>
  <c r="O1118" i="15"/>
  <c r="O1119" i="15"/>
  <c r="O1120" i="15"/>
  <c r="O1121" i="15"/>
  <c r="O1122" i="15"/>
  <c r="O1123" i="15"/>
  <c r="O1124" i="15"/>
  <c r="O1125" i="15"/>
  <c r="O1126" i="15"/>
  <c r="O1127" i="15"/>
  <c r="O1128" i="15"/>
  <c r="O1129" i="15"/>
  <c r="O1130" i="15"/>
  <c r="O1131" i="15"/>
  <c r="O1132" i="15"/>
  <c r="O1133" i="15"/>
  <c r="O1134" i="15"/>
  <c r="O1135" i="15"/>
  <c r="O1136" i="15"/>
  <c r="O1137" i="15"/>
  <c r="O1138" i="15"/>
  <c r="O1139" i="15"/>
  <c r="O1140" i="15"/>
  <c r="O1141" i="15"/>
  <c r="O1142" i="15"/>
  <c r="O1143" i="15"/>
  <c r="O1144" i="15"/>
  <c r="O1145" i="15"/>
  <c r="O1146" i="15"/>
  <c r="O1147" i="15"/>
  <c r="O1148" i="15"/>
  <c r="O1149" i="15"/>
  <c r="O1150" i="15"/>
  <c r="O1151" i="15"/>
  <c r="O1152" i="15"/>
  <c r="O1153" i="15"/>
  <c r="O1154" i="15"/>
  <c r="O1155" i="15"/>
  <c r="O1156" i="15"/>
  <c r="O1157" i="15"/>
  <c r="O1158" i="15"/>
  <c r="O1159" i="15"/>
  <c r="O1160" i="15"/>
  <c r="O1161" i="15"/>
  <c r="O1162" i="15"/>
  <c r="O1163" i="15"/>
  <c r="O1164" i="15"/>
  <c r="O1165" i="15"/>
  <c r="O1166" i="15"/>
  <c r="O1167" i="15"/>
  <c r="O1168" i="15"/>
  <c r="O1169" i="15"/>
  <c r="O1170" i="15"/>
  <c r="O1171" i="15"/>
  <c r="O1172" i="15"/>
  <c r="O1173" i="15"/>
  <c r="O1174" i="15"/>
  <c r="O1175" i="15"/>
  <c r="O1176" i="15"/>
  <c r="O1177" i="15"/>
  <c r="O1178" i="15"/>
  <c r="O1179" i="15"/>
  <c r="O1180" i="15"/>
  <c r="O1181" i="15"/>
  <c r="O1182" i="15"/>
  <c r="O1183" i="15"/>
  <c r="O1184" i="15"/>
  <c r="O1185" i="15"/>
  <c r="O1186" i="15"/>
  <c r="O1187" i="15"/>
  <c r="O1188" i="15"/>
  <c r="O1189" i="15"/>
  <c r="O1190" i="15"/>
  <c r="O1191" i="15"/>
  <c r="O1192" i="15"/>
  <c r="O1193" i="15"/>
  <c r="O1194" i="15"/>
  <c r="O1195" i="15"/>
  <c r="O1196" i="15"/>
  <c r="O1197" i="15"/>
  <c r="O1198" i="15"/>
  <c r="O1199" i="15"/>
  <c r="O1200" i="15"/>
  <c r="O1201" i="15"/>
  <c r="O1202" i="15"/>
  <c r="O1203" i="15"/>
  <c r="O1204" i="15"/>
  <c r="O1205" i="15"/>
  <c r="O1206" i="15"/>
  <c r="O1207" i="15"/>
  <c r="O1208" i="15"/>
  <c r="O1209" i="15"/>
  <c r="O1210" i="15"/>
  <c r="O1211" i="15"/>
  <c r="O1212" i="15"/>
  <c r="O1213" i="15"/>
  <c r="O1214" i="15"/>
  <c r="O1215" i="15"/>
  <c r="O1216" i="15"/>
  <c r="O1217" i="15"/>
  <c r="O1218" i="15"/>
  <c r="O1219" i="15"/>
  <c r="O1220" i="15"/>
  <c r="O1221" i="15"/>
  <c r="O1222" i="15"/>
  <c r="O1223" i="15"/>
  <c r="O1224" i="15"/>
  <c r="O1225" i="15"/>
  <c r="O1226" i="15"/>
  <c r="O1227" i="15"/>
  <c r="O1228" i="15"/>
  <c r="O1229" i="15"/>
  <c r="O1230" i="15"/>
  <c r="O1231" i="15"/>
  <c r="O1232" i="15"/>
  <c r="O1233" i="15"/>
  <c r="O1234" i="15"/>
  <c r="O1235" i="15"/>
  <c r="O1236" i="15"/>
  <c r="O1237" i="15"/>
  <c r="O1238" i="15"/>
  <c r="O1239" i="15"/>
  <c r="O1240" i="15"/>
  <c r="O1241" i="15"/>
  <c r="O1242" i="15"/>
  <c r="O1243" i="15"/>
  <c r="O1244" i="15"/>
  <c r="O1245" i="15"/>
  <c r="O1246" i="15"/>
  <c r="O1247" i="15"/>
  <c r="O1248" i="15"/>
  <c r="O1249" i="15"/>
  <c r="O1250" i="15"/>
  <c r="O1251" i="15"/>
  <c r="O1252" i="15"/>
  <c r="O1253" i="15"/>
  <c r="O1254" i="15"/>
  <c r="O1255" i="15"/>
  <c r="O1256" i="15"/>
  <c r="O1257" i="15"/>
  <c r="O1258" i="15"/>
  <c r="O1259" i="15"/>
  <c r="O1260" i="15"/>
  <c r="O1261" i="15"/>
  <c r="O1262" i="15"/>
  <c r="O1263" i="15"/>
  <c r="O1264" i="15"/>
  <c r="O1265" i="15"/>
  <c r="O1266" i="15"/>
  <c r="O1267" i="15"/>
  <c r="O1268" i="15"/>
  <c r="O1269" i="15"/>
  <c r="O1270" i="15"/>
  <c r="O1271" i="15"/>
  <c r="O1272" i="15"/>
  <c r="O1273" i="15"/>
  <c r="O1274" i="15"/>
  <c r="O1275" i="15"/>
  <c r="O1276" i="15"/>
  <c r="O1277" i="15"/>
  <c r="O1278" i="15"/>
  <c r="O1279" i="15"/>
  <c r="O1280" i="15"/>
  <c r="O1281" i="15"/>
  <c r="O1282" i="15"/>
  <c r="O1283" i="15"/>
  <c r="O1284" i="15"/>
  <c r="O1285" i="15"/>
  <c r="O1286" i="15"/>
  <c r="O1287" i="15"/>
  <c r="O1288" i="15"/>
  <c r="O1289" i="15"/>
  <c r="O1290" i="15"/>
  <c r="O1291" i="15"/>
  <c r="O1292" i="15"/>
  <c r="O1293" i="15"/>
  <c r="O1294" i="15"/>
  <c r="O1295" i="15"/>
  <c r="O1296" i="15"/>
  <c r="O1297" i="15"/>
  <c r="O1298" i="15"/>
  <c r="O1299" i="15"/>
  <c r="O1300" i="15"/>
  <c r="O1301" i="15"/>
  <c r="O1302" i="15"/>
  <c r="O1303" i="15"/>
  <c r="O1304" i="15"/>
  <c r="O1305" i="15"/>
  <c r="O1306" i="15"/>
  <c r="O1307" i="15"/>
  <c r="O1308" i="15"/>
  <c r="O1309" i="15"/>
  <c r="O1310" i="15"/>
  <c r="O1311" i="15"/>
  <c r="O1312" i="15"/>
  <c r="O1313" i="15"/>
  <c r="O1314" i="15"/>
  <c r="O1315" i="15"/>
  <c r="O1316" i="15"/>
  <c r="O1317" i="15"/>
  <c r="O1318" i="15"/>
  <c r="O1319" i="15"/>
  <c r="O1320" i="15"/>
  <c r="O1321" i="15"/>
  <c r="O1322" i="15"/>
  <c r="O1323" i="15"/>
  <c r="O1324" i="15"/>
  <c r="O1325" i="15"/>
  <c r="O1326" i="15"/>
  <c r="O1327" i="15"/>
  <c r="O1328" i="15"/>
  <c r="O1329" i="15"/>
  <c r="O1330" i="15"/>
  <c r="O1331" i="15"/>
  <c r="O1332" i="15"/>
  <c r="O1333" i="15"/>
  <c r="O1334" i="15"/>
  <c r="O1335" i="15"/>
  <c r="O1336" i="15"/>
  <c r="O1337" i="15"/>
  <c r="O1338" i="15"/>
  <c r="O1339" i="15"/>
  <c r="O1340" i="15"/>
  <c r="O1341" i="15"/>
  <c r="O1342" i="15"/>
  <c r="O1343" i="15"/>
  <c r="O1344" i="15"/>
  <c r="O1345" i="15"/>
  <c r="O1346" i="15"/>
  <c r="O1347" i="15"/>
  <c r="O1348" i="15"/>
  <c r="O1349" i="15"/>
  <c r="O1350" i="15"/>
  <c r="O1351" i="15"/>
  <c r="O1352" i="15"/>
  <c r="O1353" i="15"/>
  <c r="O1354" i="15"/>
  <c r="O1355" i="15"/>
  <c r="O1356" i="15"/>
  <c r="O1357" i="15"/>
  <c r="O1358" i="15"/>
  <c r="O1359" i="15"/>
  <c r="O1360" i="15"/>
  <c r="O1361" i="15"/>
  <c r="O1362" i="15"/>
  <c r="O1363" i="15"/>
  <c r="O1364" i="15"/>
  <c r="O1365" i="15"/>
  <c r="O1366" i="15"/>
  <c r="O1367" i="15"/>
  <c r="O1368" i="15"/>
  <c r="O1369" i="15"/>
  <c r="O1370" i="15"/>
  <c r="O1371" i="15"/>
  <c r="O1372" i="15"/>
  <c r="O1373" i="15"/>
  <c r="O1374" i="15"/>
  <c r="O1375" i="15"/>
  <c r="O1376" i="15"/>
  <c r="O1377" i="15"/>
  <c r="O1378" i="15"/>
  <c r="O1379" i="15"/>
  <c r="O1380" i="15"/>
  <c r="O1381" i="15"/>
  <c r="O1382" i="15"/>
  <c r="O1383" i="15"/>
  <c r="O1384" i="15"/>
  <c r="O1385" i="15"/>
  <c r="O1386" i="15"/>
  <c r="O1387" i="15"/>
  <c r="O1388" i="15"/>
  <c r="O1389" i="15"/>
  <c r="O1390" i="15"/>
  <c r="O1391" i="15"/>
  <c r="O1392" i="15"/>
  <c r="O1393" i="15"/>
  <c r="O1394" i="15"/>
  <c r="O1395" i="15"/>
  <c r="O1396" i="15"/>
  <c r="O1397" i="15"/>
  <c r="O1398" i="15"/>
  <c r="O1399" i="15"/>
  <c r="O1400" i="15"/>
  <c r="O1401" i="15"/>
  <c r="O1402" i="15"/>
  <c r="O1403" i="15"/>
  <c r="O1404" i="15"/>
  <c r="O1405" i="15"/>
  <c r="O1406" i="15"/>
  <c r="O1407" i="15"/>
  <c r="O1408" i="15"/>
  <c r="O1409" i="15"/>
  <c r="O1410" i="15"/>
  <c r="O1411" i="15"/>
  <c r="O1412" i="15"/>
  <c r="O1413" i="15"/>
  <c r="O1414" i="15"/>
  <c r="O1415" i="15"/>
  <c r="O1416" i="15"/>
  <c r="O1417" i="15"/>
  <c r="O1418" i="15"/>
  <c r="O1419" i="15"/>
  <c r="O1420" i="15"/>
  <c r="O1421" i="15"/>
  <c r="O1422" i="15"/>
  <c r="O1423" i="15"/>
  <c r="O1424" i="15"/>
  <c r="O1425" i="15"/>
  <c r="O1426" i="15"/>
  <c r="O1427" i="15"/>
  <c r="O1428" i="15"/>
  <c r="O1429" i="15"/>
  <c r="O1430" i="15"/>
  <c r="O1431" i="15"/>
  <c r="O1432" i="15"/>
  <c r="O1433" i="15"/>
  <c r="O1434" i="15"/>
  <c r="O1435" i="15"/>
  <c r="O1436" i="15"/>
  <c r="O1437" i="15"/>
  <c r="O1438" i="15"/>
  <c r="O1439" i="15"/>
  <c r="O1440" i="15"/>
  <c r="O1441" i="15"/>
  <c r="O1442" i="15"/>
  <c r="O1443" i="15"/>
  <c r="O1444" i="15"/>
  <c r="O1445" i="15"/>
  <c r="O1446" i="15"/>
  <c r="O1447" i="15"/>
  <c r="O1448" i="15"/>
  <c r="O1449" i="15"/>
  <c r="O1450" i="15"/>
  <c r="O1451" i="15"/>
  <c r="O1452" i="15"/>
  <c r="O1453" i="15"/>
  <c r="O1454" i="15"/>
  <c r="O1455" i="15"/>
  <c r="O1456" i="15"/>
  <c r="O1457" i="15"/>
  <c r="O1458" i="15"/>
  <c r="O1459" i="15"/>
  <c r="O1460" i="15"/>
  <c r="O1461" i="15"/>
  <c r="O1462" i="15"/>
  <c r="O1463" i="15"/>
  <c r="O1464" i="15"/>
  <c r="O1465" i="15"/>
  <c r="O1466" i="15"/>
  <c r="O1467" i="15"/>
  <c r="O1468" i="15"/>
  <c r="O1469" i="15"/>
  <c r="O1470" i="15"/>
  <c r="O1471" i="15"/>
  <c r="O1472" i="15"/>
  <c r="O1473" i="15"/>
  <c r="O1474" i="15"/>
  <c r="O1475" i="15"/>
  <c r="O1476" i="15"/>
  <c r="O1477" i="15"/>
  <c r="O1478" i="15"/>
  <c r="O1479" i="15"/>
  <c r="O1480" i="15"/>
  <c r="O1481" i="15"/>
  <c r="O1482" i="15"/>
  <c r="O1483" i="15"/>
  <c r="O1484" i="15"/>
  <c r="O1485" i="15"/>
  <c r="O1486" i="15"/>
  <c r="O1487" i="15"/>
  <c r="O1488" i="15"/>
  <c r="O1489" i="15"/>
  <c r="O1490" i="15"/>
  <c r="O1491" i="15"/>
  <c r="O1492" i="15"/>
  <c r="O1493" i="15"/>
  <c r="O1494" i="15"/>
  <c r="O1495" i="15"/>
  <c r="O1496" i="15"/>
  <c r="O1497" i="15"/>
  <c r="O1498" i="15"/>
  <c r="O1499" i="15"/>
  <c r="O1500" i="15"/>
  <c r="O1501" i="15"/>
  <c r="O1502" i="15"/>
  <c r="O1503" i="15"/>
  <c r="O1504" i="15"/>
  <c r="O1505" i="15"/>
  <c r="O1506" i="15"/>
  <c r="O1507" i="15"/>
  <c r="O1508" i="15"/>
  <c r="O1509" i="15"/>
  <c r="O1510" i="15"/>
  <c r="O1511" i="15"/>
  <c r="O1512" i="15"/>
  <c r="O1513" i="15"/>
  <c r="O1514" i="15"/>
  <c r="O1515" i="15"/>
  <c r="O1516" i="15"/>
  <c r="O1517" i="15"/>
  <c r="O1518" i="15"/>
  <c r="O1519" i="15"/>
  <c r="O1520" i="15"/>
  <c r="O1521" i="15"/>
  <c r="O1522" i="15"/>
  <c r="O1523" i="15"/>
  <c r="O1524" i="15"/>
  <c r="O1525" i="15"/>
  <c r="O1526" i="15"/>
  <c r="O1527" i="15"/>
  <c r="O1528" i="15"/>
  <c r="O1529" i="15"/>
  <c r="O1530" i="15"/>
  <c r="O1531" i="15"/>
  <c r="O1532" i="15"/>
  <c r="O1533" i="15"/>
  <c r="O1534" i="15"/>
  <c r="O1535" i="15"/>
  <c r="O1536" i="15"/>
  <c r="O1537" i="15"/>
  <c r="O1538" i="15"/>
  <c r="O1539" i="15"/>
  <c r="O1540" i="15"/>
  <c r="O1541" i="15"/>
  <c r="O1542" i="15"/>
  <c r="O1543" i="15"/>
  <c r="O1544" i="15"/>
  <c r="O1545" i="15"/>
  <c r="O1546" i="15"/>
  <c r="O1547" i="15"/>
  <c r="O1548" i="15"/>
  <c r="O1549" i="15"/>
  <c r="O1550" i="15"/>
  <c r="O1551" i="15"/>
  <c r="O1552" i="15"/>
  <c r="O1553" i="15"/>
  <c r="O1554" i="15"/>
  <c r="O1555" i="15"/>
  <c r="O1556" i="15"/>
  <c r="O1557" i="15"/>
  <c r="O1558" i="15"/>
  <c r="O1559" i="15"/>
  <c r="O1560" i="15"/>
  <c r="O1561" i="15"/>
  <c r="O1562" i="15"/>
  <c r="O1563" i="15"/>
  <c r="O1564" i="15"/>
  <c r="O1565" i="15"/>
  <c r="O1566" i="15"/>
  <c r="O1567" i="15"/>
  <c r="O1568" i="15"/>
  <c r="O1569" i="15"/>
  <c r="O1570" i="15"/>
  <c r="O1571" i="15"/>
  <c r="O1572" i="15"/>
  <c r="O1573" i="15"/>
  <c r="O1574" i="15"/>
  <c r="O1575" i="15"/>
  <c r="O1576" i="15"/>
  <c r="O1577" i="15"/>
  <c r="O1578" i="15"/>
  <c r="O1579" i="15"/>
  <c r="O1580" i="15"/>
  <c r="O1581" i="15"/>
  <c r="O1582" i="15"/>
  <c r="O1583" i="15"/>
  <c r="O1584" i="15"/>
  <c r="O1585" i="15"/>
  <c r="O1586" i="15"/>
  <c r="O1587" i="15"/>
  <c r="O1588" i="15"/>
  <c r="O1589" i="15"/>
  <c r="F75" i="4"/>
  <c r="F74" i="4"/>
  <c r="F175" i="4"/>
  <c r="F114" i="4"/>
  <c r="S202" i="4"/>
  <c r="F95" i="4"/>
  <c r="S201" i="4"/>
  <c r="F96" i="4"/>
  <c r="F94" i="4"/>
  <c r="F73" i="4"/>
  <c r="F83" i="4"/>
  <c r="F59" i="4"/>
  <c r="F56" i="4"/>
  <c r="F76" i="4"/>
  <c r="F209" i="4"/>
  <c r="F47" i="46"/>
  <c r="F46" i="46"/>
  <c r="F45" i="46"/>
  <c r="F44" i="46"/>
  <c r="F43" i="46"/>
  <c r="F42" i="46"/>
  <c r="F41" i="46"/>
  <c r="F40" i="46"/>
  <c r="F39" i="46"/>
  <c r="F38" i="46"/>
  <c r="F37" i="46"/>
  <c r="F36" i="46"/>
  <c r="F35" i="46"/>
  <c r="F34" i="46"/>
  <c r="F33" i="46"/>
  <c r="F32" i="46"/>
  <c r="F31" i="46"/>
  <c r="F30" i="46"/>
  <c r="F29" i="46"/>
  <c r="F28" i="46"/>
  <c r="F27" i="46"/>
  <c r="F26" i="46"/>
  <c r="F25" i="46"/>
  <c r="F24" i="46"/>
  <c r="F23" i="46"/>
  <c r="F22" i="46"/>
  <c r="F21" i="46"/>
  <c r="F20" i="46"/>
  <c r="F19" i="46"/>
  <c r="F18" i="46"/>
  <c r="F17" i="46"/>
  <c r="F16" i="46"/>
  <c r="F15" i="46"/>
  <c r="F14" i="46"/>
  <c r="F13" i="46"/>
  <c r="F12" i="46"/>
  <c r="F8" i="46"/>
  <c r="R677" i="15"/>
  <c r="F26" i="4"/>
  <c r="F179" i="4"/>
  <c r="F127" i="4"/>
  <c r="F169" i="4"/>
  <c r="F18" i="4"/>
  <c r="F251" i="4"/>
  <c r="F27" i="4"/>
  <c r="F259" i="4"/>
  <c r="F293" i="4"/>
  <c r="F272" i="4"/>
  <c r="F80" i="4"/>
  <c r="F289" i="4"/>
  <c r="F216" i="4"/>
  <c r="F229" i="4"/>
  <c r="F58" i="4"/>
  <c r="F304" i="4"/>
  <c r="F160" i="4"/>
  <c r="F136" i="4"/>
  <c r="F28" i="4"/>
  <c r="F63" i="4"/>
  <c r="F5" i="4"/>
  <c r="F264" i="4"/>
  <c r="F67" i="4"/>
  <c r="F253" i="4"/>
  <c r="F254" i="4"/>
  <c r="F255" i="4"/>
  <c r="F6" i="4"/>
  <c r="F249" i="4"/>
  <c r="F252" i="4"/>
  <c r="F313" i="4"/>
  <c r="F256" i="4"/>
  <c r="F295" i="4"/>
  <c r="F35" i="4"/>
  <c r="F11" i="4"/>
  <c r="F302" i="4"/>
  <c r="F212" i="4"/>
  <c r="F51" i="4"/>
  <c r="F106" i="4"/>
  <c r="F99" i="4"/>
  <c r="F39" i="4"/>
  <c r="F45" i="4"/>
  <c r="F298" i="4"/>
  <c r="F190" i="4"/>
  <c r="F257" i="4"/>
  <c r="F242" i="4"/>
  <c r="F244" i="4"/>
  <c r="F165" i="4"/>
  <c r="F285" i="4"/>
  <c r="F308" i="4"/>
  <c r="F133" i="4"/>
  <c r="F128" i="4"/>
  <c r="F81" i="4"/>
  <c r="F10" i="4"/>
  <c r="F69" i="4"/>
  <c r="F174" i="4"/>
  <c r="F21" i="4"/>
  <c r="F129" i="4"/>
  <c r="F130" i="4"/>
  <c r="F14" i="4"/>
  <c r="F266" i="4"/>
  <c r="F17" i="4"/>
  <c r="F238" i="4"/>
  <c r="F189" i="4"/>
  <c r="F82" i="4"/>
  <c r="F232" i="4"/>
  <c r="F233" i="4"/>
  <c r="F297" i="4"/>
  <c r="F182" i="4"/>
  <c r="F220" i="4"/>
  <c r="F311" i="4"/>
  <c r="F300" i="4"/>
  <c r="F218" i="4"/>
  <c r="F290" i="4"/>
  <c r="F291" i="4"/>
  <c r="F271" i="4"/>
  <c r="F225" i="4"/>
  <c r="F273" i="4"/>
  <c r="F274" i="4"/>
  <c r="F275" i="4"/>
  <c r="F276" i="4"/>
  <c r="F277" i="4"/>
  <c r="F278" i="4"/>
  <c r="F279" i="4"/>
  <c r="F280" i="4"/>
  <c r="F281" i="4"/>
  <c r="F299" i="4"/>
  <c r="F286" i="4"/>
  <c r="F287" i="4"/>
  <c r="F283" i="4"/>
  <c r="F296" i="4"/>
  <c r="F288" i="4"/>
  <c r="F282" i="4"/>
  <c r="F267" i="4"/>
  <c r="F294" i="4"/>
  <c r="F265" i="4"/>
  <c r="F270" i="4"/>
  <c r="F194" i="4"/>
  <c r="F155" i="4"/>
  <c r="F167" i="4"/>
  <c r="F77" i="4"/>
  <c r="F31" i="4"/>
  <c r="F79" i="4"/>
  <c r="F158" i="4"/>
  <c r="F201" i="4"/>
  <c r="F202" i="4"/>
  <c r="F292" i="4"/>
  <c r="F25" i="4"/>
  <c r="F178" i="4"/>
  <c r="F126" i="4"/>
  <c r="F168" i="4"/>
  <c r="F222" i="4"/>
  <c r="F284" i="4"/>
  <c r="F90" i="4"/>
  <c r="F64" i="4"/>
  <c r="F8" i="4"/>
  <c r="F268" i="4"/>
  <c r="F36" i="4"/>
  <c r="F223" i="4"/>
  <c r="F224" i="4"/>
  <c r="F98" i="4"/>
  <c r="F91" i="4"/>
  <c r="F92" i="4"/>
  <c r="F269" i="4"/>
  <c r="F37" i="4"/>
  <c r="F38" i="4"/>
  <c r="F71" i="4"/>
  <c r="F72" i="4"/>
  <c r="F116" i="4"/>
  <c r="F166" i="4"/>
  <c r="F172" i="4"/>
  <c r="F150" i="4"/>
  <c r="F196" i="4"/>
  <c r="F197" i="4"/>
  <c r="F198" i="4"/>
  <c r="F199" i="4"/>
  <c r="F213" i="4"/>
  <c r="F22" i="4"/>
  <c r="F148" i="4"/>
  <c r="F57" i="4"/>
  <c r="F153" i="4"/>
  <c r="F125" i="4"/>
  <c r="F138" i="4"/>
  <c r="F29" i="4"/>
  <c r="F70" i="4"/>
  <c r="F171" i="4"/>
  <c r="F134" i="4"/>
  <c r="F203" i="4"/>
  <c r="F210" i="4"/>
  <c r="F211" i="4"/>
  <c r="F226" i="4"/>
  <c r="F246" i="4"/>
  <c r="F258" i="4"/>
  <c r="F234" i="4"/>
  <c r="F227" i="4"/>
  <c r="F247" i="4"/>
  <c r="F237" i="4"/>
  <c r="F235" i="4"/>
  <c r="F23" i="4"/>
  <c r="F250" i="4"/>
  <c r="F9" i="4"/>
  <c r="F121" i="4"/>
  <c r="F122" i="4"/>
  <c r="F84" i="4"/>
  <c r="F88" i="4"/>
  <c r="F16" i="4"/>
  <c r="F13" i="4"/>
  <c r="F12" i="4"/>
  <c r="F204" i="4"/>
  <c r="F205" i="4"/>
  <c r="F207" i="4"/>
  <c r="F206" i="4"/>
  <c r="F309" i="4"/>
  <c r="F15" i="4"/>
  <c r="F314" i="4"/>
  <c r="F208" i="4"/>
  <c r="F119" i="4"/>
  <c r="F248" i="4"/>
  <c r="F214" i="4"/>
  <c r="F219" i="4"/>
  <c r="F301" i="4"/>
  <c r="F310" i="4"/>
  <c r="F144" i="4"/>
  <c r="F231" i="4"/>
  <c r="F33" i="4"/>
  <c r="F34" i="4"/>
  <c r="F151" i="4"/>
  <c r="F152" i="4"/>
  <c r="F20" i="4"/>
  <c r="F315" i="4"/>
  <c r="F44" i="4"/>
  <c r="F42" i="4"/>
  <c r="F184" i="4"/>
  <c r="F145" i="4"/>
  <c r="F260" i="4"/>
  <c r="F261" i="4"/>
  <c r="F7" i="4"/>
  <c r="F53" i="4"/>
  <c r="F48" i="4"/>
  <c r="F215" i="4"/>
  <c r="F217" i="4"/>
  <c r="F228" i="4"/>
  <c r="F241" i="4"/>
  <c r="F230" i="4"/>
  <c r="F236" i="4"/>
  <c r="F193" i="4"/>
  <c r="F245" i="4"/>
  <c r="F243" i="4"/>
  <c r="F132" i="4"/>
  <c r="F306" i="4"/>
  <c r="F305" i="4"/>
  <c r="F262" i="4"/>
  <c r="F307" i="4"/>
  <c r="F312" i="4"/>
  <c r="F102" i="4"/>
  <c r="F85" i="4"/>
  <c r="F263" i="4"/>
  <c r="F176" i="4"/>
  <c r="F191" i="4"/>
  <c r="F24" i="4"/>
  <c r="F30" i="4"/>
  <c r="F159" i="4"/>
  <c r="F139" i="4"/>
  <c r="F60" i="4"/>
  <c r="F142" i="4"/>
  <c r="F156" i="4"/>
  <c r="F187" i="4"/>
  <c r="F131" i="4"/>
  <c r="F50" i="4"/>
  <c r="F110" i="4"/>
  <c r="F161" i="4"/>
  <c r="F68" i="4"/>
  <c r="F192" i="4"/>
  <c r="F188" i="4"/>
  <c r="F221" i="4"/>
  <c r="F162" i="4"/>
  <c r="F124" i="4"/>
  <c r="F181" i="4"/>
  <c r="F239" i="4"/>
  <c r="F19" i="4"/>
  <c r="F392" i="4"/>
  <c r="F393" i="4"/>
  <c r="F399" i="4"/>
  <c r="F400" i="4"/>
  <c r="F401" i="4"/>
  <c r="F406" i="4"/>
  <c r="F407" i="4"/>
  <c r="F410" i="4"/>
  <c r="F411" i="4"/>
  <c r="F412" i="4"/>
  <c r="F413" i="4"/>
  <c r="F414" i="4"/>
  <c r="F415" i="4"/>
  <c r="F416" i="4"/>
  <c r="F417" i="4"/>
  <c r="F418" i="4"/>
  <c r="F419" i="4"/>
  <c r="F420" i="4"/>
  <c r="F421" i="4"/>
  <c r="F422" i="4"/>
  <c r="F423" i="4"/>
  <c r="F424" i="4"/>
  <c r="F425" i="4"/>
  <c r="F426"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303" i="4"/>
  <c r="J153" i="41" a="1"/>
  <c r="J153" i="41" s="1"/>
  <c r="K153" i="41" a="1"/>
  <c r="K153" i="41" s="1"/>
  <c r="L153" i="41" a="1"/>
  <c r="L153" i="41" s="1"/>
  <c r="M153" i="41" a="1"/>
  <c r="M153" i="41" s="1"/>
  <c r="N153" i="41" a="1"/>
  <c r="N153" i="41" s="1"/>
  <c r="O153" i="41" a="1"/>
  <c r="O153" i="41" s="1"/>
  <c r="P153" i="41" a="1"/>
  <c r="P153" i="41" s="1"/>
  <c r="Q153" i="41" a="1"/>
  <c r="Q153" i="41" s="1"/>
  <c r="R153" i="41" a="1"/>
  <c r="R153" i="41" s="1"/>
  <c r="S153" i="41" a="1"/>
  <c r="S153" i="41" s="1"/>
  <c r="A153" i="41" a="1"/>
  <c r="A153" i="41" s="1"/>
  <c r="B153" i="41" a="1"/>
  <c r="B153" i="41" s="1"/>
  <c r="C153" i="41" a="1"/>
  <c r="C153" i="41" s="1"/>
  <c r="D153" i="41" a="1"/>
  <c r="D153" i="41" s="1"/>
  <c r="E153" i="41" a="1"/>
  <c r="E153" i="41" s="1"/>
  <c r="C272" i="25" a="1"/>
  <c r="C272" i="25" s="1"/>
  <c r="C279" i="25" a="1"/>
  <c r="C279" i="25" s="1"/>
  <c r="C280" i="25" a="1"/>
  <c r="C280" i="25" s="1"/>
  <c r="C283" i="25" a="1"/>
  <c r="C283" i="25" s="1"/>
  <c r="C284" i="25" a="1"/>
  <c r="C284" i="25" s="1"/>
  <c r="C285" i="25" a="1"/>
  <c r="C285" i="25" s="1"/>
  <c r="C286" i="25" a="1"/>
  <c r="C286" i="25" s="1"/>
  <c r="C287" i="25" a="1"/>
  <c r="C287" i="25" s="1"/>
  <c r="C288" i="25" a="1"/>
  <c r="C288" i="25" s="1"/>
  <c r="C289" i="25" a="1"/>
  <c r="C289" i="25" s="1"/>
  <c r="C290" i="25" a="1"/>
  <c r="C290" i="25" s="1"/>
  <c r="C291" i="25" a="1"/>
  <c r="C291" i="25" s="1"/>
  <c r="C292" i="25" a="1"/>
  <c r="C292" i="25" s="1"/>
  <c r="C293" i="25" a="1"/>
  <c r="C293" i="25" s="1"/>
  <c r="C294" i="25" a="1"/>
  <c r="C294" i="25" s="1"/>
  <c r="C295" i="25" a="1"/>
  <c r="C295" i="25" s="1"/>
  <c r="C296" i="25" a="1"/>
  <c r="C296" i="25" s="1"/>
  <c r="C297" i="25" a="1"/>
  <c r="C297" i="25" s="1"/>
  <c r="C298" i="25" a="1"/>
  <c r="C298" i="25" s="1"/>
  <c r="C299" i="25" a="1"/>
  <c r="C299" i="25" s="1"/>
  <c r="C300" i="25" a="1"/>
  <c r="C300" i="25" s="1"/>
  <c r="C301" i="25" a="1"/>
  <c r="C301" i="25" s="1"/>
  <c r="C302" i="25" a="1"/>
  <c r="C302" i="25" s="1"/>
  <c r="C303" i="25" a="1"/>
  <c r="C303" i="25" s="1"/>
  <c r="C304" i="25" a="1"/>
  <c r="C304" i="25" s="1"/>
  <c r="C305" i="25" a="1"/>
  <c r="C305" i="25" s="1"/>
  <c r="C306" i="25" a="1"/>
  <c r="C306" i="25" s="1"/>
  <c r="C307" i="25" a="1"/>
  <c r="C307" i="25" s="1"/>
  <c r="C308" i="25" a="1"/>
  <c r="C308" i="25" s="1"/>
  <c r="C309" i="25" a="1"/>
  <c r="C309" i="25" s="1"/>
  <c r="C310" i="25" a="1"/>
  <c r="C310" i="25" s="1"/>
  <c r="C311" i="25" a="1"/>
  <c r="C311" i="25" s="1"/>
  <c r="C312" i="25" a="1"/>
  <c r="C312" i="25" s="1"/>
  <c r="C313" i="25" a="1"/>
  <c r="C313" i="25" s="1"/>
  <c r="C314" i="25" a="1"/>
  <c r="C314" i="25" s="1"/>
  <c r="C315" i="25" a="1"/>
  <c r="C315" i="25" s="1"/>
  <c r="C316" i="25" a="1"/>
  <c r="C316" i="25" s="1"/>
  <c r="C317" i="25" a="1"/>
  <c r="C317" i="25" s="1"/>
  <c r="C318" i="25" a="1"/>
  <c r="C318" i="25" s="1"/>
  <c r="C319" i="25" a="1"/>
  <c r="C319" i="25" s="1"/>
  <c r="C320" i="25" a="1"/>
  <c r="C320" i="25" s="1"/>
  <c r="C321" i="25" a="1"/>
  <c r="C321" i="25" s="1"/>
  <c r="C322" i="25" a="1"/>
  <c r="C322" i="25" s="1"/>
  <c r="C323" i="25" a="1"/>
  <c r="C323" i="25" s="1"/>
  <c r="C324" i="25" a="1"/>
  <c r="C324" i="25" s="1"/>
  <c r="C325" i="25" a="1"/>
  <c r="C325" i="25" s="1"/>
  <c r="C326" i="25" a="1"/>
  <c r="C326" i="25" s="1"/>
  <c r="C327" i="25" a="1"/>
  <c r="C327" i="25" s="1"/>
  <c r="C328" i="25" a="1"/>
  <c r="C328" i="25" s="1"/>
  <c r="C329" i="25" a="1"/>
  <c r="C329" i="25" s="1"/>
  <c r="C330" i="25" a="1"/>
  <c r="C330" i="25" s="1"/>
  <c r="C331" i="25" a="1"/>
  <c r="C331" i="25" s="1"/>
  <c r="C332" i="25" a="1"/>
  <c r="C332" i="25" s="1"/>
  <c r="C333" i="25" a="1"/>
  <c r="C333" i="25" s="1"/>
  <c r="C334" i="25" a="1"/>
  <c r="C334" i="25" s="1"/>
  <c r="C335" i="25" a="1"/>
  <c r="C335" i="25" s="1"/>
  <c r="C336" i="25" a="1"/>
  <c r="C336" i="25" s="1"/>
  <c r="C337" i="25" a="1"/>
  <c r="C337" i="25" s="1"/>
  <c r="C338" i="25" a="1"/>
  <c r="C338" i="25" s="1"/>
  <c r="C339" i="25" a="1"/>
  <c r="C339" i="25" s="1"/>
  <c r="C340" i="25" a="1"/>
  <c r="C340" i="25" s="1"/>
  <c r="C341" i="25" a="1"/>
  <c r="C341" i="25" s="1"/>
  <c r="C342" i="25" a="1"/>
  <c r="C342" i="25" s="1"/>
  <c r="C343" i="25" a="1"/>
  <c r="C343" i="25" s="1"/>
  <c r="C344" i="25" a="1"/>
  <c r="C344" i="25" s="1"/>
  <c r="C345" i="25" a="1"/>
  <c r="C345" i="25" s="1"/>
  <c r="C346" i="25" a="1"/>
  <c r="C346" i="25" s="1"/>
  <c r="C347" i="25" a="1"/>
  <c r="C347" i="25" s="1"/>
  <c r="C348" i="25" a="1"/>
  <c r="C348" i="25" s="1"/>
  <c r="C349" i="25" a="1"/>
  <c r="C349" i="25" s="1"/>
  <c r="C350" i="25" a="1"/>
  <c r="C350" i="25" s="1"/>
  <c r="C351" i="25" a="1"/>
  <c r="C351" i="25" s="1"/>
  <c r="C352" i="25" a="1"/>
  <c r="C352" i="25" s="1"/>
  <c r="C353" i="25" a="1"/>
  <c r="C353" i="25" s="1"/>
  <c r="C354" i="25" a="1"/>
  <c r="C354" i="25" s="1"/>
  <c r="C355" i="25" a="1"/>
  <c r="C355" i="25" s="1"/>
  <c r="C356" i="25" a="1"/>
  <c r="C356" i="25" s="1"/>
  <c r="C357" i="25" a="1"/>
  <c r="C357" i="25" s="1"/>
  <c r="C358" i="25" a="1"/>
  <c r="C358" i="25" s="1"/>
  <c r="C359" i="25" a="1"/>
  <c r="C359" i="25" s="1"/>
  <c r="C360" i="25" a="1"/>
  <c r="C360" i="25" s="1"/>
  <c r="C361" i="25" a="1"/>
  <c r="C361" i="25" s="1"/>
  <c r="C362" i="25" a="1"/>
  <c r="C362" i="25" s="1"/>
  <c r="C363" i="25" a="1"/>
  <c r="C363" i="25" s="1"/>
  <c r="C364" i="25" a="1"/>
  <c r="C364" i="25" s="1"/>
  <c r="C365" i="25" a="1"/>
  <c r="C365" i="25" s="1"/>
  <c r="C366" i="25" a="1"/>
  <c r="C366" i="25" s="1"/>
  <c r="C367" i="25" a="1"/>
  <c r="C367" i="25" s="1"/>
  <c r="C368" i="25" a="1"/>
  <c r="C368" i="25" s="1"/>
  <c r="C369" i="25" a="1"/>
  <c r="C369" i="25" s="1"/>
  <c r="C370" i="25" a="1"/>
  <c r="C370" i="25" s="1"/>
  <c r="C371" i="25" a="1"/>
  <c r="C371" i="25" s="1"/>
  <c r="C372" i="25" a="1"/>
  <c r="C372" i="25" s="1"/>
  <c r="C373" i="25" a="1"/>
  <c r="C373" i="25" s="1"/>
  <c r="C374" i="25" a="1"/>
  <c r="C374" i="25" s="1"/>
  <c r="C375" i="25" a="1"/>
  <c r="C375" i="25" s="1"/>
  <c r="C376" i="25" a="1"/>
  <c r="C376" i="25" s="1"/>
  <c r="C377" i="25" a="1"/>
  <c r="C377" i="25" s="1"/>
  <c r="C378" i="25" a="1"/>
  <c r="C378" i="25" s="1"/>
  <c r="C379" i="25" a="1"/>
  <c r="C379" i="25" s="1"/>
  <c r="C380" i="25" a="1"/>
  <c r="C380" i="25" s="1"/>
  <c r="C381" i="25" a="1"/>
  <c r="C381" i="25" s="1"/>
  <c r="C382" i="25" a="1"/>
  <c r="C382" i="25" s="1"/>
  <c r="C383" i="25" a="1"/>
  <c r="C383" i="25" s="1"/>
  <c r="C384" i="25" a="1"/>
  <c r="C384" i="25" s="1"/>
  <c r="C385" i="25" a="1"/>
  <c r="C385" i="25" s="1"/>
  <c r="C386" i="25" a="1"/>
  <c r="C386" i="25" s="1"/>
  <c r="C387" i="25" a="1"/>
  <c r="C387" i="25" s="1"/>
  <c r="C388" i="25" a="1"/>
  <c r="C388" i="25" s="1"/>
  <c r="C389" i="25" a="1"/>
  <c r="C389" i="25" s="1"/>
  <c r="C390" i="25" a="1"/>
  <c r="C390" i="25" s="1"/>
  <c r="C391" i="25" a="1"/>
  <c r="C391" i="25" s="1"/>
  <c r="C392" i="25" a="1"/>
  <c r="C392" i="25" s="1"/>
  <c r="C393" i="25" a="1"/>
  <c r="C393" i="25" s="1"/>
  <c r="C394" i="25" a="1"/>
  <c r="C394" i="25" s="1"/>
  <c r="C395" i="25" a="1"/>
  <c r="C395" i="25" s="1"/>
  <c r="C396" i="25" a="1"/>
  <c r="C396" i="25" s="1"/>
  <c r="C397" i="25" a="1"/>
  <c r="C397" i="25" s="1"/>
  <c r="C398" i="25" a="1"/>
  <c r="C398" i="25" s="1"/>
  <c r="C399" i="25" a="1"/>
  <c r="C399" i="25" s="1"/>
  <c r="C400" i="25" a="1"/>
  <c r="C400" i="25" s="1"/>
  <c r="C401" i="25" a="1"/>
  <c r="C401" i="25" s="1"/>
  <c r="C402" i="25" a="1"/>
  <c r="C402" i="25" s="1"/>
  <c r="C403" i="25" a="1"/>
  <c r="C403" i="25" s="1"/>
  <c r="C404" i="25" a="1"/>
  <c r="C404" i="25" s="1"/>
  <c r="C405" i="25" a="1"/>
  <c r="C405" i="25" s="1"/>
  <c r="C406" i="25" a="1"/>
  <c r="C406" i="25" s="1"/>
  <c r="C407" i="25" a="1"/>
  <c r="C407" i="25" s="1"/>
  <c r="C408" i="25" a="1"/>
  <c r="C408" i="25" s="1"/>
  <c r="C409" i="25" a="1"/>
  <c r="C409" i="25" s="1"/>
  <c r="C410" i="25" a="1"/>
  <c r="C410" i="25" s="1"/>
  <c r="C411" i="25" a="1"/>
  <c r="C411" i="25" s="1"/>
  <c r="C417" i="25" a="1"/>
  <c r="C417" i="25" s="1"/>
  <c r="C418" i="25" a="1"/>
  <c r="C418" i="25" s="1"/>
  <c r="C419" i="25" a="1"/>
  <c r="C419" i="25" s="1"/>
  <c r="C420" i="25" a="1"/>
  <c r="C420" i="25" s="1"/>
  <c r="C421" i="25" a="1"/>
  <c r="C421" i="25" s="1"/>
  <c r="C422" i="25" a="1"/>
  <c r="C422" i="25" s="1"/>
  <c r="C423" i="25" a="1"/>
  <c r="C423" i="25" s="1"/>
  <c r="C424" i="25" a="1"/>
  <c r="C424" i="25" s="1"/>
  <c r="C425" i="25" a="1"/>
  <c r="C425" i="25" s="1"/>
  <c r="C426" i="25" a="1"/>
  <c r="C426" i="25" s="1"/>
  <c r="C427" i="25" a="1"/>
  <c r="C427" i="25" s="1"/>
  <c r="C428" i="25" a="1"/>
  <c r="C428" i="25" s="1"/>
  <c r="C429" i="25" a="1"/>
  <c r="C429" i="25" s="1"/>
  <c r="C430" i="25" a="1"/>
  <c r="C430" i="25" s="1"/>
  <c r="C431" i="25" a="1"/>
  <c r="C431" i="25" s="1"/>
  <c r="C432" i="25" a="1"/>
  <c r="C432" i="25" s="1"/>
  <c r="C433" i="25" a="1"/>
  <c r="C433" i="25" s="1"/>
  <c r="C434" i="25" a="1"/>
  <c r="C434" i="25" s="1"/>
  <c r="C435" i="25" a="1"/>
  <c r="C435" i="25" s="1"/>
  <c r="C436" i="25" a="1"/>
  <c r="C436" i="25" s="1"/>
  <c r="C437" i="25" a="1"/>
  <c r="C437" i="25" s="1"/>
  <c r="C438" i="25" a="1"/>
  <c r="C438" i="25" s="1"/>
  <c r="C439" i="25" a="1"/>
  <c r="C439" i="25" s="1"/>
  <c r="C440" i="25" a="1"/>
  <c r="C440" i="25" s="1"/>
  <c r="C441" i="25" a="1"/>
  <c r="C441" i="25" s="1"/>
  <c r="C442" i="25" a="1"/>
  <c r="C442" i="25" s="1"/>
  <c r="C443" i="25" a="1"/>
  <c r="C443" i="25" s="1"/>
  <c r="C444" i="25" a="1"/>
  <c r="C444" i="25" s="1"/>
  <c r="C445" i="25" a="1"/>
  <c r="C445" i="25" s="1"/>
  <c r="C446" i="25" a="1"/>
  <c r="C446" i="25" s="1"/>
  <c r="C447" i="25" a="1"/>
  <c r="C447" i="25" s="1"/>
  <c r="C465" i="25" a="1"/>
  <c r="C465" i="25" s="1"/>
  <c r="C466" i="25" a="1"/>
  <c r="C466" i="25" s="1"/>
  <c r="C467" i="25" a="1"/>
  <c r="C467" i="25" s="1"/>
  <c r="C468" i="25" a="1"/>
  <c r="C468" i="25" s="1"/>
  <c r="C469" i="25" a="1"/>
  <c r="C469" i="25" s="1"/>
  <c r="C470" i="25" a="1"/>
  <c r="C470" i="25" s="1"/>
  <c r="C471" i="25" a="1"/>
  <c r="C471" i="25" s="1"/>
  <c r="C472" i="25" a="1"/>
  <c r="C472" i="25" s="1"/>
  <c r="C473" i="25" a="1"/>
  <c r="C473" i="25" s="1"/>
  <c r="C474" i="25" a="1"/>
  <c r="C474" i="25" s="1"/>
  <c r="C475" i="25" a="1"/>
  <c r="C475" i="25" s="1"/>
  <c r="C476" i="25" a="1"/>
  <c r="C476" i="25" s="1"/>
  <c r="C477" i="25" a="1"/>
  <c r="C477" i="25" s="1"/>
  <c r="C478" i="25" a="1"/>
  <c r="C478" i="25" s="1"/>
  <c r="C479" i="25" a="1"/>
  <c r="C479" i="25" s="1"/>
  <c r="C480" i="25" a="1"/>
  <c r="C480" i="25" s="1"/>
  <c r="C481" i="25" a="1"/>
  <c r="C481" i="25" s="1"/>
  <c r="C482" i="25" a="1"/>
  <c r="C482" i="25" s="1"/>
  <c r="C483" i="25" a="1"/>
  <c r="C483" i="25" s="1"/>
  <c r="C484" i="25" a="1"/>
  <c r="C484" i="25" s="1"/>
  <c r="C485" i="25" a="1"/>
  <c r="C485" i="25" s="1"/>
  <c r="C486" i="25" a="1"/>
  <c r="C486" i="25" s="1"/>
  <c r="C487" i="25" a="1"/>
  <c r="C487" i="25" s="1"/>
  <c r="C488" i="25" a="1"/>
  <c r="C488" i="25" s="1"/>
  <c r="C489" i="25" a="1"/>
  <c r="C489" i="25" s="1"/>
  <c r="C490" i="25" a="1"/>
  <c r="C490" i="25" s="1"/>
  <c r="C491" i="25" a="1"/>
  <c r="C491" i="25" s="1"/>
  <c r="C492" i="25" a="1"/>
  <c r="C492" i="25" s="1"/>
  <c r="C493" i="25" a="1"/>
  <c r="C493" i="25" s="1"/>
  <c r="C494" i="25" a="1"/>
  <c r="C494" i="25" s="1"/>
  <c r="C495" i="25" a="1"/>
  <c r="C495" i="25" s="1"/>
  <c r="C496" i="25" a="1"/>
  <c r="C496" i="25" s="1"/>
  <c r="C497" i="25" a="1"/>
  <c r="C497" i="25" s="1"/>
  <c r="C498" i="25" a="1"/>
  <c r="C498" i="25" s="1"/>
  <c r="C499" i="25" a="1"/>
  <c r="C499" i="25" s="1"/>
  <c r="C500" i="25" a="1"/>
  <c r="C500" i="25" s="1"/>
  <c r="C501" i="25" a="1"/>
  <c r="C501" i="25" s="1"/>
  <c r="C502" i="25" a="1"/>
  <c r="C502" i="25" s="1"/>
  <c r="C503" i="25" a="1"/>
  <c r="C503" i="25" s="1"/>
  <c r="C504" i="25" a="1"/>
  <c r="C504" i="25" s="1"/>
  <c r="C505" i="25" a="1"/>
  <c r="C505" i="25" s="1"/>
  <c r="C506" i="25" a="1"/>
  <c r="C506" i="25" s="1"/>
  <c r="C507" i="25" a="1"/>
  <c r="C507" i="25" s="1"/>
  <c r="C508" i="25" a="1"/>
  <c r="C508" i="25" s="1"/>
  <c r="C509" i="25" a="1"/>
  <c r="C509" i="25" s="1"/>
  <c r="C510" i="25" a="1"/>
  <c r="C510" i="25" s="1"/>
  <c r="C511" i="25" a="1"/>
  <c r="C511" i="25" s="1"/>
  <c r="C512" i="25" a="1"/>
  <c r="C512" i="25" s="1"/>
  <c r="C513" i="25" a="1"/>
  <c r="C513" i="25" s="1"/>
  <c r="C514" i="25" a="1"/>
  <c r="C514" i="25" s="1"/>
  <c r="C515" i="25" a="1"/>
  <c r="C515" i="25" s="1"/>
  <c r="C516" i="25" a="1"/>
  <c r="C516" i="25" s="1"/>
  <c r="C523" i="25" a="1"/>
  <c r="C523" i="25" s="1"/>
  <c r="C524" i="25" a="1"/>
  <c r="C524" i="25" s="1"/>
  <c r="C540" i="25" a="1"/>
  <c r="C540" i="25" s="1"/>
  <c r="C541" i="25" a="1"/>
  <c r="C541" i="25" s="1"/>
  <c r="C542" i="25" a="1"/>
  <c r="C542" i="25" s="1"/>
  <c r="C543" i="25" a="1"/>
  <c r="C543" i="25" s="1"/>
  <c r="C544" i="25" a="1"/>
  <c r="C544" i="25" s="1"/>
  <c r="C545" i="25" a="1"/>
  <c r="C545" i="25" s="1"/>
  <c r="C546" i="25" a="1"/>
  <c r="C546" i="25" s="1"/>
  <c r="C547" i="25" a="1"/>
  <c r="C547" i="25" s="1"/>
  <c r="C548" i="25" a="1"/>
  <c r="C548" i="25" s="1"/>
  <c r="C549" i="25" a="1"/>
  <c r="C549" i="25" s="1"/>
  <c r="C550" i="25" a="1"/>
  <c r="C550" i="25" s="1"/>
  <c r="C551" i="25" a="1"/>
  <c r="C551" i="25" s="1"/>
  <c r="C552" i="25" a="1"/>
  <c r="C552" i="25" s="1"/>
  <c r="C553" i="25" a="1"/>
  <c r="C553" i="25" s="1"/>
  <c r="C554" i="25" a="1"/>
  <c r="C554" i="25" s="1"/>
  <c r="C555" i="25" a="1"/>
  <c r="C555" i="25" s="1"/>
  <c r="C556" i="25" a="1"/>
  <c r="C556" i="25" s="1"/>
  <c r="C557" i="25" a="1"/>
  <c r="C557" i="25" s="1"/>
  <c r="C558" i="25" a="1"/>
  <c r="C558" i="25" s="1"/>
  <c r="C559" i="25" a="1"/>
  <c r="C559" i="25" s="1"/>
  <c r="C560" i="25" a="1"/>
  <c r="C560" i="25" s="1"/>
  <c r="C561" i="25" a="1"/>
  <c r="C561" i="25" s="1"/>
  <c r="C562" i="25" a="1"/>
  <c r="C562" i="25" s="1"/>
  <c r="C563" i="25" a="1"/>
  <c r="C563" i="25" s="1"/>
  <c r="C564" i="25" a="1"/>
  <c r="C564" i="25" s="1"/>
  <c r="C565" i="25" a="1"/>
  <c r="C565" i="25" s="1"/>
  <c r="C566" i="25" a="1"/>
  <c r="C566" i="25" s="1"/>
  <c r="C567" i="25" a="1"/>
  <c r="C567" i="25" s="1"/>
  <c r="C568" i="25" a="1"/>
  <c r="C568" i="25" s="1"/>
  <c r="C569" i="25" a="1"/>
  <c r="C569" i="25" s="1"/>
  <c r="C570" i="25" a="1"/>
  <c r="C570" i="25" s="1"/>
  <c r="C571" i="25" a="1"/>
  <c r="C571" i="25" s="1"/>
  <c r="C572" i="25" a="1"/>
  <c r="C572" i="25" s="1"/>
  <c r="C573" i="25" a="1"/>
  <c r="C573" i="25" s="1"/>
  <c r="C574" i="25" a="1"/>
  <c r="C574" i="25" s="1"/>
  <c r="C575" i="25" a="1"/>
  <c r="C575" i="25" s="1"/>
  <c r="C576" i="25" a="1"/>
  <c r="C576" i="25" s="1"/>
  <c r="C577" i="25" a="1"/>
  <c r="C577" i="25" s="1"/>
  <c r="C578" i="25" a="1"/>
  <c r="C578" i="25" s="1"/>
  <c r="C579" i="25" a="1"/>
  <c r="C579" i="25" s="1"/>
  <c r="C580" i="25" a="1"/>
  <c r="C580" i="25" s="1"/>
  <c r="C581" i="25" a="1"/>
  <c r="C581" i="25" s="1"/>
  <c r="C582" i="25" a="1"/>
  <c r="C582" i="25" s="1"/>
  <c r="C583" i="25" a="1"/>
  <c r="C583" i="25" s="1"/>
  <c r="C584" i="25" a="1"/>
  <c r="C584" i="25" s="1"/>
  <c r="C585" i="25" a="1"/>
  <c r="C585" i="25" s="1"/>
  <c r="C586" i="25" a="1"/>
  <c r="C586" i="25" s="1"/>
  <c r="C587" i="25" a="1"/>
  <c r="C587" i="25" s="1"/>
  <c r="C588" i="25" a="1"/>
  <c r="C588" i="25" s="1"/>
  <c r="C589" i="25" a="1"/>
  <c r="C589" i="25" s="1"/>
  <c r="C590" i="25" a="1"/>
  <c r="C590" i="25" s="1"/>
  <c r="C591" i="25" a="1"/>
  <c r="C591" i="25" s="1"/>
  <c r="C592" i="25" a="1"/>
  <c r="C592" i="25" s="1"/>
  <c r="C593" i="25" a="1"/>
  <c r="C593" i="25" s="1"/>
  <c r="C594" i="25" a="1"/>
  <c r="C594" i="25" s="1"/>
  <c r="C595" i="25" a="1"/>
  <c r="C595" i="25" s="1"/>
  <c r="C596" i="25" a="1"/>
  <c r="C596" i="25" s="1"/>
  <c r="C597" i="25" a="1"/>
  <c r="C597" i="25" s="1"/>
  <c r="C598" i="25" a="1"/>
  <c r="C598" i="25" s="1"/>
  <c r="C599" i="25" a="1"/>
  <c r="C599" i="25" s="1"/>
  <c r="C600" i="25" a="1"/>
  <c r="C600" i="25" s="1"/>
  <c r="C601" i="25" a="1"/>
  <c r="C601" i="25" s="1"/>
  <c r="C602" i="25" a="1"/>
  <c r="C602" i="25" s="1"/>
  <c r="C603" i="25" a="1"/>
  <c r="C603" i="25" s="1"/>
  <c r="C604" i="25" a="1"/>
  <c r="C604" i="25" s="1"/>
  <c r="C605" i="25" a="1"/>
  <c r="C605" i="25" s="1"/>
  <c r="C606" i="25" a="1"/>
  <c r="C606" i="25" s="1"/>
  <c r="C607" i="25" a="1"/>
  <c r="C607" i="25" s="1"/>
  <c r="C608" i="25" a="1"/>
  <c r="C608" i="25" s="1"/>
  <c r="C609" i="25" a="1"/>
  <c r="C609" i="25" s="1"/>
  <c r="C610" i="25" a="1"/>
  <c r="C610" i="25" s="1"/>
  <c r="C611" i="25" a="1"/>
  <c r="C611" i="25" s="1"/>
  <c r="C612" i="25" a="1"/>
  <c r="C612" i="25" s="1"/>
  <c r="C613" i="25" a="1"/>
  <c r="C613" i="25" s="1"/>
  <c r="C614" i="25" a="1"/>
  <c r="C614" i="25" s="1"/>
  <c r="C615" i="25" a="1"/>
  <c r="C615" i="25" s="1"/>
  <c r="C616" i="25" a="1"/>
  <c r="C616" i="25" s="1"/>
  <c r="C617" i="25" a="1"/>
  <c r="C617" i="25" s="1"/>
  <c r="C618" i="25" a="1"/>
  <c r="C618" i="25" s="1"/>
  <c r="C619" i="25" a="1"/>
  <c r="C619" i="25" s="1"/>
  <c r="C620" i="25" a="1"/>
  <c r="C620" i="25" s="1"/>
  <c r="C621" i="25" a="1"/>
  <c r="C621" i="25" s="1"/>
  <c r="C622" i="25" a="1"/>
  <c r="C622" i="25" s="1"/>
  <c r="C623" i="25" a="1"/>
  <c r="C623" i="25" s="1"/>
  <c r="C624" i="25" a="1"/>
  <c r="C624" i="25" s="1"/>
  <c r="C625" i="25" a="1"/>
  <c r="C625" i="25" s="1"/>
  <c r="C626" i="25" a="1"/>
  <c r="C626" i="25" s="1"/>
  <c r="C627" i="25" a="1"/>
  <c r="C627" i="25" s="1"/>
  <c r="C628" i="25" a="1"/>
  <c r="C628" i="25" s="1"/>
  <c r="C629" i="25" a="1"/>
  <c r="C629" i="25" s="1"/>
  <c r="C630" i="25" a="1"/>
  <c r="C630" i="25" s="1"/>
  <c r="C631" i="25" a="1"/>
  <c r="C631" i="25" s="1"/>
  <c r="C632" i="25" a="1"/>
  <c r="C632" i="25" s="1"/>
  <c r="C633" i="25" a="1"/>
  <c r="C633" i="25" s="1"/>
  <c r="C634" i="25" a="1"/>
  <c r="C634" i="25" s="1"/>
  <c r="C635" i="25" a="1"/>
  <c r="C635" i="25" s="1"/>
  <c r="C636" i="25" a="1"/>
  <c r="C636" i="25" s="1"/>
  <c r="C637" i="25" a="1"/>
  <c r="C637" i="25" s="1"/>
  <c r="C638" i="25" a="1"/>
  <c r="C638" i="25" s="1"/>
  <c r="C639" i="25" a="1"/>
  <c r="C639" i="25" s="1"/>
  <c r="C640" i="25" a="1"/>
  <c r="C640" i="25" s="1"/>
  <c r="C641" i="25" a="1"/>
  <c r="C641" i="25" s="1"/>
  <c r="C642" i="25" a="1"/>
  <c r="C642" i="25" s="1"/>
  <c r="C643" i="25" a="1"/>
  <c r="C643" i="25" s="1"/>
  <c r="C644" i="25" a="1"/>
  <c r="C644" i="25" s="1"/>
  <c r="C645" i="25" a="1"/>
  <c r="C645" i="25" s="1"/>
  <c r="C646" i="25" a="1"/>
  <c r="C646" i="25" s="1"/>
  <c r="C647" i="25" a="1"/>
  <c r="C647" i="25" s="1"/>
  <c r="C648" i="25" a="1"/>
  <c r="C648" i="25" s="1"/>
  <c r="C649" i="25" a="1"/>
  <c r="C649" i="25" s="1"/>
  <c r="C650" i="25" a="1"/>
  <c r="C650" i="25" s="1"/>
  <c r="C651" i="25" a="1"/>
  <c r="C651" i="25" s="1"/>
  <c r="C652" i="25" a="1"/>
  <c r="C652" i="25" s="1"/>
  <c r="C653" i="25" a="1"/>
  <c r="C653" i="25" s="1"/>
  <c r="C654" i="25" a="1"/>
  <c r="C654" i="25" s="1"/>
  <c r="C655" i="25" a="1"/>
  <c r="C655" i="25" s="1"/>
  <c r="C656" i="25" a="1"/>
  <c r="C656" i="25" s="1"/>
  <c r="C657" i="25" a="1"/>
  <c r="C657" i="25" s="1"/>
  <c r="C658" i="25" a="1"/>
  <c r="C658" i="25" s="1"/>
  <c r="C659" i="25" a="1"/>
  <c r="C659" i="25" s="1"/>
  <c r="C660" i="25" a="1"/>
  <c r="C660" i="25" s="1"/>
  <c r="C661" i="25" a="1"/>
  <c r="C661" i="25" s="1"/>
  <c r="C662" i="25" a="1"/>
  <c r="C662" i="25" s="1"/>
  <c r="C663" i="25" a="1"/>
  <c r="C663" i="25" s="1"/>
  <c r="C664" i="25" a="1"/>
  <c r="C664" i="25" s="1"/>
  <c r="C665" i="25" a="1"/>
  <c r="C665" i="25" s="1"/>
  <c r="C666" i="25" a="1"/>
  <c r="C666" i="25" s="1"/>
  <c r="C667" i="25" a="1"/>
  <c r="C667" i="25" s="1"/>
  <c r="C668" i="25" a="1"/>
  <c r="C668" i="25" s="1"/>
  <c r="C669" i="25" a="1"/>
  <c r="C669" i="25" s="1"/>
  <c r="C670" i="25" a="1"/>
  <c r="C670" i="25" s="1"/>
  <c r="C671" i="25" a="1"/>
  <c r="C671" i="25" s="1"/>
  <c r="C672" i="25" a="1"/>
  <c r="C672" i="25" s="1"/>
  <c r="C673" i="25" a="1"/>
  <c r="C673" i="25" s="1"/>
  <c r="C674" i="25" a="1"/>
  <c r="C674" i="25" s="1"/>
  <c r="C675" i="25" a="1"/>
  <c r="C675" i="25" s="1"/>
  <c r="C676" i="25" a="1"/>
  <c r="C676" i="25" s="1"/>
  <c r="C677" i="25" a="1"/>
  <c r="C677" i="25" s="1"/>
  <c r="C678" i="25" a="1"/>
  <c r="C678" i="25" s="1"/>
  <c r="C679" i="25" a="1"/>
  <c r="C679" i="25" s="1"/>
  <c r="C680" i="25" a="1"/>
  <c r="C680" i="25" s="1"/>
  <c r="C681" i="25" a="1"/>
  <c r="C681" i="25" s="1"/>
  <c r="C682" i="25" a="1"/>
  <c r="C682" i="25" s="1"/>
  <c r="C683" i="25" a="1"/>
  <c r="C683" i="25" s="1"/>
  <c r="C684" i="25" a="1"/>
  <c r="C684" i="25" s="1"/>
  <c r="C685" i="25" a="1"/>
  <c r="C685" i="25" s="1"/>
  <c r="C686" i="25" a="1"/>
  <c r="C686" i="25" s="1"/>
  <c r="C687" i="25" a="1"/>
  <c r="C687" i="25" s="1"/>
  <c r="C688" i="25" a="1"/>
  <c r="C688" i="25" s="1"/>
  <c r="C689" i="25" a="1"/>
  <c r="C689" i="25" s="1"/>
  <c r="C690" i="25" a="1"/>
  <c r="C690" i="25" s="1"/>
  <c r="C691" i="25" a="1"/>
  <c r="C691" i="25" s="1"/>
  <c r="C692" i="25" a="1"/>
  <c r="C692" i="25" s="1"/>
  <c r="C693" i="25" a="1"/>
  <c r="C693" i="25" s="1"/>
  <c r="C694" i="25" a="1"/>
  <c r="C694" i="25" s="1"/>
  <c r="C695" i="25" a="1"/>
  <c r="C695" i="25" s="1"/>
  <c r="C696" i="25" a="1"/>
  <c r="C696" i="25" s="1"/>
  <c r="C697" i="25" a="1"/>
  <c r="C697" i="25" s="1"/>
  <c r="C698" i="25" a="1"/>
  <c r="C698" i="25" s="1"/>
  <c r="C699" i="25" a="1"/>
  <c r="C699" i="25" s="1"/>
  <c r="C700" i="25" a="1"/>
  <c r="C700" i="25" s="1"/>
  <c r="C701" i="25" a="1"/>
  <c r="C701" i="25" s="1"/>
  <c r="C702" i="25" a="1"/>
  <c r="C702" i="25" s="1"/>
  <c r="C703" i="25" a="1"/>
  <c r="C703" i="25" s="1"/>
  <c r="C704" i="25" a="1"/>
  <c r="C704" i="25" s="1"/>
  <c r="C705" i="25" a="1"/>
  <c r="C705" i="25" s="1"/>
  <c r="C706" i="25" a="1"/>
  <c r="C706" i="25" s="1"/>
  <c r="C707" i="25" a="1"/>
  <c r="C707" i="25" s="1"/>
  <c r="C708" i="25" a="1"/>
  <c r="C708" i="25" s="1"/>
  <c r="C709" i="25" a="1"/>
  <c r="C709" i="25" s="1"/>
  <c r="C710" i="25" a="1"/>
  <c r="C710" i="25" s="1"/>
  <c r="C711" i="25" a="1"/>
  <c r="C711" i="25" s="1"/>
  <c r="C712" i="25" a="1"/>
  <c r="C712" i="25" s="1"/>
  <c r="C713" i="25" a="1"/>
  <c r="C713" i="25" s="1"/>
  <c r="C714" i="25" a="1"/>
  <c r="C714" i="25" s="1"/>
  <c r="C715" i="25" a="1"/>
  <c r="C715" i="25" s="1"/>
  <c r="C716" i="25" a="1"/>
  <c r="C716" i="25" s="1"/>
  <c r="C717" i="25" a="1"/>
  <c r="C717" i="25" s="1"/>
  <c r="C718" i="25" a="1"/>
  <c r="C718" i="25" s="1"/>
  <c r="C719" i="25" a="1"/>
  <c r="C719" i="25" s="1"/>
  <c r="C720" i="25" a="1"/>
  <c r="C720" i="25" s="1"/>
  <c r="C721" i="25" a="1"/>
  <c r="C721" i="25" s="1"/>
  <c r="C722" i="25" a="1"/>
  <c r="C722" i="25" s="1"/>
  <c r="C723" i="25" a="1"/>
  <c r="C723" i="25" s="1"/>
  <c r="C724" i="25" a="1"/>
  <c r="C724" i="25" s="1"/>
  <c r="C725" i="25" a="1"/>
  <c r="C725" i="25" s="1"/>
  <c r="C726" i="25" a="1"/>
  <c r="C726" i="25" s="1"/>
  <c r="C727" i="25" a="1"/>
  <c r="C727" i="25" s="1"/>
  <c r="C728" i="25" a="1"/>
  <c r="C728" i="25" s="1"/>
  <c r="C729" i="25" a="1"/>
  <c r="C729" i="25" s="1"/>
  <c r="C730" i="25" a="1"/>
  <c r="C730" i="25" s="1"/>
  <c r="C731" i="25" a="1"/>
  <c r="C731" i="25" s="1"/>
  <c r="C732" i="25" a="1"/>
  <c r="C732" i="25" s="1"/>
  <c r="C733" i="25" a="1"/>
  <c r="C733" i="25" s="1"/>
  <c r="C734" i="25" a="1"/>
  <c r="C734" i="25" s="1"/>
  <c r="C735" i="25" a="1"/>
  <c r="C735" i="25" s="1"/>
  <c r="C736" i="25" a="1"/>
  <c r="C736" i="25" s="1"/>
  <c r="C737" i="25" a="1"/>
  <c r="C737" i="25" s="1"/>
  <c r="C738" i="25" a="1"/>
  <c r="C738" i="25" s="1"/>
  <c r="C739" i="25" a="1"/>
  <c r="C739" i="25" s="1"/>
  <c r="C740" i="25" a="1"/>
  <c r="C740" i="25" s="1"/>
  <c r="C741" i="25" a="1"/>
  <c r="C741" i="25" s="1"/>
  <c r="C742" i="25" a="1"/>
  <c r="C742" i="25" s="1"/>
  <c r="C743" i="25" a="1"/>
  <c r="C743" i="25" s="1"/>
  <c r="C744" i="25" a="1"/>
  <c r="C744" i="25" s="1"/>
  <c r="C745" i="25" a="1"/>
  <c r="C745" i="25" s="1"/>
  <c r="C746" i="25" a="1"/>
  <c r="C746" i="25" s="1"/>
  <c r="C747" i="25" a="1"/>
  <c r="C747" i="25" s="1"/>
  <c r="C748" i="25" a="1"/>
  <c r="C748" i="25" s="1"/>
  <c r="C749" i="25" a="1"/>
  <c r="C749" i="25" s="1"/>
  <c r="C750" i="25" a="1"/>
  <c r="C750" i="25" s="1"/>
  <c r="C751" i="25" a="1"/>
  <c r="C751" i="25" s="1"/>
  <c r="C752" i="25" a="1"/>
  <c r="C752" i="25" s="1"/>
  <c r="C753" i="25" a="1"/>
  <c r="C753" i="25" s="1"/>
  <c r="C754" i="25" a="1"/>
  <c r="C754" i="25" s="1"/>
  <c r="C755" i="25" a="1"/>
  <c r="C755" i="25" s="1"/>
  <c r="C756" i="25" a="1"/>
  <c r="C756" i="25" s="1"/>
  <c r="C757" i="25" a="1"/>
  <c r="C757" i="25" s="1"/>
  <c r="C758" i="25" a="1"/>
  <c r="C758" i="25" s="1"/>
  <c r="C759" i="25" a="1"/>
  <c r="C759" i="25" s="1"/>
  <c r="C760" i="25" a="1"/>
  <c r="C760" i="25" s="1"/>
  <c r="C761" i="25" a="1"/>
  <c r="C761" i="25" s="1"/>
  <c r="C762" i="25" a="1"/>
  <c r="C762" i="25" s="1"/>
  <c r="C763" i="25" a="1"/>
  <c r="C763" i="25" s="1"/>
  <c r="C764" i="25" a="1"/>
  <c r="C764" i="25" s="1"/>
  <c r="C765" i="25" a="1"/>
  <c r="C765" i="25" s="1"/>
  <c r="C766" i="25" a="1"/>
  <c r="C766" i="25" s="1"/>
  <c r="C767" i="25" a="1"/>
  <c r="C767" i="25" s="1"/>
  <c r="C768" i="25" a="1"/>
  <c r="C768" i="25" s="1"/>
  <c r="C769" i="25" a="1"/>
  <c r="C769" i="25" s="1"/>
  <c r="C770" i="25" a="1"/>
  <c r="C770" i="25" s="1"/>
  <c r="C771" i="25" a="1"/>
  <c r="C771" i="25" s="1"/>
  <c r="C772" i="25" a="1"/>
  <c r="C772" i="25" s="1"/>
  <c r="C773" i="25" a="1"/>
  <c r="C773" i="25" s="1"/>
  <c r="C774" i="25" a="1"/>
  <c r="C774" i="25" s="1"/>
  <c r="C775" i="25" a="1"/>
  <c r="C775" i="25" s="1"/>
  <c r="C776" i="25" a="1"/>
  <c r="C776" i="25" s="1"/>
  <c r="C777" i="25" a="1"/>
  <c r="C777" i="25" s="1"/>
  <c r="C778" i="25" a="1"/>
  <c r="C778" i="25" s="1"/>
  <c r="C779" i="25" a="1"/>
  <c r="C779" i="25" s="1"/>
  <c r="C780" i="25" a="1"/>
  <c r="C780" i="25" s="1"/>
  <c r="C781" i="25" a="1"/>
  <c r="C781" i="25" s="1"/>
  <c r="C782" i="25" a="1"/>
  <c r="C782" i="25" s="1"/>
  <c r="C783" i="25" a="1"/>
  <c r="C783" i="25" s="1"/>
  <c r="C784" i="25" a="1"/>
  <c r="C784" i="25" s="1"/>
  <c r="C785" i="25" a="1"/>
  <c r="C785" i="25" s="1"/>
  <c r="C786" i="25" a="1"/>
  <c r="C786" i="25" s="1"/>
  <c r="C787" i="25" a="1"/>
  <c r="C787" i="25" s="1"/>
  <c r="C788" i="25" a="1"/>
  <c r="C788" i="25" s="1"/>
  <c r="C789" i="25" a="1"/>
  <c r="C789" i="25" s="1"/>
  <c r="C790" i="25" a="1"/>
  <c r="C790" i="25" s="1"/>
  <c r="C791" i="25" a="1"/>
  <c r="C791" i="25" s="1"/>
  <c r="C792" i="25" a="1"/>
  <c r="C792" i="25" s="1"/>
  <c r="C793" i="25" a="1"/>
  <c r="C793" i="25" s="1"/>
  <c r="C794" i="25" a="1"/>
  <c r="C794" i="25" s="1"/>
  <c r="C795" i="25" a="1"/>
  <c r="C795" i="25" s="1"/>
  <c r="C796" i="25" a="1"/>
  <c r="C796" i="25" s="1"/>
  <c r="C797" i="25" a="1"/>
  <c r="C797" i="25" s="1"/>
  <c r="C798" i="25" a="1"/>
  <c r="C798" i="25" s="1"/>
  <c r="C799" i="25" a="1"/>
  <c r="C799" i="25" s="1"/>
  <c r="C800" i="25" a="1"/>
  <c r="C800" i="25" s="1"/>
  <c r="C801" i="25" a="1"/>
  <c r="C801" i="25" s="1"/>
  <c r="C802" i="25" a="1"/>
  <c r="C802" i="25" s="1"/>
  <c r="C803" i="25" a="1"/>
  <c r="C803" i="25" s="1"/>
  <c r="C804" i="25" a="1"/>
  <c r="C804" i="25" s="1"/>
  <c r="C805" i="25" a="1"/>
  <c r="C805" i="25" s="1"/>
  <c r="C806" i="25" a="1"/>
  <c r="C806" i="25" s="1"/>
  <c r="C807" i="25" a="1"/>
  <c r="C807" i="25" s="1"/>
  <c r="C808" i="25" a="1"/>
  <c r="C808" i="25" s="1"/>
  <c r="C809" i="25" a="1"/>
  <c r="C809" i="25" s="1"/>
  <c r="C810" i="25" a="1"/>
  <c r="C810" i="25" s="1"/>
  <c r="C811" i="25" a="1"/>
  <c r="C811" i="25" s="1"/>
  <c r="C812" i="25" a="1"/>
  <c r="C812" i="25" s="1"/>
  <c r="C813" i="25" a="1"/>
  <c r="C813" i="25" s="1"/>
  <c r="C814" i="25" a="1"/>
  <c r="C814" i="25" s="1"/>
  <c r="C815" i="25" a="1"/>
  <c r="C815" i="25" s="1"/>
  <c r="C816" i="25" a="1"/>
  <c r="C816" i="25" s="1"/>
  <c r="C817" i="25" a="1"/>
  <c r="C817" i="25" s="1"/>
  <c r="C818" i="25" a="1"/>
  <c r="C818" i="25" s="1"/>
  <c r="C819" i="25" a="1"/>
  <c r="C819" i="25" s="1"/>
  <c r="C820" i="25" a="1"/>
  <c r="C820" i="25" s="1"/>
  <c r="C821" i="25" a="1"/>
  <c r="C821" i="25" s="1"/>
  <c r="C822" i="25" a="1"/>
  <c r="C822" i="25" s="1"/>
  <c r="C823" i="25" a="1"/>
  <c r="C823" i="25" s="1"/>
  <c r="C824" i="25" a="1"/>
  <c r="C824" i="25" s="1"/>
  <c r="C825" i="25" a="1"/>
  <c r="C825" i="25" s="1"/>
  <c r="C826" i="25" a="1"/>
  <c r="C826" i="25" s="1"/>
  <c r="C827" i="25" a="1"/>
  <c r="C827" i="25" s="1"/>
  <c r="C828" i="25" a="1"/>
  <c r="C828" i="25" s="1"/>
  <c r="C829" i="25" a="1"/>
  <c r="C829" i="25" s="1"/>
  <c r="C830" i="25" a="1"/>
  <c r="C830" i="25" s="1"/>
  <c r="C831" i="25" a="1"/>
  <c r="C831" i="25" s="1"/>
  <c r="C832" i="25" a="1"/>
  <c r="C832" i="25" s="1"/>
  <c r="C833" i="25" a="1"/>
  <c r="C833" i="25" s="1"/>
  <c r="C834" i="25" a="1"/>
  <c r="C834" i="25" s="1"/>
  <c r="C835" i="25" a="1"/>
  <c r="C835" i="25" s="1"/>
  <c r="C836" i="25" a="1"/>
  <c r="C836" i="25" s="1"/>
  <c r="C837" i="25" a="1"/>
  <c r="C837" i="25" s="1"/>
  <c r="C838" i="25" a="1"/>
  <c r="C838" i="25" s="1"/>
  <c r="C839" i="25" a="1"/>
  <c r="C839" i="25" s="1"/>
  <c r="C840" i="25" a="1"/>
  <c r="C840" i="25" s="1"/>
  <c r="C841" i="25" a="1"/>
  <c r="C841" i="25" s="1"/>
  <c r="C842" i="25" a="1"/>
  <c r="C842" i="25" s="1"/>
  <c r="C843" i="25" a="1"/>
  <c r="C843" i="25" s="1"/>
  <c r="C844" i="25" a="1"/>
  <c r="C844" i="25" s="1"/>
  <c r="C845" i="25" a="1"/>
  <c r="C845" i="25" s="1"/>
  <c r="C846" i="25" a="1"/>
  <c r="C846" i="25" s="1"/>
  <c r="C847" i="25" a="1"/>
  <c r="C847" i="25" s="1"/>
  <c r="C848" i="25" a="1"/>
  <c r="C848" i="25" s="1"/>
  <c r="C849" i="25" a="1"/>
  <c r="C849" i="25" s="1"/>
  <c r="C850" i="25" a="1"/>
  <c r="C850" i="25" s="1"/>
  <c r="C851" i="25" a="1"/>
  <c r="C851" i="25" s="1"/>
  <c r="C852" i="25" a="1"/>
  <c r="C852" i="25" s="1"/>
  <c r="C853" i="25" a="1"/>
  <c r="C853" i="25" s="1"/>
  <c r="C854" i="25" a="1"/>
  <c r="C854" i="25" s="1"/>
  <c r="C855" i="25" a="1"/>
  <c r="C855" i="25" s="1"/>
  <c r="C856" i="25" a="1"/>
  <c r="C856" i="25" s="1"/>
  <c r="C857" i="25" a="1"/>
  <c r="C857" i="25" s="1"/>
  <c r="C858" i="25" a="1"/>
  <c r="C858" i="25" s="1"/>
  <c r="C859" i="25" a="1"/>
  <c r="C859" i="25" s="1"/>
  <c r="C860" i="25" a="1"/>
  <c r="C860" i="25" s="1"/>
  <c r="C861" i="25" a="1"/>
  <c r="C861" i="25" s="1"/>
  <c r="C862" i="25" a="1"/>
  <c r="C862" i="25" s="1"/>
  <c r="C863" i="25" a="1"/>
  <c r="C863" i="25" s="1"/>
  <c r="C864" i="25" a="1"/>
  <c r="C864" i="25" s="1"/>
  <c r="C865" i="25" a="1"/>
  <c r="C865" i="25" s="1"/>
  <c r="C866" i="25" a="1"/>
  <c r="C866" i="25" s="1"/>
  <c r="C867" i="25" a="1"/>
  <c r="C867" i="25" s="1"/>
  <c r="C868" i="25" a="1"/>
  <c r="C868" i="25" s="1"/>
  <c r="C869" i="25" a="1"/>
  <c r="C869" i="25" s="1"/>
  <c r="C870" i="25" a="1"/>
  <c r="C870" i="25" s="1"/>
  <c r="C871" i="25" a="1"/>
  <c r="C871" i="25" s="1"/>
  <c r="C872" i="25" a="1"/>
  <c r="C872" i="25" s="1"/>
  <c r="C873" i="25" a="1"/>
  <c r="C873" i="25" s="1"/>
  <c r="C874" i="25" a="1"/>
  <c r="C874" i="25" s="1"/>
  <c r="C875" i="25" a="1"/>
  <c r="C875" i="25" s="1"/>
  <c r="C876" i="25" a="1"/>
  <c r="C876" i="25" s="1"/>
  <c r="C877" i="25" a="1"/>
  <c r="C877" i="25" s="1"/>
  <c r="C878" i="25" a="1"/>
  <c r="C878" i="25" s="1"/>
  <c r="C879" i="25" a="1"/>
  <c r="C879" i="25" s="1"/>
  <c r="C880" i="25" a="1"/>
  <c r="C880" i="25" s="1"/>
  <c r="C881" i="25" a="1"/>
  <c r="C881" i="25" s="1"/>
  <c r="C882" i="25" a="1"/>
  <c r="C882" i="25" s="1"/>
  <c r="C883" i="25" a="1"/>
  <c r="C883" i="25" s="1"/>
  <c r="C884" i="25" a="1"/>
  <c r="C884" i="25" s="1"/>
  <c r="C885" i="25" a="1"/>
  <c r="C885" i="25" s="1"/>
  <c r="C886" i="25" a="1"/>
  <c r="C886" i="25" s="1"/>
  <c r="C887" i="25" a="1"/>
  <c r="C887" i="25" s="1"/>
  <c r="C888" i="25" a="1"/>
  <c r="C888" i="25" s="1"/>
  <c r="C889" i="25" a="1"/>
  <c r="C889" i="25" s="1"/>
  <c r="C890" i="25" a="1"/>
  <c r="C890" i="25" s="1"/>
  <c r="C891" i="25" a="1"/>
  <c r="C891" i="25" s="1"/>
  <c r="C892" i="25" a="1"/>
  <c r="C892" i="25" s="1"/>
  <c r="C893" i="25" a="1"/>
  <c r="C893" i="25" s="1"/>
  <c r="C894" i="25" a="1"/>
  <c r="C894" i="25" s="1"/>
  <c r="C895" i="25" a="1"/>
  <c r="C895" i="25" s="1"/>
  <c r="C896" i="25" a="1"/>
  <c r="C896" i="25" s="1"/>
  <c r="C897" i="25" a="1"/>
  <c r="C897" i="25" s="1"/>
  <c r="C898" i="25" a="1"/>
  <c r="C898" i="25" s="1"/>
  <c r="C899" i="25" a="1"/>
  <c r="C899" i="25" s="1"/>
  <c r="C900" i="25" a="1"/>
  <c r="C900" i="25" s="1"/>
  <c r="C901" i="25" a="1"/>
  <c r="C901" i="25" s="1"/>
  <c r="C902" i="25" a="1"/>
  <c r="C902" i="25" s="1"/>
  <c r="C903" i="25" a="1"/>
  <c r="C903" i="25" s="1"/>
  <c r="C904" i="25" a="1"/>
  <c r="C904" i="25" s="1"/>
  <c r="C905" i="25" a="1"/>
  <c r="C905" i="25" s="1"/>
  <c r="C906" i="25" a="1"/>
  <c r="C906" i="25" s="1"/>
  <c r="C907" i="25" a="1"/>
  <c r="C907" i="25" s="1"/>
  <c r="C908" i="25" a="1"/>
  <c r="C908" i="25" s="1"/>
  <c r="C909" i="25" a="1"/>
  <c r="C909" i="25" s="1"/>
  <c r="C910" i="25" a="1"/>
  <c r="C910" i="25" s="1"/>
  <c r="C911" i="25" a="1"/>
  <c r="C911" i="25" s="1"/>
  <c r="C912" i="25" a="1"/>
  <c r="C912" i="25" s="1"/>
  <c r="C913" i="25" a="1"/>
  <c r="C913" i="25" s="1"/>
  <c r="C914" i="25" a="1"/>
  <c r="C914" i="25" s="1"/>
  <c r="C915" i="25" a="1"/>
  <c r="C915" i="25" s="1"/>
  <c r="C916" i="25" a="1"/>
  <c r="C916" i="25" s="1"/>
  <c r="C917" i="25" a="1"/>
  <c r="C917" i="25" s="1"/>
  <c r="C918" i="25" a="1"/>
  <c r="C918" i="25" s="1"/>
  <c r="C919" i="25" a="1"/>
  <c r="C919" i="25" s="1"/>
  <c r="C920" i="25" a="1"/>
  <c r="C920" i="25" s="1"/>
  <c r="C921" i="25" a="1"/>
  <c r="C921" i="25" s="1"/>
  <c r="C922" i="25" a="1"/>
  <c r="C922" i="25" s="1"/>
  <c r="C923" i="25" a="1"/>
  <c r="C923" i="25" s="1"/>
  <c r="C924" i="25" a="1"/>
  <c r="C924" i="25" s="1"/>
  <c r="C925" i="25" a="1"/>
  <c r="C925" i="25" s="1"/>
  <c r="C926" i="25" a="1"/>
  <c r="C926" i="25" s="1"/>
  <c r="C927" i="25" a="1"/>
  <c r="C927" i="25" s="1"/>
  <c r="C928" i="25" a="1"/>
  <c r="C928" i="25" s="1"/>
  <c r="C929" i="25" a="1"/>
  <c r="C929" i="25" s="1"/>
  <c r="C930" i="25" a="1"/>
  <c r="C930" i="25" s="1"/>
  <c r="C931" i="25" a="1"/>
  <c r="C931" i="25" s="1"/>
  <c r="C932" i="25" a="1"/>
  <c r="C932" i="25" s="1"/>
  <c r="C933" i="25" a="1"/>
  <c r="C933" i="25" s="1"/>
  <c r="C934" i="25" a="1"/>
  <c r="C934" i="25" s="1"/>
  <c r="C935" i="25" a="1"/>
  <c r="C935" i="25" s="1"/>
  <c r="C936" i="25" a="1"/>
  <c r="C936" i="25" s="1"/>
  <c r="C937" i="25" a="1"/>
  <c r="C937" i="25" s="1"/>
  <c r="C938" i="25" a="1"/>
  <c r="C938" i="25" s="1"/>
  <c r="C939" i="25" a="1"/>
  <c r="C939" i="25" s="1"/>
  <c r="C940" i="25" a="1"/>
  <c r="C940" i="25" s="1"/>
  <c r="C941" i="25" a="1"/>
  <c r="C941" i="25" s="1"/>
  <c r="C942" i="25" a="1"/>
  <c r="C942" i="25" s="1"/>
  <c r="C943" i="25" a="1"/>
  <c r="C943" i="25" s="1"/>
  <c r="C944" i="25" a="1"/>
  <c r="C944" i="25" s="1"/>
  <c r="C945" i="25" a="1"/>
  <c r="C945" i="25" s="1"/>
  <c r="C946" i="25" a="1"/>
  <c r="C946" i="25" s="1"/>
  <c r="C947" i="25" a="1"/>
  <c r="C947" i="25" s="1"/>
  <c r="C948" i="25" a="1"/>
  <c r="C948" i="25" s="1"/>
  <c r="C949" i="25" a="1"/>
  <c r="C949" i="25" s="1"/>
  <c r="C950" i="25" a="1"/>
  <c r="C950" i="25" s="1"/>
  <c r="C951" i="25" a="1"/>
  <c r="C951" i="25" s="1"/>
  <c r="C952" i="25" a="1"/>
  <c r="C952" i="25" s="1"/>
  <c r="C953" i="25" a="1"/>
  <c r="C953" i="25" s="1"/>
  <c r="C954" i="25" a="1"/>
  <c r="C954" i="25" s="1"/>
  <c r="C955" i="25" a="1"/>
  <c r="C955" i="25" s="1"/>
  <c r="C956" i="25" a="1"/>
  <c r="C956" i="25" s="1"/>
  <c r="C957" i="25" a="1"/>
  <c r="C957" i="25" s="1"/>
  <c r="C958" i="25" a="1"/>
  <c r="C958" i="25" s="1"/>
  <c r="C959" i="25" a="1"/>
  <c r="C959" i="25" s="1"/>
  <c r="C960" i="25" a="1"/>
  <c r="C960" i="25" s="1"/>
  <c r="C961" i="25" a="1"/>
  <c r="C961" i="25" s="1"/>
  <c r="C962" i="25" a="1"/>
  <c r="C962" i="25" s="1"/>
  <c r="C963" i="25" a="1"/>
  <c r="C963" i="25" s="1"/>
  <c r="C964" i="25" a="1"/>
  <c r="C964" i="25" s="1"/>
  <c r="C965" i="25" a="1"/>
  <c r="C965" i="25" s="1"/>
  <c r="C966" i="25" a="1"/>
  <c r="C966" i="25" s="1"/>
  <c r="C967" i="25" a="1"/>
  <c r="C967" i="25" s="1"/>
  <c r="C968" i="25" a="1"/>
  <c r="C968" i="25" s="1"/>
  <c r="C969" i="25" a="1"/>
  <c r="C969" i="25" s="1"/>
  <c r="C970" i="25" a="1"/>
  <c r="C970" i="25" s="1"/>
  <c r="C971" i="25" a="1"/>
  <c r="C971" i="25" s="1"/>
  <c r="C972" i="25" a="1"/>
  <c r="C972" i="25" s="1"/>
  <c r="C973" i="25" a="1"/>
  <c r="C973" i="25" s="1"/>
  <c r="C974" i="25" a="1"/>
  <c r="C974" i="25" s="1"/>
  <c r="C975" i="25" a="1"/>
  <c r="C975" i="25" s="1"/>
  <c r="C976" i="25" a="1"/>
  <c r="C976" i="25" s="1"/>
  <c r="C977" i="25" a="1"/>
  <c r="C977" i="25" s="1"/>
  <c r="C978" i="25" a="1"/>
  <c r="C978" i="25" s="1"/>
  <c r="C979" i="25" a="1"/>
  <c r="C979" i="25" s="1"/>
  <c r="C980" i="25" a="1"/>
  <c r="C980" i="25" s="1"/>
  <c r="C981" i="25" a="1"/>
  <c r="C981" i="25" s="1"/>
  <c r="C982" i="25" a="1"/>
  <c r="C982" i="25" s="1"/>
  <c r="C983" i="25" a="1"/>
  <c r="C983" i="25" s="1"/>
  <c r="C984" i="25" a="1"/>
  <c r="C984" i="25" s="1"/>
  <c r="C985" i="25" a="1"/>
  <c r="C985" i="25" s="1"/>
  <c r="C986" i="25" a="1"/>
  <c r="C986" i="25" s="1"/>
  <c r="C987" i="25" a="1"/>
  <c r="C987" i="25" s="1"/>
  <c r="C988" i="25" a="1"/>
  <c r="C988" i="25" s="1"/>
  <c r="C989" i="25" a="1"/>
  <c r="C989" i="25" s="1"/>
  <c r="C990" i="25" a="1"/>
  <c r="C990" i="25" s="1"/>
  <c r="C991" i="25" a="1"/>
  <c r="C991" i="25" s="1"/>
  <c r="C992" i="25" a="1"/>
  <c r="C992" i="25" s="1"/>
  <c r="C993" i="25" a="1"/>
  <c r="C993" i="25" s="1"/>
  <c r="C994" i="25" a="1"/>
  <c r="C994" i="25" s="1"/>
  <c r="C995" i="25" a="1"/>
  <c r="C995" i="25" s="1"/>
  <c r="C996" i="25" a="1"/>
  <c r="C996" i="25" s="1"/>
  <c r="C997" i="25" a="1"/>
  <c r="C997" i="25" s="1"/>
  <c r="C998" i="25" a="1"/>
  <c r="C998" i="25" s="1"/>
  <c r="C999" i="25" a="1"/>
  <c r="C999" i="25" s="1"/>
  <c r="C1000" i="25" a="1"/>
  <c r="C1000" i="25" s="1"/>
  <c r="C1001" i="25" a="1"/>
  <c r="C1001" i="25" s="1"/>
  <c r="C1002" i="25" a="1"/>
  <c r="C1002" i="25" s="1"/>
  <c r="C1003" i="25" a="1"/>
  <c r="C1003" i="25" s="1"/>
  <c r="C1004" i="25" a="1"/>
  <c r="C1004" i="25" s="1"/>
  <c r="C1005" i="25" a="1"/>
  <c r="C1005" i="25" s="1"/>
  <c r="C1006" i="25" a="1"/>
  <c r="C1006" i="25" s="1"/>
  <c r="C1007" i="25" a="1"/>
  <c r="C1007" i="25" s="1"/>
  <c r="C1008" i="25" a="1"/>
  <c r="C1008" i="25" s="1"/>
  <c r="C1009" i="25" a="1"/>
  <c r="C1009" i="25" s="1"/>
  <c r="C1010" i="25" a="1"/>
  <c r="C1010" i="25" s="1"/>
  <c r="C1011" i="25" a="1"/>
  <c r="C1011" i="25" s="1"/>
  <c r="C1012" i="25" a="1"/>
  <c r="C1012" i="25" s="1"/>
  <c r="C1013" i="25" a="1"/>
  <c r="C1013" i="25" s="1"/>
  <c r="C1014" i="25" a="1"/>
  <c r="C1014" i="25" s="1"/>
  <c r="C1015" i="25" a="1"/>
  <c r="C1015" i="25" s="1"/>
  <c r="C1016" i="25" a="1"/>
  <c r="C1016" i="25" s="1"/>
  <c r="C1017" i="25" a="1"/>
  <c r="C1017" i="25" s="1"/>
  <c r="C1018" i="25" a="1"/>
  <c r="C1018" i="25" s="1"/>
  <c r="C1019" i="25" a="1"/>
  <c r="C1019" i="25" s="1"/>
  <c r="C1020" i="25" a="1"/>
  <c r="C1020" i="25" s="1"/>
  <c r="C1021" i="25" a="1"/>
  <c r="C1021" i="25" s="1"/>
  <c r="C1022" i="25" a="1"/>
  <c r="C1022" i="25" s="1"/>
  <c r="C1023" i="25" a="1"/>
  <c r="C1023" i="25" s="1"/>
  <c r="C1024" i="25" a="1"/>
  <c r="C1024" i="25" s="1"/>
  <c r="C1025" i="25" a="1"/>
  <c r="C1025" i="25" s="1"/>
  <c r="C1026" i="25" a="1"/>
  <c r="C1026" i="25" s="1"/>
  <c r="C1027" i="25" a="1"/>
  <c r="C1027" i="25" s="1"/>
  <c r="C1028" i="25" a="1"/>
  <c r="C1028" i="25" s="1"/>
  <c r="C1029" i="25" a="1"/>
  <c r="C1029" i="25" s="1"/>
  <c r="C1030" i="25" a="1"/>
  <c r="C1030" i="25" s="1"/>
  <c r="C1031" i="25" a="1"/>
  <c r="C1031" i="25" s="1"/>
  <c r="C1032" i="25" a="1"/>
  <c r="C1032" i="25" s="1"/>
  <c r="C1033" i="25" a="1"/>
  <c r="C1033" i="25" s="1"/>
  <c r="C1034" i="25" a="1"/>
  <c r="C1034" i="25" s="1"/>
  <c r="C1035" i="25" a="1"/>
  <c r="C1035" i="25" s="1"/>
  <c r="C1036" i="25" a="1"/>
  <c r="C1036" i="25" s="1"/>
  <c r="C1037" i="25" a="1"/>
  <c r="C1037" i="25" s="1"/>
  <c r="C1038" i="25" a="1"/>
  <c r="C1038" i="25" s="1"/>
  <c r="C1039" i="25" a="1"/>
  <c r="C1039" i="25" s="1"/>
  <c r="C1040" i="25" a="1"/>
  <c r="C1040" i="25" s="1"/>
  <c r="C1041" i="25" a="1"/>
  <c r="C1041" i="25" s="1"/>
  <c r="C1042" i="25" a="1"/>
  <c r="C1042" i="25" s="1"/>
  <c r="C1043" i="25" a="1"/>
  <c r="C1043" i="25" s="1"/>
  <c r="C1044" i="25" a="1"/>
  <c r="C1044" i="25" s="1"/>
  <c r="C1045" i="25" a="1"/>
  <c r="C1045" i="25" s="1"/>
  <c r="C1046" i="25" a="1"/>
  <c r="C1046" i="25" s="1"/>
  <c r="C1047" i="25" a="1"/>
  <c r="C1047" i="25" s="1"/>
  <c r="C1048" i="25" a="1"/>
  <c r="C1048" i="25" s="1"/>
  <c r="C1049" i="25" a="1"/>
  <c r="C1049" i="25" s="1"/>
  <c r="C1050" i="25" a="1"/>
  <c r="C1050" i="25" s="1"/>
  <c r="C1051" i="25" a="1"/>
  <c r="C1051" i="25" s="1"/>
  <c r="C1052" i="25" a="1"/>
  <c r="C1052" i="25" s="1"/>
  <c r="C1053" i="25" a="1"/>
  <c r="C1053" i="25" s="1"/>
  <c r="C1054" i="25" a="1"/>
  <c r="C1054" i="25" s="1"/>
  <c r="C1055" i="25" a="1"/>
  <c r="C1055" i="25" s="1"/>
  <c r="C1056" i="25" a="1"/>
  <c r="C1056" i="25" s="1"/>
  <c r="C1057" i="25" a="1"/>
  <c r="C1057" i="25" s="1"/>
  <c r="C1058" i="25" a="1"/>
  <c r="C1058" i="25" s="1"/>
  <c r="C1059" i="25" a="1"/>
  <c r="C1059" i="25" s="1"/>
  <c r="C1060" i="25" a="1"/>
  <c r="C1060" i="25" s="1"/>
  <c r="C1061" i="25" a="1"/>
  <c r="C1061" i="25" s="1"/>
  <c r="C1062" i="25" a="1"/>
  <c r="C1062" i="25" s="1"/>
  <c r="C1063" i="25" a="1"/>
  <c r="C1063" i="25" s="1"/>
  <c r="C1064" i="25" a="1"/>
  <c r="C1064" i="25" s="1"/>
  <c r="C1065" i="25" a="1"/>
  <c r="C1065" i="25" s="1"/>
  <c r="C1066" i="25" a="1"/>
  <c r="C1066" i="25" s="1"/>
  <c r="C1067" i="25" a="1"/>
  <c r="C1067" i="25" s="1"/>
  <c r="C1068" i="25" a="1"/>
  <c r="C1068" i="25" s="1"/>
  <c r="C1069" i="25" a="1"/>
  <c r="C1069" i="25" s="1"/>
  <c r="C1070" i="25" a="1"/>
  <c r="C1070" i="25" s="1"/>
  <c r="C1071" i="25" a="1"/>
  <c r="C1071" i="25" s="1"/>
  <c r="C1072" i="25" a="1"/>
  <c r="C1072" i="25" s="1"/>
  <c r="C1073" i="25" a="1"/>
  <c r="C1073" i="25" s="1"/>
  <c r="C1074" i="25" a="1"/>
  <c r="C1074" i="25" s="1"/>
  <c r="C1075" i="25" a="1"/>
  <c r="C1075" i="25" s="1"/>
  <c r="C1076" i="25" a="1"/>
  <c r="C1076" i="25" s="1"/>
  <c r="C1077" i="25" a="1"/>
  <c r="C1077" i="25" s="1"/>
  <c r="C1078" i="25" a="1"/>
  <c r="C1078" i="25" s="1"/>
  <c r="C1079" i="25" a="1"/>
  <c r="C1079" i="25" s="1"/>
  <c r="C1080" i="25" a="1"/>
  <c r="C1080" i="25" s="1"/>
  <c r="C1081" i="25" a="1"/>
  <c r="C1081" i="25" s="1"/>
  <c r="C1082" i="25" a="1"/>
  <c r="C1082" i="25" s="1"/>
  <c r="C1083" i="25" a="1"/>
  <c r="C1083" i="25" s="1"/>
  <c r="C1084" i="25" a="1"/>
  <c r="C1084" i="25" s="1"/>
  <c r="C1085" i="25" a="1"/>
  <c r="C1085" i="25" s="1"/>
  <c r="C1086" i="25" a="1"/>
  <c r="C1086" i="25" s="1"/>
  <c r="C1087" i="25" a="1"/>
  <c r="C1087" i="25" s="1"/>
  <c r="C1088" i="25" a="1"/>
  <c r="C1088" i="25" s="1"/>
  <c r="C1089" i="25" a="1"/>
  <c r="C1089" i="25" s="1"/>
  <c r="C1090" i="25" a="1"/>
  <c r="C1090" i="25" s="1"/>
  <c r="C1091" i="25" a="1"/>
  <c r="C1091" i="25" s="1"/>
  <c r="C1092" i="25" a="1"/>
  <c r="C1092" i="25" s="1"/>
  <c r="C1093" i="25" a="1"/>
  <c r="C1093" i="25" s="1"/>
  <c r="C1094" i="25" a="1"/>
  <c r="C1094" i="25" s="1"/>
  <c r="C1095" i="25" a="1"/>
  <c r="C1095" i="25" s="1"/>
  <c r="C1096" i="25" a="1"/>
  <c r="C1096" i="25" s="1"/>
  <c r="C1097" i="25" a="1"/>
  <c r="C1097" i="25" s="1"/>
  <c r="C1098" i="25" a="1"/>
  <c r="C1098" i="25" s="1"/>
  <c r="C1099" i="25" a="1"/>
  <c r="C1099" i="25" s="1"/>
  <c r="C1100" i="25" a="1"/>
  <c r="C1100" i="25" s="1"/>
  <c r="C1101" i="25" a="1"/>
  <c r="C1101" i="25" s="1"/>
  <c r="C1102" i="25" a="1"/>
  <c r="C1102" i="25" s="1"/>
  <c r="C1103" i="25" a="1"/>
  <c r="C1103" i="25" s="1"/>
  <c r="C1104" i="25" a="1"/>
  <c r="C1104" i="25" s="1"/>
  <c r="C1105" i="25" a="1"/>
  <c r="C1105" i="25" s="1"/>
  <c r="C1106" i="25" a="1"/>
  <c r="C1106" i="25" s="1"/>
  <c r="C1107" i="25" a="1"/>
  <c r="C1107" i="25" s="1"/>
  <c r="C1108" i="25" a="1"/>
  <c r="C1108" i="25" s="1"/>
  <c r="C1109" i="25" a="1"/>
  <c r="C1109" i="25" s="1"/>
  <c r="C1110" i="25" a="1"/>
  <c r="C1110" i="25" s="1"/>
  <c r="C1111" i="25" a="1"/>
  <c r="C1111" i="25" s="1"/>
  <c r="C1112" i="25" a="1"/>
  <c r="C1112" i="25" s="1"/>
  <c r="C1113" i="25" a="1"/>
  <c r="C1113" i="25" s="1"/>
  <c r="C1114" i="25" a="1"/>
  <c r="C1114" i="25" s="1"/>
  <c r="C1115" i="25" a="1"/>
  <c r="C1115" i="25" s="1"/>
  <c r="C1116" i="25" a="1"/>
  <c r="C1116" i="25" s="1"/>
  <c r="C1117" i="25" a="1"/>
  <c r="C1117" i="25" s="1"/>
  <c r="C1118" i="25" a="1"/>
  <c r="C1118" i="25" s="1"/>
  <c r="C1119" i="25" a="1"/>
  <c r="C1119" i="25" s="1"/>
  <c r="C1120" i="25" a="1"/>
  <c r="C1120" i="25" s="1"/>
  <c r="C1121" i="25" a="1"/>
  <c r="C1121" i="25" s="1"/>
  <c r="C1122" i="25" a="1"/>
  <c r="C1122" i="25" s="1"/>
  <c r="C1123" i="25" a="1"/>
  <c r="C1123" i="25" s="1"/>
  <c r="C1124" i="25" a="1"/>
  <c r="C1124" i="25" s="1"/>
  <c r="C1125" i="25" a="1"/>
  <c r="C1125" i="25" s="1"/>
  <c r="C1126" i="25" a="1"/>
  <c r="C1126" i="25" s="1"/>
  <c r="C1127" i="25" a="1"/>
  <c r="C1127" i="25" s="1"/>
  <c r="C1128" i="25" a="1"/>
  <c r="C1128" i="25" s="1"/>
  <c r="C1129" i="25" a="1"/>
  <c r="C1129" i="25" s="1"/>
  <c r="C1130" i="25" a="1"/>
  <c r="C1130" i="25" s="1"/>
  <c r="C1131" i="25" a="1"/>
  <c r="C1131" i="25" s="1"/>
  <c r="C1132" i="25" a="1"/>
  <c r="C1132" i="25" s="1"/>
  <c r="C1133" i="25" a="1"/>
  <c r="C1133" i="25" s="1"/>
  <c r="C1134" i="25" a="1"/>
  <c r="C1134" i="25" s="1"/>
  <c r="C1135" i="25" a="1"/>
  <c r="C1135" i="25" s="1"/>
  <c r="C1136" i="25" a="1"/>
  <c r="C1136" i="25" s="1"/>
  <c r="C1137" i="25" a="1"/>
  <c r="C1137" i="25" s="1"/>
  <c r="C1138" i="25" a="1"/>
  <c r="C1138" i="25" s="1"/>
  <c r="C1139" i="25" a="1"/>
  <c r="C1139" i="25" s="1"/>
  <c r="C1140" i="25" a="1"/>
  <c r="C1140" i="25" s="1"/>
  <c r="C1141" i="25" a="1"/>
  <c r="C1141" i="25" s="1"/>
  <c r="C1142" i="25" a="1"/>
  <c r="C1142" i="25" s="1"/>
  <c r="C1143" i="25" a="1"/>
  <c r="C1143" i="25" s="1"/>
  <c r="C1144" i="25" a="1"/>
  <c r="C1144" i="25" s="1"/>
  <c r="C1145" i="25" a="1"/>
  <c r="C1145" i="25" s="1"/>
  <c r="C1146" i="25" a="1"/>
  <c r="C1146" i="25" s="1"/>
  <c r="C1147" i="25" a="1"/>
  <c r="C1147" i="25" s="1"/>
  <c r="C1148" i="25" a="1"/>
  <c r="C1148" i="25" s="1"/>
  <c r="C1149" i="25" a="1"/>
  <c r="C1149" i="25" s="1"/>
  <c r="C1150" i="25" a="1"/>
  <c r="C1150" i="25" s="1"/>
  <c r="C1151" i="25" a="1"/>
  <c r="C1151" i="25" s="1"/>
  <c r="C1152" i="25" a="1"/>
  <c r="C1152" i="25" s="1"/>
  <c r="C1153" i="25" a="1"/>
  <c r="C1153" i="25" s="1"/>
  <c r="C1154" i="25" a="1"/>
  <c r="C1154" i="25" s="1"/>
  <c r="C1155" i="25" a="1"/>
  <c r="C1155" i="25" s="1"/>
  <c r="C1156" i="25" a="1"/>
  <c r="C1156" i="25" s="1"/>
  <c r="C1157" i="25" a="1"/>
  <c r="C1157" i="25" s="1"/>
  <c r="C1158" i="25" a="1"/>
  <c r="C1158" i="25" s="1"/>
  <c r="C1159" i="25" a="1"/>
  <c r="C1159" i="25" s="1"/>
  <c r="C1160" i="25" a="1"/>
  <c r="C1160" i="25" s="1"/>
  <c r="C1161" i="25" a="1"/>
  <c r="C1161" i="25" s="1"/>
  <c r="C1162" i="25" a="1"/>
  <c r="C1162" i="25" s="1"/>
  <c r="C1163" i="25" a="1"/>
  <c r="C1163" i="25" s="1"/>
  <c r="C1164" i="25" a="1"/>
  <c r="C1164" i="25" s="1"/>
  <c r="C1165" i="25" a="1"/>
  <c r="C1165" i="25" s="1"/>
  <c r="C1166" i="25" a="1"/>
  <c r="C1166" i="25" s="1"/>
  <c r="C1167" i="25" a="1"/>
  <c r="C1167" i="25" s="1"/>
  <c r="C1168" i="25" a="1"/>
  <c r="C1168" i="25" s="1"/>
  <c r="C1169" i="25" a="1"/>
  <c r="C1169" i="25" s="1"/>
  <c r="C1170" i="25" a="1"/>
  <c r="C1170" i="25" s="1"/>
  <c r="C1171" i="25" a="1"/>
  <c r="C1171" i="25" s="1"/>
  <c r="C1172" i="25" a="1"/>
  <c r="C1172" i="25" s="1"/>
  <c r="C1173" i="25" a="1"/>
  <c r="C1173" i="25" s="1"/>
  <c r="C1174" i="25" a="1"/>
  <c r="C1174" i="25" s="1"/>
  <c r="C1175" i="25" a="1"/>
  <c r="C1175" i="25" s="1"/>
  <c r="C1176" i="25" a="1"/>
  <c r="C1176" i="25" s="1"/>
  <c r="C1177" i="25" a="1"/>
  <c r="C1177" i="25" s="1"/>
  <c r="C1178" i="25" a="1"/>
  <c r="C1178" i="25" s="1"/>
  <c r="C1179" i="25" a="1"/>
  <c r="C1179" i="25" s="1"/>
  <c r="C1180" i="25" a="1"/>
  <c r="C1180" i="25" s="1"/>
  <c r="C1181" i="25" a="1"/>
  <c r="C1181" i="25" s="1"/>
  <c r="C1182" i="25" a="1"/>
  <c r="C1182" i="25" s="1"/>
  <c r="C1183" i="25" a="1"/>
  <c r="C1183" i="25" s="1"/>
  <c r="C1184" i="25" a="1"/>
  <c r="C1184" i="25" s="1"/>
  <c r="C1185" i="25" a="1"/>
  <c r="C1185" i="25" s="1"/>
  <c r="C1186" i="25" a="1"/>
  <c r="C1186" i="25" s="1"/>
  <c r="C1187" i="25" a="1"/>
  <c r="C1187" i="25" s="1"/>
  <c r="C1188" i="25" a="1"/>
  <c r="C1188" i="25" s="1"/>
  <c r="C1189" i="25" a="1"/>
  <c r="C1189" i="25" s="1"/>
  <c r="C1190" i="25" a="1"/>
  <c r="C1190" i="25" s="1"/>
  <c r="C1191" i="25" a="1"/>
  <c r="C1191" i="25" s="1"/>
  <c r="C1192" i="25" a="1"/>
  <c r="C1192" i="25" s="1"/>
  <c r="C1193" i="25" a="1"/>
  <c r="C1193" i="25" s="1"/>
  <c r="C1194" i="25" a="1"/>
  <c r="C1194" i="25" s="1"/>
  <c r="C1195" i="25" a="1"/>
  <c r="C1195" i="25" s="1"/>
  <c r="C1196" i="25" a="1"/>
  <c r="C1196" i="25" s="1"/>
  <c r="C1197" i="25" a="1"/>
  <c r="C1197" i="25" s="1"/>
  <c r="C1198" i="25" a="1"/>
  <c r="C1198" i="25" s="1"/>
  <c r="C1199" i="25" a="1"/>
  <c r="C1199" i="25" s="1"/>
  <c r="C1200" i="25" a="1"/>
  <c r="C1200" i="25" s="1"/>
  <c r="C1201" i="25" a="1"/>
  <c r="C1201" i="25" s="1"/>
  <c r="C1202" i="25" a="1"/>
  <c r="C1202" i="25" s="1"/>
  <c r="C1203" i="25" a="1"/>
  <c r="C1203" i="25" s="1"/>
  <c r="C1204" i="25" a="1"/>
  <c r="C1204" i="25" s="1"/>
  <c r="C1205" i="25" a="1"/>
  <c r="C1205" i="25" s="1"/>
  <c r="C1206" i="25" a="1"/>
  <c r="C1206" i="25" s="1"/>
  <c r="C1207" i="25" a="1"/>
  <c r="C1207" i="25" s="1"/>
  <c r="C1208" i="25" a="1"/>
  <c r="C1208" i="25" s="1"/>
  <c r="C1209" i="25" a="1"/>
  <c r="C1209" i="25" s="1"/>
  <c r="C1210" i="25" a="1"/>
  <c r="C1210" i="25" s="1"/>
  <c r="C1211" i="25" a="1"/>
  <c r="C1211" i="25" s="1"/>
  <c r="C1212" i="25" a="1"/>
  <c r="C1212" i="25" s="1"/>
  <c r="C1213" i="25" a="1"/>
  <c r="C1213" i="25" s="1"/>
  <c r="C1214" i="25" a="1"/>
  <c r="C1214" i="25" s="1"/>
  <c r="C1215" i="25" a="1"/>
  <c r="C1215" i="25" s="1"/>
  <c r="C1216" i="25" a="1"/>
  <c r="C1216" i="25" s="1"/>
  <c r="C1217" i="25" a="1"/>
  <c r="C1217" i="25" s="1"/>
  <c r="C1218" i="25" a="1"/>
  <c r="C1218" i="25" s="1"/>
  <c r="C1219" i="25" a="1"/>
  <c r="C1219" i="25" s="1"/>
  <c r="C1220" i="25" a="1"/>
  <c r="C1220" i="25" s="1"/>
  <c r="C1221" i="25" a="1"/>
  <c r="C1221" i="25" s="1"/>
  <c r="C1222" i="25" a="1"/>
  <c r="C1222" i="25" s="1"/>
  <c r="C1223" i="25" a="1"/>
  <c r="C1223" i="25" s="1"/>
  <c r="C1224" i="25" a="1"/>
  <c r="C1224" i="25" s="1"/>
  <c r="C1225" i="25" a="1"/>
  <c r="C1225" i="25" s="1"/>
  <c r="C1226" i="25" a="1"/>
  <c r="C1226" i="25" s="1"/>
  <c r="C1227" i="25" a="1"/>
  <c r="C1227" i="25" s="1"/>
  <c r="C1228" i="25" a="1"/>
  <c r="C1228" i="25" s="1"/>
  <c r="C1229" i="25" a="1"/>
  <c r="C1229" i="25" s="1"/>
  <c r="C1230" i="25" a="1"/>
  <c r="C1230" i="25" s="1"/>
  <c r="C1231" i="25" a="1"/>
  <c r="C1231" i="25" s="1"/>
  <c r="C1232" i="25" a="1"/>
  <c r="C1232" i="25" s="1"/>
  <c r="C1233" i="25" a="1"/>
  <c r="C1233" i="25" s="1"/>
  <c r="C1234" i="25" a="1"/>
  <c r="C1234" i="25" s="1"/>
  <c r="C1235" i="25" a="1"/>
  <c r="C1235" i="25" s="1"/>
  <c r="C1236" i="25" a="1"/>
  <c r="C1236" i="25" s="1"/>
  <c r="C1237" i="25" a="1"/>
  <c r="C1237" i="25" s="1"/>
  <c r="C1238" i="25" a="1"/>
  <c r="C1238" i="25" s="1"/>
  <c r="C1239" i="25" a="1"/>
  <c r="C1239" i="25" s="1"/>
  <c r="C1240" i="25" a="1"/>
  <c r="C1240" i="25" s="1"/>
  <c r="C1241" i="25" a="1"/>
  <c r="C1241" i="25" s="1"/>
  <c r="C1242" i="25" a="1"/>
  <c r="C1242" i="25" s="1"/>
  <c r="C1243" i="25" a="1"/>
  <c r="C1243" i="25" s="1"/>
  <c r="C1244" i="25" a="1"/>
  <c r="C1244" i="25" s="1"/>
  <c r="C1245" i="25" a="1"/>
  <c r="C1245" i="25" s="1"/>
  <c r="C1246" i="25" a="1"/>
  <c r="C1246" i="25" s="1"/>
  <c r="C1247" i="25" a="1"/>
  <c r="C1247" i="25" s="1"/>
  <c r="C1248" i="25" a="1"/>
  <c r="C1248" i="25" s="1"/>
  <c r="C1249" i="25" a="1"/>
  <c r="C1249" i="25" s="1"/>
  <c r="C1250" i="25" a="1"/>
  <c r="C1250" i="25" s="1"/>
  <c r="C1251" i="25" a="1"/>
  <c r="C1251" i="25" s="1"/>
  <c r="C1252" i="25" a="1"/>
  <c r="C1252" i="25" s="1"/>
  <c r="C1253" i="25" a="1"/>
  <c r="C1253" i="25" s="1"/>
  <c r="C1254" i="25" a="1"/>
  <c r="C1254" i="25" s="1"/>
  <c r="C1255" i="25" a="1"/>
  <c r="C1255" i="25" s="1"/>
  <c r="C1256" i="25" a="1"/>
  <c r="C1256" i="25" s="1"/>
  <c r="C1257" i="25" a="1"/>
  <c r="C1257" i="25" s="1"/>
  <c r="C1258" i="25" a="1"/>
  <c r="C1258" i="25" s="1"/>
  <c r="C1259" i="25" a="1"/>
  <c r="C1259" i="25" s="1"/>
  <c r="C1260" i="25" a="1"/>
  <c r="C1260" i="25" s="1"/>
  <c r="C1261" i="25" a="1"/>
  <c r="C1261" i="25" s="1"/>
  <c r="C1262" i="25" a="1"/>
  <c r="C1262" i="25" s="1"/>
  <c r="C1263" i="25" a="1"/>
  <c r="C1263" i="25" s="1"/>
  <c r="C1264" i="25" a="1"/>
  <c r="C1264" i="25" s="1"/>
  <c r="C1265" i="25" a="1"/>
  <c r="C1265" i="25" s="1"/>
  <c r="C1266" i="25" a="1"/>
  <c r="C1266" i="25" s="1"/>
  <c r="C1267" i="25" a="1"/>
  <c r="C1267" i="25" s="1"/>
  <c r="C1268" i="25" a="1"/>
  <c r="C1268" i="25" s="1"/>
  <c r="C1269" i="25" a="1"/>
  <c r="C1269" i="25" s="1"/>
  <c r="C1270" i="25" a="1"/>
  <c r="C1270" i="25" s="1"/>
  <c r="C1271" i="25" a="1"/>
  <c r="C1271" i="25" s="1"/>
  <c r="C1272" i="25" a="1"/>
  <c r="C1272" i="25" s="1"/>
  <c r="C1273" i="25" a="1"/>
  <c r="C1273" i="25" s="1"/>
  <c r="C1274" i="25" a="1"/>
  <c r="C1274" i="25" s="1"/>
  <c r="C1275" i="25" a="1"/>
  <c r="C1275" i="25" s="1"/>
  <c r="C1276" i="25" a="1"/>
  <c r="C1276" i="25" s="1"/>
  <c r="C1277" i="25" a="1"/>
  <c r="C1277" i="25" s="1"/>
  <c r="C1278" i="25" a="1"/>
  <c r="C1278" i="25" s="1"/>
  <c r="C1279" i="25" a="1"/>
  <c r="C1279" i="25" s="1"/>
  <c r="C1280" i="25" a="1"/>
  <c r="C1280" i="25" s="1"/>
  <c r="C1281" i="25" a="1"/>
  <c r="C1281" i="25" s="1"/>
  <c r="C1282" i="25" a="1"/>
  <c r="C1282" i="25" s="1"/>
  <c r="C1283" i="25" a="1"/>
  <c r="C1283" i="25" s="1"/>
  <c r="C1284" i="25" a="1"/>
  <c r="C1284" i="25" s="1"/>
  <c r="C1285" i="25" a="1"/>
  <c r="C1285" i="25" s="1"/>
  <c r="C1286" i="25" a="1"/>
  <c r="C1286" i="25" s="1"/>
  <c r="C1287" i="25" a="1"/>
  <c r="C1287" i="25" s="1"/>
  <c r="C1288" i="25" a="1"/>
  <c r="C1288" i="25" s="1"/>
  <c r="C1289" i="25" a="1"/>
  <c r="C1289" i="25" s="1"/>
  <c r="C1290" i="25" a="1"/>
  <c r="C1290" i="25" s="1"/>
  <c r="C1291" i="25" a="1"/>
  <c r="C1291" i="25" s="1"/>
  <c r="C1292" i="25" a="1"/>
  <c r="C1292" i="25" s="1"/>
  <c r="C1293" i="25" a="1"/>
  <c r="C1293" i="25" s="1"/>
  <c r="C1294" i="25" a="1"/>
  <c r="C1294" i="25" s="1"/>
  <c r="C1295" i="25" a="1"/>
  <c r="C1295" i="25" s="1"/>
  <c r="C1296" i="25" a="1"/>
  <c r="C1296" i="25" s="1"/>
  <c r="C1297" i="25" a="1"/>
  <c r="C1297" i="25" s="1"/>
  <c r="C1298" i="25" a="1"/>
  <c r="C1298" i="25" s="1"/>
  <c r="C1299" i="25" a="1"/>
  <c r="C1299" i="25" s="1"/>
  <c r="C1300" i="25" a="1"/>
  <c r="C1300" i="25" s="1"/>
  <c r="C1301" i="25" a="1"/>
  <c r="C1301" i="25" s="1"/>
  <c r="C1302" i="25" a="1"/>
  <c r="C1302" i="25" s="1"/>
  <c r="C1303" i="25" a="1"/>
  <c r="C1303" i="25" s="1"/>
  <c r="C1304" i="25" a="1"/>
  <c r="C1304" i="25" s="1"/>
  <c r="C1305" i="25" a="1"/>
  <c r="C1305" i="25" s="1"/>
  <c r="C1306" i="25" a="1"/>
  <c r="C1306" i="25" s="1"/>
  <c r="C1307" i="25" a="1"/>
  <c r="C1307" i="25" s="1"/>
  <c r="C1308" i="25" a="1"/>
  <c r="C1308" i="25" s="1"/>
  <c r="C1309" i="25" a="1"/>
  <c r="C1309" i="25" s="1"/>
  <c r="C1310" i="25" a="1"/>
  <c r="C1310" i="25" s="1"/>
  <c r="C1311" i="25" a="1"/>
  <c r="C1311" i="25" s="1"/>
  <c r="C1312" i="25" a="1"/>
  <c r="C1312" i="25" s="1"/>
  <c r="C1313" i="25" a="1"/>
  <c r="C1313" i="25" s="1"/>
  <c r="C1314" i="25" a="1"/>
  <c r="C1314" i="25" s="1"/>
  <c r="C1315" i="25" a="1"/>
  <c r="C1315" i="25" s="1"/>
  <c r="C1316" i="25" a="1"/>
  <c r="C1316" i="25" s="1"/>
  <c r="C1317" i="25" a="1"/>
  <c r="C1317" i="25" s="1"/>
  <c r="C1318" i="25" a="1"/>
  <c r="C1318" i="25" s="1"/>
  <c r="C1319" i="25" a="1"/>
  <c r="C1319" i="25" s="1"/>
  <c r="C1320" i="25" a="1"/>
  <c r="C1320" i="25" s="1"/>
  <c r="C1321" i="25" a="1"/>
  <c r="C1321" i="25" s="1"/>
  <c r="C1322" i="25" a="1"/>
  <c r="C1322" i="25" s="1"/>
  <c r="C1323" i="25" a="1"/>
  <c r="C1323" i="25" s="1"/>
  <c r="C1324" i="25" a="1"/>
  <c r="C1324" i="25" s="1"/>
  <c r="C1325" i="25" a="1"/>
  <c r="C1325" i="25" s="1"/>
  <c r="C1326" i="25" a="1"/>
  <c r="C1326" i="25" s="1"/>
  <c r="C1327" i="25" a="1"/>
  <c r="C1327" i="25" s="1"/>
  <c r="C1328" i="25" a="1"/>
  <c r="C1328" i="25" s="1"/>
  <c r="C1329" i="25" a="1"/>
  <c r="C1329" i="25" s="1"/>
  <c r="C1330" i="25" a="1"/>
  <c r="C1330" i="25" s="1"/>
  <c r="C1331" i="25" a="1"/>
  <c r="C1331" i="25" s="1"/>
  <c r="C1332" i="25" a="1"/>
  <c r="C1332" i="25" s="1"/>
  <c r="C1333" i="25" a="1"/>
  <c r="C1333" i="25" s="1"/>
  <c r="C1334" i="25" a="1"/>
  <c r="C1334" i="25" s="1"/>
  <c r="C1335" i="25" a="1"/>
  <c r="C1335" i="25" s="1"/>
  <c r="C1336" i="25" a="1"/>
  <c r="C1336" i="25" s="1"/>
  <c r="C1337" i="25" a="1"/>
  <c r="C1337" i="25" s="1"/>
  <c r="C1338" i="25" a="1"/>
  <c r="C1338" i="25" s="1"/>
  <c r="C1339" i="25" a="1"/>
  <c r="C1339" i="25" s="1"/>
  <c r="C1340" i="25" a="1"/>
  <c r="C1340" i="25" s="1"/>
  <c r="C1341" i="25" a="1"/>
  <c r="C1341" i="25" s="1"/>
  <c r="C1342" i="25" a="1"/>
  <c r="C1342" i="25" s="1"/>
  <c r="C1343" i="25" a="1"/>
  <c r="C1343" i="25" s="1"/>
  <c r="C1344" i="25" a="1"/>
  <c r="C1344" i="25" s="1"/>
  <c r="C1345" i="25" a="1"/>
  <c r="C1345" i="25" s="1"/>
  <c r="C1346" i="25" a="1"/>
  <c r="C1346" i="25" s="1"/>
  <c r="C1347" i="25" a="1"/>
  <c r="C1347" i="25" s="1"/>
  <c r="C1348" i="25" a="1"/>
  <c r="C1348" i="25" s="1"/>
  <c r="C1349" i="25" a="1"/>
  <c r="C1349" i="25" s="1"/>
  <c r="C1350" i="25" a="1"/>
  <c r="C1350" i="25" s="1"/>
  <c r="C1351" i="25" a="1"/>
  <c r="C1351" i="25" s="1"/>
  <c r="C1352" i="25" a="1"/>
  <c r="C1352" i="25" s="1"/>
  <c r="C1353" i="25" a="1"/>
  <c r="C1353" i="25" s="1"/>
  <c r="C1354" i="25" a="1"/>
  <c r="C1354" i="25" s="1"/>
  <c r="C1355" i="25" a="1"/>
  <c r="C1355" i="25" s="1"/>
  <c r="C1356" i="25" a="1"/>
  <c r="C1356" i="25" s="1"/>
  <c r="C1357" i="25" a="1"/>
  <c r="C1357" i="25" s="1"/>
  <c r="C1358" i="25" a="1"/>
  <c r="C1358" i="25" s="1"/>
  <c r="C1359" i="25" a="1"/>
  <c r="C1359" i="25" s="1"/>
  <c r="C1360" i="25" a="1"/>
  <c r="C1360" i="25" s="1"/>
  <c r="C1361" i="25" a="1"/>
  <c r="C1361" i="25" s="1"/>
  <c r="C1362" i="25" a="1"/>
  <c r="C1362" i="25" s="1"/>
  <c r="C1363" i="25" a="1"/>
  <c r="C1363" i="25" s="1"/>
  <c r="C1364" i="25" a="1"/>
  <c r="C1364" i="25" s="1"/>
  <c r="C1365" i="25" a="1"/>
  <c r="C1365" i="25" s="1"/>
  <c r="C1366" i="25" a="1"/>
  <c r="C1366" i="25" s="1"/>
  <c r="C1367" i="25" a="1"/>
  <c r="C1367" i="25" s="1"/>
  <c r="C1368" i="25" a="1"/>
  <c r="C1368" i="25" s="1"/>
  <c r="C1369" i="25" a="1"/>
  <c r="C1369" i="25" s="1"/>
  <c r="C1370" i="25" a="1"/>
  <c r="C1370" i="25" s="1"/>
  <c r="C1371" i="25" a="1"/>
  <c r="C1371" i="25" s="1"/>
  <c r="C1372" i="25" a="1"/>
  <c r="C1372" i="25" s="1"/>
  <c r="C1373" i="25" a="1"/>
  <c r="C1373" i="25" s="1"/>
  <c r="C1374" i="25" a="1"/>
  <c r="C1374" i="25" s="1"/>
  <c r="C1375" i="25" a="1"/>
  <c r="C1375" i="25" s="1"/>
  <c r="C1376" i="25" a="1"/>
  <c r="C1376" i="25" s="1"/>
  <c r="C1377" i="25" a="1"/>
  <c r="C1377" i="25" s="1"/>
  <c r="C1378" i="25" a="1"/>
  <c r="C1378" i="25" s="1"/>
  <c r="C1379" i="25" a="1"/>
  <c r="C1379" i="25" s="1"/>
  <c r="C1380" i="25" a="1"/>
  <c r="C1380" i="25" s="1"/>
  <c r="C1381" i="25" a="1"/>
  <c r="C1381" i="25" s="1"/>
  <c r="C1382" i="25" a="1"/>
  <c r="C1382" i="25" s="1"/>
  <c r="C1383" i="25" a="1"/>
  <c r="C1383" i="25" s="1"/>
  <c r="C1384" i="25" a="1"/>
  <c r="C1384" i="25" s="1"/>
  <c r="C1385" i="25" a="1"/>
  <c r="C1385" i="25" s="1"/>
  <c r="C1386" i="25" a="1"/>
  <c r="C1386" i="25" s="1"/>
  <c r="C1387" i="25" a="1"/>
  <c r="C1387" i="25" s="1"/>
  <c r="C1388" i="25" a="1"/>
  <c r="C1388" i="25" s="1"/>
  <c r="C1389" i="25" a="1"/>
  <c r="C1389" i="25" s="1"/>
  <c r="C1390" i="25" a="1"/>
  <c r="C1390" i="25" s="1"/>
  <c r="C1391" i="25" a="1"/>
  <c r="C1391" i="25" s="1"/>
  <c r="C1392" i="25" a="1"/>
  <c r="C1392" i="25" s="1"/>
  <c r="C1393" i="25" a="1"/>
  <c r="C1393" i="25" s="1"/>
  <c r="C1394" i="25" a="1"/>
  <c r="C1394" i="25" s="1"/>
  <c r="C1395" i="25" a="1"/>
  <c r="C1395" i="25" s="1"/>
  <c r="C1396" i="25" a="1"/>
  <c r="C1396" i="25" s="1"/>
  <c r="C1397" i="25" a="1"/>
  <c r="C1397" i="25" s="1"/>
  <c r="C1398" i="25" a="1"/>
  <c r="C1398" i="25" s="1"/>
  <c r="C1399" i="25" a="1"/>
  <c r="C1399" i="25" s="1"/>
  <c r="C1400" i="25" a="1"/>
  <c r="C1400" i="25" s="1"/>
  <c r="C1401" i="25" a="1"/>
  <c r="C1401" i="25" s="1"/>
  <c r="C1402" i="25" a="1"/>
  <c r="C1402" i="25" s="1"/>
  <c r="C1403" i="25" a="1"/>
  <c r="C1403" i="25" s="1"/>
  <c r="C1404" i="25" a="1"/>
  <c r="C1404" i="25" s="1"/>
  <c r="C1405" i="25" a="1"/>
  <c r="C1405" i="25" s="1"/>
  <c r="C1406" i="25" a="1"/>
  <c r="C1406" i="25" s="1"/>
  <c r="C1407" i="25" a="1"/>
  <c r="C1407" i="25" s="1"/>
  <c r="C1408" i="25" a="1"/>
  <c r="C1408" i="25" s="1"/>
  <c r="C1409" i="25" a="1"/>
  <c r="C1409" i="25" s="1"/>
  <c r="C1410" i="25" a="1"/>
  <c r="C1410" i="25" s="1"/>
  <c r="C1411" i="25" a="1"/>
  <c r="C1411" i="25" s="1"/>
  <c r="C1412" i="25" a="1"/>
  <c r="C1412" i="25" s="1"/>
  <c r="C1413" i="25" a="1"/>
  <c r="C1413" i="25" s="1"/>
  <c r="C1414" i="25" a="1"/>
  <c r="C1414" i="25" s="1"/>
  <c r="C1415" i="25" a="1"/>
  <c r="C1415" i="25" s="1"/>
  <c r="C1416" i="25" a="1"/>
  <c r="C1416" i="25" s="1"/>
  <c r="C1417" i="25" a="1"/>
  <c r="C1417" i="25" s="1"/>
  <c r="C1418" i="25" a="1"/>
  <c r="C1418" i="25" s="1"/>
  <c r="C1419" i="25" a="1"/>
  <c r="C1419" i="25" s="1"/>
  <c r="C1420" i="25" a="1"/>
  <c r="C1420" i="25" s="1"/>
  <c r="C1421" i="25" a="1"/>
  <c r="C1421" i="25" s="1"/>
  <c r="C1422" i="25" a="1"/>
  <c r="C1422" i="25" s="1"/>
  <c r="C1423" i="25" a="1"/>
  <c r="C1423" i="25" s="1"/>
  <c r="C1424" i="25" a="1"/>
  <c r="C1424" i="25" s="1"/>
  <c r="C1425" i="25" a="1"/>
  <c r="C1425" i="25" s="1"/>
  <c r="C1426" i="25" a="1"/>
  <c r="C1426" i="25" s="1"/>
  <c r="C1427" i="25" a="1"/>
  <c r="C1427" i="25" s="1"/>
  <c r="C1428" i="25" a="1"/>
  <c r="C1428" i="25" s="1"/>
  <c r="C1429" i="25" a="1"/>
  <c r="C1429" i="25" s="1"/>
  <c r="C1430" i="25" a="1"/>
  <c r="C1430" i="25" s="1"/>
  <c r="C1431" i="25" a="1"/>
  <c r="C1431" i="25" s="1"/>
  <c r="C1432" i="25" a="1"/>
  <c r="C1432" i="25" s="1"/>
  <c r="C1433" i="25" a="1"/>
  <c r="C1433" i="25" s="1"/>
  <c r="C1434" i="25" a="1"/>
  <c r="C1434" i="25" s="1"/>
  <c r="C1435" i="25" a="1"/>
  <c r="C1435" i="25" s="1"/>
  <c r="C1436" i="25" a="1"/>
  <c r="C1436" i="25" s="1"/>
  <c r="C1437" i="25" a="1"/>
  <c r="C1437" i="25" s="1"/>
  <c r="C1438" i="25" a="1"/>
  <c r="C1438" i="25" s="1"/>
  <c r="C1439" i="25" a="1"/>
  <c r="C1439" i="25" s="1"/>
  <c r="C1440" i="25" a="1"/>
  <c r="C1440" i="25" s="1"/>
  <c r="C1441" i="25" a="1"/>
  <c r="C1441" i="25" s="1"/>
  <c r="C1442" i="25" a="1"/>
  <c r="C1442" i="25" s="1"/>
  <c r="C1443" i="25" a="1"/>
  <c r="C1443" i="25" s="1"/>
  <c r="C1444" i="25" a="1"/>
  <c r="C1444" i="25" s="1"/>
  <c r="C1445" i="25" a="1"/>
  <c r="C1445" i="25" s="1"/>
  <c r="C1446" i="25" a="1"/>
  <c r="C1446" i="25" s="1"/>
  <c r="C1447" i="25" a="1"/>
  <c r="C1447" i="25" s="1"/>
  <c r="C1448" i="25" a="1"/>
  <c r="C1448" i="25" s="1"/>
  <c r="C1449" i="25" a="1"/>
  <c r="C1449" i="25" s="1"/>
  <c r="C1450" i="25" a="1"/>
  <c r="C1450" i="25" s="1"/>
  <c r="C1451" i="25" a="1"/>
  <c r="C1451" i="25" s="1"/>
  <c r="C1452" i="25" a="1"/>
  <c r="C1452" i="25" s="1"/>
  <c r="C1453" i="25" a="1"/>
  <c r="C1453" i="25" s="1"/>
  <c r="C1454" i="25" a="1"/>
  <c r="C1454" i="25" s="1"/>
  <c r="C1455" i="25" a="1"/>
  <c r="C1455" i="25" s="1"/>
  <c r="C1456" i="25" a="1"/>
  <c r="C1456" i="25" s="1"/>
  <c r="C1457" i="25" a="1"/>
  <c r="C1457" i="25" s="1"/>
  <c r="C1458" i="25" a="1"/>
  <c r="C1458" i="25" s="1"/>
  <c r="C1459" i="25" a="1"/>
  <c r="C1459" i="25" s="1"/>
  <c r="C1460" i="25" a="1"/>
  <c r="C1460" i="25" s="1"/>
  <c r="C1461" i="25" a="1"/>
  <c r="C1461" i="25" s="1"/>
  <c r="C1462" i="25" a="1"/>
  <c r="C1462" i="25" s="1"/>
  <c r="C1463" i="25" a="1"/>
  <c r="C1463" i="25" s="1"/>
  <c r="C1464" i="25" a="1"/>
  <c r="C1464" i="25" s="1"/>
  <c r="C1465" i="25" a="1"/>
  <c r="C1465" i="25" s="1"/>
  <c r="C1466" i="25" a="1"/>
  <c r="C1466" i="25" s="1"/>
  <c r="C1467" i="25" a="1"/>
  <c r="C1467" i="25" s="1"/>
  <c r="C1468" i="25" a="1"/>
  <c r="C1468" i="25" s="1"/>
  <c r="C1469" i="25" a="1"/>
  <c r="C1469" i="25" s="1"/>
  <c r="C1470" i="25" a="1"/>
  <c r="C1470" i="25" s="1"/>
  <c r="C1471" i="25" a="1"/>
  <c r="C1471" i="25" s="1"/>
  <c r="C1472" i="25" a="1"/>
  <c r="C1472" i="25" s="1"/>
  <c r="C1473" i="25" a="1"/>
  <c r="C1473" i="25" s="1"/>
  <c r="C1474" i="25" a="1"/>
  <c r="C1474" i="25" s="1"/>
  <c r="C1475" i="25" a="1"/>
  <c r="C1475" i="25" s="1"/>
  <c r="C1476" i="25" a="1"/>
  <c r="C1476" i="25" s="1"/>
  <c r="C1477" i="25" a="1"/>
  <c r="C1477" i="25" s="1"/>
  <c r="C1478" i="25" a="1"/>
  <c r="C1478" i="25" s="1"/>
  <c r="C1479" i="25" a="1"/>
  <c r="C1479" i="25" s="1"/>
  <c r="C1480" i="25" a="1"/>
  <c r="C1480" i="25" s="1"/>
  <c r="C1481" i="25" a="1"/>
  <c r="C1481" i="25" s="1"/>
  <c r="C1482" i="25" a="1"/>
  <c r="C1482" i="25" s="1"/>
  <c r="C1483" i="25" a="1"/>
  <c r="C1483" i="25" s="1"/>
  <c r="C1484" i="25" a="1"/>
  <c r="C1484" i="25" s="1"/>
  <c r="C1485" i="25" a="1"/>
  <c r="C1485" i="25" s="1"/>
  <c r="C1486" i="25" a="1"/>
  <c r="C1486" i="25" s="1"/>
  <c r="C1487" i="25" a="1"/>
  <c r="C1487" i="25" s="1"/>
  <c r="C1488" i="25" a="1"/>
  <c r="C1488" i="25" s="1"/>
  <c r="C1489" i="25" a="1"/>
  <c r="C1489" i="25" s="1"/>
  <c r="C1490" i="25" a="1"/>
  <c r="C1490" i="25" s="1"/>
  <c r="C1491" i="25" a="1"/>
  <c r="C1491" i="25" s="1"/>
  <c r="C1492" i="25" a="1"/>
  <c r="C1492" i="25" s="1"/>
  <c r="C1493" i="25" a="1"/>
  <c r="C1493" i="25" s="1"/>
  <c r="C1494" i="25" a="1"/>
  <c r="C1494" i="25" s="1"/>
  <c r="C1495" i="25" a="1"/>
  <c r="C1495" i="25" s="1"/>
  <c r="C1496" i="25" a="1"/>
  <c r="C1496" i="25" s="1"/>
  <c r="C1497" i="25" a="1"/>
  <c r="C1497" i="25" s="1"/>
  <c r="C1498" i="25" a="1"/>
  <c r="C1498" i="25" s="1"/>
  <c r="C1499" i="25" a="1"/>
  <c r="C1499" i="25" s="1"/>
  <c r="C1500" i="25" a="1"/>
  <c r="C1500" i="25" s="1"/>
  <c r="C1501" i="25" a="1"/>
  <c r="C1501" i="25" s="1"/>
  <c r="C1502" i="25" a="1"/>
  <c r="C1502" i="25" s="1"/>
  <c r="C1503" i="25" a="1"/>
  <c r="C1503" i="25" s="1"/>
  <c r="C1504" i="25" a="1"/>
  <c r="C1504" i="25" s="1"/>
  <c r="C1505" i="25" a="1"/>
  <c r="C1505" i="25" s="1"/>
  <c r="C1506" i="25" a="1"/>
  <c r="C1506" i="25" s="1"/>
  <c r="C1507" i="25" a="1"/>
  <c r="C1507" i="25" s="1"/>
  <c r="C1508" i="25" a="1"/>
  <c r="C1508" i="25" s="1"/>
  <c r="C1509" i="25" a="1"/>
  <c r="C1509" i="25" s="1"/>
  <c r="C1510" i="25" a="1"/>
  <c r="C1510" i="25" s="1"/>
  <c r="C1511" i="25" a="1"/>
  <c r="C1511" i="25" s="1"/>
  <c r="C1512" i="25" a="1"/>
  <c r="C1512" i="25" s="1"/>
  <c r="C1513" i="25" a="1"/>
  <c r="C1513" i="25" s="1"/>
  <c r="C1514" i="25" a="1"/>
  <c r="C1514" i="25" s="1"/>
  <c r="C1515" i="25" a="1"/>
  <c r="C1515" i="25" s="1"/>
  <c r="C1516" i="25" a="1"/>
  <c r="C1516" i="25" s="1"/>
  <c r="C1517" i="25" a="1"/>
  <c r="C1517" i="25" s="1"/>
  <c r="C1518" i="25" a="1"/>
  <c r="C1518" i="25" s="1"/>
  <c r="C1519" i="25" a="1"/>
  <c r="C1519" i="25" s="1"/>
  <c r="C1520" i="25" a="1"/>
  <c r="C1520" i="25" s="1"/>
  <c r="C1521" i="25" a="1"/>
  <c r="C1521" i="25" s="1"/>
  <c r="C1522" i="25" a="1"/>
  <c r="C1522" i="25" s="1"/>
  <c r="C1523" i="25" a="1"/>
  <c r="C1523" i="25" s="1"/>
  <c r="C1524" i="25" a="1"/>
  <c r="C1524" i="25" s="1"/>
  <c r="C1525" i="25" a="1"/>
  <c r="C1525" i="25" s="1"/>
  <c r="C1526" i="25" a="1"/>
  <c r="C1526" i="25" s="1"/>
  <c r="C1527" i="25" a="1"/>
  <c r="C1527" i="25" s="1"/>
  <c r="C1528" i="25" a="1"/>
  <c r="C1528" i="25" s="1"/>
  <c r="C1529" i="25" a="1"/>
  <c r="C1529" i="25" s="1"/>
  <c r="C1530" i="25" a="1"/>
  <c r="C1530" i="25" s="1"/>
  <c r="C1531" i="25" a="1"/>
  <c r="C1531" i="25" s="1"/>
  <c r="C1532" i="25" a="1"/>
  <c r="C1532" i="25" s="1"/>
  <c r="C1533" i="25" a="1"/>
  <c r="C1533" i="25" s="1"/>
  <c r="C1534" i="25" a="1"/>
  <c r="C1534" i="25" s="1"/>
  <c r="C1535" i="25" a="1"/>
  <c r="C1535" i="25" s="1"/>
  <c r="C1536" i="25" a="1"/>
  <c r="C1536" i="25" s="1"/>
  <c r="C1537" i="25" a="1"/>
  <c r="C1537" i="25" s="1"/>
  <c r="C1538" i="25" a="1"/>
  <c r="C1538" i="25" s="1"/>
  <c r="C1539" i="25" a="1"/>
  <c r="C1539" i="25" s="1"/>
  <c r="C1540" i="25" a="1"/>
  <c r="C1540" i="25" s="1"/>
  <c r="C1541" i="25" a="1"/>
  <c r="C1541" i="25" s="1"/>
  <c r="C1542" i="25" a="1"/>
  <c r="C1542" i="25" s="1"/>
  <c r="C1543" i="25" a="1"/>
  <c r="C1543" i="25" s="1"/>
  <c r="C1544" i="25" a="1"/>
  <c r="C1544" i="25" s="1"/>
  <c r="C1545" i="25" a="1"/>
  <c r="C1545" i="25" s="1"/>
  <c r="C1546" i="25" a="1"/>
  <c r="C1546" i="25" s="1"/>
  <c r="C1547" i="25" a="1"/>
  <c r="C1547" i="25" s="1"/>
  <c r="C1548" i="25" a="1"/>
  <c r="C1548" i="25" s="1"/>
  <c r="C1549" i="25" a="1"/>
  <c r="C1549" i="25" s="1"/>
  <c r="C1550" i="25" a="1"/>
  <c r="C1550" i="25" s="1"/>
  <c r="C1551" i="25" a="1"/>
  <c r="C1551" i="25" s="1"/>
  <c r="C1552" i="25" a="1"/>
  <c r="C1552" i="25" s="1"/>
  <c r="C1553" i="25" a="1"/>
  <c r="C1553" i="25" s="1"/>
  <c r="C1554" i="25" a="1"/>
  <c r="C1554" i="25" s="1"/>
  <c r="C1555" i="25" a="1"/>
  <c r="C1555" i="25" s="1"/>
  <c r="C1556" i="25" a="1"/>
  <c r="C1556" i="25" s="1"/>
  <c r="C1557" i="25" a="1"/>
  <c r="C1557" i="25" s="1"/>
  <c r="C1558" i="25" a="1"/>
  <c r="C1558" i="25" s="1"/>
  <c r="C1559" i="25" a="1"/>
  <c r="C1559" i="25" s="1"/>
  <c r="C1560" i="25" a="1"/>
  <c r="C1560" i="25" s="1"/>
  <c r="A6" i="25"/>
  <c r="A7" i="25"/>
  <c r="A8" i="25"/>
  <c r="A9" i="25"/>
  <c r="A10" i="25"/>
  <c r="A11" i="25"/>
  <c r="A12" i="25"/>
  <c r="A13" i="25"/>
  <c r="A14" i="25"/>
  <c r="A15" i="25"/>
  <c r="A16" i="25"/>
  <c r="A17" i="25"/>
  <c r="A18" i="25"/>
  <c r="A19" i="25"/>
  <c r="A20" i="25"/>
  <c r="A21" i="25"/>
  <c r="A22" i="25"/>
  <c r="A23" i="25"/>
  <c r="A24" i="25"/>
  <c r="A25" i="25"/>
  <c r="A26" i="25"/>
  <c r="A27" i="25"/>
  <c r="A28" i="25"/>
  <c r="A29" i="25"/>
  <c r="A30" i="25"/>
  <c r="A31" i="25"/>
  <c r="A32" i="25"/>
  <c r="A33" i="25"/>
  <c r="A34" i="25"/>
  <c r="A35" i="25"/>
  <c r="A36" i="25"/>
  <c r="A37" i="25"/>
  <c r="A38" i="25"/>
  <c r="A39" i="25"/>
  <c r="A40" i="25"/>
  <c r="A41" i="25"/>
  <c r="A42" i="25"/>
  <c r="A43" i="25"/>
  <c r="A44" i="25"/>
  <c r="A45" i="25"/>
  <c r="A46" i="25"/>
  <c r="A47" i="25"/>
  <c r="A48" i="25"/>
  <c r="A49" i="25"/>
  <c r="A50" i="25"/>
  <c r="A51" i="25"/>
  <c r="A52" i="25"/>
  <c r="A53" i="25"/>
  <c r="A54" i="25"/>
  <c r="A55" i="25"/>
  <c r="A56" i="25"/>
  <c r="A57" i="25"/>
  <c r="A58" i="25"/>
  <c r="A59" i="25"/>
  <c r="A60" i="25"/>
  <c r="A61" i="25"/>
  <c r="A62" i="25"/>
  <c r="A63" i="25"/>
  <c r="A64" i="25"/>
  <c r="A65" i="25"/>
  <c r="A66" i="25"/>
  <c r="A67" i="25"/>
  <c r="A68" i="25"/>
  <c r="A69" i="25"/>
  <c r="A70" i="25"/>
  <c r="A71" i="25"/>
  <c r="A72" i="25"/>
  <c r="A73" i="25"/>
  <c r="A74" i="25"/>
  <c r="A75" i="25"/>
  <c r="A76" i="25"/>
  <c r="A77" i="25"/>
  <c r="A78" i="25"/>
  <c r="A79" i="25"/>
  <c r="A80" i="25"/>
  <c r="A81" i="25"/>
  <c r="A82" i="25"/>
  <c r="A83" i="25"/>
  <c r="A84" i="25"/>
  <c r="A85" i="25"/>
  <c r="A86" i="25"/>
  <c r="A87" i="25"/>
  <c r="A88" i="25"/>
  <c r="A89" i="25"/>
  <c r="A90" i="25"/>
  <c r="A91" i="25"/>
  <c r="A92" i="25"/>
  <c r="A93" i="25"/>
  <c r="A94" i="25"/>
  <c r="A95" i="25"/>
  <c r="A96" i="25"/>
  <c r="A97" i="25"/>
  <c r="A98" i="25"/>
  <c r="A99" i="25"/>
  <c r="A100" i="25"/>
  <c r="A101" i="25"/>
  <c r="A102" i="25"/>
  <c r="A103" i="25"/>
  <c r="A104" i="25"/>
  <c r="A105" i="25"/>
  <c r="A106" i="25"/>
  <c r="A107" i="25"/>
  <c r="A108" i="25"/>
  <c r="A109" i="25"/>
  <c r="A110" i="25"/>
  <c r="A111" i="25"/>
  <c r="A112" i="25"/>
  <c r="A113" i="25"/>
  <c r="A114" i="25"/>
  <c r="A115" i="25"/>
  <c r="A116" i="25"/>
  <c r="A117" i="25"/>
  <c r="A118" i="25"/>
  <c r="A119" i="25"/>
  <c r="A120" i="25"/>
  <c r="A121" i="25"/>
  <c r="A122" i="25"/>
  <c r="A123" i="25"/>
  <c r="A124" i="25"/>
  <c r="A125" i="25"/>
  <c r="A126" i="25"/>
  <c r="A127" i="25"/>
  <c r="A128" i="25"/>
  <c r="A129" i="25"/>
  <c r="A130" i="25"/>
  <c r="A131" i="25"/>
  <c r="A132" i="25"/>
  <c r="A133" i="25"/>
  <c r="A134" i="25"/>
  <c r="A135" i="25"/>
  <c r="A136" i="25"/>
  <c r="A137" i="25"/>
  <c r="A138" i="25"/>
  <c r="A139" i="25"/>
  <c r="A140" i="25"/>
  <c r="A141" i="25"/>
  <c r="A142" i="25"/>
  <c r="A143" i="25"/>
  <c r="A144" i="25"/>
  <c r="A145" i="25"/>
  <c r="A146" i="25"/>
  <c r="A147" i="25"/>
  <c r="A148" i="25"/>
  <c r="A149" i="25"/>
  <c r="A150" i="25"/>
  <c r="A151" i="25"/>
  <c r="A152" i="25"/>
  <c r="A153" i="25"/>
  <c r="A154" i="25"/>
  <c r="A155" i="25"/>
  <c r="A156" i="25"/>
  <c r="A157" i="25"/>
  <c r="A158" i="25"/>
  <c r="A159" i="25"/>
  <c r="A160" i="25"/>
  <c r="A161" i="25"/>
  <c r="A162" i="25"/>
  <c r="A163" i="25"/>
  <c r="A164" i="25"/>
  <c r="A165" i="25"/>
  <c r="A166" i="25"/>
  <c r="A167" i="25"/>
  <c r="A168" i="25"/>
  <c r="A169" i="25"/>
  <c r="A170" i="25"/>
  <c r="A171" i="25"/>
  <c r="A172" i="25"/>
  <c r="A173" i="25"/>
  <c r="A174" i="25"/>
  <c r="A175" i="25"/>
  <c r="A176" i="25"/>
  <c r="A177" i="25"/>
  <c r="A178" i="25"/>
  <c r="A179" i="25"/>
  <c r="A180" i="25"/>
  <c r="A181" i="25"/>
  <c r="A182" i="25"/>
  <c r="A183" i="25"/>
  <c r="A184" i="25"/>
  <c r="A185" i="25"/>
  <c r="A186" i="25"/>
  <c r="A187" i="25"/>
  <c r="A188" i="25"/>
  <c r="A189" i="25"/>
  <c r="A190" i="25"/>
  <c r="A191" i="25"/>
  <c r="A192" i="25"/>
  <c r="A193" i="25"/>
  <c r="A194" i="25"/>
  <c r="A195" i="25"/>
  <c r="A196" i="25"/>
  <c r="A197" i="25"/>
  <c r="A198" i="25"/>
  <c r="A199" i="25"/>
  <c r="A200" i="25"/>
  <c r="A201" i="25"/>
  <c r="A202" i="25"/>
  <c r="A203" i="25"/>
  <c r="A204" i="25"/>
  <c r="A205" i="25"/>
  <c r="A206" i="25"/>
  <c r="A207" i="25"/>
  <c r="A208" i="25"/>
  <c r="A209" i="25"/>
  <c r="A210" i="25"/>
  <c r="A211" i="25"/>
  <c r="A212" i="25"/>
  <c r="A213" i="25"/>
  <c r="A214" i="25"/>
  <c r="A215" i="25"/>
  <c r="A216" i="25"/>
  <c r="A217" i="25"/>
  <c r="A218" i="25"/>
  <c r="A219" i="25"/>
  <c r="A220" i="25"/>
  <c r="A221" i="25"/>
  <c r="A222" i="25"/>
  <c r="A223" i="25"/>
  <c r="A224" i="25"/>
  <c r="A225" i="25"/>
  <c r="A226" i="25"/>
  <c r="A227" i="25"/>
  <c r="A228" i="25"/>
  <c r="A229" i="25"/>
  <c r="A230" i="25"/>
  <c r="A231" i="25"/>
  <c r="A232" i="25"/>
  <c r="A233" i="25"/>
  <c r="A234" i="25"/>
  <c r="A235" i="25"/>
  <c r="A236" i="25"/>
  <c r="A237" i="25"/>
  <c r="A238" i="25"/>
  <c r="A239" i="25"/>
  <c r="A240" i="25"/>
  <c r="A241" i="25"/>
  <c r="A242" i="25"/>
  <c r="A243" i="25"/>
  <c r="A244" i="25"/>
  <c r="A245" i="25"/>
  <c r="A246" i="25"/>
  <c r="A247" i="25"/>
  <c r="A248" i="25"/>
  <c r="A249" i="25"/>
  <c r="A250" i="25"/>
  <c r="A251" i="25"/>
  <c r="A252" i="25"/>
  <c r="A253" i="25"/>
  <c r="A254" i="25"/>
  <c r="A255" i="25"/>
  <c r="A256" i="25"/>
  <c r="A257" i="25"/>
  <c r="A258" i="25"/>
  <c r="A259" i="25"/>
  <c r="A260" i="25"/>
  <c r="A261" i="25"/>
  <c r="A262" i="25"/>
  <c r="A263" i="25"/>
  <c r="A264" i="25"/>
  <c r="A265" i="25"/>
  <c r="A266" i="25"/>
  <c r="A267" i="25"/>
  <c r="A268" i="25"/>
  <c r="A269" i="25"/>
  <c r="A270" i="25"/>
  <c r="A271" i="25"/>
  <c r="A272" i="25"/>
  <c r="A273" i="25"/>
  <c r="A274" i="25"/>
  <c r="A275" i="25"/>
  <c r="A276" i="25"/>
  <c r="A277" i="25"/>
  <c r="A278" i="25"/>
  <c r="A279" i="25"/>
  <c r="A280" i="25"/>
  <c r="A281" i="25"/>
  <c r="A282" i="25"/>
  <c r="A283" i="25"/>
  <c r="A284" i="25"/>
  <c r="A285" i="25"/>
  <c r="A286" i="25"/>
  <c r="A287" i="25"/>
  <c r="A288" i="25"/>
  <c r="A289" i="25"/>
  <c r="A290" i="25"/>
  <c r="A291" i="25"/>
  <c r="A292" i="25"/>
  <c r="A293" i="25"/>
  <c r="A294" i="25"/>
  <c r="A295" i="25"/>
  <c r="A296" i="25"/>
  <c r="A297" i="25"/>
  <c r="A298" i="25"/>
  <c r="A299" i="25"/>
  <c r="A300" i="25"/>
  <c r="A301" i="25"/>
  <c r="A302" i="25"/>
  <c r="A303" i="25"/>
  <c r="A304" i="25"/>
  <c r="A305" i="25"/>
  <c r="A306" i="25"/>
  <c r="A307" i="25"/>
  <c r="A308" i="25"/>
  <c r="A309" i="25"/>
  <c r="A310" i="25"/>
  <c r="A311" i="25"/>
  <c r="A312" i="25"/>
  <c r="A313" i="25"/>
  <c r="A314" i="25"/>
  <c r="A315" i="25"/>
  <c r="A316" i="25"/>
  <c r="A317" i="25"/>
  <c r="A318" i="25"/>
  <c r="A319" i="25"/>
  <c r="A320" i="25"/>
  <c r="A321" i="25"/>
  <c r="A322" i="25"/>
  <c r="A323" i="25"/>
  <c r="A324" i="25"/>
  <c r="A325" i="25"/>
  <c r="A326" i="25"/>
  <c r="A327" i="25"/>
  <c r="A328" i="25"/>
  <c r="A329" i="25"/>
  <c r="A330" i="25"/>
  <c r="A331" i="25"/>
  <c r="A332" i="25"/>
  <c r="A333" i="25"/>
  <c r="A334" i="25"/>
  <c r="A335" i="25"/>
  <c r="A336" i="25"/>
  <c r="A337" i="25"/>
  <c r="A338" i="25"/>
  <c r="A339" i="25"/>
  <c r="A340" i="25"/>
  <c r="A341" i="25"/>
  <c r="A342" i="25"/>
  <c r="A343" i="25"/>
  <c r="A344" i="25"/>
  <c r="A345" i="25"/>
  <c r="A346" i="25"/>
  <c r="A347" i="25"/>
  <c r="A348" i="25"/>
  <c r="A349" i="25"/>
  <c r="A350" i="25"/>
  <c r="A351" i="25"/>
  <c r="A352" i="25"/>
  <c r="A353" i="25"/>
  <c r="A354" i="25"/>
  <c r="A355" i="25"/>
  <c r="A356" i="25"/>
  <c r="A357" i="25"/>
  <c r="A358" i="25"/>
  <c r="A359" i="25"/>
  <c r="A360" i="25"/>
  <c r="A361" i="25"/>
  <c r="A362" i="25"/>
  <c r="A363" i="25"/>
  <c r="A364" i="25"/>
  <c r="A365" i="25"/>
  <c r="A366" i="25"/>
  <c r="A367" i="25"/>
  <c r="A368" i="25"/>
  <c r="A369" i="25"/>
  <c r="A370" i="25"/>
  <c r="A371" i="25"/>
  <c r="A372" i="25"/>
  <c r="A373" i="25"/>
  <c r="A374" i="25"/>
  <c r="A375" i="25"/>
  <c r="A376" i="25"/>
  <c r="A377" i="25"/>
  <c r="A378" i="25"/>
  <c r="A379" i="25"/>
  <c r="A380" i="25"/>
  <c r="A381" i="25"/>
  <c r="A382" i="25"/>
  <c r="A383" i="25"/>
  <c r="A384" i="25"/>
  <c r="A385" i="25"/>
  <c r="A386" i="25"/>
  <c r="A387" i="25"/>
  <c r="A388" i="25"/>
  <c r="A389" i="25"/>
  <c r="A390" i="25"/>
  <c r="A391" i="25"/>
  <c r="A392" i="25"/>
  <c r="A393" i="25"/>
  <c r="A394" i="25"/>
  <c r="A395" i="25"/>
  <c r="A396" i="25"/>
  <c r="A397" i="25"/>
  <c r="A398" i="25"/>
  <c r="A399" i="25"/>
  <c r="A400" i="25"/>
  <c r="A401" i="25"/>
  <c r="A402" i="25"/>
  <c r="A403" i="25"/>
  <c r="A404" i="25"/>
  <c r="A405" i="25"/>
  <c r="A406" i="25"/>
  <c r="A407" i="25"/>
  <c r="A408" i="25"/>
  <c r="A409" i="25"/>
  <c r="A410" i="25"/>
  <c r="A411" i="25"/>
  <c r="A412" i="25"/>
  <c r="A413" i="25"/>
  <c r="A414" i="25"/>
  <c r="A415" i="25"/>
  <c r="A416" i="25"/>
  <c r="A417" i="25"/>
  <c r="A418" i="25"/>
  <c r="A419" i="25"/>
  <c r="A420" i="25"/>
  <c r="A421" i="25"/>
  <c r="A422" i="25"/>
  <c r="A423" i="25"/>
  <c r="A424" i="25"/>
  <c r="A425" i="25"/>
  <c r="A426" i="25"/>
  <c r="A427" i="25"/>
  <c r="A428" i="25"/>
  <c r="A429" i="25"/>
  <c r="A430" i="25"/>
  <c r="A431" i="25"/>
  <c r="A432" i="25"/>
  <c r="A433" i="25"/>
  <c r="A434" i="25"/>
  <c r="A435" i="25"/>
  <c r="A436" i="25"/>
  <c r="A437" i="25"/>
  <c r="A438" i="25"/>
  <c r="A439" i="25"/>
  <c r="A440" i="25"/>
  <c r="A441" i="25"/>
  <c r="A442" i="25"/>
  <c r="A443" i="25"/>
  <c r="A444" i="25"/>
  <c r="A445" i="25"/>
  <c r="A446" i="25"/>
  <c r="A447" i="25"/>
  <c r="A448" i="25"/>
  <c r="A449" i="25"/>
  <c r="A450" i="25"/>
  <c r="A451" i="25"/>
  <c r="A452" i="25"/>
  <c r="A453" i="25"/>
  <c r="A454" i="25"/>
  <c r="A455" i="25"/>
  <c r="A456" i="25"/>
  <c r="A457" i="25"/>
  <c r="A458" i="25"/>
  <c r="A459" i="25"/>
  <c r="A460" i="25"/>
  <c r="A461" i="25"/>
  <c r="A462" i="25"/>
  <c r="A463" i="25"/>
  <c r="A464" i="25"/>
  <c r="A465" i="25"/>
  <c r="A466" i="25"/>
  <c r="A467" i="25"/>
  <c r="A468" i="25"/>
  <c r="A469" i="25"/>
  <c r="A470" i="25"/>
  <c r="A471" i="25"/>
  <c r="A472" i="25"/>
  <c r="A473" i="25"/>
  <c r="A474" i="25"/>
  <c r="A475" i="25"/>
  <c r="A476" i="25"/>
  <c r="A477" i="25"/>
  <c r="A478" i="25"/>
  <c r="A479" i="25"/>
  <c r="A480" i="25"/>
  <c r="A481" i="25"/>
  <c r="A482" i="25"/>
  <c r="A483" i="25"/>
  <c r="A484" i="25"/>
  <c r="A485" i="25"/>
  <c r="A486" i="25"/>
  <c r="A487" i="25"/>
  <c r="A488" i="25"/>
  <c r="A489" i="25"/>
  <c r="A490" i="25"/>
  <c r="A491" i="25"/>
  <c r="A492" i="25"/>
  <c r="A493" i="25"/>
  <c r="A494" i="25"/>
  <c r="A495" i="25"/>
  <c r="A496" i="25"/>
  <c r="A497" i="25"/>
  <c r="A498" i="25"/>
  <c r="A499" i="25"/>
  <c r="A500" i="25"/>
  <c r="A501" i="25"/>
  <c r="A502" i="25"/>
  <c r="A503" i="25"/>
  <c r="A504" i="25"/>
  <c r="A505" i="25"/>
  <c r="A506" i="25"/>
  <c r="A507" i="25"/>
  <c r="A508" i="25"/>
  <c r="A509" i="25"/>
  <c r="A510" i="25"/>
  <c r="A511" i="25"/>
  <c r="A512" i="25"/>
  <c r="A513" i="25"/>
  <c r="A514" i="25"/>
  <c r="A515" i="25"/>
  <c r="A516" i="25"/>
  <c r="A517" i="25"/>
  <c r="A518" i="25"/>
  <c r="A519" i="25"/>
  <c r="A520" i="25"/>
  <c r="A521" i="25"/>
  <c r="A522" i="25"/>
  <c r="A523" i="25"/>
  <c r="A524" i="25"/>
  <c r="A525" i="25"/>
  <c r="A526" i="25"/>
  <c r="A527" i="25"/>
  <c r="A528" i="25"/>
  <c r="A529" i="25"/>
  <c r="A530" i="25"/>
  <c r="A531" i="25"/>
  <c r="A532" i="25"/>
  <c r="A533" i="25"/>
  <c r="A534" i="25"/>
  <c r="A535" i="25"/>
  <c r="A536" i="25"/>
  <c r="A537" i="25"/>
  <c r="A538" i="25"/>
  <c r="A539" i="25"/>
  <c r="A540" i="25"/>
  <c r="A541" i="25"/>
  <c r="A542" i="25"/>
  <c r="A543" i="25"/>
  <c r="A544" i="25"/>
  <c r="A545" i="25"/>
  <c r="A546" i="25"/>
  <c r="A547" i="25"/>
  <c r="A548" i="25"/>
  <c r="A549" i="25"/>
  <c r="A550" i="25"/>
  <c r="A551" i="25"/>
  <c r="A552" i="25"/>
  <c r="A553" i="25"/>
  <c r="A554" i="25"/>
  <c r="A555" i="25"/>
  <c r="A556" i="25"/>
  <c r="A557" i="25"/>
  <c r="A558" i="25"/>
  <c r="A559" i="25"/>
  <c r="A560" i="25"/>
  <c r="A561" i="25"/>
  <c r="A562" i="25"/>
  <c r="A563" i="25"/>
  <c r="A564" i="25"/>
  <c r="A565" i="25"/>
  <c r="A566" i="25"/>
  <c r="A567" i="25"/>
  <c r="A568" i="25"/>
  <c r="A569" i="25"/>
  <c r="A570" i="25"/>
  <c r="A571" i="25"/>
  <c r="A572" i="25"/>
  <c r="A573" i="25"/>
  <c r="A574" i="25"/>
  <c r="A575" i="25"/>
  <c r="A576" i="25"/>
  <c r="A577" i="25"/>
  <c r="A578" i="25"/>
  <c r="A579" i="25"/>
  <c r="A580" i="25"/>
  <c r="A581" i="25"/>
  <c r="A582" i="25"/>
  <c r="A583" i="25"/>
  <c r="A584" i="25"/>
  <c r="A585" i="25"/>
  <c r="A586" i="25"/>
  <c r="A587" i="25"/>
  <c r="A588" i="25"/>
  <c r="A589" i="25"/>
  <c r="A590" i="25"/>
  <c r="A591" i="25"/>
  <c r="A592" i="25"/>
  <c r="A593" i="25"/>
  <c r="A594" i="25"/>
  <c r="A595" i="25"/>
  <c r="A596" i="25"/>
  <c r="A597" i="25"/>
  <c r="A598" i="25"/>
  <c r="A599" i="25"/>
  <c r="A600" i="25"/>
  <c r="A601" i="25"/>
  <c r="A602" i="25"/>
  <c r="A603" i="25"/>
  <c r="A604" i="25"/>
  <c r="A605" i="25"/>
  <c r="A606" i="25"/>
  <c r="A607" i="25"/>
  <c r="A608" i="25"/>
  <c r="A609" i="25"/>
  <c r="A610" i="25"/>
  <c r="A611" i="25"/>
  <c r="A612" i="25"/>
  <c r="A613" i="25"/>
  <c r="A614" i="25"/>
  <c r="A615" i="25"/>
  <c r="A616" i="25"/>
  <c r="A617" i="25"/>
  <c r="A618" i="25"/>
  <c r="A619" i="25"/>
  <c r="A620" i="25"/>
  <c r="A621" i="25"/>
  <c r="A622" i="25"/>
  <c r="A623" i="25"/>
  <c r="A624" i="25"/>
  <c r="A625" i="25"/>
  <c r="A626" i="25"/>
  <c r="A627" i="25"/>
  <c r="A628" i="25"/>
  <c r="A629" i="25"/>
  <c r="A630" i="25"/>
  <c r="A631" i="25"/>
  <c r="A632" i="25"/>
  <c r="A633" i="25"/>
  <c r="A634" i="25"/>
  <c r="A635" i="25"/>
  <c r="A636" i="25"/>
  <c r="A637" i="25"/>
  <c r="A638" i="25"/>
  <c r="A639" i="25"/>
  <c r="A640" i="25"/>
  <c r="A641" i="25"/>
  <c r="A642" i="25"/>
  <c r="A643" i="25"/>
  <c r="A644" i="25"/>
  <c r="A645" i="25"/>
  <c r="A646" i="25"/>
  <c r="A647" i="25"/>
  <c r="A648" i="25"/>
  <c r="A649" i="25"/>
  <c r="A650" i="25"/>
  <c r="A651" i="25"/>
  <c r="A652" i="25"/>
  <c r="A653" i="25"/>
  <c r="A654" i="25"/>
  <c r="A655" i="25"/>
  <c r="A656" i="25"/>
  <c r="A657" i="25"/>
  <c r="A658" i="25"/>
  <c r="A659" i="25"/>
  <c r="A660" i="25"/>
  <c r="A661" i="25"/>
  <c r="A662" i="25"/>
  <c r="A663" i="25"/>
  <c r="A664" i="25"/>
  <c r="A665" i="25"/>
  <c r="A666" i="25"/>
  <c r="A667" i="25"/>
  <c r="A668" i="25"/>
  <c r="A669" i="25"/>
  <c r="A670" i="25"/>
  <c r="A671" i="25"/>
  <c r="A672" i="25"/>
  <c r="A673" i="25"/>
  <c r="A674" i="25"/>
  <c r="A675" i="25"/>
  <c r="A676" i="25"/>
  <c r="A677" i="25"/>
  <c r="A678" i="25"/>
  <c r="A679" i="25"/>
  <c r="A680" i="25"/>
  <c r="A681" i="25"/>
  <c r="A682" i="25"/>
  <c r="A683" i="25"/>
  <c r="A684" i="25"/>
  <c r="A685" i="25"/>
  <c r="A686" i="25"/>
  <c r="A687" i="25"/>
  <c r="A688" i="25"/>
  <c r="A689" i="25"/>
  <c r="A690" i="25"/>
  <c r="A691" i="25"/>
  <c r="A692" i="25"/>
  <c r="A693" i="25"/>
  <c r="A694" i="25"/>
  <c r="A695" i="25"/>
  <c r="A696" i="25"/>
  <c r="A697" i="25"/>
  <c r="A698" i="25"/>
  <c r="A699" i="25"/>
  <c r="A700" i="25"/>
  <c r="A701" i="25"/>
  <c r="A702" i="25"/>
  <c r="A703" i="25"/>
  <c r="A704" i="25"/>
  <c r="A705" i="25"/>
  <c r="A706" i="25"/>
  <c r="A707" i="25"/>
  <c r="A708" i="25"/>
  <c r="A709" i="25"/>
  <c r="A710" i="25"/>
  <c r="A711" i="25"/>
  <c r="A712" i="25"/>
  <c r="A713" i="25"/>
  <c r="A714" i="25"/>
  <c r="A715" i="25"/>
  <c r="A716" i="25"/>
  <c r="A717" i="25"/>
  <c r="A718" i="25"/>
  <c r="A719" i="25"/>
  <c r="A720" i="25"/>
  <c r="A721" i="25"/>
  <c r="A722" i="25"/>
  <c r="A723" i="25"/>
  <c r="A724" i="25"/>
  <c r="A725" i="25"/>
  <c r="A726" i="25"/>
  <c r="A727" i="25"/>
  <c r="A728" i="25"/>
  <c r="A729" i="25"/>
  <c r="A730" i="25"/>
  <c r="A731" i="25"/>
  <c r="A732" i="25"/>
  <c r="A733" i="25"/>
  <c r="A734" i="25"/>
  <c r="A735" i="25"/>
  <c r="A736" i="25"/>
  <c r="A737" i="25"/>
  <c r="A738" i="25"/>
  <c r="A739" i="25"/>
  <c r="A740" i="25"/>
  <c r="A741" i="25"/>
  <c r="A742" i="25"/>
  <c r="A743" i="25"/>
  <c r="A744" i="25"/>
  <c r="A745" i="25"/>
  <c r="A746" i="25"/>
  <c r="A747" i="25"/>
  <c r="A748" i="25"/>
  <c r="A749" i="25"/>
  <c r="A750" i="25"/>
  <c r="A751" i="25"/>
  <c r="A752" i="25"/>
  <c r="A753" i="25"/>
  <c r="A754" i="25"/>
  <c r="A755" i="25"/>
  <c r="A756" i="25"/>
  <c r="A757" i="25"/>
  <c r="A758" i="25"/>
  <c r="A759" i="25"/>
  <c r="A760" i="25"/>
  <c r="A761" i="25"/>
  <c r="A762" i="25"/>
  <c r="A763" i="25"/>
  <c r="A764" i="25"/>
  <c r="A765" i="25"/>
  <c r="A766" i="25"/>
  <c r="A767" i="25"/>
  <c r="A768" i="25"/>
  <c r="A769" i="25"/>
  <c r="A770" i="25"/>
  <c r="A771" i="25"/>
  <c r="A772" i="25"/>
  <c r="A773" i="25"/>
  <c r="A774" i="25"/>
  <c r="A775" i="25"/>
  <c r="A776" i="25"/>
  <c r="A777" i="25"/>
  <c r="A778" i="25"/>
  <c r="A779" i="25"/>
  <c r="A780" i="25"/>
  <c r="A781" i="25"/>
  <c r="A782" i="25"/>
  <c r="A783" i="25"/>
  <c r="A784" i="25"/>
  <c r="A785" i="25"/>
  <c r="A786" i="25"/>
  <c r="A787" i="25"/>
  <c r="A788" i="25"/>
  <c r="A789" i="25"/>
  <c r="A790" i="25"/>
  <c r="A791" i="25"/>
  <c r="A792" i="25"/>
  <c r="A793" i="25"/>
  <c r="A794" i="25"/>
  <c r="A795" i="25"/>
  <c r="A796" i="25"/>
  <c r="A797" i="25"/>
  <c r="A798" i="25"/>
  <c r="A799" i="25"/>
  <c r="A800" i="25"/>
  <c r="A801" i="25"/>
  <c r="A802" i="25"/>
  <c r="A803" i="25"/>
  <c r="A804" i="25"/>
  <c r="A805" i="25"/>
  <c r="A806" i="25"/>
  <c r="A807" i="25"/>
  <c r="A808" i="25"/>
  <c r="A809" i="25"/>
  <c r="A810" i="25"/>
  <c r="A811" i="25"/>
  <c r="A812" i="25"/>
  <c r="A813" i="25"/>
  <c r="A814" i="25"/>
  <c r="A815" i="25"/>
  <c r="A816" i="25"/>
  <c r="A817" i="25"/>
  <c r="A818" i="25"/>
  <c r="A819" i="25"/>
  <c r="A820" i="25"/>
  <c r="A821" i="25"/>
  <c r="A822" i="25"/>
  <c r="A823" i="25"/>
  <c r="A824" i="25"/>
  <c r="A825" i="25"/>
  <c r="A826" i="25"/>
  <c r="A827" i="25"/>
  <c r="A828" i="25"/>
  <c r="A829" i="25"/>
  <c r="A830" i="25"/>
  <c r="A831" i="25"/>
  <c r="A832" i="25"/>
  <c r="A833" i="25"/>
  <c r="A834" i="25"/>
  <c r="A835" i="25"/>
  <c r="A836" i="25"/>
  <c r="A837" i="25"/>
  <c r="A838" i="25"/>
  <c r="A839" i="25"/>
  <c r="A840" i="25"/>
  <c r="A841" i="25"/>
  <c r="A842" i="25"/>
  <c r="A843" i="25"/>
  <c r="A844" i="25"/>
  <c r="A845" i="25"/>
  <c r="A846" i="25"/>
  <c r="A847" i="25"/>
  <c r="A848" i="25"/>
  <c r="A849" i="25"/>
  <c r="A850" i="25"/>
  <c r="A851" i="25"/>
  <c r="A852" i="25"/>
  <c r="A853" i="25"/>
  <c r="A854" i="25"/>
  <c r="A855" i="25"/>
  <c r="A856" i="25"/>
  <c r="A857" i="25"/>
  <c r="A858" i="25"/>
  <c r="A859" i="25"/>
  <c r="A860" i="25"/>
  <c r="A861" i="25"/>
  <c r="A862" i="25"/>
  <c r="A863" i="25"/>
  <c r="A864" i="25"/>
  <c r="A865" i="25"/>
  <c r="A866" i="25"/>
  <c r="A867" i="25"/>
  <c r="A868" i="25"/>
  <c r="A869" i="25"/>
  <c r="A870" i="25"/>
  <c r="A871" i="25"/>
  <c r="A872" i="25"/>
  <c r="A873" i="25"/>
  <c r="A874" i="25"/>
  <c r="A875" i="25"/>
  <c r="A876" i="25"/>
  <c r="A877" i="25"/>
  <c r="A878" i="25"/>
  <c r="A879" i="25"/>
  <c r="A880" i="25"/>
  <c r="A881" i="25"/>
  <c r="A882" i="25"/>
  <c r="A883" i="25"/>
  <c r="A884" i="25"/>
  <c r="A885" i="25"/>
  <c r="A886" i="25"/>
  <c r="A887" i="25"/>
  <c r="A888" i="25"/>
  <c r="A889" i="25"/>
  <c r="A890" i="25"/>
  <c r="A891" i="25"/>
  <c r="A892" i="25"/>
  <c r="A893" i="25"/>
  <c r="A894" i="25"/>
  <c r="A895" i="25"/>
  <c r="A896" i="25"/>
  <c r="A897" i="25"/>
  <c r="A898" i="25"/>
  <c r="A899" i="25"/>
  <c r="A900" i="25"/>
  <c r="A901" i="25"/>
  <c r="A902" i="25"/>
  <c r="A903" i="25"/>
  <c r="A904" i="25"/>
  <c r="A905" i="25"/>
  <c r="A906" i="25"/>
  <c r="A907" i="25"/>
  <c r="A908" i="25"/>
  <c r="A909" i="25"/>
  <c r="A910" i="25"/>
  <c r="A911" i="25"/>
  <c r="A912" i="25"/>
  <c r="A913" i="25"/>
  <c r="A914" i="25"/>
  <c r="A915" i="25"/>
  <c r="A916" i="25"/>
  <c r="A917" i="25"/>
  <c r="A918" i="25"/>
  <c r="A919" i="25"/>
  <c r="A920" i="25"/>
  <c r="A921" i="25"/>
  <c r="A922" i="25"/>
  <c r="A923" i="25"/>
  <c r="A924" i="25"/>
  <c r="A925" i="25"/>
  <c r="A926" i="25"/>
  <c r="A927" i="25"/>
  <c r="A928" i="25"/>
  <c r="A929" i="25"/>
  <c r="A930" i="25"/>
  <c r="A931" i="25"/>
  <c r="A932" i="25"/>
  <c r="A933" i="25"/>
  <c r="A934" i="25"/>
  <c r="A935" i="25"/>
  <c r="A936" i="25"/>
  <c r="A937" i="25"/>
  <c r="A938" i="25"/>
  <c r="A939" i="25"/>
  <c r="A940" i="25"/>
  <c r="A941" i="25"/>
  <c r="A942" i="25"/>
  <c r="A943" i="25"/>
  <c r="A944" i="25"/>
  <c r="A945" i="25"/>
  <c r="A946" i="25"/>
  <c r="A947" i="25"/>
  <c r="A948" i="25"/>
  <c r="A949" i="25"/>
  <c r="A950" i="25"/>
  <c r="A951" i="25"/>
  <c r="A952" i="25"/>
  <c r="A953" i="25"/>
  <c r="A954" i="25"/>
  <c r="A955" i="25"/>
  <c r="A956" i="25"/>
  <c r="A957" i="25"/>
  <c r="A958" i="25"/>
  <c r="A959" i="25"/>
  <c r="A960" i="25"/>
  <c r="A961" i="25"/>
  <c r="A962" i="25"/>
  <c r="A963" i="25"/>
  <c r="A964" i="25"/>
  <c r="A965" i="25"/>
  <c r="A966" i="25"/>
  <c r="A967" i="25"/>
  <c r="A968" i="25"/>
  <c r="A969" i="25"/>
  <c r="A970" i="25"/>
  <c r="A971" i="25"/>
  <c r="A972" i="25"/>
  <c r="A973" i="25"/>
  <c r="A974" i="25"/>
  <c r="A975" i="25"/>
  <c r="A976" i="25"/>
  <c r="A977" i="25"/>
  <c r="A978" i="25"/>
  <c r="A979" i="25"/>
  <c r="A980" i="25"/>
  <c r="A981" i="25"/>
  <c r="A982" i="25"/>
  <c r="A983" i="25"/>
  <c r="A984" i="25"/>
  <c r="A985" i="25"/>
  <c r="A986" i="25"/>
  <c r="A987" i="25"/>
  <c r="A988" i="25"/>
  <c r="A989" i="25"/>
  <c r="A990" i="25"/>
  <c r="A991" i="25"/>
  <c r="A992" i="25"/>
  <c r="A993" i="25"/>
  <c r="A994" i="25"/>
  <c r="A995" i="25"/>
  <c r="A996" i="25"/>
  <c r="A997" i="25"/>
  <c r="A998" i="25"/>
  <c r="A999" i="25"/>
  <c r="A1000" i="25"/>
  <c r="A1001" i="25"/>
  <c r="A1002" i="25"/>
  <c r="A1003" i="25"/>
  <c r="A1004" i="25"/>
  <c r="A1005" i="25"/>
  <c r="A1006" i="25"/>
  <c r="A1007" i="25"/>
  <c r="A1008" i="25"/>
  <c r="A1009" i="25"/>
  <c r="A1010" i="25"/>
  <c r="A1011" i="25"/>
  <c r="A1012" i="25"/>
  <c r="A1013" i="25"/>
  <c r="A1014" i="25"/>
  <c r="A1015" i="25"/>
  <c r="A1016" i="25"/>
  <c r="A1017" i="25"/>
  <c r="A1018" i="25"/>
  <c r="A1019" i="25"/>
  <c r="A1020" i="25"/>
  <c r="A1021" i="25"/>
  <c r="A1022" i="25"/>
  <c r="A1023" i="25"/>
  <c r="A1024" i="25"/>
  <c r="A1025" i="25"/>
  <c r="A1026" i="25"/>
  <c r="A1027" i="25"/>
  <c r="A1028" i="25"/>
  <c r="A1029" i="25"/>
  <c r="A1030" i="25"/>
  <c r="A1031" i="25"/>
  <c r="A1032" i="25"/>
  <c r="A1033" i="25"/>
  <c r="A1034" i="25"/>
  <c r="A1035" i="25"/>
  <c r="A1036" i="25"/>
  <c r="A1037" i="25"/>
  <c r="A1038" i="25"/>
  <c r="A1039" i="25"/>
  <c r="A1040" i="25"/>
  <c r="A1041" i="25"/>
  <c r="A1042" i="25"/>
  <c r="A1043" i="25"/>
  <c r="A1044" i="25"/>
  <c r="A1045" i="25"/>
  <c r="A1046" i="25"/>
  <c r="A1047" i="25"/>
  <c r="A1048" i="25"/>
  <c r="A1049" i="25"/>
  <c r="A1050" i="25"/>
  <c r="A1051" i="25"/>
  <c r="A1052" i="25"/>
  <c r="A1053" i="25"/>
  <c r="A1054" i="25"/>
  <c r="A1055" i="25"/>
  <c r="A1056" i="25"/>
  <c r="A1057" i="25"/>
  <c r="A1058" i="25"/>
  <c r="A1059" i="25"/>
  <c r="A1060" i="25"/>
  <c r="A1061" i="25"/>
  <c r="A1062" i="25"/>
  <c r="A1063" i="25"/>
  <c r="A1064" i="25"/>
  <c r="A1065" i="25"/>
  <c r="A1066" i="25"/>
  <c r="A1067" i="25"/>
  <c r="A1068" i="25"/>
  <c r="A1069" i="25"/>
  <c r="A1070" i="25"/>
  <c r="A1071" i="25"/>
  <c r="A1072" i="25"/>
  <c r="A1073" i="25"/>
  <c r="A1074" i="25"/>
  <c r="A1075" i="25"/>
  <c r="A1076" i="25"/>
  <c r="A1077" i="25"/>
  <c r="A1078" i="25"/>
  <c r="A1079" i="25"/>
  <c r="A1080" i="25"/>
  <c r="A1081" i="25"/>
  <c r="A1082" i="25"/>
  <c r="A1083" i="25"/>
  <c r="A1084" i="25"/>
  <c r="A1085" i="25"/>
  <c r="A1086" i="25"/>
  <c r="A1087" i="25"/>
  <c r="A1088" i="25"/>
  <c r="A1089" i="25"/>
  <c r="A1090" i="25"/>
  <c r="A1091" i="25"/>
  <c r="A1092" i="25"/>
  <c r="A1093" i="25"/>
  <c r="A1094" i="25"/>
  <c r="A1095" i="25"/>
  <c r="A1096" i="25"/>
  <c r="A1097" i="25"/>
  <c r="A1098" i="25"/>
  <c r="A1099" i="25"/>
  <c r="A1100" i="25"/>
  <c r="A1101" i="25"/>
  <c r="A1102" i="25"/>
  <c r="A1103" i="25"/>
  <c r="A1104" i="25"/>
  <c r="A1105" i="25"/>
  <c r="A1106" i="25"/>
  <c r="A1107" i="25"/>
  <c r="A1108" i="25"/>
  <c r="A1109" i="25"/>
  <c r="A1110" i="25"/>
  <c r="A1111" i="25"/>
  <c r="A1112" i="25"/>
  <c r="A1113" i="25"/>
  <c r="A1114" i="25"/>
  <c r="A1115" i="25"/>
  <c r="A1116" i="25"/>
  <c r="A1117" i="25"/>
  <c r="A1118" i="25"/>
  <c r="A1119" i="25"/>
  <c r="A1120" i="25"/>
  <c r="A1121" i="25"/>
  <c r="A1122" i="25"/>
  <c r="A1123" i="25"/>
  <c r="A1124" i="25"/>
  <c r="A1125" i="25"/>
  <c r="A1126" i="25"/>
  <c r="A1127" i="25"/>
  <c r="A1128" i="25"/>
  <c r="A1129" i="25"/>
  <c r="A1130" i="25"/>
  <c r="A1131" i="25"/>
  <c r="A1132" i="25"/>
  <c r="A1133" i="25"/>
  <c r="A1134" i="25"/>
  <c r="A1135" i="25"/>
  <c r="A1136" i="25"/>
  <c r="A1137" i="25"/>
  <c r="A1138" i="25"/>
  <c r="A1139" i="25"/>
  <c r="A1140" i="25"/>
  <c r="A1141" i="25"/>
  <c r="A1142" i="25"/>
  <c r="A1143" i="25"/>
  <c r="A1144" i="25"/>
  <c r="A1145" i="25"/>
  <c r="A1146" i="25"/>
  <c r="A1147" i="25"/>
  <c r="A1148" i="25"/>
  <c r="A1149" i="25"/>
  <c r="A1150" i="25"/>
  <c r="A1151" i="25"/>
  <c r="A1152" i="25"/>
  <c r="A1153" i="25"/>
  <c r="A1154" i="25"/>
  <c r="A1155" i="25"/>
  <c r="A1156" i="25"/>
  <c r="A1157" i="25"/>
  <c r="A1158" i="25"/>
  <c r="A1159" i="25"/>
  <c r="A1160" i="25"/>
  <c r="A1161" i="25"/>
  <c r="A1162" i="25"/>
  <c r="A1163" i="25"/>
  <c r="A1164" i="25"/>
  <c r="A1165" i="25"/>
  <c r="A1166" i="25"/>
  <c r="A1167" i="25"/>
  <c r="A1168" i="25"/>
  <c r="A1169" i="25"/>
  <c r="A1170" i="25"/>
  <c r="A1171" i="25"/>
  <c r="A1172" i="25"/>
  <c r="A1173" i="25"/>
  <c r="A1174" i="25"/>
  <c r="A1175" i="25"/>
  <c r="A1176" i="25"/>
  <c r="A1177" i="25"/>
  <c r="A1178" i="25"/>
  <c r="A1179" i="25"/>
  <c r="A1180" i="25"/>
  <c r="A1181" i="25"/>
  <c r="A1182" i="25"/>
  <c r="A1183" i="25"/>
  <c r="A1184" i="25"/>
  <c r="A1185" i="25"/>
  <c r="A1186" i="25"/>
  <c r="A1187" i="25"/>
  <c r="A1188" i="25"/>
  <c r="A1189" i="25"/>
  <c r="A1190" i="25"/>
  <c r="A1191" i="25"/>
  <c r="A1192" i="25"/>
  <c r="A1193" i="25"/>
  <c r="A1194" i="25"/>
  <c r="A1195" i="25"/>
  <c r="A1196" i="25"/>
  <c r="A1197" i="25"/>
  <c r="A1198" i="25"/>
  <c r="A1199" i="25"/>
  <c r="A1200" i="25"/>
  <c r="A1201" i="25"/>
  <c r="A1202" i="25"/>
  <c r="A1203" i="25"/>
  <c r="A1204" i="25"/>
  <c r="A1205" i="25"/>
  <c r="A1206" i="25"/>
  <c r="A1207" i="25"/>
  <c r="A1208" i="25"/>
  <c r="A1209" i="25"/>
  <c r="A1210" i="25"/>
  <c r="A1211" i="25"/>
  <c r="A1212" i="25"/>
  <c r="A1213" i="25"/>
  <c r="A1214" i="25"/>
  <c r="A1215" i="25"/>
  <c r="A1216" i="25"/>
  <c r="A1217" i="25"/>
  <c r="A1218" i="25"/>
  <c r="A1219" i="25"/>
  <c r="A1220" i="25"/>
  <c r="A1221" i="25"/>
  <c r="A1222" i="25"/>
  <c r="A1223" i="25"/>
  <c r="A1224" i="25"/>
  <c r="A1225" i="25"/>
  <c r="A1226" i="25"/>
  <c r="A1227" i="25"/>
  <c r="A1228" i="25"/>
  <c r="A1229" i="25"/>
  <c r="A1230" i="25"/>
  <c r="A1231" i="25"/>
  <c r="A1232" i="25"/>
  <c r="A1233" i="25"/>
  <c r="A1234" i="25"/>
  <c r="A1235" i="25"/>
  <c r="A1236" i="25"/>
  <c r="A1237" i="25"/>
  <c r="A1238" i="25"/>
  <c r="A1239" i="25"/>
  <c r="A1240" i="25"/>
  <c r="A1241" i="25"/>
  <c r="A1242" i="25"/>
  <c r="A1243" i="25"/>
  <c r="A1244" i="25"/>
  <c r="A1245" i="25"/>
  <c r="A1246" i="25"/>
  <c r="A1247" i="25"/>
  <c r="A1248" i="25"/>
  <c r="A1249" i="25"/>
  <c r="A1250" i="25"/>
  <c r="A1251" i="25"/>
  <c r="A1252" i="25"/>
  <c r="A1253" i="25"/>
  <c r="A1254" i="25"/>
  <c r="A1255" i="25"/>
  <c r="A1256" i="25"/>
  <c r="A1257" i="25"/>
  <c r="A1258" i="25"/>
  <c r="A1259" i="25"/>
  <c r="A1260" i="25"/>
  <c r="A1261" i="25"/>
  <c r="A1262" i="25"/>
  <c r="A1263" i="25"/>
  <c r="A1264" i="25"/>
  <c r="A1265" i="25"/>
  <c r="A1266" i="25"/>
  <c r="A1267" i="25"/>
  <c r="A1268" i="25"/>
  <c r="A1269" i="25"/>
  <c r="A1270" i="25"/>
  <c r="A1271" i="25"/>
  <c r="A1272" i="25"/>
  <c r="A1273" i="25"/>
  <c r="A1274" i="25"/>
  <c r="A1275" i="25"/>
  <c r="A1276" i="25"/>
  <c r="A1277" i="25"/>
  <c r="A1278" i="25"/>
  <c r="A1279" i="25"/>
  <c r="A1280" i="25"/>
  <c r="A1281" i="25"/>
  <c r="A1282" i="25"/>
  <c r="A1283" i="25"/>
  <c r="A1284" i="25"/>
  <c r="A1285" i="25"/>
  <c r="A1286" i="25"/>
  <c r="A1287" i="25"/>
  <c r="A1288" i="25"/>
  <c r="A1289" i="25"/>
  <c r="A1290" i="25"/>
  <c r="A1291" i="25"/>
  <c r="A1292" i="25"/>
  <c r="A1293" i="25"/>
  <c r="A1294" i="25"/>
  <c r="A1295" i="25"/>
  <c r="A1296" i="25"/>
  <c r="A1297" i="25"/>
  <c r="A1298" i="25"/>
  <c r="A1299" i="25"/>
  <c r="A1300" i="25"/>
  <c r="A1301" i="25"/>
  <c r="A1302" i="25"/>
  <c r="A1303" i="25"/>
  <c r="A1304" i="25"/>
  <c r="A1305" i="25"/>
  <c r="A1306" i="25"/>
  <c r="A1307" i="25"/>
  <c r="A1308" i="25"/>
  <c r="A1309" i="25"/>
  <c r="A1310" i="25"/>
  <c r="A1311" i="25"/>
  <c r="A1312" i="25"/>
  <c r="A1313" i="25"/>
  <c r="A1314" i="25"/>
  <c r="A1315" i="25"/>
  <c r="A1316" i="25"/>
  <c r="A1317" i="25"/>
  <c r="A1318" i="25"/>
  <c r="A1319" i="25"/>
  <c r="A1320" i="25"/>
  <c r="A1321" i="25"/>
  <c r="A1322" i="25"/>
  <c r="A1323" i="25"/>
  <c r="A1324" i="25"/>
  <c r="A1325" i="25"/>
  <c r="A1326" i="25"/>
  <c r="A1327" i="25"/>
  <c r="A1328" i="25"/>
  <c r="A1329" i="25"/>
  <c r="A1330" i="25"/>
  <c r="A1331" i="25"/>
  <c r="A1332" i="25"/>
  <c r="A1333" i="25"/>
  <c r="A1334" i="25"/>
  <c r="A1335" i="25"/>
  <c r="A1336" i="25"/>
  <c r="A1337" i="25"/>
  <c r="A1338" i="25"/>
  <c r="A1339" i="25"/>
  <c r="A1340" i="25"/>
  <c r="A1341" i="25"/>
  <c r="A1342" i="25"/>
  <c r="A1343" i="25"/>
  <c r="A1344" i="25"/>
  <c r="A1345" i="25"/>
  <c r="A1346" i="25"/>
  <c r="A1347" i="25"/>
  <c r="A1348" i="25"/>
  <c r="A1349" i="25"/>
  <c r="A1350" i="25"/>
  <c r="A1351" i="25"/>
  <c r="A1352" i="25"/>
  <c r="A1353" i="25"/>
  <c r="A1354" i="25"/>
  <c r="A1355" i="25"/>
  <c r="A1356" i="25"/>
  <c r="A1357" i="25"/>
  <c r="A1358" i="25"/>
  <c r="A1359" i="25"/>
  <c r="A1360" i="25"/>
  <c r="A1361" i="25"/>
  <c r="A1362" i="25"/>
  <c r="A1363" i="25"/>
  <c r="A1364" i="25"/>
  <c r="A1365" i="25"/>
  <c r="A1366" i="25"/>
  <c r="A1367" i="25"/>
  <c r="A1368" i="25"/>
  <c r="A1369" i="25"/>
  <c r="A1370" i="25"/>
  <c r="A1371" i="25"/>
  <c r="A1372" i="25"/>
  <c r="A1373" i="25"/>
  <c r="A1374" i="25"/>
  <c r="A1375" i="25"/>
  <c r="A1376" i="25"/>
  <c r="A1377" i="25"/>
  <c r="A1378" i="25"/>
  <c r="A1379" i="25"/>
  <c r="A1380" i="25"/>
  <c r="A1381" i="25"/>
  <c r="A1382" i="25"/>
  <c r="A1383" i="25"/>
  <c r="A1384" i="25"/>
  <c r="A1385" i="25"/>
  <c r="A1386" i="25"/>
  <c r="A1387" i="25"/>
  <c r="A1388" i="25"/>
  <c r="A1389" i="25"/>
  <c r="A1390" i="25"/>
  <c r="A1391" i="25"/>
  <c r="A1392" i="25"/>
  <c r="A1393" i="25"/>
  <c r="A1394" i="25"/>
  <c r="A1395" i="25"/>
  <c r="A1396" i="25"/>
  <c r="A1397" i="25"/>
  <c r="A1398" i="25"/>
  <c r="A1399" i="25"/>
  <c r="A1400" i="25"/>
  <c r="A1401" i="25"/>
  <c r="A1402" i="25"/>
  <c r="A1403" i="25"/>
  <c r="A1404" i="25"/>
  <c r="A1405" i="25"/>
  <c r="A1406" i="25"/>
  <c r="A1407" i="25"/>
  <c r="A1408" i="25"/>
  <c r="A1409" i="25"/>
  <c r="A1410" i="25"/>
  <c r="A1411" i="25"/>
  <c r="A1412" i="25"/>
  <c r="A1413" i="25"/>
  <c r="A1414" i="25"/>
  <c r="A1415" i="25"/>
  <c r="A1416" i="25"/>
  <c r="A1417" i="25"/>
  <c r="A1418" i="25"/>
  <c r="A1419" i="25"/>
  <c r="A1420" i="25"/>
  <c r="A1421" i="25"/>
  <c r="A1422" i="25"/>
  <c r="A1423" i="25"/>
  <c r="A1424" i="25"/>
  <c r="A1425" i="25"/>
  <c r="A1426" i="25"/>
  <c r="A1427" i="25"/>
  <c r="A1428" i="25"/>
  <c r="A1429" i="25"/>
  <c r="A1430" i="25"/>
  <c r="A1431" i="25"/>
  <c r="A1432" i="25"/>
  <c r="A1433" i="25"/>
  <c r="A1434" i="25"/>
  <c r="A1435" i="25"/>
  <c r="A1436" i="25"/>
  <c r="A1437" i="25"/>
  <c r="A1438" i="25"/>
  <c r="A1439" i="25"/>
  <c r="A1440" i="25"/>
  <c r="A1441" i="25"/>
  <c r="A1442" i="25"/>
  <c r="A1443" i="25"/>
  <c r="A1444" i="25"/>
  <c r="A1445" i="25"/>
  <c r="A1446" i="25"/>
  <c r="A1447" i="25"/>
  <c r="A1448" i="25"/>
  <c r="A1449" i="25"/>
  <c r="A1450" i="25"/>
  <c r="A1451" i="25"/>
  <c r="A1452" i="25"/>
  <c r="A1453" i="25"/>
  <c r="A1454" i="25"/>
  <c r="A1455" i="25"/>
  <c r="A1456" i="25"/>
  <c r="A1457" i="25"/>
  <c r="A1458" i="25"/>
  <c r="A1459" i="25"/>
  <c r="A1460" i="25"/>
  <c r="A1461" i="25"/>
  <c r="A1462" i="25"/>
  <c r="A1463" i="25"/>
  <c r="A1464" i="25"/>
  <c r="A1465" i="25"/>
  <c r="A1466" i="25"/>
  <c r="A1467" i="25"/>
  <c r="A1468" i="25"/>
  <c r="A1469" i="25"/>
  <c r="A1470" i="25"/>
  <c r="A1471" i="25"/>
  <c r="A1472" i="25"/>
  <c r="A1473" i="25"/>
  <c r="A1474" i="25"/>
  <c r="A1475" i="25"/>
  <c r="A1476" i="25"/>
  <c r="A1477" i="25"/>
  <c r="A1478" i="25"/>
  <c r="A1479" i="25"/>
  <c r="A1480" i="25"/>
  <c r="A1481" i="25"/>
  <c r="A1482" i="25"/>
  <c r="A1483" i="25"/>
  <c r="A1484" i="25"/>
  <c r="A1485" i="25"/>
  <c r="A1486" i="25"/>
  <c r="A1487" i="25"/>
  <c r="A1488" i="25"/>
  <c r="A1489" i="25"/>
  <c r="A1490" i="25"/>
  <c r="A1491" i="25"/>
  <c r="A1492" i="25"/>
  <c r="A1493" i="25"/>
  <c r="A1494" i="25"/>
  <c r="A1495" i="25"/>
  <c r="A1496" i="25"/>
  <c r="A1497" i="25"/>
  <c r="A1498" i="25"/>
  <c r="A1499" i="25"/>
  <c r="A1500" i="25"/>
  <c r="A1501" i="25"/>
  <c r="A1502" i="25"/>
  <c r="A1503" i="25"/>
  <c r="A1504" i="25"/>
  <c r="A1505" i="25"/>
  <c r="A1506" i="25"/>
  <c r="A1507" i="25"/>
  <c r="A1508" i="25"/>
  <c r="A1509" i="25"/>
  <c r="A1510" i="25"/>
  <c r="A1511" i="25"/>
  <c r="A1512" i="25"/>
  <c r="A1513" i="25"/>
  <c r="A1514" i="25"/>
  <c r="A1515" i="25"/>
  <c r="A1516" i="25"/>
  <c r="A1517" i="25"/>
  <c r="A1518" i="25"/>
  <c r="A1519" i="25"/>
  <c r="A1520" i="25"/>
  <c r="A1521" i="25"/>
  <c r="A1522" i="25"/>
  <c r="A1523" i="25"/>
  <c r="A1524" i="25"/>
  <c r="A1525" i="25"/>
  <c r="A1526" i="25"/>
  <c r="A1527" i="25"/>
  <c r="A1528" i="25"/>
  <c r="A1529" i="25"/>
  <c r="A1530" i="25"/>
  <c r="A1531" i="25"/>
  <c r="A1532" i="25"/>
  <c r="A1533" i="25"/>
  <c r="A1534" i="25"/>
  <c r="A1535" i="25"/>
  <c r="A1536" i="25"/>
  <c r="A1537" i="25"/>
  <c r="A1538" i="25"/>
  <c r="A1539" i="25"/>
  <c r="A1540" i="25"/>
  <c r="A1541" i="25"/>
  <c r="A1542" i="25"/>
  <c r="A1543" i="25"/>
  <c r="A1544" i="25"/>
  <c r="A1545" i="25"/>
  <c r="A1546" i="25"/>
  <c r="A1547" i="25"/>
  <c r="A1548" i="25"/>
  <c r="A1549" i="25"/>
  <c r="A1550" i="25"/>
  <c r="A1551" i="25"/>
  <c r="A1552" i="25"/>
  <c r="A1553" i="25"/>
  <c r="A1554" i="25"/>
  <c r="A1555" i="25"/>
  <c r="A1556" i="25"/>
  <c r="A1557" i="25"/>
  <c r="A1558" i="25"/>
  <c r="A1559" i="25"/>
  <c r="A1560" i="25"/>
  <c r="B6" i="25"/>
  <c r="B7" i="25"/>
  <c r="B8" i="25"/>
  <c r="B9" i="25"/>
  <c r="B10" i="25"/>
  <c r="B11" i="25"/>
  <c r="B12" i="25"/>
  <c r="B13" i="25"/>
  <c r="B14" i="25"/>
  <c r="B15" i="25"/>
  <c r="B16" i="25"/>
  <c r="B17" i="25"/>
  <c r="B18" i="25"/>
  <c r="B19" i="25"/>
  <c r="B20" i="25"/>
  <c r="B21" i="25"/>
  <c r="B22" i="25"/>
  <c r="B23" i="25"/>
  <c r="B24" i="25"/>
  <c r="B25" i="25"/>
  <c r="B26" i="25"/>
  <c r="B27" i="25"/>
  <c r="B28" i="25"/>
  <c r="B29" i="25"/>
  <c r="B30" i="25"/>
  <c r="B31" i="25"/>
  <c r="B32" i="25"/>
  <c r="B33" i="25"/>
  <c r="B34" i="25"/>
  <c r="B35" i="25"/>
  <c r="B36" i="25"/>
  <c r="B37" i="25"/>
  <c r="B38" i="25"/>
  <c r="B39" i="25"/>
  <c r="B40" i="25"/>
  <c r="B41" i="25"/>
  <c r="B42" i="25"/>
  <c r="B43" i="25"/>
  <c r="B44" i="25"/>
  <c r="B45" i="25"/>
  <c r="B46" i="25"/>
  <c r="B47" i="25"/>
  <c r="B48" i="25"/>
  <c r="B49" i="25"/>
  <c r="B50" i="25"/>
  <c r="B51" i="25"/>
  <c r="B52" i="25"/>
  <c r="B53" i="25"/>
  <c r="B54" i="25"/>
  <c r="B55" i="25"/>
  <c r="B56" i="25"/>
  <c r="B57" i="25"/>
  <c r="B58" i="25"/>
  <c r="B59" i="25"/>
  <c r="B60" i="25"/>
  <c r="B61" i="25"/>
  <c r="B62" i="25"/>
  <c r="B63" i="25"/>
  <c r="B64" i="25"/>
  <c r="B65" i="25"/>
  <c r="B66" i="25"/>
  <c r="B67" i="25"/>
  <c r="B68" i="25"/>
  <c r="B69" i="25"/>
  <c r="B70" i="25"/>
  <c r="B71" i="25"/>
  <c r="B72" i="25"/>
  <c r="B73" i="25"/>
  <c r="B74" i="25"/>
  <c r="B75" i="25"/>
  <c r="B76" i="25"/>
  <c r="B77" i="25"/>
  <c r="B78" i="25"/>
  <c r="B79" i="25"/>
  <c r="B80" i="25"/>
  <c r="B81" i="25"/>
  <c r="B82" i="25"/>
  <c r="B83" i="25"/>
  <c r="B84" i="25"/>
  <c r="B85" i="25"/>
  <c r="B86" i="25"/>
  <c r="B87" i="25"/>
  <c r="B88" i="25"/>
  <c r="B89" i="25"/>
  <c r="B90" i="25"/>
  <c r="B91" i="25"/>
  <c r="B92" i="25"/>
  <c r="B93" i="25"/>
  <c r="B94" i="25"/>
  <c r="B95" i="25"/>
  <c r="B96" i="25"/>
  <c r="B97" i="25"/>
  <c r="B98" i="25"/>
  <c r="B99" i="25"/>
  <c r="B100" i="25"/>
  <c r="B101" i="25"/>
  <c r="B102" i="25"/>
  <c r="B103" i="25"/>
  <c r="B104" i="25"/>
  <c r="B105" i="25"/>
  <c r="B106" i="25"/>
  <c r="B107" i="25"/>
  <c r="B108" i="25"/>
  <c r="B109" i="25"/>
  <c r="B110" i="25"/>
  <c r="B111" i="25"/>
  <c r="B112" i="25"/>
  <c r="B113" i="25"/>
  <c r="B114" i="25"/>
  <c r="B115" i="25"/>
  <c r="B116" i="25"/>
  <c r="B117" i="25"/>
  <c r="B118" i="25"/>
  <c r="B119" i="25"/>
  <c r="B120" i="25"/>
  <c r="B121" i="25"/>
  <c r="B122" i="25"/>
  <c r="B123" i="25"/>
  <c r="B124" i="25"/>
  <c r="B125" i="25"/>
  <c r="B126" i="25"/>
  <c r="B127" i="25"/>
  <c r="B128" i="25"/>
  <c r="B129" i="25"/>
  <c r="B130" i="25"/>
  <c r="B131" i="25"/>
  <c r="B132" i="25"/>
  <c r="B133" i="25"/>
  <c r="B134" i="25"/>
  <c r="B135" i="25"/>
  <c r="B136" i="25"/>
  <c r="B137" i="25"/>
  <c r="B138" i="25"/>
  <c r="B139" i="25"/>
  <c r="B140" i="25"/>
  <c r="B141" i="25"/>
  <c r="B142" i="25"/>
  <c r="B143" i="25"/>
  <c r="B144" i="25"/>
  <c r="B145" i="25"/>
  <c r="B146" i="25"/>
  <c r="B147" i="25"/>
  <c r="B148" i="25"/>
  <c r="B149" i="25"/>
  <c r="B150" i="25"/>
  <c r="B151" i="25"/>
  <c r="B152" i="25"/>
  <c r="B153" i="25"/>
  <c r="B154" i="25"/>
  <c r="B155" i="25"/>
  <c r="B156" i="25"/>
  <c r="B157" i="25"/>
  <c r="B158" i="25"/>
  <c r="B159" i="25"/>
  <c r="B160" i="25"/>
  <c r="B161" i="25"/>
  <c r="B162" i="25"/>
  <c r="B163" i="25"/>
  <c r="B164" i="25"/>
  <c r="B165" i="25"/>
  <c r="B166" i="25"/>
  <c r="B167" i="25"/>
  <c r="B168" i="25"/>
  <c r="B169" i="25"/>
  <c r="B170" i="25"/>
  <c r="B171" i="25"/>
  <c r="B172" i="25"/>
  <c r="B173" i="25"/>
  <c r="B174" i="25"/>
  <c r="B175" i="25"/>
  <c r="B176" i="25"/>
  <c r="B177" i="25"/>
  <c r="B178" i="25"/>
  <c r="B179" i="25"/>
  <c r="B180" i="25"/>
  <c r="B181" i="25"/>
  <c r="B182" i="25"/>
  <c r="B183" i="25"/>
  <c r="B184" i="25"/>
  <c r="B185" i="25"/>
  <c r="B186" i="25"/>
  <c r="B187" i="25"/>
  <c r="B188" i="25"/>
  <c r="B189" i="25"/>
  <c r="B190" i="25"/>
  <c r="B191" i="25"/>
  <c r="B192" i="25"/>
  <c r="B193" i="25"/>
  <c r="B194" i="25"/>
  <c r="B195" i="25"/>
  <c r="B196" i="25"/>
  <c r="B197" i="25"/>
  <c r="B198" i="25"/>
  <c r="B199" i="25"/>
  <c r="B200" i="25"/>
  <c r="B201" i="25"/>
  <c r="B202" i="25"/>
  <c r="B203" i="25"/>
  <c r="B204" i="25"/>
  <c r="B205" i="25"/>
  <c r="B206" i="25"/>
  <c r="B207" i="25"/>
  <c r="B208" i="25"/>
  <c r="B209" i="25"/>
  <c r="B210" i="25"/>
  <c r="B211" i="25"/>
  <c r="B212" i="25"/>
  <c r="B213" i="25"/>
  <c r="B214" i="25"/>
  <c r="B215" i="25"/>
  <c r="B216" i="25"/>
  <c r="B217" i="25"/>
  <c r="B218" i="25"/>
  <c r="B219" i="25"/>
  <c r="B220" i="25"/>
  <c r="B221" i="25"/>
  <c r="B222" i="25"/>
  <c r="B223" i="25"/>
  <c r="B224" i="25"/>
  <c r="B225" i="25"/>
  <c r="B226" i="25"/>
  <c r="B227" i="25"/>
  <c r="B228" i="25"/>
  <c r="B229" i="25"/>
  <c r="B230" i="25"/>
  <c r="B231" i="25"/>
  <c r="B232" i="25"/>
  <c r="B233" i="25"/>
  <c r="B234" i="25"/>
  <c r="B235" i="25"/>
  <c r="B236" i="25"/>
  <c r="B237" i="25"/>
  <c r="B238" i="25"/>
  <c r="B239" i="25"/>
  <c r="B240" i="25"/>
  <c r="B241" i="25"/>
  <c r="B242" i="25"/>
  <c r="B243" i="25"/>
  <c r="B244" i="25"/>
  <c r="B245" i="25"/>
  <c r="B246" i="25"/>
  <c r="B247" i="25"/>
  <c r="B248" i="25"/>
  <c r="B249" i="25"/>
  <c r="B250" i="25"/>
  <c r="B251" i="25"/>
  <c r="B252" i="25"/>
  <c r="B253" i="25"/>
  <c r="B254" i="25"/>
  <c r="B255" i="25"/>
  <c r="B256" i="25"/>
  <c r="B257" i="25"/>
  <c r="B258" i="25"/>
  <c r="B259" i="25"/>
  <c r="B260" i="25"/>
  <c r="B261" i="25"/>
  <c r="B262" i="25"/>
  <c r="B263" i="25"/>
  <c r="B264" i="25"/>
  <c r="B265" i="25"/>
  <c r="B266" i="25"/>
  <c r="B267" i="25"/>
  <c r="B268" i="25"/>
  <c r="B269" i="25"/>
  <c r="B270" i="25"/>
  <c r="B271" i="25"/>
  <c r="B272" i="25"/>
  <c r="B273" i="25"/>
  <c r="B274" i="25"/>
  <c r="B275" i="25"/>
  <c r="B276" i="25"/>
  <c r="B277" i="25"/>
  <c r="B278" i="25"/>
  <c r="B279" i="25"/>
  <c r="B280" i="25"/>
  <c r="B281" i="25"/>
  <c r="B282" i="25"/>
  <c r="B283" i="25"/>
  <c r="B284" i="25"/>
  <c r="B285" i="25"/>
  <c r="B286" i="25"/>
  <c r="B287" i="25"/>
  <c r="B288" i="25"/>
  <c r="B289" i="25"/>
  <c r="B290" i="25"/>
  <c r="B291" i="25"/>
  <c r="B292" i="25"/>
  <c r="B293" i="25"/>
  <c r="B294" i="25"/>
  <c r="B295" i="25"/>
  <c r="B296" i="25"/>
  <c r="B297" i="25"/>
  <c r="B298" i="25"/>
  <c r="B299" i="25"/>
  <c r="B300" i="25"/>
  <c r="B301" i="25"/>
  <c r="B302" i="25"/>
  <c r="B303" i="25"/>
  <c r="B304" i="25"/>
  <c r="B305" i="25"/>
  <c r="B306" i="25"/>
  <c r="B307" i="25"/>
  <c r="B308" i="25"/>
  <c r="B309" i="25"/>
  <c r="B310" i="25"/>
  <c r="B311" i="25"/>
  <c r="B312" i="25"/>
  <c r="B313" i="25"/>
  <c r="B314" i="25"/>
  <c r="B315" i="25"/>
  <c r="B316" i="25"/>
  <c r="B317" i="25"/>
  <c r="B318" i="25"/>
  <c r="B319" i="25"/>
  <c r="B320" i="25"/>
  <c r="B321" i="25"/>
  <c r="B322" i="25"/>
  <c r="B323" i="25"/>
  <c r="B324" i="25"/>
  <c r="B325" i="25"/>
  <c r="B326" i="25"/>
  <c r="B327" i="25"/>
  <c r="B328" i="25"/>
  <c r="B329" i="25"/>
  <c r="B330" i="25"/>
  <c r="B331" i="25"/>
  <c r="B332" i="25"/>
  <c r="B333" i="25"/>
  <c r="B334" i="25"/>
  <c r="B335" i="25"/>
  <c r="B336" i="25"/>
  <c r="B337" i="25"/>
  <c r="B338" i="25"/>
  <c r="B339" i="25"/>
  <c r="B340" i="25"/>
  <c r="B341" i="25"/>
  <c r="B342" i="25"/>
  <c r="B343" i="25"/>
  <c r="B344" i="25"/>
  <c r="B345" i="25"/>
  <c r="B346" i="25"/>
  <c r="B347" i="25"/>
  <c r="B348" i="25"/>
  <c r="B349" i="25"/>
  <c r="B350" i="25"/>
  <c r="B351" i="25"/>
  <c r="B352" i="25"/>
  <c r="B353" i="25"/>
  <c r="B354" i="25"/>
  <c r="B355" i="25"/>
  <c r="B356" i="25"/>
  <c r="B357" i="25"/>
  <c r="B358" i="25"/>
  <c r="B359" i="25"/>
  <c r="B360" i="25"/>
  <c r="B361" i="25"/>
  <c r="B362" i="25"/>
  <c r="B363" i="25"/>
  <c r="B364" i="25"/>
  <c r="B365" i="25"/>
  <c r="B366" i="25"/>
  <c r="B367" i="25"/>
  <c r="B368" i="25"/>
  <c r="B369" i="25"/>
  <c r="B370" i="25"/>
  <c r="B371" i="25"/>
  <c r="B372" i="25"/>
  <c r="B373" i="25"/>
  <c r="B374" i="25"/>
  <c r="B375" i="25"/>
  <c r="B376" i="25"/>
  <c r="B377" i="25"/>
  <c r="B378" i="25"/>
  <c r="B379" i="25"/>
  <c r="B380" i="25"/>
  <c r="B381" i="25"/>
  <c r="B382" i="25"/>
  <c r="B383" i="25"/>
  <c r="B384" i="25"/>
  <c r="B385" i="25"/>
  <c r="B386" i="25"/>
  <c r="B387" i="25"/>
  <c r="B388" i="25"/>
  <c r="B389" i="25"/>
  <c r="B390" i="25"/>
  <c r="B391" i="25"/>
  <c r="B392" i="25"/>
  <c r="B393" i="25"/>
  <c r="B394" i="25"/>
  <c r="B395" i="25"/>
  <c r="B396" i="25"/>
  <c r="B397" i="25"/>
  <c r="B398" i="25"/>
  <c r="B399" i="25"/>
  <c r="B400" i="25"/>
  <c r="B401" i="25"/>
  <c r="B402" i="25"/>
  <c r="B403" i="25"/>
  <c r="B404" i="25"/>
  <c r="B405" i="25"/>
  <c r="B406" i="25"/>
  <c r="B407" i="25"/>
  <c r="B408" i="25"/>
  <c r="B409" i="25"/>
  <c r="B410" i="25"/>
  <c r="B411" i="25"/>
  <c r="B412" i="25"/>
  <c r="B413" i="25"/>
  <c r="B414" i="25"/>
  <c r="B415" i="25"/>
  <c r="B416" i="25"/>
  <c r="B417" i="25"/>
  <c r="B418" i="25"/>
  <c r="B419" i="25"/>
  <c r="B420" i="25"/>
  <c r="B421" i="25"/>
  <c r="B422" i="25"/>
  <c r="B423" i="25"/>
  <c r="B424" i="25"/>
  <c r="B425" i="25"/>
  <c r="B426" i="25"/>
  <c r="B427" i="25"/>
  <c r="B428" i="25"/>
  <c r="B429" i="25"/>
  <c r="B430" i="25"/>
  <c r="B431" i="25"/>
  <c r="B432" i="25"/>
  <c r="B433" i="25"/>
  <c r="B434" i="25"/>
  <c r="B435" i="25"/>
  <c r="B436" i="25"/>
  <c r="B437" i="25"/>
  <c r="B438" i="25"/>
  <c r="B439" i="25"/>
  <c r="B440" i="25"/>
  <c r="B441" i="25"/>
  <c r="B442" i="25"/>
  <c r="B443" i="25"/>
  <c r="B444" i="25"/>
  <c r="B445" i="25"/>
  <c r="B446" i="25"/>
  <c r="B447" i="25"/>
  <c r="B448" i="25"/>
  <c r="B449" i="25"/>
  <c r="B450" i="25"/>
  <c r="B451" i="25"/>
  <c r="B452" i="25"/>
  <c r="B453" i="25"/>
  <c r="B454" i="25"/>
  <c r="B455" i="25"/>
  <c r="B456" i="25"/>
  <c r="B457" i="25"/>
  <c r="B458" i="25"/>
  <c r="B459" i="25"/>
  <c r="B460" i="25"/>
  <c r="B461" i="25"/>
  <c r="B462" i="25"/>
  <c r="B463" i="25"/>
  <c r="B464" i="25"/>
  <c r="B465" i="25"/>
  <c r="B466" i="25"/>
  <c r="B467" i="25"/>
  <c r="B468" i="25"/>
  <c r="B469" i="25"/>
  <c r="B470" i="25"/>
  <c r="B471" i="25"/>
  <c r="B472" i="25"/>
  <c r="B473" i="25"/>
  <c r="B474" i="25"/>
  <c r="B475" i="25"/>
  <c r="B476" i="25"/>
  <c r="B477" i="25"/>
  <c r="B478" i="25"/>
  <c r="B479" i="25"/>
  <c r="B480" i="25"/>
  <c r="B481" i="25"/>
  <c r="B482" i="25"/>
  <c r="B483" i="25"/>
  <c r="B484" i="25"/>
  <c r="B485" i="25"/>
  <c r="B486" i="25"/>
  <c r="B487" i="25"/>
  <c r="B488" i="25"/>
  <c r="B489" i="25"/>
  <c r="B490" i="25"/>
  <c r="B491" i="25"/>
  <c r="B492" i="25"/>
  <c r="B493" i="25"/>
  <c r="B494" i="25"/>
  <c r="B495" i="25"/>
  <c r="B496" i="25"/>
  <c r="B497" i="25"/>
  <c r="B498" i="25"/>
  <c r="B499" i="25"/>
  <c r="B500" i="25"/>
  <c r="B501" i="25"/>
  <c r="B502" i="25"/>
  <c r="B503" i="25"/>
  <c r="B504" i="25"/>
  <c r="B505" i="25"/>
  <c r="B506" i="25"/>
  <c r="B507" i="25"/>
  <c r="B508" i="25"/>
  <c r="B509" i="25"/>
  <c r="B510" i="25"/>
  <c r="B511" i="25"/>
  <c r="B512" i="25"/>
  <c r="B513" i="25"/>
  <c r="B514" i="25"/>
  <c r="B515" i="25"/>
  <c r="B516" i="25"/>
  <c r="B517" i="25"/>
  <c r="B518" i="25"/>
  <c r="B519" i="25"/>
  <c r="B520" i="25"/>
  <c r="B521" i="25"/>
  <c r="B522" i="25"/>
  <c r="B523" i="25"/>
  <c r="B524" i="25"/>
  <c r="B525" i="25"/>
  <c r="B526" i="25"/>
  <c r="B527" i="25"/>
  <c r="B528" i="25"/>
  <c r="B529" i="25"/>
  <c r="B530" i="25"/>
  <c r="B531" i="25"/>
  <c r="B532" i="25"/>
  <c r="B533" i="25"/>
  <c r="B534" i="25"/>
  <c r="B535" i="25"/>
  <c r="B536" i="25"/>
  <c r="B537" i="25"/>
  <c r="B538" i="25"/>
  <c r="B539" i="25"/>
  <c r="B540" i="25"/>
  <c r="B541" i="25"/>
  <c r="B542" i="25"/>
  <c r="B543" i="25"/>
  <c r="B544" i="25"/>
  <c r="B545" i="25"/>
  <c r="B546" i="25"/>
  <c r="B547" i="25"/>
  <c r="B548" i="25"/>
  <c r="B549" i="25"/>
  <c r="B550" i="25"/>
  <c r="B551" i="25"/>
  <c r="B552" i="25"/>
  <c r="B553" i="25"/>
  <c r="B554" i="25"/>
  <c r="B555" i="25"/>
  <c r="B556" i="25"/>
  <c r="B557" i="25"/>
  <c r="B558" i="25"/>
  <c r="B559" i="25"/>
  <c r="B560" i="25"/>
  <c r="B561" i="25"/>
  <c r="B562" i="25"/>
  <c r="B563" i="25"/>
  <c r="B564" i="25"/>
  <c r="B565" i="25"/>
  <c r="B566" i="25"/>
  <c r="B567" i="25"/>
  <c r="B568" i="25"/>
  <c r="B569" i="25"/>
  <c r="B570" i="25"/>
  <c r="B571" i="25"/>
  <c r="B572" i="25"/>
  <c r="B573" i="25"/>
  <c r="B574" i="25"/>
  <c r="B575" i="25"/>
  <c r="B576" i="25"/>
  <c r="B577" i="25"/>
  <c r="B578" i="25"/>
  <c r="B579" i="25"/>
  <c r="B580" i="25"/>
  <c r="B581" i="25"/>
  <c r="B582" i="25"/>
  <c r="B583" i="25"/>
  <c r="B584" i="25"/>
  <c r="B585" i="25"/>
  <c r="B586" i="25"/>
  <c r="B587" i="25"/>
  <c r="B588" i="25"/>
  <c r="B589" i="25"/>
  <c r="B590" i="25"/>
  <c r="B591" i="25"/>
  <c r="B592" i="25"/>
  <c r="B593" i="25"/>
  <c r="B594" i="25"/>
  <c r="B595" i="25"/>
  <c r="B596" i="25"/>
  <c r="B597" i="25"/>
  <c r="B598" i="25"/>
  <c r="B599" i="25"/>
  <c r="B600" i="25"/>
  <c r="B601" i="25"/>
  <c r="B602" i="25"/>
  <c r="B603" i="25"/>
  <c r="B604" i="25"/>
  <c r="B605" i="25"/>
  <c r="B606" i="25"/>
  <c r="B607" i="25"/>
  <c r="B608" i="25"/>
  <c r="B609" i="25"/>
  <c r="B610" i="25"/>
  <c r="B611" i="25"/>
  <c r="B612" i="25"/>
  <c r="B613" i="25"/>
  <c r="B614" i="25"/>
  <c r="B615" i="25"/>
  <c r="B616" i="25"/>
  <c r="B617" i="25"/>
  <c r="B618" i="25"/>
  <c r="B619" i="25"/>
  <c r="B620" i="25"/>
  <c r="B621" i="25"/>
  <c r="B622" i="25"/>
  <c r="B623" i="25"/>
  <c r="B624" i="25"/>
  <c r="B625" i="25"/>
  <c r="B626" i="25"/>
  <c r="B627" i="25"/>
  <c r="B628" i="25"/>
  <c r="B629" i="25"/>
  <c r="B630" i="25"/>
  <c r="B631" i="25"/>
  <c r="B632" i="25"/>
  <c r="B633" i="25"/>
  <c r="B634" i="25"/>
  <c r="B635" i="25"/>
  <c r="B636" i="25"/>
  <c r="B637" i="25"/>
  <c r="B638" i="25"/>
  <c r="B639" i="25"/>
  <c r="B640" i="25"/>
  <c r="B641" i="25"/>
  <c r="B642" i="25"/>
  <c r="B643" i="25"/>
  <c r="B644" i="25"/>
  <c r="B645" i="25"/>
  <c r="B646" i="25"/>
  <c r="B647" i="25"/>
  <c r="B648" i="25"/>
  <c r="B649" i="25"/>
  <c r="B650" i="25"/>
  <c r="B651" i="25"/>
  <c r="B652" i="25"/>
  <c r="B653" i="25"/>
  <c r="B654" i="25"/>
  <c r="B655" i="25"/>
  <c r="B656" i="25"/>
  <c r="B657" i="25"/>
  <c r="B658" i="25"/>
  <c r="B659" i="25"/>
  <c r="B660" i="25"/>
  <c r="B661" i="25"/>
  <c r="B662" i="25"/>
  <c r="B663" i="25"/>
  <c r="B664" i="25"/>
  <c r="B665" i="25"/>
  <c r="B666" i="25"/>
  <c r="B667" i="25"/>
  <c r="B668" i="25"/>
  <c r="B669" i="25"/>
  <c r="B670" i="25"/>
  <c r="B671" i="25"/>
  <c r="B672" i="25"/>
  <c r="B673" i="25"/>
  <c r="B674" i="25"/>
  <c r="B675" i="25"/>
  <c r="B676" i="25"/>
  <c r="B677" i="25"/>
  <c r="B678" i="25"/>
  <c r="B679" i="25"/>
  <c r="B680" i="25"/>
  <c r="B681" i="25"/>
  <c r="B682" i="25"/>
  <c r="B683" i="25"/>
  <c r="B684" i="25"/>
  <c r="B685" i="25"/>
  <c r="B686" i="25"/>
  <c r="B687" i="25"/>
  <c r="B688" i="25"/>
  <c r="B689" i="25"/>
  <c r="B690" i="25"/>
  <c r="B691" i="25"/>
  <c r="B692" i="25"/>
  <c r="B693" i="25"/>
  <c r="B694" i="25"/>
  <c r="B695" i="25"/>
  <c r="B696" i="25"/>
  <c r="B697" i="25"/>
  <c r="B698" i="25"/>
  <c r="B699" i="25"/>
  <c r="B700" i="25"/>
  <c r="B701" i="25"/>
  <c r="B702" i="25"/>
  <c r="B703" i="25"/>
  <c r="B704" i="25"/>
  <c r="B705" i="25"/>
  <c r="B706" i="25"/>
  <c r="B707" i="25"/>
  <c r="B708" i="25"/>
  <c r="B709" i="25"/>
  <c r="B710" i="25"/>
  <c r="B711" i="25"/>
  <c r="B712" i="25"/>
  <c r="B713" i="25"/>
  <c r="B714" i="25"/>
  <c r="B715" i="25"/>
  <c r="B716" i="25"/>
  <c r="B717" i="25"/>
  <c r="B718" i="25"/>
  <c r="B719" i="25"/>
  <c r="B720" i="25"/>
  <c r="B721" i="25"/>
  <c r="B722" i="25"/>
  <c r="B723" i="25"/>
  <c r="B724" i="25"/>
  <c r="B725" i="25"/>
  <c r="B726" i="25"/>
  <c r="B727" i="25"/>
  <c r="B728" i="25"/>
  <c r="B729" i="25"/>
  <c r="B730" i="25"/>
  <c r="B731" i="25"/>
  <c r="B732" i="25"/>
  <c r="B733" i="25"/>
  <c r="B734" i="25"/>
  <c r="B735" i="25"/>
  <c r="B736" i="25"/>
  <c r="B737" i="25"/>
  <c r="B738" i="25"/>
  <c r="B739" i="25"/>
  <c r="B740" i="25"/>
  <c r="B741" i="25"/>
  <c r="B742" i="25"/>
  <c r="B743" i="25"/>
  <c r="B744" i="25"/>
  <c r="B745" i="25"/>
  <c r="B746" i="25"/>
  <c r="B747" i="25"/>
  <c r="B748" i="25"/>
  <c r="B749" i="25"/>
  <c r="B750" i="25"/>
  <c r="B751" i="25"/>
  <c r="B752" i="25"/>
  <c r="B753" i="25"/>
  <c r="B754" i="25"/>
  <c r="B755" i="25"/>
  <c r="B756" i="25"/>
  <c r="B757" i="25"/>
  <c r="B758" i="25"/>
  <c r="B759" i="25"/>
  <c r="B760" i="25"/>
  <c r="B761" i="25"/>
  <c r="B762" i="25"/>
  <c r="B763" i="25"/>
  <c r="B764" i="25"/>
  <c r="B765" i="25"/>
  <c r="B766" i="25"/>
  <c r="B767" i="25"/>
  <c r="B768" i="25"/>
  <c r="B769" i="25"/>
  <c r="B770" i="25"/>
  <c r="B771" i="25"/>
  <c r="B772" i="25"/>
  <c r="B773" i="25"/>
  <c r="B774" i="25"/>
  <c r="B775" i="25"/>
  <c r="B776" i="25"/>
  <c r="B777" i="25"/>
  <c r="B778" i="25"/>
  <c r="B779" i="25"/>
  <c r="B780" i="25"/>
  <c r="B781" i="25"/>
  <c r="B782" i="25"/>
  <c r="B783" i="25"/>
  <c r="B784" i="25"/>
  <c r="B785" i="25"/>
  <c r="B786" i="25"/>
  <c r="B787" i="25"/>
  <c r="B788" i="25"/>
  <c r="B789" i="25"/>
  <c r="B790" i="25"/>
  <c r="B791" i="25"/>
  <c r="B792" i="25"/>
  <c r="B793" i="25"/>
  <c r="B794" i="25"/>
  <c r="B795" i="25"/>
  <c r="B796" i="25"/>
  <c r="B797" i="25"/>
  <c r="B798" i="25"/>
  <c r="B799" i="25"/>
  <c r="B800" i="25"/>
  <c r="B801" i="25"/>
  <c r="B802" i="25"/>
  <c r="B803" i="25"/>
  <c r="B804" i="25"/>
  <c r="B805" i="25"/>
  <c r="B806" i="25"/>
  <c r="B807" i="25"/>
  <c r="B808" i="25"/>
  <c r="B809" i="25"/>
  <c r="B810" i="25"/>
  <c r="B811" i="25"/>
  <c r="B812" i="25"/>
  <c r="B813" i="25"/>
  <c r="B814" i="25"/>
  <c r="B815" i="25"/>
  <c r="B816" i="25"/>
  <c r="B817" i="25"/>
  <c r="B818" i="25"/>
  <c r="B819" i="25"/>
  <c r="B820" i="25"/>
  <c r="B821" i="25"/>
  <c r="B822" i="25"/>
  <c r="B823" i="25"/>
  <c r="B824" i="25"/>
  <c r="B825" i="25"/>
  <c r="B826" i="25"/>
  <c r="B827" i="25"/>
  <c r="B828" i="25"/>
  <c r="B829" i="25"/>
  <c r="B830" i="25"/>
  <c r="B831" i="25"/>
  <c r="B832" i="25"/>
  <c r="B833" i="25"/>
  <c r="B834" i="25"/>
  <c r="B835" i="25"/>
  <c r="B836" i="25"/>
  <c r="B837" i="25"/>
  <c r="B838" i="25"/>
  <c r="B839" i="25"/>
  <c r="B840" i="25"/>
  <c r="B841" i="25"/>
  <c r="B842" i="25"/>
  <c r="B843" i="25"/>
  <c r="B844" i="25"/>
  <c r="B845" i="25"/>
  <c r="B846" i="25"/>
  <c r="B847" i="25"/>
  <c r="B848" i="25"/>
  <c r="B849" i="25"/>
  <c r="B850" i="25"/>
  <c r="B851" i="25"/>
  <c r="B852" i="25"/>
  <c r="B853" i="25"/>
  <c r="B854" i="25"/>
  <c r="B855" i="25"/>
  <c r="B856" i="25"/>
  <c r="B857" i="25"/>
  <c r="B858" i="25"/>
  <c r="B859" i="25"/>
  <c r="B860" i="25"/>
  <c r="B861" i="25"/>
  <c r="B862" i="25"/>
  <c r="B863" i="25"/>
  <c r="B864" i="25"/>
  <c r="B865" i="25"/>
  <c r="B866" i="25"/>
  <c r="B867" i="25"/>
  <c r="B868" i="25"/>
  <c r="B869" i="25"/>
  <c r="B870" i="25"/>
  <c r="B871" i="25"/>
  <c r="B872" i="25"/>
  <c r="B873" i="25"/>
  <c r="B874" i="25"/>
  <c r="B875" i="25"/>
  <c r="B876" i="25"/>
  <c r="B877" i="25"/>
  <c r="B878" i="25"/>
  <c r="B879" i="25"/>
  <c r="B880" i="25"/>
  <c r="B881" i="25"/>
  <c r="B882" i="25"/>
  <c r="B883" i="25"/>
  <c r="B884" i="25"/>
  <c r="B885" i="25"/>
  <c r="B886" i="25"/>
  <c r="B887" i="25"/>
  <c r="B888" i="25"/>
  <c r="B889" i="25"/>
  <c r="B890" i="25"/>
  <c r="B891" i="25"/>
  <c r="B892" i="25"/>
  <c r="B893" i="25"/>
  <c r="B894" i="25"/>
  <c r="B895" i="25"/>
  <c r="B896" i="25"/>
  <c r="B897" i="25"/>
  <c r="B898" i="25"/>
  <c r="B899" i="25"/>
  <c r="B900" i="25"/>
  <c r="B901" i="25"/>
  <c r="B902" i="25"/>
  <c r="B903" i="25"/>
  <c r="B904" i="25"/>
  <c r="B905" i="25"/>
  <c r="B906" i="25"/>
  <c r="B907" i="25"/>
  <c r="B908" i="25"/>
  <c r="B909" i="25"/>
  <c r="B910" i="25"/>
  <c r="B911" i="25"/>
  <c r="B912" i="25"/>
  <c r="B913" i="25"/>
  <c r="B914" i="25"/>
  <c r="B915" i="25"/>
  <c r="B916" i="25"/>
  <c r="B917" i="25"/>
  <c r="B918" i="25"/>
  <c r="B919" i="25"/>
  <c r="B920" i="25"/>
  <c r="B921" i="25"/>
  <c r="B922" i="25"/>
  <c r="B923" i="25"/>
  <c r="B924" i="25"/>
  <c r="B925" i="25"/>
  <c r="B926" i="25"/>
  <c r="B927" i="25"/>
  <c r="B928" i="25"/>
  <c r="B929" i="25"/>
  <c r="B930" i="25"/>
  <c r="B931" i="25"/>
  <c r="B932" i="25"/>
  <c r="B933" i="25"/>
  <c r="B934" i="25"/>
  <c r="B935" i="25"/>
  <c r="B936" i="25"/>
  <c r="B937" i="25"/>
  <c r="B938" i="25"/>
  <c r="B939" i="25"/>
  <c r="B940" i="25"/>
  <c r="B941" i="25"/>
  <c r="B942" i="25"/>
  <c r="B943" i="25"/>
  <c r="B944" i="25"/>
  <c r="B945" i="25"/>
  <c r="B946" i="25"/>
  <c r="B947" i="25"/>
  <c r="B948" i="25"/>
  <c r="B949" i="25"/>
  <c r="B950" i="25"/>
  <c r="B951" i="25"/>
  <c r="B952" i="25"/>
  <c r="B953" i="25"/>
  <c r="B954" i="25"/>
  <c r="B955" i="25"/>
  <c r="B956" i="25"/>
  <c r="B957" i="25"/>
  <c r="B958" i="25"/>
  <c r="B959" i="25"/>
  <c r="B960" i="25"/>
  <c r="B961" i="25"/>
  <c r="B962" i="25"/>
  <c r="B963" i="25"/>
  <c r="B964" i="25"/>
  <c r="B965" i="25"/>
  <c r="B966" i="25"/>
  <c r="B967" i="25"/>
  <c r="B968" i="25"/>
  <c r="B969" i="25"/>
  <c r="B970" i="25"/>
  <c r="B971" i="25"/>
  <c r="B972" i="25"/>
  <c r="B973" i="25"/>
  <c r="B974" i="25"/>
  <c r="B975" i="25"/>
  <c r="B976" i="25"/>
  <c r="B977" i="25"/>
  <c r="B978" i="25"/>
  <c r="B979" i="25"/>
  <c r="B980" i="25"/>
  <c r="B981" i="25"/>
  <c r="B982" i="25"/>
  <c r="B983" i="25"/>
  <c r="B984" i="25"/>
  <c r="B985" i="25"/>
  <c r="B986" i="25"/>
  <c r="B987" i="25"/>
  <c r="B988" i="25"/>
  <c r="B989" i="25"/>
  <c r="B990" i="25"/>
  <c r="B991" i="25"/>
  <c r="B992" i="25"/>
  <c r="B993" i="25"/>
  <c r="B994" i="25"/>
  <c r="B995" i="25"/>
  <c r="B996" i="25"/>
  <c r="B997" i="25"/>
  <c r="B998" i="25"/>
  <c r="B999" i="25"/>
  <c r="B1000" i="25"/>
  <c r="B1001" i="25"/>
  <c r="B1002" i="25"/>
  <c r="B1003" i="25"/>
  <c r="B1004" i="25"/>
  <c r="B1005" i="25"/>
  <c r="B1006" i="25"/>
  <c r="B1007" i="25"/>
  <c r="B1008" i="25"/>
  <c r="B1009" i="25"/>
  <c r="B1010" i="25"/>
  <c r="B1011" i="25"/>
  <c r="B1012" i="25"/>
  <c r="B1013" i="25"/>
  <c r="B1014" i="25"/>
  <c r="B1015" i="25"/>
  <c r="B1016" i="25"/>
  <c r="B1017" i="25"/>
  <c r="B1018" i="25"/>
  <c r="B1019" i="25"/>
  <c r="B1020" i="25"/>
  <c r="B1021" i="25"/>
  <c r="B1022" i="25"/>
  <c r="B1023" i="25"/>
  <c r="B1024" i="25"/>
  <c r="B1025" i="25"/>
  <c r="B1026" i="25"/>
  <c r="B1027" i="25"/>
  <c r="B1028" i="25"/>
  <c r="B1029" i="25"/>
  <c r="B1030" i="25"/>
  <c r="B1031" i="25"/>
  <c r="B1032" i="25"/>
  <c r="B1033" i="25"/>
  <c r="B1034" i="25"/>
  <c r="B1035" i="25"/>
  <c r="B1036" i="25"/>
  <c r="B1037" i="25"/>
  <c r="B1038" i="25"/>
  <c r="B1039" i="25"/>
  <c r="B1040" i="25"/>
  <c r="B1041" i="25"/>
  <c r="B1042" i="25"/>
  <c r="B1043" i="25"/>
  <c r="B1044" i="25"/>
  <c r="B1045" i="25"/>
  <c r="B1046" i="25"/>
  <c r="B1047" i="25"/>
  <c r="B1048" i="25"/>
  <c r="B1049" i="25"/>
  <c r="B1050" i="25"/>
  <c r="B1051" i="25"/>
  <c r="B1052" i="25"/>
  <c r="B1053" i="25"/>
  <c r="B1054" i="25"/>
  <c r="B1055" i="25"/>
  <c r="B1056" i="25"/>
  <c r="B1057" i="25"/>
  <c r="B1058" i="25"/>
  <c r="B1059" i="25"/>
  <c r="B1060" i="25"/>
  <c r="B1061" i="25"/>
  <c r="B1062" i="25"/>
  <c r="B1063" i="25"/>
  <c r="B1064" i="25"/>
  <c r="B1065" i="25"/>
  <c r="B1066" i="25"/>
  <c r="B1067" i="25"/>
  <c r="B1068" i="25"/>
  <c r="B1069" i="25"/>
  <c r="B1070" i="25"/>
  <c r="B1071" i="25"/>
  <c r="B1072" i="25"/>
  <c r="B1073" i="25"/>
  <c r="B1074" i="25"/>
  <c r="B1075" i="25"/>
  <c r="B1076" i="25"/>
  <c r="B1077" i="25"/>
  <c r="B1078" i="25"/>
  <c r="B1079" i="25"/>
  <c r="B1080" i="25"/>
  <c r="B1081" i="25"/>
  <c r="B1082" i="25"/>
  <c r="B1083" i="25"/>
  <c r="B1084" i="25"/>
  <c r="B1085" i="25"/>
  <c r="B1086" i="25"/>
  <c r="B1087" i="25"/>
  <c r="B1088" i="25"/>
  <c r="B1089" i="25"/>
  <c r="B1090" i="25"/>
  <c r="B1091" i="25"/>
  <c r="B1092" i="25"/>
  <c r="B1093" i="25"/>
  <c r="B1094" i="25"/>
  <c r="B1095" i="25"/>
  <c r="B1096" i="25"/>
  <c r="B1097" i="25"/>
  <c r="B1098" i="25"/>
  <c r="B1099" i="25"/>
  <c r="B1100" i="25"/>
  <c r="B1101" i="25"/>
  <c r="B1102" i="25"/>
  <c r="B1103" i="25"/>
  <c r="B1104" i="25"/>
  <c r="B1105" i="25"/>
  <c r="B1106" i="25"/>
  <c r="B1107" i="25"/>
  <c r="B1108" i="25"/>
  <c r="B1109" i="25"/>
  <c r="B1110" i="25"/>
  <c r="B1111" i="25"/>
  <c r="B1112" i="25"/>
  <c r="B1113" i="25"/>
  <c r="B1114" i="25"/>
  <c r="B1115" i="25"/>
  <c r="B1116" i="25"/>
  <c r="B1117" i="25"/>
  <c r="B1118" i="25"/>
  <c r="B1119" i="25"/>
  <c r="B1120" i="25"/>
  <c r="B1121" i="25"/>
  <c r="B1122" i="25"/>
  <c r="B1123" i="25"/>
  <c r="B1124" i="25"/>
  <c r="B1125" i="25"/>
  <c r="B1126" i="25"/>
  <c r="B1127" i="25"/>
  <c r="B1128" i="25"/>
  <c r="B1129" i="25"/>
  <c r="B1130" i="25"/>
  <c r="B1131" i="25"/>
  <c r="B1132" i="25"/>
  <c r="B1133" i="25"/>
  <c r="B1134" i="25"/>
  <c r="B1135" i="25"/>
  <c r="B1136" i="25"/>
  <c r="B1137" i="25"/>
  <c r="B1138" i="25"/>
  <c r="B1139" i="25"/>
  <c r="B1140" i="25"/>
  <c r="B1141" i="25"/>
  <c r="B1142" i="25"/>
  <c r="B1143" i="25"/>
  <c r="B1144" i="25"/>
  <c r="B1145" i="25"/>
  <c r="B1146" i="25"/>
  <c r="B1147" i="25"/>
  <c r="B1148" i="25"/>
  <c r="B1149" i="25"/>
  <c r="B1150" i="25"/>
  <c r="B1151" i="25"/>
  <c r="B1152" i="25"/>
  <c r="B1153" i="25"/>
  <c r="B1154" i="25"/>
  <c r="B1155" i="25"/>
  <c r="B1156" i="25"/>
  <c r="B1157" i="25"/>
  <c r="B1158" i="25"/>
  <c r="B1159" i="25"/>
  <c r="B1160" i="25"/>
  <c r="B1161" i="25"/>
  <c r="B1162" i="25"/>
  <c r="B1163" i="25"/>
  <c r="B1164" i="25"/>
  <c r="B1165" i="25"/>
  <c r="B1166" i="25"/>
  <c r="B1167" i="25"/>
  <c r="B1168" i="25"/>
  <c r="B1169" i="25"/>
  <c r="B1170" i="25"/>
  <c r="B1171" i="25"/>
  <c r="B1172" i="25"/>
  <c r="B1173" i="25"/>
  <c r="B1174" i="25"/>
  <c r="B1175" i="25"/>
  <c r="B1176" i="25"/>
  <c r="B1177" i="25"/>
  <c r="B1178" i="25"/>
  <c r="B1179" i="25"/>
  <c r="B1180" i="25"/>
  <c r="B1181" i="25"/>
  <c r="B1182" i="25"/>
  <c r="B1183" i="25"/>
  <c r="B1184" i="25"/>
  <c r="B1185" i="25"/>
  <c r="B1186" i="25"/>
  <c r="B1187" i="25"/>
  <c r="B1188" i="25"/>
  <c r="B1189" i="25"/>
  <c r="B1190" i="25"/>
  <c r="B1191" i="25"/>
  <c r="B1192" i="25"/>
  <c r="B1193" i="25"/>
  <c r="B1194" i="25"/>
  <c r="B1195" i="25"/>
  <c r="B1196" i="25"/>
  <c r="B1197" i="25"/>
  <c r="B1198" i="25"/>
  <c r="B1199" i="25"/>
  <c r="B1200" i="25"/>
  <c r="B1201" i="25"/>
  <c r="B1202" i="25"/>
  <c r="B1203" i="25"/>
  <c r="B1204" i="25"/>
  <c r="B1205" i="25"/>
  <c r="B1206" i="25"/>
  <c r="B1207" i="25"/>
  <c r="B1208" i="25"/>
  <c r="B1209" i="25"/>
  <c r="B1210" i="25"/>
  <c r="B1211" i="25"/>
  <c r="B1212" i="25"/>
  <c r="B1213" i="25"/>
  <c r="B1214" i="25"/>
  <c r="B1215" i="25"/>
  <c r="B1216" i="25"/>
  <c r="B1217" i="25"/>
  <c r="B1218" i="25"/>
  <c r="B1219" i="25"/>
  <c r="B1220" i="25"/>
  <c r="B1221" i="25"/>
  <c r="B1222" i="25"/>
  <c r="B1223" i="25"/>
  <c r="B1224" i="25"/>
  <c r="B1225" i="25"/>
  <c r="B1226" i="25"/>
  <c r="B1227" i="25"/>
  <c r="B1228" i="25"/>
  <c r="B1229" i="25"/>
  <c r="B1230" i="25"/>
  <c r="B1231" i="25"/>
  <c r="B1232" i="25"/>
  <c r="B1233" i="25"/>
  <c r="B1234" i="25"/>
  <c r="B1235" i="25"/>
  <c r="B1236" i="25"/>
  <c r="B1237" i="25"/>
  <c r="B1238" i="25"/>
  <c r="B1239" i="25"/>
  <c r="B1240" i="25"/>
  <c r="B1241" i="25"/>
  <c r="B1242" i="25"/>
  <c r="B1243" i="25"/>
  <c r="B1244" i="25"/>
  <c r="B1245" i="25"/>
  <c r="B1246" i="25"/>
  <c r="B1247" i="25"/>
  <c r="B1248" i="25"/>
  <c r="B1249" i="25"/>
  <c r="B1250" i="25"/>
  <c r="B1251" i="25"/>
  <c r="B1252" i="25"/>
  <c r="B1253" i="25"/>
  <c r="B1254" i="25"/>
  <c r="B1255" i="25"/>
  <c r="B1256" i="25"/>
  <c r="B1257" i="25"/>
  <c r="B1258" i="25"/>
  <c r="B1259" i="25"/>
  <c r="B1260" i="25"/>
  <c r="B1261" i="25"/>
  <c r="B1262" i="25"/>
  <c r="B1263" i="25"/>
  <c r="B1264" i="25"/>
  <c r="B1265" i="25"/>
  <c r="B1266" i="25"/>
  <c r="B1267" i="25"/>
  <c r="B1268" i="25"/>
  <c r="B1269" i="25"/>
  <c r="B1270" i="25"/>
  <c r="B1271" i="25"/>
  <c r="B1272" i="25"/>
  <c r="B1273" i="25"/>
  <c r="B1274" i="25"/>
  <c r="B1275" i="25"/>
  <c r="B1276" i="25"/>
  <c r="B1277" i="25"/>
  <c r="B1278" i="25"/>
  <c r="B1279" i="25"/>
  <c r="B1280" i="25"/>
  <c r="B1281" i="25"/>
  <c r="B1282" i="25"/>
  <c r="B1283" i="25"/>
  <c r="B1284" i="25"/>
  <c r="B1285" i="25"/>
  <c r="B1286" i="25"/>
  <c r="B1287" i="25"/>
  <c r="B1288" i="25"/>
  <c r="B1289" i="25"/>
  <c r="B1290" i="25"/>
  <c r="B1291" i="25"/>
  <c r="B1292" i="25"/>
  <c r="B1293" i="25"/>
  <c r="B1294" i="25"/>
  <c r="B1295" i="25"/>
  <c r="B1296" i="25"/>
  <c r="B1297" i="25"/>
  <c r="B1298" i="25"/>
  <c r="B1299" i="25"/>
  <c r="B1300" i="25"/>
  <c r="B1301" i="25"/>
  <c r="B1302" i="25"/>
  <c r="B1303" i="25"/>
  <c r="B1304" i="25"/>
  <c r="B1305" i="25"/>
  <c r="B1306" i="25"/>
  <c r="B1307" i="25"/>
  <c r="B1308" i="25"/>
  <c r="B1309" i="25"/>
  <c r="B1310" i="25"/>
  <c r="B1311" i="25"/>
  <c r="B1312" i="25"/>
  <c r="B1313" i="25"/>
  <c r="B1314" i="25"/>
  <c r="B1315" i="25"/>
  <c r="B1316" i="25"/>
  <c r="B1317" i="25"/>
  <c r="B1318" i="25"/>
  <c r="B1319" i="25"/>
  <c r="B1320" i="25"/>
  <c r="B1321" i="25"/>
  <c r="B1322" i="25"/>
  <c r="B1323" i="25"/>
  <c r="B1324" i="25"/>
  <c r="B1325" i="25"/>
  <c r="B1326" i="25"/>
  <c r="B1327" i="25"/>
  <c r="B1328" i="25"/>
  <c r="B1329" i="25"/>
  <c r="B1330" i="25"/>
  <c r="B1331" i="25"/>
  <c r="B1332" i="25"/>
  <c r="B1333" i="25"/>
  <c r="B1334" i="25"/>
  <c r="B1335" i="25"/>
  <c r="B1336" i="25"/>
  <c r="B1337" i="25"/>
  <c r="B1338" i="25"/>
  <c r="B1339" i="25"/>
  <c r="B1340" i="25"/>
  <c r="B1341" i="25"/>
  <c r="B1342" i="25"/>
  <c r="B1343" i="25"/>
  <c r="B1344" i="25"/>
  <c r="B1345" i="25"/>
  <c r="B1346" i="25"/>
  <c r="B1347" i="25"/>
  <c r="B1348" i="25"/>
  <c r="B1349" i="25"/>
  <c r="B1350" i="25"/>
  <c r="B1351" i="25"/>
  <c r="B1352" i="25"/>
  <c r="B1353" i="25"/>
  <c r="B1354" i="25"/>
  <c r="B1355" i="25"/>
  <c r="B1356" i="25"/>
  <c r="B1357" i="25"/>
  <c r="B1358" i="25"/>
  <c r="B1359" i="25"/>
  <c r="B1360" i="25"/>
  <c r="B1361" i="25"/>
  <c r="B1362" i="25"/>
  <c r="B1363" i="25"/>
  <c r="B1364" i="25"/>
  <c r="B1365" i="25"/>
  <c r="B1366" i="25"/>
  <c r="B1367" i="25"/>
  <c r="B1368" i="25"/>
  <c r="B1369" i="25"/>
  <c r="B1370" i="25"/>
  <c r="B1371" i="25"/>
  <c r="B1372" i="25"/>
  <c r="B1373" i="25"/>
  <c r="B1374" i="25"/>
  <c r="B1375" i="25"/>
  <c r="B1376" i="25"/>
  <c r="B1377" i="25"/>
  <c r="B1378" i="25"/>
  <c r="B1379" i="25"/>
  <c r="B1380" i="25"/>
  <c r="B1381" i="25"/>
  <c r="B1382" i="25"/>
  <c r="B1383" i="25"/>
  <c r="B1384" i="25"/>
  <c r="B1385" i="25"/>
  <c r="B1386" i="25"/>
  <c r="B1387" i="25"/>
  <c r="B1388" i="25"/>
  <c r="B1389" i="25"/>
  <c r="B1390" i="25"/>
  <c r="B1391" i="25"/>
  <c r="B1392" i="25"/>
  <c r="B1393" i="25"/>
  <c r="B1394" i="25"/>
  <c r="B1395" i="25"/>
  <c r="B1396" i="25"/>
  <c r="B1397" i="25"/>
  <c r="B1398" i="25"/>
  <c r="B1399" i="25"/>
  <c r="B1400" i="25"/>
  <c r="B1401" i="25"/>
  <c r="B1402" i="25"/>
  <c r="B1403" i="25"/>
  <c r="B1404" i="25"/>
  <c r="B1405" i="25"/>
  <c r="B1406" i="25"/>
  <c r="B1407" i="25"/>
  <c r="B1408" i="25"/>
  <c r="B1409" i="25"/>
  <c r="B1410" i="25"/>
  <c r="B1411" i="25"/>
  <c r="B1412" i="25"/>
  <c r="B1413" i="25"/>
  <c r="B1414" i="25"/>
  <c r="B1415" i="25"/>
  <c r="B1416" i="25"/>
  <c r="B1417" i="25"/>
  <c r="B1418" i="25"/>
  <c r="B1419" i="25"/>
  <c r="B1420" i="25"/>
  <c r="B1421" i="25"/>
  <c r="B1422" i="25"/>
  <c r="B1423" i="25"/>
  <c r="B1424" i="25"/>
  <c r="B1425" i="25"/>
  <c r="B1426" i="25"/>
  <c r="B1427" i="25"/>
  <c r="B1428" i="25"/>
  <c r="B1429" i="25"/>
  <c r="B1430" i="25"/>
  <c r="B1431" i="25"/>
  <c r="B1432" i="25"/>
  <c r="B1433" i="25"/>
  <c r="B1434" i="25"/>
  <c r="B1435" i="25"/>
  <c r="B1436" i="25"/>
  <c r="B1437" i="25"/>
  <c r="B1438" i="25"/>
  <c r="B1439" i="25"/>
  <c r="B1440" i="25"/>
  <c r="B1441" i="25"/>
  <c r="B1442" i="25"/>
  <c r="B1443" i="25"/>
  <c r="B1444" i="25"/>
  <c r="B1445" i="25"/>
  <c r="B1446" i="25"/>
  <c r="B1447" i="25"/>
  <c r="B1448" i="25"/>
  <c r="B1449" i="25"/>
  <c r="B1450" i="25"/>
  <c r="B1451" i="25"/>
  <c r="B1452" i="25"/>
  <c r="B1453" i="25"/>
  <c r="B1454" i="25"/>
  <c r="B1455" i="25"/>
  <c r="B1456" i="25"/>
  <c r="B1457" i="25"/>
  <c r="B1458" i="25"/>
  <c r="B1459" i="25"/>
  <c r="B1460" i="25"/>
  <c r="B1461" i="25"/>
  <c r="B1462" i="25"/>
  <c r="B1463" i="25"/>
  <c r="B1464" i="25"/>
  <c r="B1465" i="25"/>
  <c r="B1466" i="25"/>
  <c r="B1467" i="25"/>
  <c r="B1468" i="25"/>
  <c r="B1469" i="25"/>
  <c r="B1470" i="25"/>
  <c r="B1471" i="25"/>
  <c r="B1472" i="25"/>
  <c r="B1473" i="25"/>
  <c r="B1474" i="25"/>
  <c r="B1475" i="25"/>
  <c r="B1476" i="25"/>
  <c r="B1477" i="25"/>
  <c r="B1478" i="25"/>
  <c r="B1479" i="25"/>
  <c r="B1480" i="25"/>
  <c r="B1481" i="25"/>
  <c r="B1482" i="25"/>
  <c r="B1483" i="25"/>
  <c r="B1484" i="25"/>
  <c r="B1485" i="25"/>
  <c r="B1486" i="25"/>
  <c r="B1487" i="25"/>
  <c r="B1488" i="25"/>
  <c r="B1489" i="25"/>
  <c r="B1490" i="25"/>
  <c r="B1491" i="25"/>
  <c r="B1492" i="25"/>
  <c r="B1493" i="25"/>
  <c r="B1494" i="25"/>
  <c r="B1495" i="25"/>
  <c r="B1496" i="25"/>
  <c r="B1497" i="25"/>
  <c r="B1498" i="25"/>
  <c r="B1499" i="25"/>
  <c r="B1500" i="25"/>
  <c r="B1501" i="25"/>
  <c r="B1502" i="25"/>
  <c r="B1503" i="25"/>
  <c r="B1504" i="25"/>
  <c r="B1505" i="25"/>
  <c r="B1506" i="25"/>
  <c r="B1507" i="25"/>
  <c r="B1508" i="25"/>
  <c r="B1509" i="25"/>
  <c r="B1510" i="25"/>
  <c r="B1511" i="25"/>
  <c r="B1512" i="25"/>
  <c r="B1513" i="25"/>
  <c r="B1514" i="25"/>
  <c r="B1515" i="25"/>
  <c r="B1516" i="25"/>
  <c r="B1517" i="25"/>
  <c r="B1518" i="25"/>
  <c r="B1519" i="25"/>
  <c r="B1520" i="25"/>
  <c r="B1521" i="25"/>
  <c r="B1522" i="25"/>
  <c r="B1523" i="25"/>
  <c r="B1524" i="25"/>
  <c r="B1525" i="25"/>
  <c r="B1526" i="25"/>
  <c r="B1527" i="25"/>
  <c r="B1528" i="25"/>
  <c r="B1529" i="25"/>
  <c r="B1530" i="25"/>
  <c r="B1531" i="25"/>
  <c r="B1532" i="25"/>
  <c r="B1533" i="25"/>
  <c r="B1534" i="25"/>
  <c r="B1535" i="25"/>
  <c r="B1536" i="25"/>
  <c r="B1537" i="25"/>
  <c r="B1538" i="25"/>
  <c r="B1539" i="25"/>
  <c r="B1540" i="25"/>
  <c r="B1541" i="25"/>
  <c r="B1542" i="25"/>
  <c r="B1543" i="25"/>
  <c r="B1544" i="25"/>
  <c r="B1545" i="25"/>
  <c r="B1546" i="25"/>
  <c r="B1547" i="25"/>
  <c r="B1548" i="25"/>
  <c r="B1549" i="25"/>
  <c r="B1550" i="25"/>
  <c r="B1551" i="25"/>
  <c r="B1552" i="25"/>
  <c r="B1553" i="25"/>
  <c r="B1554" i="25"/>
  <c r="B1555" i="25"/>
  <c r="B1556" i="25"/>
  <c r="B1557" i="25"/>
  <c r="B1558" i="25"/>
  <c r="B1559" i="25"/>
  <c r="B1560" i="25"/>
  <c r="C56" i="25" a="1"/>
  <c r="C56" i="25" s="1"/>
  <c r="C59" i="25" a="1"/>
  <c r="C59" i="25" s="1"/>
  <c r="C60" i="25" a="1"/>
  <c r="C60" i="25" s="1"/>
  <c r="C61" i="25" a="1"/>
  <c r="C61" i="25" s="1"/>
  <c r="C63" i="25" a="1"/>
  <c r="C63" i="25" s="1"/>
  <c r="C67" i="25" a="1"/>
  <c r="C67" i="25" s="1"/>
  <c r="C68" i="25" a="1"/>
  <c r="C68" i="25" s="1"/>
  <c r="C69" i="25" a="1"/>
  <c r="C69" i="25" s="1"/>
  <c r="C72" i="25" a="1"/>
  <c r="C72" i="25" s="1"/>
  <c r="C74" i="25" a="1"/>
  <c r="C74" i="25" s="1"/>
  <c r="D56" i="25" l="1" a="1"/>
  <c r="D56" i="25" s="1"/>
  <c r="D59" i="25" a="1"/>
  <c r="D59" i="25" s="1"/>
  <c r="D60" i="25" a="1"/>
  <c r="D60" i="25" s="1"/>
  <c r="D61" i="25" a="1"/>
  <c r="D61" i="25" s="1"/>
  <c r="D63" i="25" a="1"/>
  <c r="D63" i="25" s="1"/>
  <c r="D67" i="25" a="1"/>
  <c r="D67" i="25" s="1"/>
  <c r="D68" i="25" a="1"/>
  <c r="D68" i="25" s="1"/>
  <c r="D69" i="25" a="1"/>
  <c r="D69" i="25" s="1"/>
  <c r="D72" i="25" a="1"/>
  <c r="D72" i="25" s="1"/>
  <c r="D74" i="25" a="1"/>
  <c r="D74" i="25" s="1"/>
  <c r="D272" i="25" a="1"/>
  <c r="D272" i="25" s="1"/>
  <c r="D279" i="25" a="1"/>
  <c r="D279" i="25" s="1"/>
  <c r="D283" i="25" a="1"/>
  <c r="D283" i="25" s="1"/>
  <c r="D284" i="25" a="1"/>
  <c r="D284" i="25" s="1"/>
  <c r="D286" i="25" a="1"/>
  <c r="D286" i="25" s="1"/>
  <c r="D287" i="25" a="1"/>
  <c r="D287" i="25" s="1"/>
  <c r="D288" i="25" a="1"/>
  <c r="D288" i="25" s="1"/>
  <c r="D289" i="25" a="1"/>
  <c r="D289" i="25" s="1"/>
  <c r="D290" i="25" a="1"/>
  <c r="D290" i="25" s="1"/>
  <c r="D291" i="25" a="1"/>
  <c r="D291" i="25" s="1"/>
  <c r="D292" i="25" a="1"/>
  <c r="D292" i="25" s="1"/>
  <c r="D293" i="25" a="1"/>
  <c r="D293" i="25" s="1"/>
  <c r="D294" i="25" a="1"/>
  <c r="D294" i="25" s="1"/>
  <c r="D295" i="25" a="1"/>
  <c r="D295" i="25" s="1"/>
  <c r="D296" i="25" a="1"/>
  <c r="D296" i="25" s="1"/>
  <c r="D297" i="25" a="1"/>
  <c r="D297" i="25" s="1"/>
  <c r="D298" i="25" a="1"/>
  <c r="D298" i="25" s="1"/>
  <c r="D299" i="25" a="1"/>
  <c r="D299" i="25" s="1"/>
  <c r="D300" i="25" a="1"/>
  <c r="D300" i="25" s="1"/>
  <c r="D301" i="25" a="1"/>
  <c r="D301" i="25" s="1"/>
  <c r="D302" i="25" a="1"/>
  <c r="D302" i="25" s="1"/>
  <c r="D304" i="25" a="1"/>
  <c r="D304" i="25" s="1"/>
  <c r="D305" i="25" a="1"/>
  <c r="D305" i="25" s="1"/>
  <c r="D306" i="25" a="1"/>
  <c r="D306" i="25" s="1"/>
  <c r="D307" i="25" a="1"/>
  <c r="D307" i="25" s="1"/>
  <c r="D309" i="25" a="1"/>
  <c r="D309" i="25" s="1"/>
  <c r="D310" i="25" a="1"/>
  <c r="D310" i="25" s="1"/>
  <c r="D311" i="25" a="1"/>
  <c r="D311" i="25" s="1"/>
  <c r="D312" i="25" a="1"/>
  <c r="D312" i="25" s="1"/>
  <c r="D313" i="25" a="1"/>
  <c r="D313" i="25" s="1"/>
  <c r="D314" i="25" a="1"/>
  <c r="D314" i="25" s="1"/>
  <c r="D315" i="25" a="1"/>
  <c r="D315" i="25" s="1"/>
  <c r="D316" i="25" a="1"/>
  <c r="D316" i="25" s="1"/>
  <c r="D317" i="25" a="1"/>
  <c r="D317" i="25" s="1"/>
  <c r="D318" i="25" a="1"/>
  <c r="D318" i="25" s="1"/>
  <c r="D319" i="25" a="1"/>
  <c r="D319" i="25" s="1"/>
  <c r="D320" i="25" a="1"/>
  <c r="D320" i="25" s="1"/>
  <c r="D321" i="25" a="1"/>
  <c r="D321" i="25" s="1"/>
  <c r="D322" i="25" a="1"/>
  <c r="D322" i="25" s="1"/>
  <c r="D323" i="25" a="1"/>
  <c r="D323" i="25" s="1"/>
  <c r="D324" i="25" a="1"/>
  <c r="D324" i="25" s="1"/>
  <c r="D325" i="25" a="1"/>
  <c r="D325" i="25" s="1"/>
  <c r="D326" i="25" a="1"/>
  <c r="D326" i="25" s="1"/>
  <c r="D327" i="25" a="1"/>
  <c r="D327" i="25" s="1"/>
  <c r="D328" i="25" a="1"/>
  <c r="D328" i="25" s="1"/>
  <c r="D329" i="25" a="1"/>
  <c r="D329" i="25" s="1"/>
  <c r="D330" i="25" a="1"/>
  <c r="D330" i="25" s="1"/>
  <c r="D331" i="25" a="1"/>
  <c r="D331" i="25" s="1"/>
  <c r="D332" i="25" a="1"/>
  <c r="D332" i="25" s="1"/>
  <c r="D333" i="25" a="1"/>
  <c r="D333" i="25" s="1"/>
  <c r="D334" i="25" a="1"/>
  <c r="D334" i="25" s="1"/>
  <c r="D335" i="25" a="1"/>
  <c r="D335" i="25" s="1"/>
  <c r="D336" i="25" a="1"/>
  <c r="D336" i="25" s="1"/>
  <c r="D337" i="25" a="1"/>
  <c r="D337" i="25" s="1"/>
  <c r="D338" i="25" a="1"/>
  <c r="D338" i="25" s="1"/>
  <c r="D339" i="25" a="1"/>
  <c r="D339" i="25" s="1"/>
  <c r="D341" i="25" a="1"/>
  <c r="D341" i="25" s="1"/>
  <c r="D342" i="25" a="1"/>
  <c r="D342" i="25" s="1"/>
  <c r="D343" i="25" a="1"/>
  <c r="D343" i="25" s="1"/>
  <c r="D344" i="25" a="1"/>
  <c r="D344" i="25" s="1"/>
  <c r="D346" i="25" a="1"/>
  <c r="D346" i="25" s="1"/>
  <c r="D347" i="25" a="1"/>
  <c r="D347" i="25" s="1"/>
  <c r="D348" i="25" a="1"/>
  <c r="D348" i="25" s="1"/>
  <c r="D349" i="25" a="1"/>
  <c r="D349" i="25" s="1"/>
  <c r="D350" i="25" a="1"/>
  <c r="D350" i="25" s="1"/>
  <c r="D351" i="25" a="1"/>
  <c r="D351" i="25" s="1"/>
  <c r="D352" i="25" a="1"/>
  <c r="D352" i="25" s="1"/>
  <c r="D353" i="25" a="1"/>
  <c r="D353" i="25" s="1"/>
  <c r="D354" i="25" a="1"/>
  <c r="D354" i="25" s="1"/>
  <c r="D355" i="25" a="1"/>
  <c r="D355" i="25" s="1"/>
  <c r="D357" i="25" a="1"/>
  <c r="D357" i="25" s="1"/>
  <c r="D358" i="25" a="1"/>
  <c r="D358" i="25" s="1"/>
  <c r="D359" i="25" a="1"/>
  <c r="D359" i="25" s="1"/>
  <c r="D360" i="25" a="1"/>
  <c r="D360" i="25" s="1"/>
  <c r="D361" i="25" a="1"/>
  <c r="D361" i="25" s="1"/>
  <c r="D362" i="25" a="1"/>
  <c r="D362" i="25" s="1"/>
  <c r="D363" i="25" a="1"/>
  <c r="D363" i="25" s="1"/>
  <c r="D365" i="25" a="1"/>
  <c r="D365" i="25" s="1"/>
  <c r="D366" i="25" a="1"/>
  <c r="D366" i="25" s="1"/>
  <c r="D367" i="25" a="1"/>
  <c r="D367" i="25" s="1"/>
  <c r="D368" i="25" a="1"/>
  <c r="D368" i="25" s="1"/>
  <c r="D369" i="25" a="1"/>
  <c r="D369" i="25" s="1"/>
  <c r="D370" i="25" a="1"/>
  <c r="D370" i="25" s="1"/>
  <c r="D371" i="25" a="1"/>
  <c r="D371" i="25" s="1"/>
  <c r="D372" i="25" a="1"/>
  <c r="D372" i="25" s="1"/>
  <c r="D373" i="25" a="1"/>
  <c r="D373" i="25" s="1"/>
  <c r="D374" i="25" a="1"/>
  <c r="D374" i="25" s="1"/>
  <c r="D375" i="25" a="1"/>
  <c r="D375" i="25" s="1"/>
  <c r="D376" i="25" a="1"/>
  <c r="D376" i="25" s="1"/>
  <c r="D377" i="25" a="1"/>
  <c r="D377" i="25" s="1"/>
  <c r="D378" i="25" a="1"/>
  <c r="D378" i="25" s="1"/>
  <c r="D379" i="25" a="1"/>
  <c r="D379" i="25" s="1"/>
  <c r="D380" i="25" a="1"/>
  <c r="D380" i="25" s="1"/>
  <c r="D381" i="25" a="1"/>
  <c r="D381" i="25" s="1"/>
  <c r="D382" i="25" a="1"/>
  <c r="D382" i="25" s="1"/>
  <c r="D383" i="25" a="1"/>
  <c r="D383" i="25" s="1"/>
  <c r="D384" i="25" a="1"/>
  <c r="D384" i="25" s="1"/>
  <c r="D385" i="25" a="1"/>
  <c r="D385" i="25" s="1"/>
  <c r="D386" i="25" a="1"/>
  <c r="D386" i="25" s="1"/>
  <c r="D387" i="25" a="1"/>
  <c r="D387" i="25" s="1"/>
  <c r="D389" i="25" a="1"/>
  <c r="D389" i="25" s="1"/>
  <c r="D390" i="25" a="1"/>
  <c r="D390" i="25" s="1"/>
  <c r="D391" i="25" a="1"/>
  <c r="D391" i="25" s="1"/>
  <c r="D392" i="25" a="1"/>
  <c r="D392" i="25" s="1"/>
  <c r="D393" i="25" a="1"/>
  <c r="D393" i="25" s="1"/>
  <c r="D394" i="25" a="1"/>
  <c r="D394" i="25" s="1"/>
  <c r="D395" i="25" a="1"/>
  <c r="D395" i="25" s="1"/>
  <c r="D396" i="25" a="1"/>
  <c r="D396" i="25" s="1"/>
  <c r="D397" i="25" a="1"/>
  <c r="D397" i="25" s="1"/>
  <c r="D398" i="25" a="1"/>
  <c r="D398" i="25" s="1"/>
  <c r="D400" i="25" a="1"/>
  <c r="D400" i="25" s="1"/>
  <c r="D401" i="25" a="1"/>
  <c r="D401" i="25" s="1"/>
  <c r="D402" i="25" a="1"/>
  <c r="D402" i="25" s="1"/>
  <c r="D403" i="25" a="1"/>
  <c r="D403" i="25" s="1"/>
  <c r="D405" i="25" a="1"/>
  <c r="D405" i="25" s="1"/>
  <c r="D406" i="25" a="1"/>
  <c r="D406" i="25" s="1"/>
  <c r="D407" i="25" a="1"/>
  <c r="D407" i="25" s="1"/>
  <c r="D408" i="25" a="1"/>
  <c r="D408" i="25" s="1"/>
  <c r="D410" i="25" a="1"/>
  <c r="D410" i="25" s="1"/>
  <c r="D411" i="25" a="1"/>
  <c r="D411" i="25" s="1"/>
  <c r="D417" i="25" a="1"/>
  <c r="D417" i="25" s="1"/>
  <c r="D418" i="25" a="1"/>
  <c r="D418" i="25" s="1"/>
  <c r="D419" i="25" a="1"/>
  <c r="D419" i="25" s="1"/>
  <c r="D420" i="25" a="1"/>
  <c r="D420" i="25" s="1"/>
  <c r="D421" i="25" a="1"/>
  <c r="D421" i="25" s="1"/>
  <c r="D422" i="25" a="1"/>
  <c r="D422" i="25" s="1"/>
  <c r="D423" i="25" a="1"/>
  <c r="D423" i="25" s="1"/>
  <c r="D424" i="25" a="1"/>
  <c r="D424" i="25" s="1"/>
  <c r="D425" i="25" a="1"/>
  <c r="D425" i="25" s="1"/>
  <c r="D426" i="25" a="1"/>
  <c r="D426" i="25" s="1"/>
  <c r="D427" i="25" a="1"/>
  <c r="D427" i="25" s="1"/>
  <c r="D429" i="25" a="1"/>
  <c r="D429" i="25" s="1"/>
  <c r="D430" i="25" a="1"/>
  <c r="D430" i="25" s="1"/>
  <c r="D431" i="25" a="1"/>
  <c r="D431" i="25" s="1"/>
  <c r="D432" i="25" a="1"/>
  <c r="D432" i="25" s="1"/>
  <c r="D433" i="25" a="1"/>
  <c r="D433" i="25" s="1"/>
  <c r="D434" i="25" a="1"/>
  <c r="D434" i="25" s="1"/>
  <c r="D435" i="25" a="1"/>
  <c r="D435" i="25" s="1"/>
  <c r="D437" i="25" a="1"/>
  <c r="D437" i="25" s="1"/>
  <c r="D438" i="25" a="1"/>
  <c r="D438" i="25" s="1"/>
  <c r="D439" i="25" a="1"/>
  <c r="D439" i="25" s="1"/>
  <c r="D442" i="25" a="1"/>
  <c r="D442" i="25" s="1"/>
  <c r="D443" i="25" a="1"/>
  <c r="D443" i="25" s="1"/>
  <c r="D444" i="25" a="1"/>
  <c r="D444" i="25" s="1"/>
  <c r="D445" i="25" a="1"/>
  <c r="D445" i="25" s="1"/>
  <c r="D446" i="25" a="1"/>
  <c r="D446" i="25" s="1"/>
  <c r="D447" i="25" a="1"/>
  <c r="D447" i="25" s="1"/>
  <c r="D465" i="25" a="1"/>
  <c r="D465" i="25" s="1"/>
  <c r="D466" i="25" a="1"/>
  <c r="D466" i="25" s="1"/>
  <c r="D467" i="25" a="1"/>
  <c r="D467" i="25" s="1"/>
  <c r="D468" i="25" a="1"/>
  <c r="D468" i="25" s="1"/>
  <c r="D469" i="25" a="1"/>
  <c r="D469" i="25" s="1"/>
  <c r="D470" i="25" a="1"/>
  <c r="D470" i="25" s="1"/>
  <c r="D472" i="25" a="1"/>
  <c r="D472" i="25" s="1"/>
  <c r="D474" i="25" a="1"/>
  <c r="D474" i="25" s="1"/>
  <c r="D475" i="25" a="1"/>
  <c r="D475" i="25" s="1"/>
  <c r="D476" i="25" a="1"/>
  <c r="D476" i="25" s="1"/>
  <c r="D477" i="25" a="1"/>
  <c r="D477" i="25" s="1"/>
  <c r="D478" i="25" a="1"/>
  <c r="D478" i="25" s="1"/>
  <c r="D479" i="25" a="1"/>
  <c r="D479" i="25" s="1"/>
  <c r="D480" i="25" a="1"/>
  <c r="D480" i="25" s="1"/>
  <c r="D482" i="25" a="1"/>
  <c r="D482" i="25" s="1"/>
  <c r="D483" i="25" a="1"/>
  <c r="D483" i="25" s="1"/>
  <c r="D484" i="25" a="1"/>
  <c r="D484" i="25" s="1"/>
  <c r="D485" i="25" a="1"/>
  <c r="D485" i="25" s="1"/>
  <c r="D486" i="25" a="1"/>
  <c r="D486" i="25" s="1"/>
  <c r="D487" i="25" a="1"/>
  <c r="D487" i="25" s="1"/>
  <c r="D488" i="25" a="1"/>
  <c r="D488" i="25" s="1"/>
  <c r="D489" i="25" a="1"/>
  <c r="D489" i="25" s="1"/>
  <c r="D490" i="25" a="1"/>
  <c r="D490" i="25" s="1"/>
  <c r="D491" i="25" a="1"/>
  <c r="D491" i="25" s="1"/>
  <c r="D493" i="25" a="1"/>
  <c r="D493" i="25" s="1"/>
  <c r="D494" i="25" a="1"/>
  <c r="D494" i="25" s="1"/>
  <c r="D495" i="25" a="1"/>
  <c r="D495" i="25" s="1"/>
  <c r="D496" i="25" a="1"/>
  <c r="D496" i="25" s="1"/>
  <c r="D497" i="25" a="1"/>
  <c r="D497" i="25" s="1"/>
  <c r="D498" i="25" a="1"/>
  <c r="D498" i="25" s="1"/>
  <c r="D499" i="25" a="1"/>
  <c r="D499" i="25" s="1"/>
  <c r="D501" i="25" a="1"/>
  <c r="D501" i="25" s="1"/>
  <c r="D502" i="25" a="1"/>
  <c r="D502" i="25" s="1"/>
  <c r="D503" i="25" a="1"/>
  <c r="D503" i="25" s="1"/>
  <c r="D504" i="25" a="1"/>
  <c r="D504" i="25" s="1"/>
  <c r="D505" i="25" a="1"/>
  <c r="D505" i="25" s="1"/>
  <c r="D506" i="25" a="1"/>
  <c r="D506" i="25" s="1"/>
  <c r="D507" i="25" a="1"/>
  <c r="D507" i="25" s="1"/>
  <c r="D508" i="25" a="1"/>
  <c r="D508" i="25" s="1"/>
  <c r="D509" i="25" a="1"/>
  <c r="D509" i="25" s="1"/>
  <c r="D510" i="25" a="1"/>
  <c r="D510" i="25" s="1"/>
  <c r="D511" i="25" a="1"/>
  <c r="D511" i="25" s="1"/>
  <c r="D512" i="25" a="1"/>
  <c r="D512" i="25" s="1"/>
  <c r="D514" i="25" a="1"/>
  <c r="D514" i="25" s="1"/>
  <c r="D515" i="25" a="1"/>
  <c r="D515" i="25" s="1"/>
  <c r="D523" i="25" a="1"/>
  <c r="D523" i="25" s="1"/>
  <c r="D541" i="25" a="1"/>
  <c r="D541" i="25" s="1"/>
  <c r="D542" i="25" a="1"/>
  <c r="D542" i="25" s="1"/>
  <c r="D543" i="25" a="1"/>
  <c r="D543" i="25" s="1"/>
  <c r="D544" i="25" a="1"/>
  <c r="D544" i="25" s="1"/>
  <c r="D546" i="25" a="1"/>
  <c r="D546" i="25" s="1"/>
  <c r="D547" i="25" a="1"/>
  <c r="D547" i="25" s="1"/>
  <c r="D549" i="25" a="1"/>
  <c r="D549" i="25" s="1"/>
  <c r="D550" i="25" a="1"/>
  <c r="D550" i="25" s="1"/>
  <c r="D551" i="25" a="1"/>
  <c r="D551" i="25" s="1"/>
  <c r="D552" i="25" a="1"/>
  <c r="D552" i="25" s="1"/>
  <c r="D554" i="25" a="1"/>
  <c r="D554" i="25" s="1"/>
  <c r="D555" i="25" a="1"/>
  <c r="D555" i="25" s="1"/>
  <c r="D556" i="25" a="1"/>
  <c r="D556" i="25" s="1"/>
  <c r="D557" i="25" a="1"/>
  <c r="D557" i="25" s="1"/>
  <c r="D558" i="25" a="1"/>
  <c r="D558" i="25" s="1"/>
  <c r="D559" i="25" a="1"/>
  <c r="D559" i="25" s="1"/>
  <c r="D560" i="25" a="1"/>
  <c r="D560" i="25" s="1"/>
  <c r="D561" i="25" a="1"/>
  <c r="D561" i="25" s="1"/>
  <c r="D562" i="25" a="1"/>
  <c r="D562" i="25" s="1"/>
  <c r="D563" i="25" a="1"/>
  <c r="D563" i="25" s="1"/>
  <c r="D565" i="25" a="1"/>
  <c r="D565" i="25" s="1"/>
  <c r="D566" i="25" a="1"/>
  <c r="D566" i="25" s="1"/>
  <c r="D567" i="25" a="1"/>
  <c r="D567" i="25" s="1"/>
  <c r="D568" i="25" a="1"/>
  <c r="D568" i="25" s="1"/>
  <c r="D569" i="25" a="1"/>
  <c r="D569" i="25" s="1"/>
  <c r="D570" i="25" a="1"/>
  <c r="D570" i="25" s="1"/>
  <c r="D571" i="25" a="1"/>
  <c r="D571" i="25" s="1"/>
  <c r="D573" i="25" a="1"/>
  <c r="D573" i="25" s="1"/>
  <c r="D574" i="25" a="1"/>
  <c r="D574" i="25" s="1"/>
  <c r="D575" i="25" a="1"/>
  <c r="D575" i="25" s="1"/>
  <c r="D576" i="25" a="1"/>
  <c r="D576" i="25" s="1"/>
  <c r="D577" i="25" a="1"/>
  <c r="D577" i="25" s="1"/>
  <c r="D578" i="25" a="1"/>
  <c r="D578" i="25" s="1"/>
  <c r="D579" i="25" a="1"/>
  <c r="D579" i="25" s="1"/>
  <c r="D580" i="25" a="1"/>
  <c r="D580" i="25" s="1"/>
  <c r="D581" i="25" a="1"/>
  <c r="D581" i="25" s="1"/>
  <c r="D582" i="25" a="1"/>
  <c r="D582" i="25" s="1"/>
  <c r="D583" i="25" a="1"/>
  <c r="D583" i="25" s="1"/>
  <c r="D584" i="25" a="1"/>
  <c r="D584" i="25" s="1"/>
  <c r="D586" i="25" a="1"/>
  <c r="D586" i="25" s="1"/>
  <c r="D587" i="25" a="1"/>
  <c r="D587" i="25" s="1"/>
  <c r="D589" i="25" a="1"/>
  <c r="D589" i="25" s="1"/>
  <c r="D590" i="25" a="1"/>
  <c r="D590" i="25" s="1"/>
  <c r="D591" i="25" a="1"/>
  <c r="D591" i="25" s="1"/>
  <c r="D592" i="25" a="1"/>
  <c r="D592" i="25" s="1"/>
  <c r="D594" i="25" a="1"/>
  <c r="D594" i="25" s="1"/>
  <c r="D595" i="25" a="1"/>
  <c r="D595" i="25" s="1"/>
  <c r="D597" i="25" a="1"/>
  <c r="D597" i="25" s="1"/>
  <c r="D598" i="25" a="1"/>
  <c r="D598" i="25" s="1"/>
  <c r="D599" i="25" a="1"/>
  <c r="D599" i="25" s="1"/>
  <c r="D600" i="25" a="1"/>
  <c r="D600" i="25" s="1"/>
  <c r="D601" i="25" a="1"/>
  <c r="D601" i="25" s="1"/>
  <c r="D602" i="25" a="1"/>
  <c r="D602" i="25" s="1"/>
  <c r="D603" i="25" a="1"/>
  <c r="D603" i="25" s="1"/>
  <c r="D604" i="25" a="1"/>
  <c r="D604" i="25" s="1"/>
  <c r="D605" i="25" a="1"/>
  <c r="D605" i="25" s="1"/>
  <c r="D606" i="25" a="1"/>
  <c r="D606" i="25" s="1"/>
  <c r="D607" i="25" a="1"/>
  <c r="D607" i="25" s="1"/>
  <c r="D608" i="25" a="1"/>
  <c r="D608" i="25" s="1"/>
  <c r="D609" i="25" a="1"/>
  <c r="D609" i="25" s="1"/>
  <c r="D610" i="25" a="1"/>
  <c r="D610" i="25" s="1"/>
  <c r="D611" i="25" a="1"/>
  <c r="D611" i="25" s="1"/>
  <c r="D613" i="25" a="1"/>
  <c r="D613" i="25" s="1"/>
  <c r="D614" i="25" a="1"/>
  <c r="D614" i="25" s="1"/>
  <c r="D615" i="25" a="1"/>
  <c r="D615" i="25" s="1"/>
  <c r="D616" i="25" a="1"/>
  <c r="D616" i="25" s="1"/>
  <c r="D617" i="25" a="1"/>
  <c r="D617" i="25" s="1"/>
  <c r="D618" i="25" a="1"/>
  <c r="D618" i="25" s="1"/>
  <c r="D619" i="25" a="1"/>
  <c r="D619" i="25" s="1"/>
  <c r="D621" i="25" a="1"/>
  <c r="D621" i="25" s="1"/>
  <c r="D622" i="25" a="1"/>
  <c r="D622" i="25" s="1"/>
  <c r="D623" i="25" a="1"/>
  <c r="D623" i="25" s="1"/>
  <c r="D626" i="25" a="1"/>
  <c r="D626" i="25" s="1"/>
  <c r="D627" i="25" a="1"/>
  <c r="D627" i="25" s="1"/>
  <c r="D628" i="25" a="1"/>
  <c r="D628" i="25" s="1"/>
  <c r="D629" i="25" a="1"/>
  <c r="D629" i="25" s="1"/>
  <c r="D630" i="25" a="1"/>
  <c r="D630" i="25" s="1"/>
  <c r="D631" i="25" a="1"/>
  <c r="D631" i="25" s="1"/>
  <c r="D632" i="25" a="1"/>
  <c r="D632" i="25" s="1"/>
  <c r="D633" i="25" a="1"/>
  <c r="D633" i="25" s="1"/>
  <c r="D634" i="25" a="1"/>
  <c r="D634" i="25" s="1"/>
  <c r="D635" i="25" a="1"/>
  <c r="D635" i="25" s="1"/>
  <c r="D636" i="25" a="1"/>
  <c r="D636" i="25" s="1"/>
  <c r="D638" i="25" a="1"/>
  <c r="D638" i="25" s="1"/>
  <c r="D639" i="25" a="1"/>
  <c r="D639" i="25" s="1"/>
  <c r="D640" i="25" a="1"/>
  <c r="D640" i="25" s="1"/>
  <c r="D641" i="25" a="1"/>
  <c r="D641" i="25" s="1"/>
  <c r="D642" i="25" a="1"/>
  <c r="D642" i="25" s="1"/>
  <c r="D643" i="25" a="1"/>
  <c r="D643" i="25" s="1"/>
  <c r="D645" i="25" a="1"/>
  <c r="D645" i="25" s="1"/>
  <c r="D646" i="25" a="1"/>
  <c r="D646" i="25" s="1"/>
  <c r="D647" i="25" a="1"/>
  <c r="D647" i="25" s="1"/>
  <c r="D648" i="25" a="1"/>
  <c r="D648" i="25" s="1"/>
  <c r="D649" i="25" a="1"/>
  <c r="D649" i="25" s="1"/>
  <c r="D650" i="25" a="1"/>
  <c r="D650" i="25" s="1"/>
  <c r="D651" i="25" a="1"/>
  <c r="D651" i="25" s="1"/>
  <c r="D652" i="25" a="1"/>
  <c r="D652" i="25" s="1"/>
  <c r="D653" i="25" a="1"/>
  <c r="D653" i="25" s="1"/>
  <c r="D654" i="25" a="1"/>
  <c r="D654" i="25" s="1"/>
  <c r="D655" i="25" a="1"/>
  <c r="D655" i="25" s="1"/>
  <c r="D656" i="25" a="1"/>
  <c r="D656" i="25" s="1"/>
  <c r="D658" i="25" a="1"/>
  <c r="D658" i="25" s="1"/>
  <c r="D659" i="25" a="1"/>
  <c r="D659" i="25" s="1"/>
  <c r="D661" i="25" a="1"/>
  <c r="D661" i="25" s="1"/>
  <c r="D662" i="25" a="1"/>
  <c r="D662" i="25" s="1"/>
  <c r="D663" i="25" a="1"/>
  <c r="D663" i="25" s="1"/>
  <c r="D664" i="25" a="1"/>
  <c r="D664" i="25" s="1"/>
  <c r="D666" i="25" a="1"/>
  <c r="D666" i="25" s="1"/>
  <c r="D667" i="25" a="1"/>
  <c r="D667" i="25" s="1"/>
  <c r="D669" i="25" a="1"/>
  <c r="D669" i="25" s="1"/>
  <c r="D670" i="25" a="1"/>
  <c r="D670" i="25" s="1"/>
  <c r="D671" i="25" a="1"/>
  <c r="D671" i="25" s="1"/>
  <c r="D672" i="25" a="1"/>
  <c r="D672" i="25" s="1"/>
  <c r="D673" i="25" a="1"/>
  <c r="D673" i="25" s="1"/>
  <c r="D674" i="25" a="1"/>
  <c r="D674" i="25" s="1"/>
  <c r="D675" i="25" a="1"/>
  <c r="D675" i="25" s="1"/>
  <c r="D676" i="25" a="1"/>
  <c r="D676" i="25" s="1"/>
  <c r="D677" i="25" a="1"/>
  <c r="D677" i="25" s="1"/>
  <c r="D678" i="25" a="1"/>
  <c r="D678" i="25" s="1"/>
  <c r="D679" i="25" a="1"/>
  <c r="D679" i="25" s="1"/>
  <c r="D680" i="25" a="1"/>
  <c r="D680" i="25" s="1"/>
  <c r="D681" i="25" a="1"/>
  <c r="D681" i="25" s="1"/>
  <c r="D682" i="25" a="1"/>
  <c r="D682" i="25" s="1"/>
  <c r="D683" i="25" a="1"/>
  <c r="D683" i="25" s="1"/>
  <c r="D685" i="25" a="1"/>
  <c r="D685" i="25" s="1"/>
  <c r="D686" i="25" a="1"/>
  <c r="D686" i="25" s="1"/>
  <c r="D687" i="25" a="1"/>
  <c r="D687" i="25" s="1"/>
  <c r="D688" i="25" a="1"/>
  <c r="D688" i="25" s="1"/>
  <c r="D689" i="25" a="1"/>
  <c r="D689" i="25" s="1"/>
  <c r="D690" i="25" a="1"/>
  <c r="D690" i="25" s="1"/>
  <c r="D691" i="25" a="1"/>
  <c r="D691" i="25" s="1"/>
  <c r="D692" i="25" a="1"/>
  <c r="D692" i="25" s="1"/>
  <c r="D693" i="25" a="1"/>
  <c r="D693" i="25" s="1"/>
  <c r="D694" i="25" a="1"/>
  <c r="D694" i="25" s="1"/>
  <c r="D695" i="25" a="1"/>
  <c r="D695" i="25" s="1"/>
  <c r="D696" i="25" a="1"/>
  <c r="D696" i="25" s="1"/>
  <c r="D697" i="25" a="1"/>
  <c r="D697" i="25" s="1"/>
  <c r="D698" i="25" a="1"/>
  <c r="D698" i="25" s="1"/>
  <c r="D699" i="25" a="1"/>
  <c r="D699" i="25" s="1"/>
  <c r="D700" i="25" a="1"/>
  <c r="D700" i="25" s="1"/>
  <c r="D701" i="25" a="1"/>
  <c r="D701" i="25" s="1"/>
  <c r="D702" i="25" a="1"/>
  <c r="D702" i="25" s="1"/>
  <c r="D703" i="25" a="1"/>
  <c r="D703" i="25" s="1"/>
  <c r="D704" i="25" a="1"/>
  <c r="D704" i="25" s="1"/>
  <c r="D705" i="25" a="1"/>
  <c r="D705" i="25" s="1"/>
  <c r="D706" i="25" a="1"/>
  <c r="D706" i="25" s="1"/>
  <c r="D707" i="25" a="1"/>
  <c r="D707" i="25" s="1"/>
  <c r="D709" i="25" a="1"/>
  <c r="D709" i="25" s="1"/>
  <c r="D710" i="25" a="1"/>
  <c r="D710" i="25" s="1"/>
  <c r="D711" i="25" a="1"/>
  <c r="D711" i="25" s="1"/>
  <c r="D712" i="25" a="1"/>
  <c r="D712" i="25" s="1"/>
  <c r="D713" i="25" a="1"/>
  <c r="D713" i="25" s="1"/>
  <c r="D714" i="25" a="1"/>
  <c r="D714" i="25" s="1"/>
  <c r="D715" i="25" a="1"/>
  <c r="D715" i="25" s="1"/>
  <c r="D716" i="25" a="1"/>
  <c r="D716" i="25" s="1"/>
  <c r="D717" i="25" a="1"/>
  <c r="D717" i="25" s="1"/>
  <c r="D718" i="25" a="1"/>
  <c r="D718" i="25" s="1"/>
  <c r="D719" i="25" a="1"/>
  <c r="D719" i="25" s="1"/>
  <c r="D720" i="25" a="1"/>
  <c r="D720" i="25" s="1"/>
  <c r="D721" i="25" a="1"/>
  <c r="D721" i="25" s="1"/>
  <c r="D722" i="25" a="1"/>
  <c r="D722" i="25" s="1"/>
  <c r="D723" i="25" a="1"/>
  <c r="D723" i="25" s="1"/>
  <c r="D724" i="25" a="1"/>
  <c r="D724" i="25" s="1"/>
  <c r="D725" i="25" a="1"/>
  <c r="D725" i="25" s="1"/>
  <c r="D726" i="25" a="1"/>
  <c r="D726" i="25" s="1"/>
  <c r="D727" i="25" a="1"/>
  <c r="D727" i="25" s="1"/>
  <c r="D728" i="25" a="1"/>
  <c r="D728" i="25" s="1"/>
  <c r="D730" i="25" a="1"/>
  <c r="D730" i="25" s="1"/>
  <c r="D731" i="25" a="1"/>
  <c r="D731" i="25" s="1"/>
  <c r="D732" i="25" a="1"/>
  <c r="D732" i="25" s="1"/>
  <c r="D733" i="25" a="1"/>
  <c r="D733" i="25" s="1"/>
  <c r="D734" i="25" a="1"/>
  <c r="D734" i="25" s="1"/>
  <c r="D735" i="25" a="1"/>
  <c r="D735" i="25" s="1"/>
  <c r="D736" i="25" a="1"/>
  <c r="D736" i="25" s="1"/>
  <c r="D738" i="25" a="1"/>
  <c r="D738" i="25" s="1"/>
  <c r="D739" i="25" a="1"/>
  <c r="D739" i="25" s="1"/>
  <c r="D740" i="25" a="1"/>
  <c r="D740" i="25" s="1"/>
  <c r="D741" i="25" a="1"/>
  <c r="D741" i="25" s="1"/>
  <c r="D742" i="25" a="1"/>
  <c r="D742" i="25" s="1"/>
  <c r="D743" i="25" a="1"/>
  <c r="D743" i="25" s="1"/>
  <c r="D744" i="25" a="1"/>
  <c r="D744" i="25" s="1"/>
  <c r="D745" i="25" a="1"/>
  <c r="D745" i="25" s="1"/>
  <c r="D746" i="25" a="1"/>
  <c r="D746" i="25" s="1"/>
  <c r="D747" i="25" a="1"/>
  <c r="D747" i="25" s="1"/>
  <c r="D749" i="25" a="1"/>
  <c r="D749" i="25" s="1"/>
  <c r="D750" i="25" a="1"/>
  <c r="D750" i="25" s="1"/>
  <c r="D751" i="25" a="1"/>
  <c r="D751" i="25" s="1"/>
  <c r="D752" i="25" a="1"/>
  <c r="D752" i="25" s="1"/>
  <c r="D753" i="25" a="1"/>
  <c r="D753" i="25" s="1"/>
  <c r="D754" i="25" a="1"/>
  <c r="D754" i="25" s="1"/>
  <c r="D755" i="25" a="1"/>
  <c r="D755" i="25" s="1"/>
  <c r="D756" i="25" a="1"/>
  <c r="D756" i="25" s="1"/>
  <c r="D757" i="25" a="1"/>
  <c r="D757" i="25" s="1"/>
  <c r="D758" i="25" a="1"/>
  <c r="D758" i="25" s="1"/>
  <c r="D759" i="25" a="1"/>
  <c r="D759" i="25" s="1"/>
  <c r="D760" i="25" a="1"/>
  <c r="D760" i="25" s="1"/>
  <c r="D761" i="25" a="1"/>
  <c r="D761" i="25" s="1"/>
  <c r="D762" i="25" a="1"/>
  <c r="D762" i="25" s="1"/>
  <c r="D763" i="25" a="1"/>
  <c r="D763" i="25" s="1"/>
  <c r="D764" i="25" a="1"/>
  <c r="D764" i="25" s="1"/>
  <c r="D765" i="25" a="1"/>
  <c r="D765" i="25" s="1"/>
  <c r="D766" i="25" a="1"/>
  <c r="D766" i="25" s="1"/>
  <c r="D767" i="25" a="1"/>
  <c r="D767" i="25" s="1"/>
  <c r="D768" i="25" a="1"/>
  <c r="D768" i="25" s="1"/>
  <c r="D769" i="25" a="1"/>
  <c r="D769" i="25" s="1"/>
  <c r="D770" i="25" a="1"/>
  <c r="D770" i="25" s="1"/>
  <c r="D771" i="25" a="1"/>
  <c r="D771" i="25" s="1"/>
  <c r="D772" i="25" a="1"/>
  <c r="D772" i="25" s="1"/>
  <c r="D773" i="25" a="1"/>
  <c r="D773" i="25" s="1"/>
  <c r="D774" i="25" a="1"/>
  <c r="D774" i="25" s="1"/>
  <c r="D775" i="25" a="1"/>
  <c r="D775" i="25" s="1"/>
  <c r="D776" i="25" a="1"/>
  <c r="D776" i="25" s="1"/>
  <c r="D777" i="25" a="1"/>
  <c r="D777" i="25" s="1"/>
  <c r="D778" i="25" a="1"/>
  <c r="D778" i="25" s="1"/>
  <c r="D779" i="25" a="1"/>
  <c r="D779" i="25" s="1"/>
  <c r="D780" i="25" a="1"/>
  <c r="D780" i="25" s="1"/>
  <c r="D781" i="25" a="1"/>
  <c r="D781" i="25" s="1"/>
  <c r="D782" i="25" a="1"/>
  <c r="D782" i="25" s="1"/>
  <c r="D783" i="25" a="1"/>
  <c r="D783" i="25" s="1"/>
  <c r="D784" i="25" a="1"/>
  <c r="D784" i="25" s="1"/>
  <c r="D785" i="25" a="1"/>
  <c r="D785" i="25" s="1"/>
  <c r="D786" i="25" a="1"/>
  <c r="D786" i="25" s="1"/>
  <c r="D787" i="25" a="1"/>
  <c r="D787" i="25" s="1"/>
  <c r="D788" i="25" a="1"/>
  <c r="D788" i="25" s="1"/>
  <c r="D789" i="25" a="1"/>
  <c r="D789" i="25" s="1"/>
  <c r="D790" i="25" a="1"/>
  <c r="D790" i="25" s="1"/>
  <c r="D791" i="25" a="1"/>
  <c r="D791" i="25" s="1"/>
  <c r="D792" i="25" a="1"/>
  <c r="D792" i="25" s="1"/>
  <c r="D794" i="25" a="1"/>
  <c r="D794" i="25" s="1"/>
  <c r="D795" i="25" a="1"/>
  <c r="D795" i="25" s="1"/>
  <c r="D796" i="25" a="1"/>
  <c r="D796" i="25" s="1"/>
  <c r="D797" i="25" a="1"/>
  <c r="D797" i="25" s="1"/>
  <c r="D798" i="25" a="1"/>
  <c r="D798" i="25" s="1"/>
  <c r="D799" i="25" a="1"/>
  <c r="D799" i="25" s="1"/>
  <c r="D800" i="25" a="1"/>
  <c r="D800" i="25" s="1"/>
  <c r="D801" i="25" a="1"/>
  <c r="D801" i="25" s="1"/>
  <c r="D802" i="25" a="1"/>
  <c r="D802" i="25" s="1"/>
  <c r="D803" i="25" a="1"/>
  <c r="D803" i="25" s="1"/>
  <c r="D804" i="25" a="1"/>
  <c r="D804" i="25" s="1"/>
  <c r="D805" i="25" a="1"/>
  <c r="D805" i="25" s="1"/>
  <c r="D806" i="25" a="1"/>
  <c r="D806" i="25" s="1"/>
  <c r="D807" i="25" a="1"/>
  <c r="D807" i="25" s="1"/>
  <c r="D808" i="25" a="1"/>
  <c r="D808" i="25" s="1"/>
  <c r="D809" i="25" a="1"/>
  <c r="D809" i="25" s="1"/>
  <c r="D810" i="25" a="1"/>
  <c r="D810" i="25" s="1"/>
  <c r="D811" i="25" a="1"/>
  <c r="D811" i="25" s="1"/>
  <c r="D812" i="25" a="1"/>
  <c r="D812" i="25" s="1"/>
  <c r="D813" i="25" a="1"/>
  <c r="D813" i="25" s="1"/>
  <c r="D814" i="25" a="1"/>
  <c r="D814" i="25" s="1"/>
  <c r="D815" i="25" a="1"/>
  <c r="D815" i="25" s="1"/>
  <c r="D816" i="25" a="1"/>
  <c r="D816" i="25" s="1"/>
  <c r="D818" i="25" a="1"/>
  <c r="D818" i="25" s="1"/>
  <c r="D819" i="25" a="1"/>
  <c r="D819" i="25" s="1"/>
  <c r="D820" i="25" a="1"/>
  <c r="D820" i="25" s="1"/>
  <c r="D821" i="25" a="1"/>
  <c r="D821" i="25" s="1"/>
  <c r="D822" i="25" a="1"/>
  <c r="D822" i="25" s="1"/>
  <c r="D823" i="25" a="1"/>
  <c r="D823" i="25" s="1"/>
  <c r="D824" i="25" a="1"/>
  <c r="D824" i="25" s="1"/>
  <c r="D826" i="25" a="1"/>
  <c r="D826" i="25" s="1"/>
  <c r="D827" i="25" a="1"/>
  <c r="D827" i="25" s="1"/>
  <c r="D828" i="25" a="1"/>
  <c r="D828" i="25" s="1"/>
  <c r="D829" i="25" a="1"/>
  <c r="D829" i="25" s="1"/>
  <c r="D830" i="25" a="1"/>
  <c r="D830" i="25" s="1"/>
  <c r="D831" i="25" a="1"/>
  <c r="D831" i="25" s="1"/>
  <c r="D832" i="25" a="1"/>
  <c r="D832" i="25" s="1"/>
  <c r="D833" i="25" a="1"/>
  <c r="D833" i="25" s="1"/>
  <c r="D834" i="25" a="1"/>
  <c r="D834" i="25" s="1"/>
  <c r="D835" i="25" a="1"/>
  <c r="D835" i="25" s="1"/>
  <c r="D836" i="25" a="1"/>
  <c r="D836" i="25" s="1"/>
  <c r="D837" i="25" a="1"/>
  <c r="D837" i="25" s="1"/>
  <c r="D838" i="25" a="1"/>
  <c r="D838" i="25" s="1"/>
  <c r="D839" i="25" a="1"/>
  <c r="D839" i="25" s="1"/>
  <c r="D840" i="25" a="1"/>
  <c r="D840" i="25" s="1"/>
  <c r="D841" i="25" a="1"/>
  <c r="D841" i="25" s="1"/>
  <c r="D842" i="25" a="1"/>
  <c r="D842" i="25" s="1"/>
  <c r="D843" i="25" a="1"/>
  <c r="D843" i="25" s="1"/>
  <c r="D844" i="25" a="1"/>
  <c r="D844" i="25" s="1"/>
  <c r="D845" i="25" a="1"/>
  <c r="D845" i="25" s="1"/>
  <c r="D846" i="25" a="1"/>
  <c r="D846" i="25" s="1"/>
  <c r="D847" i="25" a="1"/>
  <c r="D847" i="25" s="1"/>
  <c r="D848" i="25" a="1"/>
  <c r="D848" i="25" s="1"/>
  <c r="D849" i="25" a="1"/>
  <c r="D849" i="25" s="1"/>
  <c r="D850" i="25" a="1"/>
  <c r="D850" i="25" s="1"/>
  <c r="D851" i="25" a="1"/>
  <c r="D851" i="25" s="1"/>
  <c r="D852" i="25" a="1"/>
  <c r="D852" i="25" s="1"/>
  <c r="D853" i="25" a="1"/>
  <c r="D853" i="25" s="1"/>
  <c r="D854" i="25" a="1"/>
  <c r="D854" i="25" s="1"/>
  <c r="D855" i="25" a="1"/>
  <c r="D855" i="25" s="1"/>
  <c r="D856" i="25" a="1"/>
  <c r="D856" i="25" s="1"/>
  <c r="D857" i="25" a="1"/>
  <c r="D857" i="25" s="1"/>
  <c r="D858" i="25" a="1"/>
  <c r="D858" i="25" s="1"/>
  <c r="D859" i="25" a="1"/>
  <c r="D859" i="25" s="1"/>
  <c r="D860" i="25" a="1"/>
  <c r="D860" i="25" s="1"/>
  <c r="D861" i="25" a="1"/>
  <c r="D861" i="25" s="1"/>
  <c r="D862" i="25" a="1"/>
  <c r="D862" i="25" s="1"/>
  <c r="D863" i="25" a="1"/>
  <c r="D863" i="25" s="1"/>
  <c r="D864" i="25" a="1"/>
  <c r="D864" i="25" s="1"/>
  <c r="D865" i="25" a="1"/>
  <c r="D865" i="25" s="1"/>
  <c r="D866" i="25" a="1"/>
  <c r="D866" i="25" s="1"/>
  <c r="D867" i="25" a="1"/>
  <c r="D867" i="25" s="1"/>
  <c r="D868" i="25" a="1"/>
  <c r="D868" i="25" s="1"/>
  <c r="D869" i="25" a="1"/>
  <c r="D869" i="25" s="1"/>
  <c r="D870" i="25" a="1"/>
  <c r="D870" i="25" s="1"/>
  <c r="D871" i="25" a="1"/>
  <c r="D871" i="25" s="1"/>
  <c r="D872" i="25" a="1"/>
  <c r="D872" i="25" s="1"/>
  <c r="D873" i="25" a="1"/>
  <c r="D873" i="25" s="1"/>
  <c r="D874" i="25" a="1"/>
  <c r="D874" i="25" s="1"/>
  <c r="D875" i="25" a="1"/>
  <c r="D875" i="25" s="1"/>
  <c r="D876" i="25" a="1"/>
  <c r="D876" i="25" s="1"/>
  <c r="D877" i="25" a="1"/>
  <c r="D877" i="25" s="1"/>
  <c r="D878" i="25" a="1"/>
  <c r="D878" i="25" s="1"/>
  <c r="D879" i="25" a="1"/>
  <c r="D879" i="25" s="1"/>
  <c r="D880" i="25" a="1"/>
  <c r="D880" i="25" s="1"/>
  <c r="D881" i="25" a="1"/>
  <c r="D881" i="25" s="1"/>
  <c r="D882" i="25" a="1"/>
  <c r="D882" i="25" s="1"/>
  <c r="D883" i="25" a="1"/>
  <c r="D883" i="25" s="1"/>
  <c r="D884" i="25" a="1"/>
  <c r="D884" i="25" s="1"/>
  <c r="D885" i="25" a="1"/>
  <c r="D885" i="25" s="1"/>
  <c r="D886" i="25" a="1"/>
  <c r="D886" i="25" s="1"/>
  <c r="D887" i="25" a="1"/>
  <c r="D887" i="25" s="1"/>
  <c r="D889" i="25" a="1"/>
  <c r="D889" i="25" s="1"/>
  <c r="D890" i="25" a="1"/>
  <c r="D890" i="25" s="1"/>
  <c r="D891" i="25" a="1"/>
  <c r="D891" i="25" s="1"/>
  <c r="D892" i="25" a="1"/>
  <c r="D892" i="25" s="1"/>
  <c r="D893" i="25" a="1"/>
  <c r="D893" i="25" s="1"/>
  <c r="D894" i="25" a="1"/>
  <c r="D894" i="25" s="1"/>
  <c r="D895" i="25" a="1"/>
  <c r="D895" i="25" s="1"/>
  <c r="D896" i="25" a="1"/>
  <c r="D896" i="25" s="1"/>
  <c r="D897" i="25" a="1"/>
  <c r="D897" i="25" s="1"/>
  <c r="D898" i="25" a="1"/>
  <c r="D898" i="25" s="1"/>
  <c r="D899" i="25" a="1"/>
  <c r="D899" i="25" s="1"/>
  <c r="D900" i="25" a="1"/>
  <c r="D900" i="25" s="1"/>
  <c r="D901" i="25" a="1"/>
  <c r="D901" i="25" s="1"/>
  <c r="D902" i="25" a="1"/>
  <c r="D902" i="25" s="1"/>
  <c r="D903" i="25" a="1"/>
  <c r="D903" i="25" s="1"/>
  <c r="D904" i="25" a="1"/>
  <c r="D904" i="25" s="1"/>
  <c r="D905" i="25" a="1"/>
  <c r="D905" i="25" s="1"/>
  <c r="D906" i="25" a="1"/>
  <c r="D906" i="25" s="1"/>
  <c r="D907" i="25" a="1"/>
  <c r="D907" i="25" s="1"/>
  <c r="D908" i="25" a="1"/>
  <c r="D908" i="25" s="1"/>
  <c r="D909" i="25" a="1"/>
  <c r="D909" i="25" s="1"/>
  <c r="D910" i="25" a="1"/>
  <c r="D910" i="25" s="1"/>
  <c r="D911" i="25" a="1"/>
  <c r="D911" i="25" s="1"/>
  <c r="D912" i="25" a="1"/>
  <c r="D912" i="25" s="1"/>
  <c r="D914" i="25" a="1"/>
  <c r="D914" i="25" s="1"/>
  <c r="D915" i="25" a="1"/>
  <c r="D915" i="25" s="1"/>
  <c r="D916" i="25" a="1"/>
  <c r="D916" i="25" s="1"/>
  <c r="D917" i="25" a="1"/>
  <c r="D917" i="25" s="1"/>
  <c r="D918" i="25" a="1"/>
  <c r="D918" i="25" s="1"/>
  <c r="D919" i="25" a="1"/>
  <c r="D919" i="25" s="1"/>
  <c r="D922" i="25" a="1"/>
  <c r="D922" i="25" s="1"/>
  <c r="D923" i="25" a="1"/>
  <c r="D923" i="25" s="1"/>
  <c r="D924" i="25" a="1"/>
  <c r="D924" i="25" s="1"/>
  <c r="D925" i="25" a="1"/>
  <c r="D925" i="25" s="1"/>
  <c r="D926" i="25" a="1"/>
  <c r="D926" i="25" s="1"/>
  <c r="D927" i="25" a="1"/>
  <c r="D927" i="25" s="1"/>
  <c r="D928" i="25" a="1"/>
  <c r="D928" i="25" s="1"/>
  <c r="D929" i="25" a="1"/>
  <c r="D929" i="25" s="1"/>
  <c r="D930" i="25" a="1"/>
  <c r="D930" i="25" s="1"/>
  <c r="D931" i="25" a="1"/>
  <c r="D931" i="25" s="1"/>
  <c r="D932" i="25" a="1"/>
  <c r="D932" i="25" s="1"/>
  <c r="D933" i="25" a="1"/>
  <c r="D933" i="25" s="1"/>
  <c r="D934" i="25" a="1"/>
  <c r="D934" i="25" s="1"/>
  <c r="D935" i="25" a="1"/>
  <c r="D935" i="25" s="1"/>
  <c r="D936" i="25" a="1"/>
  <c r="D936" i="25" s="1"/>
  <c r="D937" i="25" a="1"/>
  <c r="D937" i="25" s="1"/>
  <c r="D938" i="25" a="1"/>
  <c r="D938" i="25" s="1"/>
  <c r="D939" i="25" a="1"/>
  <c r="D939" i="25" s="1"/>
  <c r="D940" i="25" a="1"/>
  <c r="D940" i="25" s="1"/>
  <c r="D941" i="25" a="1"/>
  <c r="D941" i="25" s="1"/>
  <c r="D942" i="25" a="1"/>
  <c r="D942" i="25" s="1"/>
  <c r="D943" i="25" a="1"/>
  <c r="D943" i="25" s="1"/>
  <c r="D944" i="25" a="1"/>
  <c r="D944" i="25" s="1"/>
  <c r="D945" i="25" a="1"/>
  <c r="D945" i="25" s="1"/>
  <c r="D946" i="25" a="1"/>
  <c r="D946" i="25" s="1"/>
  <c r="D947" i="25" a="1"/>
  <c r="D947" i="25" s="1"/>
  <c r="D948" i="25" a="1"/>
  <c r="D948" i="25" s="1"/>
  <c r="D949" i="25" a="1"/>
  <c r="D949" i="25" s="1"/>
  <c r="D950" i="25" a="1"/>
  <c r="D950" i="25" s="1"/>
  <c r="D951" i="25" a="1"/>
  <c r="D951" i="25" s="1"/>
  <c r="D952" i="25" a="1"/>
  <c r="D952" i="25" s="1"/>
  <c r="D953" i="25" a="1"/>
  <c r="D953" i="25" s="1"/>
  <c r="D954" i="25" a="1"/>
  <c r="D954" i="25" s="1"/>
  <c r="D955" i="25" a="1"/>
  <c r="D955" i="25" s="1"/>
  <c r="D956" i="25" a="1"/>
  <c r="D956" i="25" s="1"/>
  <c r="D957" i="25" a="1"/>
  <c r="D957" i="25" s="1"/>
  <c r="D958" i="25" a="1"/>
  <c r="D958" i="25" s="1"/>
  <c r="D959" i="25" a="1"/>
  <c r="D959" i="25" s="1"/>
  <c r="D960" i="25" a="1"/>
  <c r="D960" i="25" s="1"/>
  <c r="D961" i="25" a="1"/>
  <c r="D961" i="25" s="1"/>
  <c r="D962" i="25" a="1"/>
  <c r="D962" i="25" s="1"/>
  <c r="D963" i="25" a="1"/>
  <c r="D963" i="25" s="1"/>
  <c r="D964" i="25" a="1"/>
  <c r="D964" i="25" s="1"/>
  <c r="D965" i="25" a="1"/>
  <c r="D965" i="25" s="1"/>
  <c r="D966" i="25" a="1"/>
  <c r="D966" i="25" s="1"/>
  <c r="D967" i="25" a="1"/>
  <c r="D967" i="25" s="1"/>
  <c r="D968" i="25" a="1"/>
  <c r="D968" i="25" s="1"/>
  <c r="D969" i="25" a="1"/>
  <c r="D969" i="25" s="1"/>
  <c r="D970" i="25" a="1"/>
  <c r="D970" i="25" s="1"/>
  <c r="D971" i="25" a="1"/>
  <c r="D971" i="25" s="1"/>
  <c r="D972" i="25" a="1"/>
  <c r="D972" i="25" s="1"/>
  <c r="D973" i="25" a="1"/>
  <c r="D973" i="25" s="1"/>
  <c r="D974" i="25" a="1"/>
  <c r="D974" i="25" s="1"/>
  <c r="D975" i="25" a="1"/>
  <c r="D975" i="25" s="1"/>
  <c r="D976" i="25" a="1"/>
  <c r="D976" i="25" s="1"/>
  <c r="D977" i="25" a="1"/>
  <c r="D977" i="25" s="1"/>
  <c r="D978" i="25" a="1"/>
  <c r="D978" i="25" s="1"/>
  <c r="D979" i="25" a="1"/>
  <c r="D979" i="25" s="1"/>
  <c r="D980" i="25" a="1"/>
  <c r="D980" i="25" s="1"/>
  <c r="D981" i="25" a="1"/>
  <c r="D981" i="25" s="1"/>
  <c r="D982" i="25" a="1"/>
  <c r="D982" i="25" s="1"/>
  <c r="D983" i="25" a="1"/>
  <c r="D983" i="25" s="1"/>
  <c r="D984" i="25" a="1"/>
  <c r="D984" i="25" s="1"/>
  <c r="D985" i="25" a="1"/>
  <c r="D985" i="25" s="1"/>
  <c r="D986" i="25" a="1"/>
  <c r="D986" i="25" s="1"/>
  <c r="D987" i="25" a="1"/>
  <c r="D987" i="25" s="1"/>
  <c r="D988" i="25" a="1"/>
  <c r="D988" i="25" s="1"/>
  <c r="D989" i="25" a="1"/>
  <c r="D989" i="25" s="1"/>
  <c r="D990" i="25" a="1"/>
  <c r="D990" i="25" s="1"/>
  <c r="D991" i="25" a="1"/>
  <c r="D991" i="25" s="1"/>
  <c r="D992" i="25" a="1"/>
  <c r="D992" i="25" s="1"/>
  <c r="D993" i="25" a="1"/>
  <c r="D993" i="25" s="1"/>
  <c r="D994" i="25" a="1"/>
  <c r="D994" i="25" s="1"/>
  <c r="D995" i="25" a="1"/>
  <c r="D995" i="25" s="1"/>
  <c r="D996" i="25" a="1"/>
  <c r="D996" i="25" s="1"/>
  <c r="D997" i="25" a="1"/>
  <c r="D997" i="25" s="1"/>
  <c r="D998" i="25" a="1"/>
  <c r="D998" i="25" s="1"/>
  <c r="D999" i="25" a="1"/>
  <c r="D999" i="25" s="1"/>
  <c r="D1000" i="25" a="1"/>
  <c r="D1000" i="25" s="1"/>
  <c r="D1001" i="25" a="1"/>
  <c r="D1001" i="25" s="1"/>
  <c r="D1002" i="25" a="1"/>
  <c r="D1002" i="25" s="1"/>
  <c r="D1003" i="25" a="1"/>
  <c r="D1003" i="25" s="1"/>
  <c r="D1004" i="25" a="1"/>
  <c r="D1004" i="25" s="1"/>
  <c r="D1005" i="25" a="1"/>
  <c r="D1005" i="25" s="1"/>
  <c r="D1006" i="25" a="1"/>
  <c r="D1006" i="25" s="1"/>
  <c r="D1007" i="25" a="1"/>
  <c r="D1007" i="25" s="1"/>
  <c r="D1008" i="25" a="1"/>
  <c r="D1008" i="25" s="1"/>
  <c r="D1010" i="25" a="1"/>
  <c r="D1010" i="25" s="1"/>
  <c r="D1011" i="25" a="1"/>
  <c r="D1011" i="25" s="1"/>
  <c r="D1013" i="25" a="1"/>
  <c r="D1013" i="25" s="1"/>
  <c r="D1014" i="25" a="1"/>
  <c r="D1014" i="25" s="1"/>
  <c r="D1015" i="25" a="1"/>
  <c r="D1015" i="25" s="1"/>
  <c r="D1016" i="25" a="1"/>
  <c r="D1016" i="25" s="1"/>
  <c r="D1018" i="25" a="1"/>
  <c r="D1018" i="25" s="1"/>
  <c r="D1019" i="25" a="1"/>
  <c r="D1019" i="25" s="1"/>
  <c r="D1020" i="25" a="1"/>
  <c r="D1020" i="25" s="1"/>
  <c r="D1021" i="25" a="1"/>
  <c r="D1021" i="25" s="1"/>
  <c r="D1022" i="25" a="1"/>
  <c r="D1022" i="25" s="1"/>
  <c r="D1023" i="25" a="1"/>
  <c r="D1023" i="25" s="1"/>
  <c r="D1024" i="25" a="1"/>
  <c r="D1024" i="25" s="1"/>
  <c r="D1025" i="25" a="1"/>
  <c r="D1025" i="25" s="1"/>
  <c r="D1026" i="25" a="1"/>
  <c r="D1026" i="25" s="1"/>
  <c r="D1027" i="25" a="1"/>
  <c r="D1027" i="25" s="1"/>
  <c r="D1028" i="25" a="1"/>
  <c r="D1028" i="25" s="1"/>
  <c r="D1029" i="25" a="1"/>
  <c r="D1029" i="25" s="1"/>
  <c r="D1030" i="25" a="1"/>
  <c r="D1030" i="25" s="1"/>
  <c r="D1031" i="25" a="1"/>
  <c r="D1031" i="25" s="1"/>
  <c r="D1033" i="25" a="1"/>
  <c r="D1033" i="25" s="1"/>
  <c r="D1034" i="25" a="1"/>
  <c r="D1034" i="25" s="1"/>
  <c r="D1035" i="25" a="1"/>
  <c r="D1035" i="25" s="1"/>
  <c r="D1036" i="25" a="1"/>
  <c r="D1036" i="25" s="1"/>
  <c r="D1037" i="25" a="1"/>
  <c r="D1037" i="25" s="1"/>
  <c r="D1038" i="25" a="1"/>
  <c r="D1038" i="25" s="1"/>
  <c r="D1039" i="25" a="1"/>
  <c r="D1039" i="25" s="1"/>
  <c r="D1040" i="25" a="1"/>
  <c r="D1040" i="25" s="1"/>
  <c r="D1041" i="25" a="1"/>
  <c r="D1041" i="25" s="1"/>
  <c r="D1042" i="25" a="1"/>
  <c r="D1042" i="25" s="1"/>
  <c r="D1043" i="25" a="1"/>
  <c r="D1043" i="25" s="1"/>
  <c r="D1044" i="25" a="1"/>
  <c r="D1044" i="25" s="1"/>
  <c r="D1045" i="25" a="1"/>
  <c r="D1045" i="25" s="1"/>
  <c r="D1046" i="25" a="1"/>
  <c r="D1046" i="25" s="1"/>
  <c r="D1047" i="25" a="1"/>
  <c r="D1047" i="25" s="1"/>
  <c r="D1048" i="25" a="1"/>
  <c r="D1048" i="25" s="1"/>
  <c r="D1049" i="25" a="1"/>
  <c r="D1049" i="25" s="1"/>
  <c r="D1050" i="25" a="1"/>
  <c r="D1050" i="25" s="1"/>
  <c r="D1051" i="25" a="1"/>
  <c r="D1051" i="25" s="1"/>
  <c r="D1052" i="25" a="1"/>
  <c r="D1052" i="25" s="1"/>
  <c r="D1053" i="25" a="1"/>
  <c r="D1053" i="25" s="1"/>
  <c r="D1054" i="25" a="1"/>
  <c r="D1054" i="25" s="1"/>
  <c r="D1055" i="25" a="1"/>
  <c r="D1055" i="25" s="1"/>
  <c r="D1056" i="25" a="1"/>
  <c r="D1056" i="25" s="1"/>
  <c r="D1057" i="25" a="1"/>
  <c r="D1057" i="25" s="1"/>
  <c r="D1058" i="25" a="1"/>
  <c r="D1058" i="25" s="1"/>
  <c r="D1059" i="25" a="1"/>
  <c r="D1059" i="25" s="1"/>
  <c r="D1060" i="25" a="1"/>
  <c r="D1060" i="25" s="1"/>
  <c r="D1061" i="25" a="1"/>
  <c r="D1061" i="25" s="1"/>
  <c r="D1062" i="25" a="1"/>
  <c r="D1062" i="25" s="1"/>
  <c r="D1063" i="25" a="1"/>
  <c r="D1063" i="25" s="1"/>
  <c r="D1064" i="25" a="1"/>
  <c r="D1064" i="25" s="1"/>
  <c r="D1065" i="25" a="1"/>
  <c r="D1065" i="25" s="1"/>
  <c r="D1066" i="25" a="1"/>
  <c r="D1066" i="25" s="1"/>
  <c r="D1067" i="25" a="1"/>
  <c r="D1067" i="25" s="1"/>
  <c r="D1068" i="25" a="1"/>
  <c r="D1068" i="25" s="1"/>
  <c r="D1070" i="25" a="1"/>
  <c r="D1070" i="25" s="1"/>
  <c r="D1071" i="25" a="1"/>
  <c r="D1071" i="25" s="1"/>
  <c r="D1072" i="25" a="1"/>
  <c r="D1072" i="25" s="1"/>
  <c r="D1073" i="25" a="1"/>
  <c r="D1073" i="25" s="1"/>
  <c r="D1074" i="25" a="1"/>
  <c r="D1074" i="25" s="1"/>
  <c r="D1075" i="25" a="1"/>
  <c r="D1075" i="25" s="1"/>
  <c r="D1076" i="25" a="1"/>
  <c r="D1076" i="25" s="1"/>
  <c r="D1077" i="25" a="1"/>
  <c r="D1077" i="25" s="1"/>
  <c r="D1078" i="25" a="1"/>
  <c r="D1078" i="25" s="1"/>
  <c r="D1079" i="25" a="1"/>
  <c r="D1079" i="25" s="1"/>
  <c r="D1080" i="25" a="1"/>
  <c r="D1080" i="25" s="1"/>
  <c r="D1081" i="25" a="1"/>
  <c r="D1081" i="25" s="1"/>
  <c r="D1082" i="25" a="1"/>
  <c r="D1082" i="25" s="1"/>
  <c r="D1083" i="25" a="1"/>
  <c r="D1083" i="25" s="1"/>
  <c r="D1084" i="25" a="1"/>
  <c r="D1084" i="25" s="1"/>
  <c r="D1085" i="25" a="1"/>
  <c r="D1085" i="25" s="1"/>
  <c r="D1086" i="25" a="1"/>
  <c r="D1086" i="25" s="1"/>
  <c r="D1087" i="25" a="1"/>
  <c r="D1087" i="25" s="1"/>
  <c r="D1088" i="25" a="1"/>
  <c r="D1088" i="25" s="1"/>
  <c r="D1089" i="25" a="1"/>
  <c r="D1089" i="25" s="1"/>
  <c r="D1090" i="25" a="1"/>
  <c r="D1090" i="25" s="1"/>
  <c r="D1091" i="25" a="1"/>
  <c r="D1091" i="25" s="1"/>
  <c r="D1092" i="25" a="1"/>
  <c r="D1092" i="25" s="1"/>
  <c r="D1093" i="25" a="1"/>
  <c r="D1093" i="25" s="1"/>
  <c r="D1094" i="25" a="1"/>
  <c r="D1094" i="25" s="1"/>
  <c r="D1095" i="25" a="1"/>
  <c r="D1095" i="25" s="1"/>
  <c r="D1097" i="25" a="1"/>
  <c r="D1097" i="25" s="1"/>
  <c r="D1098" i="25" a="1"/>
  <c r="D1098" i="25" s="1"/>
  <c r="D1099" i="25" a="1"/>
  <c r="D1099" i="25" s="1"/>
  <c r="D1100" i="25" a="1"/>
  <c r="D1100" i="25" s="1"/>
  <c r="D1101" i="25" a="1"/>
  <c r="D1101" i="25" s="1"/>
  <c r="D1102" i="25" a="1"/>
  <c r="D1102" i="25" s="1"/>
  <c r="D1103" i="25" a="1"/>
  <c r="D1103" i="25" s="1"/>
  <c r="D1104" i="25" a="1"/>
  <c r="D1104" i="25" s="1"/>
  <c r="D1105" i="25" a="1"/>
  <c r="D1105" i="25" s="1"/>
  <c r="D1106" i="25" a="1"/>
  <c r="D1106" i="25" s="1"/>
  <c r="D1107" i="25" a="1"/>
  <c r="D1107" i="25" s="1"/>
  <c r="D1108" i="25" a="1"/>
  <c r="D1108" i="25" s="1"/>
  <c r="D1109" i="25" a="1"/>
  <c r="D1109" i="25" s="1"/>
  <c r="D1110" i="25" a="1"/>
  <c r="D1110" i="25" s="1"/>
  <c r="D1111" i="25" a="1"/>
  <c r="D1111" i="25" s="1"/>
  <c r="D1112" i="25" a="1"/>
  <c r="D1112" i="25" s="1"/>
  <c r="D1113" i="25" a="1"/>
  <c r="D1113" i="25" s="1"/>
  <c r="D1114" i="25" a="1"/>
  <c r="D1114" i="25" s="1"/>
  <c r="D1115" i="25" a="1"/>
  <c r="D1115" i="25" s="1"/>
  <c r="D1116" i="25" a="1"/>
  <c r="D1116" i="25" s="1"/>
  <c r="D1117" i="25" a="1"/>
  <c r="D1117" i="25" s="1"/>
  <c r="D1118" i="25" a="1"/>
  <c r="D1118" i="25" s="1"/>
  <c r="D1119" i="25" a="1"/>
  <c r="D1119" i="25" s="1"/>
  <c r="D1120" i="25" a="1"/>
  <c r="D1120" i="25" s="1"/>
  <c r="D1121" i="25" a="1"/>
  <c r="D1121" i="25" s="1"/>
  <c r="D1122" i="25" a="1"/>
  <c r="D1122" i="25" s="1"/>
  <c r="D1123" i="25" a="1"/>
  <c r="D1123" i="25" s="1"/>
  <c r="D1124" i="25" a="1"/>
  <c r="D1124" i="25" s="1"/>
  <c r="D1125" i="25" a="1"/>
  <c r="D1125" i="25" s="1"/>
  <c r="D1126" i="25" a="1"/>
  <c r="D1126" i="25" s="1"/>
  <c r="D1127" i="25" a="1"/>
  <c r="D1127" i="25" s="1"/>
  <c r="D1128" i="25" a="1"/>
  <c r="D1128" i="25" s="1"/>
  <c r="D1129" i="25" a="1"/>
  <c r="D1129" i="25" s="1"/>
  <c r="D1130" i="25" a="1"/>
  <c r="D1130" i="25" s="1"/>
  <c r="D1131" i="25" a="1"/>
  <c r="D1131" i="25" s="1"/>
  <c r="D1132" i="25" a="1"/>
  <c r="D1132" i="25" s="1"/>
  <c r="D1133" i="25" a="1"/>
  <c r="D1133" i="25" s="1"/>
  <c r="D1134" i="25" a="1"/>
  <c r="D1134" i="25" s="1"/>
  <c r="D1135" i="25" a="1"/>
  <c r="D1135" i="25" s="1"/>
  <c r="D1136" i="25" a="1"/>
  <c r="D1136" i="25" s="1"/>
  <c r="D1137" i="25" a="1"/>
  <c r="D1137" i="25" s="1"/>
  <c r="D1138" i="25" a="1"/>
  <c r="D1138" i="25" s="1"/>
  <c r="D1139" i="25" a="1"/>
  <c r="D1139" i="25" s="1"/>
  <c r="D1140" i="25" a="1"/>
  <c r="D1140" i="25" s="1"/>
  <c r="D1141" i="25" a="1"/>
  <c r="D1141" i="25" s="1"/>
  <c r="D1142" i="25" a="1"/>
  <c r="D1142" i="25" s="1"/>
  <c r="D1143" i="25" a="1"/>
  <c r="D1143" i="25" s="1"/>
  <c r="D1144" i="25" a="1"/>
  <c r="D1144" i="25" s="1"/>
  <c r="D1145" i="25" a="1"/>
  <c r="D1145" i="25" s="1"/>
  <c r="D1146" i="25" a="1"/>
  <c r="D1146" i="25" s="1"/>
  <c r="D1147" i="25" a="1"/>
  <c r="D1147" i="25" s="1"/>
  <c r="D1148" i="25" a="1"/>
  <c r="D1148" i="25" s="1"/>
  <c r="D1149" i="25" a="1"/>
  <c r="D1149" i="25" s="1"/>
  <c r="D1150" i="25" a="1"/>
  <c r="D1150" i="25" s="1"/>
  <c r="D1151" i="25" a="1"/>
  <c r="D1151" i="25" s="1"/>
  <c r="D1152" i="25" a="1"/>
  <c r="D1152" i="25" s="1"/>
  <c r="D1153" i="25" a="1"/>
  <c r="D1153" i="25" s="1"/>
  <c r="D1154" i="25" a="1"/>
  <c r="D1154" i="25" s="1"/>
  <c r="D1155" i="25" a="1"/>
  <c r="D1155" i="25" s="1"/>
  <c r="D1156" i="25" a="1"/>
  <c r="D1156" i="25" s="1"/>
  <c r="D1157" i="25" a="1"/>
  <c r="D1157" i="25" s="1"/>
  <c r="D1158" i="25" a="1"/>
  <c r="D1158" i="25" s="1"/>
  <c r="D1159" i="25" a="1"/>
  <c r="D1159" i="25" s="1"/>
  <c r="D1160" i="25" a="1"/>
  <c r="D1160" i="25" s="1"/>
  <c r="D1161" i="25" a="1"/>
  <c r="D1161" i="25" s="1"/>
  <c r="D1162" i="25" a="1"/>
  <c r="D1162" i="25" s="1"/>
  <c r="D1163" i="25" a="1"/>
  <c r="D1163" i="25" s="1"/>
  <c r="D1164" i="25" a="1"/>
  <c r="D1164" i="25" s="1"/>
  <c r="D1165" i="25" a="1"/>
  <c r="D1165" i="25" s="1"/>
  <c r="D1166" i="25" a="1"/>
  <c r="D1166" i="25" s="1"/>
  <c r="D1167" i="25" a="1"/>
  <c r="D1167" i="25" s="1"/>
  <c r="D1168" i="25" a="1"/>
  <c r="D1168" i="25" s="1"/>
  <c r="D1169" i="25" a="1"/>
  <c r="D1169" i="25" s="1"/>
  <c r="D1170" i="25" a="1"/>
  <c r="D1170" i="25" s="1"/>
  <c r="D1171" i="25" a="1"/>
  <c r="D1171" i="25" s="1"/>
  <c r="D1172" i="25" a="1"/>
  <c r="D1172" i="25" s="1"/>
  <c r="D1173" i="25" a="1"/>
  <c r="D1173" i="25" s="1"/>
  <c r="D1174" i="25" a="1"/>
  <c r="D1174" i="25" s="1"/>
  <c r="D1175" i="25" a="1"/>
  <c r="D1175" i="25" s="1"/>
  <c r="D1176" i="25" a="1"/>
  <c r="D1176" i="25" s="1"/>
  <c r="D1177" i="25" a="1"/>
  <c r="D1177" i="25" s="1"/>
  <c r="D1178" i="25" a="1"/>
  <c r="D1178" i="25" s="1"/>
  <c r="D1179" i="25" a="1"/>
  <c r="D1179" i="25" s="1"/>
  <c r="D1180" i="25" a="1"/>
  <c r="D1180" i="25" s="1"/>
  <c r="D1181" i="25" a="1"/>
  <c r="D1181" i="25" s="1"/>
  <c r="D1182" i="25" a="1"/>
  <c r="D1182" i="25" s="1"/>
  <c r="D1183" i="25" a="1"/>
  <c r="D1183" i="25" s="1"/>
  <c r="D1184" i="25" a="1"/>
  <c r="D1184" i="25" s="1"/>
  <c r="D1185" i="25" a="1"/>
  <c r="D1185" i="25" s="1"/>
  <c r="D1186" i="25" a="1"/>
  <c r="D1186" i="25" s="1"/>
  <c r="D1187" i="25" a="1"/>
  <c r="D1187" i="25" s="1"/>
  <c r="D1188" i="25" a="1"/>
  <c r="D1188" i="25" s="1"/>
  <c r="D1189" i="25" a="1"/>
  <c r="D1189" i="25" s="1"/>
  <c r="D1190" i="25" a="1"/>
  <c r="D1190" i="25" s="1"/>
  <c r="D1191" i="25" a="1"/>
  <c r="D1191" i="25" s="1"/>
  <c r="D1192" i="25" a="1"/>
  <c r="D1192" i="25" s="1"/>
  <c r="D1193" i="25" a="1"/>
  <c r="D1193" i="25" s="1"/>
  <c r="D1194" i="25" a="1"/>
  <c r="D1194" i="25" s="1"/>
  <c r="D1195" i="25" a="1"/>
  <c r="D1195" i="25" s="1"/>
  <c r="D1196" i="25" a="1"/>
  <c r="D1196" i="25" s="1"/>
  <c r="D1197" i="25" a="1"/>
  <c r="D1197" i="25" s="1"/>
  <c r="D1198" i="25" a="1"/>
  <c r="D1198" i="25" s="1"/>
  <c r="D1199" i="25" a="1"/>
  <c r="D1199" i="25" s="1"/>
  <c r="D1200" i="25" a="1"/>
  <c r="D1200" i="25" s="1"/>
  <c r="D1201" i="25" a="1"/>
  <c r="D1201" i="25" s="1"/>
  <c r="D1202" i="25" a="1"/>
  <c r="D1202" i="25" s="1"/>
  <c r="D1203" i="25" a="1"/>
  <c r="D1203" i="25" s="1"/>
  <c r="D1204" i="25" a="1"/>
  <c r="D1204" i="25" s="1"/>
  <c r="D1205" i="25" a="1"/>
  <c r="D1205" i="25" s="1"/>
  <c r="D1206" i="25" a="1"/>
  <c r="D1206" i="25" s="1"/>
  <c r="D1207" i="25" a="1"/>
  <c r="D1207" i="25" s="1"/>
  <c r="D1208" i="25" a="1"/>
  <c r="D1208" i="25" s="1"/>
  <c r="D1209" i="25" a="1"/>
  <c r="D1209" i="25" s="1"/>
  <c r="D1210" i="25" a="1"/>
  <c r="D1210" i="25" s="1"/>
  <c r="D1211" i="25" a="1"/>
  <c r="D1211" i="25" s="1"/>
  <c r="D1212" i="25" a="1"/>
  <c r="D1212" i="25" s="1"/>
  <c r="D1213" i="25" a="1"/>
  <c r="D1213" i="25" s="1"/>
  <c r="D1214" i="25" a="1"/>
  <c r="D1214" i="25" s="1"/>
  <c r="D1215" i="25" a="1"/>
  <c r="D1215" i="25" s="1"/>
  <c r="D1216" i="25" a="1"/>
  <c r="D1216" i="25" s="1"/>
  <c r="D1217" i="25" a="1"/>
  <c r="D1217" i="25" s="1"/>
  <c r="D1218" i="25" a="1"/>
  <c r="D1218" i="25" s="1"/>
  <c r="D1219" i="25" a="1"/>
  <c r="D1219" i="25" s="1"/>
  <c r="D1220" i="25" a="1"/>
  <c r="D1220" i="25" s="1"/>
  <c r="D1221" i="25" a="1"/>
  <c r="D1221" i="25" s="1"/>
  <c r="D1222" i="25" a="1"/>
  <c r="D1222" i="25" s="1"/>
  <c r="D1223" i="25" a="1"/>
  <c r="D1223" i="25" s="1"/>
  <c r="D1224" i="25" a="1"/>
  <c r="D1224" i="25" s="1"/>
  <c r="D1226" i="25" a="1"/>
  <c r="D1226" i="25" s="1"/>
  <c r="D1227" i="25" a="1"/>
  <c r="D1227" i="25" s="1"/>
  <c r="D1228" i="25" a="1"/>
  <c r="D1228" i="25" s="1"/>
  <c r="D1229" i="25" a="1"/>
  <c r="D1229" i="25" s="1"/>
  <c r="D1230" i="25" a="1"/>
  <c r="D1230" i="25" s="1"/>
  <c r="D1231" i="25" a="1"/>
  <c r="D1231" i="25" s="1"/>
  <c r="D1232" i="25" a="1"/>
  <c r="D1232" i="25" s="1"/>
  <c r="D1234" i="25" a="1"/>
  <c r="D1234" i="25" s="1"/>
  <c r="D1235" i="25" a="1"/>
  <c r="D1235" i="25" s="1"/>
  <c r="D1236" i="25" a="1"/>
  <c r="D1236" i="25" s="1"/>
  <c r="D1237" i="25" a="1"/>
  <c r="D1237" i="25" s="1"/>
  <c r="D1238" i="25" a="1"/>
  <c r="D1238" i="25" s="1"/>
  <c r="D1240" i="25" a="1"/>
  <c r="D1240" i="25" s="1"/>
  <c r="D1241" i="25" a="1"/>
  <c r="D1241" i="25" s="1"/>
  <c r="D1242" i="25" a="1"/>
  <c r="D1242" i="25" s="1"/>
  <c r="D1243" i="25" a="1"/>
  <c r="D1243" i="25" s="1"/>
  <c r="D1244" i="25" a="1"/>
  <c r="D1244" i="25" s="1"/>
  <c r="D1245" i="25" a="1"/>
  <c r="D1245" i="25" s="1"/>
  <c r="D1246" i="25" a="1"/>
  <c r="D1246" i="25" s="1"/>
  <c r="D1247" i="25" a="1"/>
  <c r="D1247" i="25" s="1"/>
  <c r="D1248" i="25" a="1"/>
  <c r="D1248" i="25" s="1"/>
  <c r="D1249" i="25" a="1"/>
  <c r="D1249" i="25" s="1"/>
  <c r="D1250" i="25" a="1"/>
  <c r="D1250" i="25" s="1"/>
  <c r="D1251" i="25" a="1"/>
  <c r="D1251" i="25" s="1"/>
  <c r="D1252" i="25" a="1"/>
  <c r="D1252" i="25" s="1"/>
  <c r="D1253" i="25" a="1"/>
  <c r="D1253" i="25" s="1"/>
  <c r="D1254" i="25" a="1"/>
  <c r="D1254" i="25" s="1"/>
  <c r="D1255" i="25" a="1"/>
  <c r="D1255" i="25" s="1"/>
  <c r="D1256" i="25" a="1"/>
  <c r="D1256" i="25" s="1"/>
  <c r="D1257" i="25" a="1"/>
  <c r="D1257" i="25" s="1"/>
  <c r="D1258" i="25" a="1"/>
  <c r="D1258" i="25" s="1"/>
  <c r="D1259" i="25" a="1"/>
  <c r="D1259" i="25" s="1"/>
  <c r="D1260" i="25" a="1"/>
  <c r="D1260" i="25" s="1"/>
  <c r="D1261" i="25" a="1"/>
  <c r="D1261" i="25" s="1"/>
  <c r="D1262" i="25" a="1"/>
  <c r="D1262" i="25" s="1"/>
  <c r="D1263" i="25" a="1"/>
  <c r="D1263" i="25" s="1"/>
  <c r="D1264" i="25" a="1"/>
  <c r="D1264" i="25" s="1"/>
  <c r="D1265" i="25" a="1"/>
  <c r="D1265" i="25" s="1"/>
  <c r="D1266" i="25" a="1"/>
  <c r="D1266" i="25" s="1"/>
  <c r="D1267" i="25" a="1"/>
  <c r="D1267" i="25" s="1"/>
  <c r="D1268" i="25" a="1"/>
  <c r="D1268" i="25" s="1"/>
  <c r="D1269" i="25" a="1"/>
  <c r="D1269" i="25" s="1"/>
  <c r="D1270" i="25" a="1"/>
  <c r="D1270" i="25" s="1"/>
  <c r="D1271" i="25" a="1"/>
  <c r="D1271" i="25" s="1"/>
  <c r="D1272" i="25" a="1"/>
  <c r="D1272" i="25" s="1"/>
  <c r="D1273" i="25" a="1"/>
  <c r="D1273" i="25" s="1"/>
  <c r="D1274" i="25" a="1"/>
  <c r="D1274" i="25" s="1"/>
  <c r="D1275" i="25" a="1"/>
  <c r="D1275" i="25" s="1"/>
  <c r="D1276" i="25" a="1"/>
  <c r="D1276" i="25" s="1"/>
  <c r="D1277" i="25" a="1"/>
  <c r="D1277" i="25" s="1"/>
  <c r="D1278" i="25" a="1"/>
  <c r="D1278" i="25" s="1"/>
  <c r="D1279" i="25" a="1"/>
  <c r="D1279" i="25" s="1"/>
  <c r="D1280" i="25" a="1"/>
  <c r="D1280" i="25" s="1"/>
  <c r="D1281" i="25" a="1"/>
  <c r="D1281" i="25" s="1"/>
  <c r="D1282" i="25" a="1"/>
  <c r="D1282" i="25" s="1"/>
  <c r="D1283" i="25" a="1"/>
  <c r="D1283" i="25" s="1"/>
  <c r="D1284" i="25" a="1"/>
  <c r="D1284" i="25" s="1"/>
  <c r="D1285" i="25" a="1"/>
  <c r="D1285" i="25" s="1"/>
  <c r="D1286" i="25" a="1"/>
  <c r="D1286" i="25" s="1"/>
  <c r="D1287" i="25" a="1"/>
  <c r="D1287" i="25" s="1"/>
  <c r="D1288" i="25" a="1"/>
  <c r="D1288" i="25" s="1"/>
  <c r="D1289" i="25" a="1"/>
  <c r="D1289" i="25" s="1"/>
  <c r="D1290" i="25" a="1"/>
  <c r="D1290" i="25" s="1"/>
  <c r="D1291" i="25" a="1"/>
  <c r="D1291" i="25" s="1"/>
  <c r="D1292" i="25" a="1"/>
  <c r="D1292" i="25" s="1"/>
  <c r="D1293" i="25" a="1"/>
  <c r="D1293" i="25" s="1"/>
  <c r="D1294" i="25" a="1"/>
  <c r="D1294" i="25" s="1"/>
  <c r="D1295" i="25" a="1"/>
  <c r="D1295" i="25" s="1"/>
  <c r="D1296" i="25" a="1"/>
  <c r="D1296" i="25" s="1"/>
  <c r="D1297" i="25" a="1"/>
  <c r="D1297" i="25" s="1"/>
  <c r="D1298" i="25" a="1"/>
  <c r="D1298" i="25" s="1"/>
  <c r="D1299" i="25" a="1"/>
  <c r="D1299" i="25" s="1"/>
  <c r="D1300" i="25" a="1"/>
  <c r="D1300" i="25" s="1"/>
  <c r="D1301" i="25" a="1"/>
  <c r="D1301" i="25" s="1"/>
  <c r="D1302" i="25" a="1"/>
  <c r="D1302" i="25" s="1"/>
  <c r="D1303" i="25" a="1"/>
  <c r="D1303" i="25" s="1"/>
  <c r="D1304" i="25" a="1"/>
  <c r="D1304" i="25" s="1"/>
  <c r="D1305" i="25" a="1"/>
  <c r="D1305" i="25" s="1"/>
  <c r="D1306" i="25" a="1"/>
  <c r="D1306" i="25" s="1"/>
  <c r="D1307" i="25" a="1"/>
  <c r="D1307" i="25" s="1"/>
  <c r="D1308" i="25" a="1"/>
  <c r="D1308" i="25" s="1"/>
  <c r="D1310" i="25" a="1"/>
  <c r="D1310" i="25" s="1"/>
  <c r="D1311" i="25" a="1"/>
  <c r="D1311" i="25" s="1"/>
  <c r="D1312" i="25" a="1"/>
  <c r="D1312" i="25" s="1"/>
  <c r="D1313" i="25" a="1"/>
  <c r="D1313" i="25" s="1"/>
  <c r="D1314" i="25" a="1"/>
  <c r="D1314" i="25" s="1"/>
  <c r="D1315" i="25" a="1"/>
  <c r="D1315" i="25" s="1"/>
  <c r="D1316" i="25" a="1"/>
  <c r="D1316" i="25" s="1"/>
  <c r="D1317" i="25" a="1"/>
  <c r="D1317" i="25" s="1"/>
  <c r="D1318" i="25" a="1"/>
  <c r="D1318" i="25" s="1"/>
  <c r="D1319" i="25" a="1"/>
  <c r="D1319" i="25" s="1"/>
  <c r="D1320" i="25" a="1"/>
  <c r="D1320" i="25" s="1"/>
  <c r="D1321" i="25" a="1"/>
  <c r="D1321" i="25" s="1"/>
  <c r="D1322" i="25" a="1"/>
  <c r="D1322" i="25" s="1"/>
  <c r="D1323" i="25" a="1"/>
  <c r="D1323" i="25" s="1"/>
  <c r="D1324" i="25" a="1"/>
  <c r="D1324" i="25" s="1"/>
  <c r="D1325" i="25" a="1"/>
  <c r="D1325" i="25" s="1"/>
  <c r="D1326" i="25" a="1"/>
  <c r="D1326" i="25" s="1"/>
  <c r="D1327" i="25" a="1"/>
  <c r="D1327" i="25" s="1"/>
  <c r="D1328" i="25" a="1"/>
  <c r="D1328" i="25" s="1"/>
  <c r="D1329" i="25" a="1"/>
  <c r="D1329" i="25" s="1"/>
  <c r="D1330" i="25" a="1"/>
  <c r="D1330" i="25" s="1"/>
  <c r="D1331" i="25" a="1"/>
  <c r="D1331" i="25" s="1"/>
  <c r="D1332" i="25" a="1"/>
  <c r="D1332" i="25" s="1"/>
  <c r="D1333" i="25" a="1"/>
  <c r="D1333" i="25" s="1"/>
  <c r="D1334" i="25" a="1"/>
  <c r="D1334" i="25" s="1"/>
  <c r="D1335" i="25" a="1"/>
  <c r="D1335" i="25" s="1"/>
  <c r="D1336" i="25" a="1"/>
  <c r="D1336" i="25" s="1"/>
  <c r="D1338" i="25" a="1"/>
  <c r="D1338" i="25" s="1"/>
  <c r="D1339" i="25" a="1"/>
  <c r="D1339" i="25" s="1"/>
  <c r="D1340" i="25" a="1"/>
  <c r="D1340" i="25" s="1"/>
  <c r="D1341" i="25" a="1"/>
  <c r="D1341" i="25" s="1"/>
  <c r="D1342" i="25" a="1"/>
  <c r="D1342" i="25" s="1"/>
  <c r="D1343" i="25" a="1"/>
  <c r="D1343" i="25" s="1"/>
  <c r="D1344" i="25" a="1"/>
  <c r="D1344" i="25" s="1"/>
  <c r="D1345" i="25" a="1"/>
  <c r="D1345" i="25" s="1"/>
  <c r="D1346" i="25" a="1"/>
  <c r="D1346" i="25" s="1"/>
  <c r="D1347" i="25" a="1"/>
  <c r="D1347" i="25" s="1"/>
  <c r="D1348" i="25" a="1"/>
  <c r="D1348" i="25" s="1"/>
  <c r="D1349" i="25" a="1"/>
  <c r="D1349" i="25" s="1"/>
  <c r="D1350" i="25" a="1"/>
  <c r="D1350" i="25" s="1"/>
  <c r="D1351" i="25" a="1"/>
  <c r="D1351" i="25" s="1"/>
  <c r="D1352" i="25" a="1"/>
  <c r="D1352" i="25" s="1"/>
  <c r="D1353" i="25" a="1"/>
  <c r="D1353" i="25" s="1"/>
  <c r="D1354" i="25" a="1"/>
  <c r="D1354" i="25" s="1"/>
  <c r="D1355" i="25" a="1"/>
  <c r="D1355" i="25" s="1"/>
  <c r="D1356" i="25" a="1"/>
  <c r="D1356" i="25" s="1"/>
  <c r="D1357" i="25" a="1"/>
  <c r="D1357" i="25" s="1"/>
  <c r="D1358" i="25" a="1"/>
  <c r="D1358" i="25" s="1"/>
  <c r="D1359" i="25" a="1"/>
  <c r="D1359" i="25" s="1"/>
  <c r="D1360" i="25" a="1"/>
  <c r="D1360" i="25" s="1"/>
  <c r="D1361" i="25" a="1"/>
  <c r="D1361" i="25" s="1"/>
  <c r="D1362" i="25" a="1"/>
  <c r="D1362" i="25" s="1"/>
  <c r="D1363" i="25" a="1"/>
  <c r="D1363" i="25" s="1"/>
  <c r="D1364" i="25" a="1"/>
  <c r="D1364" i="25" s="1"/>
  <c r="D1365" i="25" a="1"/>
  <c r="D1365" i="25" s="1"/>
  <c r="D1366" i="25" a="1"/>
  <c r="D1366" i="25" s="1"/>
  <c r="D1367" i="25" a="1"/>
  <c r="D1367" i="25" s="1"/>
  <c r="D1368" i="25" a="1"/>
  <c r="D1368" i="25" s="1"/>
  <c r="D1369" i="25" a="1"/>
  <c r="D1369" i="25" s="1"/>
  <c r="D1370" i="25" a="1"/>
  <c r="D1370" i="25" s="1"/>
  <c r="D1371" i="25" a="1"/>
  <c r="D1371" i="25" s="1"/>
  <c r="D1372" i="25" a="1"/>
  <c r="D1372" i="25" s="1"/>
  <c r="D1373" i="25" a="1"/>
  <c r="D1373" i="25" s="1"/>
  <c r="D1374" i="25" a="1"/>
  <c r="D1374" i="25" s="1"/>
  <c r="D1375" i="25" a="1"/>
  <c r="D1375" i="25" s="1"/>
  <c r="D1376" i="25" a="1"/>
  <c r="D1376" i="25" s="1"/>
  <c r="D1377" i="25" a="1"/>
  <c r="D1377" i="25" s="1"/>
  <c r="D1378" i="25" a="1"/>
  <c r="D1378" i="25" s="1"/>
  <c r="D1379" i="25" a="1"/>
  <c r="D1379" i="25" s="1"/>
  <c r="D1380" i="25" a="1"/>
  <c r="D1380" i="25" s="1"/>
  <c r="D1381" i="25" a="1"/>
  <c r="D1381" i="25" s="1"/>
  <c r="D1382" i="25" a="1"/>
  <c r="D1382" i="25" s="1"/>
  <c r="D1383" i="25" a="1"/>
  <c r="D1383" i="25" s="1"/>
  <c r="D1384" i="25" a="1"/>
  <c r="D1384" i="25" s="1"/>
  <c r="D1385" i="25" a="1"/>
  <c r="D1385" i="25" s="1"/>
  <c r="D1386" i="25" a="1"/>
  <c r="D1386" i="25" s="1"/>
  <c r="D1387" i="25" a="1"/>
  <c r="D1387" i="25" s="1"/>
  <c r="D1388" i="25" a="1"/>
  <c r="D1388" i="25" s="1"/>
  <c r="D1389" i="25" a="1"/>
  <c r="D1389" i="25" s="1"/>
  <c r="D1390" i="25" a="1"/>
  <c r="D1390" i="25" s="1"/>
  <c r="D1391" i="25" a="1"/>
  <c r="D1391" i="25" s="1"/>
  <c r="D1392" i="25" a="1"/>
  <c r="D1392" i="25" s="1"/>
  <c r="D1394" i="25" a="1"/>
  <c r="D1394" i="25" s="1"/>
  <c r="D1395" i="25" a="1"/>
  <c r="D1395" i="25" s="1"/>
  <c r="D1396" i="25" a="1"/>
  <c r="D1396" i="25" s="1"/>
  <c r="D1397" i="25" a="1"/>
  <c r="D1397" i="25" s="1"/>
  <c r="D1398" i="25" a="1"/>
  <c r="D1398" i="25" s="1"/>
  <c r="D1399" i="25" a="1"/>
  <c r="D1399" i="25" s="1"/>
  <c r="D1400" i="25" a="1"/>
  <c r="D1400" i="25" s="1"/>
  <c r="D1402" i="25" a="1"/>
  <c r="D1402" i="25" s="1"/>
  <c r="D1403" i="25" a="1"/>
  <c r="D1403" i="25" s="1"/>
  <c r="D1404" i="25" a="1"/>
  <c r="D1404" i="25" s="1"/>
  <c r="D1405" i="25" a="1"/>
  <c r="D1405" i="25" s="1"/>
  <c r="D1406" i="25" a="1"/>
  <c r="D1406" i="25" s="1"/>
  <c r="D1407" i="25" a="1"/>
  <c r="D1407" i="25" s="1"/>
  <c r="D1408" i="25" a="1"/>
  <c r="D1408" i="25" s="1"/>
  <c r="D1409" i="25" a="1"/>
  <c r="D1409" i="25" s="1"/>
  <c r="D1410" i="25" a="1"/>
  <c r="D1410" i="25" s="1"/>
  <c r="D1411" i="25" a="1"/>
  <c r="D1411" i="25" s="1"/>
  <c r="D1412" i="25" a="1"/>
  <c r="D1412" i="25" s="1"/>
  <c r="D1413" i="25" a="1"/>
  <c r="D1413" i="25" s="1"/>
  <c r="D1414" i="25" a="1"/>
  <c r="D1414" i="25" s="1"/>
  <c r="D1415" i="25" a="1"/>
  <c r="D1415" i="25" s="1"/>
  <c r="D1416" i="25" a="1"/>
  <c r="D1416" i="25" s="1"/>
  <c r="D1417" i="25" a="1"/>
  <c r="D1417" i="25" s="1"/>
  <c r="D1418" i="25" a="1"/>
  <c r="D1418" i="25" s="1"/>
  <c r="D1419" i="25" a="1"/>
  <c r="D1419" i="25" s="1"/>
  <c r="D1420" i="25" a="1"/>
  <c r="D1420" i="25" s="1"/>
  <c r="D1421" i="25" a="1"/>
  <c r="D1421" i="25" s="1"/>
  <c r="D1422" i="25" a="1"/>
  <c r="D1422" i="25" s="1"/>
  <c r="D1423" i="25" a="1"/>
  <c r="D1423" i="25" s="1"/>
  <c r="D1424" i="25" a="1"/>
  <c r="D1424" i="25" s="1"/>
  <c r="D1425" i="25" a="1"/>
  <c r="D1425" i="25" s="1"/>
  <c r="D1426" i="25" a="1"/>
  <c r="D1426" i="25" s="1"/>
  <c r="D1427" i="25" a="1"/>
  <c r="D1427" i="25" s="1"/>
  <c r="D1428" i="25" a="1"/>
  <c r="D1428" i="25" s="1"/>
  <c r="D1429" i="25" a="1"/>
  <c r="D1429" i="25" s="1"/>
  <c r="D1430" i="25" a="1"/>
  <c r="D1430" i="25" s="1"/>
  <c r="D1431" i="25" a="1"/>
  <c r="D1431" i="25" s="1"/>
  <c r="D1432" i="25" a="1"/>
  <c r="D1432" i="25" s="1"/>
  <c r="D1433" i="25" a="1"/>
  <c r="D1433" i="25" s="1"/>
  <c r="D1434" i="25" a="1"/>
  <c r="D1434" i="25" s="1"/>
  <c r="D1435" i="25" a="1"/>
  <c r="D1435" i="25" s="1"/>
  <c r="D1436" i="25" a="1"/>
  <c r="D1436" i="25" s="1"/>
  <c r="D1437" i="25" a="1"/>
  <c r="D1437" i="25" s="1"/>
  <c r="D1438" i="25" a="1"/>
  <c r="D1438" i="25" s="1"/>
  <c r="D1439" i="25" a="1"/>
  <c r="D1439" i="25" s="1"/>
  <c r="D1440" i="25" a="1"/>
  <c r="D1440" i="25" s="1"/>
  <c r="D1441" i="25" a="1"/>
  <c r="D1441" i="25" s="1"/>
  <c r="D1442" i="25" a="1"/>
  <c r="D1442" i="25" s="1"/>
  <c r="D1443" i="25" a="1"/>
  <c r="D1443" i="25" s="1"/>
  <c r="D1444" i="25" a="1"/>
  <c r="D1444" i="25" s="1"/>
  <c r="D1445" i="25" a="1"/>
  <c r="D1445" i="25" s="1"/>
  <c r="D1446" i="25" a="1"/>
  <c r="D1446" i="25" s="1"/>
  <c r="D1447" i="25" a="1"/>
  <c r="D1447" i="25" s="1"/>
  <c r="D1448" i="25" a="1"/>
  <c r="D1448" i="25" s="1"/>
  <c r="D1449" i="25" a="1"/>
  <c r="D1449" i="25" s="1"/>
  <c r="D1450" i="25" a="1"/>
  <c r="D1450" i="25" s="1"/>
  <c r="D1451" i="25" a="1"/>
  <c r="D1451" i="25" s="1"/>
  <c r="D1452" i="25" a="1"/>
  <c r="D1452" i="25" s="1"/>
  <c r="D1453" i="25" a="1"/>
  <c r="D1453" i="25" s="1"/>
  <c r="D1454" i="25" a="1"/>
  <c r="D1454" i="25" s="1"/>
  <c r="D1455" i="25" a="1"/>
  <c r="D1455" i="25" s="1"/>
  <c r="D1456" i="25" a="1"/>
  <c r="D1456" i="25" s="1"/>
  <c r="D1457" i="25" a="1"/>
  <c r="D1457" i="25" s="1"/>
  <c r="D1458" i="25" a="1"/>
  <c r="D1458" i="25" s="1"/>
  <c r="D1459" i="25" a="1"/>
  <c r="D1459" i="25" s="1"/>
  <c r="D1460" i="25" a="1"/>
  <c r="D1460" i="25" s="1"/>
  <c r="D1461" i="25" a="1"/>
  <c r="D1461" i="25" s="1"/>
  <c r="D1462" i="25" a="1"/>
  <c r="D1462" i="25" s="1"/>
  <c r="D1463" i="25" a="1"/>
  <c r="D1463" i="25" s="1"/>
  <c r="D1464" i="25" a="1"/>
  <c r="D1464" i="25" s="1"/>
  <c r="D1465" i="25" a="1"/>
  <c r="D1465" i="25" s="1"/>
  <c r="D1466" i="25" a="1"/>
  <c r="D1466" i="25" s="1"/>
  <c r="D1467" i="25" a="1"/>
  <c r="D1467" i="25" s="1"/>
  <c r="D1468" i="25" a="1"/>
  <c r="D1468" i="25" s="1"/>
  <c r="D1469" i="25" a="1"/>
  <c r="D1469" i="25" s="1"/>
  <c r="D1470" i="25" a="1"/>
  <c r="D1470" i="25" s="1"/>
  <c r="D1471" i="25" a="1"/>
  <c r="D1471" i="25" s="1"/>
  <c r="D1472" i="25" a="1"/>
  <c r="D1472" i="25" s="1"/>
  <c r="D1473" i="25" a="1"/>
  <c r="D1473" i="25" s="1"/>
  <c r="D1474" i="25" a="1"/>
  <c r="D1474" i="25" s="1"/>
  <c r="D1475" i="25" a="1"/>
  <c r="D1475" i="25" s="1"/>
  <c r="D1476" i="25" a="1"/>
  <c r="D1476" i="25" s="1"/>
  <c r="D1477" i="25" a="1"/>
  <c r="D1477" i="25" s="1"/>
  <c r="D1478" i="25" a="1"/>
  <c r="D1478" i="25" s="1"/>
  <c r="D1479" i="25" a="1"/>
  <c r="D1479" i="25" s="1"/>
  <c r="D1480" i="25" a="1"/>
  <c r="D1480" i="25" s="1"/>
  <c r="D1481" i="25" a="1"/>
  <c r="D1481" i="25" s="1"/>
  <c r="D1482" i="25" a="1"/>
  <c r="D1482" i="25" s="1"/>
  <c r="D1483" i="25" a="1"/>
  <c r="D1483" i="25" s="1"/>
  <c r="D1484" i="25" a="1"/>
  <c r="D1484" i="25" s="1"/>
  <c r="D1485" i="25" a="1"/>
  <c r="D1485" i="25" s="1"/>
  <c r="D1486" i="25" a="1"/>
  <c r="D1486" i="25" s="1"/>
  <c r="D1487" i="25" a="1"/>
  <c r="D1487" i="25" s="1"/>
  <c r="D1488" i="25" a="1"/>
  <c r="D1488" i="25" s="1"/>
  <c r="D1490" i="25" a="1"/>
  <c r="D1490" i="25" s="1"/>
  <c r="D1491" i="25" a="1"/>
  <c r="D1491" i="25" s="1"/>
  <c r="D1492" i="25" a="1"/>
  <c r="D1492" i="25" s="1"/>
  <c r="D1493" i="25" a="1"/>
  <c r="D1493" i="25" s="1"/>
  <c r="D1494" i="25" a="1"/>
  <c r="D1494" i="25" s="1"/>
  <c r="D1495" i="25" a="1"/>
  <c r="D1495" i="25" s="1"/>
  <c r="D1496" i="25" a="1"/>
  <c r="D1496" i="25" s="1"/>
  <c r="D1498" i="25" a="1"/>
  <c r="D1498" i="25" s="1"/>
  <c r="D1499" i="25" a="1"/>
  <c r="D1499" i="25" s="1"/>
  <c r="D1500" i="25" a="1"/>
  <c r="D1500" i="25" s="1"/>
  <c r="D1501" i="25" a="1"/>
  <c r="D1501" i="25" s="1"/>
  <c r="D1502" i="25" a="1"/>
  <c r="D1502" i="25" s="1"/>
  <c r="D1503" i="25" a="1"/>
  <c r="D1503" i="25" s="1"/>
  <c r="D1504" i="25" a="1"/>
  <c r="D1504" i="25" s="1"/>
  <c r="D1506" i="25" a="1"/>
  <c r="D1506" i="25" s="1"/>
  <c r="D1507" i="25" a="1"/>
  <c r="D1507" i="25" s="1"/>
  <c r="D1508" i="25" a="1"/>
  <c r="D1508" i="25" s="1"/>
  <c r="D1509" i="25" a="1"/>
  <c r="D1509" i="25" s="1"/>
  <c r="D1510" i="25" a="1"/>
  <c r="D1510" i="25" s="1"/>
  <c r="D1511" i="25" a="1"/>
  <c r="D1511" i="25" s="1"/>
  <c r="D1512" i="25" a="1"/>
  <c r="D1512" i="25" s="1"/>
  <c r="D1513" i="25" a="1"/>
  <c r="D1513" i="25" s="1"/>
  <c r="D1514" i="25" a="1"/>
  <c r="D1514" i="25" s="1"/>
  <c r="D1515" i="25" a="1"/>
  <c r="D1515" i="25" s="1"/>
  <c r="D1516" i="25" a="1"/>
  <c r="D1516" i="25" s="1"/>
  <c r="D1517" i="25" a="1"/>
  <c r="D1517" i="25" s="1"/>
  <c r="D1518" i="25" a="1"/>
  <c r="D1518" i="25" s="1"/>
  <c r="D1519" i="25" a="1"/>
  <c r="D1519" i="25" s="1"/>
  <c r="D1520" i="25" a="1"/>
  <c r="D1520" i="25" s="1"/>
  <c r="D1521" i="25" a="1"/>
  <c r="D1521" i="25" s="1"/>
  <c r="D1522" i="25" a="1"/>
  <c r="D1522" i="25" s="1"/>
  <c r="D1523" i="25" a="1"/>
  <c r="D1523" i="25" s="1"/>
  <c r="D1524" i="25" a="1"/>
  <c r="D1524" i="25" s="1"/>
  <c r="D1525" i="25" a="1"/>
  <c r="D1525" i="25" s="1"/>
  <c r="D1526" i="25" a="1"/>
  <c r="D1526" i="25" s="1"/>
  <c r="D1527" i="25" a="1"/>
  <c r="D1527" i="25" s="1"/>
  <c r="D1528" i="25" a="1"/>
  <c r="D1528" i="25" s="1"/>
  <c r="D1529" i="25" a="1"/>
  <c r="D1529" i="25" s="1"/>
  <c r="D1530" i="25" a="1"/>
  <c r="D1530" i="25" s="1"/>
  <c r="D1531" i="25" a="1"/>
  <c r="D1531" i="25" s="1"/>
  <c r="D1532" i="25" a="1"/>
  <c r="D1532" i="25" s="1"/>
  <c r="D1533" i="25" a="1"/>
  <c r="D1533" i="25" s="1"/>
  <c r="D1534" i="25" a="1"/>
  <c r="D1534" i="25" s="1"/>
  <c r="D1535" i="25" a="1"/>
  <c r="D1535" i="25" s="1"/>
  <c r="D1536" i="25" a="1"/>
  <c r="D1536" i="25" s="1"/>
  <c r="D1537" i="25" a="1"/>
  <c r="D1537" i="25" s="1"/>
  <c r="D1538" i="25" a="1"/>
  <c r="D1538" i="25" s="1"/>
  <c r="D1539" i="25" a="1"/>
  <c r="D1539" i="25" s="1"/>
  <c r="D1540" i="25" a="1"/>
  <c r="D1540" i="25" s="1"/>
  <c r="D1541" i="25" a="1"/>
  <c r="D1541" i="25" s="1"/>
  <c r="D1542" i="25" a="1"/>
  <c r="D1542" i="25" s="1"/>
  <c r="D1543" i="25" a="1"/>
  <c r="D1543" i="25" s="1"/>
  <c r="D1544" i="25" a="1"/>
  <c r="D1544" i="25" s="1"/>
  <c r="D1545" i="25" a="1"/>
  <c r="D1545" i="25" s="1"/>
  <c r="D1546" i="25" a="1"/>
  <c r="D1546" i="25" s="1"/>
  <c r="D1547" i="25" a="1"/>
  <c r="D1547" i="25" s="1"/>
  <c r="D1548" i="25" a="1"/>
  <c r="D1548" i="25" s="1"/>
  <c r="D1549" i="25" a="1"/>
  <c r="D1549" i="25" s="1"/>
  <c r="D1550" i="25" a="1"/>
  <c r="D1550" i="25" s="1"/>
  <c r="D1551" i="25" a="1"/>
  <c r="D1551" i="25" s="1"/>
  <c r="D1552" i="25" a="1"/>
  <c r="D1552" i="25" s="1"/>
  <c r="D1553" i="25" a="1"/>
  <c r="D1553" i="25" s="1"/>
  <c r="D1554" i="25" a="1"/>
  <c r="D1554" i="25" s="1"/>
  <c r="D1555" i="25" a="1"/>
  <c r="D1555" i="25" s="1"/>
  <c r="D1556" i="25" a="1"/>
  <c r="D1556" i="25" s="1"/>
  <c r="D1557" i="25" a="1"/>
  <c r="D1557" i="25" s="1"/>
  <c r="D1558" i="25" a="1"/>
  <c r="D1558" i="25" s="1"/>
  <c r="D1559" i="25" a="1"/>
  <c r="D1559" i="25" s="1"/>
  <c r="D1560" i="25" a="1"/>
  <c r="D1560" i="25" s="1"/>
  <c r="D280" i="25" a="1"/>
  <c r="D280" i="25" s="1"/>
  <c r="D285" i="25" a="1"/>
  <c r="D285" i="25" s="1"/>
  <c r="D303" i="25" a="1"/>
  <c r="D303" i="25" s="1"/>
  <c r="D308" i="25" a="1"/>
  <c r="D308" i="25" s="1"/>
  <c r="D340" i="25" a="1"/>
  <c r="D340" i="25" s="1"/>
  <c r="D345" i="25" a="1"/>
  <c r="D345" i="25" s="1"/>
  <c r="D356" i="25" a="1"/>
  <c r="D356" i="25" s="1"/>
  <c r="D364" i="25" a="1"/>
  <c r="D364" i="25" s="1"/>
  <c r="D388" i="25" a="1"/>
  <c r="D388" i="25" s="1"/>
  <c r="D399" i="25" a="1"/>
  <c r="D399" i="25" s="1"/>
  <c r="D404" i="25" a="1"/>
  <c r="D404" i="25" s="1"/>
  <c r="D409" i="25" a="1"/>
  <c r="D409" i="25" s="1"/>
  <c r="D428" i="25" a="1"/>
  <c r="D428" i="25" s="1"/>
  <c r="D436" i="25" a="1"/>
  <c r="D436" i="25" s="1"/>
  <c r="D440" i="25" a="1"/>
  <c r="D440" i="25" s="1"/>
  <c r="D441" i="25" a="1"/>
  <c r="D441" i="25" s="1"/>
  <c r="D471" i="25" a="1"/>
  <c r="D471" i="25" s="1"/>
  <c r="D473" i="25" a="1"/>
  <c r="D473" i="25" s="1"/>
  <c r="D481" i="25" a="1"/>
  <c r="D481" i="25" s="1"/>
  <c r="D492" i="25" a="1"/>
  <c r="D492" i="25" s="1"/>
  <c r="D500" i="25" a="1"/>
  <c r="D500" i="25" s="1"/>
  <c r="D513" i="25" a="1"/>
  <c r="D513" i="25" s="1"/>
  <c r="D516" i="25" a="1"/>
  <c r="D516" i="25" s="1"/>
  <c r="D524" i="25" a="1"/>
  <c r="D524" i="25" s="1"/>
  <c r="D540" i="25" a="1"/>
  <c r="D540" i="25" s="1"/>
  <c r="D545" i="25" a="1"/>
  <c r="D545" i="25" s="1"/>
  <c r="D548" i="25" a="1"/>
  <c r="D548" i="25" s="1"/>
  <c r="D553" i="25" a="1"/>
  <c r="D553" i="25" s="1"/>
  <c r="D564" i="25" a="1"/>
  <c r="D564" i="25" s="1"/>
  <c r="D572" i="25" a="1"/>
  <c r="D572" i="25" s="1"/>
  <c r="D585" i="25" a="1"/>
  <c r="D585" i="25" s="1"/>
  <c r="D588" i="25" a="1"/>
  <c r="D588" i="25" s="1"/>
  <c r="D593" i="25" a="1"/>
  <c r="D593" i="25" s="1"/>
  <c r="D596" i="25" a="1"/>
  <c r="D596" i="25" s="1"/>
  <c r="D612" i="25" a="1"/>
  <c r="D612" i="25" s="1"/>
  <c r="D620" i="25" a="1"/>
  <c r="D620" i="25" s="1"/>
  <c r="D624" i="25" a="1"/>
  <c r="D624" i="25" s="1"/>
  <c r="D625" i="25" a="1"/>
  <c r="D625" i="25" s="1"/>
  <c r="D637" i="25" a="1"/>
  <c r="D637" i="25" s="1"/>
  <c r="D644" i="25" a="1"/>
  <c r="D644" i="25" s="1"/>
  <c r="D657" i="25" a="1"/>
  <c r="D657" i="25" s="1"/>
  <c r="D660" i="25" a="1"/>
  <c r="D660" i="25" s="1"/>
  <c r="D665" i="25" a="1"/>
  <c r="D665" i="25" s="1"/>
  <c r="D668" i="25" a="1"/>
  <c r="D668" i="25" s="1"/>
  <c r="D684" i="25" a="1"/>
  <c r="D684" i="25" s="1"/>
  <c r="D708" i="25" a="1"/>
  <c r="D708" i="25" s="1"/>
  <c r="D729" i="25" a="1"/>
  <c r="D729" i="25" s="1"/>
  <c r="D737" i="25" a="1"/>
  <c r="D737" i="25" s="1"/>
  <c r="D748" i="25" a="1"/>
  <c r="D748" i="25" s="1"/>
  <c r="D793" i="25" a="1"/>
  <c r="D793" i="25" s="1"/>
  <c r="D817" i="25" a="1"/>
  <c r="D817" i="25" s="1"/>
  <c r="D825" i="25" a="1"/>
  <c r="D825" i="25" s="1"/>
  <c r="D888" i="25" a="1"/>
  <c r="D888" i="25" s="1"/>
  <c r="D913" i="25" a="1"/>
  <c r="D913" i="25" s="1"/>
  <c r="D920" i="25" a="1"/>
  <c r="D920" i="25" s="1"/>
  <c r="D921" i="25" a="1"/>
  <c r="D921" i="25" s="1"/>
  <c r="D1009" i="25" a="1"/>
  <c r="D1009" i="25" s="1"/>
  <c r="D1012" i="25" a="1"/>
  <c r="D1012" i="25" s="1"/>
  <c r="D1017" i="25" a="1"/>
  <c r="D1017" i="25" s="1"/>
  <c r="D1032" i="25" a="1"/>
  <c r="D1032" i="25" s="1"/>
  <c r="D1069" i="25" a="1"/>
  <c r="D1069" i="25" s="1"/>
  <c r="D1096" i="25" a="1"/>
  <c r="D1096" i="25" s="1"/>
  <c r="D1225" i="25" a="1"/>
  <c r="D1225" i="25" s="1"/>
  <c r="D1233" i="25" a="1"/>
  <c r="D1233" i="25" s="1"/>
  <c r="D1239" i="25" a="1"/>
  <c r="D1239" i="25" s="1"/>
  <c r="D1309" i="25" a="1"/>
  <c r="D1309" i="25" s="1"/>
  <c r="D1337" i="25" a="1"/>
  <c r="D1337" i="25" s="1"/>
  <c r="D1393" i="25" a="1"/>
  <c r="D1393" i="25" s="1"/>
  <c r="D1401" i="25" a="1"/>
  <c r="D1401" i="25" s="1"/>
  <c r="D1489" i="25" a="1"/>
  <c r="D1489" i="25" s="1"/>
  <c r="D1497" i="25" a="1"/>
  <c r="D1497" i="25" s="1"/>
  <c r="D1505" i="25" a="1"/>
  <c r="D1505" i="25" s="1"/>
  <c r="B8" i="14" l="1"/>
  <c r="B35" i="14"/>
  <c r="B42" i="14"/>
  <c r="B43" i="14"/>
  <c r="B39" i="14"/>
  <c r="B46" i="14"/>
  <c r="B47" i="14"/>
  <c r="B29" i="14"/>
  <c r="B63" i="14"/>
  <c r="B71" i="14"/>
  <c r="B69" i="14"/>
  <c r="B72" i="14"/>
  <c r="B73" i="14"/>
  <c r="B80" i="14"/>
  <c r="B70" i="14"/>
  <c r="B68" i="14"/>
  <c r="B66" i="14"/>
  <c r="B65" i="14"/>
  <c r="B55" i="14"/>
  <c r="B56" i="14"/>
  <c r="B57" i="14"/>
  <c r="B58" i="14"/>
  <c r="B59" i="14"/>
  <c r="B60" i="14"/>
  <c r="B61" i="14"/>
  <c r="B67" i="14"/>
  <c r="B78" i="14"/>
  <c r="B74" i="14"/>
  <c r="B75" i="14"/>
  <c r="B76" i="14"/>
  <c r="B77" i="14"/>
  <c r="B84" i="14"/>
  <c r="B25" i="14"/>
  <c r="B27" i="14"/>
  <c r="C3" i="16"/>
  <c r="B457" i="15"/>
  <c r="B471" i="15"/>
  <c r="B670" i="15"/>
  <c r="B687" i="15"/>
  <c r="B690" i="15"/>
  <c r="B717" i="15"/>
  <c r="B730" i="15"/>
  <c r="B761" i="15"/>
  <c r="B773" i="15"/>
  <c r="B783" i="15"/>
  <c r="B799" i="15"/>
  <c r="B804" i="15"/>
  <c r="B808" i="15"/>
  <c r="B817" i="15"/>
  <c r="B820" i="15"/>
  <c r="B822" i="15"/>
  <c r="B825" i="15"/>
  <c r="B826" i="15"/>
  <c r="B828" i="15"/>
  <c r="B829" i="15"/>
  <c r="B830" i="15"/>
  <c r="B831" i="15"/>
  <c r="B832" i="15"/>
  <c r="B833" i="15"/>
  <c r="B834" i="15"/>
  <c r="B835" i="15"/>
  <c r="B836" i="15"/>
  <c r="B837" i="15"/>
  <c r="B838" i="15"/>
  <c r="B839" i="15"/>
  <c r="B840" i="15"/>
  <c r="B841" i="15"/>
  <c r="B842" i="15"/>
  <c r="B843" i="15"/>
  <c r="B844" i="15"/>
  <c r="B845" i="15"/>
  <c r="B846" i="15"/>
  <c r="B847" i="15"/>
  <c r="B848" i="15"/>
  <c r="B849" i="15"/>
  <c r="B850" i="15"/>
  <c r="B851" i="15"/>
  <c r="B852" i="15"/>
  <c r="B853" i="15"/>
  <c r="B854" i="15"/>
  <c r="B855" i="15"/>
  <c r="B856" i="15"/>
  <c r="B857" i="15"/>
  <c r="B858" i="15"/>
  <c r="B859" i="15"/>
  <c r="B860" i="15"/>
  <c r="B861" i="15"/>
  <c r="B862" i="15"/>
  <c r="B863" i="15"/>
  <c r="B864" i="15"/>
  <c r="B865" i="15"/>
  <c r="B866" i="15"/>
  <c r="B867" i="15"/>
  <c r="B868" i="15"/>
  <c r="B869" i="15"/>
  <c r="B870" i="15"/>
  <c r="B871" i="15"/>
  <c r="B872" i="15"/>
  <c r="B873" i="15"/>
  <c r="B874" i="15"/>
  <c r="B875" i="15"/>
  <c r="B876" i="15"/>
  <c r="B877" i="15"/>
  <c r="B878" i="15"/>
  <c r="B879" i="15"/>
  <c r="B880" i="15"/>
  <c r="B881" i="15"/>
  <c r="B882" i="15"/>
  <c r="B883" i="15"/>
  <c r="B884" i="15"/>
  <c r="B885" i="15"/>
  <c r="B886" i="15"/>
  <c r="B887" i="15"/>
  <c r="B888" i="15"/>
  <c r="B889" i="15"/>
  <c r="B890" i="15"/>
  <c r="B891" i="15"/>
  <c r="B892" i="15"/>
  <c r="B893" i="15"/>
  <c r="B894" i="15"/>
  <c r="B895" i="15"/>
  <c r="B896" i="15"/>
  <c r="B897" i="15"/>
  <c r="B898" i="15"/>
  <c r="B899" i="15"/>
  <c r="B900" i="15"/>
  <c r="B901" i="15"/>
  <c r="B902" i="15"/>
  <c r="B903" i="15"/>
  <c r="B904" i="15"/>
  <c r="B905" i="15"/>
  <c r="B906" i="15"/>
  <c r="B907" i="15"/>
  <c r="B908" i="15"/>
  <c r="B909" i="15"/>
  <c r="B910" i="15"/>
  <c r="B911" i="15"/>
  <c r="B912" i="15"/>
  <c r="B913" i="15"/>
  <c r="B914" i="15"/>
  <c r="B915" i="15"/>
  <c r="B916" i="15"/>
  <c r="B917" i="15"/>
  <c r="B918" i="15"/>
  <c r="B919" i="15"/>
  <c r="B920" i="15"/>
  <c r="B921" i="15"/>
  <c r="B922" i="15"/>
  <c r="B923" i="15"/>
  <c r="B924" i="15"/>
  <c r="B926" i="15"/>
  <c r="B928" i="15"/>
  <c r="B929" i="15"/>
  <c r="B930" i="15"/>
  <c r="B931" i="15"/>
  <c r="B932" i="15"/>
  <c r="B933" i="15"/>
  <c r="B934" i="15"/>
  <c r="B935" i="15"/>
  <c r="B936" i="15"/>
  <c r="B937" i="15"/>
  <c r="B938" i="15"/>
  <c r="B939" i="15"/>
  <c r="B940" i="15"/>
  <c r="B941" i="15"/>
  <c r="B942" i="15"/>
  <c r="B943" i="15"/>
  <c r="B944" i="15"/>
  <c r="B945" i="15"/>
  <c r="B946" i="15"/>
  <c r="B947" i="15"/>
  <c r="B948" i="15"/>
  <c r="B949" i="15"/>
  <c r="B950" i="15"/>
  <c r="B951" i="15"/>
  <c r="B952" i="15"/>
  <c r="B953" i="15"/>
  <c r="B954" i="15"/>
  <c r="B955" i="15"/>
  <c r="B956" i="15"/>
  <c r="B957" i="15"/>
  <c r="B958" i="15"/>
  <c r="B959" i="15"/>
  <c r="B960" i="15"/>
  <c r="B961" i="15"/>
  <c r="B962" i="15"/>
  <c r="B963" i="15"/>
  <c r="B964" i="15"/>
  <c r="B965" i="15"/>
  <c r="B966" i="15"/>
  <c r="B967" i="15"/>
  <c r="B968" i="15"/>
  <c r="B969" i="15"/>
  <c r="B970" i="15"/>
  <c r="B971" i="15"/>
  <c r="B972" i="15"/>
  <c r="B973" i="15"/>
  <c r="B974" i="15"/>
  <c r="B975" i="15"/>
  <c r="B976" i="15"/>
  <c r="B977" i="15"/>
  <c r="B978" i="15"/>
  <c r="B979" i="15"/>
  <c r="B980" i="15"/>
  <c r="B981" i="15"/>
  <c r="B982" i="15"/>
  <c r="B983" i="15"/>
  <c r="B984" i="15"/>
  <c r="B985" i="15"/>
  <c r="B986" i="15"/>
  <c r="B987" i="15"/>
  <c r="B988" i="15"/>
  <c r="B989" i="15"/>
  <c r="B990" i="15"/>
  <c r="B991" i="15"/>
  <c r="B992" i="15"/>
  <c r="B993" i="15"/>
  <c r="B994" i="15"/>
  <c r="B995" i="15"/>
  <c r="B996" i="15"/>
  <c r="B997" i="15"/>
  <c r="B998" i="15"/>
  <c r="B999" i="15"/>
  <c r="B1000" i="15"/>
  <c r="B1001" i="15"/>
  <c r="B1002" i="15"/>
  <c r="B1003" i="15"/>
  <c r="B1004" i="15"/>
  <c r="B1005" i="15"/>
  <c r="B1006" i="15"/>
  <c r="B1007" i="15"/>
  <c r="B1008" i="15"/>
  <c r="B1009" i="15"/>
  <c r="B1010" i="15"/>
  <c r="B1011" i="15"/>
  <c r="B1012" i="15"/>
  <c r="B1013" i="15"/>
  <c r="B1014" i="15"/>
  <c r="B1015" i="15"/>
  <c r="B1016" i="15"/>
  <c r="B1017" i="15"/>
  <c r="B1018" i="15"/>
  <c r="B1019" i="15"/>
  <c r="B1020" i="15"/>
  <c r="B1021" i="15"/>
  <c r="B1022" i="15"/>
  <c r="B1023" i="15"/>
  <c r="B1024" i="15"/>
  <c r="B1025" i="15"/>
  <c r="B1026" i="15"/>
  <c r="B1027" i="15"/>
  <c r="B1028" i="15"/>
  <c r="B1029" i="15"/>
  <c r="B1030" i="15"/>
  <c r="B1031" i="15"/>
  <c r="B1032" i="15"/>
  <c r="B1033" i="15"/>
  <c r="B1034" i="15"/>
  <c r="B1035" i="15"/>
  <c r="B1036" i="15"/>
  <c r="B1037" i="15"/>
  <c r="B1038" i="15"/>
  <c r="B1039" i="15"/>
  <c r="B1040" i="15"/>
  <c r="B1041" i="15"/>
  <c r="B1042" i="15"/>
  <c r="B1043" i="15"/>
  <c r="B1044" i="15"/>
  <c r="B1045" i="15"/>
  <c r="B1046" i="15"/>
  <c r="B1047" i="15"/>
  <c r="B1048" i="15"/>
  <c r="B1049" i="15"/>
  <c r="B1050" i="15"/>
  <c r="B1051" i="15"/>
  <c r="B1052" i="15"/>
  <c r="B1053" i="15"/>
  <c r="B1054" i="15"/>
  <c r="B1055" i="15"/>
  <c r="B1056" i="15"/>
  <c r="B1057" i="15"/>
  <c r="B1058" i="15"/>
  <c r="B1059" i="15"/>
  <c r="B1060" i="15"/>
  <c r="B1061" i="15"/>
  <c r="B1062" i="15"/>
  <c r="B1063" i="15"/>
  <c r="B1064" i="15"/>
  <c r="B1065" i="15"/>
  <c r="B1066" i="15"/>
  <c r="B1067" i="15"/>
  <c r="B1068" i="15"/>
  <c r="B1069" i="15"/>
  <c r="B1070" i="15"/>
  <c r="B1071" i="15"/>
  <c r="B1072" i="15"/>
  <c r="B1073" i="15"/>
  <c r="B1074" i="15"/>
  <c r="B1075" i="15"/>
  <c r="B1076" i="15"/>
  <c r="B1077" i="15"/>
  <c r="B1078" i="15"/>
  <c r="B1079" i="15"/>
  <c r="B1080" i="15"/>
  <c r="B1081" i="15"/>
  <c r="B1082" i="15"/>
  <c r="B1083" i="15"/>
  <c r="B1084" i="15"/>
  <c r="B1085" i="15"/>
  <c r="B1086" i="15"/>
  <c r="B1087" i="15"/>
  <c r="B1088" i="15"/>
  <c r="B1089" i="15"/>
  <c r="B1090" i="15"/>
  <c r="B1091" i="15"/>
  <c r="B1092" i="15"/>
  <c r="B1093" i="15"/>
  <c r="B1094" i="15"/>
  <c r="B1095" i="15"/>
  <c r="B1096" i="15"/>
  <c r="B1097" i="15"/>
  <c r="B1098" i="15"/>
  <c r="B1099" i="15"/>
  <c r="B1100" i="15"/>
  <c r="B1101" i="15"/>
  <c r="B1102" i="15"/>
  <c r="B1103" i="15"/>
  <c r="B1104" i="15"/>
  <c r="B1105" i="15"/>
  <c r="B1106" i="15"/>
  <c r="B1107" i="15"/>
  <c r="B1108" i="15"/>
  <c r="B1109" i="15"/>
  <c r="B1110" i="15"/>
  <c r="B1111" i="15"/>
  <c r="B1112" i="15"/>
  <c r="B1113" i="15"/>
  <c r="B1114" i="15"/>
  <c r="B1115" i="15"/>
  <c r="B1116" i="15"/>
  <c r="B1117" i="15"/>
  <c r="B1118" i="15"/>
  <c r="B1119" i="15"/>
  <c r="B1120" i="15"/>
  <c r="B1121" i="15"/>
  <c r="B1122" i="15"/>
  <c r="B1123" i="15"/>
  <c r="B1124" i="15"/>
  <c r="B1125" i="15"/>
  <c r="B1126" i="15"/>
  <c r="B1127" i="15"/>
  <c r="B1128" i="15"/>
  <c r="B1129" i="15"/>
  <c r="B1130" i="15"/>
  <c r="B1131" i="15"/>
  <c r="B1132" i="15"/>
  <c r="B1133" i="15"/>
  <c r="B1134" i="15"/>
  <c r="B1135" i="15"/>
  <c r="B1136" i="15"/>
  <c r="B1137" i="15"/>
  <c r="B1138" i="15"/>
  <c r="B1139" i="15"/>
  <c r="B1140" i="15"/>
  <c r="B1141" i="15"/>
  <c r="B1142" i="15"/>
  <c r="B1143" i="15"/>
  <c r="B1144" i="15"/>
  <c r="B1145" i="15"/>
  <c r="B1146" i="15"/>
  <c r="B1147" i="15"/>
  <c r="B1148" i="15"/>
  <c r="B1149" i="15"/>
  <c r="B1150" i="15"/>
  <c r="B1151" i="15"/>
  <c r="B1152" i="15"/>
  <c r="B1153" i="15"/>
  <c r="B1154" i="15"/>
  <c r="B1155" i="15"/>
  <c r="B1156" i="15"/>
  <c r="B1157" i="15"/>
  <c r="B1158" i="15"/>
  <c r="B1159" i="15"/>
  <c r="B1160" i="15"/>
  <c r="B1161" i="15"/>
  <c r="B1162" i="15"/>
  <c r="B1163" i="15"/>
  <c r="B1164" i="15"/>
  <c r="B1165" i="15"/>
  <c r="B1166" i="15"/>
  <c r="B1167" i="15"/>
  <c r="B1168" i="15"/>
  <c r="B1169" i="15"/>
  <c r="B1170" i="15"/>
  <c r="B1171" i="15"/>
  <c r="B1172" i="15"/>
  <c r="B1173" i="15"/>
  <c r="B1174" i="15"/>
  <c r="B1175" i="15"/>
  <c r="B1176" i="15"/>
  <c r="B1177" i="15"/>
  <c r="B1178" i="15"/>
  <c r="B1179" i="15"/>
  <c r="B1180" i="15"/>
  <c r="B1181" i="15"/>
  <c r="B1182" i="15"/>
  <c r="B1183" i="15"/>
  <c r="B1184" i="15"/>
  <c r="B1185" i="15"/>
  <c r="B1186" i="15"/>
  <c r="B1187" i="15"/>
  <c r="B1188" i="15"/>
  <c r="B1189" i="15"/>
  <c r="B1190" i="15"/>
  <c r="B1191" i="15"/>
  <c r="B1192" i="15"/>
  <c r="B1193" i="15"/>
  <c r="B1194" i="15"/>
  <c r="B1195" i="15"/>
  <c r="B1196" i="15"/>
  <c r="B1197" i="15"/>
  <c r="B1198" i="15"/>
  <c r="B1199" i="15"/>
  <c r="B1200" i="15"/>
  <c r="B1201" i="15"/>
  <c r="B1202" i="15"/>
  <c r="B1203" i="15"/>
  <c r="B1204" i="15"/>
  <c r="B1205" i="15"/>
  <c r="B1206" i="15"/>
  <c r="B1207" i="15"/>
  <c r="B1208" i="15"/>
  <c r="B1209" i="15"/>
  <c r="B1210" i="15"/>
  <c r="B1211" i="15"/>
  <c r="B1212" i="15"/>
  <c r="B1213" i="15"/>
  <c r="B1214" i="15"/>
  <c r="B1215" i="15"/>
  <c r="B1216" i="15"/>
  <c r="B1217" i="15"/>
  <c r="B1218" i="15"/>
  <c r="B1219" i="15"/>
  <c r="B1220" i="15"/>
  <c r="B1221" i="15"/>
  <c r="B1222" i="15"/>
  <c r="B1223" i="15"/>
  <c r="B1224" i="15"/>
  <c r="B1225" i="15"/>
  <c r="B1226" i="15"/>
  <c r="B1227" i="15"/>
  <c r="B1228" i="15"/>
  <c r="B1229" i="15"/>
  <c r="B1230" i="15"/>
  <c r="B1231" i="15"/>
  <c r="B1232" i="15"/>
  <c r="B1233" i="15"/>
  <c r="B1234" i="15"/>
  <c r="B1235" i="15"/>
  <c r="B1236" i="15"/>
  <c r="B1237" i="15"/>
  <c r="B1238" i="15"/>
  <c r="B1239" i="15"/>
  <c r="B1240" i="15"/>
  <c r="B1241" i="15"/>
  <c r="B1242" i="15"/>
  <c r="B1243" i="15"/>
  <c r="B1244" i="15"/>
  <c r="B1245" i="15"/>
  <c r="B1246" i="15"/>
  <c r="B1247" i="15"/>
  <c r="B1248" i="15"/>
  <c r="B1249" i="15"/>
  <c r="B1250" i="15"/>
  <c r="B1251" i="15"/>
  <c r="B1252" i="15"/>
  <c r="B1253" i="15"/>
  <c r="B1254" i="15"/>
  <c r="B1255" i="15"/>
  <c r="B1256" i="15"/>
  <c r="B1257" i="15"/>
  <c r="B1258" i="15"/>
  <c r="B1259" i="15"/>
  <c r="B1260" i="15"/>
  <c r="B1261" i="15"/>
  <c r="B1262" i="15"/>
  <c r="B1263" i="15"/>
  <c r="B1264" i="15"/>
  <c r="B1265" i="15"/>
  <c r="B1266" i="15"/>
  <c r="B1267" i="15"/>
  <c r="B1268" i="15"/>
  <c r="B1269" i="15"/>
  <c r="B1270" i="15"/>
  <c r="B1271" i="15"/>
  <c r="B1272" i="15"/>
  <c r="B1273" i="15"/>
  <c r="B1274" i="15"/>
  <c r="B1275" i="15"/>
  <c r="B1276" i="15"/>
  <c r="B1277" i="15"/>
  <c r="B1278" i="15"/>
  <c r="B1279" i="15"/>
  <c r="B1280" i="15"/>
  <c r="B1281" i="15"/>
  <c r="B1282" i="15"/>
  <c r="B1283" i="15"/>
  <c r="B1284" i="15"/>
  <c r="B1285" i="15"/>
  <c r="B1286" i="15"/>
  <c r="B1287" i="15"/>
  <c r="B1288" i="15"/>
  <c r="B1289" i="15"/>
  <c r="B1290" i="15"/>
  <c r="B1291" i="15"/>
  <c r="B1292" i="15"/>
  <c r="B1293" i="15"/>
  <c r="B1294" i="15"/>
  <c r="B1295" i="15"/>
  <c r="B1296" i="15"/>
  <c r="B1297" i="15"/>
  <c r="B1298" i="15"/>
  <c r="B1299" i="15"/>
  <c r="B1300" i="15"/>
  <c r="B1301" i="15"/>
  <c r="B1302" i="15"/>
  <c r="B1303" i="15"/>
  <c r="B1304" i="15"/>
  <c r="B1305" i="15"/>
  <c r="B1306" i="15"/>
  <c r="B1307" i="15"/>
  <c r="B1308" i="15"/>
  <c r="B1309" i="15"/>
  <c r="B1310" i="15"/>
  <c r="B1311" i="15"/>
  <c r="B1312" i="15"/>
  <c r="B1313" i="15"/>
  <c r="B1314" i="15"/>
  <c r="B1315" i="15"/>
  <c r="B1316" i="15"/>
  <c r="B1317" i="15"/>
  <c r="B1318" i="15"/>
  <c r="B1319" i="15"/>
  <c r="B1320" i="15"/>
  <c r="B1321" i="15"/>
  <c r="B1322" i="15"/>
  <c r="B1323" i="15"/>
  <c r="B1324" i="15"/>
  <c r="B1325" i="15"/>
  <c r="B1326" i="15"/>
  <c r="B1327" i="15"/>
  <c r="B1328" i="15"/>
  <c r="B1329" i="15"/>
  <c r="B1330" i="15"/>
  <c r="B1331" i="15"/>
  <c r="B1332" i="15"/>
  <c r="B1333" i="15"/>
  <c r="B1334" i="15"/>
  <c r="B1335" i="15"/>
  <c r="B1336" i="15"/>
  <c r="B1337" i="15"/>
  <c r="B1338" i="15"/>
  <c r="B1339" i="15"/>
  <c r="B1340" i="15"/>
  <c r="B1341" i="15"/>
  <c r="B1342" i="15"/>
  <c r="B1343" i="15"/>
  <c r="B1344" i="15"/>
  <c r="B1345" i="15"/>
  <c r="B1346" i="15"/>
  <c r="B1347" i="15"/>
  <c r="B1348" i="15"/>
  <c r="B1349" i="15"/>
  <c r="B1350" i="15"/>
  <c r="B1351" i="15"/>
  <c r="B1352" i="15"/>
  <c r="B1353" i="15"/>
  <c r="B1354" i="15"/>
  <c r="B1355" i="15"/>
  <c r="B1356" i="15"/>
  <c r="B1357" i="15"/>
  <c r="B1358" i="15"/>
  <c r="B1359" i="15"/>
  <c r="B1360" i="15"/>
  <c r="B1361" i="15"/>
  <c r="B1362" i="15"/>
  <c r="B1363" i="15"/>
  <c r="B1364" i="15"/>
  <c r="B1365" i="15"/>
  <c r="B1366" i="15"/>
  <c r="B1367" i="15"/>
  <c r="B1368" i="15"/>
  <c r="B1369" i="15"/>
  <c r="B1370" i="15"/>
  <c r="B1371" i="15"/>
  <c r="B1372" i="15"/>
  <c r="B1373" i="15"/>
  <c r="B1374" i="15"/>
  <c r="B1375" i="15"/>
  <c r="B1376" i="15"/>
  <c r="B1377" i="15"/>
  <c r="B1378" i="15"/>
  <c r="B1379" i="15"/>
  <c r="B1380" i="15"/>
  <c r="B1381" i="15"/>
  <c r="B1382" i="15"/>
  <c r="B1383" i="15"/>
  <c r="B1384" i="15"/>
  <c r="B1385" i="15"/>
  <c r="B1386" i="15"/>
  <c r="B1387" i="15"/>
  <c r="B1388" i="15"/>
  <c r="B1389" i="15"/>
  <c r="B1390" i="15"/>
  <c r="B1391" i="15"/>
  <c r="B1392" i="15"/>
  <c r="B1393" i="15"/>
  <c r="B1394" i="15"/>
  <c r="B1395" i="15"/>
  <c r="B1396" i="15"/>
  <c r="B1397" i="15"/>
  <c r="B1398" i="15"/>
  <c r="B1399" i="15"/>
  <c r="B1400" i="15"/>
  <c r="B1401" i="15"/>
  <c r="B1402" i="15"/>
  <c r="B1403" i="15"/>
  <c r="B1404" i="15"/>
  <c r="B1405" i="15"/>
  <c r="B1406" i="15"/>
  <c r="B1407" i="15"/>
  <c r="B1408" i="15"/>
  <c r="B1409" i="15"/>
  <c r="B1410" i="15"/>
  <c r="B1411" i="15"/>
  <c r="B1412" i="15"/>
  <c r="B1413" i="15"/>
  <c r="B1414" i="15"/>
  <c r="B1415" i="15"/>
  <c r="B1416" i="15"/>
  <c r="B1417" i="15"/>
  <c r="B1418" i="15"/>
  <c r="B1419" i="15"/>
  <c r="B1420" i="15"/>
  <c r="B1421" i="15"/>
  <c r="B1422" i="15"/>
  <c r="B1423" i="15"/>
  <c r="B1424" i="15"/>
  <c r="B1425" i="15"/>
  <c r="B1426" i="15"/>
  <c r="B1427" i="15"/>
  <c r="B1428" i="15"/>
  <c r="B1429" i="15"/>
  <c r="B1430" i="15"/>
  <c r="B1431" i="15"/>
  <c r="B1432" i="15"/>
  <c r="B1433" i="15"/>
  <c r="B1434" i="15"/>
  <c r="B1435" i="15"/>
  <c r="B1436" i="15"/>
  <c r="B1437" i="15"/>
  <c r="B1438" i="15"/>
  <c r="B1439" i="15"/>
  <c r="B1440" i="15"/>
  <c r="B1441" i="15"/>
  <c r="B1442" i="15"/>
  <c r="B1443" i="15"/>
  <c r="B1444" i="15"/>
  <c r="B1445" i="15"/>
  <c r="B1446" i="15"/>
  <c r="B1447" i="15"/>
  <c r="B1448" i="15"/>
  <c r="B1449" i="15"/>
  <c r="B1450" i="15"/>
  <c r="B1451" i="15"/>
  <c r="B1452" i="15"/>
  <c r="B1453" i="15"/>
  <c r="B1454" i="15"/>
  <c r="B1455" i="15"/>
  <c r="B1456" i="15"/>
  <c r="B1457" i="15"/>
  <c r="B1458" i="15"/>
  <c r="B1459" i="15"/>
  <c r="B1460" i="15"/>
  <c r="B1461" i="15"/>
  <c r="B1462" i="15"/>
  <c r="B1463" i="15"/>
  <c r="B1464" i="15"/>
  <c r="B1465" i="15"/>
  <c r="B1466" i="15"/>
  <c r="B1467" i="15"/>
  <c r="B1468" i="15"/>
  <c r="B1469" i="15"/>
  <c r="B1470" i="15"/>
  <c r="B1471" i="15"/>
  <c r="B1472" i="15"/>
  <c r="B1473" i="15"/>
  <c r="B1474" i="15"/>
  <c r="B1475" i="15"/>
  <c r="B1476" i="15"/>
  <c r="B1477" i="15"/>
  <c r="B1478" i="15"/>
  <c r="B1479" i="15"/>
  <c r="B1480" i="15"/>
  <c r="B1481" i="15"/>
  <c r="B1482" i="15"/>
  <c r="B1483" i="15"/>
  <c r="B1484" i="15"/>
  <c r="B1485" i="15"/>
  <c r="B1486" i="15"/>
  <c r="B1487" i="15"/>
  <c r="B1488" i="15"/>
  <c r="B1489" i="15"/>
  <c r="B1490" i="15"/>
  <c r="B1491" i="15"/>
  <c r="B1492" i="15"/>
  <c r="B1493" i="15"/>
  <c r="B1494" i="15"/>
  <c r="B1495" i="15"/>
  <c r="B1496" i="15"/>
  <c r="B1497" i="15"/>
  <c r="B1498" i="15"/>
  <c r="B1499" i="15"/>
  <c r="B1500" i="15"/>
  <c r="B1501" i="15"/>
  <c r="B1502" i="15"/>
  <c r="B1503" i="15"/>
  <c r="B1504" i="15"/>
  <c r="B1505" i="15"/>
  <c r="B1506" i="15"/>
  <c r="B1507" i="15"/>
  <c r="B1508" i="15"/>
  <c r="B1509" i="15"/>
  <c r="B1510" i="15"/>
  <c r="B1511" i="15"/>
  <c r="B1512" i="15"/>
  <c r="B1513" i="15"/>
  <c r="B1514" i="15"/>
  <c r="B1515" i="15"/>
  <c r="B1516" i="15"/>
  <c r="B1517" i="15"/>
  <c r="B1518" i="15"/>
  <c r="B1519" i="15"/>
  <c r="B1520" i="15"/>
  <c r="B1521" i="15"/>
  <c r="B1522" i="15"/>
  <c r="B1523" i="15"/>
  <c r="B1524" i="15"/>
  <c r="B1525" i="15"/>
  <c r="B1526" i="15"/>
  <c r="B1527" i="15"/>
  <c r="B1528" i="15"/>
  <c r="B1529" i="15"/>
  <c r="B1530" i="15"/>
  <c r="B1531" i="15"/>
  <c r="B1532" i="15"/>
  <c r="B1533" i="15"/>
  <c r="B1534" i="15"/>
  <c r="B1535" i="15"/>
  <c r="B1536" i="15"/>
  <c r="B1537" i="15"/>
  <c r="B1538" i="15"/>
  <c r="B1539" i="15"/>
  <c r="B1540" i="15"/>
  <c r="B1541" i="15"/>
  <c r="B1542" i="15"/>
  <c r="B1543" i="15"/>
  <c r="B1544" i="15"/>
  <c r="B1545" i="15"/>
  <c r="B1546" i="15"/>
  <c r="B1547" i="15"/>
  <c r="B1548" i="15"/>
  <c r="B1549" i="15"/>
  <c r="B1550" i="15"/>
  <c r="B1551" i="15"/>
  <c r="B1552" i="15"/>
  <c r="B1553" i="15"/>
  <c r="B1554" i="15"/>
  <c r="B1555" i="15"/>
  <c r="B1556" i="15"/>
  <c r="B1557" i="15"/>
  <c r="B1558" i="15"/>
  <c r="B1559" i="15"/>
  <c r="B1560" i="15"/>
  <c r="B1561" i="15"/>
  <c r="B1562" i="15"/>
  <c r="B1563" i="15"/>
  <c r="B1564" i="15"/>
  <c r="B1565" i="15"/>
  <c r="B1566" i="15"/>
  <c r="B1567" i="15"/>
  <c r="B1568" i="15"/>
  <c r="B1569" i="15"/>
  <c r="B1570" i="15"/>
  <c r="B1571" i="15"/>
  <c r="B1572" i="15"/>
  <c r="B1573" i="15"/>
  <c r="B1574" i="15"/>
  <c r="B1575" i="15"/>
  <c r="B1576" i="15"/>
  <c r="B1577" i="15"/>
  <c r="B1578" i="15"/>
  <c r="B1579" i="15"/>
  <c r="B1580" i="15"/>
  <c r="B1581" i="15"/>
  <c r="B1582" i="15"/>
  <c r="B1583" i="15"/>
  <c r="B1584" i="15"/>
  <c r="B1585" i="15"/>
  <c r="B1586" i="15"/>
  <c r="B1587" i="15"/>
  <c r="B1588" i="15"/>
  <c r="B1589" i="15"/>
  <c r="B276" i="4"/>
  <c r="B299" i="4"/>
  <c r="B286" i="4"/>
  <c r="B287" i="4"/>
  <c r="B283" i="4"/>
  <c r="B296" i="4"/>
  <c r="B288" i="4"/>
  <c r="B282" i="4"/>
  <c r="B267" i="4"/>
  <c r="B294" i="4"/>
  <c r="B265" i="4"/>
  <c r="B270" i="4"/>
  <c r="B194" i="4"/>
  <c r="B155" i="4"/>
  <c r="B167" i="4"/>
  <c r="B77" i="4"/>
  <c r="B31" i="4"/>
  <c r="B79" i="4"/>
  <c r="B158" i="4"/>
  <c r="B201" i="4"/>
  <c r="B202" i="4"/>
  <c r="B292" i="4"/>
  <c r="B25" i="4"/>
  <c r="B178" i="4"/>
  <c r="B126" i="4"/>
  <c r="B168" i="4"/>
  <c r="B222" i="4"/>
  <c r="B284" i="4"/>
  <c r="B90" i="4"/>
  <c r="B64" i="4"/>
  <c r="B8" i="4"/>
  <c r="B268" i="4"/>
  <c r="B36" i="4"/>
  <c r="B223" i="4"/>
  <c r="B224" i="4"/>
  <c r="B98" i="4"/>
  <c r="B91" i="4"/>
  <c r="B92" i="4"/>
  <c r="B269" i="4"/>
  <c r="B37" i="4"/>
  <c r="B38" i="4"/>
  <c r="B71" i="4"/>
  <c r="B72" i="4"/>
  <c r="B116" i="4"/>
  <c r="B166" i="4"/>
  <c r="B172" i="4"/>
  <c r="B150" i="4"/>
  <c r="B196" i="4"/>
  <c r="B197" i="4"/>
  <c r="B198" i="4"/>
  <c r="B199" i="4"/>
  <c r="B18" i="4"/>
  <c r="B213" i="4"/>
  <c r="B26" i="4"/>
  <c r="B179" i="4"/>
  <c r="B127" i="4"/>
  <c r="B169" i="4"/>
  <c r="B22" i="4"/>
  <c r="B148" i="4"/>
  <c r="B57" i="4"/>
  <c r="B153" i="4"/>
  <c r="B125" i="4"/>
  <c r="B138" i="4"/>
  <c r="B29" i="4"/>
  <c r="B70" i="4"/>
  <c r="B171" i="4"/>
  <c r="B134" i="4"/>
  <c r="B203" i="4"/>
  <c r="B210" i="4"/>
  <c r="B211" i="4"/>
  <c r="B226" i="4"/>
  <c r="B246" i="4"/>
  <c r="B258" i="4"/>
  <c r="B234" i="4"/>
  <c r="B227" i="4"/>
  <c r="B247" i="4"/>
  <c r="B237" i="4"/>
  <c r="B235" i="4"/>
  <c r="B23" i="4"/>
  <c r="B250" i="4"/>
  <c r="B9" i="4"/>
  <c r="B121" i="4"/>
  <c r="B122" i="4"/>
  <c r="B84" i="4"/>
  <c r="B88" i="4"/>
  <c r="B16" i="4"/>
  <c r="B13" i="4"/>
  <c r="B12" i="4"/>
  <c r="B204" i="4"/>
  <c r="B205" i="4"/>
  <c r="B207" i="4"/>
  <c r="B206" i="4"/>
  <c r="B309" i="4"/>
  <c r="B15" i="4"/>
  <c r="B314" i="4"/>
  <c r="B208" i="4"/>
  <c r="B119" i="4"/>
  <c r="B248" i="4"/>
  <c r="B214" i="4"/>
  <c r="B219" i="4"/>
  <c r="B301" i="4"/>
  <c r="B209" i="4"/>
  <c r="B76" i="4"/>
  <c r="B56" i="4"/>
  <c r="B59" i="4"/>
  <c r="B83" i="4"/>
  <c r="B231" i="4"/>
  <c r="B33" i="4"/>
  <c r="B34" i="4"/>
  <c r="B151" i="4"/>
  <c r="B152" i="4"/>
  <c r="B73" i="4"/>
  <c r="B94" i="4"/>
  <c r="B114" i="4"/>
  <c r="B315" i="4"/>
  <c r="B44" i="4"/>
  <c r="B42" i="4"/>
  <c r="B184" i="4"/>
  <c r="B175" i="4"/>
  <c r="B74" i="4"/>
  <c r="B75" i="4"/>
  <c r="B147" i="4"/>
  <c r="B149" i="4"/>
  <c r="B100" i="4"/>
  <c r="B200" i="4"/>
  <c r="B145" i="4"/>
  <c r="B260" i="4"/>
  <c r="B261" i="4"/>
  <c r="B7" i="4"/>
  <c r="B48" i="4"/>
  <c r="B215" i="4"/>
  <c r="B217" i="4"/>
  <c r="B228" i="4"/>
  <c r="B241" i="4"/>
  <c r="B230" i="4"/>
  <c r="B236" i="4"/>
  <c r="B193" i="4"/>
  <c r="B245" i="4"/>
  <c r="B243" i="4"/>
  <c r="B132" i="4"/>
  <c r="B306" i="4"/>
  <c r="B305" i="4"/>
  <c r="B262" i="4"/>
  <c r="B307" i="4"/>
  <c r="B312" i="4"/>
  <c r="B102" i="4"/>
  <c r="B85" i="4"/>
  <c r="B263" i="4"/>
  <c r="B176" i="4"/>
  <c r="B191" i="4"/>
  <c r="B24" i="4"/>
  <c r="B30" i="4"/>
  <c r="B159" i="4"/>
  <c r="B139" i="4"/>
  <c r="B60" i="4"/>
  <c r="B142" i="4"/>
  <c r="B156" i="4"/>
  <c r="B187" i="4"/>
  <c r="B131" i="4"/>
  <c r="B50" i="4"/>
  <c r="B110" i="4"/>
  <c r="B161" i="4"/>
  <c r="B68" i="4"/>
  <c r="B192" i="4"/>
  <c r="B188" i="4"/>
  <c r="B221" i="4"/>
  <c r="B162" i="4"/>
  <c r="B124" i="4"/>
  <c r="B43" i="4"/>
  <c r="B66" i="4"/>
  <c r="B185" i="4"/>
  <c r="B117" i="4"/>
  <c r="B41" i="4"/>
  <c r="B97" i="4"/>
  <c r="B118" i="4"/>
  <c r="B61" i="4"/>
  <c r="B52" i="4"/>
  <c r="B120" i="4"/>
  <c r="B137" i="4"/>
  <c r="B186" i="4"/>
  <c r="B177" i="4"/>
  <c r="B46" i="4"/>
  <c r="B141" i="4"/>
  <c r="B180" i="4"/>
  <c r="B146" i="4"/>
  <c r="B143" i="4"/>
  <c r="B183" i="4"/>
  <c r="B173" i="4"/>
  <c r="B93" i="4"/>
  <c r="B105" i="4"/>
  <c r="B32" i="4"/>
  <c r="B101" i="4"/>
  <c r="B65" i="4"/>
  <c r="B89" i="4"/>
  <c r="B40" i="4"/>
  <c r="B170" i="4"/>
  <c r="B78" i="4"/>
  <c r="B164" i="4"/>
  <c r="B47" i="4"/>
  <c r="B109" i="4"/>
  <c r="B113" i="4"/>
  <c r="B111" i="4"/>
  <c r="B112" i="4"/>
  <c r="B107" i="4"/>
  <c r="B108" i="4"/>
  <c r="B157" i="4"/>
  <c r="B103" i="4"/>
  <c r="B104" i="4"/>
  <c r="B115" i="4"/>
  <c r="B195" i="4"/>
  <c r="B123" i="4"/>
  <c r="B154" i="4"/>
  <c r="B163" i="4"/>
  <c r="B181" i="4"/>
  <c r="B239" i="4"/>
  <c r="B19" i="4"/>
  <c r="B392" i="4"/>
  <c r="B393" i="4"/>
  <c r="B400" i="4"/>
  <c r="B401" i="4"/>
  <c r="B406" i="4"/>
  <c r="B407" i="4"/>
  <c r="B410" i="4"/>
  <c r="B412" i="4"/>
  <c r="B413" i="4"/>
  <c r="B414" i="4"/>
  <c r="B415" i="4"/>
  <c r="B416" i="4"/>
  <c r="B417" i="4"/>
  <c r="B418" i="4"/>
  <c r="B419" i="4"/>
  <c r="B420" i="4"/>
  <c r="B421" i="4"/>
  <c r="B422"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5" i="25"/>
  <c r="C539" i="25" s="1" a="1"/>
  <c r="C539" i="25" s="1"/>
  <c r="D539" i="25" s="1" a="1"/>
  <c r="D539" i="25" s="1"/>
  <c r="A5" i="25"/>
  <c r="R836" i="15"/>
  <c r="R835" i="15"/>
  <c r="R834" i="15"/>
  <c r="R833" i="15"/>
  <c r="R832" i="15"/>
  <c r="R831" i="15"/>
  <c r="R830" i="15"/>
  <c r="R829" i="15"/>
  <c r="R828" i="15"/>
  <c r="R827" i="15"/>
  <c r="R826" i="15"/>
  <c r="R825" i="15"/>
  <c r="R824" i="15"/>
  <c r="R823" i="15"/>
  <c r="R822" i="15"/>
  <c r="R821" i="15"/>
  <c r="R820" i="15"/>
  <c r="R819" i="15"/>
  <c r="R818" i="15"/>
  <c r="R817" i="15"/>
  <c r="R816" i="15"/>
  <c r="R815" i="15"/>
  <c r="R814" i="15"/>
  <c r="R813" i="15"/>
  <c r="R812" i="15"/>
  <c r="R811" i="15"/>
  <c r="R810" i="15"/>
  <c r="R809" i="15"/>
  <c r="R808" i="15"/>
  <c r="R807" i="15"/>
  <c r="R806" i="15"/>
  <c r="R805" i="15"/>
  <c r="R804" i="15"/>
  <c r="R803" i="15"/>
  <c r="R802" i="15"/>
  <c r="R801" i="15"/>
  <c r="R800" i="15"/>
  <c r="R799" i="15"/>
  <c r="R798" i="15"/>
  <c r="R797" i="15"/>
  <c r="R796" i="15"/>
  <c r="R795" i="15"/>
  <c r="R794" i="15"/>
  <c r="R793" i="15"/>
  <c r="R792" i="15"/>
  <c r="R791" i="15"/>
  <c r="R790" i="15"/>
  <c r="R789" i="15"/>
  <c r="R788" i="15"/>
  <c r="R787" i="15"/>
  <c r="R786" i="15"/>
  <c r="R785" i="15"/>
  <c r="R784" i="15"/>
  <c r="R783" i="15"/>
  <c r="R782" i="15"/>
  <c r="R781" i="15"/>
  <c r="R780" i="15"/>
  <c r="R779" i="15"/>
  <c r="R778" i="15"/>
  <c r="R777" i="15"/>
  <c r="R776" i="15"/>
  <c r="R775" i="15"/>
  <c r="R774" i="15"/>
  <c r="R773" i="15"/>
  <c r="R772" i="15"/>
  <c r="R771" i="15"/>
  <c r="R770" i="15"/>
  <c r="R769" i="15"/>
  <c r="R768" i="15"/>
  <c r="R767" i="15"/>
  <c r="R766" i="15"/>
  <c r="R765" i="15"/>
  <c r="R764" i="15"/>
  <c r="R763" i="15"/>
  <c r="R762" i="15"/>
  <c r="R761" i="15"/>
  <c r="R760" i="15"/>
  <c r="R759" i="15"/>
  <c r="R758" i="15"/>
  <c r="R757" i="15"/>
  <c r="R756" i="15"/>
  <c r="R755" i="15"/>
  <c r="R754" i="15"/>
  <c r="R753" i="15"/>
  <c r="R752" i="15"/>
  <c r="R751" i="15"/>
  <c r="R750" i="15"/>
  <c r="R749" i="15"/>
  <c r="R748" i="15"/>
  <c r="R747" i="15"/>
  <c r="R746" i="15"/>
  <c r="R745" i="15"/>
  <c r="R744" i="15"/>
  <c r="R743" i="15"/>
  <c r="R742" i="15"/>
  <c r="R741" i="15"/>
  <c r="R740" i="15"/>
  <c r="R739" i="15"/>
  <c r="R738" i="15"/>
  <c r="R737" i="15"/>
  <c r="R735" i="15"/>
  <c r="R734" i="15"/>
  <c r="R733" i="15"/>
  <c r="R732" i="15"/>
  <c r="R731" i="15"/>
  <c r="R730" i="15"/>
  <c r="R729" i="15"/>
  <c r="R728" i="15"/>
  <c r="R727" i="15"/>
  <c r="R726" i="15"/>
  <c r="R725" i="15"/>
  <c r="R724" i="15"/>
  <c r="R723" i="15"/>
  <c r="R722" i="15"/>
  <c r="R721" i="15"/>
  <c r="R720" i="15"/>
  <c r="R719" i="15"/>
  <c r="R718" i="15"/>
  <c r="R717" i="15"/>
  <c r="R716" i="15"/>
  <c r="R715" i="15"/>
  <c r="R714" i="15"/>
  <c r="R713" i="15"/>
  <c r="R712" i="15"/>
  <c r="R711" i="15"/>
  <c r="R710" i="15"/>
  <c r="R709" i="15"/>
  <c r="R708" i="15"/>
  <c r="R707" i="15"/>
  <c r="R706" i="15"/>
  <c r="R705" i="15"/>
  <c r="R704" i="15"/>
  <c r="R703" i="15"/>
  <c r="R702" i="15"/>
  <c r="R701" i="15"/>
  <c r="R700" i="15"/>
  <c r="R699" i="15"/>
  <c r="R698" i="15"/>
  <c r="R697" i="15"/>
  <c r="R696" i="15"/>
  <c r="R695" i="15"/>
  <c r="R694" i="15"/>
  <c r="R693" i="15"/>
  <c r="R692" i="15"/>
  <c r="R691" i="15"/>
  <c r="R690" i="15"/>
  <c r="R689" i="15"/>
  <c r="R688" i="15"/>
  <c r="R687" i="15"/>
  <c r="R686" i="15"/>
  <c r="R685" i="15"/>
  <c r="R684" i="15"/>
  <c r="R683" i="15"/>
  <c r="R682" i="15"/>
  <c r="R681" i="15"/>
  <c r="R680" i="15"/>
  <c r="R679" i="15"/>
  <c r="R678" i="15"/>
  <c r="R676" i="15"/>
  <c r="R675" i="15"/>
  <c r="R674" i="15"/>
  <c r="R673" i="15"/>
  <c r="R672" i="15"/>
  <c r="R671" i="15"/>
  <c r="R670" i="15"/>
  <c r="R669" i="15"/>
  <c r="R668" i="15"/>
  <c r="R667" i="15"/>
  <c r="R666" i="15"/>
  <c r="R665" i="15"/>
  <c r="R664" i="15"/>
  <c r="R663" i="15"/>
  <c r="R662" i="15"/>
  <c r="R661" i="15"/>
  <c r="R660" i="15"/>
  <c r="R659" i="15"/>
  <c r="R658" i="15"/>
  <c r="R657" i="15"/>
  <c r="U825" i="4"/>
  <c r="U826" i="4"/>
  <c r="U827" i="4"/>
  <c r="U828" i="4"/>
  <c r="U829" i="4"/>
  <c r="U830" i="4"/>
  <c r="U831" i="4"/>
  <c r="U832" i="4"/>
  <c r="U833" i="4"/>
  <c r="U834" i="4"/>
  <c r="U835" i="4"/>
  <c r="U836" i="4"/>
  <c r="U837" i="4"/>
  <c r="U838" i="4"/>
  <c r="U839" i="4"/>
  <c r="U840" i="4"/>
  <c r="U841" i="4"/>
  <c r="U842" i="4"/>
  <c r="U843" i="4"/>
  <c r="U844" i="4"/>
  <c r="U845" i="4"/>
  <c r="U846" i="4"/>
  <c r="U847" i="4"/>
  <c r="U848" i="4"/>
  <c r="U849" i="4"/>
  <c r="U850" i="4"/>
  <c r="U851" i="4"/>
  <c r="U852" i="4"/>
  <c r="U853" i="4"/>
  <c r="U854" i="4"/>
  <c r="U855" i="4"/>
  <c r="U856" i="4"/>
  <c r="U857" i="4"/>
  <c r="U858" i="4"/>
  <c r="U859" i="4"/>
  <c r="U860" i="4"/>
  <c r="U861" i="4"/>
  <c r="U862" i="4"/>
  <c r="U863" i="4"/>
  <c r="U864" i="4"/>
  <c r="U865" i="4"/>
  <c r="U866" i="4"/>
  <c r="U867" i="4"/>
  <c r="U868" i="4"/>
  <c r="U869" i="4"/>
  <c r="U870" i="4"/>
  <c r="U871" i="4"/>
  <c r="U872" i="4"/>
  <c r="U873" i="4"/>
  <c r="U874" i="4"/>
  <c r="U875" i="4"/>
  <c r="U876" i="4"/>
  <c r="U877" i="4"/>
  <c r="U878" i="4"/>
  <c r="U879" i="4"/>
  <c r="U880" i="4"/>
  <c r="U881" i="4"/>
  <c r="U882" i="4"/>
  <c r="U883" i="4"/>
  <c r="U884" i="4"/>
  <c r="U885" i="4"/>
  <c r="U886" i="4"/>
  <c r="U887" i="4"/>
  <c r="U888" i="4"/>
  <c r="U889" i="4"/>
  <c r="U890" i="4"/>
  <c r="U891" i="4"/>
  <c r="U892" i="4"/>
  <c r="U893" i="4"/>
  <c r="U894" i="4"/>
  <c r="U895" i="4"/>
  <c r="U896" i="4"/>
  <c r="U897" i="4"/>
  <c r="U898" i="4"/>
  <c r="U899" i="4"/>
  <c r="U900" i="4"/>
  <c r="U901" i="4"/>
  <c r="U902" i="4"/>
  <c r="U903" i="4"/>
  <c r="U904" i="4"/>
  <c r="U905" i="4"/>
  <c r="U906" i="4"/>
  <c r="U907" i="4"/>
  <c r="U908" i="4"/>
  <c r="U909" i="4"/>
  <c r="U910" i="4"/>
  <c r="U911" i="4"/>
  <c r="U912" i="4"/>
  <c r="U913" i="4"/>
  <c r="U914" i="4"/>
  <c r="U915" i="4"/>
  <c r="U916" i="4"/>
  <c r="U917" i="4"/>
  <c r="U918" i="4"/>
  <c r="U919" i="4"/>
  <c r="U920" i="4"/>
  <c r="U921" i="4"/>
  <c r="U922" i="4"/>
  <c r="U923" i="4"/>
  <c r="U924" i="4"/>
  <c r="U925" i="4"/>
  <c r="U926" i="4"/>
  <c r="U927" i="4"/>
  <c r="U928" i="4"/>
  <c r="U929" i="4"/>
  <c r="U930" i="4"/>
  <c r="U931" i="4"/>
  <c r="U932" i="4"/>
  <c r="U933" i="4"/>
  <c r="U934" i="4"/>
  <c r="U935" i="4"/>
  <c r="U936" i="4"/>
  <c r="U937" i="4"/>
  <c r="U938" i="4"/>
  <c r="U939" i="4"/>
  <c r="U940" i="4"/>
  <c r="U941" i="4"/>
  <c r="U942" i="4"/>
  <c r="U943" i="4"/>
  <c r="U944" i="4"/>
  <c r="U945" i="4"/>
  <c r="U946" i="4"/>
  <c r="U947" i="4"/>
  <c r="U948" i="4"/>
  <c r="U949" i="4"/>
  <c r="U950" i="4"/>
  <c r="U951" i="4"/>
  <c r="U952" i="4"/>
  <c r="U953" i="4"/>
  <c r="U954" i="4"/>
  <c r="U955" i="4"/>
  <c r="U956" i="4"/>
  <c r="U957" i="4"/>
  <c r="U958" i="4"/>
  <c r="U959" i="4"/>
  <c r="U960" i="4"/>
  <c r="U961" i="4"/>
  <c r="U962" i="4"/>
  <c r="U963" i="4"/>
  <c r="U964" i="4"/>
  <c r="U965" i="4"/>
  <c r="U966" i="4"/>
  <c r="U967" i="4"/>
  <c r="U968" i="4"/>
  <c r="U969" i="4"/>
  <c r="U970" i="4"/>
  <c r="U971" i="4"/>
  <c r="U972" i="4"/>
  <c r="U973" i="4"/>
  <c r="U974" i="4"/>
  <c r="U975" i="4"/>
  <c r="U976" i="4"/>
  <c r="U977" i="4"/>
  <c r="U978" i="4"/>
  <c r="U979" i="4"/>
  <c r="U980" i="4"/>
  <c r="U981" i="4"/>
  <c r="U982" i="4"/>
  <c r="U983" i="4"/>
  <c r="U984" i="4"/>
  <c r="U985" i="4"/>
  <c r="U986" i="4"/>
  <c r="U987" i="4"/>
  <c r="U988" i="4"/>
  <c r="U989" i="4"/>
  <c r="U990" i="4"/>
  <c r="U991" i="4"/>
  <c r="U992" i="4"/>
  <c r="U993" i="4"/>
  <c r="U994" i="4"/>
  <c r="U995" i="4"/>
  <c r="U996" i="4"/>
  <c r="U997" i="4"/>
  <c r="U998" i="4"/>
  <c r="U999" i="4"/>
  <c r="U1000" i="4"/>
  <c r="U1001" i="4"/>
  <c r="U1002" i="4"/>
  <c r="U1003" i="4"/>
  <c r="U1004" i="4"/>
  <c r="U1005" i="4"/>
  <c r="U1006" i="4"/>
  <c r="U1007" i="4"/>
  <c r="U1008" i="4"/>
  <c r="U1009" i="4"/>
  <c r="U1010" i="4"/>
  <c r="U1011" i="4"/>
  <c r="U1012" i="4"/>
  <c r="U1013" i="4"/>
  <c r="U1014" i="4"/>
  <c r="U1015" i="4"/>
  <c r="U1016" i="4"/>
  <c r="U1017" i="4"/>
  <c r="U1018" i="4"/>
  <c r="U1019" i="4"/>
  <c r="U1020" i="4"/>
  <c r="U1021" i="4"/>
  <c r="U1022" i="4"/>
  <c r="U1023" i="4"/>
  <c r="U1024" i="4"/>
  <c r="U1025" i="4"/>
  <c r="U1026" i="4"/>
  <c r="U1027" i="4"/>
  <c r="U1028" i="4"/>
  <c r="U1029" i="4"/>
  <c r="U1030" i="4"/>
  <c r="U1031" i="4"/>
  <c r="U1032" i="4"/>
  <c r="U1033" i="4"/>
  <c r="U1034" i="4"/>
  <c r="U1035" i="4"/>
  <c r="U1036" i="4"/>
  <c r="U1037" i="4"/>
  <c r="U1038" i="4"/>
  <c r="U1039" i="4"/>
  <c r="U1040" i="4"/>
  <c r="U1041" i="4"/>
  <c r="U1042" i="4"/>
  <c r="U1043" i="4"/>
  <c r="U1044" i="4"/>
  <c r="U1045" i="4"/>
  <c r="U1046" i="4"/>
  <c r="U1047" i="4"/>
  <c r="U1048" i="4"/>
  <c r="U1049" i="4"/>
  <c r="U1050" i="4"/>
  <c r="U1051" i="4"/>
  <c r="U1052" i="4"/>
  <c r="U1053" i="4"/>
  <c r="U1054" i="4"/>
  <c r="U1055" i="4"/>
  <c r="U1056" i="4"/>
  <c r="U1057" i="4"/>
  <c r="U1058" i="4"/>
  <c r="U1059" i="4"/>
  <c r="U1060" i="4"/>
  <c r="U1061" i="4"/>
  <c r="U1062" i="4"/>
  <c r="U1063" i="4"/>
  <c r="U1064" i="4"/>
  <c r="U1065" i="4"/>
  <c r="U1066" i="4"/>
  <c r="U1067" i="4"/>
  <c r="U1068" i="4"/>
  <c r="U1069" i="4"/>
  <c r="U1070" i="4"/>
  <c r="U1071" i="4"/>
  <c r="U1072"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103" i="4"/>
  <c r="S104" i="4"/>
  <c r="S105" i="4"/>
  <c r="S106" i="4"/>
  <c r="S107" i="4"/>
  <c r="S108" i="4"/>
  <c r="S109" i="4"/>
  <c r="S110" i="4"/>
  <c r="S111" i="4"/>
  <c r="S112" i="4"/>
  <c r="S113" i="4"/>
  <c r="S114" i="4"/>
  <c r="S115" i="4"/>
  <c r="S116" i="4"/>
  <c r="S117" i="4"/>
  <c r="S118" i="4"/>
  <c r="S119" i="4"/>
  <c r="S120" i="4"/>
  <c r="S121" i="4"/>
  <c r="S122" i="4"/>
  <c r="S123" i="4"/>
  <c r="S124" i="4"/>
  <c r="S125" i="4"/>
  <c r="S126" i="4"/>
  <c r="S127" i="4"/>
  <c r="S128" i="4"/>
  <c r="S129" i="4"/>
  <c r="S130" i="4"/>
  <c r="S131" i="4"/>
  <c r="S132" i="4"/>
  <c r="S133" i="4"/>
  <c r="S134" i="4"/>
  <c r="S135" i="4"/>
  <c r="S136" i="4"/>
  <c r="S137" i="4"/>
  <c r="S138" i="4"/>
  <c r="S139" i="4"/>
  <c r="S140" i="4"/>
  <c r="S141" i="4"/>
  <c r="S142" i="4"/>
  <c r="S143" i="4"/>
  <c r="S144" i="4"/>
  <c r="S145" i="4"/>
  <c r="S146" i="4"/>
  <c r="S147" i="4"/>
  <c r="S148" i="4"/>
  <c r="S149" i="4"/>
  <c r="S150" i="4"/>
  <c r="S151" i="4"/>
  <c r="S152" i="4"/>
  <c r="S153" i="4"/>
  <c r="S154" i="4"/>
  <c r="S155" i="4"/>
  <c r="S156" i="4"/>
  <c r="S157" i="4"/>
  <c r="S158" i="4"/>
  <c r="S159" i="4"/>
  <c r="S160" i="4"/>
  <c r="S161" i="4"/>
  <c r="S162" i="4"/>
  <c r="S163" i="4"/>
  <c r="S164" i="4"/>
  <c r="S165" i="4"/>
  <c r="S166" i="4"/>
  <c r="S167" i="4"/>
  <c r="S168" i="4"/>
  <c r="S169" i="4"/>
  <c r="S170" i="4"/>
  <c r="S171" i="4"/>
  <c r="S172" i="4"/>
  <c r="S173" i="4"/>
  <c r="S174" i="4"/>
  <c r="S175" i="4"/>
  <c r="S176" i="4"/>
  <c r="S177" i="4"/>
  <c r="S178" i="4"/>
  <c r="S179" i="4"/>
  <c r="S180" i="4"/>
  <c r="S181" i="4"/>
  <c r="S182" i="4"/>
  <c r="S183" i="4"/>
  <c r="S184" i="4"/>
  <c r="S185" i="4"/>
  <c r="S186" i="4"/>
  <c r="S187" i="4"/>
  <c r="S188" i="4"/>
  <c r="S189" i="4"/>
  <c r="S190" i="4"/>
  <c r="S191" i="4"/>
  <c r="S192" i="4"/>
  <c r="S193" i="4"/>
  <c r="S194" i="4"/>
  <c r="S195" i="4"/>
  <c r="S196" i="4"/>
  <c r="S197" i="4"/>
  <c r="S198" i="4"/>
  <c r="S199" i="4"/>
  <c r="S200" i="4"/>
  <c r="S204" i="4"/>
  <c r="S205" i="4"/>
  <c r="S206" i="4"/>
  <c r="S207" i="4"/>
  <c r="S208" i="4"/>
  <c r="S209" i="4"/>
  <c r="S210" i="4"/>
  <c r="S211" i="4"/>
  <c r="S212" i="4"/>
  <c r="S213" i="4"/>
  <c r="S214" i="4"/>
  <c r="S215" i="4"/>
  <c r="S216" i="4"/>
  <c r="S217" i="4"/>
  <c r="S218" i="4"/>
  <c r="S219" i="4"/>
  <c r="S220" i="4"/>
  <c r="S221" i="4"/>
  <c r="S224" i="4"/>
  <c r="S226" i="4"/>
  <c r="S227" i="4"/>
  <c r="S228" i="4"/>
  <c r="S229" i="4"/>
  <c r="S230" i="4"/>
  <c r="S231" i="4"/>
  <c r="S232" i="4"/>
  <c r="S233" i="4"/>
  <c r="S234" i="4"/>
  <c r="S235" i="4"/>
  <c r="S236" i="4"/>
  <c r="S237" i="4"/>
  <c r="S238" i="4"/>
  <c r="S239" i="4"/>
  <c r="S240" i="4"/>
  <c r="S241" i="4"/>
  <c r="S242" i="4"/>
  <c r="S245" i="4"/>
  <c r="S246" i="4"/>
  <c r="S247" i="4"/>
  <c r="S248" i="4"/>
  <c r="S249" i="4"/>
  <c r="S250" i="4"/>
  <c r="S251" i="4"/>
  <c r="S252" i="4"/>
  <c r="S253" i="4"/>
  <c r="S254" i="4"/>
  <c r="S255" i="4"/>
  <c r="S256" i="4"/>
  <c r="S257" i="4"/>
  <c r="S258" i="4"/>
  <c r="S259" i="4"/>
  <c r="S260" i="4"/>
  <c r="S261" i="4"/>
  <c r="S262" i="4"/>
  <c r="S263" i="4"/>
  <c r="S264" i="4"/>
  <c r="S265" i="4"/>
  <c r="S266" i="4"/>
  <c r="S267" i="4"/>
  <c r="S268" i="4"/>
  <c r="S269" i="4"/>
  <c r="S270" i="4"/>
  <c r="S271" i="4"/>
  <c r="S272" i="4"/>
  <c r="S273" i="4"/>
  <c r="S274" i="4"/>
  <c r="S275" i="4"/>
  <c r="S276" i="4"/>
  <c r="S277" i="4"/>
  <c r="S278" i="4"/>
  <c r="S279" i="4"/>
  <c r="S280" i="4"/>
  <c r="S281" i="4"/>
  <c r="S282" i="4"/>
  <c r="S283" i="4"/>
  <c r="S284" i="4"/>
  <c r="S285" i="4"/>
  <c r="S286" i="4"/>
  <c r="S287" i="4"/>
  <c r="S288" i="4"/>
  <c r="S289" i="4"/>
  <c r="S290" i="4"/>
  <c r="S291" i="4"/>
  <c r="S292" i="4"/>
  <c r="S293" i="4"/>
  <c r="S294" i="4"/>
  <c r="S295" i="4"/>
  <c r="S296" i="4"/>
  <c r="S297" i="4"/>
  <c r="S298" i="4"/>
  <c r="S299" i="4"/>
  <c r="S300" i="4"/>
  <c r="S301" i="4"/>
  <c r="S302" i="4"/>
  <c r="S303" i="4"/>
  <c r="S304" i="4"/>
  <c r="S305" i="4"/>
  <c r="S306" i="4"/>
  <c r="S307" i="4"/>
  <c r="S308" i="4"/>
  <c r="S309" i="4"/>
  <c r="S310" i="4"/>
  <c r="S311" i="4"/>
  <c r="S312" i="4"/>
  <c r="S313" i="4"/>
  <c r="S314" i="4"/>
  <c r="S315" i="4"/>
  <c r="S392" i="4"/>
  <c r="S393" i="4"/>
  <c r="S399" i="4"/>
  <c r="S400" i="4"/>
  <c r="S401" i="4"/>
  <c r="S402" i="4"/>
  <c r="S403" i="4"/>
  <c r="S404" i="4"/>
  <c r="S405" i="4"/>
  <c r="S406" i="4"/>
  <c r="S407" i="4"/>
  <c r="S410" i="4"/>
  <c r="S411" i="4"/>
  <c r="S412" i="4"/>
  <c r="S413" i="4"/>
  <c r="S414" i="4"/>
  <c r="S415" i="4"/>
  <c r="S416" i="4"/>
  <c r="S417" i="4"/>
  <c r="S418" i="4"/>
  <c r="S419" i="4"/>
  <c r="S420" i="4"/>
  <c r="S421" i="4"/>
  <c r="S422" i="4"/>
  <c r="S423" i="4"/>
  <c r="S424" i="4"/>
  <c r="S425" i="4"/>
  <c r="S426" i="4"/>
  <c r="S427" i="4"/>
  <c r="S428" i="4"/>
  <c r="S429" i="4"/>
  <c r="S430" i="4"/>
  <c r="S431" i="4"/>
  <c r="S432" i="4"/>
  <c r="S433" i="4"/>
  <c r="S434" i="4"/>
  <c r="S435" i="4"/>
  <c r="S436" i="4"/>
  <c r="S437" i="4"/>
  <c r="S438" i="4"/>
  <c r="S439" i="4"/>
  <c r="S440" i="4"/>
  <c r="S441" i="4"/>
  <c r="S442" i="4"/>
  <c r="S443" i="4"/>
  <c r="S444" i="4"/>
  <c r="S445" i="4"/>
  <c r="S446" i="4"/>
  <c r="S447" i="4"/>
  <c r="S448" i="4"/>
  <c r="S449" i="4"/>
  <c r="S450" i="4"/>
  <c r="S451" i="4"/>
  <c r="S452" i="4"/>
  <c r="S453" i="4"/>
  <c r="S454" i="4"/>
  <c r="S455" i="4"/>
  <c r="S456" i="4"/>
  <c r="S457" i="4"/>
  <c r="S458" i="4"/>
  <c r="S459" i="4"/>
  <c r="S460" i="4"/>
  <c r="S461" i="4"/>
  <c r="S462" i="4"/>
  <c r="S463" i="4"/>
  <c r="S464" i="4"/>
  <c r="S465" i="4"/>
  <c r="S466" i="4"/>
  <c r="S467" i="4"/>
  <c r="S468" i="4"/>
  <c r="S469" i="4"/>
  <c r="S470" i="4"/>
  <c r="S471" i="4"/>
  <c r="S472" i="4"/>
  <c r="S473" i="4"/>
  <c r="S474" i="4"/>
  <c r="S475" i="4"/>
  <c r="S476" i="4"/>
  <c r="S477" i="4"/>
  <c r="S478" i="4"/>
  <c r="S479" i="4"/>
  <c r="S480" i="4"/>
  <c r="S481" i="4"/>
  <c r="S482" i="4"/>
  <c r="S483" i="4"/>
  <c r="S484" i="4"/>
  <c r="S485" i="4"/>
  <c r="S486" i="4"/>
  <c r="S487" i="4"/>
  <c r="S488" i="4"/>
  <c r="S489" i="4"/>
  <c r="S490" i="4"/>
  <c r="S491" i="4"/>
  <c r="S492" i="4"/>
  <c r="S493" i="4"/>
  <c r="S494" i="4"/>
  <c r="S495" i="4"/>
  <c r="S496" i="4"/>
  <c r="S497" i="4"/>
  <c r="S498" i="4"/>
  <c r="S499" i="4"/>
  <c r="S500" i="4"/>
  <c r="S501" i="4"/>
  <c r="S502" i="4"/>
  <c r="S503" i="4"/>
  <c r="S504" i="4"/>
  <c r="S505" i="4"/>
  <c r="S506" i="4"/>
  <c r="S507" i="4"/>
  <c r="S508" i="4"/>
  <c r="S509" i="4"/>
  <c r="S510" i="4"/>
  <c r="S511" i="4"/>
  <c r="S512" i="4"/>
  <c r="S513" i="4"/>
  <c r="S514" i="4"/>
  <c r="S515" i="4"/>
  <c r="S516" i="4"/>
  <c r="S517" i="4"/>
  <c r="S518" i="4"/>
  <c r="S519" i="4"/>
  <c r="S520" i="4"/>
  <c r="S521" i="4"/>
  <c r="S522" i="4"/>
  <c r="S523" i="4"/>
  <c r="S524" i="4"/>
  <c r="S525" i="4"/>
  <c r="S526" i="4"/>
  <c r="S527" i="4"/>
  <c r="S528" i="4"/>
  <c r="S529" i="4"/>
  <c r="S530" i="4"/>
  <c r="S531" i="4"/>
  <c r="S532" i="4"/>
  <c r="S533" i="4"/>
  <c r="S534" i="4"/>
  <c r="S535" i="4"/>
  <c r="S536" i="4"/>
  <c r="S537" i="4"/>
  <c r="S538" i="4"/>
  <c r="S539" i="4"/>
  <c r="S540" i="4"/>
  <c r="S541" i="4"/>
  <c r="S542" i="4"/>
  <c r="S543" i="4"/>
  <c r="S544" i="4"/>
  <c r="S545" i="4"/>
  <c r="S546" i="4"/>
  <c r="S547" i="4"/>
  <c r="S548" i="4"/>
  <c r="S549" i="4"/>
  <c r="S550" i="4"/>
  <c r="S551" i="4"/>
  <c r="S552" i="4"/>
  <c r="S553" i="4"/>
  <c r="S554" i="4"/>
  <c r="S555" i="4"/>
  <c r="S556" i="4"/>
  <c r="S557" i="4"/>
  <c r="S558" i="4"/>
  <c r="S559" i="4"/>
  <c r="S560" i="4"/>
  <c r="S561" i="4"/>
  <c r="S562" i="4"/>
  <c r="S563" i="4"/>
  <c r="S564" i="4"/>
  <c r="S565" i="4"/>
  <c r="S566" i="4"/>
  <c r="S567" i="4"/>
  <c r="S568" i="4"/>
  <c r="S569" i="4"/>
  <c r="S570" i="4"/>
  <c r="S571" i="4"/>
  <c r="S572" i="4"/>
  <c r="S573" i="4"/>
  <c r="S574" i="4"/>
  <c r="S575" i="4"/>
  <c r="S576" i="4"/>
  <c r="S577" i="4"/>
  <c r="S578" i="4"/>
  <c r="S579" i="4"/>
  <c r="S580" i="4"/>
  <c r="S581" i="4"/>
  <c r="S582" i="4"/>
  <c r="S583" i="4"/>
  <c r="S584" i="4"/>
  <c r="S585" i="4"/>
  <c r="S586" i="4"/>
  <c r="S587" i="4"/>
  <c r="S588" i="4"/>
  <c r="S589" i="4"/>
  <c r="S590" i="4"/>
  <c r="S591" i="4"/>
  <c r="S592" i="4"/>
  <c r="S593" i="4"/>
  <c r="S594" i="4"/>
  <c r="S595" i="4"/>
  <c r="S596" i="4"/>
  <c r="S597" i="4"/>
  <c r="S598" i="4"/>
  <c r="S599" i="4"/>
  <c r="S600" i="4"/>
  <c r="S601" i="4"/>
  <c r="S602" i="4"/>
  <c r="S603" i="4"/>
  <c r="S604" i="4"/>
  <c r="S605" i="4"/>
  <c r="S606" i="4"/>
  <c r="S607" i="4"/>
  <c r="S608" i="4"/>
  <c r="S609" i="4"/>
  <c r="S610" i="4"/>
  <c r="S611" i="4"/>
  <c r="S612" i="4"/>
  <c r="S613" i="4"/>
  <c r="S614" i="4"/>
  <c r="S615" i="4"/>
  <c r="S616" i="4"/>
  <c r="S617" i="4"/>
  <c r="S618" i="4"/>
  <c r="S619" i="4"/>
  <c r="S620" i="4"/>
  <c r="S621" i="4"/>
  <c r="S622" i="4"/>
  <c r="S623" i="4"/>
  <c r="S624" i="4"/>
  <c r="S625" i="4"/>
  <c r="S626" i="4"/>
  <c r="S627" i="4"/>
  <c r="U693" i="4"/>
  <c r="U694" i="4"/>
  <c r="U695" i="4"/>
  <c r="U696" i="4"/>
  <c r="U697" i="4"/>
  <c r="U698" i="4"/>
  <c r="U699" i="4"/>
  <c r="U700" i="4"/>
  <c r="U701" i="4"/>
  <c r="U702" i="4"/>
  <c r="U703" i="4"/>
  <c r="U704" i="4"/>
  <c r="U705" i="4"/>
  <c r="U706" i="4"/>
  <c r="U707" i="4"/>
  <c r="U708" i="4"/>
  <c r="U709" i="4"/>
  <c r="U710" i="4"/>
  <c r="U711" i="4"/>
  <c r="U712" i="4"/>
  <c r="U713" i="4"/>
  <c r="U714" i="4"/>
  <c r="U715" i="4"/>
  <c r="U716" i="4"/>
  <c r="U717" i="4"/>
  <c r="U718" i="4"/>
  <c r="U719" i="4"/>
  <c r="U720" i="4"/>
  <c r="U721" i="4"/>
  <c r="U722" i="4"/>
  <c r="U723" i="4"/>
  <c r="U724" i="4"/>
  <c r="U725" i="4"/>
  <c r="U726" i="4"/>
  <c r="U727" i="4"/>
  <c r="U728" i="4"/>
  <c r="U729" i="4"/>
  <c r="U730" i="4"/>
  <c r="U731" i="4"/>
  <c r="U732" i="4"/>
  <c r="U733" i="4"/>
  <c r="U734" i="4"/>
  <c r="U735" i="4"/>
  <c r="U736" i="4"/>
  <c r="U737" i="4"/>
  <c r="U738" i="4"/>
  <c r="U739" i="4"/>
  <c r="U740" i="4"/>
  <c r="U741" i="4"/>
  <c r="U742" i="4"/>
  <c r="U743" i="4"/>
  <c r="U744" i="4"/>
  <c r="U745" i="4"/>
  <c r="U746" i="4"/>
  <c r="U747" i="4"/>
  <c r="U748" i="4"/>
  <c r="U749" i="4"/>
  <c r="U750" i="4"/>
  <c r="U751" i="4"/>
  <c r="U752" i="4"/>
  <c r="U753" i="4"/>
  <c r="U754" i="4"/>
  <c r="U755" i="4"/>
  <c r="U756" i="4"/>
  <c r="U757" i="4"/>
  <c r="U758" i="4"/>
  <c r="U759" i="4"/>
  <c r="U760" i="4"/>
  <c r="U761" i="4"/>
  <c r="U762" i="4"/>
  <c r="U763" i="4"/>
  <c r="U764" i="4"/>
  <c r="U765" i="4"/>
  <c r="U766" i="4"/>
  <c r="U767" i="4"/>
  <c r="U768" i="4"/>
  <c r="U769" i="4"/>
  <c r="U770" i="4"/>
  <c r="U773" i="4"/>
  <c r="U774" i="4"/>
  <c r="U775" i="4"/>
  <c r="U776" i="4"/>
  <c r="U777" i="4"/>
  <c r="U778" i="4"/>
  <c r="U779" i="4"/>
  <c r="U780" i="4"/>
  <c r="U781" i="4"/>
  <c r="U782" i="4"/>
  <c r="U783" i="4"/>
  <c r="U784" i="4"/>
  <c r="U785" i="4"/>
  <c r="U786" i="4"/>
  <c r="U787" i="4"/>
  <c r="U788" i="4"/>
  <c r="U789" i="4"/>
  <c r="U790" i="4"/>
  <c r="U791" i="4"/>
  <c r="U792" i="4"/>
  <c r="U793" i="4"/>
  <c r="U794" i="4"/>
  <c r="U795" i="4"/>
  <c r="U796" i="4"/>
  <c r="U797" i="4"/>
  <c r="U798" i="4"/>
  <c r="U799" i="4"/>
  <c r="U800" i="4"/>
  <c r="U801" i="4"/>
  <c r="U802" i="4"/>
  <c r="U803" i="4"/>
  <c r="U804" i="4"/>
  <c r="U805" i="4"/>
  <c r="U806" i="4"/>
  <c r="U807" i="4"/>
  <c r="U808" i="4"/>
  <c r="U809" i="4"/>
  <c r="U810" i="4"/>
  <c r="U811" i="4"/>
  <c r="U812" i="4"/>
  <c r="U813" i="4"/>
  <c r="U814" i="4"/>
  <c r="U815" i="4"/>
  <c r="U816" i="4"/>
  <c r="U817" i="4"/>
  <c r="U818" i="4"/>
  <c r="U819" i="4"/>
  <c r="U820" i="4"/>
  <c r="U821" i="4"/>
  <c r="U822" i="4"/>
  <c r="U823" i="4"/>
  <c r="U824" i="4"/>
  <c r="R6" i="15"/>
  <c r="R7" i="15"/>
  <c r="R8" i="15"/>
  <c r="R9" i="15"/>
  <c r="R10" i="15"/>
  <c r="R11" i="15"/>
  <c r="R12" i="15"/>
  <c r="R13" i="15"/>
  <c r="R14"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93" i="15"/>
  <c r="R94" i="15"/>
  <c r="R95" i="15"/>
  <c r="R96" i="15"/>
  <c r="R97" i="15"/>
  <c r="R98" i="15"/>
  <c r="R99" i="15"/>
  <c r="R100" i="15"/>
  <c r="R101" i="15"/>
  <c r="R102" i="15"/>
  <c r="R103" i="15"/>
  <c r="R104" i="15"/>
  <c r="R105" i="15"/>
  <c r="R106" i="15"/>
  <c r="R107" i="15"/>
  <c r="R108" i="15"/>
  <c r="R109" i="15"/>
  <c r="R110" i="15"/>
  <c r="R111" i="15"/>
  <c r="R112" i="15"/>
  <c r="R113" i="15"/>
  <c r="R114" i="15"/>
  <c r="R115" i="15"/>
  <c r="R116" i="15"/>
  <c r="R117" i="15"/>
  <c r="R118" i="15"/>
  <c r="R119" i="15"/>
  <c r="R120" i="15"/>
  <c r="R121" i="15"/>
  <c r="R122" i="15"/>
  <c r="R123" i="15"/>
  <c r="R124" i="15"/>
  <c r="R125" i="15"/>
  <c r="R126" i="15"/>
  <c r="R127" i="15"/>
  <c r="R128" i="15"/>
  <c r="R129" i="15"/>
  <c r="R130" i="15"/>
  <c r="R131" i="15"/>
  <c r="R132" i="15"/>
  <c r="R133" i="15"/>
  <c r="R134" i="15"/>
  <c r="R135" i="15"/>
  <c r="R136" i="15"/>
  <c r="R137" i="15"/>
  <c r="R138" i="15"/>
  <c r="R139" i="15"/>
  <c r="R140" i="15"/>
  <c r="R141" i="15"/>
  <c r="R142" i="15"/>
  <c r="R143" i="15"/>
  <c r="R144" i="15"/>
  <c r="R145" i="15"/>
  <c r="R146" i="15"/>
  <c r="R147" i="15"/>
  <c r="R148" i="15"/>
  <c r="R149" i="15"/>
  <c r="R150" i="15"/>
  <c r="R151" i="15"/>
  <c r="R152" i="15"/>
  <c r="R153" i="15"/>
  <c r="R154" i="15"/>
  <c r="R155" i="15"/>
  <c r="R156" i="15"/>
  <c r="R157" i="15"/>
  <c r="R158" i="15"/>
  <c r="R159" i="15"/>
  <c r="R160" i="15"/>
  <c r="R161" i="15"/>
  <c r="R162" i="15"/>
  <c r="R163" i="15"/>
  <c r="R164" i="15"/>
  <c r="R165" i="15"/>
  <c r="R166" i="15"/>
  <c r="R167" i="15"/>
  <c r="R168" i="15"/>
  <c r="R169" i="15"/>
  <c r="R170" i="15"/>
  <c r="R171" i="15"/>
  <c r="R172" i="15"/>
  <c r="R173" i="15"/>
  <c r="R174" i="15"/>
  <c r="R175" i="15"/>
  <c r="R176" i="15"/>
  <c r="R177" i="15"/>
  <c r="R178" i="15"/>
  <c r="R179" i="15"/>
  <c r="R180" i="15"/>
  <c r="R181" i="15"/>
  <c r="R182" i="15"/>
  <c r="R183" i="15"/>
  <c r="R184" i="15"/>
  <c r="R185" i="15"/>
  <c r="R186" i="15"/>
  <c r="R187" i="15"/>
  <c r="R188" i="15"/>
  <c r="R189" i="15"/>
  <c r="R190" i="15"/>
  <c r="R191" i="15"/>
  <c r="R192" i="15"/>
  <c r="R193" i="15"/>
  <c r="R194" i="15"/>
  <c r="R195" i="15"/>
  <c r="R196" i="15"/>
  <c r="R197" i="15"/>
  <c r="R198" i="15"/>
  <c r="R199" i="15"/>
  <c r="R200" i="15"/>
  <c r="R201" i="15"/>
  <c r="R202" i="15"/>
  <c r="R203" i="15"/>
  <c r="R204" i="15"/>
  <c r="R205" i="15"/>
  <c r="R206" i="15"/>
  <c r="R207" i="15"/>
  <c r="R208" i="15"/>
  <c r="R209" i="15"/>
  <c r="R210" i="15"/>
  <c r="R211" i="15"/>
  <c r="R212" i="15"/>
  <c r="R213" i="15"/>
  <c r="R214" i="15"/>
  <c r="R215" i="15"/>
  <c r="R216" i="15"/>
  <c r="R217" i="15"/>
  <c r="R218" i="15"/>
  <c r="R219" i="15"/>
  <c r="R220" i="15"/>
  <c r="R221" i="15"/>
  <c r="R222" i="15"/>
  <c r="R223" i="15"/>
  <c r="R224" i="15"/>
  <c r="R225" i="15"/>
  <c r="R226" i="15"/>
  <c r="R227" i="15"/>
  <c r="R228" i="15"/>
  <c r="R229" i="15"/>
  <c r="R230" i="15"/>
  <c r="R231" i="15"/>
  <c r="R232" i="15"/>
  <c r="R233" i="15"/>
  <c r="R234" i="15"/>
  <c r="R235" i="15"/>
  <c r="R236" i="15"/>
  <c r="R237" i="15"/>
  <c r="R238" i="15"/>
  <c r="R239" i="15"/>
  <c r="R240" i="15"/>
  <c r="R241" i="15"/>
  <c r="R242" i="15"/>
  <c r="R243" i="15"/>
  <c r="R244" i="15"/>
  <c r="R245" i="15"/>
  <c r="R246" i="15"/>
  <c r="R247" i="15"/>
  <c r="R248" i="15"/>
  <c r="R249" i="15"/>
  <c r="R250" i="15"/>
  <c r="R251" i="15"/>
  <c r="R252" i="15"/>
  <c r="R253" i="15"/>
  <c r="R254" i="15"/>
  <c r="R255" i="15"/>
  <c r="R256" i="15"/>
  <c r="R257" i="15"/>
  <c r="R258" i="15"/>
  <c r="R260" i="15"/>
  <c r="R261" i="15"/>
  <c r="R262" i="15"/>
  <c r="R263" i="15"/>
  <c r="R264" i="15"/>
  <c r="R265" i="15"/>
  <c r="R266" i="15"/>
  <c r="R267" i="15"/>
  <c r="R268" i="15"/>
  <c r="R269" i="15"/>
  <c r="R270" i="15"/>
  <c r="R271" i="15"/>
  <c r="R272" i="15"/>
  <c r="R273" i="15"/>
  <c r="R274" i="15"/>
  <c r="R275" i="15"/>
  <c r="R276" i="15"/>
  <c r="R277" i="15"/>
  <c r="R278" i="15"/>
  <c r="R279" i="15"/>
  <c r="R280" i="15"/>
  <c r="R281" i="15"/>
  <c r="R282" i="15"/>
  <c r="R283" i="15"/>
  <c r="R284" i="15"/>
  <c r="R285" i="15"/>
  <c r="R286" i="15"/>
  <c r="R287" i="15"/>
  <c r="R288" i="15"/>
  <c r="R289" i="15"/>
  <c r="R290" i="15"/>
  <c r="R291" i="15"/>
  <c r="R292" i="15"/>
  <c r="R293" i="15"/>
  <c r="R294" i="15"/>
  <c r="R295" i="15"/>
  <c r="R296" i="15"/>
  <c r="R297" i="15"/>
  <c r="R298" i="15"/>
  <c r="R299" i="15"/>
  <c r="R300" i="15"/>
  <c r="R301" i="15"/>
  <c r="R302" i="15"/>
  <c r="R303" i="15"/>
  <c r="R304" i="15"/>
  <c r="R305" i="15"/>
  <c r="R306" i="15"/>
  <c r="R307" i="15"/>
  <c r="R308" i="15"/>
  <c r="R309" i="15"/>
  <c r="R310" i="15"/>
  <c r="R311" i="15"/>
  <c r="R312" i="15"/>
  <c r="R313" i="15"/>
  <c r="R314" i="15"/>
  <c r="R315" i="15"/>
  <c r="R316" i="15"/>
  <c r="R317" i="15"/>
  <c r="R318" i="15"/>
  <c r="R319" i="15"/>
  <c r="R320" i="15"/>
  <c r="R321" i="15"/>
  <c r="R322" i="15"/>
  <c r="R323" i="15"/>
  <c r="R324" i="15"/>
  <c r="R325" i="15"/>
  <c r="R326" i="15"/>
  <c r="R327" i="15"/>
  <c r="R328" i="15"/>
  <c r="R329" i="15"/>
  <c r="R330" i="15"/>
  <c r="R331" i="15"/>
  <c r="R332" i="15"/>
  <c r="R333" i="15"/>
  <c r="R334" i="15"/>
  <c r="R335" i="15"/>
  <c r="R336" i="15"/>
  <c r="R337" i="15"/>
  <c r="R338" i="15"/>
  <c r="R339" i="15"/>
  <c r="R340" i="15"/>
  <c r="R341" i="15"/>
  <c r="R342" i="15"/>
  <c r="R343" i="15"/>
  <c r="R344" i="15"/>
  <c r="R345" i="15"/>
  <c r="R346" i="15"/>
  <c r="R347" i="15"/>
  <c r="R348" i="15"/>
  <c r="R349" i="15"/>
  <c r="R350" i="15"/>
  <c r="R351" i="15"/>
  <c r="R352" i="15"/>
  <c r="R353" i="15"/>
  <c r="R354" i="15"/>
  <c r="R355" i="15"/>
  <c r="R356" i="15"/>
  <c r="R357" i="15"/>
  <c r="R358" i="15"/>
  <c r="R359" i="15"/>
  <c r="R360" i="15"/>
  <c r="R361" i="15"/>
  <c r="R362" i="15"/>
  <c r="R363" i="15"/>
  <c r="R364" i="15"/>
  <c r="R365" i="15"/>
  <c r="R366" i="15"/>
  <c r="R367" i="15"/>
  <c r="R368" i="15"/>
  <c r="R369" i="15"/>
  <c r="R370" i="15"/>
  <c r="R371" i="15"/>
  <c r="R372" i="15"/>
  <c r="R373" i="15"/>
  <c r="R374" i="15"/>
  <c r="R375" i="15"/>
  <c r="R376" i="15"/>
  <c r="R377" i="15"/>
  <c r="R378" i="15"/>
  <c r="R379" i="15"/>
  <c r="R380" i="15"/>
  <c r="R381" i="15"/>
  <c r="R382" i="15"/>
  <c r="R383" i="15"/>
  <c r="R384" i="15"/>
  <c r="R385" i="15"/>
  <c r="R386" i="15"/>
  <c r="R387" i="15"/>
  <c r="R388" i="15"/>
  <c r="R389" i="15"/>
  <c r="R390" i="15"/>
  <c r="R391" i="15"/>
  <c r="R392" i="15"/>
  <c r="R393" i="15"/>
  <c r="R394" i="15"/>
  <c r="R395" i="15"/>
  <c r="R396" i="15"/>
  <c r="R397" i="15"/>
  <c r="R398" i="15"/>
  <c r="R399" i="15"/>
  <c r="R400" i="15"/>
  <c r="R401" i="15"/>
  <c r="R402" i="15"/>
  <c r="R403" i="15"/>
  <c r="R404" i="15"/>
  <c r="R405" i="15"/>
  <c r="R406" i="15"/>
  <c r="R407" i="15"/>
  <c r="R408" i="15"/>
  <c r="R409" i="15"/>
  <c r="R410" i="15"/>
  <c r="R411" i="15"/>
  <c r="R412" i="15"/>
  <c r="R413" i="15"/>
  <c r="R414" i="15"/>
  <c r="R415" i="15"/>
  <c r="R416" i="15"/>
  <c r="R417" i="15"/>
  <c r="R418" i="15"/>
  <c r="R419" i="15"/>
  <c r="R420" i="15"/>
  <c r="R421" i="15"/>
  <c r="R422" i="15"/>
  <c r="R423" i="15"/>
  <c r="R424" i="15"/>
  <c r="R425" i="15"/>
  <c r="R426" i="15"/>
  <c r="R427" i="15"/>
  <c r="R428" i="15"/>
  <c r="R429" i="15"/>
  <c r="R430" i="15"/>
  <c r="R431" i="15"/>
  <c r="R432" i="15"/>
  <c r="R433" i="15"/>
  <c r="R434" i="15"/>
  <c r="R435" i="15"/>
  <c r="R436" i="15"/>
  <c r="R437" i="15"/>
  <c r="R438" i="15"/>
  <c r="R439" i="15"/>
  <c r="R440" i="15"/>
  <c r="R441" i="15"/>
  <c r="R442" i="15"/>
  <c r="R443" i="15"/>
  <c r="R444" i="15"/>
  <c r="R445" i="15"/>
  <c r="R446" i="15"/>
  <c r="R447" i="15"/>
  <c r="R448" i="15"/>
  <c r="R449" i="15"/>
  <c r="R450" i="15"/>
  <c r="R451" i="15"/>
  <c r="R452" i="15"/>
  <c r="R453" i="15"/>
  <c r="R454" i="15"/>
  <c r="R455" i="15"/>
  <c r="R456" i="15"/>
  <c r="R457" i="15"/>
  <c r="R458" i="15"/>
  <c r="R459" i="15"/>
  <c r="R460" i="15"/>
  <c r="R461" i="15"/>
  <c r="R462" i="15"/>
  <c r="R463" i="15"/>
  <c r="R464" i="15"/>
  <c r="R465" i="15"/>
  <c r="R466" i="15"/>
  <c r="R467" i="15"/>
  <c r="R468" i="15"/>
  <c r="R469" i="15"/>
  <c r="R470" i="15"/>
  <c r="R471" i="15"/>
  <c r="R472" i="15"/>
  <c r="R473" i="15"/>
  <c r="R474" i="15"/>
  <c r="R475" i="15"/>
  <c r="R476" i="15"/>
  <c r="R477" i="15"/>
  <c r="R478" i="15"/>
  <c r="R479" i="15"/>
  <c r="R480" i="15"/>
  <c r="R481" i="15"/>
  <c r="R482" i="15"/>
  <c r="R483" i="15"/>
  <c r="R484" i="15"/>
  <c r="R485" i="15"/>
  <c r="R486" i="15"/>
  <c r="R487" i="15"/>
  <c r="R488" i="15"/>
  <c r="R489" i="15"/>
  <c r="R490" i="15"/>
  <c r="R491" i="15"/>
  <c r="R492" i="15"/>
  <c r="R493" i="15"/>
  <c r="R494" i="15"/>
  <c r="R495" i="15"/>
  <c r="R496" i="15"/>
  <c r="R497" i="15"/>
  <c r="R498" i="15"/>
  <c r="R499" i="15"/>
  <c r="R500" i="15"/>
  <c r="R501" i="15"/>
  <c r="R502" i="15"/>
  <c r="R503" i="15"/>
  <c r="R504" i="15"/>
  <c r="R505" i="15"/>
  <c r="R506" i="15"/>
  <c r="R507" i="15"/>
  <c r="R508" i="15"/>
  <c r="R509" i="15"/>
  <c r="R510" i="15"/>
  <c r="R511" i="15"/>
  <c r="R512" i="15"/>
  <c r="R513" i="15"/>
  <c r="R514" i="15"/>
  <c r="R515" i="15"/>
  <c r="R516" i="15"/>
  <c r="R517" i="15"/>
  <c r="R518" i="15"/>
  <c r="R519" i="15"/>
  <c r="R520" i="15"/>
  <c r="R521" i="15"/>
  <c r="R522" i="15"/>
  <c r="R523" i="15"/>
  <c r="R524" i="15"/>
  <c r="R525" i="15"/>
  <c r="R526" i="15"/>
  <c r="R527" i="15"/>
  <c r="R528" i="15"/>
  <c r="R529" i="15"/>
  <c r="R530" i="15"/>
  <c r="R531" i="15"/>
  <c r="R532" i="15"/>
  <c r="R533" i="15"/>
  <c r="R534" i="15"/>
  <c r="R535" i="15"/>
  <c r="R536" i="15"/>
  <c r="R537" i="15"/>
  <c r="R538" i="15"/>
  <c r="R539" i="15"/>
  <c r="R540" i="15"/>
  <c r="R541" i="15"/>
  <c r="R542" i="15"/>
  <c r="R543" i="15"/>
  <c r="R544" i="15"/>
  <c r="R545" i="15"/>
  <c r="R546" i="15"/>
  <c r="R547" i="15"/>
  <c r="R548" i="15"/>
  <c r="R549" i="15"/>
  <c r="R550" i="15"/>
  <c r="R551" i="15"/>
  <c r="R552" i="15"/>
  <c r="R553" i="15"/>
  <c r="R554" i="15"/>
  <c r="R555" i="15"/>
  <c r="R556" i="15"/>
  <c r="R557" i="15"/>
  <c r="R558" i="15"/>
  <c r="R559" i="15"/>
  <c r="R560" i="15"/>
  <c r="R561" i="15"/>
  <c r="R562" i="15"/>
  <c r="R563" i="15"/>
  <c r="R564" i="15"/>
  <c r="R565" i="15"/>
  <c r="R566" i="15"/>
  <c r="R567" i="15"/>
  <c r="R568" i="15"/>
  <c r="R569" i="15"/>
  <c r="R570" i="15"/>
  <c r="R571" i="15"/>
  <c r="R572" i="15"/>
  <c r="R573" i="15"/>
  <c r="R574" i="15"/>
  <c r="R575" i="15"/>
  <c r="R576" i="15"/>
  <c r="R577" i="15"/>
  <c r="R578" i="15"/>
  <c r="R579" i="15"/>
  <c r="R580" i="15"/>
  <c r="R581" i="15"/>
  <c r="R582" i="15"/>
  <c r="R583" i="15"/>
  <c r="R584" i="15"/>
  <c r="R585" i="15"/>
  <c r="R586" i="15"/>
  <c r="R587" i="15"/>
  <c r="R588" i="15"/>
  <c r="R589" i="15"/>
  <c r="R590" i="15"/>
  <c r="R591" i="15"/>
  <c r="R592" i="15"/>
  <c r="R593" i="15"/>
  <c r="R594" i="15"/>
  <c r="R597" i="15"/>
  <c r="R598" i="15"/>
  <c r="R599" i="15"/>
  <c r="R600" i="15"/>
  <c r="R601" i="15"/>
  <c r="R602" i="15"/>
  <c r="R603" i="15"/>
  <c r="R604" i="15"/>
  <c r="R605" i="15"/>
  <c r="R606" i="15"/>
  <c r="R607" i="15"/>
  <c r="R608" i="15"/>
  <c r="R609" i="15"/>
  <c r="R610" i="15"/>
  <c r="R611" i="15"/>
  <c r="R612" i="15"/>
  <c r="R613" i="15"/>
  <c r="R614" i="15"/>
  <c r="R615" i="15"/>
  <c r="R616" i="15"/>
  <c r="R617" i="15"/>
  <c r="R618" i="15"/>
  <c r="R619" i="15"/>
  <c r="R620" i="15"/>
  <c r="R621" i="15"/>
  <c r="R622" i="15"/>
  <c r="R623" i="15"/>
  <c r="R624" i="15"/>
  <c r="R625" i="15"/>
  <c r="R626" i="15"/>
  <c r="R627" i="15"/>
  <c r="R628" i="15"/>
  <c r="R629" i="15"/>
  <c r="R630" i="15"/>
  <c r="R631" i="15"/>
  <c r="R632" i="15"/>
  <c r="R633" i="15"/>
  <c r="R634" i="15"/>
  <c r="R635" i="15"/>
  <c r="R636" i="15"/>
  <c r="R637" i="15"/>
  <c r="R638" i="15"/>
  <c r="R639" i="15"/>
  <c r="R640" i="15"/>
  <c r="R641" i="15"/>
  <c r="R642" i="15"/>
  <c r="R643" i="15"/>
  <c r="R644" i="15"/>
  <c r="R645" i="15"/>
  <c r="R646" i="15"/>
  <c r="R647" i="15"/>
  <c r="R648" i="15"/>
  <c r="R649" i="15"/>
  <c r="R650" i="15"/>
  <c r="R651" i="15"/>
  <c r="R652" i="15"/>
  <c r="R653" i="15"/>
  <c r="R654" i="15"/>
  <c r="R655" i="15"/>
  <c r="R656" i="15"/>
  <c r="R837" i="15"/>
  <c r="R838" i="15"/>
  <c r="R839" i="15"/>
  <c r="R840" i="15"/>
  <c r="R841" i="15"/>
  <c r="R842" i="15"/>
  <c r="R843" i="15"/>
  <c r="R844" i="15"/>
  <c r="R845" i="15"/>
  <c r="R846" i="15"/>
  <c r="R847" i="15"/>
  <c r="R848" i="15"/>
  <c r="R849" i="15"/>
  <c r="R850" i="15"/>
  <c r="R851" i="15"/>
  <c r="R852" i="15"/>
  <c r="R853" i="15"/>
  <c r="R854" i="15"/>
  <c r="R855" i="15"/>
  <c r="R856" i="15"/>
  <c r="R857" i="15"/>
  <c r="R858" i="15"/>
  <c r="R859" i="15"/>
  <c r="R860" i="15"/>
  <c r="R861" i="15"/>
  <c r="R862" i="15"/>
  <c r="R863" i="15"/>
  <c r="R1154" i="15"/>
  <c r="R1155" i="15"/>
  <c r="R1156" i="15"/>
  <c r="R1157" i="15"/>
  <c r="R1158" i="15"/>
  <c r="R1159" i="15"/>
  <c r="R1160" i="15"/>
  <c r="R1161" i="15"/>
  <c r="R1162" i="15"/>
  <c r="R1163" i="15"/>
  <c r="R1164" i="15"/>
  <c r="R1165" i="15"/>
  <c r="R1166" i="15"/>
  <c r="R1167" i="15"/>
  <c r="R1168" i="15"/>
  <c r="R1169" i="15"/>
  <c r="R1170" i="15"/>
  <c r="R1171" i="15"/>
  <c r="R1172" i="15"/>
  <c r="R1173" i="15"/>
  <c r="R1174" i="15"/>
  <c r="R1175" i="15"/>
  <c r="R1176" i="15"/>
  <c r="R1177" i="15"/>
  <c r="R1178" i="15"/>
  <c r="R1179" i="15"/>
  <c r="R1180" i="15"/>
  <c r="R1181" i="15"/>
  <c r="R1182" i="15"/>
  <c r="R1183" i="15"/>
  <c r="R1184" i="15"/>
  <c r="R1185" i="15"/>
  <c r="R1186" i="15"/>
  <c r="R1187" i="15"/>
  <c r="R1188" i="15"/>
  <c r="R1189" i="15"/>
  <c r="R1190" i="15"/>
  <c r="R1191" i="15"/>
  <c r="R1192" i="15"/>
  <c r="R1193" i="15"/>
  <c r="R1194" i="15"/>
  <c r="R1195" i="15"/>
  <c r="R1196" i="15"/>
  <c r="R1197" i="15"/>
  <c r="R1198" i="15"/>
  <c r="R1199" i="15"/>
  <c r="R1200" i="15"/>
  <c r="R1201" i="15"/>
  <c r="R1202" i="15"/>
  <c r="R1203" i="15"/>
  <c r="R1204" i="15"/>
  <c r="R1205" i="15"/>
  <c r="R1206" i="15"/>
  <c r="R1207" i="15"/>
  <c r="R1208" i="15"/>
  <c r="R1209" i="15"/>
  <c r="R1210" i="15"/>
  <c r="R1211" i="15"/>
  <c r="R1212" i="15"/>
  <c r="R1213" i="15"/>
  <c r="R1214" i="15"/>
  <c r="R1215" i="15"/>
  <c r="R1216" i="15"/>
  <c r="R1217" i="15"/>
  <c r="R1218" i="15"/>
  <c r="R1219" i="15"/>
  <c r="R1220" i="15"/>
  <c r="R1221" i="15"/>
  <c r="R1222" i="15"/>
  <c r="R1223" i="15"/>
  <c r="R1224" i="15"/>
  <c r="R1225" i="15"/>
  <c r="R1226" i="15"/>
  <c r="R1227" i="15"/>
  <c r="R1228" i="15"/>
  <c r="R1229" i="15"/>
  <c r="R1230" i="15"/>
  <c r="R1231" i="15"/>
  <c r="R1232" i="15"/>
  <c r="R1233" i="15"/>
  <c r="R1234" i="15"/>
  <c r="R1235" i="15"/>
  <c r="R1236" i="15"/>
  <c r="R1237" i="15"/>
  <c r="R1238" i="15"/>
  <c r="R1239" i="15"/>
  <c r="R1240" i="15"/>
  <c r="R1241" i="15"/>
  <c r="R1242" i="15"/>
  <c r="R1243" i="15"/>
  <c r="R1244" i="15"/>
  <c r="R1245" i="15"/>
  <c r="R1246" i="15"/>
  <c r="R1247" i="15"/>
  <c r="R1248" i="15"/>
  <c r="R1249" i="15"/>
  <c r="R1250" i="15"/>
  <c r="R1251" i="15"/>
  <c r="R1252" i="15"/>
  <c r="R1253" i="15"/>
  <c r="R1254" i="15"/>
  <c r="R1255" i="15"/>
  <c r="R1256" i="15"/>
  <c r="R1257" i="15"/>
  <c r="R1258" i="15"/>
  <c r="R1259" i="15"/>
  <c r="R1260" i="15"/>
  <c r="R1261" i="15"/>
  <c r="R1262" i="15"/>
  <c r="R1263" i="15"/>
  <c r="R1264" i="15"/>
  <c r="R1265" i="15"/>
  <c r="R1266" i="15"/>
  <c r="R1267" i="15"/>
  <c r="R1268" i="15"/>
  <c r="R1269" i="15"/>
  <c r="R1270" i="15"/>
  <c r="R1271" i="15"/>
  <c r="R1272" i="15"/>
  <c r="R1273" i="15"/>
  <c r="R1274" i="15"/>
  <c r="R1275" i="15"/>
  <c r="R1276" i="15"/>
  <c r="R1277" i="15"/>
  <c r="R1278" i="15"/>
  <c r="R1279" i="15"/>
  <c r="R1280" i="15"/>
  <c r="R1281" i="15"/>
  <c r="R1282" i="15"/>
  <c r="R1283" i="15"/>
  <c r="R1284" i="15"/>
  <c r="R1285" i="15"/>
  <c r="R1286" i="15"/>
  <c r="R1287" i="15"/>
  <c r="R1288" i="15"/>
  <c r="R1289" i="15"/>
  <c r="R1290" i="15"/>
  <c r="R1291" i="15"/>
  <c r="R1292" i="15"/>
  <c r="R1293" i="15"/>
  <c r="R1294" i="15"/>
  <c r="R1295" i="15"/>
  <c r="R1296" i="15"/>
  <c r="R1297" i="15"/>
  <c r="R1298" i="15"/>
  <c r="R1299" i="15"/>
  <c r="R1300" i="15"/>
  <c r="R1301" i="15"/>
  <c r="R1302" i="15"/>
  <c r="R1303" i="15"/>
  <c r="R1304" i="15"/>
  <c r="R1305" i="15"/>
  <c r="R1306" i="15"/>
  <c r="R1307" i="15"/>
  <c r="R1308" i="15"/>
  <c r="R1309" i="15"/>
  <c r="R1310" i="15"/>
  <c r="R1311" i="15"/>
  <c r="R1312" i="15"/>
  <c r="R1313" i="15"/>
  <c r="R1314" i="15"/>
  <c r="R1315" i="15"/>
  <c r="R1316" i="15"/>
  <c r="R1317" i="15"/>
  <c r="R1318" i="15"/>
  <c r="R1319" i="15"/>
  <c r="R1320" i="15"/>
  <c r="R1321" i="15"/>
  <c r="R1322" i="15"/>
  <c r="R1323" i="15"/>
  <c r="R1324" i="15"/>
  <c r="R1325" i="15"/>
  <c r="R1326" i="15"/>
  <c r="R1327" i="15"/>
  <c r="R1328" i="15"/>
  <c r="R1329" i="15"/>
  <c r="R1330" i="15"/>
  <c r="R1331" i="15"/>
  <c r="R1332" i="15"/>
  <c r="R1333" i="15"/>
  <c r="R1334" i="15"/>
  <c r="R1335" i="15"/>
  <c r="R1336" i="15"/>
  <c r="R1337" i="15"/>
  <c r="R1338" i="15"/>
  <c r="R1339" i="15"/>
  <c r="R1340" i="15"/>
  <c r="R1341" i="15"/>
  <c r="R1342" i="15"/>
  <c r="R1343" i="15"/>
  <c r="R1344" i="15"/>
  <c r="R1345" i="15"/>
  <c r="R1346" i="15"/>
  <c r="R1347" i="15"/>
  <c r="R1348" i="15"/>
  <c r="R1349" i="15"/>
  <c r="R1350" i="15"/>
  <c r="R1351" i="15"/>
  <c r="R1352" i="15"/>
  <c r="R1353" i="15"/>
  <c r="R1354" i="15"/>
  <c r="R1355" i="15"/>
  <c r="R1356" i="15"/>
  <c r="R1357" i="15"/>
  <c r="R1358" i="15"/>
  <c r="R1359" i="15"/>
  <c r="R1360" i="15"/>
  <c r="R1361" i="15"/>
  <c r="R1362" i="15"/>
  <c r="R1363" i="15"/>
  <c r="R1364" i="15"/>
  <c r="R1365" i="15"/>
  <c r="R1366" i="15"/>
  <c r="R1367" i="15"/>
  <c r="R1368" i="15"/>
  <c r="R1369" i="15"/>
  <c r="R1370" i="15"/>
  <c r="R1371" i="15"/>
  <c r="R1372" i="15"/>
  <c r="R1373" i="15"/>
  <c r="R1374" i="15"/>
  <c r="R1375" i="15"/>
  <c r="R1376" i="15"/>
  <c r="R1377" i="15"/>
  <c r="R1378" i="15"/>
  <c r="R1379" i="15"/>
  <c r="R1380" i="15"/>
  <c r="R1381" i="15"/>
  <c r="R1382" i="15"/>
  <c r="R1383" i="15"/>
  <c r="R1384" i="15"/>
  <c r="R1385" i="15"/>
  <c r="R1386" i="15"/>
  <c r="R1387" i="15"/>
  <c r="R1388" i="15"/>
  <c r="R1389" i="15"/>
  <c r="R1390" i="15"/>
  <c r="R1391" i="15"/>
  <c r="R1392" i="15"/>
  <c r="R1393" i="15"/>
  <c r="R1394" i="15"/>
  <c r="R1395" i="15"/>
  <c r="R1396" i="15"/>
  <c r="R1397" i="15"/>
  <c r="R1398" i="15"/>
  <c r="R1399" i="15"/>
  <c r="R1400" i="15"/>
  <c r="R1401" i="15"/>
  <c r="R1402" i="15"/>
  <c r="R1403" i="15"/>
  <c r="R1404" i="15"/>
  <c r="R1405" i="15"/>
  <c r="R1406" i="15"/>
  <c r="R1407" i="15"/>
  <c r="R1408" i="15"/>
  <c r="R1409" i="15"/>
  <c r="R1410" i="15"/>
  <c r="R1411" i="15"/>
  <c r="R1412" i="15"/>
  <c r="R1413" i="15"/>
  <c r="R1414" i="15"/>
  <c r="R1415" i="15"/>
  <c r="R1416" i="15"/>
  <c r="R1417" i="15"/>
  <c r="R1418" i="15"/>
  <c r="R1419" i="15"/>
  <c r="R1420" i="15"/>
  <c r="R1421" i="15"/>
  <c r="R1422" i="15"/>
  <c r="R1423" i="15"/>
  <c r="R1424" i="15"/>
  <c r="R1425" i="15"/>
  <c r="R1426" i="15"/>
  <c r="R1427" i="15"/>
  <c r="R1428" i="15"/>
  <c r="R1429" i="15"/>
  <c r="R1430" i="15"/>
  <c r="R1431" i="15"/>
  <c r="R1432" i="15"/>
  <c r="R1433" i="15"/>
  <c r="R1434" i="15"/>
  <c r="R1435" i="15"/>
  <c r="R1436" i="15"/>
  <c r="R1437" i="15"/>
  <c r="R1438" i="15"/>
  <c r="R1439" i="15"/>
  <c r="R1440" i="15"/>
  <c r="R1441" i="15"/>
  <c r="R1442" i="15"/>
  <c r="R1443" i="15"/>
  <c r="R1444" i="15"/>
  <c r="R1445" i="15"/>
  <c r="R1446" i="15"/>
  <c r="R1447" i="15"/>
  <c r="R1448" i="15"/>
  <c r="R1449" i="15"/>
  <c r="R1450" i="15"/>
  <c r="R1451" i="15"/>
  <c r="R1452" i="15"/>
  <c r="R1453" i="15"/>
  <c r="R1454" i="15"/>
  <c r="R1455" i="15"/>
  <c r="R1456" i="15"/>
  <c r="R1457" i="15"/>
  <c r="R1458" i="15"/>
  <c r="R1459" i="15"/>
  <c r="R1460" i="15"/>
  <c r="R1461" i="15"/>
  <c r="R1462" i="15"/>
  <c r="R1463" i="15"/>
  <c r="R1464" i="15"/>
  <c r="R1465" i="15"/>
  <c r="R1466" i="15"/>
  <c r="R1467" i="15"/>
  <c r="R1468" i="15"/>
  <c r="R1469" i="15"/>
  <c r="R1470" i="15"/>
  <c r="R1471" i="15"/>
  <c r="R1472" i="15"/>
  <c r="R1473" i="15"/>
  <c r="R1474" i="15"/>
  <c r="R1475" i="15"/>
  <c r="R1476" i="15"/>
  <c r="R1477" i="15"/>
  <c r="R1478" i="15"/>
  <c r="R1479" i="15"/>
  <c r="R1480" i="15"/>
  <c r="R1481" i="15"/>
  <c r="R1482" i="15"/>
  <c r="R1483" i="15"/>
  <c r="R1484" i="15"/>
  <c r="R1485" i="15"/>
  <c r="R1486" i="15"/>
  <c r="R1487" i="15"/>
  <c r="R1488" i="15"/>
  <c r="R1489" i="15"/>
  <c r="R1490" i="15"/>
  <c r="R1491" i="15"/>
  <c r="R1492" i="15"/>
  <c r="R1493" i="15"/>
  <c r="R1494" i="15"/>
  <c r="R1495" i="15"/>
  <c r="R1496" i="15"/>
  <c r="R1497" i="15"/>
  <c r="R1498" i="15"/>
  <c r="R1499" i="15"/>
  <c r="R1500" i="15"/>
  <c r="R1501" i="15"/>
  <c r="R1502" i="15"/>
  <c r="R1503" i="15"/>
  <c r="R1504" i="15"/>
  <c r="R1505" i="15"/>
  <c r="R1506" i="15"/>
  <c r="R1507" i="15"/>
  <c r="R1508" i="15"/>
  <c r="R1509" i="15"/>
  <c r="R1510" i="15"/>
  <c r="R1511" i="15"/>
  <c r="R1512" i="15"/>
  <c r="R1513" i="15"/>
  <c r="R1514" i="15"/>
  <c r="R1515" i="15"/>
  <c r="R1516" i="15"/>
  <c r="R1517" i="15"/>
  <c r="R1518" i="15"/>
  <c r="R1519" i="15"/>
  <c r="R1520" i="15"/>
  <c r="R1521" i="15"/>
  <c r="R1522" i="15"/>
  <c r="R1523" i="15"/>
  <c r="R1524" i="15"/>
  <c r="R1525" i="15"/>
  <c r="R1526" i="15"/>
  <c r="R1527" i="15"/>
  <c r="R1528" i="15"/>
  <c r="R1529" i="15"/>
  <c r="R1530" i="15"/>
  <c r="R1531" i="15"/>
  <c r="R1532" i="15"/>
  <c r="R1533" i="15"/>
  <c r="R1534" i="15"/>
  <c r="R1535" i="15"/>
  <c r="R1536" i="15"/>
  <c r="R1537" i="15"/>
  <c r="R1538" i="15"/>
  <c r="R1539" i="15"/>
  <c r="R1540" i="15"/>
  <c r="R1541" i="15"/>
  <c r="R1542" i="15"/>
  <c r="R1543" i="15"/>
  <c r="R1544" i="15"/>
  <c r="R1545" i="15"/>
  <c r="R1546" i="15"/>
  <c r="R1547" i="15"/>
  <c r="R1548" i="15"/>
  <c r="R1549" i="15"/>
  <c r="R1550" i="15"/>
  <c r="R1551" i="15"/>
  <c r="R1552" i="15"/>
  <c r="R1553" i="15"/>
  <c r="R1554" i="15"/>
  <c r="R1555" i="15"/>
  <c r="R1556" i="15"/>
  <c r="R1557" i="15"/>
  <c r="R1558" i="15"/>
  <c r="R1559" i="15"/>
  <c r="R1560" i="15"/>
  <c r="R1561" i="15"/>
  <c r="R1562" i="15"/>
  <c r="R1563" i="15"/>
  <c r="R1564" i="15"/>
  <c r="R1565" i="15"/>
  <c r="R1566" i="15"/>
  <c r="R1567" i="15"/>
  <c r="R1568" i="15"/>
  <c r="R1569" i="15"/>
  <c r="R1570" i="15"/>
  <c r="R1571" i="15"/>
  <c r="R1572" i="15"/>
  <c r="R1573" i="15"/>
  <c r="R1574" i="15"/>
  <c r="R1575" i="15"/>
  <c r="R1576" i="15"/>
  <c r="R1577" i="15"/>
  <c r="R1578" i="15"/>
  <c r="R1579" i="15"/>
  <c r="R1580" i="15"/>
  <c r="R1581" i="15"/>
  <c r="R1582" i="15"/>
  <c r="R1583" i="15"/>
  <c r="R1584" i="15"/>
  <c r="R1585" i="15"/>
  <c r="R1586" i="15"/>
  <c r="R1587" i="15"/>
  <c r="R1588" i="15"/>
  <c r="R1589" i="15"/>
  <c r="R1590" i="15"/>
  <c r="R1591" i="15"/>
  <c r="R1592" i="15"/>
  <c r="R1593" i="15"/>
  <c r="R1594" i="15"/>
  <c r="R1595" i="15"/>
  <c r="R1596" i="15"/>
  <c r="R1597" i="15"/>
  <c r="R1598" i="15"/>
  <c r="R1599" i="15"/>
  <c r="R1600" i="15"/>
  <c r="R1601" i="15"/>
  <c r="R1602" i="15"/>
  <c r="R1603" i="15"/>
  <c r="R1604" i="15"/>
  <c r="R1605" i="15"/>
  <c r="R1606" i="15"/>
  <c r="R1607" i="15"/>
  <c r="R1608" i="15"/>
  <c r="R1609" i="15"/>
  <c r="R1610" i="15"/>
  <c r="R1611" i="15"/>
  <c r="R1612" i="15"/>
  <c r="R1613" i="15"/>
  <c r="R1614" i="15"/>
  <c r="R1615" i="15"/>
  <c r="R1616" i="15"/>
  <c r="R1617" i="15"/>
  <c r="R1618" i="15"/>
  <c r="R1619" i="15"/>
  <c r="R1620" i="15"/>
  <c r="R1621" i="15"/>
  <c r="R1622" i="15"/>
  <c r="R1623" i="15"/>
  <c r="R1624" i="15"/>
  <c r="R1625" i="15"/>
  <c r="R1626" i="15"/>
  <c r="R1627" i="15"/>
  <c r="R1628" i="15"/>
  <c r="R1629" i="15"/>
  <c r="R1630" i="15"/>
  <c r="R1631" i="15"/>
  <c r="R1632" i="15"/>
  <c r="R1633" i="15"/>
  <c r="R1634" i="15"/>
  <c r="R1635" i="15"/>
  <c r="R1636" i="15"/>
  <c r="R1637" i="15"/>
  <c r="R1638" i="15"/>
  <c r="R1639" i="15"/>
  <c r="R1640" i="15"/>
  <c r="R1641" i="15"/>
  <c r="R1642" i="15"/>
  <c r="R1643" i="15"/>
  <c r="R1644" i="15"/>
  <c r="R1645" i="15"/>
  <c r="R1646" i="15"/>
  <c r="R1647" i="15"/>
  <c r="R1648" i="15"/>
  <c r="R1649" i="15"/>
  <c r="R1650" i="15"/>
  <c r="R1651" i="15"/>
  <c r="R1652" i="15"/>
  <c r="R1653" i="15"/>
  <c r="R1654" i="15"/>
  <c r="R1655" i="15"/>
  <c r="R1656" i="15"/>
  <c r="R1657" i="15"/>
  <c r="R1658" i="15"/>
  <c r="R1659" i="15"/>
  <c r="R1660" i="15"/>
  <c r="R1661" i="15"/>
  <c r="R1662" i="15"/>
  <c r="R1663" i="15"/>
  <c r="R1664" i="15"/>
  <c r="R1665" i="15"/>
  <c r="R1666" i="15"/>
  <c r="R1667" i="15"/>
  <c r="R1668" i="15"/>
  <c r="R1669" i="15"/>
  <c r="R1670" i="15"/>
  <c r="R1671" i="15"/>
  <c r="R1672" i="15"/>
  <c r="R1673" i="15"/>
  <c r="R1674" i="15"/>
  <c r="R1675" i="15"/>
  <c r="R1676" i="15"/>
  <c r="R1677" i="15"/>
  <c r="R1678" i="15"/>
  <c r="R1679" i="15"/>
  <c r="R1680" i="15"/>
  <c r="R1681" i="15"/>
  <c r="R1682" i="15"/>
  <c r="R1683" i="15"/>
  <c r="R1684" i="15"/>
  <c r="R1685" i="15"/>
  <c r="R1686" i="15"/>
  <c r="R1687" i="15"/>
  <c r="R1688" i="15"/>
  <c r="R1689" i="15"/>
  <c r="R1690" i="15"/>
  <c r="R1691" i="15"/>
  <c r="R1692" i="15"/>
  <c r="R1693" i="15"/>
  <c r="R1694" i="15"/>
  <c r="R1695" i="15"/>
  <c r="R1696" i="15"/>
  <c r="R1697" i="15"/>
  <c r="R1698" i="15"/>
  <c r="R1699" i="15"/>
  <c r="R1700" i="15"/>
  <c r="R1701" i="15"/>
  <c r="R1702" i="15"/>
  <c r="R1703" i="15"/>
  <c r="R1704" i="15"/>
  <c r="R1705" i="15"/>
  <c r="R1706" i="15"/>
  <c r="R1707" i="15"/>
  <c r="R1708" i="15"/>
  <c r="R1709" i="15"/>
  <c r="R1710" i="15"/>
  <c r="R1711" i="15"/>
  <c r="R1712" i="15"/>
  <c r="R1713" i="15"/>
  <c r="R1714" i="15"/>
  <c r="R1715" i="15"/>
  <c r="R1716" i="15"/>
  <c r="R1717" i="15"/>
  <c r="R1718" i="15"/>
  <c r="R1719" i="15"/>
  <c r="R1720" i="15"/>
  <c r="R1721" i="15"/>
  <c r="R1722" i="15"/>
  <c r="R1723" i="15"/>
  <c r="R1724" i="15"/>
  <c r="R1725" i="15"/>
  <c r="R1726" i="15"/>
  <c r="R1727" i="15"/>
  <c r="R1728" i="15"/>
  <c r="R1729" i="15"/>
  <c r="R1730" i="15"/>
  <c r="R1731" i="15"/>
  <c r="R1732" i="15"/>
  <c r="R1733" i="15"/>
  <c r="R1734" i="15"/>
  <c r="R1735" i="15"/>
  <c r="R1736" i="15"/>
  <c r="R1737" i="15"/>
  <c r="R1738" i="15"/>
  <c r="R1739" i="15"/>
  <c r="R1740" i="15"/>
  <c r="R1741" i="15"/>
  <c r="R1742" i="15"/>
  <c r="R1743" i="15"/>
  <c r="R1744" i="15"/>
  <c r="R1745" i="15"/>
  <c r="R1746" i="15"/>
  <c r="R1747" i="15"/>
  <c r="R1748" i="15"/>
  <c r="R1749" i="15"/>
  <c r="R1750" i="15"/>
  <c r="R1751" i="15"/>
  <c r="R1752" i="15"/>
  <c r="R1753" i="15"/>
  <c r="R1754" i="15"/>
  <c r="R1755" i="15"/>
  <c r="R1756" i="15"/>
  <c r="R1757" i="15"/>
  <c r="R1758" i="15"/>
  <c r="R1759" i="15"/>
  <c r="R1760" i="15"/>
  <c r="R1761" i="15"/>
  <c r="R1762" i="15"/>
  <c r="R1763" i="15"/>
  <c r="R1764" i="15"/>
  <c r="R1765" i="15"/>
  <c r="R1766" i="15"/>
  <c r="R1767" i="15"/>
  <c r="R1768" i="15"/>
  <c r="R1769" i="15"/>
  <c r="R1770" i="15"/>
  <c r="R1771" i="15"/>
  <c r="R1772" i="15"/>
  <c r="R1773" i="15"/>
  <c r="R1774" i="15"/>
  <c r="R1775" i="15"/>
  <c r="R1776" i="15"/>
  <c r="R1777" i="15"/>
  <c r="R1778" i="15"/>
  <c r="R1779" i="15"/>
  <c r="R1780" i="15"/>
  <c r="R1781" i="15"/>
  <c r="R1782" i="15"/>
  <c r="R1783" i="15"/>
  <c r="R1784" i="15"/>
  <c r="R1785" i="15"/>
  <c r="R1786" i="15"/>
  <c r="R1787" i="15"/>
  <c r="R1788" i="15"/>
  <c r="R1789" i="15"/>
  <c r="R1790" i="15"/>
  <c r="R1791" i="15"/>
  <c r="R1792" i="15"/>
  <c r="R1793" i="15"/>
  <c r="R1794" i="15"/>
  <c r="R1795" i="15"/>
  <c r="R1796" i="15"/>
  <c r="R1797" i="15"/>
  <c r="R1798" i="15"/>
  <c r="R1799" i="15"/>
  <c r="R1800" i="15"/>
  <c r="R1801" i="15"/>
  <c r="R1802" i="15"/>
  <c r="R1803" i="15"/>
  <c r="R1804" i="15"/>
  <c r="R1805" i="15"/>
  <c r="R1806" i="15"/>
  <c r="R1807" i="15"/>
  <c r="R1808" i="15"/>
  <c r="R1809" i="15"/>
  <c r="R1810" i="15"/>
  <c r="R1811" i="15"/>
  <c r="R1812" i="15"/>
  <c r="R1813" i="15"/>
  <c r="R1814" i="15"/>
  <c r="R1815" i="15"/>
  <c r="R1816" i="15"/>
  <c r="R1817" i="15"/>
  <c r="R1818" i="15"/>
  <c r="R1819" i="15"/>
  <c r="R1820" i="15"/>
  <c r="R1821" i="15"/>
  <c r="R1822" i="15"/>
  <c r="R1823" i="15"/>
  <c r="R1824" i="15"/>
  <c r="R1825" i="15"/>
  <c r="R1826" i="15"/>
  <c r="R1827" i="15"/>
  <c r="R1828" i="15"/>
  <c r="R1829" i="15"/>
  <c r="R1830" i="15"/>
  <c r="R1831" i="15"/>
  <c r="R1832" i="15"/>
  <c r="R1833" i="15"/>
  <c r="R1834" i="15"/>
  <c r="R1835" i="15"/>
  <c r="R1836" i="15"/>
  <c r="R1837" i="15"/>
  <c r="R1838" i="15"/>
  <c r="R1839" i="15"/>
  <c r="R1840" i="15"/>
  <c r="R1841" i="15"/>
  <c r="R1842" i="15"/>
  <c r="R1843" i="15"/>
  <c r="R1844" i="15"/>
  <c r="R1845" i="15"/>
  <c r="R1846" i="15"/>
  <c r="R1847" i="15"/>
  <c r="R1848" i="15"/>
  <c r="R1849" i="15"/>
  <c r="R1850" i="15"/>
  <c r="R1851" i="15"/>
  <c r="R1852" i="15"/>
  <c r="R1853" i="15"/>
  <c r="R1854" i="15"/>
  <c r="R1855" i="15"/>
  <c r="R1856" i="15"/>
  <c r="R1857" i="15"/>
  <c r="R1858" i="15"/>
  <c r="R1859" i="15"/>
  <c r="R1860" i="15"/>
  <c r="R1861" i="15"/>
  <c r="R1862" i="15"/>
  <c r="R1863" i="15"/>
  <c r="R1864" i="15"/>
  <c r="R1865" i="15"/>
  <c r="R1866" i="15"/>
  <c r="R1867" i="15"/>
  <c r="R1868" i="15"/>
  <c r="R1869" i="15"/>
  <c r="R1870" i="15"/>
  <c r="R1871" i="15"/>
  <c r="R1872" i="15"/>
  <c r="R1873" i="15"/>
  <c r="R1874" i="15"/>
  <c r="R1875" i="15"/>
  <c r="R1876" i="15"/>
  <c r="R1877" i="15"/>
  <c r="R1878" i="15"/>
  <c r="R1879" i="15"/>
  <c r="R1880" i="15"/>
  <c r="R1881" i="15"/>
  <c r="R1882" i="15"/>
  <c r="R1883" i="15"/>
  <c r="R1884" i="15"/>
  <c r="R1885" i="15"/>
  <c r="R1886" i="15"/>
  <c r="R1887" i="15"/>
  <c r="R1888" i="15"/>
  <c r="R1889" i="15"/>
  <c r="R1890" i="15"/>
  <c r="R1891" i="15"/>
  <c r="R1892" i="15"/>
  <c r="R1893" i="15"/>
  <c r="R1894" i="15"/>
  <c r="R1895" i="15"/>
  <c r="R1896" i="15"/>
  <c r="R1897" i="15"/>
  <c r="R1898" i="15"/>
  <c r="R1899" i="15"/>
  <c r="R1900" i="15"/>
  <c r="R1901" i="15"/>
  <c r="R1902" i="15"/>
  <c r="R1903" i="15"/>
  <c r="R1904" i="15"/>
  <c r="R1905" i="15"/>
  <c r="R1906" i="15"/>
  <c r="R1907" i="15"/>
  <c r="R1908" i="15"/>
  <c r="R1909" i="15"/>
  <c r="R1910" i="15"/>
  <c r="R1911" i="15"/>
  <c r="R1912" i="15"/>
  <c r="R1913" i="15"/>
  <c r="R1914" i="15"/>
  <c r="R1915" i="15"/>
  <c r="R1916" i="15"/>
  <c r="R1917" i="15"/>
  <c r="R1918" i="15"/>
  <c r="R1919" i="15"/>
  <c r="R1920" i="15"/>
  <c r="R1921" i="15"/>
  <c r="R1922" i="15"/>
  <c r="R1923" i="15"/>
  <c r="R1924" i="15"/>
  <c r="R1925" i="15"/>
  <c r="R1926" i="15"/>
  <c r="R1927" i="15"/>
  <c r="R1928" i="15"/>
  <c r="R1929" i="15"/>
  <c r="R1930" i="15"/>
  <c r="R1931" i="15"/>
  <c r="R1932" i="15"/>
  <c r="R1933" i="15"/>
  <c r="R1934" i="15"/>
  <c r="R1935" i="15"/>
  <c r="R1936" i="15"/>
  <c r="R1937" i="15"/>
  <c r="R1938" i="15"/>
  <c r="R1939" i="15"/>
  <c r="R1940" i="15"/>
  <c r="R1941" i="15"/>
  <c r="R1942" i="15"/>
  <c r="R1943" i="15"/>
  <c r="R1944" i="15"/>
  <c r="R1945" i="15"/>
  <c r="R1946" i="15"/>
  <c r="R1947" i="15"/>
  <c r="R1948" i="15"/>
  <c r="R1949" i="15"/>
  <c r="R1950" i="15"/>
  <c r="R1951" i="15"/>
  <c r="R1952" i="15"/>
  <c r="R1953" i="15"/>
  <c r="R1954" i="15"/>
  <c r="R1955" i="15"/>
  <c r="R1956" i="15"/>
  <c r="R5" i="15"/>
  <c r="D943" i="23"/>
  <c r="D3" i="16"/>
  <c r="E3" i="16"/>
  <c r="G3" i="16"/>
  <c r="H3" i="16"/>
  <c r="I3" i="16"/>
  <c r="J3" i="16"/>
  <c r="K3" i="16"/>
  <c r="L3" i="16"/>
  <c r="M3" i="16"/>
  <c r="N3" i="16"/>
  <c r="O3" i="16"/>
  <c r="P3" i="16"/>
  <c r="P6" i="8" a="1"/>
  <c r="P6" i="8" s="1"/>
  <c r="B63" i="4"/>
  <c r="B233" i="4"/>
  <c r="B20" i="14"/>
  <c r="B251" i="4"/>
  <c r="B313" i="4"/>
  <c r="B182" i="4"/>
  <c r="B220" i="4"/>
  <c r="B259" i="4"/>
  <c r="B253" i="4"/>
  <c r="B293" i="4"/>
  <c r="B165" i="4"/>
  <c r="B189" i="4"/>
  <c r="B285" i="4"/>
  <c r="B36" i="14"/>
  <c r="B28" i="4"/>
  <c r="B34" i="14"/>
  <c r="B8" i="15"/>
  <c r="C536" i="25" l="1" a="1"/>
  <c r="C536" i="25" s="1"/>
  <c r="D536" i="25" s="1" a="1"/>
  <c r="D536" i="25" s="1"/>
  <c r="C537" i="25" a="1"/>
  <c r="C537" i="25" s="1"/>
  <c r="D537" i="25" s="1" a="1"/>
  <c r="D537" i="25" s="1"/>
  <c r="C538" i="25" a="1"/>
  <c r="C538" i="25" s="1"/>
  <c r="D538" i="25" s="1" a="1"/>
  <c r="D538" i="25" s="1"/>
  <c r="B628" i="14"/>
  <c r="B627" i="14"/>
  <c r="B625" i="14"/>
  <c r="B776" i="4"/>
  <c r="B624" i="14"/>
  <c r="B775" i="4"/>
  <c r="C533" i="25" a="1"/>
  <c r="C533" i="25" s="1"/>
  <c r="D533" i="25" s="1" a="1"/>
  <c r="D533" i="25" s="1"/>
  <c r="C534" i="25" a="1"/>
  <c r="C534" i="25" s="1"/>
  <c r="D534" i="25" s="1" a="1"/>
  <c r="D534" i="25" s="1"/>
  <c r="C535" i="25" a="1"/>
  <c r="C535" i="25" s="1"/>
  <c r="D535" i="25" s="1" a="1"/>
  <c r="D535" i="25" s="1"/>
  <c r="B629" i="14"/>
  <c r="B630" i="14"/>
  <c r="B664" i="14"/>
  <c r="B665" i="14"/>
  <c r="B666" i="14"/>
  <c r="B667" i="14"/>
  <c r="B668" i="14"/>
  <c r="B669" i="14"/>
  <c r="B670" i="14"/>
  <c r="B671" i="14"/>
  <c r="B672" i="14"/>
  <c r="B673" i="14"/>
  <c r="B674" i="14"/>
  <c r="B675" i="14"/>
  <c r="B676" i="14"/>
  <c r="B677" i="14"/>
  <c r="B663" i="14"/>
  <c r="B636" i="14"/>
  <c r="B635" i="14"/>
  <c r="B634"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619" i="14"/>
  <c r="B618" i="14"/>
  <c r="B406" i="14"/>
  <c r="B616" i="14"/>
  <c r="B648" i="14"/>
  <c r="B649" i="14"/>
  <c r="B650" i="14"/>
  <c r="B651" i="14"/>
  <c r="B652" i="14"/>
  <c r="B653" i="14"/>
  <c r="B654" i="14"/>
  <c r="B655" i="14"/>
  <c r="B656" i="14"/>
  <c r="B657" i="14"/>
  <c r="B658" i="14"/>
  <c r="B659" i="14"/>
  <c r="B660" i="14"/>
  <c r="B661" i="14"/>
  <c r="B617" i="14"/>
  <c r="B609" i="14"/>
  <c r="B610" i="14"/>
  <c r="B620" i="14"/>
  <c r="B621" i="14"/>
  <c r="B662" i="14"/>
  <c r="B611" i="14"/>
  <c r="B612" i="14"/>
  <c r="B613" i="14"/>
  <c r="B637" i="14"/>
  <c r="B631" i="14"/>
  <c r="B632" i="14"/>
  <c r="B633" i="14"/>
  <c r="B361" i="14"/>
  <c r="B362" i="14"/>
  <c r="B363" i="14"/>
  <c r="B364" i="14"/>
  <c r="B365" i="14"/>
  <c r="B366" i="14"/>
  <c r="B367" i="14"/>
  <c r="B368" i="14"/>
  <c r="B369" i="14"/>
  <c r="B374" i="14"/>
  <c r="B375" i="14"/>
  <c r="B376" i="14"/>
  <c r="B377" i="14"/>
  <c r="B378" i="14"/>
  <c r="B379" i="14"/>
  <c r="B380" i="14"/>
  <c r="B381" i="14"/>
  <c r="B382" i="14"/>
  <c r="B383" i="14"/>
  <c r="B384" i="14"/>
  <c r="B385" i="14"/>
  <c r="B386" i="14"/>
  <c r="B387" i="14"/>
  <c r="B370" i="14"/>
  <c r="B371" i="14"/>
  <c r="B372" i="14"/>
  <c r="B373" i="14"/>
  <c r="B388" i="14"/>
  <c r="B389" i="14"/>
  <c r="B390" i="14"/>
  <c r="B391" i="14"/>
  <c r="B392" i="14"/>
  <c r="B393" i="14"/>
  <c r="B394" i="14"/>
  <c r="B395" i="14"/>
  <c r="B396" i="14"/>
  <c r="B397" i="14"/>
  <c r="B398" i="14"/>
  <c r="B399" i="14"/>
  <c r="B400" i="14"/>
  <c r="B401" i="14"/>
  <c r="C528" i="25" a="1"/>
  <c r="C528" i="25" s="1"/>
  <c r="D528" i="25" s="1" a="1"/>
  <c r="D528" i="25" s="1"/>
  <c r="C529" i="25" a="1"/>
  <c r="C529" i="25" s="1"/>
  <c r="D529" i="25" s="1" a="1"/>
  <c r="D529" i="25" s="1"/>
  <c r="C530" i="25" a="1"/>
  <c r="C530" i="25" s="1"/>
  <c r="D530" i="25" s="1" a="1"/>
  <c r="D530" i="25" s="1"/>
  <c r="C531" i="25" a="1"/>
  <c r="C531" i="25" s="1"/>
  <c r="D531" i="25" s="1" a="1"/>
  <c r="D531" i="25" s="1"/>
  <c r="C532" i="25" a="1"/>
  <c r="C532" i="25" s="1"/>
  <c r="D532" i="25" s="1" a="1"/>
  <c r="D532" i="25" s="1"/>
  <c r="B607" i="14"/>
  <c r="B606" i="14"/>
  <c r="B604" i="14"/>
  <c r="B409" i="4"/>
  <c r="B408" i="4"/>
  <c r="B774" i="4"/>
  <c r="B407" i="14"/>
  <c r="B597" i="14"/>
  <c r="B600" i="14"/>
  <c r="B596" i="14"/>
  <c r="B598" i="14"/>
  <c r="B599" i="14"/>
  <c r="B591" i="14"/>
  <c r="B592" i="14"/>
  <c r="B601" i="14"/>
  <c r="B593" i="14"/>
  <c r="B585" i="14"/>
  <c r="B586" i="14"/>
  <c r="B594" i="14"/>
  <c r="B587" i="14"/>
  <c r="B588" i="14"/>
  <c r="B589" i="14"/>
  <c r="B578" i="14"/>
  <c r="B579" i="14"/>
  <c r="B580" i="14"/>
  <c r="B581" i="14"/>
  <c r="B582" i="14"/>
  <c r="B583" i="14"/>
  <c r="B590" i="14"/>
  <c r="B584" i="14"/>
  <c r="B577" i="14"/>
  <c r="B640" i="14"/>
  <c r="B641" i="14"/>
  <c r="B642" i="14"/>
  <c r="B643" i="14"/>
  <c r="B644" i="14"/>
  <c r="B645" i="14"/>
  <c r="B646" i="14"/>
  <c r="B605" i="14"/>
  <c r="B647" i="14"/>
  <c r="B602" i="14"/>
  <c r="B603" i="14"/>
  <c r="B595" i="14"/>
  <c r="B597" i="15"/>
  <c r="B357" i="1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3" i="4"/>
  <c r="B405" i="4"/>
  <c r="B404" i="4"/>
  <c r="B403" i="4"/>
  <c r="B402" i="4"/>
  <c r="B398" i="4"/>
  <c r="B396" i="4"/>
  <c r="B397" i="4"/>
  <c r="B395" i="4"/>
  <c r="B394"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491" i="14"/>
  <c r="B492" i="14"/>
  <c r="B493" i="14"/>
  <c r="B494" i="14"/>
  <c r="B495" i="14"/>
  <c r="B496" i="14"/>
  <c r="B497" i="14"/>
  <c r="B498" i="14"/>
  <c r="B499" i="14"/>
  <c r="B500" i="14"/>
  <c r="B501" i="14"/>
  <c r="B502" i="14"/>
  <c r="B503" i="14"/>
  <c r="B504" i="14"/>
  <c r="B505" i="14"/>
  <c r="B506" i="14"/>
  <c r="B507" i="14"/>
  <c r="B508" i="14"/>
  <c r="B509" i="14"/>
  <c r="B510" i="14"/>
  <c r="B511" i="14"/>
  <c r="B512" i="14"/>
  <c r="B553" i="14"/>
  <c r="B554" i="14"/>
  <c r="B555" i="14"/>
  <c r="B556" i="14"/>
  <c r="B557" i="14"/>
  <c r="B558" i="14"/>
  <c r="B559" i="14"/>
  <c r="B560" i="14"/>
  <c r="B561" i="14"/>
  <c r="B562" i="14"/>
  <c r="B563" i="14"/>
  <c r="B550" i="14"/>
  <c r="B551" i="14"/>
  <c r="B552" i="14"/>
  <c r="B573" i="14"/>
  <c r="B574" i="14"/>
  <c r="B575" i="14"/>
  <c r="B576" i="14"/>
  <c r="B564" i="14"/>
  <c r="B565" i="14"/>
  <c r="B566" i="14"/>
  <c r="B567" i="14"/>
  <c r="B568" i="14"/>
  <c r="B569" i="14"/>
  <c r="B570" i="14"/>
  <c r="B571" i="14"/>
  <c r="B572"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C525" i="25" a="1"/>
  <c r="C525" i="25" s="1"/>
  <c r="D525" i="25" s="1" a="1"/>
  <c r="D525" i="25" s="1"/>
  <c r="C527" i="25" a="1"/>
  <c r="C527" i="25" s="1"/>
  <c r="D527" i="25" s="1" a="1"/>
  <c r="D527" i="25" s="1"/>
  <c r="C526" i="25" a="1"/>
  <c r="C526" i="25" s="1"/>
  <c r="D526" i="25" s="1" a="1"/>
  <c r="D526" i="25" s="1"/>
  <c r="B814" i="15"/>
  <c r="B794" i="15"/>
  <c r="B757" i="15"/>
  <c r="B700" i="15"/>
  <c r="B623" i="15"/>
  <c r="B824" i="15"/>
  <c r="B813" i="15"/>
  <c r="B793" i="15"/>
  <c r="B745" i="15"/>
  <c r="B695" i="15"/>
  <c r="B612" i="15"/>
  <c r="B823" i="15"/>
  <c r="B809" i="15"/>
  <c r="B789" i="15"/>
  <c r="B734" i="15"/>
  <c r="B584" i="15"/>
  <c r="B821" i="15"/>
  <c r="B805" i="15"/>
  <c r="B777" i="15"/>
  <c r="B724" i="15"/>
  <c r="B678" i="15"/>
  <c r="B818" i="15"/>
  <c r="B800" i="15"/>
  <c r="B767" i="15"/>
  <c r="B713" i="15"/>
  <c r="B652" i="15"/>
  <c r="B707" i="15"/>
  <c r="B644" i="15"/>
  <c r="B661" i="15"/>
  <c r="B635" i="15"/>
  <c r="B784" i="15"/>
  <c r="B774" i="15"/>
  <c r="B762" i="15"/>
  <c r="B752" i="15"/>
  <c r="B731" i="15"/>
  <c r="B718" i="15"/>
  <c r="B708" i="15"/>
  <c r="B697" i="15"/>
  <c r="B679" i="15"/>
  <c r="B662" i="15"/>
  <c r="B645" i="15"/>
  <c r="B624" i="15"/>
  <c r="B600" i="15"/>
  <c r="B812" i="15"/>
  <c r="B802" i="15"/>
  <c r="B792" i="15"/>
  <c r="B782" i="15"/>
  <c r="B770" i="15"/>
  <c r="B760" i="15"/>
  <c r="B743" i="15"/>
  <c r="B727" i="15"/>
  <c r="B716" i="15"/>
  <c r="B706" i="15"/>
  <c r="B691" i="15"/>
  <c r="B676" i="15"/>
  <c r="B660" i="15"/>
  <c r="B639" i="15"/>
  <c r="B621" i="15"/>
  <c r="B559" i="15"/>
  <c r="B810" i="15"/>
  <c r="B801" i="15"/>
  <c r="B791" i="15"/>
  <c r="B781" i="15"/>
  <c r="B769" i="15"/>
  <c r="B759" i="15"/>
  <c r="B742" i="15"/>
  <c r="B726" i="15"/>
  <c r="B715" i="15"/>
  <c r="B705" i="15"/>
  <c r="B673" i="15"/>
  <c r="B657" i="15"/>
  <c r="B637" i="15"/>
  <c r="B619" i="15"/>
  <c r="B790" i="15"/>
  <c r="B778" i="15"/>
  <c r="B768" i="15"/>
  <c r="B758" i="15"/>
  <c r="B735" i="15"/>
  <c r="B725" i="15"/>
  <c r="B714" i="15"/>
  <c r="B701" i="15"/>
  <c r="B689" i="15"/>
  <c r="B672" i="15"/>
  <c r="B653" i="15"/>
  <c r="B636" i="15"/>
  <c r="B613" i="15"/>
  <c r="B816" i="15"/>
  <c r="B807" i="15"/>
  <c r="B798" i="15"/>
  <c r="B786" i="15"/>
  <c r="B776" i="15"/>
  <c r="B766" i="15"/>
  <c r="B754" i="15"/>
  <c r="B733" i="15"/>
  <c r="B722" i="15"/>
  <c r="B710" i="15"/>
  <c r="B699" i="15"/>
  <c r="B686" i="15"/>
  <c r="B665" i="15"/>
  <c r="B649" i="15"/>
  <c r="B631" i="15"/>
  <c r="B611" i="15"/>
  <c r="B815" i="15"/>
  <c r="B806" i="15"/>
  <c r="B797" i="15"/>
  <c r="B785" i="15"/>
  <c r="B775" i="15"/>
  <c r="B765" i="15"/>
  <c r="B753" i="15"/>
  <c r="B732" i="15"/>
  <c r="B721" i="15"/>
  <c r="B709" i="15"/>
  <c r="B698" i="15"/>
  <c r="B685" i="15"/>
  <c r="B664" i="15"/>
  <c r="B647" i="15"/>
  <c r="B627" i="15"/>
  <c r="B607" i="15"/>
  <c r="B632" i="15"/>
  <c r="B620" i="15"/>
  <c r="B605" i="15"/>
  <c r="B554" i="15"/>
  <c r="B519" i="15"/>
  <c r="B796" i="15"/>
  <c r="B788" i="15"/>
  <c r="B780" i="15"/>
  <c r="B772" i="15"/>
  <c r="B764" i="15"/>
  <c r="B756" i="15"/>
  <c r="B741" i="15"/>
  <c r="B729" i="15"/>
  <c r="B720" i="15"/>
  <c r="B712" i="15"/>
  <c r="B703" i="15"/>
  <c r="B694" i="15"/>
  <c r="B682" i="15"/>
  <c r="B669" i="15"/>
  <c r="B656" i="15"/>
  <c r="B643" i="15"/>
  <c r="B629" i="15"/>
  <c r="B616" i="15"/>
  <c r="B599" i="15"/>
  <c r="B827" i="15"/>
  <c r="B819" i="15"/>
  <c r="B811" i="15"/>
  <c r="B803" i="15"/>
  <c r="B795" i="15"/>
  <c r="B787" i="15"/>
  <c r="B779" i="15"/>
  <c r="B771" i="15"/>
  <c r="B763" i="15"/>
  <c r="B755" i="15"/>
  <c r="B740" i="15"/>
  <c r="B728" i="15"/>
  <c r="B719" i="15"/>
  <c r="B711" i="15"/>
  <c r="B702" i="15"/>
  <c r="B693" i="15"/>
  <c r="B681" i="15"/>
  <c r="B668" i="15"/>
  <c r="B654" i="15"/>
  <c r="B640" i="15"/>
  <c r="B628" i="15"/>
  <c r="B615" i="15"/>
  <c r="B405" i="14"/>
  <c r="B404" i="14"/>
  <c r="B403" i="14"/>
  <c r="B62" i="4"/>
  <c r="B240" i="4"/>
  <c r="B140" i="4"/>
  <c r="B547" i="14"/>
  <c r="B546" i="14"/>
  <c r="B548" i="14"/>
  <c r="B537" i="14"/>
  <c r="B540" i="14"/>
  <c r="B538" i="14"/>
  <c r="B541" i="14"/>
  <c r="B542" i="14"/>
  <c r="B543" i="14"/>
  <c r="B544" i="14"/>
  <c r="B549" i="14"/>
  <c r="B545" i="14"/>
  <c r="B582" i="15"/>
  <c r="B574" i="15"/>
  <c r="B527" i="15"/>
  <c r="B520" i="14"/>
  <c r="B527" i="14"/>
  <c r="B515"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C52" i="25" a="1"/>
  <c r="C52" i="25" s="1"/>
  <c r="D52" i="25" s="1" a="1"/>
  <c r="D52" i="25" s="1"/>
  <c r="C70" i="25" a="1"/>
  <c r="C70" i="25" s="1"/>
  <c r="D70" i="25" s="1" a="1"/>
  <c r="D70" i="25" s="1"/>
  <c r="C71" i="25" a="1"/>
  <c r="C71" i="25" s="1"/>
  <c r="D71" i="25" s="1" a="1"/>
  <c r="D71" i="25" s="1"/>
  <c r="C73" i="25" a="1"/>
  <c r="C73" i="25" s="1"/>
  <c r="D73" i="25" s="1" a="1"/>
  <c r="D73" i="25" s="1"/>
  <c r="C76" i="25" a="1"/>
  <c r="C76" i="25" s="1"/>
  <c r="D76" i="25" s="1" a="1"/>
  <c r="D76" i="25" s="1"/>
  <c r="C79" i="25" a="1"/>
  <c r="C79" i="25" s="1"/>
  <c r="D79" i="25" s="1" a="1"/>
  <c r="D79" i="25" s="1"/>
  <c r="C80" i="25" a="1"/>
  <c r="C80" i="25" s="1"/>
  <c r="D80" i="25" s="1" a="1"/>
  <c r="D80" i="25" s="1"/>
  <c r="C81" i="25" a="1"/>
  <c r="C81" i="25" s="1"/>
  <c r="D81" i="25" s="1" a="1"/>
  <c r="D81" i="25" s="1"/>
  <c r="C53" i="25" a="1"/>
  <c r="C53" i="25" s="1"/>
  <c r="D53" i="25" s="1" a="1"/>
  <c r="D53" i="25" s="1"/>
  <c r="C75" i="25" a="1"/>
  <c r="C75" i="25" s="1"/>
  <c r="D75" i="25" s="1" a="1"/>
  <c r="D75" i="25" s="1"/>
  <c r="C91" i="25" a="1"/>
  <c r="C91" i="25" s="1"/>
  <c r="D91" i="25" s="1" a="1"/>
  <c r="D91" i="25" s="1"/>
  <c r="C77" i="25" a="1"/>
  <c r="C77" i="25" s="1"/>
  <c r="D77" i="25" s="1" a="1"/>
  <c r="D77" i="25" s="1"/>
  <c r="C82" i="25" a="1"/>
  <c r="C82" i="25" s="1"/>
  <c r="D82" i="25" s="1" a="1"/>
  <c r="D82" i="25" s="1"/>
  <c r="C62" i="25" a="1"/>
  <c r="C62" i="25" s="1"/>
  <c r="D62" i="25" s="1" a="1"/>
  <c r="D62" i="25" s="1"/>
  <c r="C25" i="25" a="1"/>
  <c r="C25" i="25" s="1"/>
  <c r="D25" i="25" s="1" a="1"/>
  <c r="D25" i="25" s="1"/>
  <c r="C37" i="25" a="1"/>
  <c r="C37" i="25" s="1"/>
  <c r="D37" i="25" s="1" a="1"/>
  <c r="D37" i="25" s="1"/>
  <c r="C64" i="25" a="1"/>
  <c r="C64" i="25" s="1"/>
  <c r="D64" i="25" s="1" a="1"/>
  <c r="D64" i="25" s="1"/>
  <c r="B692" i="15"/>
  <c r="B684" i="15"/>
  <c r="B675" i="15"/>
  <c r="B667" i="15"/>
  <c r="B659" i="15"/>
  <c r="B651" i="15"/>
  <c r="B642" i="15"/>
  <c r="B634" i="15"/>
  <c r="B626" i="15"/>
  <c r="B618" i="15"/>
  <c r="B610" i="15"/>
  <c r="B592" i="15"/>
  <c r="B551" i="15"/>
  <c r="B683" i="15"/>
  <c r="B674" i="15"/>
  <c r="B666" i="15"/>
  <c r="B658" i="15"/>
  <c r="B650" i="15"/>
  <c r="B641" i="15"/>
  <c r="B633" i="15"/>
  <c r="B625" i="15"/>
  <c r="B617" i="15"/>
  <c r="B608" i="15"/>
  <c r="B587" i="15"/>
  <c r="B522" i="15"/>
  <c r="B696" i="15"/>
  <c r="B688" i="15"/>
  <c r="B680" i="15"/>
  <c r="B671" i="15"/>
  <c r="B663" i="15"/>
  <c r="B655" i="15"/>
  <c r="B646" i="15"/>
  <c r="B638" i="15"/>
  <c r="B630" i="15"/>
  <c r="B622" i="15"/>
  <c r="B614" i="15"/>
  <c r="B602" i="15"/>
  <c r="B579" i="15"/>
  <c r="B543" i="15"/>
  <c r="B511" i="15"/>
  <c r="B538" i="15"/>
  <c r="B506" i="15"/>
  <c r="B606" i="15"/>
  <c r="B590" i="15"/>
  <c r="B571" i="15"/>
  <c r="B535" i="15"/>
  <c r="B502" i="15"/>
  <c r="B588" i="15"/>
  <c r="B562" i="15"/>
  <c r="B530" i="15"/>
  <c r="B229" i="14"/>
  <c r="B242" i="14"/>
  <c r="B276" i="14"/>
  <c r="B284" i="14"/>
  <c r="B292" i="14"/>
  <c r="B268" i="14"/>
  <c r="B301" i="14"/>
  <c r="B308" i="14"/>
  <c r="B536" i="14"/>
  <c r="B521" i="14"/>
  <c r="B230" i="14"/>
  <c r="B243" i="14"/>
  <c r="B277" i="14"/>
  <c r="B285" i="14"/>
  <c r="B261" i="14"/>
  <c r="B269" i="14"/>
  <c r="B275" i="14"/>
  <c r="B302" i="14"/>
  <c r="B309" i="14"/>
  <c r="B517" i="14"/>
  <c r="B533" i="14"/>
  <c r="B532" i="14"/>
  <c r="B87" i="4"/>
  <c r="B267" i="14"/>
  <c r="B359" i="14"/>
  <c r="B231" i="14"/>
  <c r="B244" i="14"/>
  <c r="B278" i="14"/>
  <c r="B286" i="14"/>
  <c r="B262" i="14"/>
  <c r="B270" i="14"/>
  <c r="B260" i="14"/>
  <c r="B303" i="14"/>
  <c r="B311" i="14"/>
  <c r="B518" i="14"/>
  <c r="B534" i="14"/>
  <c r="B522" i="14"/>
  <c r="B283" i="14"/>
  <c r="B514" i="14"/>
  <c r="B259" i="14"/>
  <c r="B238" i="14"/>
  <c r="B279" i="14"/>
  <c r="B287" i="14"/>
  <c r="B263" i="14"/>
  <c r="B271" i="14"/>
  <c r="B296" i="14"/>
  <c r="B304" i="14"/>
  <c r="B312" i="14"/>
  <c r="B519" i="14"/>
  <c r="B535" i="14"/>
  <c r="B523" i="14"/>
  <c r="B241" i="14"/>
  <c r="B539" i="14"/>
  <c r="B254" i="14"/>
  <c r="B239" i="14"/>
  <c r="B280" i="14"/>
  <c r="B288" i="14"/>
  <c r="B264" i="14"/>
  <c r="B272" i="14"/>
  <c r="B297" i="14"/>
  <c r="B305" i="14"/>
  <c r="B360" i="14"/>
  <c r="B513" i="14"/>
  <c r="B530" i="14"/>
  <c r="B86" i="4"/>
  <c r="B300" i="14"/>
  <c r="B237" i="14"/>
  <c r="B240" i="14"/>
  <c r="B281" i="14"/>
  <c r="B289" i="14"/>
  <c r="B265" i="14"/>
  <c r="B273" i="14"/>
  <c r="B298" i="14"/>
  <c r="B306" i="14"/>
  <c r="B516" i="14"/>
  <c r="B528" i="14"/>
  <c r="B531" i="14"/>
  <c r="B525" i="14"/>
  <c r="B253" i="14"/>
  <c r="B648" i="15"/>
  <c r="B291" i="14"/>
  <c r="B245" i="14"/>
  <c r="B294" i="14"/>
  <c r="B282" i="14"/>
  <c r="B290" i="14"/>
  <c r="B266" i="14"/>
  <c r="B274" i="14"/>
  <c r="B299" i="14"/>
  <c r="B307" i="14"/>
  <c r="B310" i="14"/>
  <c r="B529" i="14"/>
  <c r="B358" i="14"/>
  <c r="B526" i="14"/>
  <c r="B293" i="14"/>
  <c r="B295" i="14"/>
  <c r="B609" i="15"/>
  <c r="B598" i="15"/>
  <c r="B580" i="15"/>
  <c r="B546" i="15"/>
  <c r="B514" i="15"/>
  <c r="C27" i="25" a="1"/>
  <c r="C27" i="25" s="1"/>
  <c r="D27" i="25" s="1" a="1"/>
  <c r="D27" i="25" s="1"/>
  <c r="C32" i="25" a="1"/>
  <c r="C32" i="25" s="1"/>
  <c r="D32" i="25" s="1" a="1"/>
  <c r="D32" i="25" s="1"/>
  <c r="C46" i="25" a="1"/>
  <c r="C46" i="25" s="1"/>
  <c r="D46" i="25" s="1" a="1"/>
  <c r="D46" i="25" s="1"/>
  <c r="C47" i="25" a="1"/>
  <c r="C47" i="25" s="1"/>
  <c r="D47" i="25" s="1" a="1"/>
  <c r="D47" i="25" s="1"/>
  <c r="C51" i="25" a="1"/>
  <c r="C51" i="25" s="1"/>
  <c r="D51" i="25" s="1" a="1"/>
  <c r="D51" i="25" s="1"/>
  <c r="C58" i="25" a="1"/>
  <c r="C58" i="25" s="1"/>
  <c r="D58" i="25" s="1" a="1"/>
  <c r="D58" i="25" s="1"/>
  <c r="C66" i="25" a="1"/>
  <c r="C66" i="25" s="1"/>
  <c r="D66" i="25" s="1" a="1"/>
  <c r="D66" i="25" s="1"/>
  <c r="D521" i="25" a="1"/>
  <c r="D521" i="25" s="1"/>
  <c r="D522" i="25" a="1"/>
  <c r="D522" i="25" s="1"/>
  <c r="B49" i="4"/>
  <c r="D518" i="25" a="1"/>
  <c r="D518" i="25" s="1"/>
  <c r="D519" i="25" a="1"/>
  <c r="D519" i="25" s="1"/>
  <c r="D520" i="25" a="1"/>
  <c r="D520" i="25" s="1"/>
  <c r="D416" i="25" a="1"/>
  <c r="D416" i="25" s="1"/>
  <c r="D517" i="25" a="1"/>
  <c r="D517" i="25" s="1"/>
  <c r="B739" i="15"/>
  <c r="B738" i="15"/>
  <c r="B737" i="15"/>
  <c r="B736" i="15"/>
  <c r="B95" i="4"/>
  <c r="B96" i="4"/>
  <c r="B20" i="4"/>
  <c r="A198" i="4" s="1"/>
  <c r="B144" i="4"/>
  <c r="B310" i="4"/>
  <c r="B47" i="46"/>
  <c r="B46" i="46"/>
  <c r="B45" i="46"/>
  <c r="B44" i="46"/>
  <c r="B43" i="46"/>
  <c r="B42" i="46"/>
  <c r="B41" i="46"/>
  <c r="B40" i="46"/>
  <c r="B39" i="46"/>
  <c r="B38" i="46"/>
  <c r="B37" i="46"/>
  <c r="B36" i="46"/>
  <c r="B35" i="46"/>
  <c r="B34" i="46"/>
  <c r="B33" i="46"/>
  <c r="B32" i="46"/>
  <c r="B31" i="46"/>
  <c r="B30" i="46"/>
  <c r="B29" i="46"/>
  <c r="B28" i="46"/>
  <c r="B27" i="46"/>
  <c r="B26" i="46"/>
  <c r="B25" i="46"/>
  <c r="B24" i="46"/>
  <c r="B23" i="46"/>
  <c r="B22" i="46"/>
  <c r="B21" i="46"/>
  <c r="B20" i="46"/>
  <c r="B19" i="46"/>
  <c r="B18" i="46"/>
  <c r="B17" i="46"/>
  <c r="B16" i="46"/>
  <c r="B15" i="46"/>
  <c r="B14" i="46"/>
  <c r="B13" i="46"/>
  <c r="B12" i="46"/>
  <c r="B8" i="46"/>
  <c r="B225" i="14"/>
  <c r="B235" i="14"/>
  <c r="B234" i="14"/>
  <c r="B233" i="14"/>
  <c r="B222" i="14"/>
  <c r="B232" i="14"/>
  <c r="B223" i="14"/>
  <c r="B224" i="14"/>
  <c r="B226" i="14"/>
  <c r="B227" i="14"/>
  <c r="B228" i="14"/>
  <c r="B236" i="14"/>
  <c r="B205" i="14"/>
  <c r="B206" i="14"/>
  <c r="B255" i="14"/>
  <c r="B256" i="14"/>
  <c r="B257" i="14"/>
  <c r="B258" i="14"/>
  <c r="B246" i="14"/>
  <c r="B247" i="14"/>
  <c r="B248" i="14"/>
  <c r="B249" i="14"/>
  <c r="B250" i="14"/>
  <c r="B251" i="14"/>
  <c r="B252" i="14"/>
  <c r="B402" i="14"/>
  <c r="D412" i="25" a="1"/>
  <c r="D412" i="25" s="1"/>
  <c r="D413" i="25" a="1"/>
  <c r="D413" i="25" s="1"/>
  <c r="D414" i="25" a="1"/>
  <c r="D414" i="25" s="1"/>
  <c r="D415" i="25" a="1"/>
  <c r="D415" i="25" s="1"/>
  <c r="D273" i="25" a="1"/>
  <c r="D273" i="25" s="1"/>
  <c r="D274" i="25" a="1"/>
  <c r="D274" i="25" s="1"/>
  <c r="D275" i="25" a="1"/>
  <c r="D275" i="25" s="1"/>
  <c r="D276" i="25" a="1"/>
  <c r="D276" i="25" s="1"/>
  <c r="D277" i="25" a="1"/>
  <c r="D277" i="25" s="1"/>
  <c r="D278" i="25" a="1"/>
  <c r="D278" i="25" s="1"/>
  <c r="D281" i="25" a="1"/>
  <c r="D281" i="25" s="1"/>
  <c r="D282" i="25" a="1"/>
  <c r="D282" i="25" s="1"/>
  <c r="C271" i="25" a="1"/>
  <c r="C271" i="25" s="1"/>
  <c r="D271" i="25" s="1" a="1"/>
  <c r="D271" i="25" s="1"/>
  <c r="D448" i="25" a="1"/>
  <c r="D448" i="25" s="1"/>
  <c r="D449" i="25" a="1"/>
  <c r="D449" i="25" s="1"/>
  <c r="D450" i="25" a="1"/>
  <c r="D450" i="25" s="1"/>
  <c r="D451" i="25" a="1"/>
  <c r="D451" i="25" s="1"/>
  <c r="D452" i="25" a="1"/>
  <c r="D452" i="25" s="1"/>
  <c r="D453" i="25" a="1"/>
  <c r="D453" i="25" s="1"/>
  <c r="D454" i="25" a="1"/>
  <c r="D454" i="25" s="1"/>
  <c r="D455" i="25" a="1"/>
  <c r="D455" i="25" s="1"/>
  <c r="D456" i="25" a="1"/>
  <c r="D456" i="25" s="1"/>
  <c r="D457" i="25" a="1"/>
  <c r="D457" i="25" s="1"/>
  <c r="D458" i="25" a="1"/>
  <c r="D458" i="25" s="1"/>
  <c r="D459" i="25" a="1"/>
  <c r="D459" i="25" s="1"/>
  <c r="D460" i="25" a="1"/>
  <c r="D460" i="25" s="1"/>
  <c r="D461" i="25" a="1"/>
  <c r="D461" i="25" s="1"/>
  <c r="D462" i="25" a="1"/>
  <c r="D462" i="25" s="1"/>
  <c r="D463" i="25" a="1"/>
  <c r="D463" i="25" s="1"/>
  <c r="D464" i="25" a="1"/>
  <c r="D464" i="25" s="1"/>
  <c r="D265" i="25" a="1"/>
  <c r="D265" i="25" s="1"/>
  <c r="D266" i="25" a="1"/>
  <c r="D266" i="25" s="1"/>
  <c r="D267" i="25" a="1"/>
  <c r="D267" i="25" s="1"/>
  <c r="D268" i="25" a="1"/>
  <c r="D268" i="25" s="1"/>
  <c r="D269" i="25" a="1"/>
  <c r="D269" i="25" s="1"/>
  <c r="D270" i="25" a="1"/>
  <c r="D270" i="25" s="1"/>
  <c r="D263" i="25" a="1"/>
  <c r="D263" i="25" s="1"/>
  <c r="D264" i="25" a="1"/>
  <c r="D264" i="25" s="1"/>
  <c r="D261" i="25" a="1"/>
  <c r="D261" i="25" s="1"/>
  <c r="D262" i="25" a="1"/>
  <c r="D262" i="25" s="1"/>
  <c r="D259" i="25" a="1"/>
  <c r="D259" i="25" s="1"/>
  <c r="D260" i="25" a="1"/>
  <c r="D260" i="25" s="1"/>
  <c r="D254" i="25" a="1"/>
  <c r="D254" i="25" s="1"/>
  <c r="D255" i="25" a="1"/>
  <c r="D255" i="25" s="1"/>
  <c r="D256" i="25" a="1"/>
  <c r="D256" i="25" s="1"/>
  <c r="D257" i="25" a="1"/>
  <c r="D257" i="25" s="1"/>
  <c r="D258" i="25" a="1"/>
  <c r="D258" i="25" s="1"/>
  <c r="D252" i="25" a="1"/>
  <c r="D252" i="25" s="1"/>
  <c r="D253" i="25" a="1"/>
  <c r="D253" i="25" s="1"/>
  <c r="C246" i="25" a="1"/>
  <c r="C246" i="25" s="1"/>
  <c r="D246" i="25" s="1" a="1"/>
  <c r="D246" i="25" s="1"/>
  <c r="C247" i="25" a="1"/>
  <c r="C247" i="25" s="1"/>
  <c r="D247" i="25" s="1" a="1"/>
  <c r="D247" i="25" s="1"/>
  <c r="C248" i="25" a="1"/>
  <c r="C248" i="25" s="1"/>
  <c r="D248" i="25" s="1" a="1"/>
  <c r="D248" i="25" s="1"/>
  <c r="C249" i="25" a="1"/>
  <c r="C249" i="25" s="1"/>
  <c r="D249" i="25" s="1" a="1"/>
  <c r="D249" i="25" s="1"/>
  <c r="C250" i="25" a="1"/>
  <c r="C250" i="25" s="1"/>
  <c r="D250" i="25" s="1" a="1"/>
  <c r="D250" i="25" s="1"/>
  <c r="D251" i="25" a="1"/>
  <c r="D251" i="25" s="1"/>
  <c r="C244" i="25" a="1"/>
  <c r="C244" i="25" s="1"/>
  <c r="D244" i="25" s="1" a="1"/>
  <c r="D244" i="25" s="1"/>
  <c r="C245" i="25" a="1"/>
  <c r="C245" i="25" s="1"/>
  <c r="D245" i="25" s="1" a="1"/>
  <c r="D245" i="25" s="1"/>
  <c r="C240" i="25" a="1"/>
  <c r="C240" i="25" s="1"/>
  <c r="D240" i="25" s="1" a="1"/>
  <c r="D240" i="25" s="1"/>
  <c r="C241" i="25" a="1"/>
  <c r="C241" i="25" s="1"/>
  <c r="D241" i="25" s="1" a="1"/>
  <c r="D241" i="25" s="1"/>
  <c r="C242" i="25" a="1"/>
  <c r="C242" i="25" s="1"/>
  <c r="D242" i="25" s="1" a="1"/>
  <c r="D242" i="25" s="1"/>
  <c r="C243" i="25" a="1"/>
  <c r="C243" i="25" s="1"/>
  <c r="D243" i="25" s="1" a="1"/>
  <c r="D243" i="25" s="1"/>
  <c r="C236" i="25" a="1"/>
  <c r="C236" i="25" s="1"/>
  <c r="D236" i="25" s="1" a="1"/>
  <c r="D236" i="25" s="1"/>
  <c r="C237" i="25" a="1"/>
  <c r="C237" i="25" s="1"/>
  <c r="D237" i="25" s="1" a="1"/>
  <c r="D237" i="25" s="1"/>
  <c r="C238" i="25" a="1"/>
  <c r="C238" i="25" s="1"/>
  <c r="D238" i="25" s="1" a="1"/>
  <c r="D238" i="25" s="1"/>
  <c r="C239" i="25" a="1"/>
  <c r="C239" i="25" s="1"/>
  <c r="D239" i="25" s="1" a="1"/>
  <c r="D239" i="25" s="1"/>
  <c r="C230" i="25" a="1"/>
  <c r="C230" i="25" s="1"/>
  <c r="D230" i="25" s="1" a="1"/>
  <c r="D230" i="25" s="1"/>
  <c r="C231" i="25" a="1"/>
  <c r="C231" i="25" s="1"/>
  <c r="D231" i="25" s="1" a="1"/>
  <c r="D231" i="25" s="1"/>
  <c r="C232" i="25" a="1"/>
  <c r="C232" i="25" s="1"/>
  <c r="D232" i="25" s="1" a="1"/>
  <c r="D232" i="25" s="1"/>
  <c r="C233" i="25" a="1"/>
  <c r="C233" i="25" s="1"/>
  <c r="D233" i="25" s="1" a="1"/>
  <c r="D233" i="25" s="1"/>
  <c r="C234" i="25" a="1"/>
  <c r="C234" i="25" s="1"/>
  <c r="D234" i="25" s="1" a="1"/>
  <c r="D234" i="25" s="1"/>
  <c r="C235" i="25" a="1"/>
  <c r="C235" i="25" s="1"/>
  <c r="D235" i="25" s="1" a="1"/>
  <c r="D235" i="25" s="1"/>
  <c r="C228" i="25" a="1"/>
  <c r="C228" i="25" s="1"/>
  <c r="D228" i="25" s="1" a="1"/>
  <c r="D228" i="25" s="1"/>
  <c r="C229" i="25" a="1"/>
  <c r="C229" i="25" s="1"/>
  <c r="D229" i="25" s="1" a="1"/>
  <c r="D229" i="25" s="1"/>
  <c r="C222" i="25" a="1"/>
  <c r="C222" i="25" s="1"/>
  <c r="D222" i="25" s="1" a="1"/>
  <c r="D222" i="25" s="1"/>
  <c r="C223" i="25" a="1"/>
  <c r="C223" i="25" s="1"/>
  <c r="D223" i="25" s="1" a="1"/>
  <c r="D223" i="25" s="1"/>
  <c r="C224" i="25" a="1"/>
  <c r="C224" i="25" s="1"/>
  <c r="D224" i="25" s="1" a="1"/>
  <c r="D224" i="25" s="1"/>
  <c r="C225" i="25" a="1"/>
  <c r="C225" i="25" s="1"/>
  <c r="D225" i="25" s="1" a="1"/>
  <c r="D225" i="25" s="1"/>
  <c r="C226" i="25" a="1"/>
  <c r="C226" i="25" s="1"/>
  <c r="D226" i="25" s="1" a="1"/>
  <c r="D226" i="25" s="1"/>
  <c r="C227" i="25" a="1"/>
  <c r="C227" i="25" s="1"/>
  <c r="D227" i="25" s="1" a="1"/>
  <c r="D227" i="25" s="1"/>
  <c r="B204" i="14"/>
  <c r="C220" i="25" a="1"/>
  <c r="C220" i="25" s="1"/>
  <c r="D220" i="25" s="1" a="1"/>
  <c r="D220" i="25" s="1"/>
  <c r="C221" i="25" a="1"/>
  <c r="C221" i="25" s="1"/>
  <c r="D221" i="25" s="1" a="1"/>
  <c r="D221" i="25" s="1"/>
  <c r="B677" i="15"/>
  <c r="B214" i="14"/>
  <c r="B221" i="14"/>
  <c r="B215" i="14"/>
  <c r="B216" i="14"/>
  <c r="B217" i="14"/>
  <c r="B218" i="14"/>
  <c r="B219" i="14"/>
  <c r="B220" i="14"/>
  <c r="B207" i="14"/>
  <c r="B208" i="14"/>
  <c r="B209" i="14"/>
  <c r="B210" i="14"/>
  <c r="B211" i="14"/>
  <c r="B212" i="14"/>
  <c r="B213" i="14"/>
  <c r="C215" i="25" a="1"/>
  <c r="C215" i="25" s="1"/>
  <c r="D215" i="25" s="1" a="1"/>
  <c r="D215" i="25" s="1"/>
  <c r="C216" i="25" a="1"/>
  <c r="C216" i="25" s="1"/>
  <c r="D216" i="25" s="1" a="1"/>
  <c r="D216" i="25" s="1"/>
  <c r="C217" i="25" a="1"/>
  <c r="C217" i="25" s="1"/>
  <c r="D217" i="25" s="1" a="1"/>
  <c r="D217" i="25" s="1"/>
  <c r="C218" i="25" a="1"/>
  <c r="C218" i="25" s="1"/>
  <c r="D218" i="25" s="1" a="1"/>
  <c r="D218" i="25" s="1"/>
  <c r="C219" i="25" a="1"/>
  <c r="C219" i="25" s="1"/>
  <c r="D219" i="25" s="1" a="1"/>
  <c r="D219" i="25" s="1"/>
  <c r="C212" i="25" a="1"/>
  <c r="C212" i="25" s="1"/>
  <c r="D212" i="25" s="1" a="1"/>
  <c r="D212" i="25" s="1"/>
  <c r="C213" i="25" a="1"/>
  <c r="C213" i="25" s="1"/>
  <c r="D213" i="25" s="1" a="1"/>
  <c r="D213" i="25" s="1"/>
  <c r="C214" i="25" a="1"/>
  <c r="C214" i="25" s="1"/>
  <c r="D214" i="25" s="1" a="1"/>
  <c r="D214" i="25" s="1"/>
  <c r="C207" i="25" a="1"/>
  <c r="C207" i="25" s="1"/>
  <c r="D207" i="25" s="1" a="1"/>
  <c r="D207" i="25" s="1"/>
  <c r="C208" i="25" a="1"/>
  <c r="C208" i="25" s="1"/>
  <c r="D208" i="25" s="1" a="1"/>
  <c r="D208" i="25" s="1"/>
  <c r="C209" i="25" a="1"/>
  <c r="C209" i="25" s="1"/>
  <c r="D209" i="25" s="1" a="1"/>
  <c r="D209" i="25" s="1"/>
  <c r="C210" i="25" a="1"/>
  <c r="C210" i="25" s="1"/>
  <c r="D210" i="25" s="1" a="1"/>
  <c r="D210" i="25" s="1"/>
  <c r="C211" i="25" a="1"/>
  <c r="C211" i="25" s="1"/>
  <c r="D211" i="25" s="1" a="1"/>
  <c r="D211" i="25" s="1"/>
  <c r="C205" i="25" a="1"/>
  <c r="C205" i="25" s="1"/>
  <c r="D205" i="25" s="1" a="1"/>
  <c r="D205" i="25" s="1"/>
  <c r="C206" i="25" a="1"/>
  <c r="C206" i="25" s="1"/>
  <c r="D206" i="25" s="1" a="1"/>
  <c r="D206" i="25" s="1"/>
  <c r="B187" i="14"/>
  <c r="B189" i="14"/>
  <c r="B589" i="15"/>
  <c r="B581" i="15"/>
  <c r="B573" i="15"/>
  <c r="B561" i="15"/>
  <c r="B553" i="15"/>
  <c r="B545" i="15"/>
  <c r="B537" i="15"/>
  <c r="B529" i="15"/>
  <c r="B521" i="15"/>
  <c r="B513" i="15"/>
  <c r="B505" i="15"/>
  <c r="B287" i="15"/>
  <c r="B181" i="14"/>
  <c r="B188" i="14"/>
  <c r="B572" i="15"/>
  <c r="B560" i="15"/>
  <c r="B552" i="15"/>
  <c r="B544" i="15"/>
  <c r="B536" i="15"/>
  <c r="B528" i="15"/>
  <c r="B520" i="15"/>
  <c r="B512" i="15"/>
  <c r="B113" i="15"/>
  <c r="B195" i="14"/>
  <c r="B184" i="14"/>
  <c r="B182" i="14"/>
  <c r="B179" i="14"/>
  <c r="B180" i="14"/>
  <c r="B194" i="14"/>
  <c r="B186" i="14"/>
  <c r="B604" i="15"/>
  <c r="B594" i="15"/>
  <c r="B586" i="15"/>
  <c r="B578" i="15"/>
  <c r="B570" i="15"/>
  <c r="B558" i="15"/>
  <c r="B550" i="15"/>
  <c r="B542" i="15"/>
  <c r="B534" i="15"/>
  <c r="B526" i="15"/>
  <c r="B518" i="15"/>
  <c r="B510" i="15"/>
  <c r="B500" i="15"/>
  <c r="B193" i="14"/>
  <c r="B185" i="14"/>
  <c r="B603" i="15"/>
  <c r="B593" i="15"/>
  <c r="B585" i="15"/>
  <c r="B577" i="15"/>
  <c r="B569" i="15"/>
  <c r="B557" i="15"/>
  <c r="B549" i="15"/>
  <c r="B541" i="15"/>
  <c r="B533" i="15"/>
  <c r="B525" i="15"/>
  <c r="B517" i="15"/>
  <c r="B509" i="15"/>
  <c r="B498" i="15"/>
  <c r="B192" i="14"/>
  <c r="B202" i="14"/>
  <c r="B576" i="15"/>
  <c r="B568" i="15"/>
  <c r="B556" i="15"/>
  <c r="B548" i="15"/>
  <c r="B540" i="15"/>
  <c r="B532" i="15"/>
  <c r="B524" i="15"/>
  <c r="B516" i="15"/>
  <c r="B508" i="15"/>
  <c r="B497" i="15"/>
  <c r="B191" i="14"/>
  <c r="B201" i="14"/>
  <c r="B601" i="15"/>
  <c r="B591" i="15"/>
  <c r="B583" i="15"/>
  <c r="B575" i="15"/>
  <c r="B567" i="15"/>
  <c r="B555" i="15"/>
  <c r="B547" i="15"/>
  <c r="B539" i="15"/>
  <c r="B531" i="15"/>
  <c r="B523" i="15"/>
  <c r="B515" i="15"/>
  <c r="B507" i="15"/>
  <c r="B190" i="14"/>
  <c r="B200" i="14"/>
  <c r="C202" i="25" a="1"/>
  <c r="C202" i="25" s="1"/>
  <c r="D202" i="25" s="1" a="1"/>
  <c r="D202" i="25" s="1"/>
  <c r="C203" i="25" a="1"/>
  <c r="C203" i="25" s="1"/>
  <c r="D203" i="25" s="1" a="1"/>
  <c r="D203" i="25" s="1"/>
  <c r="C204" i="25" a="1"/>
  <c r="C204" i="25" s="1"/>
  <c r="D204" i="25" s="1" a="1"/>
  <c r="D204" i="25" s="1"/>
  <c r="C200" i="25" a="1"/>
  <c r="C200" i="25" s="1"/>
  <c r="D200" i="25" s="1" a="1"/>
  <c r="D200" i="25" s="1"/>
  <c r="C201" i="25" a="1"/>
  <c r="C201" i="25" s="1"/>
  <c r="D201" i="25" s="1" a="1"/>
  <c r="D201" i="25" s="1"/>
  <c r="C195" i="25" a="1"/>
  <c r="C195" i="25" s="1"/>
  <c r="D195" i="25" s="1" a="1"/>
  <c r="D195" i="25" s="1"/>
  <c r="C196" i="25" a="1"/>
  <c r="C196" i="25" s="1"/>
  <c r="D196" i="25" s="1" a="1"/>
  <c r="D196" i="25" s="1"/>
  <c r="C197" i="25" a="1"/>
  <c r="C197" i="25" s="1"/>
  <c r="D197" i="25" s="1" a="1"/>
  <c r="D197" i="25" s="1"/>
  <c r="C198" i="25" a="1"/>
  <c r="C198" i="25" s="1"/>
  <c r="D198" i="25" s="1" a="1"/>
  <c r="D198" i="25" s="1"/>
  <c r="C199" i="25" a="1"/>
  <c r="C199" i="25" s="1"/>
  <c r="D199" i="25" s="1" a="1"/>
  <c r="D199" i="25" s="1"/>
  <c r="C186" i="25" a="1"/>
  <c r="C186" i="25" s="1"/>
  <c r="D186" i="25" s="1" a="1"/>
  <c r="D186" i="25" s="1"/>
  <c r="C187" i="25" a="1"/>
  <c r="C187" i="25" s="1"/>
  <c r="D187" i="25" s="1" a="1"/>
  <c r="D187" i="25" s="1"/>
  <c r="C188" i="25" a="1"/>
  <c r="C188" i="25" s="1"/>
  <c r="D188" i="25" s="1" a="1"/>
  <c r="D188" i="25" s="1"/>
  <c r="C189" i="25" a="1"/>
  <c r="C189" i="25" s="1"/>
  <c r="D189" i="25" s="1" a="1"/>
  <c r="D189" i="25" s="1"/>
  <c r="C190" i="25" a="1"/>
  <c r="C190" i="25" s="1"/>
  <c r="D190" i="25" s="1" a="1"/>
  <c r="D190" i="25" s="1"/>
  <c r="C191" i="25" a="1"/>
  <c r="C191" i="25" s="1"/>
  <c r="D191" i="25" s="1" a="1"/>
  <c r="D191" i="25" s="1"/>
  <c r="C192" i="25" a="1"/>
  <c r="C192" i="25" s="1"/>
  <c r="D192" i="25" s="1" a="1"/>
  <c r="D192" i="25" s="1"/>
  <c r="C193" i="25" a="1"/>
  <c r="C193" i="25" s="1"/>
  <c r="D193" i="25" s="1" a="1"/>
  <c r="D193" i="25" s="1"/>
  <c r="C194" i="25" a="1"/>
  <c r="C194" i="25" s="1"/>
  <c r="D194" i="25" s="1" a="1"/>
  <c r="D194" i="25" s="1"/>
  <c r="B177" i="14"/>
  <c r="B176" i="14"/>
  <c r="B183" i="14"/>
  <c r="B175" i="14"/>
  <c r="C182" i="25" a="1"/>
  <c r="C182" i="25" s="1"/>
  <c r="D182" i="25" s="1" a="1"/>
  <c r="D182" i="25" s="1"/>
  <c r="C183" i="25" a="1"/>
  <c r="C183" i="25" s="1"/>
  <c r="D183" i="25" s="1" a="1"/>
  <c r="D183" i="25" s="1"/>
  <c r="C184" i="25" a="1"/>
  <c r="C184" i="25" s="1"/>
  <c r="D184" i="25" s="1" a="1"/>
  <c r="D184" i="25" s="1"/>
  <c r="C185" i="25" a="1"/>
  <c r="C185" i="25" s="1"/>
  <c r="D185" i="25" s="1" a="1"/>
  <c r="D185" i="25" s="1"/>
  <c r="B199" i="14"/>
  <c r="B203" i="14"/>
  <c r="C180" i="25" a="1"/>
  <c r="C180" i="25" s="1"/>
  <c r="D180" i="25" s="1" a="1"/>
  <c r="D180" i="25" s="1"/>
  <c r="C181" i="25" a="1"/>
  <c r="C181" i="25" s="1"/>
  <c r="D181" i="25" s="1" a="1"/>
  <c r="D181" i="25" s="1"/>
  <c r="B7" i="15"/>
  <c r="B596" i="15"/>
  <c r="B595" i="15"/>
  <c r="B566" i="15"/>
  <c r="B565" i="15"/>
  <c r="B564" i="15"/>
  <c r="B563" i="15"/>
  <c r="B115" i="14"/>
  <c r="B161" i="14"/>
  <c r="B133" i="14"/>
  <c r="B138" i="14"/>
  <c r="B141" i="14"/>
  <c r="B142" i="14"/>
  <c r="B143" i="14"/>
  <c r="B144" i="14"/>
  <c r="B101" i="14"/>
  <c r="B197" i="14"/>
  <c r="B100" i="14"/>
  <c r="B102" i="14"/>
  <c r="B103" i="14"/>
  <c r="B104" i="14"/>
  <c r="B105" i="14"/>
  <c r="B106" i="14"/>
  <c r="B107" i="14"/>
  <c r="B108" i="14"/>
  <c r="B109" i="14"/>
  <c r="B110" i="14"/>
  <c r="B111" i="14"/>
  <c r="B112" i="14"/>
  <c r="B113" i="14"/>
  <c r="B114" i="14"/>
  <c r="B116" i="14"/>
  <c r="B117" i="14"/>
  <c r="B118" i="14"/>
  <c r="B119" i="14"/>
  <c r="B120" i="14"/>
  <c r="B121" i="14"/>
  <c r="B122" i="14"/>
  <c r="B123" i="14"/>
  <c r="B124" i="14"/>
  <c r="B125" i="14"/>
  <c r="B126" i="14"/>
  <c r="B127" i="14"/>
  <c r="B128" i="14"/>
  <c r="B129" i="14"/>
  <c r="B130" i="14"/>
  <c r="B131" i="14"/>
  <c r="B198" i="14"/>
  <c r="B178" i="14"/>
  <c r="B152" i="14"/>
  <c r="B166" i="14"/>
  <c r="B167" i="14"/>
  <c r="B168" i="14"/>
  <c r="B169" i="14"/>
  <c r="B170" i="14"/>
  <c r="B171" i="14"/>
  <c r="B172" i="14"/>
  <c r="B173" i="14"/>
  <c r="B174" i="14"/>
  <c r="C159" i="25" a="1"/>
  <c r="C159" i="25" s="1"/>
  <c r="D159" i="25" s="1" a="1"/>
  <c r="D159" i="25" s="1"/>
  <c r="C171" i="25" a="1"/>
  <c r="C171" i="25" s="1"/>
  <c r="D171" i="25" s="1" a="1"/>
  <c r="D171" i="25" s="1"/>
  <c r="C172" i="25" a="1"/>
  <c r="C172" i="25" s="1"/>
  <c r="D172" i="25" s="1" a="1"/>
  <c r="D172" i="25" s="1"/>
  <c r="C173" i="25" a="1"/>
  <c r="C173" i="25" s="1"/>
  <c r="D173" i="25" s="1" a="1"/>
  <c r="D173" i="25" s="1"/>
  <c r="C174" i="25" a="1"/>
  <c r="C174" i="25" s="1"/>
  <c r="D174" i="25" s="1" a="1"/>
  <c r="D174" i="25" s="1"/>
  <c r="C175" i="25" a="1"/>
  <c r="C175" i="25" s="1"/>
  <c r="D175" i="25" s="1" a="1"/>
  <c r="D175" i="25" s="1"/>
  <c r="C176" i="25" a="1"/>
  <c r="C176" i="25" s="1"/>
  <c r="D176" i="25" s="1" a="1"/>
  <c r="D176" i="25" s="1"/>
  <c r="C177" i="25" a="1"/>
  <c r="C177" i="25" s="1"/>
  <c r="D177" i="25" s="1" a="1"/>
  <c r="D177" i="25" s="1"/>
  <c r="C178" i="25" a="1"/>
  <c r="C178" i="25" s="1"/>
  <c r="D178" i="25" s="1" a="1"/>
  <c r="D178" i="25" s="1"/>
  <c r="C179" i="25" a="1"/>
  <c r="C179" i="25" s="1"/>
  <c r="D179" i="25" s="1" a="1"/>
  <c r="D179" i="25" s="1"/>
  <c r="C169" i="25" a="1"/>
  <c r="C169" i="25" s="1"/>
  <c r="D169" i="25" s="1" a="1"/>
  <c r="D169" i="25" s="1"/>
  <c r="C160" i="25" a="1"/>
  <c r="C160" i="25" s="1"/>
  <c r="D160" i="25" s="1" a="1"/>
  <c r="D160" i="25" s="1"/>
  <c r="C168" i="25" a="1"/>
  <c r="C168" i="25" s="1"/>
  <c r="D168" i="25" s="1" a="1"/>
  <c r="D168" i="25" s="1"/>
  <c r="C163" i="25" a="1"/>
  <c r="C163" i="25" s="1"/>
  <c r="D163" i="25" s="1" a="1"/>
  <c r="D163" i="25" s="1"/>
  <c r="C167" i="25" a="1"/>
  <c r="C167" i="25" s="1"/>
  <c r="D167" i="25" s="1" a="1"/>
  <c r="D167" i="25" s="1"/>
  <c r="C162" i="25" a="1"/>
  <c r="C162" i="25" s="1"/>
  <c r="D162" i="25" s="1" a="1"/>
  <c r="D162" i="25" s="1"/>
  <c r="C161" i="25" a="1"/>
  <c r="C161" i="25" s="1"/>
  <c r="D161" i="25" s="1" a="1"/>
  <c r="D161" i="25" s="1"/>
  <c r="C170" i="25" a="1"/>
  <c r="C170" i="25" s="1"/>
  <c r="D170" i="25" s="1" a="1"/>
  <c r="D170" i="25" s="1"/>
  <c r="C165" i="25" a="1"/>
  <c r="C165" i="25" s="1"/>
  <c r="D165" i="25" s="1" a="1"/>
  <c r="D165" i="25" s="1"/>
  <c r="C164" i="25" a="1"/>
  <c r="C164" i="25" s="1"/>
  <c r="D164" i="25" s="1" a="1"/>
  <c r="D164" i="25" s="1"/>
  <c r="C166" i="25" a="1"/>
  <c r="C166" i="25" s="1"/>
  <c r="D166" i="25" s="1" a="1"/>
  <c r="D166" i="25" s="1"/>
  <c r="C151" i="25" a="1"/>
  <c r="C151" i="25" s="1"/>
  <c r="D151" i="25" s="1" a="1"/>
  <c r="D151" i="25" s="1"/>
  <c r="C152" i="25" a="1"/>
  <c r="C152" i="25" s="1"/>
  <c r="D152" i="25" s="1" a="1"/>
  <c r="D152" i="25" s="1"/>
  <c r="C153" i="25" a="1"/>
  <c r="C153" i="25" s="1"/>
  <c r="D153" i="25" s="1" a="1"/>
  <c r="D153" i="25" s="1"/>
  <c r="C154" i="25" a="1"/>
  <c r="C154" i="25" s="1"/>
  <c r="D154" i="25" s="1" a="1"/>
  <c r="D154" i="25" s="1"/>
  <c r="C155" i="25" a="1"/>
  <c r="C155" i="25" s="1"/>
  <c r="D155" i="25" s="1" a="1"/>
  <c r="D155" i="25" s="1"/>
  <c r="C156" i="25" a="1"/>
  <c r="C156" i="25" s="1"/>
  <c r="D156" i="25" s="1" a="1"/>
  <c r="D156" i="25" s="1"/>
  <c r="C157" i="25" a="1"/>
  <c r="C157" i="25" s="1"/>
  <c r="D157" i="25" s="1" a="1"/>
  <c r="D157" i="25" s="1"/>
  <c r="C158" i="25" a="1"/>
  <c r="C158" i="25" s="1"/>
  <c r="D158" i="25" s="1" a="1"/>
  <c r="D158" i="25" s="1"/>
  <c r="C137" i="25" a="1"/>
  <c r="C137" i="25" s="1"/>
  <c r="D137" i="25" s="1" a="1"/>
  <c r="D137" i="25" s="1"/>
  <c r="C138" i="25" a="1"/>
  <c r="C138" i="25" s="1"/>
  <c r="D138" i="25" s="1" a="1"/>
  <c r="D138" i="25" s="1"/>
  <c r="C139" i="25" a="1"/>
  <c r="C139" i="25" s="1"/>
  <c r="D139" i="25" s="1" a="1"/>
  <c r="D139" i="25" s="1"/>
  <c r="C140" i="25" a="1"/>
  <c r="C140" i="25" s="1"/>
  <c r="D140" i="25" s="1" a="1"/>
  <c r="D140" i="25" s="1"/>
  <c r="C141" i="25" a="1"/>
  <c r="C141" i="25" s="1"/>
  <c r="D141" i="25" s="1" a="1"/>
  <c r="D141" i="25" s="1"/>
  <c r="C142" i="25" a="1"/>
  <c r="C142" i="25" s="1"/>
  <c r="D142" i="25" s="1" a="1"/>
  <c r="D142" i="25" s="1"/>
  <c r="C143" i="25" a="1"/>
  <c r="C143" i="25" s="1"/>
  <c r="D143" i="25" s="1" a="1"/>
  <c r="D143" i="25" s="1"/>
  <c r="C144" i="25" a="1"/>
  <c r="C144" i="25" s="1"/>
  <c r="D144" i="25" s="1" a="1"/>
  <c r="D144" i="25" s="1"/>
  <c r="C145" i="25" a="1"/>
  <c r="C145" i="25" s="1"/>
  <c r="D145" i="25" s="1" a="1"/>
  <c r="D145" i="25" s="1"/>
  <c r="C146" i="25" a="1"/>
  <c r="C146" i="25" s="1"/>
  <c r="D146" i="25" s="1" a="1"/>
  <c r="D146" i="25" s="1"/>
  <c r="C147" i="25" a="1"/>
  <c r="C147" i="25" s="1"/>
  <c r="D147" i="25" s="1" a="1"/>
  <c r="D147" i="25" s="1"/>
  <c r="C148" i="25" a="1"/>
  <c r="C148" i="25" s="1"/>
  <c r="D148" i="25" s="1" a="1"/>
  <c r="D148" i="25" s="1"/>
  <c r="C149" i="25" a="1"/>
  <c r="C149" i="25" s="1"/>
  <c r="D149" i="25" s="1" a="1"/>
  <c r="D149" i="25" s="1"/>
  <c r="C150" i="25" a="1"/>
  <c r="C150" i="25" s="1"/>
  <c r="D150" i="25" s="1" a="1"/>
  <c r="D150" i="25" s="1"/>
  <c r="C135" i="25" a="1"/>
  <c r="C135" i="25" s="1"/>
  <c r="D135" i="25" s="1" a="1"/>
  <c r="D135" i="25" s="1"/>
  <c r="C136" i="25" a="1"/>
  <c r="C136" i="25" s="1"/>
  <c r="D136" i="25" s="1" a="1"/>
  <c r="D136" i="25" s="1"/>
  <c r="C132" i="25" a="1"/>
  <c r="C132" i="25" s="1"/>
  <c r="D132" i="25" s="1" a="1"/>
  <c r="D132" i="25" s="1"/>
  <c r="C133" i="25" a="1"/>
  <c r="C133" i="25" s="1"/>
  <c r="D133" i="25" s="1" a="1"/>
  <c r="D133" i="25" s="1"/>
  <c r="C134" i="25" a="1"/>
  <c r="C134" i="25" s="1"/>
  <c r="D134" i="25" s="1" a="1"/>
  <c r="D134" i="25" s="1"/>
  <c r="C130" i="25" a="1"/>
  <c r="C130" i="25" s="1"/>
  <c r="D130" i="25" s="1" a="1"/>
  <c r="D130" i="25" s="1"/>
  <c r="C131" i="25" a="1"/>
  <c r="C131" i="25" s="1"/>
  <c r="D131" i="25" s="1" a="1"/>
  <c r="D131" i="25" s="1"/>
  <c r="B154" i="14"/>
  <c r="B91" i="14"/>
  <c r="B52" i="14"/>
  <c r="B98" i="14"/>
  <c r="B137" i="14"/>
  <c r="B151" i="14"/>
  <c r="B160" i="14"/>
  <c r="B153" i="14"/>
  <c r="B90" i="14"/>
  <c r="B51" i="14"/>
  <c r="B7" i="14"/>
  <c r="B504" i="15"/>
  <c r="B496" i="15"/>
  <c r="B28" i="14"/>
  <c r="B147" i="14"/>
  <c r="B132" i="14"/>
  <c r="B159" i="14"/>
  <c r="B97" i="14"/>
  <c r="B89" i="14"/>
  <c r="B50" i="14"/>
  <c r="B23" i="14"/>
  <c r="B503" i="15"/>
  <c r="B146" i="14"/>
  <c r="B165" i="14"/>
  <c r="B158" i="14"/>
  <c r="B88" i="14"/>
  <c r="B45" i="14"/>
  <c r="B49" i="14"/>
  <c r="B5" i="14"/>
  <c r="B26" i="14"/>
  <c r="B196" i="14"/>
  <c r="B145" i="14"/>
  <c r="B150" i="14"/>
  <c r="B157" i="14"/>
  <c r="B95" i="14"/>
  <c r="B81" i="14"/>
  <c r="B64" i="14"/>
  <c r="B44" i="14"/>
  <c r="B48" i="14"/>
  <c r="C128" i="25" a="1"/>
  <c r="C128" i="25" s="1"/>
  <c r="D128" i="25" s="1" a="1"/>
  <c r="D128" i="25" s="1"/>
  <c r="C129" i="25" a="1"/>
  <c r="C129" i="25" s="1"/>
  <c r="D129" i="25" s="1" a="1"/>
  <c r="D129" i="25" s="1"/>
  <c r="B501" i="15"/>
  <c r="B455" i="15"/>
  <c r="B148" i="14"/>
  <c r="B136" i="14"/>
  <c r="B164" i="14"/>
  <c r="B156" i="14"/>
  <c r="B94" i="14"/>
  <c r="B40" i="14"/>
  <c r="B9" i="14"/>
  <c r="B62" i="14"/>
  <c r="B140" i="14"/>
  <c r="B135" i="14"/>
  <c r="B163" i="14"/>
  <c r="B149" i="14"/>
  <c r="B93" i="14"/>
  <c r="B54" i="14"/>
  <c r="B33" i="14"/>
  <c r="B38" i="14"/>
  <c r="B499" i="15"/>
  <c r="B265" i="15"/>
  <c r="B139" i="14"/>
  <c r="B134" i="14"/>
  <c r="B162" i="14"/>
  <c r="B155" i="14"/>
  <c r="B92" i="14"/>
  <c r="B53" i="14"/>
  <c r="B37" i="14"/>
  <c r="C123" i="25" a="1"/>
  <c r="C123" i="25" s="1"/>
  <c r="D123" i="25" s="1" a="1"/>
  <c r="D123" i="25" s="1"/>
  <c r="C124" i="25" a="1"/>
  <c r="C124" i="25" s="1"/>
  <c r="D124" i="25" s="1" a="1"/>
  <c r="D124" i="25" s="1"/>
  <c r="C125" i="25" a="1"/>
  <c r="C125" i="25" s="1"/>
  <c r="D125" i="25" s="1" a="1"/>
  <c r="D125" i="25" s="1"/>
  <c r="C126" i="25" a="1"/>
  <c r="C126" i="25" s="1"/>
  <c r="D126" i="25" s="1" a="1"/>
  <c r="D126" i="25" s="1"/>
  <c r="C127" i="25" a="1"/>
  <c r="C127" i="25" s="1"/>
  <c r="D127" i="25" s="1" a="1"/>
  <c r="D127" i="25" s="1"/>
  <c r="C121" i="25" a="1"/>
  <c r="C121" i="25" s="1"/>
  <c r="D121" i="25" s="1" a="1"/>
  <c r="D121" i="25" s="1"/>
  <c r="C122" i="25" a="1"/>
  <c r="C122" i="25" s="1"/>
  <c r="D122" i="25" s="1" a="1"/>
  <c r="D122" i="25" s="1"/>
  <c r="C117" i="25" a="1"/>
  <c r="C117" i="25" s="1"/>
  <c r="D117" i="25" s="1" a="1"/>
  <c r="D117" i="25" s="1"/>
  <c r="C118" i="25" a="1"/>
  <c r="C118" i="25" s="1"/>
  <c r="D118" i="25" s="1" a="1"/>
  <c r="D118" i="25" s="1"/>
  <c r="C119" i="25" a="1"/>
  <c r="C119" i="25" s="1"/>
  <c r="D119" i="25" s="1" a="1"/>
  <c r="D119" i="25" s="1"/>
  <c r="C120" i="25" a="1"/>
  <c r="C120" i="25" s="1"/>
  <c r="D120" i="25" s="1" a="1"/>
  <c r="D120" i="25" s="1"/>
  <c r="C113" i="25" a="1"/>
  <c r="C113" i="25" s="1"/>
  <c r="D113" i="25" s="1" a="1"/>
  <c r="D113" i="25" s="1"/>
  <c r="C114" i="25" a="1"/>
  <c r="C114" i="25" s="1"/>
  <c r="D114" i="25" s="1" a="1"/>
  <c r="D114" i="25" s="1"/>
  <c r="C115" i="25" a="1"/>
  <c r="C115" i="25" s="1"/>
  <c r="D115" i="25" s="1" a="1"/>
  <c r="D115" i="25" s="1"/>
  <c r="C116" i="25" a="1"/>
  <c r="C116" i="25" s="1"/>
  <c r="D116" i="25" s="1" a="1"/>
  <c r="D116" i="25" s="1"/>
  <c r="C103" i="25" a="1"/>
  <c r="C103" i="25" s="1"/>
  <c r="D103" i="25" s="1" a="1"/>
  <c r="D103" i="25" s="1"/>
  <c r="C104" i="25" a="1"/>
  <c r="C104" i="25" s="1"/>
  <c r="D104" i="25" s="1" a="1"/>
  <c r="D104" i="25" s="1"/>
  <c r="C105" i="25" a="1"/>
  <c r="C105" i="25" s="1"/>
  <c r="D105" i="25" s="1" a="1"/>
  <c r="D105" i="25" s="1"/>
  <c r="C106" i="25" a="1"/>
  <c r="C106" i="25" s="1"/>
  <c r="D106" i="25" s="1" a="1"/>
  <c r="D106" i="25" s="1"/>
  <c r="C107" i="25" a="1"/>
  <c r="C107" i="25" s="1"/>
  <c r="D107" i="25" s="1" a="1"/>
  <c r="D107" i="25" s="1"/>
  <c r="C108" i="25" a="1"/>
  <c r="C108" i="25" s="1"/>
  <c r="D108" i="25" s="1" a="1"/>
  <c r="D108" i="25" s="1"/>
  <c r="C109" i="25" a="1"/>
  <c r="C109" i="25" s="1"/>
  <c r="D109" i="25" s="1" a="1"/>
  <c r="D109" i="25" s="1"/>
  <c r="C110" i="25" a="1"/>
  <c r="C110" i="25" s="1"/>
  <c r="D110" i="25" s="1" a="1"/>
  <c r="D110" i="25" s="1"/>
  <c r="C111" i="25" a="1"/>
  <c r="C111" i="25" s="1"/>
  <c r="D111" i="25" s="1" a="1"/>
  <c r="D111" i="25" s="1"/>
  <c r="C112" i="25" a="1"/>
  <c r="C112" i="25" s="1"/>
  <c r="D112" i="25" s="1" a="1"/>
  <c r="D112" i="25" s="1"/>
  <c r="C101" i="25" a="1"/>
  <c r="C101" i="25" s="1"/>
  <c r="D101" i="25" s="1" a="1"/>
  <c r="D101" i="25" s="1"/>
  <c r="C102" i="25" a="1"/>
  <c r="C102" i="25" s="1"/>
  <c r="D102" i="25" s="1" a="1"/>
  <c r="D102" i="25" s="1"/>
  <c r="C26" i="25" a="1"/>
  <c r="C26" i="25" s="1"/>
  <c r="D26" i="25" s="1" a="1"/>
  <c r="D26" i="25" s="1"/>
  <c r="C28" i="25" a="1"/>
  <c r="C28" i="25" s="1"/>
  <c r="D28" i="25" s="1" a="1"/>
  <c r="D28" i="25" s="1"/>
  <c r="C29" i="25" a="1"/>
  <c r="C29" i="25" s="1"/>
  <c r="D29" i="25" s="1" a="1"/>
  <c r="D29" i="25" s="1"/>
  <c r="C30" i="25" a="1"/>
  <c r="C30" i="25" s="1"/>
  <c r="D30" i="25" s="1" a="1"/>
  <c r="D30" i="25" s="1"/>
  <c r="C31" i="25" a="1"/>
  <c r="C31" i="25" s="1"/>
  <c r="D31" i="25" s="1" a="1"/>
  <c r="D31" i="25" s="1"/>
  <c r="C33" i="25" a="1"/>
  <c r="C33" i="25" s="1"/>
  <c r="D33" i="25" s="1" a="1"/>
  <c r="D33" i="25" s="1"/>
  <c r="C34" i="25" a="1"/>
  <c r="C34" i="25" s="1"/>
  <c r="D34" i="25" s="1" a="1"/>
  <c r="D34" i="25" s="1"/>
  <c r="C35" i="25" a="1"/>
  <c r="C35" i="25" s="1"/>
  <c r="D35" i="25" s="1" a="1"/>
  <c r="D35" i="25" s="1"/>
  <c r="C36" i="25" a="1"/>
  <c r="C36" i="25" s="1"/>
  <c r="D36" i="25" s="1" a="1"/>
  <c r="D36" i="25" s="1"/>
  <c r="C38" i="25" a="1"/>
  <c r="C38" i="25" s="1"/>
  <c r="D38" i="25" s="1" a="1"/>
  <c r="D38" i="25" s="1"/>
  <c r="C40" i="25" a="1"/>
  <c r="C40" i="25" s="1"/>
  <c r="D40" i="25" s="1" a="1"/>
  <c r="D40" i="25" s="1"/>
  <c r="C41" i="25" a="1"/>
  <c r="C41" i="25" s="1"/>
  <c r="D41" i="25" s="1" a="1"/>
  <c r="D41" i="25" s="1"/>
  <c r="C42" i="25" a="1"/>
  <c r="C42" i="25" s="1"/>
  <c r="D42" i="25" s="1" a="1"/>
  <c r="D42" i="25" s="1"/>
  <c r="C43" i="25" a="1"/>
  <c r="C43" i="25" s="1"/>
  <c r="D43" i="25" s="1" a="1"/>
  <c r="D43" i="25" s="1"/>
  <c r="C48" i="25" a="1"/>
  <c r="C48" i="25" s="1"/>
  <c r="D48" i="25" s="1" a="1"/>
  <c r="D48" i="25" s="1"/>
  <c r="C49" i="25" a="1"/>
  <c r="C49" i="25" s="1"/>
  <c r="D49" i="25" s="1" a="1"/>
  <c r="D49" i="25" s="1"/>
  <c r="C50" i="25" a="1"/>
  <c r="C50" i="25" s="1"/>
  <c r="D50" i="25" s="1" a="1"/>
  <c r="D50" i="25" s="1"/>
  <c r="C54" i="25" a="1"/>
  <c r="C54" i="25" s="1"/>
  <c r="D54" i="25" s="1" a="1"/>
  <c r="D54" i="25" s="1"/>
  <c r="C55" i="25" a="1"/>
  <c r="C55" i="25" s="1"/>
  <c r="D55" i="25" s="1" a="1"/>
  <c r="D55" i="25" s="1"/>
  <c r="C57" i="25" a="1"/>
  <c r="C57" i="25" s="1"/>
  <c r="D57" i="25" s="1" a="1"/>
  <c r="D57" i="25" s="1"/>
  <c r="C65" i="25" a="1"/>
  <c r="C65" i="25" s="1"/>
  <c r="D65" i="25" s="1" a="1"/>
  <c r="D65" i="25" s="1"/>
  <c r="C83" i="25" a="1"/>
  <c r="C83" i="25" s="1"/>
  <c r="D83" i="25" s="1" a="1"/>
  <c r="D83" i="25" s="1"/>
  <c r="C84" i="25" a="1"/>
  <c r="C84" i="25" s="1"/>
  <c r="D84" i="25" s="1" a="1"/>
  <c r="D84" i="25" s="1"/>
  <c r="C85" i="25" a="1"/>
  <c r="C85" i="25" s="1"/>
  <c r="D85" i="25" s="1" a="1"/>
  <c r="D85" i="25" s="1"/>
  <c r="C86" i="25" a="1"/>
  <c r="C86" i="25" s="1"/>
  <c r="D86" i="25" s="1" a="1"/>
  <c r="D86" i="25" s="1"/>
  <c r="C87" i="25" a="1"/>
  <c r="C87" i="25" s="1"/>
  <c r="D87" i="25" s="1" a="1"/>
  <c r="D87" i="25" s="1"/>
  <c r="C88" i="25" a="1"/>
  <c r="C88" i="25" s="1"/>
  <c r="D88" i="25" s="1" a="1"/>
  <c r="D88" i="25" s="1"/>
  <c r="C89" i="25" a="1"/>
  <c r="C89" i="25" s="1"/>
  <c r="D89" i="25" s="1" a="1"/>
  <c r="D89" i="25" s="1"/>
  <c r="C90" i="25" a="1"/>
  <c r="C90" i="25" s="1"/>
  <c r="D90" i="25" s="1" a="1"/>
  <c r="D90" i="25" s="1"/>
  <c r="C100" i="25" a="1"/>
  <c r="C100" i="25" s="1"/>
  <c r="D100" i="25" s="1" a="1"/>
  <c r="D100" i="25" s="1"/>
  <c r="C44" i="25" a="1"/>
  <c r="C44" i="25" s="1"/>
  <c r="D44" i="25" s="1" a="1"/>
  <c r="D44" i="25" s="1"/>
  <c r="C39" i="25" a="1"/>
  <c r="C39" i="25" s="1"/>
  <c r="D39" i="25" s="1" a="1"/>
  <c r="D39" i="25" s="1"/>
  <c r="B351" i="15"/>
  <c r="C24" i="25" a="1"/>
  <c r="C24" i="25" s="1"/>
  <c r="D24" i="25" s="1" a="1"/>
  <c r="D24" i="25" s="1"/>
  <c r="C78" i="25" a="1"/>
  <c r="C78" i="25" s="1"/>
  <c r="D78" i="25" s="1" a="1"/>
  <c r="D78" i="25" s="1"/>
  <c r="C94" i="25" a="1"/>
  <c r="C94" i="25" s="1"/>
  <c r="D94" i="25" s="1" a="1"/>
  <c r="D94" i="25" s="1"/>
  <c r="C45" i="25" a="1"/>
  <c r="C45" i="25" s="1"/>
  <c r="D45" i="25" s="1" a="1"/>
  <c r="D45" i="25" s="1"/>
  <c r="C95" i="25" a="1"/>
  <c r="C95" i="25" s="1"/>
  <c r="D95" i="25" s="1" a="1"/>
  <c r="D95" i="25" s="1"/>
  <c r="C96" i="25" a="1"/>
  <c r="C96" i="25" s="1"/>
  <c r="D96" i="25" s="1" a="1"/>
  <c r="D96" i="25" s="1"/>
  <c r="C98" i="25" a="1"/>
  <c r="C98" i="25" s="1"/>
  <c r="D98" i="25" s="1" a="1"/>
  <c r="D98" i="25" s="1"/>
  <c r="C14" i="25" a="1"/>
  <c r="C14" i="25" s="1"/>
  <c r="D14" i="25" s="1" a="1"/>
  <c r="D14" i="25" s="1"/>
  <c r="C21" i="25" a="1"/>
  <c r="C21" i="25" s="1"/>
  <c r="D21" i="25" s="1" a="1"/>
  <c r="D21" i="25" s="1"/>
  <c r="C93" i="25" a="1"/>
  <c r="C93" i="25" s="1"/>
  <c r="D93" i="25" s="1" a="1"/>
  <c r="D93" i="25" s="1"/>
  <c r="C92" i="25" a="1"/>
  <c r="C92" i="25" s="1"/>
  <c r="D92" i="25" s="1" a="1"/>
  <c r="D92" i="25" s="1"/>
  <c r="C97" i="25" a="1"/>
  <c r="C97" i="25" s="1"/>
  <c r="D97" i="25" s="1" a="1"/>
  <c r="D97" i="25" s="1"/>
  <c r="C17" i="25" a="1"/>
  <c r="C17" i="25" s="1"/>
  <c r="D17" i="25" s="1" a="1"/>
  <c r="D17" i="25" s="1"/>
  <c r="C19" i="25" a="1"/>
  <c r="C19" i="25" s="1"/>
  <c r="D19" i="25" s="1" a="1"/>
  <c r="D19" i="25" s="1"/>
  <c r="C11" i="25" a="1"/>
  <c r="C11" i="25" s="1"/>
  <c r="D11" i="25" s="1" a="1"/>
  <c r="D11" i="25" s="1"/>
  <c r="C13" i="25" a="1"/>
  <c r="C13" i="25" s="1"/>
  <c r="D13" i="25" s="1" a="1"/>
  <c r="D13" i="25" s="1"/>
  <c r="C22" i="25" a="1"/>
  <c r="C22" i="25" s="1"/>
  <c r="D22" i="25" s="1" a="1"/>
  <c r="D22" i="25" s="1"/>
  <c r="C23" i="25" a="1"/>
  <c r="C23" i="25" s="1"/>
  <c r="D23" i="25" s="1" a="1"/>
  <c r="D23" i="25" s="1"/>
  <c r="C99" i="25" a="1"/>
  <c r="C99" i="25" s="1"/>
  <c r="D99" i="25" s="1" a="1"/>
  <c r="D99" i="25" s="1"/>
  <c r="C16" i="25" a="1"/>
  <c r="C16" i="25" s="1"/>
  <c r="D16" i="25" s="1" a="1"/>
  <c r="D16" i="25" s="1"/>
  <c r="C15" i="25" a="1"/>
  <c r="C15" i="25" s="1"/>
  <c r="D15" i="25" s="1" a="1"/>
  <c r="D15" i="25" s="1"/>
  <c r="C20" i="25" a="1"/>
  <c r="C20" i="25" s="1"/>
  <c r="D20" i="25" s="1" a="1"/>
  <c r="D20" i="25" s="1"/>
  <c r="C18" i="25" a="1"/>
  <c r="C18" i="25" s="1"/>
  <c r="D18" i="25" s="1" a="1"/>
  <c r="D18" i="25" s="1"/>
  <c r="C12" i="25" a="1"/>
  <c r="C12" i="25" s="1"/>
  <c r="D12" i="25" s="1" a="1"/>
  <c r="D12" i="25" s="1"/>
  <c r="B472" i="15"/>
  <c r="B306" i="15"/>
  <c r="B94" i="15"/>
  <c r="B241" i="15"/>
  <c r="B432" i="15"/>
  <c r="B222" i="15"/>
  <c r="B415" i="15"/>
  <c r="B177" i="15"/>
  <c r="B393" i="15"/>
  <c r="B136" i="15"/>
  <c r="B41" i="14"/>
  <c r="B495" i="15"/>
  <c r="B370" i="15"/>
  <c r="B200" i="15"/>
  <c r="B85" i="14"/>
  <c r="B329" i="15"/>
  <c r="B158" i="15"/>
  <c r="B79" i="14"/>
  <c r="C8" i="25" a="1"/>
  <c r="C8" i="25" s="1"/>
  <c r="D8" i="25" s="1" a="1"/>
  <c r="D8" i="25" s="1"/>
  <c r="B99" i="14"/>
  <c r="B96" i="14"/>
  <c r="C5" i="25" a="1"/>
  <c r="C5" i="25" s="1"/>
  <c r="D5" i="25" s="1" a="1"/>
  <c r="D5" i="25" s="1"/>
  <c r="B279" i="4"/>
  <c r="B479" i="15"/>
  <c r="B439" i="15"/>
  <c r="B418" i="15"/>
  <c r="B399" i="15"/>
  <c r="B377" i="15"/>
  <c r="B354" i="15"/>
  <c r="B335" i="15"/>
  <c r="B313" i="15"/>
  <c r="B290" i="15"/>
  <c r="B271" i="15"/>
  <c r="B248" i="15"/>
  <c r="B225" i="15"/>
  <c r="B206" i="15"/>
  <c r="B184" i="15"/>
  <c r="B161" i="15"/>
  <c r="B142" i="15"/>
  <c r="B120" i="15"/>
  <c r="B97" i="15"/>
  <c r="B78" i="15"/>
  <c r="B56" i="15"/>
  <c r="B33" i="15"/>
  <c r="B14" i="15"/>
  <c r="B82" i="14"/>
  <c r="B82" i="4"/>
  <c r="B254" i="4"/>
  <c r="B15" i="14"/>
  <c r="B264" i="4"/>
  <c r="B249" i="4"/>
  <c r="B278" i="4"/>
  <c r="B477" i="15"/>
  <c r="B456" i="15"/>
  <c r="B437" i="15"/>
  <c r="B417" i="15"/>
  <c r="B394" i="15"/>
  <c r="B375" i="15"/>
  <c r="B353" i="15"/>
  <c r="B330" i="15"/>
  <c r="B311" i="15"/>
  <c r="B289" i="15"/>
  <c r="B266" i="15"/>
  <c r="B246" i="15"/>
  <c r="B224" i="15"/>
  <c r="B201" i="15"/>
  <c r="B182" i="15"/>
  <c r="B160" i="15"/>
  <c r="B137" i="15"/>
  <c r="B118" i="15"/>
  <c r="B96" i="15"/>
  <c r="B73" i="15"/>
  <c r="B54" i="15"/>
  <c r="B32" i="15"/>
  <c r="B83" i="14"/>
  <c r="B6" i="15"/>
  <c r="B18" i="15"/>
  <c r="B26" i="15"/>
  <c r="B34" i="15"/>
  <c r="B42" i="15"/>
  <c r="B50" i="15"/>
  <c r="B58" i="15"/>
  <c r="B66" i="15"/>
  <c r="B74" i="15"/>
  <c r="B82" i="15"/>
  <c r="B90" i="15"/>
  <c r="B98" i="15"/>
  <c r="B106" i="15"/>
  <c r="B114" i="15"/>
  <c r="B122" i="15"/>
  <c r="B130" i="15"/>
  <c r="B138" i="15"/>
  <c r="B146" i="15"/>
  <c r="B154" i="15"/>
  <c r="B162" i="15"/>
  <c r="B170" i="15"/>
  <c r="B178" i="15"/>
  <c r="B186" i="15"/>
  <c r="B194" i="15"/>
  <c r="B202" i="15"/>
  <c r="B210" i="15"/>
  <c r="B218" i="15"/>
  <c r="B226" i="15"/>
  <c r="B234" i="15"/>
  <c r="B242" i="15"/>
  <c r="B250" i="15"/>
  <c r="B258" i="15"/>
  <c r="B267" i="15"/>
  <c r="B275" i="15"/>
  <c r="B283" i="15"/>
  <c r="B291" i="15"/>
  <c r="B299" i="15"/>
  <c r="B307" i="15"/>
  <c r="B315" i="15"/>
  <c r="B323" i="15"/>
  <c r="B331" i="15"/>
  <c r="B339" i="15"/>
  <c r="B347" i="15"/>
  <c r="B355" i="15"/>
  <c r="B363" i="15"/>
  <c r="B371" i="15"/>
  <c r="B379" i="15"/>
  <c r="B387" i="15"/>
  <c r="B395" i="15"/>
  <c r="B403" i="15"/>
  <c r="B411" i="15"/>
  <c r="B419" i="15"/>
  <c r="B425" i="15"/>
  <c r="B433" i="15"/>
  <c r="B441" i="15"/>
  <c r="B449" i="15"/>
  <c r="B465" i="15"/>
  <c r="B473" i="15"/>
  <c r="B481" i="15"/>
  <c r="B489" i="15"/>
  <c r="B225" i="4"/>
  <c r="B280" i="4"/>
  <c r="B11" i="4"/>
  <c r="B303" i="4"/>
  <c r="B297" i="4"/>
  <c r="B212" i="4"/>
  <c r="B27" i="4"/>
  <c r="B106" i="4"/>
  <c r="B160" i="4"/>
  <c r="B21" i="4"/>
  <c r="B35" i="4"/>
  <c r="B9" i="15"/>
  <c r="B298" i="4"/>
  <c r="B10" i="14"/>
  <c r="B257" i="4"/>
  <c r="B87" i="14"/>
  <c r="B10" i="15"/>
  <c r="B19" i="15"/>
  <c r="B27" i="15"/>
  <c r="B35" i="15"/>
  <c r="B43" i="15"/>
  <c r="B51" i="15"/>
  <c r="B59" i="15"/>
  <c r="B67" i="15"/>
  <c r="B75" i="15"/>
  <c r="B83" i="15"/>
  <c r="B91" i="15"/>
  <c r="B99" i="15"/>
  <c r="B107" i="15"/>
  <c r="B115" i="15"/>
  <c r="B123" i="15"/>
  <c r="B131" i="15"/>
  <c r="B139" i="15"/>
  <c r="B147" i="15"/>
  <c r="B155" i="15"/>
  <c r="B163" i="15"/>
  <c r="B171" i="15"/>
  <c r="B179" i="15"/>
  <c r="B187" i="15"/>
  <c r="B195" i="15"/>
  <c r="B203" i="15"/>
  <c r="B211" i="15"/>
  <c r="B219" i="15"/>
  <c r="B227" i="15"/>
  <c r="B235" i="15"/>
  <c r="B243" i="15"/>
  <c r="B251" i="15"/>
  <c r="B260" i="15"/>
  <c r="B268" i="15"/>
  <c r="B276" i="15"/>
  <c r="B284" i="15"/>
  <c r="B292" i="15"/>
  <c r="B300" i="15"/>
  <c r="B308" i="15"/>
  <c r="B316" i="15"/>
  <c r="B324" i="15"/>
  <c r="B332" i="15"/>
  <c r="B340" i="15"/>
  <c r="B348" i="15"/>
  <c r="B356" i="15"/>
  <c r="B364" i="15"/>
  <c r="B372" i="15"/>
  <c r="B380" i="15"/>
  <c r="B388" i="15"/>
  <c r="B396" i="15"/>
  <c r="B404" i="15"/>
  <c r="B412" i="15"/>
  <c r="B420" i="15"/>
  <c r="B426" i="15"/>
  <c r="B434" i="15"/>
  <c r="B442" i="15"/>
  <c r="B450" i="15"/>
  <c r="B458" i="15"/>
  <c r="B466" i="15"/>
  <c r="B474" i="15"/>
  <c r="B482" i="15"/>
  <c r="B490" i="15"/>
  <c r="B273" i="4"/>
  <c r="B281" i="4"/>
  <c r="B216" i="4"/>
  <c r="B58" i="4"/>
  <c r="B12" i="15"/>
  <c r="B20" i="15"/>
  <c r="B28" i="15"/>
  <c r="B36" i="15"/>
  <c r="B44" i="15"/>
  <c r="B52" i="15"/>
  <c r="B60" i="15"/>
  <c r="B68" i="15"/>
  <c r="B76" i="15"/>
  <c r="B84" i="15"/>
  <c r="B92" i="15"/>
  <c r="B100" i="15"/>
  <c r="B108" i="15"/>
  <c r="B116" i="15"/>
  <c r="B124" i="15"/>
  <c r="B132" i="15"/>
  <c r="B140" i="15"/>
  <c r="B148" i="15"/>
  <c r="B156" i="15"/>
  <c r="B164" i="15"/>
  <c r="B172" i="15"/>
  <c r="B180" i="15"/>
  <c r="B188" i="15"/>
  <c r="B196" i="15"/>
  <c r="B204" i="15"/>
  <c r="B212" i="15"/>
  <c r="B220" i="15"/>
  <c r="B228" i="15"/>
  <c r="B236" i="15"/>
  <c r="B244" i="15"/>
  <c r="B252" i="15"/>
  <c r="B261" i="15"/>
  <c r="B269" i="15"/>
  <c r="B277" i="15"/>
  <c r="B285" i="15"/>
  <c r="B293" i="15"/>
  <c r="B301" i="15"/>
  <c r="B309" i="15"/>
  <c r="B317" i="15"/>
  <c r="B325" i="15"/>
  <c r="B333" i="15"/>
  <c r="B341" i="15"/>
  <c r="B349" i="15"/>
  <c r="B357" i="15"/>
  <c r="B365" i="15"/>
  <c r="B373" i="15"/>
  <c r="B381" i="15"/>
  <c r="B389" i="15"/>
  <c r="B397" i="15"/>
  <c r="B405" i="15"/>
  <c r="B413" i="15"/>
  <c r="B421" i="15"/>
  <c r="B427" i="15"/>
  <c r="B435" i="15"/>
  <c r="B443" i="15"/>
  <c r="B451" i="15"/>
  <c r="B459" i="15"/>
  <c r="B467" i="15"/>
  <c r="B475" i="15"/>
  <c r="B483" i="15"/>
  <c r="B491" i="15"/>
  <c r="B5" i="15"/>
  <c r="B274" i="4"/>
  <c r="B133" i="4"/>
  <c r="B5" i="4"/>
  <c r="B21" i="14"/>
  <c r="B81" i="4"/>
  <c r="B67" i="4"/>
  <c r="B24" i="14"/>
  <c r="B69" i="4"/>
  <c r="B272" i="4"/>
  <c r="B11" i="14"/>
  <c r="B308" i="4"/>
  <c r="B13" i="15"/>
  <c r="B21" i="15"/>
  <c r="B29" i="15"/>
  <c r="B37" i="15"/>
  <c r="B45" i="15"/>
  <c r="B53" i="15"/>
  <c r="B61" i="15"/>
  <c r="B69" i="15"/>
  <c r="B77" i="15"/>
  <c r="B85" i="15"/>
  <c r="B93" i="15"/>
  <c r="B101" i="15"/>
  <c r="B109" i="15"/>
  <c r="B117" i="15"/>
  <c r="B125" i="15"/>
  <c r="B133" i="15"/>
  <c r="B141" i="15"/>
  <c r="B149" i="15"/>
  <c r="B157" i="15"/>
  <c r="B165" i="15"/>
  <c r="B173" i="15"/>
  <c r="B181" i="15"/>
  <c r="B189" i="15"/>
  <c r="B197" i="15"/>
  <c r="B205" i="15"/>
  <c r="B213" i="15"/>
  <c r="B221" i="15"/>
  <c r="B229" i="15"/>
  <c r="B237" i="15"/>
  <c r="B245" i="15"/>
  <c r="B253" i="15"/>
  <c r="B262" i="15"/>
  <c r="B270" i="15"/>
  <c r="B278" i="15"/>
  <c r="B286" i="15"/>
  <c r="B294" i="15"/>
  <c r="B302" i="15"/>
  <c r="B310" i="15"/>
  <c r="B318" i="15"/>
  <c r="B326" i="15"/>
  <c r="B334" i="15"/>
  <c r="B342" i="15"/>
  <c r="B350" i="15"/>
  <c r="B358" i="15"/>
  <c r="B366" i="15"/>
  <c r="B374" i="15"/>
  <c r="B382" i="15"/>
  <c r="B390" i="15"/>
  <c r="B398" i="15"/>
  <c r="B406" i="15"/>
  <c r="B414" i="15"/>
  <c r="B422" i="15"/>
  <c r="B428" i="15"/>
  <c r="B436" i="15"/>
  <c r="B444" i="15"/>
  <c r="B452" i="15"/>
  <c r="B460" i="15"/>
  <c r="B468" i="15"/>
  <c r="B476" i="15"/>
  <c r="B484" i="15"/>
  <c r="B492" i="15"/>
  <c r="B275" i="4"/>
  <c r="B130" i="4"/>
  <c r="B252" i="4"/>
  <c r="B31" i="14"/>
  <c r="B266" i="4"/>
  <c r="B51" i="4"/>
  <c r="B13" i="14"/>
  <c r="B238" i="4"/>
  <c r="B99" i="4"/>
  <c r="B136" i="4"/>
  <c r="B14" i="14"/>
  <c r="B129" i="4"/>
  <c r="S6" i="4"/>
  <c r="B15" i="15"/>
  <c r="B23" i="15"/>
  <c r="B31" i="15"/>
  <c r="B39" i="15"/>
  <c r="B47" i="15"/>
  <c r="B55" i="15"/>
  <c r="B63" i="15"/>
  <c r="B71" i="15"/>
  <c r="B79" i="15"/>
  <c r="B87" i="15"/>
  <c r="B95" i="15"/>
  <c r="B103" i="15"/>
  <c r="B111" i="15"/>
  <c r="B119" i="15"/>
  <c r="B127" i="15"/>
  <c r="B135" i="15"/>
  <c r="B143" i="15"/>
  <c r="B151" i="15"/>
  <c r="B159" i="15"/>
  <c r="B167" i="15"/>
  <c r="B175" i="15"/>
  <c r="B183" i="15"/>
  <c r="B191" i="15"/>
  <c r="B199" i="15"/>
  <c r="B207" i="15"/>
  <c r="B215" i="15"/>
  <c r="B223" i="15"/>
  <c r="B231" i="15"/>
  <c r="B239" i="15"/>
  <c r="B247" i="15"/>
  <c r="B255" i="15"/>
  <c r="B264" i="15"/>
  <c r="B272" i="15"/>
  <c r="B280" i="15"/>
  <c r="B288" i="15"/>
  <c r="B296" i="15"/>
  <c r="B304" i="15"/>
  <c r="B312" i="15"/>
  <c r="B320" i="15"/>
  <c r="B328" i="15"/>
  <c r="B336" i="15"/>
  <c r="B344" i="15"/>
  <c r="B352" i="15"/>
  <c r="B360" i="15"/>
  <c r="B368" i="15"/>
  <c r="B376" i="15"/>
  <c r="B384" i="15"/>
  <c r="B392" i="15"/>
  <c r="B400" i="15"/>
  <c r="B408" i="15"/>
  <c r="B416" i="15"/>
  <c r="B430" i="15"/>
  <c r="B438" i="15"/>
  <c r="B446" i="15"/>
  <c r="B454" i="15"/>
  <c r="B462" i="15"/>
  <c r="B470" i="15"/>
  <c r="B478" i="15"/>
  <c r="B486" i="15"/>
  <c r="B494" i="15"/>
  <c r="B290" i="4"/>
  <c r="B277" i="4"/>
  <c r="B289" i="4"/>
  <c r="B6" i="14"/>
  <c r="B190" i="4"/>
  <c r="B229" i="4"/>
  <c r="B22" i="14"/>
  <c r="B10" i="4"/>
  <c r="B304" i="4"/>
  <c r="B174" i="4"/>
  <c r="B295" i="4"/>
  <c r="B80" i="4"/>
  <c r="B12" i="14"/>
  <c r="S7" i="4"/>
  <c r="S5" i="4"/>
  <c r="B39" i="4"/>
  <c r="B14" i="4"/>
  <c r="H93" i="15"/>
  <c r="B271" i="4"/>
  <c r="B493" i="15"/>
  <c r="B453" i="15"/>
  <c r="B431" i="15"/>
  <c r="B410" i="15"/>
  <c r="B391" i="15"/>
  <c r="B369" i="15"/>
  <c r="B346" i="15"/>
  <c r="B327" i="15"/>
  <c r="B305" i="15"/>
  <c r="B282" i="15"/>
  <c r="B263" i="15"/>
  <c r="B240" i="15"/>
  <c r="B217" i="15"/>
  <c r="B198" i="15"/>
  <c r="B176" i="15"/>
  <c r="B153" i="15"/>
  <c r="B134" i="15"/>
  <c r="B112" i="15"/>
  <c r="B89" i="15"/>
  <c r="B70" i="15"/>
  <c r="B48" i="15"/>
  <c r="B25" i="15"/>
  <c r="C6" i="25" a="1"/>
  <c r="C6" i="25" s="1"/>
  <c r="D6" i="25" s="1" a="1"/>
  <c r="D6" i="25" s="1"/>
  <c r="B30" i="15"/>
  <c r="B291" i="4"/>
  <c r="B488" i="15"/>
  <c r="B469" i="15"/>
  <c r="B448" i="15"/>
  <c r="B429" i="15"/>
  <c r="B409" i="15"/>
  <c r="B386" i="15"/>
  <c r="B367" i="15"/>
  <c r="B345" i="15"/>
  <c r="B322" i="15"/>
  <c r="B303" i="15"/>
  <c r="B281" i="15"/>
  <c r="B257" i="15"/>
  <c r="B238" i="15"/>
  <c r="B216" i="15"/>
  <c r="B193" i="15"/>
  <c r="B174" i="15"/>
  <c r="B152" i="15"/>
  <c r="B129" i="15"/>
  <c r="B110" i="15"/>
  <c r="B88" i="15"/>
  <c r="B65" i="15"/>
  <c r="B46" i="15"/>
  <c r="B24" i="15"/>
  <c r="B72" i="15"/>
  <c r="B11" i="15"/>
  <c r="B17" i="4"/>
  <c r="B232" i="4"/>
  <c r="B255" i="4"/>
  <c r="B242" i="4"/>
  <c r="B128" i="4"/>
  <c r="B45" i="4"/>
  <c r="B18" i="14"/>
  <c r="B244" i="4"/>
  <c r="B32" i="14"/>
  <c r="B302" i="4"/>
  <c r="B218" i="4"/>
  <c r="B487" i="15"/>
  <c r="B464" i="15"/>
  <c r="B447" i="15"/>
  <c r="B424" i="15"/>
  <c r="B407" i="15"/>
  <c r="B385" i="15"/>
  <c r="B362" i="15"/>
  <c r="B343" i="15"/>
  <c r="B321" i="15"/>
  <c r="B298" i="15"/>
  <c r="B279" i="15"/>
  <c r="B256" i="15"/>
  <c r="B233" i="15"/>
  <c r="B214" i="15"/>
  <c r="B192" i="15"/>
  <c r="B169" i="15"/>
  <c r="B150" i="15"/>
  <c r="B128" i="15"/>
  <c r="B105" i="15"/>
  <c r="B86" i="15"/>
  <c r="B64" i="15"/>
  <c r="B41" i="15"/>
  <c r="B22" i="15"/>
  <c r="B49" i="15"/>
  <c r="B19" i="14"/>
  <c r="B17" i="14"/>
  <c r="B311" i="4"/>
  <c r="B6" i="4"/>
  <c r="B300" i="4"/>
  <c r="B256" i="4"/>
  <c r="B16" i="14"/>
  <c r="B30" i="14"/>
  <c r="B485" i="15"/>
  <c r="B463" i="15"/>
  <c r="B445" i="15"/>
  <c r="B402" i="15"/>
  <c r="B383" i="15"/>
  <c r="B361" i="15"/>
  <c r="B338" i="15"/>
  <c r="B319" i="15"/>
  <c r="B297" i="15"/>
  <c r="B274" i="15"/>
  <c r="B254" i="15"/>
  <c r="B232" i="15"/>
  <c r="B209" i="15"/>
  <c r="B190" i="15"/>
  <c r="B168" i="15"/>
  <c r="B145" i="15"/>
  <c r="B126" i="15"/>
  <c r="B104" i="15"/>
  <c r="B81" i="15"/>
  <c r="B62" i="15"/>
  <c r="B40" i="15"/>
  <c r="B17" i="15"/>
  <c r="B480" i="15"/>
  <c r="B461" i="15"/>
  <c r="B440" i="15"/>
  <c r="B423" i="15"/>
  <c r="B401" i="15"/>
  <c r="B378" i="15"/>
  <c r="B359" i="15"/>
  <c r="B337" i="15"/>
  <c r="B314" i="15"/>
  <c r="B295" i="15"/>
  <c r="B273" i="15"/>
  <c r="B249" i="15"/>
  <c r="B230" i="15"/>
  <c r="B208" i="15"/>
  <c r="B185" i="15"/>
  <c r="B166" i="15"/>
  <c r="B144" i="15"/>
  <c r="B121" i="15"/>
  <c r="B102" i="15"/>
  <c r="B80" i="15"/>
  <c r="B57" i="15"/>
  <c r="B38" i="15"/>
  <c r="B16" i="15"/>
  <c r="B86" i="14"/>
  <c r="C7" i="25" a="1"/>
  <c r="C7" i="25" s="1"/>
  <c r="D7" i="25" s="1" a="1"/>
  <c r="D7" i="25" s="1"/>
  <c r="C9" i="25" a="1"/>
  <c r="C9" i="25" s="1"/>
  <c r="D9" i="25" s="1" a="1"/>
  <c r="D9" i="25" s="1"/>
  <c r="C10" i="25" a="1"/>
  <c r="C10" i="25" s="1"/>
  <c r="D10" i="25" s="1" a="1"/>
  <c r="D10" i="2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Kyle Ramsy</author>
  </authors>
  <commentList>
    <comment ref="K4" authorId="0" shapeId="0" xr:uid="{4C1427A9-4910-46B4-AF62-D78F3D806ECA}">
      <text>
        <r>
          <rPr>
            <b/>
            <sz val="9"/>
            <color indexed="81"/>
            <rFont val="Consolas"/>
            <family val="3"/>
          </rPr>
          <t>Kyle Ramsy:</t>
        </r>
        <r>
          <rPr>
            <sz val="9"/>
            <color indexed="81"/>
            <rFont val="Consolas"/>
            <family val="3"/>
          </rPr>
          <t xml:space="preserve">
PRINCIPAL                          PRODUCT
|                                    |
|---&gt; Kaufholds                      |
|        |                           |
|        |---&gt; Curdtown -Original Curds
|        |---&gt; Garlic Curds
|        |---&gt; Sriracha Curds
|
|---&gt; Frites Street
         |
         |---&gt; Frites street 3/4
         |---&gt; Frites street waffle
         |---&gt; Frites street home fries
         |---&gt; Frites street lattice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Kyle Ramsy</author>
  </authors>
  <commentList>
    <comment ref="M4" authorId="0" shapeId="0" xr:uid="{208C196B-C89D-46D4-B4C5-18206E2E68E3}">
      <text>
        <r>
          <rPr>
            <b/>
            <sz val="9"/>
            <color indexed="81"/>
            <rFont val="Tahoma"/>
            <family val="2"/>
          </rPr>
          <t>Kyle Ramsy:</t>
        </r>
        <r>
          <rPr>
            <sz val="9"/>
            <color indexed="81"/>
            <rFont val="Tahoma"/>
            <family val="2"/>
          </rPr>
          <t xml:space="preserve">
</t>
        </r>
        <r>
          <rPr>
            <sz val="9"/>
            <color indexed="81"/>
            <rFont val="Consolas"/>
            <family val="3"/>
          </rPr>
          <t>Product List Structure
│
└── Products must stay with their Principal
Example grouping:
┌─────────────┬────────────────────┐
│ Principal   │ Product            │
├─────────────┼────────────────────┤
│ Kaufholds   │ Original Curds     │ ┐
│ Kaufholds   │ Jalapeno Curds     │ │ Grouped
│ Kaufholds   │ Garlic Curds       │ │ Products
│ Kaufholds   │ Sriracha Curds     │ ┘
├─────────────┼────────────────────┤
│ TCCF        │ Dill Pickle Curds  │
├─────────────┼────────────────────┤
│ OFK         │ Chesapeake Curds   │
└─────────────┴────────────────────┘
IMPORTANT:
↓ Exact naming required for filtering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Kyle Ramsy</author>
  </authors>
  <commentList>
    <comment ref="K7" authorId="0" shapeId="0" xr:uid="{C9DA2220-C7B8-4C2E-9D42-711464E6B0CB}">
      <text>
        <r>
          <rPr>
            <b/>
            <sz val="9"/>
            <color indexed="81"/>
            <rFont val="Consolas"/>
            <family val="3"/>
          </rPr>
          <t>Kyle Ramsy:</t>
        </r>
        <r>
          <rPr>
            <sz val="9"/>
            <color indexed="81"/>
            <rFont val="Consolas"/>
            <family val="3"/>
          </rPr>
          <t xml:space="preserve">
PRINCIPAL                          PRODUCT
|                                    |
|---&gt; Kaufholds                      |
|        |                           |
|        |---&gt; Curdtown -Original Curds
|        |---&gt; Garlic Curds
|        |---&gt; Sriracha Curds
|
|---&gt; Frites Street
         |
         |---&gt; Frites street 3/4
         |---&gt; Frites street waffle
         |---&gt; Frites street home fries
         |---&gt; Frites street lattice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CE56E2B-EA43-47AD-AF9B-DAA75F691A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F5BFF8B-5665-4799-A048-C50409942157}" name="WorksheetConnection_CRM WORKBOOK.xlsx!DropDownsTable" type="102" refreshedVersion="8" minRefreshableVersion="5">
    <extLst>
      <ext xmlns:x15="http://schemas.microsoft.com/office/spreadsheetml/2010/11/main" uri="{DE250136-89BD-433C-8126-D09CA5730AF9}">
        <x15:connection id="DropDownsTable" autoDelete="1">
          <x15:rangePr sourceName="_xlcn.WorksheetConnection_CRMWORKBOOK.xlsxDropDownsTable"/>
        </x15:connection>
      </ext>
    </extLst>
  </connection>
  <connection id="3" xr16:uid="{C4FDDE58-7B46-403C-95EE-559E50EDA739}" name="WorksheetConnection_CRM WORKBOOK.xlsx!InteractionsTable" type="102" refreshedVersion="8" minRefreshableVersion="5">
    <extLst>
      <ext xmlns:x15="http://schemas.microsoft.com/office/spreadsheetml/2010/11/main" uri="{DE250136-89BD-433C-8126-D09CA5730AF9}">
        <x15:connection id="InteractionsTable" autoDelete="1">
          <x15:rangePr sourceName="_xlcn.WorksheetConnection_CRMWORKBOOK.xlsxInteractionsTable"/>
        </x15:connection>
      </ext>
    </extLst>
  </connection>
  <connection id="4" xr16:uid="{959EE1D3-4E87-477D-8F70-3B6A7F642AB1}" name="WorksheetConnection_CRM WORKBOOK.xlsx!OpportunitiesTable1" type="102" refreshedVersion="8" minRefreshableVersion="5">
    <extLst>
      <ext xmlns:x15="http://schemas.microsoft.com/office/spreadsheetml/2010/11/main" uri="{DE250136-89BD-433C-8126-D09CA5730AF9}">
        <x15:connection id="OpportunitiesTable-ac0fff94-f181-4630-93c6-9fb2ba74d4b6" autoDelete="1">
          <x15:rangePr sourceName="_xlcn.WorksheetConnection_CRMWORKBOOK.xlsxOpportunitiesTable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11">
    <s v="ThisWorkbookDataModel"/>
    <s v="{[InteractionsTable].[DATE].[All]}"/>
    <s v="{[OpportunitiesTable1].[STAGE (DropDown)].&amp;[Sampled/Visited invite-3]}"/>
    <s v="{[OpportunitiesTable1].[STAGE (DropDown)].&amp;[Lead-discovery-1]}"/>
    <s v="{[OpportunitiesTable1].[STAGE (DropDown)].&amp;[Contacted-phone/email-2]}"/>
    <s v="{[OpportunitiesTable1].[STAGE (DropDown)].&amp;[Follow-up-4]}"/>
    <s v="{[OpportunitiesTable1].[STAGE (DropDown)].&amp;[SOLD-7]}"/>
    <s v="{[OpportunitiesTable1].[STAGE (DropDown)].&amp;[Feedback- received-5]}"/>
    <s v="{[OpportunitiesTable1].[STAGE (DropDown)].&amp;[demo-cookup-6]}"/>
    <s v="{[InteractionsTable].[Start of Week].&amp;[5/26/2025]}"/>
    <s v="{[InteractionsTable].[PRINCIPAL].&amp;[Kaufholds]}"/>
  </metadataStrings>
  <mdxMetadata count="10">
    <mdx n="0" f="s">
      <ms ns="1" c="0"/>
    </mdx>
    <mdx n="0" f="s">
      <ms ns="2" c="0"/>
    </mdx>
    <mdx n="0" f="s">
      <ms ns="3" c="0"/>
    </mdx>
    <mdx n="0" f="s">
      <ms ns="4" c="0"/>
    </mdx>
    <mdx n="0" f="s">
      <ms ns="5" c="0"/>
    </mdx>
    <mdx n="0" f="s">
      <ms ns="6" c="0"/>
    </mdx>
    <mdx n="0" f="s">
      <ms ns="7" c="0"/>
    </mdx>
    <mdx n="0" f="s">
      <ms ns="8" c="0"/>
    </mdx>
    <mdx n="0" f="s">
      <ms ns="9" c="0"/>
    </mdx>
    <mdx n="0" f="s">
      <ms ns="10" c="0"/>
    </mdx>
  </mdxMetadata>
  <futureMetadata name="XLDAPR" count="1">
    <bk>
      <extLst>
        <ext uri="{bdbb8cdc-fa1e-496e-a857-3c3f30c029c3}">
          <xda:dynamicArrayProperties fDynamic="1" fCollapsed="0"/>
        </ext>
      </extLst>
    </bk>
  </futureMetadata>
  <cellMetadata count="1">
    <bk>
      <rc t="1" v="0"/>
    </bk>
  </cellMetadata>
  <valueMetadata count="10">
    <bk>
      <rc t="2" v="0"/>
    </bk>
    <bk>
      <rc t="2" v="1"/>
    </bk>
    <bk>
      <rc t="2" v="2"/>
    </bk>
    <bk>
      <rc t="2" v="3"/>
    </bk>
    <bk>
      <rc t="2" v="4"/>
    </bk>
    <bk>
      <rc t="2" v="5"/>
    </bk>
    <bk>
      <rc t="2" v="6"/>
    </bk>
    <bk>
      <rc t="2" v="7"/>
    </bk>
    <bk>
      <rc t="2" v="8"/>
    </bk>
    <bk>
      <rc t="2" v="9"/>
    </bk>
  </valueMetadata>
</metadata>
</file>

<file path=xl/sharedStrings.xml><?xml version="1.0" encoding="utf-8"?>
<sst xmlns="http://schemas.openxmlformats.org/spreadsheetml/2006/main" count="30665" uniqueCount="9636">
  <si>
    <t>Interactions</t>
  </si>
  <si>
    <t>Organizations List</t>
  </si>
  <si>
    <t xml:space="preserve">Sales Activity Summary </t>
  </si>
  <si>
    <t>STAGE (DropDown)</t>
  </si>
  <si>
    <t>Lead-discovery-1</t>
  </si>
  <si>
    <t>Contacted-phone/email-2</t>
  </si>
  <si>
    <t>Sampled/Visited invite-3</t>
  </si>
  <si>
    <t>Follow-up-4</t>
  </si>
  <si>
    <t>Feedback- received-5</t>
  </si>
  <si>
    <t>demo-cookup-6</t>
  </si>
  <si>
    <t>SOLD-7</t>
  </si>
  <si>
    <t>Row Labels</t>
  </si>
  <si>
    <t>Hailstorm Brewing</t>
  </si>
  <si>
    <t>All Nite Mobile Cafe</t>
  </si>
  <si>
    <t>Lettuce Entertain You</t>
  </si>
  <si>
    <t>ANDERSON FOODS</t>
  </si>
  <si>
    <t>Sip Self Serve Wine Bar</t>
  </si>
  <si>
    <t>Battle Alley Brewing Company</t>
  </si>
  <si>
    <t>BAY CLIFF HEALTH CAMP</t>
  </si>
  <si>
    <t>Belva </t>
  </si>
  <si>
    <t>BENS SUPERCENTER</t>
  </si>
  <si>
    <t>Bluebird</t>
  </si>
  <si>
    <t>BOARDWALK (THE)</t>
  </si>
  <si>
    <t>Boyne River Inn</t>
  </si>
  <si>
    <t>BRIGHTMOOR CHRISTIAN CHURCH</t>
  </si>
  <si>
    <t>BSA-COLE CANOE</t>
  </si>
  <si>
    <t>Bust Outs</t>
  </si>
  <si>
    <t>C K O S - Catered Events </t>
  </si>
  <si>
    <t>CAMP BLODGETT</t>
  </si>
  <si>
    <t>CAMP CO-BE-AC</t>
  </si>
  <si>
    <t>Cardinal Pizza</t>
  </si>
  <si>
    <t>Carmella's Italian Ice</t>
  </si>
  <si>
    <t>CDS - Miracle Camp and Retreat Cent</t>
  </si>
  <si>
    <t>Chart Room</t>
  </si>
  <si>
    <t>Chico's Bar and Grill</t>
  </si>
  <si>
    <t>COMM ACTION - HEAD START</t>
  </si>
  <si>
    <t>COUNTRY VIEW BULK FOODS</t>
  </si>
  <si>
    <t>Cut River Grille</t>
  </si>
  <si>
    <t>Daybreak Cafe</t>
  </si>
  <si>
    <t>DELTON MEMORIAL VFW #422</t>
  </si>
  <si>
    <t>DETROIT PIZZA FACTORY</t>
  </si>
  <si>
    <t>Dockside Torch Lake</t>
  </si>
  <si>
    <t>Double Down Desserts</t>
  </si>
  <si>
    <t>DUCK LAKE COUNTRY CLUB 40461E</t>
  </si>
  <si>
    <t>Eighteen87</t>
  </si>
  <si>
    <t>EMBASSY BAR &amp; GRILL</t>
  </si>
  <si>
    <t>FEED BAG CAFE (THE)</t>
  </si>
  <si>
    <t>GAYLORD BOWLING CENTER</t>
  </si>
  <si>
    <t>GILLIES CONEY ISLAND/MT MORRIS</t>
  </si>
  <si>
    <t>grill 89</t>
  </si>
  <si>
    <t>HACIENDA MEXICAN REST H-1</t>
  </si>
  <si>
    <t>HAMLIN PUB - ROCHESTER HILLS</t>
  </si>
  <si>
    <t>HENRY FORD COLLEGE</t>
  </si>
  <si>
    <t>HENRY'S RESTAURANT- OTTAWA</t>
  </si>
  <si>
    <t>HOG'S BACK FOOD CO-OP\ CAROLYN PERU</t>
  </si>
  <si>
    <t>Jayell Smoke House</t>
  </si>
  <si>
    <t>KEYS (THE)</t>
  </si>
  <si>
    <t>LINCOLN LAKE BAPTIST YOUTH CAMP</t>
  </si>
  <si>
    <t>LOUHELEN BAHA'I SCHOOL</t>
  </si>
  <si>
    <t>MICHIGAN STATE POLICE TRAINING DIVI</t>
  </si>
  <si>
    <t>MORRISON LAKE GOLF CLUB</t>
  </si>
  <si>
    <t>Mrs. C’s Grilled Cheese</t>
  </si>
  <si>
    <t>POTTERVILLE INN</t>
  </si>
  <si>
    <t>PRINCIPLE BUSINESS ENTERPRISES</t>
  </si>
  <si>
    <t>Put In Bay Resort</t>
  </si>
  <si>
    <t>RIVER ROCK BAR &amp; GRILL</t>
  </si>
  <si>
    <t>RIVERFRONT GRILLE</t>
  </si>
  <si>
    <t>RIVERWALK GRILL</t>
  </si>
  <si>
    <t>ROYAL OAK AMERICAN LEGION</t>
  </si>
  <si>
    <t>SAGINAW CLUB</t>
  </si>
  <si>
    <t>Shafer's Smoked Meats</t>
  </si>
  <si>
    <t>shawnee country club</t>
  </si>
  <si>
    <t>SLOW'S TO GO 002</t>
  </si>
  <si>
    <t>SMALL BATCH AT THE CUPOLA ROOM</t>
  </si>
  <si>
    <t>Smokin' Pigs by Bigs</t>
  </si>
  <si>
    <t>Sparrow Eaton</t>
  </si>
  <si>
    <t>ST PETER LUTHERAN SCHOOL ACCOUNT</t>
  </si>
  <si>
    <t>SUNRISE WAREHOUSE</t>
  </si>
  <si>
    <t>The Cortland Northview</t>
  </si>
  <si>
    <t>The Little Store</t>
  </si>
  <si>
    <t>The Mayfield Tavern</t>
  </si>
  <si>
    <t>The New Tubbs Lake Resort</t>
  </si>
  <si>
    <t>The Pepper Mill</t>
  </si>
  <si>
    <t>Towneplace Suites Ann Arbor</t>
  </si>
  <si>
    <t>Trackside Eatery &amp; Pub</t>
  </si>
  <si>
    <t>TRAILS END PUB</t>
  </si>
  <si>
    <t>Treetops - Top Of Hill</t>
  </si>
  <si>
    <t>Troy Escape</t>
  </si>
  <si>
    <t>Turnaround Bar And Grille</t>
  </si>
  <si>
    <t>Village Place- Greek</t>
  </si>
  <si>
    <t>Vinny's PIzza and Catering</t>
  </si>
  <si>
    <t>Zachariah's Chocolates</t>
  </si>
  <si>
    <t>Zefs Lighthouse Tavern</t>
  </si>
  <si>
    <t>Start of Week</t>
  </si>
  <si>
    <t>5/26/2025</t>
  </si>
  <si>
    <t>PRINCIPAL</t>
  </si>
  <si>
    <t>Kaufholds</t>
  </si>
  <si>
    <t>Weeks' Total Interactions</t>
  </si>
  <si>
    <t>Count of INTERACTION  (Dropdown)</t>
  </si>
  <si>
    <t>In Person</t>
  </si>
  <si>
    <t>Grand Total</t>
  </si>
  <si>
    <t>DATE</t>
  </si>
  <si>
    <t>All</t>
  </si>
  <si>
    <t>Column Labels</t>
  </si>
  <si>
    <t>Opportunites by Stage</t>
  </si>
  <si>
    <t>Opportunities Current Status</t>
  </si>
  <si>
    <t>Count of STAGE (DropDown)</t>
  </si>
  <si>
    <t>Count of STATUS (DropDown)</t>
  </si>
  <si>
    <t>Open</t>
  </si>
  <si>
    <t>order support-8</t>
  </si>
  <si>
    <t>PRODUCT (DropDown)</t>
  </si>
  <si>
    <t>Ranch</t>
  </si>
  <si>
    <t>Instructions:</t>
  </si>
  <si>
    <t>Enter your Opportunities in the table below. An Opportunity is a deal, potential sale, or any other business opportunity. 
The Opportunities listed here can be referenced via dropdowns in the other input sheets.</t>
  </si>
  <si>
    <t>x</t>
  </si>
  <si>
    <t>PRIORITY-FOCUS (A-D) A-highest 
(DropDown)</t>
  </si>
  <si>
    <t>Organizations</t>
  </si>
  <si>
    <t>SEGMENT
(DropDown)</t>
  </si>
  <si>
    <t>DISTRIBUTOR 
(DropDown)</t>
  </si>
  <si>
    <t>Distr Rep</t>
  </si>
  <si>
    <t>PRIMARY ACCT. MANAGER 
(DropDown)</t>
  </si>
  <si>
    <t>SECONDARY ACCT. MANAGER 
(DropDown)</t>
  </si>
  <si>
    <t>Weekly Priority-dated Mondays</t>
  </si>
  <si>
    <t>LINKEDIN</t>
  </si>
  <si>
    <t>PHONE</t>
  </si>
  <si>
    <t>STREET ADDRESS</t>
  </si>
  <si>
    <t>CITY</t>
  </si>
  <si>
    <t>STATE
(DropDown)</t>
  </si>
  <si>
    <t>Zip Code</t>
  </si>
  <si>
    <t>NOTES</t>
  </si>
  <si>
    <t>B</t>
  </si>
  <si>
    <t>040 KITCHEN INC</t>
  </si>
  <si>
    <t>D</t>
  </si>
  <si>
    <t>2d Restaurant</t>
  </si>
  <si>
    <t>7 K FARMS, INC.</t>
  </si>
  <si>
    <t>Distributor</t>
  </si>
  <si>
    <t>IN</t>
  </si>
  <si>
    <t>7 Monks Taproom Grand Rapids</t>
  </si>
  <si>
    <t>Gary</t>
  </si>
  <si>
    <t>A+</t>
  </si>
  <si>
    <t>8 hospitality group</t>
  </si>
  <si>
    <t>Dale</t>
  </si>
  <si>
    <t xml:space="preserve">Hubbard Inn, MASQ joy, district parlay joy, parlay, LINKIN PARK, HVAC, pub, LIQR taco pub Cardoza's pub Café Banda never have I ever </t>
  </si>
  <si>
    <t>86 FOOD SERVICE</t>
  </si>
  <si>
    <t>Chicago</t>
  </si>
  <si>
    <t>IL</t>
  </si>
  <si>
    <t>90 miles Cuban cafe</t>
  </si>
  <si>
    <t>A &amp; G FOODSERVICE</t>
  </si>
  <si>
    <t>A Little Taste of Texas</t>
  </si>
  <si>
    <t>Casual</t>
  </si>
  <si>
    <t>Brent</t>
  </si>
  <si>
    <t>Glasgow</t>
  </si>
  <si>
    <t>KY</t>
  </si>
  <si>
    <t>email about samples cheese curds</t>
  </si>
  <si>
    <t>A</t>
  </si>
  <si>
    <t>A Plus Inc DBA: Noodles Etc</t>
  </si>
  <si>
    <t>A&amp;W</t>
  </si>
  <si>
    <t>Chain/Group Member</t>
  </si>
  <si>
    <t>A.Fusion</t>
  </si>
  <si>
    <t>Ethnic</t>
  </si>
  <si>
    <t>PFG</t>
  </si>
  <si>
    <t>Q</t>
  </si>
  <si>
    <t>4601 lincoln Highway</t>
  </si>
  <si>
    <t>Matteson</t>
  </si>
  <si>
    <t>Garlic &amp; Sriracha interest. End up purchasing original &amp;jalapeño from PFG</t>
  </si>
  <si>
    <t>Abbvie</t>
  </si>
  <si>
    <t>Michell</t>
  </si>
  <si>
    <t>Acaibowl.LLC</t>
  </si>
  <si>
    <t>ACME STEAK &amp; SEAFOOD</t>
  </si>
  <si>
    <t>OH</t>
  </si>
  <si>
    <t>AJ's Pizza</t>
  </si>
  <si>
    <t>Pizza</t>
  </si>
  <si>
    <t>Greco</t>
  </si>
  <si>
    <t>AKRON</t>
  </si>
  <si>
    <t>AL BAWADI GRILL</t>
  </si>
  <si>
    <t>FS call.samples dropped.advance to buyer Brian. Send email.</t>
  </si>
  <si>
    <t>AL PEAKE &amp; SONS INC.</t>
  </si>
  <si>
    <t>Al Peake amd Sons</t>
  </si>
  <si>
    <t>toledo</t>
  </si>
  <si>
    <t>Jack Gilbertson buyer- hispanic focus broadliner[wonderjuice and curds</t>
  </si>
  <si>
    <t>Albanos Pasta</t>
  </si>
  <si>
    <t xml:space="preserve">Valparaiso </t>
  </si>
  <si>
    <t>Ale Emporium</t>
  </si>
  <si>
    <t>Gastropub</t>
  </si>
  <si>
    <t>ALEGRIAS</t>
  </si>
  <si>
    <t>Fine Dining</t>
  </si>
  <si>
    <t xml:space="preserve">1024 N. Ashland Ave., Chicago, IL 60622 </t>
  </si>
  <si>
    <t>Alice &amp; Friends2</t>
  </si>
  <si>
    <t>Bob</t>
  </si>
  <si>
    <t xml:space="preserve">2201 S. Michigan Ave., Chicago, IL 60616 </t>
  </si>
  <si>
    <t>Alice &amp; Friends-Ashland</t>
  </si>
  <si>
    <t>1723 N Halsted St, Chicago,</t>
  </si>
  <si>
    <t>ALINEA</t>
  </si>
  <si>
    <t>+1 (312) 867-0110</t>
  </si>
  <si>
    <t>All Ways Catering</t>
  </si>
  <si>
    <t>Caterer</t>
  </si>
  <si>
    <t>+1 (312) 363-2431</t>
  </si>
  <si>
    <t>110 Turner ave</t>
  </si>
  <si>
    <t>Elk Grove Village</t>
  </si>
  <si>
    <t>C</t>
  </si>
  <si>
    <t>Allen County School’s Food Service</t>
  </si>
  <si>
    <t>Education</t>
  </si>
  <si>
    <t xml:space="preserve">Allen County School’s Food Service </t>
  </si>
  <si>
    <t>+1 (224) 735-2450</t>
  </si>
  <si>
    <t>Director Robin Herrington at 270-618-3181 or Allen County Primary Center at 270-618-7200</t>
  </si>
  <si>
    <t>AMARU</t>
  </si>
  <si>
    <t>(312) 955-0306</t>
  </si>
  <si>
    <t>Amg</t>
  </si>
  <si>
    <t>(312) 337-6070</t>
  </si>
  <si>
    <t>Anchored Consulting</t>
  </si>
  <si>
    <t>+1 (773) 327-4900</t>
  </si>
  <si>
    <t>Andre's Avery's</t>
  </si>
  <si>
    <t>+1 (708) 205-5341</t>
  </si>
  <si>
    <t>Anelya</t>
  </si>
  <si>
    <t>Angie's</t>
  </si>
  <si>
    <t>Angie's Sports Bar &amp; Pizzeria</t>
  </si>
  <si>
    <t>ANMAR FOODS</t>
  </si>
  <si>
    <t>ANTHONY MARANO COMPANY</t>
  </si>
  <si>
    <t>Apis Hotel</t>
  </si>
  <si>
    <t>APOLLO FOODS</t>
  </si>
  <si>
    <t>MI</t>
  </si>
  <si>
    <t>Apolonia</t>
  </si>
  <si>
    <t>aramark</t>
  </si>
  <si>
    <t>Arami</t>
  </si>
  <si>
    <t>Arch City Tavern</t>
  </si>
  <si>
    <t>Arlington Tap House</t>
  </si>
  <si>
    <t>1204 W Rand Rd</t>
  </si>
  <si>
    <t>Arlington Heights</t>
  </si>
  <si>
    <t>Aromatix Catering</t>
  </si>
  <si>
    <t>Around The Clock</t>
  </si>
  <si>
    <t>Arthur Treachers</t>
  </si>
  <si>
    <t>artisan</t>
  </si>
  <si>
    <t>ARTISAN SPECIALTY FOODS</t>
  </si>
  <si>
    <t>ARUNS THAI</t>
  </si>
  <si>
    <t>Asador Bastian</t>
  </si>
  <si>
    <t>Ashland University</t>
  </si>
  <si>
    <t xml:space="preserve">College &amp; Universites </t>
  </si>
  <si>
    <t>GFS</t>
  </si>
  <si>
    <t>Nathan Schegerikmis NH Rep Nick Forester is GFS rep</t>
  </si>
  <si>
    <t>Astor Club</t>
  </si>
  <si>
    <t>Testa</t>
  </si>
  <si>
    <t>24 E. Goethe St</t>
  </si>
  <si>
    <t>Testa Kristen lead for VAF; Chef Trevor/Adam Butler</t>
  </si>
  <si>
    <t>At the Office Bar&amp; Grill</t>
  </si>
  <si>
    <t>4901 cal sag rd</t>
  </si>
  <si>
    <t xml:space="preserve">Crestwood </t>
  </si>
  <si>
    <t>Sue or Tim are the owner</t>
  </si>
  <si>
    <t xml:space="preserve">Atelier </t>
  </si>
  <si>
    <t>ATLANTIC FOOD DIST.</t>
  </si>
  <si>
    <t xml:space="preserve">Atlantic Food Distributors </t>
  </si>
  <si>
    <t>Atlantic</t>
  </si>
  <si>
    <t>Mike</t>
  </si>
  <si>
    <t>ATLANTIC FOODS CORP.</t>
  </si>
  <si>
    <t>ATLAS WHOLESALE</t>
  </si>
  <si>
    <t>Au Cheval</t>
  </si>
  <si>
    <t>800 W Randolph St</t>
  </si>
  <si>
    <t>Austin's Wood Fire Grille</t>
  </si>
  <si>
    <t>AVANTI FOODS</t>
  </si>
  <si>
    <t>WALNUT</t>
  </si>
  <si>
    <t>AVEC</t>
  </si>
  <si>
    <t>Avgo (Theo's RG)</t>
  </si>
  <si>
    <t xml:space="preserve">CW </t>
  </si>
  <si>
    <t>Avli</t>
  </si>
  <si>
    <t>Chicago'</t>
  </si>
  <si>
    <t>Follow up on VAH and Frties</t>
  </si>
  <si>
    <t>Avli Restaurants</t>
  </si>
  <si>
    <t>Azul Marisol's 7 Muelle</t>
  </si>
  <si>
    <t>B &amp; B PRODUCE</t>
  </si>
  <si>
    <t>LOCKPORT</t>
  </si>
  <si>
    <t>B AND B FOODS</t>
  </si>
  <si>
    <t>B N B CREATIONS</t>
  </si>
  <si>
    <t>B.E.S INC.</t>
  </si>
  <si>
    <t>Back Yard Burgers</t>
  </si>
  <si>
    <t>BADGER MURPHY F.S.</t>
  </si>
  <si>
    <t xml:space="preserve">Bailey's bar and Grill </t>
  </si>
  <si>
    <t>Baker Street</t>
  </si>
  <si>
    <t>USF</t>
  </si>
  <si>
    <t>Fort wayne</t>
  </si>
  <si>
    <t>Baldwin Wallace</t>
  </si>
  <si>
    <t>Baldwin Wallace University</t>
  </si>
  <si>
    <t>cleveland</t>
  </si>
  <si>
    <t>Ball State U</t>
  </si>
  <si>
    <t>Ballyhoo Hospitality</t>
  </si>
  <si>
    <t xml:space="preserve">312-577-4004 </t>
  </si>
  <si>
    <t xml:space="preserve">908 North Halsted St. </t>
  </si>
  <si>
    <t xml:space="preserve">Gemini, coda Del Velte, old Pueblo, Sophia, Pomeroy, pizza by Sal, Buck Russells, Danucci's, Gemini, petite Pomeroy </t>
  </si>
  <si>
    <t>Bally's Casino and Hotel</t>
  </si>
  <si>
    <t>Sue</t>
  </si>
  <si>
    <t>888 822-2559</t>
  </si>
  <si>
    <t>600 N. Wabash Ave.</t>
  </si>
  <si>
    <t>They want to support diverse vendors. Sue to set up a meeting.</t>
  </si>
  <si>
    <t>Bally's Casino and Hotel TAP HOUSE RESTAURANT AND BAR</t>
  </si>
  <si>
    <t>DOES NOT LIKT THE OVERBREADING OGF THE SYSCO IMPERIAL BRAND CHEESE CURD LOOKING TO SWITCH</t>
  </si>
  <si>
    <t>Ballys Casino Cavanugh's</t>
  </si>
  <si>
    <t>Ballys Casino Evansville</t>
  </si>
  <si>
    <t>Entertainment/Casinos/Theatres</t>
  </si>
  <si>
    <t>Wabash</t>
  </si>
  <si>
    <t>Bangers and Lace</t>
  </si>
  <si>
    <t xml:space="preserve">1670 W Division St </t>
  </si>
  <si>
    <t>Banyan Ko</t>
  </si>
  <si>
    <t>BAR MAR</t>
  </si>
  <si>
    <t xml:space="preserve">Bare bones </t>
  </si>
  <si>
    <t>Barefoot Republic Camp</t>
  </si>
  <si>
    <t>Hospitality</t>
  </si>
  <si>
    <t>brent</t>
  </si>
  <si>
    <t>Fountain Run</t>
  </si>
  <si>
    <t>intro</t>
  </si>
  <si>
    <t>Barley’s Brewing Company Ale House #1</t>
  </si>
  <si>
    <t>Barrio</t>
  </si>
  <si>
    <t>65 W Kinzie St</t>
  </si>
  <si>
    <t>Vegetarian/ Vegan options</t>
  </si>
  <si>
    <t>Bastion</t>
  </si>
  <si>
    <t>Bastista's Pizza</t>
  </si>
  <si>
    <t>BATTAGLIA DIST. CORP. INC</t>
  </si>
  <si>
    <t>Batter &amp; Berries</t>
  </si>
  <si>
    <t>Bavarian Inn/cheese trap</t>
  </si>
  <si>
    <t>frankenmuth</t>
  </si>
  <si>
    <t>monica claimed cudtown customer. I cisited in Feb -left sample kit,/monica sent dill sample.</t>
  </si>
  <si>
    <t>Bavette's Bar and Steakhouse</t>
  </si>
  <si>
    <t>+1 (312) 624-8154</t>
  </si>
  <si>
    <t>218 W Kinzie St</t>
  </si>
  <si>
    <t>Actually advertises steak frites! A vegas spot too!</t>
  </si>
  <si>
    <t>Baxter's North America</t>
  </si>
  <si>
    <t>BAZAAR</t>
  </si>
  <si>
    <t xml:space="preserve">Bear and the Butcher </t>
  </si>
  <si>
    <t>2721 N Halsted St</t>
  </si>
  <si>
    <t xml:space="preserve">Chicago </t>
  </si>
  <si>
    <t>Beard and Belly</t>
  </si>
  <si>
    <t>Beatnik on the River</t>
  </si>
  <si>
    <t>BEAVER WHOLESALE MEATS</t>
  </si>
  <si>
    <t>beer exchange</t>
  </si>
  <si>
    <t>Beggars Pizza</t>
  </si>
  <si>
    <t>Bella's Pizza</t>
  </si>
  <si>
    <t>Saugatuck</t>
  </si>
  <si>
    <t>erun rogers plant based leads gfs</t>
  </si>
  <si>
    <t>Bellen Container Corp. dba Packaging By Design</t>
  </si>
  <si>
    <t>benny dicartas</t>
  </si>
  <si>
    <t>Best Intentions</t>
  </si>
  <si>
    <t>Beverly CC</t>
  </si>
  <si>
    <t>Country Clubs/Golf/Health Fitness</t>
  </si>
  <si>
    <t>GFS ROSEMONT F/U 87th street</t>
  </si>
  <si>
    <t>Bian</t>
  </si>
  <si>
    <t>BIBIBOP Asian grill</t>
  </si>
  <si>
    <t>Columbus</t>
  </si>
  <si>
    <t>Lead from bb. Brent and I will research</t>
  </si>
  <si>
    <t>Big Boy</t>
  </si>
  <si>
    <t>Big City Tap</t>
  </si>
  <si>
    <t>Big Eds BBQ</t>
  </si>
  <si>
    <t>Big Ed's BBQ</t>
  </si>
  <si>
    <t>651 Lakehurst Rd</t>
  </si>
  <si>
    <t>Waukegan</t>
  </si>
  <si>
    <t>Big jones</t>
  </si>
  <si>
    <t>Big Red Oven</t>
  </si>
  <si>
    <t>Big Woods</t>
  </si>
  <si>
    <t>BINK'S WINES &amp; BEVERAGES</t>
  </si>
  <si>
    <t>Bistro Coco</t>
  </si>
  <si>
    <t>250n Warren St</t>
  </si>
  <si>
    <t>Dayton</t>
  </si>
  <si>
    <t>Shipped Chef Zac a sample box of Annasea Tuna and salmon</t>
  </si>
  <si>
    <t xml:space="preserve">Bizarre meat by Jose Andres </t>
  </si>
  <si>
    <t xml:space="preserve">120 N. Wacker Drive, Chicago, Illinois </t>
  </si>
  <si>
    <t>Bl Development Group</t>
  </si>
  <si>
    <t>Blackwing Organic Meats</t>
  </si>
  <si>
    <t xml:space="preserve">blondies </t>
  </si>
  <si>
    <t>Vegan/ Vegetarian</t>
  </si>
  <si>
    <t>Flint</t>
  </si>
  <si>
    <t>meeting-awaiting assigned sales rep names</t>
  </si>
  <si>
    <t>Bloom &amp; Associates</t>
  </si>
  <si>
    <t>Bloom plant based</t>
  </si>
  <si>
    <t>Blue Chip Casino</t>
  </si>
  <si>
    <t>Blue Oyster</t>
  </si>
  <si>
    <t>Chef Edddie</t>
  </si>
  <si>
    <t>Blue Ridge Hotel partners</t>
  </si>
  <si>
    <t>Bluebeard</t>
  </si>
  <si>
    <t>Bluegrass Hospitality Group</t>
  </si>
  <si>
    <t>Bob Chinn's  Crabhouse</t>
  </si>
  <si>
    <t xml:space="preserve">Bob Chinn's Crabhouse </t>
  </si>
  <si>
    <t>Other</t>
  </si>
  <si>
    <t>(847) 520-3633</t>
  </si>
  <si>
    <t>393 S Milwaukee Ave</t>
  </si>
  <si>
    <t>Wheeling</t>
  </si>
  <si>
    <t xml:space="preserve">Bobcat Bonnie </t>
  </si>
  <si>
    <t>Bobcat Bonnie's</t>
  </si>
  <si>
    <t>Boelter</t>
  </si>
  <si>
    <t>Boeufhaus</t>
  </si>
  <si>
    <t>Boka</t>
  </si>
  <si>
    <t xml:space="preserve">1729 N. Halsted Street </t>
  </si>
  <si>
    <t xml:space="preserve">Please call on me ..several locations and catering. Tentori doesn't work there. New lead: Tentori works at GT Prime Steakhouse. </t>
  </si>
  <si>
    <t>Boka Restaurant Group/Momotaro</t>
  </si>
  <si>
    <t xml:space="preserve">820 West Lake St. </t>
  </si>
  <si>
    <t>Bolingbrook golf club &amp; banquet</t>
  </si>
  <si>
    <t>Bon Appetit</t>
  </si>
  <si>
    <t>Management company</t>
  </si>
  <si>
    <t>BON Manger Catering and Events</t>
  </si>
  <si>
    <t>Boodell &amp; Domanskis, LLC</t>
  </si>
  <si>
    <t>Boonies</t>
  </si>
  <si>
    <t>BOSCO FOOD SERVICE, INC.</t>
  </si>
  <si>
    <t>BOWLING GREEN STATE</t>
  </si>
  <si>
    <t xml:space="preserve">Brass elk </t>
  </si>
  <si>
    <t>Brassica</t>
  </si>
  <si>
    <t>BRGBELLY</t>
  </si>
  <si>
    <t>5739 w. Irving park road</t>
  </si>
  <si>
    <t>Briar Ridge</t>
  </si>
  <si>
    <t>brick and brine</t>
  </si>
  <si>
    <t>BRINDILLE</t>
  </si>
  <si>
    <t>Brio Tuscan</t>
  </si>
  <si>
    <t>Broken Barrel bar</t>
  </si>
  <si>
    <t>Sysco</t>
  </si>
  <si>
    <t>2548 n southport ave</t>
  </si>
  <si>
    <t xml:space="preserve">Took Frites Street Fries to the chef and loves the fries. Fries too espensive for them. </t>
  </si>
  <si>
    <t xml:space="preserve">Broken barrel bar </t>
  </si>
  <si>
    <t>2548 N Southport Ave</t>
  </si>
  <si>
    <t>Bronzeville WINERY</t>
  </si>
  <si>
    <t>Brooklyn and The Butcher</t>
  </si>
  <si>
    <t>Sister account to The Exchange.</t>
  </si>
  <si>
    <t>BROWN FOOD SERVICE</t>
  </si>
  <si>
    <t>BuB Cafe</t>
  </si>
  <si>
    <t>Bub City</t>
  </si>
  <si>
    <t>43rd N. Clark Street</t>
  </si>
  <si>
    <t>Bubba's 33 (Texas roadhouse little sister)</t>
  </si>
  <si>
    <t>Buckee</t>
  </si>
  <si>
    <t>Travel</t>
  </si>
  <si>
    <t>Bugsy's</t>
  </si>
  <si>
    <t>Bullpen</t>
  </si>
  <si>
    <t xml:space="preserve">Sampled curds; purchased Original. </t>
  </si>
  <si>
    <t>Buragtory</t>
  </si>
  <si>
    <t>7 units; original</t>
  </si>
  <si>
    <t>BurgerUp</t>
  </si>
  <si>
    <t>Cool Springs</t>
  </si>
  <si>
    <t>TN</t>
  </si>
  <si>
    <t>Butcher &amp; The burger</t>
  </si>
  <si>
    <t>1021 w. Armitage Ave</t>
  </si>
  <si>
    <t xml:space="preserve">Butcher and the bear </t>
  </si>
  <si>
    <t>Cafe 53</t>
  </si>
  <si>
    <t>Cafe Olympic</t>
  </si>
  <si>
    <t>Calling a Chef LLC</t>
  </si>
  <si>
    <t xml:space="preserve">Calo Restaurant </t>
  </si>
  <si>
    <t>Cameron Mitchell</t>
  </si>
  <si>
    <t>Drop off samples from Annasea, Kaufhold and Frites Street</t>
  </si>
  <si>
    <t>Cameron Mitchell restaurant group</t>
  </si>
  <si>
    <t>Can’t believe it’s not meat</t>
  </si>
  <si>
    <t>Can't Belive It;s Not Meat</t>
  </si>
  <si>
    <t>CANTON HOTEL &amp; RESTSUPCO.</t>
  </si>
  <si>
    <t>Caplinger</t>
  </si>
  <si>
    <t>Piazza Produce</t>
  </si>
  <si>
    <t>CARAMAGNO FOODS</t>
  </si>
  <si>
    <t>Caring</t>
  </si>
  <si>
    <t xml:space="preserve">Carlisle </t>
  </si>
  <si>
    <t>Carlos &amp; Lupitas Restaurants</t>
  </si>
  <si>
    <t>Carlos Pancake House</t>
  </si>
  <si>
    <t>Carl's jr</t>
  </si>
  <si>
    <t>CARMELA FOODS DISTRIBUTIN</t>
  </si>
  <si>
    <t>CARSON’S RIBS</t>
  </si>
  <si>
    <t>465 E Illinois St</t>
  </si>
  <si>
    <t>Castle Hospitality</t>
  </si>
  <si>
    <t xml:space="preserve">11 East Hubbard St. </t>
  </si>
  <si>
    <t>CATANESE CLASSIC SEAFOODS</t>
  </si>
  <si>
    <t>CATCH 35</t>
  </si>
  <si>
    <t>Catering Out The Box</t>
  </si>
  <si>
    <t xml:space="preserve">CBK </t>
  </si>
  <si>
    <t>Cellar Bar</t>
  </si>
  <si>
    <t>Cellar door</t>
  </si>
  <si>
    <t>Center Plate Development Co.</t>
  </si>
  <si>
    <t>Central Kitchen + Bar</t>
  </si>
  <si>
    <t>CENTRAL MARKET</t>
  </si>
  <si>
    <t>Century</t>
  </si>
  <si>
    <t>Group Purchasing Organization</t>
  </si>
  <si>
    <t>Direct-Foodservice</t>
  </si>
  <si>
    <t>columbus</t>
  </si>
  <si>
    <t>Chaney's Dairy Farm</t>
  </si>
  <si>
    <t>Chapel Street Cafe</t>
  </si>
  <si>
    <t>Charlie Baggs Culinary Innovations</t>
  </si>
  <si>
    <t>Charlies</t>
  </si>
  <si>
    <t>REP will bring the kit to the chef on their next meeting.</t>
  </si>
  <si>
    <t>Charř 'd Brourbon Kitchen +Bar</t>
  </si>
  <si>
    <t>louisville</t>
  </si>
  <si>
    <t>pass along a Kaufholds Sample kit Chef</t>
  </si>
  <si>
    <t>Chasers</t>
  </si>
  <si>
    <t xml:space="preserve">left wamples with bartender Lee; gave brief presentation </t>
  </si>
  <si>
    <t>Cheer's Food &amp; Drink</t>
  </si>
  <si>
    <t>cheers in chestertown</t>
  </si>
  <si>
    <t>GFS ROSEMONT F/U</t>
  </si>
  <si>
    <t>Chef Dave Madison</t>
  </si>
  <si>
    <t>Chef Jose Solis</t>
  </si>
  <si>
    <t>(773) 289-4274</t>
  </si>
  <si>
    <t>2714 N Milwaukee Ave</t>
  </si>
  <si>
    <t xml:space="preserve">Have visited wtice. They have bought TCFB. </t>
  </si>
  <si>
    <t>CHEF SOURCE</t>
  </si>
  <si>
    <t>Chefs special cocktail</t>
  </si>
  <si>
    <t>Chefs Warehouse</t>
  </si>
  <si>
    <t>331-213-3364</t>
  </si>
  <si>
    <t>meeting set for 3/26</t>
  </si>
  <si>
    <t>Chef's Warehouse - Chicago</t>
  </si>
  <si>
    <t>CHEFS WAREHOUSE CHICAGO</t>
  </si>
  <si>
    <t>CHEFS' WAREHOUSE MIDWEST,</t>
  </si>
  <si>
    <t>chelsea retirement</t>
  </si>
  <si>
    <t>Healthcare</t>
  </si>
  <si>
    <t>Cherry Creek Golf Course</t>
  </si>
  <si>
    <t xml:space="preserve">Chicago chophouse </t>
  </si>
  <si>
    <t xml:space="preserve">60 W. Ontario Street, Chicago, Illinois  </t>
  </si>
  <si>
    <t>Chicago Club</t>
  </si>
  <si>
    <t>Emailed Steve Testa</t>
  </si>
  <si>
    <t>Chicago Club Makers LLC</t>
  </si>
  <si>
    <t>Chicago Cut</t>
  </si>
  <si>
    <t xml:space="preserve">Chicago cut steakhouse </t>
  </si>
  <si>
    <t>300 N. La Salle Dr</t>
  </si>
  <si>
    <t xml:space="preserve">Dessert of the day, must ask server. skin on fries. </t>
  </si>
  <si>
    <t>Chicago Diner</t>
  </si>
  <si>
    <t>2333 N Milwaukee Ave</t>
  </si>
  <si>
    <t xml:space="preserve">Will visit with a vegan kit. </t>
  </si>
  <si>
    <t>Chicago Q</t>
  </si>
  <si>
    <t>Chicago Vegan Foods</t>
  </si>
  <si>
    <t>Vending</t>
  </si>
  <si>
    <t>Chicago winery</t>
  </si>
  <si>
    <t>Chicken Salad Chick</t>
  </si>
  <si>
    <t>Chilean balsam</t>
  </si>
  <si>
    <t>Chocolate Shoppe Ice Cream Co</t>
  </si>
  <si>
    <t>CHRIST PANOS EGV</t>
  </si>
  <si>
    <t>CHRIST PANOS FOODS</t>
  </si>
  <si>
    <t>Cira/Boca Group</t>
  </si>
  <si>
    <t>Citizen M</t>
  </si>
  <si>
    <t>Clairebook CC</t>
  </si>
  <si>
    <t>CLARK RESTAURANT SERVICE</t>
  </si>
  <si>
    <t>ClarkLindsey</t>
  </si>
  <si>
    <t>Classic Cafe</t>
  </si>
  <si>
    <t>fort wayne</t>
  </si>
  <si>
    <t>presented RR sauces Tandoori amd Butter chicken on drums and in cubess; left Kurd kit;presented BB hot dogs and land lovers filet</t>
  </si>
  <si>
    <t>Clean Eatz</t>
  </si>
  <si>
    <t>Meal Prep Service</t>
  </si>
  <si>
    <t>7776 B S Randall Rd</t>
  </si>
  <si>
    <t>Algonquin</t>
  </si>
  <si>
    <t>CLEMS REFRIGERATED FOODS</t>
  </si>
  <si>
    <t>Club 18 at Mister B's(Evansville and Owensboro</t>
  </si>
  <si>
    <t>812-492-0075</t>
  </si>
  <si>
    <t>Drop samples to GMs of all locations except BG and Owensboro.  Need to follow up with jared@misterbspizza.com</t>
  </si>
  <si>
    <t xml:space="preserve">Club Hawthrone Crestwood </t>
  </si>
  <si>
    <t>605-595-1636</t>
  </si>
  <si>
    <t>13148 rivercrest dr</t>
  </si>
  <si>
    <t>Crestwood</t>
  </si>
  <si>
    <t>Met with Rebecca. Loves the Garlic &amp; Jalapeño. Has cheese curds but might replace them bc of flavor(s). 11-12-24</t>
  </si>
  <si>
    <t>Cocina Costera Tulum</t>
  </si>
  <si>
    <t>850 w Fulton Market</t>
  </si>
  <si>
    <t>COCO PAZZO</t>
  </si>
  <si>
    <t>Cod di Volpe</t>
  </si>
  <si>
    <t>Colasanti's / Milford Markets</t>
  </si>
  <si>
    <t xml:space="preserve">Coles public house </t>
  </si>
  <si>
    <t>Community Hospitality</t>
  </si>
  <si>
    <t>Nashville</t>
  </si>
  <si>
    <t>Concept Development Group</t>
  </si>
  <si>
    <t>Concordia College Dining Services</t>
  </si>
  <si>
    <t>Continental Canteen - Sterling Heights, MI</t>
  </si>
  <si>
    <t>Coopershawk</t>
  </si>
  <si>
    <t>Copper Fox</t>
  </si>
  <si>
    <t>Coppolillo's</t>
  </si>
  <si>
    <t>crown point</t>
  </si>
  <si>
    <t>CORFU FOODS, INC.</t>
  </si>
  <si>
    <t>corleones</t>
  </si>
  <si>
    <t>Independence</t>
  </si>
  <si>
    <t>Lead from Delmonicos</t>
  </si>
  <si>
    <t>CORNELL NYC</t>
  </si>
  <si>
    <t>NACUFS SHOWCASE EAST AND SOUTH USA</t>
  </si>
  <si>
    <t>Cornerstone Restaurant Group</t>
  </si>
  <si>
    <t>Urban Belly, The Table at Crate, Sol Toro, MJ23 Sports Bar Michael Jordan's Steakhouse, Hi-Fi Chicken and Beer, Brassierie 1783</t>
  </si>
  <si>
    <t>COSGROVE DISTRIBUTORS,INC</t>
  </si>
  <si>
    <t>Cousin's Pizza Pub</t>
  </si>
  <si>
    <t>630-980-8181</t>
  </si>
  <si>
    <t>966 w lake st</t>
  </si>
  <si>
    <t>Roselle</t>
  </si>
  <si>
    <t>Cracker Barrel</t>
  </si>
  <si>
    <t>Craft &amp; Crew Hospitality</t>
  </si>
  <si>
    <t>Craft Burger</t>
  </si>
  <si>
    <t>Craft'd</t>
  </si>
  <si>
    <t>CREATION GARDENS</t>
  </si>
  <si>
    <t>Creekside Restaurant &amp; Bar</t>
  </si>
  <si>
    <t>Crescent Hill Craft House</t>
  </si>
  <si>
    <t>CRG DINING</t>
  </si>
  <si>
    <t>Indianapolis</t>
  </si>
  <si>
    <t>CRISTINA FOODS</t>
  </si>
  <si>
    <t>CRITCHFIELD MEATS WHSL.</t>
  </si>
  <si>
    <t>Crown Republic Gastropub</t>
  </si>
  <si>
    <t>Crown restaurant group</t>
  </si>
  <si>
    <t>CRS One Source</t>
  </si>
  <si>
    <t>Paducah</t>
  </si>
  <si>
    <t>Edgar is Director of Sales</t>
  </si>
  <si>
    <t>Crumb Crusher</t>
  </si>
  <si>
    <t>Crushed pizzeria</t>
  </si>
  <si>
    <t>Crust Brewing</t>
  </si>
  <si>
    <t>Culinary Misfits</t>
  </si>
  <si>
    <t>Chef Erin</t>
  </si>
  <si>
    <t>Cumin bowl</t>
  </si>
  <si>
    <t>Curts Cafe</t>
  </si>
  <si>
    <t>(847) 748-8086</t>
  </si>
  <si>
    <t>766 2nd St</t>
  </si>
  <si>
    <t>Higland Park</t>
  </si>
  <si>
    <t>Two locations, Highland Park and Evanston</t>
  </si>
  <si>
    <t>Cynergy Bakes</t>
  </si>
  <si>
    <t>dabney and company</t>
  </si>
  <si>
    <t>Daisies</t>
  </si>
  <si>
    <t xml:space="preserve">Daisies poorboy and Tavern </t>
  </si>
  <si>
    <t>DALMARES PRODUCE</t>
  </si>
  <si>
    <t>Danny's</t>
  </si>
  <si>
    <t>Dar Baklava, LLC</t>
  </si>
  <si>
    <t>D'Asti Deli</t>
  </si>
  <si>
    <t>1410 irving park rd</t>
  </si>
  <si>
    <t xml:space="preserve">bensenville </t>
  </si>
  <si>
    <t>Left samples with Manager Meme; garlic prefered</t>
  </si>
  <si>
    <t>Dave &amp; Buster's Rosemont</t>
  </si>
  <si>
    <t>9870 Berwyn Ave. Des Plaines, Il</t>
  </si>
  <si>
    <t>Dave &amp; Buster's Schaumburg</t>
  </si>
  <si>
    <t>601 N Martingales Rd Schaumburg, IL</t>
  </si>
  <si>
    <t>Dawg House</t>
  </si>
  <si>
    <t>Fast food</t>
  </si>
  <si>
    <t>elyria</t>
  </si>
  <si>
    <t>W/w Atalntic Distributor Rep JOSH CHAMBERS</t>
  </si>
  <si>
    <t>Dear Margaret</t>
  </si>
  <si>
    <t>DEARLY BELOVED</t>
  </si>
  <si>
    <t>DELCO FOODS</t>
  </si>
  <si>
    <t>Delmonico</t>
  </si>
  <si>
    <t>northern hasserot</t>
  </si>
  <si>
    <t>Delwood</t>
  </si>
  <si>
    <t>Demera</t>
  </si>
  <si>
    <t>DENIRO CHEESE CO.</t>
  </si>
  <si>
    <t>DePaul University</t>
  </si>
  <si>
    <t>DeRosa Corporation</t>
  </si>
  <si>
    <t>Diageo Beer Company</t>
  </si>
  <si>
    <t>DILGARD FOODS COMPANY</t>
  </si>
  <si>
    <t>DINEAMIC HOSPITALITY</t>
  </si>
  <si>
    <t>Bar La Rue, La Sierra Prime and Provisions, Lyra, Violi, Sienna Tavern, Bandit, Barrio, Blanks Bar, Builders Building, Dineamic Catering</t>
  </si>
  <si>
    <t>Direct Food Service</t>
  </si>
  <si>
    <t>630-350-2171</t>
  </si>
  <si>
    <t xml:space="preserve">204 North Edgewood Dr. </t>
  </si>
  <si>
    <t>Woodale</t>
  </si>
  <si>
    <t>Positive response of Annasea. Use as ingredient or as finished pupu</t>
  </si>
  <si>
    <t>Direct Food Services</t>
  </si>
  <si>
    <t>dirty franks</t>
  </si>
  <si>
    <t>DISCOUNT PIZZA SUPPLY</t>
  </si>
  <si>
    <t>District 6 Restaurant</t>
  </si>
  <si>
    <t>DIXON FISHERIES, INC.</t>
  </si>
  <si>
    <t>DMK Burger Bar</t>
  </si>
  <si>
    <t>1410 S. special Olympics Drive</t>
  </si>
  <si>
    <t>Dog House</t>
  </si>
  <si>
    <t>Brunswick</t>
  </si>
  <si>
    <t>Dog n Suds Drive In</t>
  </si>
  <si>
    <t>Donato's</t>
  </si>
  <si>
    <t>Dorthy Lane Market</t>
  </si>
  <si>
    <t>Retail</t>
  </si>
  <si>
    <t>talkd about poke they get bulk seafood and poke mix from NOH</t>
  </si>
  <si>
    <t>DosBros</t>
  </si>
  <si>
    <t>DOT</t>
  </si>
  <si>
    <t>Dots Platform</t>
  </si>
  <si>
    <t>DOUBLE B DISTRIBUTORS</t>
  </si>
  <si>
    <t xml:space="preserve">Dovetail </t>
  </si>
  <si>
    <t>DP Dough</t>
  </si>
  <si>
    <t>Drake</t>
  </si>
  <si>
    <t>Gfs</t>
  </si>
  <si>
    <t>Samples left. Champion is Brian. HQ call. Gfs supplied. Brent to pursue.</t>
  </si>
  <si>
    <t>Drake Oakbrook</t>
  </si>
  <si>
    <t>Drury Lane</t>
  </si>
  <si>
    <t>100 Drury Lane Oakbrook Terrace, IL</t>
  </si>
  <si>
    <t>Emailed on Proper Stock CATMAN identification-on 8/19 identified Catman who is Lauren Vanryn. Our timing is excellent as this category is up for review in a month or so and they will likely request samples and a presentation.</t>
  </si>
  <si>
    <t>Drury Lane Theatre, banquet hall</t>
  </si>
  <si>
    <t>Countryside</t>
  </si>
  <si>
    <t>DTM Distributors</t>
  </si>
  <si>
    <t>Bowling Green</t>
  </si>
  <si>
    <t>email Virginia to see if we can show samples</t>
  </si>
  <si>
    <t>DTM DISTRIBUTORS, INC.</t>
  </si>
  <si>
    <t>DUANE S. RAHE INC.</t>
  </si>
  <si>
    <t xml:space="preserve">Dublin Hall Irish </t>
  </si>
  <si>
    <t>Ducky's</t>
  </si>
  <si>
    <t>Fort Wayne</t>
  </si>
  <si>
    <t>Dukes Alehouse</t>
  </si>
  <si>
    <t xml:space="preserve">They use our SWAP chicken. </t>
  </si>
  <si>
    <t xml:space="preserve">Dusty </t>
  </si>
  <si>
    <t>DUTCH VALLEY SCHLABACH</t>
  </si>
  <si>
    <t>E &amp; S SALES, LLC</t>
  </si>
  <si>
    <t>E.T.C.</t>
  </si>
  <si>
    <t>Earl G. Dumplins</t>
  </si>
  <si>
    <t>East Bank Club</t>
  </si>
  <si>
    <t>500 N Kingsbury St</t>
  </si>
  <si>
    <t xml:space="preserve">1/31/25 Tessa is no longer the rep here, she has been promoted to a corporate role. Will try to find the new rep. </t>
  </si>
  <si>
    <t xml:space="preserve">East End tap </t>
  </si>
  <si>
    <t>Eating To Live LLC</t>
  </si>
  <si>
    <t>El Ideas</t>
  </si>
  <si>
    <t>El Salto</t>
  </si>
  <si>
    <t>ELEGANTE CUISINE</t>
  </si>
  <si>
    <t>Eleven City</t>
  </si>
  <si>
    <t>Elohi Strategic Advisors</t>
  </si>
  <si>
    <t>Elsie</t>
  </si>
  <si>
    <t>Empire Burger</t>
  </si>
  <si>
    <t>Entourage</t>
  </si>
  <si>
    <t xml:space="preserve">ENzo's Bar </t>
  </si>
  <si>
    <t>Epic</t>
  </si>
  <si>
    <t>ERB MEAT COMPANY</t>
  </si>
  <si>
    <t>ERNST HOTEL SUPPLY CO</t>
  </si>
  <si>
    <t>Esme</t>
  </si>
  <si>
    <t>2200 N Clark St Suite B</t>
  </si>
  <si>
    <t>Especially</t>
  </si>
  <si>
    <t xml:space="preserve">Essential Kitchen &amp; Essential Kitchen Cafe </t>
  </si>
  <si>
    <t>1405 Hunt Club Rd</t>
  </si>
  <si>
    <t>Gurnee</t>
  </si>
  <si>
    <t>e-tailer, inc</t>
  </si>
  <si>
    <t>ETC</t>
  </si>
  <si>
    <t>404 S Wells St</t>
  </si>
  <si>
    <t>Opens Dec. 5th</t>
  </si>
  <si>
    <t>EUCLID FISH COMPANY</t>
  </si>
  <si>
    <t>Eurest</t>
  </si>
  <si>
    <t>Eurest Dining</t>
  </si>
  <si>
    <t>EURO USA</t>
  </si>
  <si>
    <t>European Imports</t>
  </si>
  <si>
    <t>EuroUSA</t>
  </si>
  <si>
    <t>Even Odds</t>
  </si>
  <si>
    <t>EVER</t>
  </si>
  <si>
    <t>Evil Chech (brewery&amp; Public house?)</t>
  </si>
  <si>
    <t>3703 N  Main St</t>
  </si>
  <si>
    <t>Mishawaka</t>
  </si>
  <si>
    <t>Factor 75</t>
  </si>
  <si>
    <t>Burr Ridge</t>
  </si>
  <si>
    <t>Chris is Manager at Burr Ridge location. Chris referred me to Director of Procurment, Kate Healy</t>
  </si>
  <si>
    <t>Factor-meal prep hello fresh</t>
  </si>
  <si>
    <t>Industrial</t>
  </si>
  <si>
    <t>888-573-5727</t>
  </si>
  <si>
    <t>1853 Suncast Ln.</t>
  </si>
  <si>
    <t>Meal prep chef Pete balodimas buyer Matt Horgan. Chef Kyle VerVynck</t>
  </si>
  <si>
    <t>Fairmont Chicago</t>
  </si>
  <si>
    <t>200 North Columbus Dr</t>
  </si>
  <si>
    <t>Testa Kristen lead for VAF; Chef Elton</t>
  </si>
  <si>
    <t>Falco's Pizza</t>
  </si>
  <si>
    <t>630-654-4644</t>
  </si>
  <si>
    <t xml:space="preserve">561 s fontage rd </t>
  </si>
  <si>
    <t xml:space="preserve">Gave a kaufhold's sample kit to the manager and tried one of the flavors. Need to follow up </t>
  </si>
  <si>
    <t>Family Express</t>
  </si>
  <si>
    <t>FAMILY PRODUCE FOOD SERVI</t>
  </si>
  <si>
    <t>Farmhouse Academy</t>
  </si>
  <si>
    <t>Fat Angelo's of Bridgeport</t>
  </si>
  <si>
    <t xml:space="preserve">FatKats Pizzaeria and Restaurant </t>
  </si>
  <si>
    <t>Fatmans</t>
  </si>
  <si>
    <t xml:space="preserve">Fatmans </t>
  </si>
  <si>
    <t>36309 Skokie Hwy</t>
  </si>
  <si>
    <t>Fazoli's</t>
  </si>
  <si>
    <t>So many in Indiana</t>
  </si>
  <si>
    <t>Ferrara Candy Company</t>
  </si>
  <si>
    <t>FERRIS COFFEE AND NUT CO</t>
  </si>
  <si>
    <t>Fine Arts Bistro</t>
  </si>
  <si>
    <t>emailed about samples interest</t>
  </si>
  <si>
    <t>Fira</t>
  </si>
  <si>
    <t>Fire Bar+Grill</t>
  </si>
  <si>
    <t>FireKeepers Casino Hotel</t>
  </si>
  <si>
    <t xml:space="preserve">Emailed on 8/19.Executive Chef Brandon Lester; sous chef Everett morris and buye Megan mead </t>
  </si>
  <si>
    <t>Fireside Grille</t>
  </si>
  <si>
    <t>Flik Hospitality</t>
  </si>
  <si>
    <t>FOOD &amp; PAPER SUPPLY CO</t>
  </si>
  <si>
    <t>FOOD DISTRIBUTORS INC.</t>
  </si>
  <si>
    <t>Food Export - Midwest</t>
  </si>
  <si>
    <t>Food Technology Magazine, Institute of Food Technologists</t>
  </si>
  <si>
    <t>FoodMix</t>
  </si>
  <si>
    <t>Foodservice Database Co</t>
  </si>
  <si>
    <t>FOP Restaurant</t>
  </si>
  <si>
    <t>Forage Public house</t>
  </si>
  <si>
    <t xml:space="preserve">Forbidden root </t>
  </si>
  <si>
    <t>Ford Center Arena Evsnsville</t>
  </si>
  <si>
    <t>Ford Center Executive Chef</t>
  </si>
  <si>
    <t>FORTUNE FISH</t>
  </si>
  <si>
    <t>Fortune Fish &amp; Gourmet</t>
  </si>
  <si>
    <t xml:space="preserve">Foundry kitchen and bar </t>
  </si>
  <si>
    <t>Four Pegs</t>
  </si>
  <si>
    <t>Four Seasons Hotel Chicago</t>
  </si>
  <si>
    <t>FOUR STAR FOODS</t>
  </si>
  <si>
    <t>CHICAGO</t>
  </si>
  <si>
    <t>FOX SUPPLY</t>
  </si>
  <si>
    <t>FOX VALLEY FARMS</t>
  </si>
  <si>
    <t>Franciscan Hospital</t>
  </si>
  <si>
    <t>Frank and Mary's Tavern</t>
  </si>
  <si>
    <t>Franklin Room</t>
  </si>
  <si>
    <t>+1 (312) 445-4686</t>
  </si>
  <si>
    <t>675 N Franklin st.</t>
  </si>
  <si>
    <t>Delivered FS samples per Flip'a request</t>
  </si>
  <si>
    <t>Freedom Brothers Pizzeria &amp; Alehouse</t>
  </si>
  <si>
    <t>Freelance</t>
  </si>
  <si>
    <t>FreezPak</t>
  </si>
  <si>
    <t>FRESH CREATIONS LLC</t>
  </si>
  <si>
    <t>Frisch Big Boy</t>
  </si>
  <si>
    <t>Froelichs</t>
  </si>
  <si>
    <t>FS-bought Cottage</t>
  </si>
  <si>
    <t xml:space="preserve">Front Street social </t>
  </si>
  <si>
    <t>Frontera</t>
  </si>
  <si>
    <t>Fuego Tacos</t>
  </si>
  <si>
    <t>Fuel Nutrition</t>
  </si>
  <si>
    <t>Bar/Lounge</t>
  </si>
  <si>
    <t>270-799-7784</t>
  </si>
  <si>
    <t xml:space="preserve">3278 Nashville Rd </t>
  </si>
  <si>
    <t>Fujiyama Steakhouse of Japan</t>
  </si>
  <si>
    <t>FULTON TROIKA</t>
  </si>
  <si>
    <t>Gabby Goat American Pub and Grill</t>
  </si>
  <si>
    <t xml:space="preserve">Gaelic Park </t>
  </si>
  <si>
    <t>Gage Hospitality Group</t>
  </si>
  <si>
    <t>312-372-4001</t>
  </si>
  <si>
    <t>18 S. Michigan Avenue Ste 1100</t>
  </si>
  <si>
    <t>ACANTO, Coda di volpe, dawson, The Gage</t>
  </si>
  <si>
    <t>Gag's Chicken</t>
  </si>
  <si>
    <t>GALANT FOOD COMPANY</t>
  </si>
  <si>
    <t>Galena Associates Inc.</t>
  </si>
  <si>
    <t>Galit</t>
  </si>
  <si>
    <t>Garda's</t>
  </si>
  <si>
    <t>Italian</t>
  </si>
  <si>
    <t>Gather</t>
  </si>
  <si>
    <t>GELARDI PRODUCE</t>
  </si>
  <si>
    <t>Gelsosomo's Pizzeria</t>
  </si>
  <si>
    <t>Gemato's Wood Pit BBQ</t>
  </si>
  <si>
    <t>708-361-4200</t>
  </si>
  <si>
    <t xml:space="preserve">6701 w 11th st </t>
  </si>
  <si>
    <t>Worth</t>
  </si>
  <si>
    <t>Met Jose (owner) and dropped off samples. Wants table tents. 11-12-24</t>
  </si>
  <si>
    <t>GEORGIA STATE</t>
  </si>
  <si>
    <t>Gerolissimo</t>
  </si>
  <si>
    <t>GET FRESH PRODUCE</t>
  </si>
  <si>
    <t>GFS-D</t>
  </si>
  <si>
    <t>GFS-m</t>
  </si>
  <si>
    <t>GFS-q</t>
  </si>
  <si>
    <t>Ghost Writer</t>
  </si>
  <si>
    <t>49 1/2 S Main St</t>
  </si>
  <si>
    <t>Johnstown</t>
  </si>
  <si>
    <t>Shipped Chef Bradley Baluch a Annasea sample pack</t>
  </si>
  <si>
    <t>Gianni's Cafe</t>
  </si>
  <si>
    <t>Giant</t>
  </si>
  <si>
    <t xml:space="preserve">Giant </t>
  </si>
  <si>
    <t xml:space="preserve">Gibson's Rosemont </t>
  </si>
  <si>
    <t>5464 n river road, Rosemont, IL</t>
  </si>
  <si>
    <t xml:space="preserve">14 locations in four states Gibson's bar and steakhouse Hugos, frog bar and Fish House, Lux bar, Cortino restaurant and wine bar Gibson's Italia. The boathouse also manages RL restaurant the polo bar in New York on behalf of Ralph Lauren, RL restaurant, Chi socks, bar, and grill and Hugos, frog bar and chophouse in rivers Casino and sugarhouse casino. </t>
  </si>
  <si>
    <t>gilt bar</t>
  </si>
  <si>
    <t>Gino's East</t>
  </si>
  <si>
    <t>Gino's Prime - Dyer</t>
  </si>
  <si>
    <t>Giordano's</t>
  </si>
  <si>
    <t xml:space="preserve">Girl in the goat </t>
  </si>
  <si>
    <t xml:space="preserve">809 W Randolph St, Chicago, IL </t>
  </si>
  <si>
    <t xml:space="preserve">Girl in the goat1 </t>
  </si>
  <si>
    <t>(773) 360-8755</t>
  </si>
  <si>
    <t>1340 W Fulton St, Chicago, IL 60607</t>
  </si>
  <si>
    <t xml:space="preserve">Girl in the goat2 </t>
  </si>
  <si>
    <t> (312) 492-6262</t>
  </si>
  <si>
    <t xml:space="preserve">2429 N Lincoln Ave, Chicago, IL </t>
  </si>
  <si>
    <t>GLASS CITY FOOD SERVICE</t>
  </si>
  <si>
    <t>Toledo</t>
  </si>
  <si>
    <t>Gnome Town</t>
  </si>
  <si>
    <t>Go Grocers</t>
  </si>
  <si>
    <t>goblin and grocer</t>
  </si>
  <si>
    <t>Godess and Grocer</t>
  </si>
  <si>
    <t>Gold Star</t>
  </si>
  <si>
    <t>Golden Boy BBQ</t>
  </si>
  <si>
    <t>551 S York St</t>
  </si>
  <si>
    <t>Elmhurst</t>
  </si>
  <si>
    <t>Golf VX</t>
  </si>
  <si>
    <t>Good To Go Food</t>
  </si>
  <si>
    <t>Goosefoot</t>
  </si>
  <si>
    <t>Gordon Food Service</t>
  </si>
  <si>
    <t>Includes culinary and sales key contacts as well as HQ team</t>
  </si>
  <si>
    <t>GORDON FS/50TH STREET</t>
  </si>
  <si>
    <t>GORDON FS/50TH STREET(FRO</t>
  </si>
  <si>
    <t>GORDON FS/BRIGHTON</t>
  </si>
  <si>
    <t>GORDON FS/CLAY AVE.</t>
  </si>
  <si>
    <t>GORDON FS/DOCK #7</t>
  </si>
  <si>
    <t>GORDON FS/EPO</t>
  </si>
  <si>
    <t>GORDON FS/EPO REFRIG/FROZ</t>
  </si>
  <si>
    <t>GORDON FS/FED EX ONLY</t>
  </si>
  <si>
    <t>GORDON FS/GREEN OAK DC</t>
  </si>
  <si>
    <t>GORDON FS/SHEPHERDSVILLE</t>
  </si>
  <si>
    <t>GORDON FS/SPRINGFIELD</t>
  </si>
  <si>
    <t xml:space="preserve">Goshen brewing </t>
  </si>
  <si>
    <t>gottleib memorial</t>
  </si>
  <si>
    <t>Gourmet Gorilla</t>
  </si>
  <si>
    <t>Grand Valley State University</t>
  </si>
  <si>
    <t>Great Harvest</t>
  </si>
  <si>
    <t>gluten free opportunity. sent lead to Carol.Await their reply</t>
  </si>
  <si>
    <t>Greco PA</t>
  </si>
  <si>
    <t>Green Street Smoked Meats (Hogsalt)</t>
  </si>
  <si>
    <t>Greenbush</t>
  </si>
  <si>
    <t>FS sampled thru PFG-awaiting</t>
  </si>
  <si>
    <t>Greenleaf Foods</t>
  </si>
  <si>
    <t>greenntop tavern</t>
  </si>
  <si>
    <t>Greenwood Associates</t>
  </si>
  <si>
    <t>Greystone Tavern</t>
  </si>
  <si>
    <t xml:space="preserve">Chef wants gluten free cheese curds. Ours aren't. </t>
  </si>
  <si>
    <t xml:space="preserve">Grindstone taphouse </t>
  </si>
  <si>
    <t>Guckenheimer</t>
  </si>
  <si>
    <t>GUEST SUPPLY/CHICAGO SYSC</t>
  </si>
  <si>
    <t>GVSU</t>
  </si>
  <si>
    <t>Gyros and More</t>
  </si>
  <si>
    <t>Lorain</t>
  </si>
  <si>
    <t>Hacienda Calavera</t>
  </si>
  <si>
    <t>5503 W Cermak Rd</t>
  </si>
  <si>
    <t>Cicero</t>
  </si>
  <si>
    <t>Half acre</t>
  </si>
  <si>
    <t>Halls Chophouse</t>
  </si>
  <si>
    <t>1600 West End Ave #101</t>
  </si>
  <si>
    <t>Shipped Chef Josh a box of Annasea tuna and salmon</t>
  </si>
  <si>
    <t>Hammerheads</t>
  </si>
  <si>
    <t>Harbor Shores</t>
  </si>
  <si>
    <t>FS sampled. Like 3/8-GFS</t>
  </si>
  <si>
    <t>Harold's</t>
  </si>
  <si>
    <t>Harrison Lake Country Club</t>
  </si>
  <si>
    <t xml:space="preserve">Harry Carey (8) Lombard Rosemont River north navy pier mag mile </t>
  </si>
  <si>
    <t>Craig</t>
  </si>
  <si>
    <t>Harvest Bar and Kitchen</t>
  </si>
  <si>
    <t>harveys</t>
  </si>
  <si>
    <t>saginaw</t>
  </si>
  <si>
    <t>harveys on the mall</t>
  </si>
  <si>
    <t>Hayah Treats</t>
  </si>
  <si>
    <t>FS reviewed and sampled. GFS</t>
  </si>
  <si>
    <t>Haymarket Brewery</t>
  </si>
  <si>
    <t>https://www.heislerhospitality.com</t>
  </si>
  <si>
    <t>312-374-3013</t>
  </si>
  <si>
    <t>2001 w. Grand Ave</t>
  </si>
  <si>
    <t>Heisler Hospitality</t>
  </si>
  <si>
    <t>Hello Fresh</t>
  </si>
  <si>
    <t xml:space="preserve">Aurora </t>
  </si>
  <si>
    <t>Initial email to Kate Healy on 1/27</t>
  </si>
  <si>
    <t xml:space="preserve">Heritage </t>
  </si>
  <si>
    <t>Hermosa</t>
  </si>
  <si>
    <t>high dive</t>
  </si>
  <si>
    <t>High Horizon(KY Horse Park)</t>
  </si>
  <si>
    <t>Hillcrest CC</t>
  </si>
  <si>
    <t>HILLCREST FOODSERVICE</t>
  </si>
  <si>
    <t>CLEVELAND</t>
  </si>
  <si>
    <t>Hilton Oakbrook</t>
  </si>
  <si>
    <t>Hiraya Hospitality Collective</t>
  </si>
  <si>
    <t>HIS hospitality</t>
  </si>
  <si>
    <t>HK Banjum Glenview Inc</t>
  </si>
  <si>
    <t>https://www.hogsalt.com</t>
  </si>
  <si>
    <t>Owns 20 restaurants in four cities with over 1000 employees Chicago location and headquartered, Armitage ale House Astor Hall are Chevelle the steakhouse Sachiko meal doughnut vault guilt bar green Street smoked meats high five Ramen, la René lobster bar monkey bar, Sada coffee small Cheval tivolimyavern SYSCO CONTRACT</t>
  </si>
  <si>
    <t>Hog Wild</t>
  </si>
  <si>
    <t>Hogsalt Hospitality Group</t>
  </si>
  <si>
    <t>Holy Grale</t>
  </si>
  <si>
    <t>Honey 1 BBQ</t>
  </si>
  <si>
    <t>Honey Berry</t>
  </si>
  <si>
    <t>Honey Jam Cafe</t>
  </si>
  <si>
    <t>Breakfast/Brunch</t>
  </si>
  <si>
    <t>(708)-354-4880</t>
  </si>
  <si>
    <t>181 Countryside Plaza,</t>
  </si>
  <si>
    <t xml:space="preserve">As of 1/31/25 we are 7 locations with the Kaufhold's cheese curds. </t>
  </si>
  <si>
    <t>hook fish and chicken</t>
  </si>
  <si>
    <t>Hookup LLC</t>
  </si>
  <si>
    <t>hopcat</t>
  </si>
  <si>
    <t>Hopleaf</t>
  </si>
  <si>
    <t>Horseshoe Casino</t>
  </si>
  <si>
    <t xml:space="preserve">773-687-8667 </t>
  </si>
  <si>
    <t xml:space="preserve">10 West Hubbard St./3651 w. Fullerton </t>
  </si>
  <si>
    <t>HOSPITALITY SERVICE GROUP</t>
  </si>
  <si>
    <t>HR Clark General Store</t>
  </si>
  <si>
    <t>1001 A Dutch Creek Rd</t>
  </si>
  <si>
    <t>Westmoreland</t>
  </si>
  <si>
    <t>Have bought 9 Cases of Dill Pickle Cheese Curds already thru Abdale looking to get the Thru DOT next</t>
  </si>
  <si>
    <t>HT Hackney(Paducah)</t>
  </si>
  <si>
    <t>email to introduce MFB and lines we carry</t>
  </si>
  <si>
    <t>Wild Egg</t>
  </si>
  <si>
    <t>20 stores</t>
  </si>
  <si>
    <t xml:space="preserve">Hugo Fog bar </t>
  </si>
  <si>
    <t>Hungry Howies</t>
  </si>
  <si>
    <t>Email chef and will drop off sample box of fries</t>
  </si>
  <si>
    <t>Hurtbourne Country Club (Louisville)</t>
  </si>
  <si>
    <t>Hyatt Lodge in Oakbrook</t>
  </si>
  <si>
    <t>Hyatt Regency McCormick Place</t>
  </si>
  <si>
    <t>Hyles-Anderson College</t>
  </si>
  <si>
    <t>8400 Burr Street</t>
  </si>
  <si>
    <t>Crown point</t>
  </si>
  <si>
    <t>I took</t>
  </si>
  <si>
    <t xml:space="preserve">180 N. Field Boulevard, Chicago, Illinois  </t>
  </si>
  <si>
    <t>ILLINI INST. FOODS, INC.</t>
  </si>
  <si>
    <t>Illinois State University</t>
  </si>
  <si>
    <t>In the Game Hollywood Park</t>
  </si>
  <si>
    <t>501 Cal Sag Road</t>
  </si>
  <si>
    <t>Desserts &amp; Curds</t>
  </si>
  <si>
    <t>Ina Mae</t>
  </si>
  <si>
    <t>Chef David directs us thru Piazza and Harry Greene.</t>
  </si>
  <si>
    <t>INDIANA CONCESSIONS SUPPL</t>
  </si>
  <si>
    <t xml:space="preserve">Indianhead Food Distributor </t>
  </si>
  <si>
    <t>Education K thru 12</t>
  </si>
  <si>
    <t xml:space="preserve">Eau Claire </t>
  </si>
  <si>
    <t>WI</t>
  </si>
  <si>
    <t>Indienne</t>
  </si>
  <si>
    <t>Informa Markets/SupplySide/Food &amp; Beverage Insider</t>
  </si>
  <si>
    <t>Inner City Entertainment</t>
  </si>
  <si>
    <t>Sampling chips-Sysco Chgo</t>
  </si>
  <si>
    <t>Innsbrook</t>
  </si>
  <si>
    <t>Innsbrook CC</t>
  </si>
  <si>
    <t>Inspiration Kitchens</t>
  </si>
  <si>
    <t>Instantwhip Foods Inc.</t>
  </si>
  <si>
    <t>INTERNATIONAL MEAT CO</t>
  </si>
  <si>
    <t>IRBN</t>
  </si>
  <si>
    <t>Italia Gardens</t>
  </si>
  <si>
    <t>J. Alexander</t>
  </si>
  <si>
    <t>J. Mark Enterprises, LLC</t>
  </si>
  <si>
    <t>41 E. superior</t>
  </si>
  <si>
    <t>Jake Melnicks Corner Tap</t>
  </si>
  <si>
    <t>Jay Mark Group</t>
  </si>
  <si>
    <t>JB Bailey Investments</t>
  </si>
  <si>
    <t xml:space="preserve">Jesse Oaks </t>
  </si>
  <si>
    <t>Gages Lake</t>
  </si>
  <si>
    <t>Lead came in from USF Rep Lori Taylor.</t>
  </si>
  <si>
    <t>Jodi's Italian Ice Factory</t>
  </si>
  <si>
    <t>Joe Daniel</t>
  </si>
  <si>
    <t>Joe Daniels</t>
  </si>
  <si>
    <t>708-765-2155</t>
  </si>
  <si>
    <t xml:space="preserve">12218 s harlem ave </t>
  </si>
  <si>
    <t xml:space="preserve">Palos Heights </t>
  </si>
  <si>
    <t>Met chef Angel and tried the samples. Likes the Garlic then jalapeno 11-12-24</t>
  </si>
  <si>
    <t>JOE FRONTERA &amp; SONS</t>
  </si>
  <si>
    <t xml:space="preserve">Joe seafood </t>
  </si>
  <si>
    <t xml:space="preserve">60 E. grand Avenue Chicago, Illinois  </t>
  </si>
  <si>
    <t>Joe's Seafood Prime Steak and Stone Crab</t>
  </si>
  <si>
    <t>JOHNNIES BEEF</t>
  </si>
  <si>
    <t>johnnys</t>
  </si>
  <si>
    <t>John's food and wine</t>
  </si>
  <si>
    <t>Josephine</t>
  </si>
  <si>
    <t xml:space="preserve">Joy Yee </t>
  </si>
  <si>
    <t>Joy Yee Noodle</t>
  </si>
  <si>
    <t>Joys Pizza</t>
  </si>
  <si>
    <t>Joyworldmburger</t>
  </si>
  <si>
    <t>JP Graziano</t>
  </si>
  <si>
    <t xml:space="preserve">901 w randolph st </t>
  </si>
  <si>
    <t>JQM WHOLESALE</t>
  </si>
  <si>
    <t>JTM Food Group</t>
  </si>
  <si>
    <t>Juno</t>
  </si>
  <si>
    <t>Just a dash catering</t>
  </si>
  <si>
    <t>9722 parkway Drive</t>
  </si>
  <si>
    <t>highland</t>
  </si>
  <si>
    <t>angel perry, tiana johnson, nicole ward</t>
  </si>
  <si>
    <t>K. LEFKOFSKY</t>
  </si>
  <si>
    <t>Kansas State University</t>
  </si>
  <si>
    <t>Kasama</t>
  </si>
  <si>
    <t>Kasia</t>
  </si>
  <si>
    <t>Kathryn’s place</t>
  </si>
  <si>
    <t>Kelber Caterin</t>
  </si>
  <si>
    <t>Kelber Catering</t>
  </si>
  <si>
    <t>Kelley's Pub</t>
  </si>
  <si>
    <t xml:space="preserve">Kelly's pub </t>
  </si>
  <si>
    <t>Kettering Health</t>
  </si>
  <si>
    <t>Key Food Services Co.</t>
  </si>
  <si>
    <t>KIMS UNCLE PIZZA</t>
  </si>
  <si>
    <t>KING KOLD, INC.</t>
  </si>
  <si>
    <t>ENGLEWOOD</t>
  </si>
  <si>
    <t>Kings Dining &amp; Entertainment</t>
  </si>
  <si>
    <t>Kings Fish &amp; Chicken - Mattesson</t>
  </si>
  <si>
    <t xml:space="preserve">400 N. Wells Street, Chicago, Illinois  </t>
  </si>
  <si>
    <t>Kings Pizza of Rosebud</t>
  </si>
  <si>
    <t>Kinzie Chophouse</t>
  </si>
  <si>
    <t xml:space="preserve">Kit Kat Lounge </t>
  </si>
  <si>
    <t>KL Trading</t>
  </si>
  <si>
    <t>Kraft Heinz Company</t>
  </si>
  <si>
    <t xml:space="preserve">773-604-8769/312-666-9090 </t>
  </si>
  <si>
    <t xml:space="preserve">2423 N. Milwaukee </t>
  </si>
  <si>
    <t>Sent email to Nick asking for path to present</t>
  </si>
  <si>
    <t>Kuma's Korner</t>
  </si>
  <si>
    <t xml:space="preserve">2900 w belmont ave </t>
  </si>
  <si>
    <t>KUNA MEAT/E. PEORIA</t>
  </si>
  <si>
    <t>Kwiktrip</t>
  </si>
  <si>
    <t>La cafe</t>
  </si>
  <si>
    <t>La Carreta</t>
  </si>
  <si>
    <t>La Casa de Isaac &amp; Moishe</t>
  </si>
  <si>
    <t>Highland Park</t>
  </si>
  <si>
    <t>Lead from Lauren Scatena.</t>
  </si>
  <si>
    <t xml:space="preserve">La Catedral </t>
  </si>
  <si>
    <t>2500 S Christiana Ave</t>
  </si>
  <si>
    <t>La Otra Radio Chicago</t>
  </si>
  <si>
    <t>La Rabida Childerns Hospital</t>
  </si>
  <si>
    <t xml:space="preserve">LaCoCo's </t>
  </si>
  <si>
    <t>Lady Gregory's</t>
  </si>
  <si>
    <t>Laine Too</t>
  </si>
  <si>
    <t>LANNINGS FOODS</t>
  </si>
  <si>
    <t>MOUNT VERNON</t>
  </si>
  <si>
    <t>Lardon</t>
  </si>
  <si>
    <t>Lark Restaurant &amp; Bar</t>
  </si>
  <si>
    <t>LaRosa</t>
  </si>
  <si>
    <t>Lassen's Tap</t>
  </si>
  <si>
    <t>LCacao</t>
  </si>
  <si>
    <t>+1 314-477-9085</t>
  </si>
  <si>
    <t>LE BOUCHON</t>
  </si>
  <si>
    <t>Le Colonial</t>
  </si>
  <si>
    <t xml:space="preserve">Leeds public </t>
  </si>
  <si>
    <t>(773) 825-2400</t>
  </si>
  <si>
    <t>SYSCO CONTRACT</t>
  </si>
  <si>
    <t xml:space="preserve">Legacy Hospitality </t>
  </si>
  <si>
    <t>Restaurant Group</t>
  </si>
  <si>
    <t>Leona’s Pizzeria</t>
  </si>
  <si>
    <t>Lesaffre</t>
  </si>
  <si>
    <t>jMatuszewski@lettuce.com</t>
  </si>
  <si>
    <t>5419 n Sheridan</t>
  </si>
  <si>
    <t>Lesa's Dairy Dip</t>
  </si>
  <si>
    <t>LeTOUR</t>
  </si>
  <si>
    <t>Evanston</t>
  </si>
  <si>
    <t>Lettuce Entertain you</t>
  </si>
  <si>
    <t>417 N. Ashland Avenue</t>
  </si>
  <si>
    <t>lfg</t>
  </si>
  <si>
    <t>Lillie's Q</t>
  </si>
  <si>
    <t>Lipari</t>
  </si>
  <si>
    <t>detroit</t>
  </si>
  <si>
    <t>LLCC</t>
  </si>
  <si>
    <t>Local West</t>
  </si>
  <si>
    <t>Lockeepers</t>
  </si>
  <si>
    <t>Logan's Roadhouse</t>
  </si>
  <si>
    <t>Lola's Tacos &amp; Tequila</t>
  </si>
  <si>
    <t>170 W Grand Ave #337</t>
  </si>
  <si>
    <t>Long John Silvers</t>
  </si>
  <si>
    <t>773-276-7110</t>
  </si>
  <si>
    <t>2657 n kedzie ave, Chicago, IL</t>
  </si>
  <si>
    <t>Longman &amp;Eagle</t>
  </si>
  <si>
    <t>LOST LARSON</t>
  </si>
  <si>
    <t>Has cheese curds on the menu already. Hoping to switch them to Kaufhold's. .</t>
  </si>
  <si>
    <t>Lost Never Found</t>
  </si>
  <si>
    <t>Lot</t>
  </si>
  <si>
    <t>Lou Malnati</t>
  </si>
  <si>
    <t>Lowe's O'Hare</t>
  </si>
  <si>
    <t>Lowlands Group</t>
  </si>
  <si>
    <t>Loyola Hospital</t>
  </si>
  <si>
    <t>Lucchese Italian Restaurant</t>
  </si>
  <si>
    <t>Lucellas</t>
  </si>
  <si>
    <t>Lucky/s</t>
  </si>
  <si>
    <t>Ethan.Weisberg@gfs.com</t>
  </si>
  <si>
    <t>east Lamsing</t>
  </si>
  <si>
    <t>chain of 8 restaurantsts-fine steakhouse</t>
  </si>
  <si>
    <t>Lucrezia</t>
  </si>
  <si>
    <t>LUDWIG FISH AND PRODUCE</t>
  </si>
  <si>
    <t>LULA CAFE</t>
  </si>
  <si>
    <t>Macroman Meals</t>
  </si>
  <si>
    <t>502-289-6464</t>
  </si>
  <si>
    <t>1812 W Muhammad Ali Blvd</t>
  </si>
  <si>
    <t>Louisville</t>
  </si>
  <si>
    <t>Madame Zusus</t>
  </si>
  <si>
    <t>(847) 926-7359</t>
  </si>
  <si>
    <t>1876 1st St</t>
  </si>
  <si>
    <t>Madison Pub</t>
  </si>
  <si>
    <t>+1 (630) 455-5520</t>
  </si>
  <si>
    <t xml:space="preserve">7611 S. Madison St., Burr Ridge, IL  </t>
  </si>
  <si>
    <t>Madison Pub &amp; Grill</t>
  </si>
  <si>
    <t>Madison's pub and grill</t>
  </si>
  <si>
    <t>Madison's Restaurant</t>
  </si>
  <si>
    <t>Main Street Cafe</t>
  </si>
  <si>
    <t> (312) 988-0687</t>
  </si>
  <si>
    <t xml:space="preserve">731 W Lake St, Chicago, IL </t>
  </si>
  <si>
    <t>Maki Sushi and Teriyaki</t>
  </si>
  <si>
    <t>Food Truck</t>
  </si>
  <si>
    <t>Mako</t>
  </si>
  <si>
    <t>mali</t>
  </si>
  <si>
    <t>MALONEY CUNNINGHAM</t>
  </si>
  <si>
    <t>Mama Delia</t>
  </si>
  <si>
    <t>+1 (312) 944-8888</t>
  </si>
  <si>
    <t>8 w maple st, Chicago, IL</t>
  </si>
  <si>
    <t>MANCUSO CHEESE COMPANY</t>
  </si>
  <si>
    <t xml:space="preserve">Maple and Ash </t>
  </si>
  <si>
    <t>Maple lake assisted living</t>
  </si>
  <si>
    <t>Maple Tree Inn</t>
  </si>
  <si>
    <t xml:space="preserve">Maplewood </t>
  </si>
  <si>
    <t>Marcus Hotels and Resorts</t>
  </si>
  <si>
    <t>Mark Burkhalter</t>
  </si>
  <si>
    <t>MARK VEND COMPANY</t>
  </si>
  <si>
    <t xml:space="preserve">Mark's Tavern </t>
  </si>
  <si>
    <t>2121 s prairie ave, Chicago, IL</t>
  </si>
  <si>
    <t>Sampled FS frites. Paneling 3/8</t>
  </si>
  <si>
    <t>Marriott Marquis Chicago</t>
  </si>
  <si>
    <t xml:space="preserve">Marshall's Landing </t>
  </si>
  <si>
    <t>(312) 610-8050</t>
  </si>
  <si>
    <t>222 W Merchandise Mart Plaza</t>
  </si>
  <si>
    <t xml:space="preserve">Left samples of Frites Street with the GM Mario for Chef Lupe Gonzalez. </t>
  </si>
  <si>
    <t>MARTIN PRODUCE, INC</t>
  </si>
  <si>
    <t xml:space="preserve">Marz </t>
  </si>
  <si>
    <t>MATAJER AL ARABIAH TRADING CO.</t>
  </si>
  <si>
    <t>Matc College</t>
  </si>
  <si>
    <t>Mather</t>
  </si>
  <si>
    <t>Matrix Club Naperville</t>
  </si>
  <si>
    <t>Matt and Tonys Columbus</t>
  </si>
  <si>
    <t>614-914-8484</t>
  </si>
  <si>
    <t>340 E Gay St</t>
  </si>
  <si>
    <t>Message  Chef Javier Alvarez on how to get him and his team samples</t>
  </si>
  <si>
    <t>Max and Erma's</t>
  </si>
  <si>
    <t xml:space="preserve">Maxwell is trading </t>
  </si>
  <si>
    <t>MAXWELLS TRADING</t>
  </si>
  <si>
    <t>MB Restaurant Group LLC</t>
  </si>
  <si>
    <t>MCCORMICK FOOD &amp; BEVERAGE</t>
  </si>
  <si>
    <t>McNulty's Bier Markt</t>
  </si>
  <si>
    <t>MEATS BY LINZ, INC.</t>
  </si>
  <si>
    <t>Medinah CC</t>
  </si>
  <si>
    <t>Meijer</t>
  </si>
  <si>
    <t>Will visit this week. Will bring fries.</t>
  </si>
  <si>
    <t>MELCO DISTRIBUTING</t>
  </si>
  <si>
    <t>MERCADITO</t>
  </si>
  <si>
    <t>Mercado</t>
  </si>
  <si>
    <t>mercy medical</t>
  </si>
  <si>
    <t>MERKLEY &amp; SONS PACKING CO</t>
  </si>
  <si>
    <t>MERRY MILK MAID</t>
  </si>
  <si>
    <t>URBANCREST</t>
  </si>
  <si>
    <t>Mesh Systems</t>
  </si>
  <si>
    <t>Mesker Park Zoo</t>
  </si>
  <si>
    <t>Chef Amy; sysco, usf, gfs, greco; 2 other locations - City &amp; Uptown...same owner; samplesd and Dill was a favorite</t>
  </si>
  <si>
    <t>MESSIAH</t>
  </si>
  <si>
    <t>Metro Grill &amp; Bar</t>
  </si>
  <si>
    <t>Mexo GR</t>
  </si>
  <si>
    <t>Meyer's Castle</t>
  </si>
  <si>
    <t>MFB</t>
  </si>
  <si>
    <t>MI TOCAYA</t>
  </si>
  <si>
    <t>505 N. Michigan Avenue</t>
  </si>
  <si>
    <t>Michael Jordans</t>
  </si>
  <si>
    <t xml:space="preserve">Dropped off a kaufholds kit with the chef, will try with owner. </t>
  </si>
  <si>
    <t>MICHAEL'S FINER MEAT'S</t>
  </si>
  <si>
    <t>COLUMBUS</t>
  </si>
  <si>
    <t>Michael's Pizza</t>
  </si>
  <si>
    <t>Michigan State University</t>
  </si>
  <si>
    <t>MID TOWN DISTRIBUTORS</t>
  </si>
  <si>
    <t xml:space="preserve">Midtown Athletic Club </t>
  </si>
  <si>
    <t>(773) 796-6523</t>
  </si>
  <si>
    <t>2444 N Elston Ave</t>
  </si>
  <si>
    <t xml:space="preserve">Lizet Lopez was the rep here, we are unaware of who the rep is now. I would like to show them Frites Street, Verticle Acres and possibly some of our vegan brands. </t>
  </si>
  <si>
    <t>Midway Restaurant Dev</t>
  </si>
  <si>
    <t>Met Joe Fitzgerald @ Franklin Room. Expressed alot of interest in kennebec high-end fry. Will follow up by email</t>
  </si>
  <si>
    <t>Midwest Foods</t>
  </si>
  <si>
    <t>MIDWEST FOODS</t>
  </si>
  <si>
    <t>Midwest Training &amp; Ice Center</t>
  </si>
  <si>
    <t>Milano's Pizza,Subs and Taps</t>
  </si>
  <si>
    <t>millenium</t>
  </si>
  <si>
    <t>Millenium Restaurant Group</t>
  </si>
  <si>
    <t>Milwaukee Area Technical College</t>
  </si>
  <si>
    <t>Minneapolis Public Schools</t>
  </si>
  <si>
    <t>Mino's Italian</t>
  </si>
  <si>
    <t>Winnetka</t>
  </si>
  <si>
    <t>Miss mamies seafood and steaks</t>
  </si>
  <si>
    <t>Mister B's Pizza and Wings Bowling Green KY</t>
  </si>
  <si>
    <t>Mister B's Pizza and Wings Murray KY</t>
  </si>
  <si>
    <t>MiTocaya</t>
  </si>
  <si>
    <t>MMD</t>
  </si>
  <si>
    <t>Modern Interiors</t>
  </si>
  <si>
    <t>MOFFETT FOOD SERVICE</t>
  </si>
  <si>
    <t>Monicals Pizza</t>
  </si>
  <si>
    <t>MONTEVERDE</t>
  </si>
  <si>
    <t>Moody Bible Institute</t>
  </si>
  <si>
    <t>800) 356-6639</t>
  </si>
  <si>
    <t>820 N La Salle Dr</t>
  </si>
  <si>
    <t>They are GFS supplied and HPS contracted. Executive chef is Fabian.garcia@moody.edu.</t>
  </si>
  <si>
    <t xml:space="preserve">Moody tongue </t>
  </si>
  <si>
    <t>Motor City Soul Food Express</t>
  </si>
  <si>
    <t>Mott st</t>
  </si>
  <si>
    <t>1401 N. Ashland Avenue</t>
  </si>
  <si>
    <t>Mott Street</t>
  </si>
  <si>
    <t>MSI FOODS, INC.</t>
  </si>
  <si>
    <t>Mugsy's Hideout Murray</t>
  </si>
  <si>
    <t>Munchies</t>
  </si>
  <si>
    <t>Munro Pizzaria</t>
  </si>
  <si>
    <t>Mush Foods</t>
  </si>
  <si>
    <t xml:space="preserve">Muze </t>
  </si>
  <si>
    <t>My Big Fat Shawarma</t>
  </si>
  <si>
    <t>Naf Naf Grill</t>
  </si>
  <si>
    <t>Nanobrew</t>
  </si>
  <si>
    <t>National Restaurant Association</t>
  </si>
  <si>
    <t>Nationwide Arena</t>
  </si>
  <si>
    <t>200 W Nationwide Blvd</t>
  </si>
  <si>
    <t>Shipped Chef Sean Barger a box of Annasea Ahi Tuna and Salmon</t>
  </si>
  <si>
    <t>Native Foods</t>
  </si>
  <si>
    <t>Dame - Owner; On Ja Lee, wife. Interest in PB cheesecake for VDay</t>
  </si>
  <si>
    <t>NATURAL DIRECT</t>
  </si>
  <si>
    <t>Naty's Pizza</t>
  </si>
  <si>
    <t>3849 w 26th st</t>
  </si>
  <si>
    <t>Nehemiah's</t>
  </si>
  <si>
    <t>Nellies</t>
  </si>
  <si>
    <t>New Beginnings Restaurant</t>
  </si>
  <si>
    <t>Newport Cafe &amp; Go Grocer</t>
  </si>
  <si>
    <t>Next</t>
  </si>
  <si>
    <t xml:space="preserve">Nick's Pizza </t>
  </si>
  <si>
    <t>Nicky's Gyro's</t>
  </si>
  <si>
    <t>Wilkins</t>
  </si>
  <si>
    <t>Received free samples of curds for 30th anniversy. Follow up on samples of frites week of 2-17</t>
  </si>
  <si>
    <t>NO Vacancy</t>
  </si>
  <si>
    <t>Noble DQ</t>
  </si>
  <si>
    <t>Noble Romans</t>
  </si>
  <si>
    <t>Noco Provisions</t>
  </si>
  <si>
    <t xml:space="preserve">North Point </t>
  </si>
  <si>
    <t>Lake Zurich</t>
  </si>
  <si>
    <t>North pond</t>
  </si>
  <si>
    <t>North Star (Brassica parent?)</t>
  </si>
  <si>
    <t>NorthAmerican Concessions</t>
  </si>
  <si>
    <t>Northern Hasserot</t>
  </si>
  <si>
    <t>Northern IL U</t>
  </si>
  <si>
    <t>+1 (312) 500-6666</t>
  </si>
  <si>
    <t>509 N. wells Street Chicago, IL</t>
  </si>
  <si>
    <t>Northside Yacht Club</t>
  </si>
  <si>
    <t>NORTHWESTERN</t>
  </si>
  <si>
    <t>Noshville Delicatessen</t>
  </si>
  <si>
    <t>a</t>
  </si>
  <si>
    <t>Not Just Cookies</t>
  </si>
  <si>
    <t>Wholesale Bakery at 1340 N Homan in Chicago. ordered Wicks</t>
  </si>
  <si>
    <t>Notre Dame</t>
  </si>
  <si>
    <t>south bend</t>
  </si>
  <si>
    <t>Nu Bistro</t>
  </si>
  <si>
    <t>NU WAVE</t>
  </si>
  <si>
    <t xml:space="preserve">OBC kitchens </t>
  </si>
  <si>
    <t>Obi Cai Restaurant Group</t>
  </si>
  <si>
    <t>OCharley</t>
  </si>
  <si>
    <t>+1 (773) 916-6421</t>
  </si>
  <si>
    <t xml:space="preserve">4419 W. Montrose Ave., Chicago, IL  </t>
  </si>
  <si>
    <t>Ohio University</t>
  </si>
  <si>
    <t xml:space="preserve">Old Irving brewing Company </t>
  </si>
  <si>
    <t>Old National  Executive Chef</t>
  </si>
  <si>
    <t>Old National Catering Operations Manager</t>
  </si>
  <si>
    <t>Old National Concession and Bar Manager</t>
  </si>
  <si>
    <t>Old National Director of F&amp;B</t>
  </si>
  <si>
    <t>Old National Events Plaza Evansville</t>
  </si>
  <si>
    <t xml:space="preserve">old River tap and social </t>
  </si>
  <si>
    <t>Olde Stone Country Club</t>
  </si>
  <si>
    <t>Olga's Kitchens</t>
  </si>
  <si>
    <t>Olivers Bar &amp; Grill</t>
  </si>
  <si>
    <t>Oliver's Bar&amp; Grill</t>
  </si>
  <si>
    <t xml:space="preserve">6150 w 159th st </t>
  </si>
  <si>
    <t>Oak Forest</t>
  </si>
  <si>
    <t>George or Tim is the manager</t>
  </si>
  <si>
    <t>Olympia Fields</t>
  </si>
  <si>
    <t>Omakase Yume</t>
  </si>
  <si>
    <t>O'MARA FOODS</t>
  </si>
  <si>
    <t>One Hope United</t>
  </si>
  <si>
    <t>312-496-0012</t>
  </si>
  <si>
    <t>622 W. Randolph street UnitC-101</t>
  </si>
  <si>
    <t xml:space="preserve">Avac – big star-dubs not Sysco luncheonette – Publican – quality meats – the publican – the violet hour </t>
  </si>
  <si>
    <t>One of a Kind Hospitality</t>
  </si>
  <si>
    <t>ONE OFF HOSPITALITY</t>
  </si>
  <si>
    <t>Cooking and topping with cheese to show product and leaving him Samples</t>
  </si>
  <si>
    <t>ONLY FRIES FOOD TRUCK BG</t>
  </si>
  <si>
    <t>Open Kitchens</t>
  </si>
  <si>
    <t>Original Bagel &amp; Bialy</t>
  </si>
  <si>
    <t xml:space="preserve">661 W. Walnut Street, Chicago </t>
  </si>
  <si>
    <t>ORIOLE</t>
  </si>
  <si>
    <t>ORLANDO GRECO &amp; SON IMPOR</t>
  </si>
  <si>
    <t>Osteria lang he</t>
  </si>
  <si>
    <t>P &amp; L FOODSERVICE CO</t>
  </si>
  <si>
    <t>Pancho Food Distibutors</t>
  </si>
  <si>
    <t>Pancho</t>
  </si>
  <si>
    <t>Tinley Park</t>
  </si>
  <si>
    <t>Met with Ken Stieger 1/24</t>
  </si>
  <si>
    <t>PANCHO FOOD PRODUCTS</t>
  </si>
  <si>
    <t>Panchos Taqueria &amp; Catering</t>
  </si>
  <si>
    <t>Papi's Pizza</t>
  </si>
  <si>
    <t>Pappas</t>
  </si>
  <si>
    <t>2501 w. 16th street</t>
  </si>
  <si>
    <t xml:space="preserve">The Hampton social Nisos prime bass mint Costa the Hampton social </t>
  </si>
  <si>
    <t>Parker restaurant Group</t>
  </si>
  <si>
    <t>+1 (312) 846-6158 1017 N Halsted St
Chicago, IL  60642
United States</t>
  </si>
  <si>
    <t>Parker's</t>
  </si>
  <si>
    <t>Downers Grove</t>
  </si>
  <si>
    <t>Parkhurst Dining</t>
  </si>
  <si>
    <t>Pittsburgh</t>
  </si>
  <si>
    <t>PA</t>
  </si>
  <si>
    <t>W/w sustainability and sourcing director for over 400 MW accounts served</t>
  </si>
  <si>
    <t>Parlay Bar and Kitchen</t>
  </si>
  <si>
    <t>1100 Dennison Ave</t>
  </si>
  <si>
    <t>Shipped Director of Operations Joe Flynn(Peerless Managment Group) a Annasea sample Pack</t>
  </si>
  <si>
    <t>Parts Town</t>
  </si>
  <si>
    <t>Pat's Pizza and Ristorante</t>
  </si>
  <si>
    <t>Paulie Gee’s</t>
  </si>
  <si>
    <t>Pavlou Group</t>
  </si>
  <si>
    <t>Chris Pavlou owns Radius, Maple and Bacon, TommyB's, Sandwich City and two more CP locations. Ched Edward at Maple and Chef Louis at Radius</t>
  </si>
  <si>
    <t>Peaches' Cafe/UofC</t>
  </si>
  <si>
    <t>Pear Chef</t>
  </si>
  <si>
    <t>PECK DISTRIBUTING</t>
  </si>
  <si>
    <t>MAPLE HEIGHTS</t>
  </si>
  <si>
    <t>PENN STATE</t>
  </si>
  <si>
    <t>Penn Station</t>
  </si>
  <si>
    <t>Buying USF Dill, low usage caused special order status</t>
  </si>
  <si>
    <t>Pepino's</t>
  </si>
  <si>
    <t>PepsiCo</t>
  </si>
  <si>
    <t>773-327-1512</t>
  </si>
  <si>
    <t>2207 n clybourn ave</t>
  </si>
  <si>
    <t xml:space="preserve">Pequod's Pizza </t>
  </si>
  <si>
    <t>847-470-9161</t>
  </si>
  <si>
    <t>8520 fernald ave</t>
  </si>
  <si>
    <t>Morton Grove</t>
  </si>
  <si>
    <t>PERF FS/BOWLING GREEN</t>
  </si>
  <si>
    <t>PERF FS/CINCINNATI</t>
  </si>
  <si>
    <t>CINCINNATI</t>
  </si>
  <si>
    <t>Pescadon</t>
  </si>
  <si>
    <t>PFG Louisville</t>
  </si>
  <si>
    <t>brea</t>
  </si>
  <si>
    <t>will buy Bb dogs from gfs and katie swindrl</t>
  </si>
  <si>
    <t>PFG Reinhart BG House</t>
  </si>
  <si>
    <t>PFG Somerset KY</t>
  </si>
  <si>
    <t>PFG=Jordan Gottlieb</t>
  </si>
  <si>
    <t>PFS/CHICAGO</t>
  </si>
  <si>
    <t>PFS/CHICAGO E&amp;S</t>
  </si>
  <si>
    <t>PFS/ELLENBEE</t>
  </si>
  <si>
    <t>FAIRFIELD</t>
  </si>
  <si>
    <t>PFS/OHIO, OH PIZZA PROD.</t>
  </si>
  <si>
    <t>MONROE</t>
  </si>
  <si>
    <t>PFS/SOMERSET</t>
  </si>
  <si>
    <t>PFS/TPC</t>
  </si>
  <si>
    <t>PIAZZA PRODUCE</t>
  </si>
  <si>
    <t>Picnic Digital Food Court</t>
  </si>
  <si>
    <t>PICS PRODUCE INC.</t>
  </si>
  <si>
    <t>Pier 48 Indy, LLC</t>
  </si>
  <si>
    <t xml:space="preserve">Pilot project </t>
  </si>
  <si>
    <t>Pine Rest</t>
  </si>
  <si>
    <t>Grand Rapids</t>
  </si>
  <si>
    <t>Sam Butler dropped BB and LL samples off 1/28</t>
  </si>
  <si>
    <t>Pinewood Social</t>
  </si>
  <si>
    <t>Pinstripes</t>
  </si>
  <si>
    <t>Pita Inn</t>
  </si>
  <si>
    <t>Pizza Express</t>
  </si>
  <si>
    <t>1224 Old Gallatin Rd</t>
  </si>
  <si>
    <t>Scottsville</t>
  </si>
  <si>
    <t>Reba and Jim owners tried the Bakeable curds looking to get them thru DOT Foods</t>
  </si>
  <si>
    <t>Pizza Friendly Pizza -- 16 On Center</t>
  </si>
  <si>
    <t>Sampled thrunPFG rep-twice the cost-15k #!annually/2) flip sends Brady connect with investor Mike Schatzman</t>
  </si>
  <si>
    <t>Planeterians</t>
  </si>
  <si>
    <t>Planks Tavern on the Water</t>
  </si>
  <si>
    <t>Plantastic Indy</t>
  </si>
  <si>
    <t>Planteneers</t>
  </si>
  <si>
    <t>2119 s halsted st, Chicago, IL</t>
  </si>
  <si>
    <t>Pleasant House Pub</t>
  </si>
  <si>
    <t>Plymouth Place</t>
  </si>
  <si>
    <t>POINTE DAIRY SERVICE</t>
  </si>
  <si>
    <t>POLLAK DIST CO INC</t>
  </si>
  <si>
    <t>EUCLID</t>
  </si>
  <si>
    <t>Pompette</t>
  </si>
  <si>
    <t>POOLE FOODS, INC.</t>
  </si>
  <si>
    <t>Porkys BBQ &amp; Grill</t>
  </si>
  <si>
    <t>Porky's BBQ &amp; Grill</t>
  </si>
  <si>
    <t>Port Drive In</t>
  </si>
  <si>
    <t>Likes product. Cutting. Craig will follow up. 8/19</t>
  </si>
  <si>
    <t>Portillo's</t>
  </si>
  <si>
    <t xml:space="preserve">1000 W. Fulton market, Chicago, Illinois </t>
  </si>
  <si>
    <t>Portillo's Hot Dogs</t>
  </si>
  <si>
    <t>Porto</t>
  </si>
  <si>
    <t>Postboy</t>
  </si>
  <si>
    <t>1509 Chapel Drive</t>
  </si>
  <si>
    <t>Potbelly</t>
  </si>
  <si>
    <t>Spoke on FS. Will connect us will potential customers</t>
  </si>
  <si>
    <t>PREMIER PRODUCE</t>
  </si>
  <si>
    <t>PREMIER PRODUCE/COLUMBUS</t>
  </si>
  <si>
    <t>Prepared Foods Magazine</t>
  </si>
  <si>
    <t>+1 (312) 726-7777</t>
  </si>
  <si>
    <t>222 n lasalle blvd, Chicago, IL</t>
  </si>
  <si>
    <t>Prima</t>
  </si>
  <si>
    <t xml:space="preserve">Prime and provisions </t>
  </si>
  <si>
    <t>Prime Steak</t>
  </si>
  <si>
    <t>Dropped off sample kit with bartender of behalf of rep. Very busy when I visited.</t>
  </si>
  <si>
    <t>Principal</t>
  </si>
  <si>
    <t>Progress Bar</t>
  </si>
  <si>
    <t>Prosperity Social Club</t>
  </si>
  <si>
    <t>Provecho</t>
  </si>
  <si>
    <t>312-404-0440</t>
  </si>
  <si>
    <t xml:space="preserve">332 East Illinois St. </t>
  </si>
  <si>
    <t>Proximo</t>
  </si>
  <si>
    <t>Psquare Hospitality</t>
  </si>
  <si>
    <t>Ashley passes on VA</t>
  </si>
  <si>
    <t>Public Bar</t>
  </si>
  <si>
    <t>Pui Tak Center</t>
  </si>
  <si>
    <t>Purdue</t>
  </si>
  <si>
    <t>PURDUE</t>
  </si>
  <si>
    <t>PURDUE UNIVERSITY NORTHWEST</t>
  </si>
  <si>
    <t>Purple Carrot</t>
  </si>
  <si>
    <t xml:space="preserve">Quartino Ristorante </t>
  </si>
  <si>
    <t xml:space="preserve">Quest </t>
  </si>
  <si>
    <t>806) 773-8087</t>
  </si>
  <si>
    <t>2500 South Highland Avenue</t>
  </si>
  <si>
    <t>Lombard</t>
  </si>
  <si>
    <t xml:space="preserve">Chef Juan Zuniga is no longer at Quest, he had been our previous MFB champion at Quest. I will now pursue Shelly Robinson, VP of procurement. </t>
  </si>
  <si>
    <t>Quest (Wright State University)</t>
  </si>
  <si>
    <t>email Jason Roller to see what the next steps were to sampling some products</t>
  </si>
  <si>
    <t>Quest Food Management Services</t>
  </si>
  <si>
    <t>410) 764-0539</t>
  </si>
  <si>
    <t>400 Red Brook Blvd #120</t>
  </si>
  <si>
    <t>Owing Mills</t>
  </si>
  <si>
    <t xml:space="preserve">As of 1/31/25 Sue and I found that Chef Juan Zuniga is no longer at Quest. This would mean our communication now has to go thru sheryll. </t>
  </si>
  <si>
    <t>R.D.P. FOODSERVICE</t>
  </si>
  <si>
    <t>HILLARD</t>
  </si>
  <si>
    <t>R.D.P. FOODSERVICE FROZEN</t>
  </si>
  <si>
    <t>Rail House Bar</t>
  </si>
  <si>
    <t xml:space="preserve">Round Lake </t>
  </si>
  <si>
    <t>RAISU</t>
  </si>
  <si>
    <t>Ralston's</t>
  </si>
  <si>
    <t>RATIONAL USA</t>
  </si>
  <si>
    <t>Ravisloe</t>
  </si>
  <si>
    <t>rawley inn</t>
  </si>
  <si>
    <t>Raydia</t>
  </si>
  <si>
    <t>RDV Corp</t>
  </si>
  <si>
    <t>Recess</t>
  </si>
  <si>
    <t xml:space="preserve">Greg Youra USF rep positioning Waffle fry </t>
  </si>
  <si>
    <t>Redamak</t>
  </si>
  <si>
    <t>Kobrien@redwaterrestaurants.com</t>
  </si>
  <si>
    <t>2698573501/6165507847</t>
  </si>
  <si>
    <t xml:space="preserve">Wrote to KIM OBRIEN GM ; MET CHEF ANDREW, </t>
  </si>
  <si>
    <t xml:space="preserve">redwater </t>
  </si>
  <si>
    <t>Redwater restaurant GROUP</t>
  </si>
  <si>
    <t>Renaissance Schaumburg</t>
  </si>
  <si>
    <t>Republica</t>
  </si>
  <si>
    <t>Rewards Network</t>
  </si>
  <si>
    <t>RHF</t>
  </si>
  <si>
    <t>RHODE ISLAND SCHOOL</t>
  </si>
  <si>
    <t>RICHWAY</t>
  </si>
  <si>
    <t>ridge cc</t>
  </si>
  <si>
    <t>Ridge Country Club</t>
  </si>
  <si>
    <t>Ridgemoore Country Club</t>
  </si>
  <si>
    <t>RIGHTWAY FOOD SERVICE</t>
  </si>
  <si>
    <t>LIMA</t>
  </si>
  <si>
    <t>RITCHIE'S FOOD DIST., INC</t>
  </si>
  <si>
    <t>PIKETON</t>
  </si>
  <si>
    <t>River City Drafthouse</t>
  </si>
  <si>
    <t>Left Sample kit, I imformed Greco Jim, follow up next week</t>
  </si>
  <si>
    <t>RIVER FINN LLC.</t>
  </si>
  <si>
    <t>RJC</t>
  </si>
  <si>
    <t>Robinson `ribs</t>
  </si>
  <si>
    <t>Rob's Meat</t>
  </si>
  <si>
    <t>Roc City Bar and Grill</t>
  </si>
  <si>
    <t>Rockmill Tavern</t>
  </si>
  <si>
    <t>Rockmill Tavern/bandits</t>
  </si>
  <si>
    <t>Rogers Park Restaurant</t>
  </si>
  <si>
    <t>ROINS PRODUCE INC</t>
  </si>
  <si>
    <t>Rolf and Daughters</t>
  </si>
  <si>
    <t>Roman Village</t>
  </si>
  <si>
    <t>Romeo pizza</t>
  </si>
  <si>
    <t>RDP</t>
  </si>
  <si>
    <t>Roots &amp; Vine Produce And Cafe</t>
  </si>
  <si>
    <t>954 California Ave</t>
  </si>
  <si>
    <t>Roots Pizza</t>
  </si>
  <si>
    <t>(773) 645-4949</t>
  </si>
  <si>
    <t>1924 W Chicago Ave</t>
  </si>
  <si>
    <t xml:space="preserve">Paul Spinale requested we bring his brands here. This will be a cold lead. </t>
  </si>
  <si>
    <t>Plant Based cheese focus</t>
  </si>
  <si>
    <t>Rootstock Wine and `beer Bar</t>
  </si>
  <si>
    <t>Rosati's</t>
  </si>
  <si>
    <t>Rose Mary</t>
  </si>
  <si>
    <t>Left FS and VAF with Chef Brian; follow-up needed</t>
  </si>
  <si>
    <t>Rosebud steakhouse (Munster, IN)</t>
  </si>
  <si>
    <t>ROSELLI WHSL FOODS INC.</t>
  </si>
  <si>
    <t>Route 66</t>
  </si>
  <si>
    <t>Rowley Inn</t>
  </si>
  <si>
    <t>Chef John-585.356.8752</t>
  </si>
  <si>
    <t>71 E Wacker Dr</t>
  </si>
  <si>
    <t>Royal Sonesta Downtown/River North</t>
  </si>
  <si>
    <t xml:space="preserve">66 W. Kinsey Street, Chicago, Illinois  </t>
  </si>
  <si>
    <t>RPM STEAK</t>
  </si>
  <si>
    <t>Ruby Tuesday</t>
  </si>
  <si>
    <t>Rumi Grill Inc</t>
  </si>
  <si>
    <t>Rush Medical Center</t>
  </si>
  <si>
    <t>Russ</t>
  </si>
  <si>
    <t>holland</t>
  </si>
  <si>
    <t>Connected with Gm amd GFs rep</t>
  </si>
  <si>
    <t>Rusty Bucket</t>
  </si>
  <si>
    <t>390 W Nationwide Blvd</t>
  </si>
  <si>
    <t>Shipped Chef Anthony MacAdam of Cameron Mitchell (Rusty Bucket)</t>
  </si>
  <si>
    <t>Rusty's Lakeside Pub</t>
  </si>
  <si>
    <t>Ruth Lake Country Club</t>
  </si>
  <si>
    <t>Ryan's Creekhouse</t>
  </si>
  <si>
    <t>S2 City Grill &amp; Daiquiri Bar</t>
  </si>
  <si>
    <t>S2 Express Grill</t>
  </si>
  <si>
    <t>630-530-4649</t>
  </si>
  <si>
    <t xml:space="preserve">701 w north ave </t>
  </si>
  <si>
    <t>Villa Park</t>
  </si>
  <si>
    <t>Safari Land</t>
  </si>
  <si>
    <t xml:space="preserve">Salt and Vinegar Lexington KY </t>
  </si>
  <si>
    <t>salt of the earth</t>
  </si>
  <si>
    <t>SALT.</t>
  </si>
  <si>
    <t>Salvatores</t>
  </si>
  <si>
    <t xml:space="preserve"> 8nstore chain</t>
  </si>
  <si>
    <t>SANTISI WHOLESALE FOOD CO</t>
  </si>
  <si>
    <t>YOUNGSTOWN</t>
  </si>
  <si>
    <t>saugataco</t>
  </si>
  <si>
    <t>Saz's Hospitality Group</t>
  </si>
  <si>
    <t>Follow-up w/Don 8/19</t>
  </si>
  <si>
    <t>Schoops</t>
  </si>
  <si>
    <t>Schwa</t>
  </si>
  <si>
    <t>Met with owner Patrick . Loved the garlic and dill. Wants a garlic curd burger.</t>
  </si>
  <si>
    <t>Scratch Kitchen</t>
  </si>
  <si>
    <t>SEAFOOD MERCHANTS LTD</t>
  </si>
  <si>
    <t>SEASONS FOOD SERVICE</t>
  </si>
  <si>
    <t>Senate</t>
  </si>
  <si>
    <t>Seoul Bites</t>
  </si>
  <si>
    <t>(312) 441-1920</t>
  </si>
  <si>
    <t>123 N Jefferson St, Chicago, IL 60661</t>
  </si>
  <si>
    <t>Sepia</t>
  </si>
  <si>
    <t>SFG</t>
  </si>
  <si>
    <t>SFS DIST - SKOUFIS FOOD</t>
  </si>
  <si>
    <t>shakespears</t>
  </si>
  <si>
    <t>Shakou</t>
  </si>
  <si>
    <t>Shallot's Bistro</t>
  </si>
  <si>
    <t>Skokie</t>
  </si>
  <si>
    <t>Shamrocks (Patchen)</t>
  </si>
  <si>
    <t>Shamrocks(Brannon Crodding)</t>
  </si>
  <si>
    <t>SHANGHAI TERRACE</t>
  </si>
  <si>
    <t xml:space="preserve">Shaw's crabhouse </t>
  </si>
  <si>
    <t>Shedd Aquarium</t>
  </si>
  <si>
    <t>Sheraton Grand</t>
  </si>
  <si>
    <t>SHERWOOD FOODS-CLEVELAND</t>
  </si>
  <si>
    <t>SHERWOOD FOODS-DETROIT</t>
  </si>
  <si>
    <t>Shoreline Brewery</t>
  </si>
  <si>
    <t>shulers</t>
  </si>
  <si>
    <t>SIDARI'S ITALIAN FOODS</t>
  </si>
  <si>
    <t>Side Door</t>
  </si>
  <si>
    <t xml:space="preserve">Will visit with cheese curds. </t>
  </si>
  <si>
    <t>Side Lot Brewing</t>
  </si>
  <si>
    <t>+1 (312) 595-1322</t>
  </si>
  <si>
    <t>51 w kinzie st, Chicago, IL</t>
  </si>
  <si>
    <t xml:space="preserve">Siena Tavern </t>
  </si>
  <si>
    <t xml:space="preserve">773-572-1622 </t>
  </si>
  <si>
    <t xml:space="preserve">1312 S. Wabash Ave., Chicago, IL  </t>
  </si>
  <si>
    <t xml:space="preserve">Signature bar and restaurant </t>
  </si>
  <si>
    <t>Silver Harbor Brewery</t>
  </si>
  <si>
    <t>Silver Spring House</t>
  </si>
  <si>
    <t>Cincinnati</t>
  </si>
  <si>
    <t>SIRNA &amp; SONS</t>
  </si>
  <si>
    <t>RAVENNA</t>
  </si>
  <si>
    <t>Ski Daddy's</t>
  </si>
  <si>
    <t>270-904-2995</t>
  </si>
  <si>
    <t>160 Rivern Pl Ave</t>
  </si>
  <si>
    <t>Skoogs</t>
  </si>
  <si>
    <t>SKY</t>
  </si>
  <si>
    <t>SKY CLUB</t>
  </si>
  <si>
    <t>Slyce</t>
  </si>
  <si>
    <t>Slymans Deli</t>
  </si>
  <si>
    <t>Smack Dab Chicago</t>
  </si>
  <si>
    <t xml:space="preserve">192 E. Walton Street, Chicago, Illinois </t>
  </si>
  <si>
    <t>Small Cheval</t>
  </si>
  <si>
    <t>SMITH FAMILY FOODS</t>
  </si>
  <si>
    <t>TIFFIN</t>
  </si>
  <si>
    <t>SMITHHISLER MEATS</t>
  </si>
  <si>
    <t>Smoke Daddy</t>
  </si>
  <si>
    <t>3800 N. Pulaski Road</t>
  </si>
  <si>
    <t>Smoque</t>
  </si>
  <si>
    <t>3800 N. Pulaski
Chicago, IL 60641
773-545-7427</t>
  </si>
  <si>
    <t>Smyth</t>
  </si>
  <si>
    <t>Sochi</t>
  </si>
  <si>
    <t>Presented garlic curds. They ordered on the spot</t>
  </si>
  <si>
    <t>Social 219</t>
  </si>
  <si>
    <t>Cut and won vs Lamb Stealth fry; initially price and avialbility an Issue, now just price. Still working woth Martin and Carlota on this account.</t>
  </si>
  <si>
    <t>Sociale</t>
  </si>
  <si>
    <t xml:space="preserve">Sociale1 </t>
  </si>
  <si>
    <t>SOFO FOODS OF OHIO</t>
  </si>
  <si>
    <t>TOLEDO</t>
  </si>
  <si>
    <t>Sofo Foods OH</t>
  </si>
  <si>
    <t>SoJu BBQ</t>
  </si>
  <si>
    <t>Sol de Mexico</t>
  </si>
  <si>
    <t>Soul and smoke</t>
  </si>
  <si>
    <t>Soul Veg City</t>
  </si>
  <si>
    <t>Soul Vibez</t>
  </si>
  <si>
    <t>Sould VIbez</t>
  </si>
  <si>
    <t>Soupicurean</t>
  </si>
  <si>
    <t>SOUTH CHICAGO FISH COMPAN</t>
  </si>
  <si>
    <t>SOUTH HOLLAND PAPER</t>
  </si>
  <si>
    <t>Spencers Coffee</t>
  </si>
  <si>
    <t>WonderJuice</t>
  </si>
  <si>
    <t>SPICELAND INC</t>
  </si>
  <si>
    <t>Spillway Bar and Grill</t>
  </si>
  <si>
    <t>Spillway BG</t>
  </si>
  <si>
    <t>270-842-9397</t>
  </si>
  <si>
    <t>2195 River St</t>
  </si>
  <si>
    <t>Spirit Elephant</t>
  </si>
  <si>
    <t>n Bay Rd</t>
  </si>
  <si>
    <t>Wilmette</t>
  </si>
  <si>
    <t xml:space="preserve">Apart of a restaurant group with three other concepts. </t>
  </si>
  <si>
    <t>Spoke +Ivy</t>
  </si>
  <si>
    <t>Springhill Suites by Marriott Springfield Southwest</t>
  </si>
  <si>
    <t>Square</t>
  </si>
  <si>
    <t>Square Roots</t>
  </si>
  <si>
    <t>Squire Ale House</t>
  </si>
  <si>
    <t>Squire On The Square</t>
  </si>
  <si>
    <t>St John's Universtiy</t>
  </si>
  <si>
    <t>ST LAWRENCE</t>
  </si>
  <si>
    <t>St. Joseph Brewery</t>
  </si>
  <si>
    <t>St. Mary's Hospital</t>
  </si>
  <si>
    <t>Stables Steakhouse</t>
  </si>
  <si>
    <t>STACKED Pancake House</t>
  </si>
  <si>
    <t>3/8" &amp; Cubed</t>
  </si>
  <si>
    <t>STANZ FOOD SERVICE, INC.</t>
  </si>
  <si>
    <t>STAPLETON'S, INC.</t>
  </si>
  <si>
    <t>State Line Pizza</t>
  </si>
  <si>
    <t>Station 21</t>
  </si>
  <si>
    <t>steady eddie</t>
  </si>
  <si>
    <t>Steak and Shake</t>
  </si>
  <si>
    <t>STEAK AND VINE</t>
  </si>
  <si>
    <t>Steel Plow Burger Co</t>
  </si>
  <si>
    <t>STOKER'S TENDEREX FARMS</t>
  </si>
  <si>
    <t>studio grille</t>
  </si>
  <si>
    <t>SUN VALLEY FOODS CO.</t>
  </si>
  <si>
    <t>Sunda New Asian</t>
  </si>
  <si>
    <t>Sous Chef recieved; need to follow up</t>
  </si>
  <si>
    <t>SUNY BUFFALO</t>
  </si>
  <si>
    <t>Superdawg Drive-In</t>
  </si>
  <si>
    <t xml:space="preserve">SuperDawg. </t>
  </si>
  <si>
    <t>Superior</t>
  </si>
  <si>
    <t>SUPERIOR FOODS CO.</t>
  </si>
  <si>
    <t>Superkhana</t>
  </si>
  <si>
    <t>SUPREME LOBSTER AND SEAFO</t>
  </si>
  <si>
    <t>Mike Sakshaug is the Retail Store Manager 05/22/2025</t>
  </si>
  <si>
    <t>Surf’s Up Franchising Corporation</t>
  </si>
  <si>
    <t>Sweeney Girl Sweets</t>
  </si>
  <si>
    <t>Sweet Berry Cafe</t>
  </si>
  <si>
    <t>720 N McLean Blvd</t>
  </si>
  <si>
    <t>South Elgin</t>
  </si>
  <si>
    <t>Syds Fine Foods</t>
  </si>
  <si>
    <t>SYRACUSE</t>
  </si>
  <si>
    <t>Sysco Chicago</t>
  </si>
  <si>
    <t>Sysco GR</t>
  </si>
  <si>
    <t>grand rapids</t>
  </si>
  <si>
    <t>Sysco(BG/Nashville)</t>
  </si>
  <si>
    <t>planning ride alongs with BG Sales rep Bo Ghee</t>
  </si>
  <si>
    <t>SYSCO/CENTRAL IL -VIRTUAL</t>
  </si>
  <si>
    <t>SYSCO/CENTRAL ILLINOIS</t>
  </si>
  <si>
    <t>SYSCO/CHICAGO</t>
  </si>
  <si>
    <t>SYSCO/CHICAGO - VIRTUAL</t>
  </si>
  <si>
    <t>SYSCO/CINCINNATI</t>
  </si>
  <si>
    <t>SYSCO/CLEVELAND</t>
  </si>
  <si>
    <t>SYSCO/DETROIT</t>
  </si>
  <si>
    <t>SYSCO/GRAND RAPIDS</t>
  </si>
  <si>
    <t>SYSCO/INDIANAPOLIS</t>
  </si>
  <si>
    <t>SYSCO/LOUISVILLE</t>
  </si>
  <si>
    <t>Tabor Hills Healthcare Facility</t>
  </si>
  <si>
    <t>Tavern on Main</t>
  </si>
  <si>
    <t>Tavvas LLC</t>
  </si>
  <si>
    <t>Teibel's</t>
  </si>
  <si>
    <t>2234 N. Western Avenue</t>
  </si>
  <si>
    <t>Test 12/2</t>
  </si>
  <si>
    <t>Testa Produce</t>
  </si>
  <si>
    <t>texas corner meats</t>
  </si>
  <si>
    <t>Texas corner Specialty Meats</t>
  </si>
  <si>
    <t>Texas Corral Restaurants</t>
  </si>
  <si>
    <t>The 30 Bird</t>
  </si>
  <si>
    <t>Plant based</t>
  </si>
  <si>
    <t>The Barge</t>
  </si>
  <si>
    <t>The Blackwell Inn</t>
  </si>
  <si>
    <t>The BUTLER</t>
  </si>
  <si>
    <t>The Caterist</t>
  </si>
  <si>
    <t>3517 N. Spaulding Ave</t>
  </si>
  <si>
    <t>Testa Kristen Lead for VAF; Contact - Rachel &amp; Josh Owens</t>
  </si>
  <si>
    <t>The Cliff Dwellers</t>
  </si>
  <si>
    <t>The Country of the North</t>
  </si>
  <si>
    <t>1 Club N Dr</t>
  </si>
  <si>
    <t>Xenia</t>
  </si>
  <si>
    <t>Shipped Chef Chelsea Fisher box of Annasea tuna and salmon</t>
  </si>
  <si>
    <t>The Dearborn</t>
  </si>
  <si>
    <t>The Draft House</t>
  </si>
  <si>
    <t>The Duplex</t>
  </si>
  <si>
    <t>3137 W Logan Blvd</t>
  </si>
  <si>
    <t>Offers vegan/vegetarian options.</t>
  </si>
  <si>
    <t>The Emily Hotel Chicago</t>
  </si>
  <si>
    <t>The Entrance Restaurant</t>
  </si>
  <si>
    <t>15101 Dixie Hwy</t>
  </si>
  <si>
    <t>Harvey</t>
  </si>
  <si>
    <t>Javier is the Chef and Joe is the owner</t>
  </si>
  <si>
    <t>The Farmacy</t>
  </si>
  <si>
    <t>The Food Institute</t>
  </si>
  <si>
    <t>The Harvest Room</t>
  </si>
  <si>
    <t>The Hoppy Gnome</t>
  </si>
  <si>
    <t>the hub</t>
  </si>
  <si>
    <t>The Lighthouse</t>
  </si>
  <si>
    <t>The Ohio State University</t>
  </si>
  <si>
    <t>The Paperwork Chef</t>
  </si>
  <si>
    <t>The paramount group</t>
  </si>
  <si>
    <t>https://theparamountgroupchicago.com</t>
  </si>
  <si>
    <t xml:space="preserve">773-880-8044 </t>
  </si>
  <si>
    <t xml:space="preserve">Eden, fuel good, cultivate, SYCSCO CONTRACT </t>
  </si>
  <si>
    <t>The Pizzeria</t>
  </si>
  <si>
    <t>The Point Sports Bar</t>
  </si>
  <si>
    <t>12713 cal sag rd</t>
  </si>
  <si>
    <t>Emily is the owner</t>
  </si>
  <si>
    <t>The Rackhouse Tavern</t>
  </si>
  <si>
    <t>The Ramen District</t>
  </si>
  <si>
    <t>The Rose Hotel</t>
  </si>
  <si>
    <t>The Royal Group</t>
  </si>
  <si>
    <t>The Scrambled</t>
  </si>
  <si>
    <t>1448 N. wells</t>
  </si>
  <si>
    <t>The Second City</t>
  </si>
  <si>
    <t>The Table at Crate</t>
  </si>
  <si>
    <t xml:space="preserve">The Table At Crate </t>
  </si>
  <si>
    <t>35 Oakbrook Center</t>
  </si>
  <si>
    <t>Oak Brook</t>
  </si>
  <si>
    <t>The Vault Downtown</t>
  </si>
  <si>
    <t>The Vig</t>
  </si>
  <si>
    <t>Part of Vegacy Hoapitality Group</t>
  </si>
  <si>
    <t>The Wealshire</t>
  </si>
  <si>
    <t>Third coasting</t>
  </si>
  <si>
    <t>https://www.thirdcoasthg.com</t>
  </si>
  <si>
    <t xml:space="preserve">773-349-8899 </t>
  </si>
  <si>
    <t xml:space="preserve">Treehouse, Chicago, Moses, Cantina, old Crow, smokehouse, tunnel, Chicago, La Luna </t>
  </si>
  <si>
    <t>Three Tarts Bakery and Cafe</t>
  </si>
  <si>
    <t>Tiger Lily Cafe</t>
  </si>
  <si>
    <t xml:space="preserve">1016 Church Street, Evanston Illinois  </t>
  </si>
  <si>
    <t>Tiger Lily Café (buys from GFS)</t>
  </si>
  <si>
    <t>Tilly’s Tea Room</t>
  </si>
  <si>
    <t>Timothy's</t>
  </si>
  <si>
    <t xml:space="preserve">union </t>
  </si>
  <si>
    <t>Would like to try FS as LTO and Poke</t>
  </si>
  <si>
    <t>Tin Caps Milb Team Fort Wayne</t>
  </si>
  <si>
    <t>Ft Wayne</t>
  </si>
  <si>
    <t>Toast &amp; Jam</t>
  </si>
  <si>
    <t>Toeless Joel's</t>
  </si>
  <si>
    <t>Tony’s Tacos</t>
  </si>
  <si>
    <t>Top Dog Pizza Pub</t>
  </si>
  <si>
    <t>Top Shooters</t>
  </si>
  <si>
    <t>Town Club</t>
  </si>
  <si>
    <t>Towne &amp; Oak</t>
  </si>
  <si>
    <t>Townee Square Restaurant</t>
  </si>
  <si>
    <t>Transitions</t>
  </si>
  <si>
    <t>Trini’s Tasty Pastries</t>
  </si>
  <si>
    <t>trinity health</t>
  </si>
  <si>
    <t>TROYER CENTRAL</t>
  </si>
  <si>
    <t>TROYER FOODS-NORTH</t>
  </si>
  <si>
    <t>Tujax tavern</t>
  </si>
  <si>
    <t>Tulane University</t>
  </si>
  <si>
    <t>Turano Baking Co.</t>
  </si>
  <si>
    <t>U OF RICHMOND</t>
  </si>
  <si>
    <t>U. LYNCHBURG</t>
  </si>
  <si>
    <t>UChicago Dining</t>
  </si>
  <si>
    <t>UHC</t>
  </si>
  <si>
    <t>Umeteagroup Inc</t>
  </si>
  <si>
    <t>Uncle Charlie's Meats</t>
  </si>
  <si>
    <t>800-688-1967</t>
  </si>
  <si>
    <t>406 N Estill Ave</t>
  </si>
  <si>
    <t>Richmond</t>
  </si>
  <si>
    <t>Union Ale House</t>
  </si>
  <si>
    <t>Union Club</t>
  </si>
  <si>
    <t>Union sushi and bbq bar</t>
  </si>
  <si>
    <t>University Club of Chicago</t>
  </si>
  <si>
    <t>University of Alabama</t>
  </si>
  <si>
    <t>University of Cincinnati</t>
  </si>
  <si>
    <t>gfs</t>
  </si>
  <si>
    <t>Cinccinnati</t>
  </si>
  <si>
    <t>Met the GFS rep who has account</t>
  </si>
  <si>
    <t>University of Dayton</t>
  </si>
  <si>
    <t>University of Georgia</t>
  </si>
  <si>
    <t>University of Illinois</t>
  </si>
  <si>
    <t>University of Michigan</t>
  </si>
  <si>
    <t>University of Minnesota</t>
  </si>
  <si>
    <t>University of Notre Dame</t>
  </si>
  <si>
    <t>University of Wisconsin Madison</t>
  </si>
  <si>
    <t xml:space="preserve">Upper crust </t>
  </si>
  <si>
    <t>573-874-3033</t>
  </si>
  <si>
    <t>2011 corona road suite 203</t>
  </si>
  <si>
    <t>Columbia</t>
  </si>
  <si>
    <t>MO</t>
  </si>
  <si>
    <t>Director of procurement -services fraternities and sororities and camps</t>
  </si>
  <si>
    <t>Upstairs Pub</t>
  </si>
  <si>
    <t>urban transformation</t>
  </si>
  <si>
    <t>US Foods</t>
  </si>
  <si>
    <t>US Foods Direct</t>
  </si>
  <si>
    <t>UW-Madison</t>
  </si>
  <si>
    <t>UW-Stout Dinning Service</t>
  </si>
  <si>
    <t>Valhalla</t>
  </si>
  <si>
    <t>VALLEY WHOLESALE FOODS</t>
  </si>
  <si>
    <t>PORTSMOUTH</t>
  </si>
  <si>
    <t>Valparaiso University</t>
  </si>
  <si>
    <t>VAN EERDEN</t>
  </si>
  <si>
    <t>VAN EERDEN DROP SHIP/E&amp;S</t>
  </si>
  <si>
    <t>VAN TREESE &amp; ASSOCIATES</t>
  </si>
  <si>
    <t>Vanderbilt University</t>
  </si>
  <si>
    <t>Vaughan hospitality</t>
  </si>
  <si>
    <t>https://vaughanhospitality.com</t>
  </si>
  <si>
    <t>(312) 867-7717</t>
  </si>
  <si>
    <t xml:space="preserve">2744 West Roscoe St. </t>
  </si>
  <si>
    <t>No longer Sysco</t>
  </si>
  <si>
    <t>Vegan Bar</t>
  </si>
  <si>
    <t>Vegan Street</t>
  </si>
  <si>
    <t>VegNews and VeganStreet.com</t>
  </si>
  <si>
    <t>Versailles Food Mart</t>
  </si>
  <si>
    <t>Vette City Catering(BG Hot Rods Milb)</t>
  </si>
  <si>
    <t>Bowlingn Green</t>
  </si>
  <si>
    <t>Villa Ballanca</t>
  </si>
  <si>
    <t>Village of Wheeling</t>
  </si>
  <si>
    <t>Village Squire</t>
  </si>
  <si>
    <t xml:space="preserve">323 E. Wacker Drive, Chicago, Illinois  </t>
  </si>
  <si>
    <t>Vinegar Solutions</t>
  </si>
  <si>
    <t>VIRGINIA TECH</t>
  </si>
  <si>
    <t>VIRTUE</t>
  </si>
  <si>
    <t>Vistro Vegan Fare</t>
  </si>
  <si>
    <t>What Chefs Want</t>
  </si>
  <si>
    <t>Drop of all plant based samples with owner Melinda (Landlovers, Swap,better balnce,never better) also wonder juice</t>
  </si>
  <si>
    <t>Vito's Pizza</t>
  </si>
  <si>
    <t>W.R. HACKET INC</t>
  </si>
  <si>
    <t>SPRINGFIELD</t>
  </si>
  <si>
    <t>WABASH FOODSERVICE</t>
  </si>
  <si>
    <t>WABASH FOODSERVICE/E&amp;S</t>
  </si>
  <si>
    <t>/</t>
  </si>
  <si>
    <t>WABASH SEAFOOD</t>
  </si>
  <si>
    <t>Walker Bros</t>
  </si>
  <si>
    <t>153 Green Bay Rd</t>
  </si>
  <si>
    <t>winnetka</t>
  </si>
  <si>
    <t>WALLACE FOODS</t>
  </si>
  <si>
    <t>CANTON</t>
  </si>
  <si>
    <t>WALTER &amp; SONS INC.</t>
  </si>
  <si>
    <t>WAPAKONETA</t>
  </si>
  <si>
    <t>Warlord</t>
  </si>
  <si>
    <t>Washington State University</t>
  </si>
  <si>
    <t>Weather Mark Tavern</t>
  </si>
  <si>
    <t>1503 s michigan ave</t>
  </si>
  <si>
    <t xml:space="preserve">Gave a PFG kurd kit </t>
  </si>
  <si>
    <t>Weather Tech</t>
  </si>
  <si>
    <t>West Suburban Community Pantry</t>
  </si>
  <si>
    <t>South Bend</t>
  </si>
  <si>
    <t>cheryl Bauer emails to intro BB after LL acceptance</t>
  </si>
  <si>
    <t>western michigan</t>
  </si>
  <si>
    <t>Western Michigan University</t>
  </si>
  <si>
    <t>Gordon</t>
  </si>
  <si>
    <t>Westin Lombard</t>
  </si>
  <si>
    <t>WGN</t>
  </si>
  <si>
    <t>+1 (312) 733-9555</t>
  </si>
  <si>
    <t>837 w Fulton market, Chicago, IL</t>
  </si>
  <si>
    <t>2055 Nelson Miller Parkway</t>
  </si>
  <si>
    <t>WHITE FEATHER FARMS OF OH</t>
  </si>
  <si>
    <t>PATASKALA</t>
  </si>
  <si>
    <t>White Rhino</t>
  </si>
  <si>
    <t>Whole Foods</t>
  </si>
  <si>
    <t>Wicks</t>
  </si>
  <si>
    <t>Wild Goose</t>
  </si>
  <si>
    <t>Wild Thing Restaurants</t>
  </si>
  <si>
    <t>Willow Oaks Golf Club</t>
  </si>
  <si>
    <t>contacted about samples</t>
  </si>
  <si>
    <t>Wind Creek Casino</t>
  </si>
  <si>
    <t>Windy City Media Group</t>
  </si>
  <si>
    <t>Wings Etc.</t>
  </si>
  <si>
    <t>wl social house</t>
  </si>
  <si>
    <t>WMU</t>
  </si>
  <si>
    <t>WOW Pizzeria</t>
  </si>
  <si>
    <t>Yancey's Gastropub and Brewery</t>
  </si>
  <si>
    <t xml:space="preserve">YARDBIRD GROUP </t>
  </si>
  <si>
    <t>Yogi's Bar</t>
  </si>
  <si>
    <t>Dublin</t>
  </si>
  <si>
    <t>Mike dropping off Curdtown samples Monday</t>
  </si>
  <si>
    <t>YOUNGSTOWN WLSE GROCERY</t>
  </si>
  <si>
    <t>yourstruly</t>
  </si>
  <si>
    <t>ZALACK'S FLINT PROVISIONS</t>
  </si>
  <si>
    <t>Zel’s Great Roast Beef</t>
  </si>
  <si>
    <t>Zels Great Roast Beef</t>
  </si>
  <si>
    <t>Ziggys</t>
  </si>
  <si>
    <t>Amherst</t>
  </si>
  <si>
    <t>ZOGALO FOODS</t>
  </si>
  <si>
    <t>Finish Line Sports Bar</t>
  </si>
  <si>
    <t>samples Kaufholds</t>
  </si>
  <si>
    <t>Dougs Motor City</t>
  </si>
  <si>
    <t>CR1 SOURCE</t>
  </si>
  <si>
    <t>Novo Dolce</t>
  </si>
  <si>
    <t>Uncommon Ground</t>
  </si>
  <si>
    <t>FS; all plant-based, local lines</t>
  </si>
  <si>
    <t xml:space="preserve">Perilla Steakhouse </t>
  </si>
  <si>
    <t>Tamburrino's Pizza</t>
  </si>
  <si>
    <t>CR1 Source</t>
  </si>
  <si>
    <t>Bowling green</t>
  </si>
  <si>
    <t>Tried the Kaufhold sample pack plus Ranch and Beer Battered</t>
  </si>
  <si>
    <t>TCFB lead. Contact Dottie. Rep - Chris P</t>
  </si>
  <si>
    <t>Clover's Bar &amp; Grill</t>
  </si>
  <si>
    <t>Oak Forrest</t>
  </si>
  <si>
    <t>TCFB lead. Contact is Dottie. Rep is Chris P.</t>
  </si>
  <si>
    <t>Olympic Star</t>
  </si>
  <si>
    <t>TCFB lead. Contact is Eva Garvis. Chris P is rep</t>
  </si>
  <si>
    <t>Diamond Pancake House</t>
  </si>
  <si>
    <t>TCFB lead. Contact is Jose Carillo. Rep is Chris P</t>
  </si>
  <si>
    <t>Ball Park</t>
  </si>
  <si>
    <t>TCFB lead. Contact is Rich. Rep is Jim</t>
  </si>
  <si>
    <t>Brooklyn Pizza</t>
  </si>
  <si>
    <t>TCFB lead. Contact is Tony. Rep is Jim</t>
  </si>
  <si>
    <t>Krave</t>
  </si>
  <si>
    <t>oak Lawn</t>
  </si>
  <si>
    <t xml:space="preserve">TCFB lead. Contact is Moe. Rep is Jim. </t>
  </si>
  <si>
    <t>Triano's</t>
  </si>
  <si>
    <t>Donatos Pizza</t>
  </si>
  <si>
    <t>Message Cynthia Ottavio Director of R&amp;D</t>
  </si>
  <si>
    <t>Market Fresh Restaurant Group</t>
  </si>
  <si>
    <t>Chef Oscar at Evil Czech dropped Mcrim for Stanz</t>
  </si>
  <si>
    <t>Evil Czech</t>
  </si>
  <si>
    <t>Sierra Valdez Director of Ops for Group and Dustin Barret is GM of Evil</t>
  </si>
  <si>
    <t xml:space="preserve">Corndance </t>
  </si>
  <si>
    <t>Jesus Latin Grill</t>
  </si>
  <si>
    <t xml:space="preserve">Carnegie </t>
  </si>
  <si>
    <t>Bourbon and Butcher</t>
  </si>
  <si>
    <t>3 Monkey's</t>
  </si>
  <si>
    <t>Crown Point</t>
  </si>
  <si>
    <t>Mike Hemiger</t>
  </si>
  <si>
    <t>CASCADE HILLS COUNTRY CLUB  18682E</t>
  </si>
  <si>
    <t>lauren.frazier@gfs.com</t>
  </si>
  <si>
    <t>GFS NOVI show leads</t>
  </si>
  <si>
    <t>GARLAND LODGE FOOD AND BEVERAGE</t>
  </si>
  <si>
    <t>andrew.knapp@gfs.com</t>
  </si>
  <si>
    <t>Mise En Place Culinary Consulting</t>
  </si>
  <si>
    <t>tim.maloney@gfs.com</t>
  </si>
  <si>
    <t>BROWN JUG</t>
  </si>
  <si>
    <t>MANDI.MCVAY@gfs.com</t>
  </si>
  <si>
    <t>Mad Anthony - Taylor - 371788E</t>
  </si>
  <si>
    <t>nick.fletcher@gfs.com</t>
  </si>
  <si>
    <t>MONROE ST DINER</t>
  </si>
  <si>
    <t>greg.maser@gfs.com</t>
  </si>
  <si>
    <t>Crowes Nest Café</t>
  </si>
  <si>
    <t>brian.demann@gfs.com</t>
  </si>
  <si>
    <t>NEW HUDSON INN 371779E</t>
  </si>
  <si>
    <t>brian.mackey@gfs.com</t>
  </si>
  <si>
    <t>Plant Based Coney's</t>
  </si>
  <si>
    <t>nick.duncan@gfs.com</t>
  </si>
  <si>
    <t>chris.merritt@gfs.com</t>
  </si>
  <si>
    <t>THE PITA POST</t>
  </si>
  <si>
    <t>aric.palmer@gfs.com</t>
  </si>
  <si>
    <t>CHURCHILL'S FOOD &amp; SPIRITS</t>
  </si>
  <si>
    <t>philip.bakousidis@gfs.com</t>
  </si>
  <si>
    <t>RED BARON (THE)</t>
  </si>
  <si>
    <t>THE SAWMILL GOLF CLUB</t>
  </si>
  <si>
    <t>steven.miros@gfs.com</t>
  </si>
  <si>
    <t>michael.nivison@gfs.com</t>
  </si>
  <si>
    <t>derek.winter@gfs.com</t>
  </si>
  <si>
    <t>The Laundry</t>
  </si>
  <si>
    <t>michael.schultz@gfs.com</t>
  </si>
  <si>
    <t>MATADOR'S PIZZA &amp; TAKE OUT</t>
  </si>
  <si>
    <t>TIM.RINEHART@GFS.COM</t>
  </si>
  <si>
    <t>brian.boehmer@gfs.com</t>
  </si>
  <si>
    <t>MARIA HEALTH CARE CENTER</t>
  </si>
  <si>
    <t>beth.hamway@gfs.com</t>
  </si>
  <si>
    <t>FLAT ROCK CARE CENTER</t>
  </si>
  <si>
    <t>sam.butler@gfs.com</t>
  </si>
  <si>
    <t>Bronson Behavioral Hospital</t>
  </si>
  <si>
    <t>tom.frederick@gfs.com</t>
  </si>
  <si>
    <t>The Heartlands</t>
  </si>
  <si>
    <t>joseph.kortman@gfs.com</t>
  </si>
  <si>
    <t>anne.krawiec@gfs.com</t>
  </si>
  <si>
    <t>Telluride Association</t>
  </si>
  <si>
    <t>COMMUNITY PROGRAMS</t>
  </si>
  <si>
    <t>angella.jirovec@gfs.com</t>
  </si>
  <si>
    <t>Memorial Healthcare - Cafe</t>
  </si>
  <si>
    <t>MICH MED- UNIV HOSPITAL-DOCK 5- 202</t>
  </si>
  <si>
    <t>MDINING- TEST KITCHEN 689175</t>
  </si>
  <si>
    <t>brian.jakubison@gfs.com</t>
  </si>
  <si>
    <t>MASON COUNTY CENTRAL SCHOOLS</t>
  </si>
  <si>
    <t>MICHINDOH CONFERENCE CENTER</t>
  </si>
  <si>
    <t>david.oberski@gfs.com</t>
  </si>
  <si>
    <t>WASHINGTON TWP SCHOOLS WAREHOUSE</t>
  </si>
  <si>
    <t>michelle.wurst@gfs.com</t>
  </si>
  <si>
    <t>Northville Public Schools</t>
  </si>
  <si>
    <t>janet.allen@gfs.com</t>
  </si>
  <si>
    <t>SPECTRUM JUVENILE JUSTICE SERVICES</t>
  </si>
  <si>
    <t>Tara Mcmurty</t>
  </si>
  <si>
    <t>Going to Cater 400 people at a Barbra O'Neil Seminar</t>
  </si>
  <si>
    <t>Pizza Wholesale of Lexington</t>
  </si>
  <si>
    <t>Paris</t>
  </si>
  <si>
    <t>going to contact about bakeable cheese curds</t>
  </si>
  <si>
    <t>The Swing Club</t>
  </si>
  <si>
    <t>Runs a Top Golf style driving range just opened</t>
  </si>
  <si>
    <t>Azzip Pizza</t>
  </si>
  <si>
    <t>Evansville</t>
  </si>
  <si>
    <t>10 unit pizza place in IN and KY</t>
  </si>
  <si>
    <t>Powers Health</t>
  </si>
  <si>
    <t>4 unit hospital</t>
  </si>
  <si>
    <t>Rafeal's Sports Bar</t>
  </si>
  <si>
    <t>Ralphie's Fun Center</t>
  </si>
  <si>
    <t>Independence Village of Ames</t>
  </si>
  <si>
    <t>Gfs rosemont 2025 lead</t>
  </si>
  <si>
    <t>ABBVIE AP30</t>
  </si>
  <si>
    <t>ACARATH MONTESSORI</t>
  </si>
  <si>
    <t>Ami-Gos Tacos</t>
  </si>
  <si>
    <t>Angry Octopus</t>
  </si>
  <si>
    <t>APOSTOLIC CHURCH OF GOD</t>
  </si>
  <si>
    <t>ASSEMBLY AMERICAN BAR &amp; CAFE (THE)</t>
  </si>
  <si>
    <t>Beverly Country Club</t>
  </si>
  <si>
    <t>Countrytime Kettle Korn McHenry</t>
  </si>
  <si>
    <t>CREME OF THE CROP</t>
  </si>
  <si>
    <t>DR JOHN WARNER HOSPITAL</t>
  </si>
  <si>
    <t>EPIC BURGER-PEARSON ST</t>
  </si>
  <si>
    <t>ESPERANZA SCHOOL</t>
  </si>
  <si>
    <t>GAME ON BAR &amp; GRILL</t>
  </si>
  <si>
    <t>Hampshire Township Park District</t>
  </si>
  <si>
    <t>KIRBY MEDICAL CENTER</t>
  </si>
  <si>
    <t>KIRK'S BBQ</t>
  </si>
  <si>
    <t>KNIGHTS OF COLUMBUS #1282</t>
  </si>
  <si>
    <t>LA RABIDA CHILDRENS HOSPITAL</t>
  </si>
  <si>
    <t>Louies Waffle House</t>
  </si>
  <si>
    <t>MARY'S PLACE</t>
  </si>
  <si>
    <t>NIVRAM BALMORAL NURSING</t>
  </si>
  <si>
    <t>North Island Catering</t>
  </si>
  <si>
    <t>PARAMOUNT THEATRE</t>
  </si>
  <si>
    <t>PEACE MEAL CENTRAL OFFICE</t>
  </si>
  <si>
    <t>POST 18 AMERICAN LEGION</t>
  </si>
  <si>
    <t>Queen of Peace Retirement</t>
  </si>
  <si>
    <t>RUSH U MED-GEN KITCHEN PO589563</t>
  </si>
  <si>
    <t>Sassy Mac Boys</t>
  </si>
  <si>
    <t>Storypoint Of Bolingbrook</t>
  </si>
  <si>
    <t>The Ice Cream Shop</t>
  </si>
  <si>
    <t>The Matrix Room</t>
  </si>
  <si>
    <t>The Pointe at Morris</t>
  </si>
  <si>
    <t>The Shores of Fairmont</t>
  </si>
  <si>
    <t>THS-GOTTLIEB MEMORIAL DIETARY-H0182</t>
  </si>
  <si>
    <t>U OF I- HOUSING FOOD STORES</t>
  </si>
  <si>
    <t>Washington Grade School District 52</t>
  </si>
  <si>
    <t>10Forty Banquets &amp; Catering</t>
  </si>
  <si>
    <t>Area Career Center</t>
  </si>
  <si>
    <t>GOBLIN AND THE GROCER</t>
  </si>
  <si>
    <t>MERRILLVILLE REGIONAL MENTAL HEALTH</t>
  </si>
  <si>
    <t>Notre Dame-110 South Dining Hall</t>
  </si>
  <si>
    <t>State Park Little League</t>
  </si>
  <si>
    <t>Taco Depot Crown Point</t>
  </si>
  <si>
    <t>CLEMENTINE'S SALOON</t>
  </si>
  <si>
    <t>Daydreamer Domes</t>
  </si>
  <si>
    <t>Ludington Pub</t>
  </si>
  <si>
    <t>WUSKOWHAN PLAYERS CLUB</t>
  </si>
  <si>
    <t>AGING AND DISABILITY RESOURCE CENTE</t>
  </si>
  <si>
    <t>BJ'S RESTAURANT</t>
  </si>
  <si>
    <t>Faklandia Brewing</t>
  </si>
  <si>
    <t>FORT ATKINSON FAMILY RESTAURANT</t>
  </si>
  <si>
    <t>HSL West Allis Assisted</t>
  </si>
  <si>
    <t>L G YOUTH CAMP-GATE 2</t>
  </si>
  <si>
    <t>MACS</t>
  </si>
  <si>
    <t>Moxie Coffee Café Catering</t>
  </si>
  <si>
    <t>Timber-Lee Ministries</t>
  </si>
  <si>
    <t>Independence Village of Avon</t>
  </si>
  <si>
    <t>Independence Village of Waukee</t>
  </si>
  <si>
    <t>Jelka Leedle</t>
  </si>
  <si>
    <t>JULIE WENDORF</t>
  </si>
  <si>
    <t>Kelly</t>
  </si>
  <si>
    <t>Kimberly Woods</t>
  </si>
  <si>
    <t>King-Bruwaert House</t>
  </si>
  <si>
    <t>Maija's Families Foods</t>
  </si>
  <si>
    <t>Paulie’s</t>
  </si>
  <si>
    <t>the woods of Caledonia</t>
  </si>
  <si>
    <t xml:space="preserve">West Carroll Middle School </t>
  </si>
  <si>
    <t>The Big Dipper</t>
  </si>
  <si>
    <t>joe Harris</t>
  </si>
  <si>
    <t>Owensboro</t>
  </si>
  <si>
    <t>SherryAshby is the GM</t>
  </si>
  <si>
    <t>It's J's Good Grub</t>
  </si>
  <si>
    <t>David Nichols</t>
  </si>
  <si>
    <t>Jay and Antoinette Johnson</t>
  </si>
  <si>
    <t>Michigan State Police Acadamy</t>
  </si>
  <si>
    <t>Military/Government</t>
  </si>
  <si>
    <t>Lansing</t>
  </si>
  <si>
    <t>Angella Jirovec</t>
  </si>
  <si>
    <t>Great Lakes CHR Homes</t>
  </si>
  <si>
    <t>lansing</t>
  </si>
  <si>
    <t>Culver's</t>
  </si>
  <si>
    <t>Chef Woody Bates key ally</t>
  </si>
  <si>
    <t>laine.marks@gfs.com</t>
  </si>
  <si>
    <t>Gfs novi show lead 4/25</t>
  </si>
  <si>
    <t>erik.szyperski@gfs.com</t>
  </si>
  <si>
    <t>dana.kinsman@gfs.com</t>
  </si>
  <si>
    <t xml:space="preserve">
</t>
  </si>
  <si>
    <t>brandon.girard@gfs.com</t>
  </si>
  <si>
    <t>craig.schabel@gfs.com</t>
  </si>
  <si>
    <t>mike.janiga@gfs.com</t>
  </si>
  <si>
    <t>sherri.brown@gfs.com</t>
  </si>
  <si>
    <t>RHONDA.SANDISON@GFS.COM</t>
  </si>
  <si>
    <t>lindset.stinger@gfs.com</t>
  </si>
  <si>
    <t>kyle.duba@gfs.com</t>
  </si>
  <si>
    <t>david.pavlica@gfs.com</t>
  </si>
  <si>
    <t>andrew.frisosky@gfs.com</t>
  </si>
  <si>
    <t>michel.ayoub@gfs.com</t>
  </si>
  <si>
    <t>tommy.miller@gfs.com</t>
  </si>
  <si>
    <t>damian.sloan@gfs.com</t>
  </si>
  <si>
    <t>patrick.kaufman@GFS.COM</t>
  </si>
  <si>
    <t>jacklyn.pallas@gfs.com</t>
  </si>
  <si>
    <t>bill.degroot@gfs.com</t>
  </si>
  <si>
    <t>michael.gunderson@gfs.com</t>
  </si>
  <si>
    <t>KELLY.LAFOUNTAIN@GFS.COM</t>
  </si>
  <si>
    <t>patrick.kaufmam@GFS.COM</t>
  </si>
  <si>
    <t>STEVE.EVANS@GFS.COM</t>
  </si>
  <si>
    <t>Matthew.Blankenship@gfs.com</t>
  </si>
  <si>
    <t>jason.dehaan@gfs.com</t>
  </si>
  <si>
    <t>brian.rice@gfs.com</t>
  </si>
  <si>
    <t>tony.perna@gfs.com</t>
  </si>
  <si>
    <t>matt.predum@gfs.com</t>
  </si>
  <si>
    <t>miranda.henrich@gfs.com</t>
  </si>
  <si>
    <t>matt.whilby@gfs.com</t>
  </si>
  <si>
    <t>robert.zimba@gfs.com</t>
  </si>
  <si>
    <t>jessie.waalkes@gfs.com</t>
  </si>
  <si>
    <t>erin.rogers@gfs.com</t>
  </si>
  <si>
    <t>SHAWN.TABBERT@GFS.COM</t>
  </si>
  <si>
    <t>erik.meitzner@gfs.com</t>
  </si>
  <si>
    <t>cory.murphy@gfs.com</t>
  </si>
  <si>
    <t>matt.hendzell@gfs.com</t>
  </si>
  <si>
    <t>tom.murray@gfs.com</t>
  </si>
  <si>
    <t>megan.punches@gfs.com</t>
  </si>
  <si>
    <t>aaron.wartenberg@gfs.com</t>
  </si>
  <si>
    <t>Merry Go Around</t>
  </si>
  <si>
    <t>David.herrell@gfs.com</t>
  </si>
  <si>
    <t>evansville</t>
  </si>
  <si>
    <t>left Kaufhold Sample pack</t>
  </si>
  <si>
    <t>Burger and Bowl</t>
  </si>
  <si>
    <t>bowling green</t>
  </si>
  <si>
    <t>Talked with chef Alfredo with Sasha group</t>
  </si>
  <si>
    <t>DTM DISTRIBUTORS</t>
  </si>
  <si>
    <t>Distributor for mexican restaurants showed pos for Kaufholds and McCrum</t>
  </si>
  <si>
    <t>Giovanni's Pizza</t>
  </si>
  <si>
    <t>ashland</t>
  </si>
  <si>
    <t>40 locations!</t>
  </si>
  <si>
    <t>The Drake - Oakbrook</t>
  </si>
  <si>
    <t xml:space="preserve">mikeh@testaproduce.com </t>
  </si>
  <si>
    <t>Oakbrook</t>
  </si>
  <si>
    <t>Hyatt Lodge</t>
  </si>
  <si>
    <t xml:space="preserve">mikeh@testaproduce.com  </t>
  </si>
  <si>
    <t xml:space="preserve">Chef loved the samples; follow-up when SPIFF begins </t>
  </si>
  <si>
    <t>Mariott Naperville</t>
  </si>
  <si>
    <t>Naperville</t>
  </si>
  <si>
    <t xml:space="preserve">Chef loved the samples; follow-up when SPIFF begins  </t>
  </si>
  <si>
    <t>Allegory</t>
  </si>
  <si>
    <t xml:space="preserve">krisc@testaproduce.com </t>
  </si>
  <si>
    <t>Chef likely to buy are 4 skus</t>
  </si>
  <si>
    <t>SixtyFour</t>
  </si>
  <si>
    <t xml:space="preserve">krisc@testaproduce.com  </t>
  </si>
  <si>
    <t>Loved the product</t>
  </si>
  <si>
    <t>TAR &amp;Feather Concessions</t>
  </si>
  <si>
    <t>sells bagels was looking for interest on plant base cream cheese</t>
  </si>
  <si>
    <t>White Hawk CC</t>
  </si>
  <si>
    <t>May be worth looking into. 100+ units. Sysco account. Churros on menu. Tenn based</t>
  </si>
  <si>
    <t>Hot Chicken Takeover</t>
  </si>
  <si>
    <t>11 locations</t>
  </si>
  <si>
    <t>Charleys Steakery</t>
  </si>
  <si>
    <t>600 locatios!</t>
  </si>
  <si>
    <t>The Peach Cobbler</t>
  </si>
  <si>
    <t>I</t>
  </si>
  <si>
    <t>Indian Hills Country Club</t>
  </si>
  <si>
    <t>morgan.grant@pfgc.com</t>
  </si>
  <si>
    <t>Finish Line</t>
  </si>
  <si>
    <t>mark.burhalter@gfs.com</t>
  </si>
  <si>
    <t>Bowling Green Country Club</t>
  </si>
  <si>
    <t>Southern Lanes Bowling and arcade</t>
  </si>
  <si>
    <t>Bowling in Bowling Greenb</t>
  </si>
  <si>
    <t>Kaufholds sample pack</t>
  </si>
  <si>
    <t>Wings Station BG</t>
  </si>
  <si>
    <t>pfg bg</t>
  </si>
  <si>
    <t xml:space="preserve">bowling Green </t>
  </si>
  <si>
    <t>talked to owner if it had calm down for grand opening enough to revisist curds</t>
  </si>
  <si>
    <t>Jacobs Pub</t>
  </si>
  <si>
    <t xml:space="preserve">Evansville </t>
  </si>
  <si>
    <t>has cheese curds on menu but are they the best Kaufholds</t>
  </si>
  <si>
    <t>Four Winds Casino</t>
  </si>
  <si>
    <t>Stevens Point</t>
  </si>
  <si>
    <t>Sampled at NACUFS</t>
  </si>
  <si>
    <t>Wisconsin Union</t>
  </si>
  <si>
    <t>Madisom</t>
  </si>
  <si>
    <t>University of Minnestota - Duluth</t>
  </si>
  <si>
    <t>Duluth</t>
  </si>
  <si>
    <t>MN</t>
  </si>
  <si>
    <t>University of Missouri</t>
  </si>
  <si>
    <t>ACF Sound Bend</t>
  </si>
  <si>
    <t>Business and Industry</t>
  </si>
  <si>
    <t>Matthew Hanser</t>
  </si>
  <si>
    <t>Testa VAF BLITZ</t>
  </si>
  <si>
    <t>Three Embers Restaurant @ Marriott Lincolnshire Resort</t>
  </si>
  <si>
    <t>Hyatt Centric Rosemont</t>
  </si>
  <si>
    <t>Foodstuff's Evanston</t>
  </si>
  <si>
    <t>Steve Horwich</t>
  </si>
  <si>
    <t>Zelda's Catering</t>
  </si>
  <si>
    <t>Abigail's</t>
  </si>
  <si>
    <t>Summer House (Halsted Street Kitchen)</t>
  </si>
  <si>
    <t>Kristine Campbell</t>
  </si>
  <si>
    <t>Testa VAF BLITZ Limcoln Park</t>
  </si>
  <si>
    <t>Kingling Cookout &amp; Cocktails</t>
  </si>
  <si>
    <t>Testa VAF BLITZ 202 Franklin St-Chicago</t>
  </si>
  <si>
    <t>Lago Lake Zurich</t>
  </si>
  <si>
    <t>Ema Chicago</t>
  </si>
  <si>
    <t>Prasino</t>
  </si>
  <si>
    <t>Megan Camariqq</t>
  </si>
  <si>
    <t>la Grange</t>
  </si>
  <si>
    <t>Testa VAF BLITZ Lagrange rd La Grange</t>
  </si>
  <si>
    <t>Talbot Hotel</t>
  </si>
  <si>
    <t>Bungalow</t>
  </si>
  <si>
    <t>Hyatt Mag Mile</t>
  </si>
  <si>
    <t>Atta Girl</t>
  </si>
  <si>
    <t>ACF Northwest Indiana</t>
  </si>
  <si>
    <t>ACF Chicago</t>
  </si>
  <si>
    <t>Wing Snob</t>
  </si>
  <si>
    <t>80+ units. Focus is Tandoori Marination Base</t>
  </si>
  <si>
    <t>Barren Rivewr Lake Resort</t>
  </si>
  <si>
    <t>Lucas</t>
  </si>
  <si>
    <t>Asparagus</t>
  </si>
  <si>
    <t>Merrillville</t>
  </si>
  <si>
    <t>Poke</t>
  </si>
  <si>
    <t>St Elmos</t>
  </si>
  <si>
    <t>Aurelios</t>
  </si>
  <si>
    <t>caplingers</t>
  </si>
  <si>
    <t>Hilton Double Tree Aslip</t>
  </si>
  <si>
    <t>Alsip</t>
  </si>
  <si>
    <t>Loves Poke. Uses Sysco &amp; Wabash Seafood. Would buy from Abdale if stocked. Asked Carol to send a New Vendor Form</t>
  </si>
  <si>
    <t>Hartsfield</t>
  </si>
  <si>
    <t>Munster</t>
  </si>
  <si>
    <t>Tomato Bar</t>
  </si>
  <si>
    <t>O'Bryan's Bar and Grill</t>
  </si>
  <si>
    <t>Kevin Shelton</t>
  </si>
  <si>
    <t>PFG Fairfeild</t>
  </si>
  <si>
    <t>US Foods Cleveland</t>
  </si>
  <si>
    <t>Rick Blasey</t>
  </si>
  <si>
    <t>Cleveland</t>
  </si>
  <si>
    <t xml:space="preserve">Dj's Casual Cafe </t>
  </si>
  <si>
    <t>Wellman</t>
  </si>
  <si>
    <t>IA</t>
  </si>
  <si>
    <t>Hotel Blackwood</t>
  </si>
  <si>
    <t>Davenport</t>
  </si>
  <si>
    <t>Main Street Meat Co.</t>
  </si>
  <si>
    <t>Peanut Butter and Deli</t>
  </si>
  <si>
    <t>Morrison</t>
  </si>
  <si>
    <t>Lubben Vineyards &amp; Wines</t>
  </si>
  <si>
    <t>Anamosa</t>
  </si>
  <si>
    <t>Petro Travel Center</t>
  </si>
  <si>
    <t>Rochelle</t>
  </si>
  <si>
    <t>Hotel Julien Debuque</t>
  </si>
  <si>
    <t>Dubuque</t>
  </si>
  <si>
    <t xml:space="preserve">Thristy Camel Supper Club </t>
  </si>
  <si>
    <t>Conesville</t>
  </si>
  <si>
    <t xml:space="preserve">Sip Self Serve Wine Bar </t>
  </si>
  <si>
    <t xml:space="preserve">86 Food Service </t>
  </si>
  <si>
    <t>El Jefe</t>
  </si>
  <si>
    <t>Aurora</t>
  </si>
  <si>
    <t>Rabbits Bar</t>
  </si>
  <si>
    <t>Harry Caray's Navy Pier</t>
  </si>
  <si>
    <t>Pizzeria Portofino</t>
  </si>
  <si>
    <t>Harry Caray's</t>
  </si>
  <si>
    <t>Erik Szyperski</t>
  </si>
  <si>
    <t>GFS NOVI SHOW LEAD KURDS</t>
  </si>
  <si>
    <t>DANA KINSMAN</t>
  </si>
  <si>
    <t>Brian Boehmer</t>
  </si>
  <si>
    <t>BRANDON GIRARD</t>
  </si>
  <si>
    <t>Tim Maloney</t>
  </si>
  <si>
    <t>CRAIG SCHABEL</t>
  </si>
  <si>
    <t>Mike Janiga</t>
  </si>
  <si>
    <t>Joe Kortman</t>
  </si>
  <si>
    <t>SHERRI BROWN</t>
  </si>
  <si>
    <t>RHONDA SANDISON</t>
  </si>
  <si>
    <t>LINDSEY STIGER</t>
  </si>
  <si>
    <t>DEREK WINTER</t>
  </si>
  <si>
    <t>Tom Frederick</t>
  </si>
  <si>
    <t>Kyle Duba</t>
  </si>
  <si>
    <t>DAVE PAVLICA</t>
  </si>
  <si>
    <t>Andy Frisosky</t>
  </si>
  <si>
    <t>MICHEL AYOUB</t>
  </si>
  <si>
    <t>Tommy Miller</t>
  </si>
  <si>
    <t>GREG MASER</t>
  </si>
  <si>
    <t>DAMIAN SLOAN</t>
  </si>
  <si>
    <t>Patrick Kaufman</t>
  </si>
  <si>
    <t>Jacklyn Pallas</t>
  </si>
  <si>
    <t>TIM RINEHART</t>
  </si>
  <si>
    <t>Bill Degroot</t>
  </si>
  <si>
    <t>MIKE GUNDERSON</t>
  </si>
  <si>
    <t>KELLY LAFOUNTAIN</t>
  </si>
  <si>
    <t>anne krawiec</t>
  </si>
  <si>
    <t>STEVE EVANS</t>
  </si>
  <si>
    <t>MATTHEW BLANKENSHIP</t>
  </si>
  <si>
    <t>MICHAEL SCHULTZ</t>
  </si>
  <si>
    <t>Jason DeHaan</t>
  </si>
  <si>
    <t>MICHAEL NIVISON</t>
  </si>
  <si>
    <t>BRIAN  RICE</t>
  </si>
  <si>
    <t>TONY PERNA</t>
  </si>
  <si>
    <t>MATT PREDUM</t>
  </si>
  <si>
    <t>Miranda Henrich</t>
  </si>
  <si>
    <t>MATT WHILBY</t>
  </si>
  <si>
    <t>STEVEN MIROS</t>
  </si>
  <si>
    <t>Bob Zimba</t>
  </si>
  <si>
    <t>Brian  Jakubison</t>
  </si>
  <si>
    <t>Jessie Waalkes</t>
  </si>
  <si>
    <t>Erin  Rogers</t>
  </si>
  <si>
    <t>SHAWN TABBERT</t>
  </si>
  <si>
    <t>CHRIS MERRITT</t>
  </si>
  <si>
    <t>ERIK MEITZNER</t>
  </si>
  <si>
    <t>Cory Murphy</t>
  </si>
  <si>
    <t>MATT HENDZELL</t>
  </si>
  <si>
    <t>TOM MURRAY</t>
  </si>
  <si>
    <t>Andrew Knapp</t>
  </si>
  <si>
    <t>Janet  Allen</t>
  </si>
  <si>
    <t>Megan Punches</t>
  </si>
  <si>
    <t>Aaron Wartenberg</t>
  </si>
  <si>
    <t>Sam Butler</t>
  </si>
  <si>
    <t>Laine  Marks</t>
  </si>
  <si>
    <t>Ryan Nichols</t>
  </si>
  <si>
    <t>New Clearwater Belgian frites approved from Frotes Street</t>
  </si>
  <si>
    <t>800 E Ogden Ave, Westmont, IL 60559</t>
  </si>
  <si>
    <t>39 S Arlington Heights Rd, Elk Grove Village, IL 60007</t>
  </si>
  <si>
    <t>Creative hospitality concepts</t>
  </si>
  <si>
    <t>Christopher Pignotti</t>
  </si>
  <si>
    <t>dale will pirsue for VAF, Frites ANNASEA</t>
  </si>
  <si>
    <t>Jacob's Pub</t>
  </si>
  <si>
    <t>Delco</t>
  </si>
  <si>
    <t>607 N Main St</t>
  </si>
  <si>
    <t>dropped off kaufholds sample box he was looking to upgrade from Anchor ones</t>
  </si>
  <si>
    <t>Owensboro Convention(Kentucky Legend Deliu)</t>
  </si>
  <si>
    <t>501 WN 2ND St</t>
  </si>
  <si>
    <t>see interest in plant base items and kurds</t>
  </si>
  <si>
    <t>TAR &amp; Feather Concessions</t>
  </si>
  <si>
    <t xml:space="preserve">         Contacts</t>
  </si>
  <si>
    <t>PRIORITY
(Formula)</t>
  </si>
  <si>
    <t>FULL NAME (FIRST, LAST)</t>
  </si>
  <si>
    <t>Organizations (DropDown)</t>
  </si>
  <si>
    <t>POSITION
(DropDown)</t>
  </si>
  <si>
    <t>EMAIL</t>
  </si>
  <si>
    <t>ACCT. MANAGER
(DropDown)</t>
  </si>
  <si>
    <t>ZIP</t>
  </si>
  <si>
    <t>Filtered Contacts</t>
  </si>
  <si>
    <t>Yu</t>
  </si>
  <si>
    <t>Distributor Rep</t>
  </si>
  <si>
    <t>Kidwell</t>
  </si>
  <si>
    <t>Rose</t>
  </si>
  <si>
    <t>Manager</t>
  </si>
  <si>
    <t>4601 Lincoln Highway</t>
  </si>
  <si>
    <t>Tellez</t>
  </si>
  <si>
    <t>Advanced Accounting Cntr, Ltd</t>
  </si>
  <si>
    <t>tellez@aactax.com</t>
  </si>
  <si>
    <t>Figueroa</t>
  </si>
  <si>
    <t>Agents Harmony</t>
  </si>
  <si>
    <t>Thor</t>
  </si>
  <si>
    <t>aliceandfriendsvegankitchen@gmail.com</t>
  </si>
  <si>
    <t>Darryl</t>
  </si>
  <si>
    <t>Rodriguez</t>
  </si>
  <si>
    <t>elierrod@gmail.com</t>
  </si>
  <si>
    <t>Cornell</t>
  </si>
  <si>
    <t>kyeandkris@gmail.com</t>
  </si>
  <si>
    <t>President</t>
  </si>
  <si>
    <t>osroc44@yahoo.com</t>
  </si>
  <si>
    <t>Corso</t>
  </si>
  <si>
    <t>Chef Manager Tinaglia</t>
  </si>
  <si>
    <t>Jay-GM</t>
  </si>
  <si>
    <t>111 W Campbell St</t>
  </si>
  <si>
    <t/>
  </si>
  <si>
    <t>Michael campenil - Greco</t>
  </si>
  <si>
    <t>Don Smith</t>
  </si>
  <si>
    <t>Owner</t>
  </si>
  <si>
    <t>Don.Smith@example.com</t>
  </si>
  <si>
    <t>In charge of all purchases for store</t>
  </si>
  <si>
    <t xml:space="preserve">Mike </t>
  </si>
  <si>
    <t>Max CW</t>
  </si>
  <si>
    <t>Max</t>
  </si>
  <si>
    <t>SPENCER Beverly</t>
  </si>
  <si>
    <t>spencer_beverly@hotmail.com</t>
  </si>
  <si>
    <t>Balis</t>
  </si>
  <si>
    <t>Balis Brothers Catering</t>
  </si>
  <si>
    <t>908 N Halsted St
Chicago, IL  60642
United States</t>
  </si>
  <si>
    <t xml:space="preserve">Chef Cardelli </t>
  </si>
  <si>
    <t>Kyle Ramsy</t>
  </si>
  <si>
    <t xml:space="preserve">Paul Ramsy </t>
  </si>
  <si>
    <t>VP Community Engagement</t>
  </si>
  <si>
    <t xml:space="preserve">David Tsirekas Craig Richardson </t>
  </si>
  <si>
    <t>craigbnb@gmail.com</t>
  </si>
  <si>
    <t>Joe Plewa</t>
  </si>
  <si>
    <t>Rosenbush</t>
  </si>
  <si>
    <t>Antia Zubin</t>
  </si>
  <si>
    <t>zubinantia@aol.com</t>
  </si>
  <si>
    <t>Christophersen Keegan</t>
  </si>
  <si>
    <t>keegan@blackwing.com</t>
  </si>
  <si>
    <t>Olichwier Jeff</t>
  </si>
  <si>
    <t>Jeff@noemail.com</t>
  </si>
  <si>
    <t>Cullars Patrick</t>
  </si>
  <si>
    <t>Patrickcullars@boydgaming.com</t>
  </si>
  <si>
    <t>Ghoman</t>
  </si>
  <si>
    <t>aghoman@gmail.com</t>
  </si>
  <si>
    <t>Seth Minton chef de cuisine</t>
  </si>
  <si>
    <t xml:space="preserve">Brewer Mark </t>
  </si>
  <si>
    <t>mbrewer@boelter.com</t>
  </si>
  <si>
    <t>Krueger</t>
  </si>
  <si>
    <t>ekrueger@boelter.com</t>
  </si>
  <si>
    <t>GIUSEPPE TENTORI</t>
  </si>
  <si>
    <t>Exec Chef</t>
  </si>
  <si>
    <t>+1 (312) 337-6070</t>
  </si>
  <si>
    <t>Pastry Chef Schawecker</t>
  </si>
  <si>
    <t>Owner Dillon</t>
  </si>
  <si>
    <t>Nicky P</t>
  </si>
  <si>
    <t>Chef. Bryant Anderson</t>
  </si>
  <si>
    <t>Chef ERIC WILLIAMS CECILIA CUFF CHEF LAMAR MOORE</t>
  </si>
  <si>
    <t>Howlett Sarah</t>
  </si>
  <si>
    <t>sarahlanenga@gmail.com</t>
  </si>
  <si>
    <t>Daisy</t>
  </si>
  <si>
    <t>Chef Saul Ramos</t>
  </si>
  <si>
    <t>Chris and Susie Maloyan -OWNERS</t>
  </si>
  <si>
    <t>shabani Marwan</t>
  </si>
  <si>
    <t>cafe53popup@gmail.com</t>
  </si>
  <si>
    <t>Ribel eddie</t>
  </si>
  <si>
    <t>callingachef@yahoo.com</t>
  </si>
  <si>
    <t>Chandler Latricia</t>
  </si>
  <si>
    <t>cantbelieveitsnotmeat@yahoo.com</t>
  </si>
  <si>
    <t>carlos Mendez</t>
  </si>
  <si>
    <t>Waller Anthony</t>
  </si>
  <si>
    <t>cotb@me.com</t>
  </si>
  <si>
    <t>Christian  Lucas</t>
  </si>
  <si>
    <t>GM Uldrich</t>
  </si>
  <si>
    <t>Baggs Charlie</t>
  </si>
  <si>
    <t>chase@charliebaggsinc.com</t>
  </si>
  <si>
    <t>Jesse Ayello</t>
  </si>
  <si>
    <t>Nicky P chef Stavo</t>
  </si>
  <si>
    <t>Schmidt</t>
  </si>
  <si>
    <t>Mastroianni Salvatore</t>
  </si>
  <si>
    <t>contact@chicagogsc.com</t>
  </si>
  <si>
    <t>DeBlasio Doninic</t>
  </si>
  <si>
    <t>deblasio@chicagoveganfoods.com</t>
  </si>
  <si>
    <t>Manager Romano</t>
  </si>
  <si>
    <t>Jcromano81@gmail.com</t>
  </si>
  <si>
    <t>Tuler Michelle</t>
  </si>
  <si>
    <t>shellyf83@gmail.com</t>
  </si>
  <si>
    <t>Newson delangelo</t>
  </si>
  <si>
    <t>DNewson@ClarkLindsey.com</t>
  </si>
  <si>
    <t>Wyman beth</t>
  </si>
  <si>
    <t>Bwyman@ClarkLindsey.com</t>
  </si>
  <si>
    <t>Jay Wright General Manager</t>
  </si>
  <si>
    <t>Cromwell</t>
  </si>
  <si>
    <t>Geiser Albert</t>
  </si>
  <si>
    <t>winedali@gmail.com</t>
  </si>
  <si>
    <t>Vanderbilt william</t>
  </si>
  <si>
    <t>wvanderb@cord.edu</t>
  </si>
  <si>
    <t>Boyer zachary</t>
  </si>
  <si>
    <t>Stafford</t>
  </si>
  <si>
    <t>Chef Bill Kim</t>
  </si>
  <si>
    <t>Derheim</t>
  </si>
  <si>
    <t>luke@craftncrew.com</t>
  </si>
  <si>
    <t>Juarez</t>
  </si>
  <si>
    <t>jjuarez71289@outlook.com</t>
  </si>
  <si>
    <t>direct</t>
  </si>
  <si>
    <t>Chef owner anthony sitek</t>
  </si>
  <si>
    <t>Namdari</t>
  </si>
  <si>
    <t>darabm1963@gmail.com</t>
  </si>
  <si>
    <t>Bryant</t>
  </si>
  <si>
    <t>cynthialbryant@outlook.com</t>
  </si>
  <si>
    <t>Chef JOE FRILLMAN</t>
  </si>
  <si>
    <t>Nicky P Shannon Tom or George</t>
  </si>
  <si>
    <t>Badawy</t>
  </si>
  <si>
    <t>darbaklava@gmail.com</t>
  </si>
  <si>
    <t>Dina Kijuno</t>
  </si>
  <si>
    <t>Edwards Claveneque</t>
  </si>
  <si>
    <t>cedwar45@depaul.edu</t>
  </si>
  <si>
    <t>Fifarek Michael</t>
  </si>
  <si>
    <t>CLAVIN EDGHSIN</t>
  </si>
  <si>
    <t>eoghain.clavin@diageo.com</t>
  </si>
  <si>
    <t>Nick De Astis</t>
  </si>
  <si>
    <t>Ndeastis@direct-foods.com</t>
  </si>
  <si>
    <t>Gaetano Nardulli</t>
  </si>
  <si>
    <t>Gnardulli@direct-foods.com</t>
  </si>
  <si>
    <t>Nathan Rager</t>
  </si>
  <si>
    <t>Sous Chef</t>
  </si>
  <si>
    <t>Nrager@direct-foods.com</t>
  </si>
  <si>
    <t>Thai Tram</t>
  </si>
  <si>
    <t>tram.thai@att.net</t>
  </si>
  <si>
    <t>Zuber Lynn</t>
  </si>
  <si>
    <t>DJ's On Chestnut</t>
  </si>
  <si>
    <t>lynn.zuber@gmail.com</t>
  </si>
  <si>
    <t>Bradley Miller</t>
  </si>
  <si>
    <t>General Manager Jensen</t>
  </si>
  <si>
    <t>keith@icashout.io</t>
  </si>
  <si>
    <t>Tsyhanenko</t>
  </si>
  <si>
    <t>yaroslav.tsyhanenko@dotsplatform.com</t>
  </si>
  <si>
    <t>Bramsy@masterfoodbrokers.com</t>
  </si>
  <si>
    <t>Executive Chef Perez</t>
  </si>
  <si>
    <t>dperez@eastbankclub.com</t>
  </si>
  <si>
    <t>Fuller David</t>
  </si>
  <si>
    <t>david@etlfoods.com</t>
  </si>
  <si>
    <t>Dave</t>
  </si>
  <si>
    <t>Reasoner Andre</t>
  </si>
  <si>
    <t>areasone@epic.com</t>
  </si>
  <si>
    <t>Szombatfalvy Nicholas</t>
  </si>
  <si>
    <t>nszombat@epic.com</t>
  </si>
  <si>
    <t>Jenner Tomaska and wife Katrina Bravo</t>
  </si>
  <si>
    <t>MacNeil</t>
  </si>
  <si>
    <t>cog@etailerinc.com</t>
  </si>
  <si>
    <t>Jamroch Christopher</t>
  </si>
  <si>
    <t>christopher.jamroch@compass-usa.com</t>
  </si>
  <si>
    <t>King Ryan</t>
  </si>
  <si>
    <t>ryan.king@compass-usa.com</t>
  </si>
  <si>
    <t>Kolasinski</t>
  </si>
  <si>
    <t>Buyer</t>
  </si>
  <si>
    <t>Wengel Tomme</t>
  </si>
  <si>
    <t>Tomme@eopizza.com</t>
  </si>
  <si>
    <t>Chef Diguido</t>
  </si>
  <si>
    <t>DiGuido</t>
  </si>
  <si>
    <t>ajandriacchi@gmail.com</t>
  </si>
  <si>
    <t>GFS Kathy Lyons</t>
  </si>
  <si>
    <t>Key Account Manager, eRetail and Omni</t>
  </si>
  <si>
    <t>Moe Procopos</t>
  </si>
  <si>
    <t>Hirmez</t>
  </si>
  <si>
    <t>rumuna.hirmez@compass-usa.com</t>
  </si>
  <si>
    <t>Griffith</t>
  </si>
  <si>
    <t>dgriffith@foodexport.org</t>
  </si>
  <si>
    <t>Vasilevski</t>
  </si>
  <si>
    <t>svasilevski@foodexport.org</t>
  </si>
  <si>
    <t>Kuhn</t>
  </si>
  <si>
    <t>mkuhn@ift.org</t>
  </si>
  <si>
    <t>Miller</t>
  </si>
  <si>
    <t>cmiller@foodmix.net</t>
  </si>
  <si>
    <t>Craig Spillman</t>
  </si>
  <si>
    <t>Mike Schatzman-Owner</t>
  </si>
  <si>
    <t>Svoboda Corey</t>
  </si>
  <si>
    <t>corey@freedombrotherspizza.com</t>
  </si>
  <si>
    <t>Futterman Lisa</t>
  </si>
  <si>
    <t>alphafutt@gmail.com</t>
  </si>
  <si>
    <t>Maynard Chris</t>
  </si>
  <si>
    <t>Chris.m@yahoo.com</t>
  </si>
  <si>
    <t>Farhana Rahim</t>
  </si>
  <si>
    <t>farhanagcd@gmail.com</t>
  </si>
  <si>
    <t>FROEHLICH</t>
  </si>
  <si>
    <t>COLLEEN@SHOPFROEHLICHS.COM</t>
  </si>
  <si>
    <t>Chef Rick Bayless</t>
  </si>
  <si>
    <t xml:space="preserve">Hibachi Chef Senmounnarath </t>
  </si>
  <si>
    <t>Gines Jason</t>
  </si>
  <si>
    <t>Jason@gabbygoat.com</t>
  </si>
  <si>
    <t>KURLAND ROBERT</t>
  </si>
  <si>
    <t>rkurland30@gmail.com</t>
  </si>
  <si>
    <t>Andrew McGovern</t>
  </si>
  <si>
    <t>Jose</t>
  </si>
  <si>
    <t>6701 w 111 st</t>
  </si>
  <si>
    <t>Chef Drew Keane Gibsons Group</t>
  </si>
  <si>
    <t>Ashley Redding</t>
  </si>
  <si>
    <t>Kagan IRV</t>
  </si>
  <si>
    <t>irvk@goodtogofood.com</t>
  </si>
  <si>
    <t>Boonjathai Amy</t>
  </si>
  <si>
    <t>amy.boonjathai@greenleaffoods.com</t>
  </si>
  <si>
    <t>McDonald tommy</t>
  </si>
  <si>
    <t>tommy.mcdonald@greenleaffoods.com</t>
  </si>
  <si>
    <t>Pesce Crystal</t>
  </si>
  <si>
    <t>cpesce@greenwoodassociates.com</t>
  </si>
  <si>
    <t>Andrew Kapordelis</t>
  </si>
  <si>
    <t>Finn camille</t>
  </si>
  <si>
    <t>camille.finn@guckenheimer.com</t>
  </si>
  <si>
    <t>Holtevert Brent</t>
  </si>
  <si>
    <t>brentholt1798@gmail.com</t>
  </si>
  <si>
    <t>Bulfer kyle</t>
  </si>
  <si>
    <t>Kylebulfer79@gmail.com</t>
  </si>
  <si>
    <t>Al-Qadi HAlimah</t>
  </si>
  <si>
    <t>tghazal@yahoo.com</t>
  </si>
  <si>
    <t>Chef Ethan Lim</t>
  </si>
  <si>
    <t>Vocal Chelsea</t>
  </si>
  <si>
    <t>chelsea@hirayahospitality.co</t>
  </si>
  <si>
    <t>Shin Burnsik</t>
  </si>
  <si>
    <t xml:space="preserve">Joe Doran culinary Director, Ryan Nilson, senior executive culinary Director DUSTIN trip culinary Director </t>
  </si>
  <si>
    <t>salhab Mohdkairi</t>
  </si>
  <si>
    <t>mosalhab@hotmail.com</t>
  </si>
  <si>
    <t>patel Imtiyaz</t>
  </si>
  <si>
    <t>imtiyaz.p@hookupllc.com</t>
  </si>
  <si>
    <t>Torres Valerie</t>
  </si>
  <si>
    <t>vtorres2@caesars.com</t>
  </si>
  <si>
    <t>Abby Smith</t>
  </si>
  <si>
    <t>Tomlinson</t>
  </si>
  <si>
    <t>David Talent</t>
  </si>
  <si>
    <t xml:space="preserve">Indiana University </t>
  </si>
  <si>
    <t>Jotallen@IU.edu</t>
  </si>
  <si>
    <t xml:space="preserve">Joe Hearth </t>
  </si>
  <si>
    <t>Kirchofer Jason</t>
  </si>
  <si>
    <t>jakirchh@iu.edu</t>
  </si>
  <si>
    <t>Townsend Audarshia</t>
  </si>
  <si>
    <t>audarshia.townsend@informa.com</t>
  </si>
  <si>
    <t>Chairman/CEO Starks</t>
  </si>
  <si>
    <t>Head Chef</t>
  </si>
  <si>
    <t>Henderson Samara</t>
  </si>
  <si>
    <t>shenderson@inspirationcorp.org</t>
  </si>
  <si>
    <t>Klimek Edward</t>
  </si>
  <si>
    <t>CEO / Owner Crawford</t>
  </si>
  <si>
    <t>Corporate Chef Roirdan</t>
  </si>
  <si>
    <t>Executive Chef</t>
  </si>
  <si>
    <t>Owner,Ripley</t>
  </si>
  <si>
    <t>Tai james</t>
  </si>
  <si>
    <t>joyyee2000@yahoo.com</t>
  </si>
  <si>
    <t>Zenk John</t>
  </si>
  <si>
    <t>john.zenk@frischs.com</t>
  </si>
  <si>
    <t>Contreras Alexis</t>
  </si>
  <si>
    <t>Thompson Quint</t>
  </si>
  <si>
    <t>Thompson quint</t>
  </si>
  <si>
    <t>Bruder Dan</t>
  </si>
  <si>
    <t>danb@kelber.com</t>
  </si>
  <si>
    <t>Streitz</t>
  </si>
  <si>
    <t>shanes@kelber.com</t>
  </si>
  <si>
    <t>Quinn</t>
  </si>
  <si>
    <t>Paul.quinn@ketteringhealth.org</t>
  </si>
  <si>
    <t>Gee Henry</t>
  </si>
  <si>
    <t>hgee@keyfoodservices.com</t>
  </si>
  <si>
    <t>Koubise Mohammad</t>
  </si>
  <si>
    <t>Devoe Natalie</t>
  </si>
  <si>
    <t>natalie.devoe@meshsystems.com</t>
  </si>
  <si>
    <t>Nick Miller</t>
  </si>
  <si>
    <t>Valladolid adrian</t>
  </si>
  <si>
    <t>info@otraradio.com</t>
  </si>
  <si>
    <t>Foodservice Manager Sampson</t>
  </si>
  <si>
    <t>Anthony</t>
  </si>
  <si>
    <t>Balzer david</t>
  </si>
  <si>
    <t>david@ladygregorys.com</t>
  </si>
  <si>
    <t>5260 N Clark St</t>
  </si>
  <si>
    <t>Hernandez ernie</t>
  </si>
  <si>
    <t>ernie@ladygregorys.com</t>
  </si>
  <si>
    <t>Owner rubin</t>
  </si>
  <si>
    <t>Chris reickermanm</t>
  </si>
  <si>
    <t>Guzman liliano</t>
  </si>
  <si>
    <t>Marino willim</t>
  </si>
  <si>
    <t>Billy@leonas.com</t>
  </si>
  <si>
    <t>Volk lisa</t>
  </si>
  <si>
    <t>L.volk@gnosis.lesaffre.com</t>
  </si>
  <si>
    <t>Jeff Matuszewski</t>
  </si>
  <si>
    <t>Dineen Joshua</t>
  </si>
  <si>
    <t>jfdineen@gmail.com</t>
  </si>
  <si>
    <t>Dineen melania</t>
  </si>
  <si>
    <t>dineenmelanie@gmail.com</t>
  </si>
  <si>
    <t>Exec chef Brian Motyka</t>
  </si>
  <si>
    <t>Kreis Emma</t>
  </si>
  <si>
    <t>erkreis24@gmail.com</t>
  </si>
  <si>
    <t>Milton Cayden</t>
  </si>
  <si>
    <t xml:space="preserve">Nick </t>
  </si>
  <si>
    <t>emilio@madamezuzus.com</t>
  </si>
  <si>
    <t>Guerrero Brenda</t>
  </si>
  <si>
    <t>Pardo Christina</t>
  </si>
  <si>
    <t xml:space="preserve">Mike Heminger </t>
  </si>
  <si>
    <t>Bayer keith</t>
  </si>
  <si>
    <t>Keithbayer1957@gmail.com</t>
  </si>
  <si>
    <t>Owner / Chef de Cuisine wennberg</t>
  </si>
  <si>
    <t>Running chris</t>
  </si>
  <si>
    <t>Prajapati apexa</t>
  </si>
  <si>
    <t>ap1881995@gmail.com</t>
  </si>
  <si>
    <t>Parton Thad</t>
  </si>
  <si>
    <t>tparton@mather.com</t>
  </si>
  <si>
    <t>Jackson Josephine</t>
  </si>
  <si>
    <t>Edsall jean</t>
  </si>
  <si>
    <t>jedsall87@gmail.com</t>
  </si>
  <si>
    <t>Rudner alyssa</t>
  </si>
  <si>
    <t>acrudner@gmail.com</t>
  </si>
  <si>
    <t>Executive Chef moreno</t>
  </si>
  <si>
    <t>Venue Management urquiza</t>
  </si>
  <si>
    <t>Jesse Rogers Sara Brad</t>
  </si>
  <si>
    <t xml:space="preserve">Patrick  Gibson 231.410.8730 jordan </t>
  </si>
  <si>
    <t>durkinj3@msu.edu</t>
  </si>
  <si>
    <t>Lizet Lopez</t>
  </si>
  <si>
    <t>Rahim</t>
  </si>
  <si>
    <t xml:space="preserve">Joe Fitzgerald </t>
  </si>
  <si>
    <t>Jim Drewenski</t>
  </si>
  <si>
    <t>Bennett-Harris</t>
  </si>
  <si>
    <t>Brown</t>
  </si>
  <si>
    <t>Weber</t>
  </si>
  <si>
    <t>Jennifer</t>
  </si>
  <si>
    <t>Alexis Francis General Manager</t>
  </si>
  <si>
    <t>Cassie Hagans General Manager</t>
  </si>
  <si>
    <t>Shannon Coughlin owner</t>
  </si>
  <si>
    <t>Chris McGraw General Manager sales.Mrbsmurray@gmail.com</t>
  </si>
  <si>
    <t>Moschouris</t>
  </si>
  <si>
    <t>niko@mmdco.com</t>
  </si>
  <si>
    <t>Rogers</t>
  </si>
  <si>
    <t>bobbyrogers@berryglobal.com</t>
  </si>
  <si>
    <t>Chef Jared Wentworth</t>
  </si>
  <si>
    <t>Co-Owner</t>
  </si>
  <si>
    <t>Co-Ownter</t>
  </si>
  <si>
    <t>Jay Baron cell 270-227-8423 muggyshideoutr20052gmail.com</t>
  </si>
  <si>
    <t>Duquette Julie</t>
  </si>
  <si>
    <t>JulieD520@aol.com</t>
  </si>
  <si>
    <t>Binno Joe</t>
  </si>
  <si>
    <t>Davis jordan</t>
  </si>
  <si>
    <t>Jordandaviswork@gmail.com</t>
  </si>
  <si>
    <t>Bryant kelly</t>
  </si>
  <si>
    <t>kbryant@restaurant.org</t>
  </si>
  <si>
    <t>Dia dame</t>
  </si>
  <si>
    <t>loop@nativefoods.com</t>
  </si>
  <si>
    <t>Lashay</t>
  </si>
  <si>
    <t>Owner dia</t>
  </si>
  <si>
    <t>Lija workman</t>
  </si>
  <si>
    <t>Bechle Shelley</t>
  </si>
  <si>
    <t>shelly.bechle@wisconsin.gov</t>
  </si>
  <si>
    <t>CEO chambers brown</t>
  </si>
  <si>
    <t>Sanders Desiree</t>
  </si>
  <si>
    <t>desireesanders7@yahoo.com</t>
  </si>
  <si>
    <t>Rintelman Joe</t>
  </si>
  <si>
    <t>Jrintelman@noblestores.com</t>
  </si>
  <si>
    <t>Hooper Amanda</t>
  </si>
  <si>
    <t>archerdistribution@nac.com</t>
  </si>
  <si>
    <t>Leal angel</t>
  </si>
  <si>
    <t>aleal@naconcessions.com</t>
  </si>
  <si>
    <t>Trujillo Lucero</t>
  </si>
  <si>
    <t>ltrujillo@naconcessions.com</t>
  </si>
  <si>
    <t>Matthusen dale</t>
  </si>
  <si>
    <t>Salman sam</t>
  </si>
  <si>
    <t>bsalman1@hotmail.com</t>
  </si>
  <si>
    <t xml:space="preserve">Joshua Blevins-GM </t>
  </si>
  <si>
    <t>Mazarakos alex</t>
  </si>
  <si>
    <t>amazarakos@qualityinnbradley.com</t>
  </si>
  <si>
    <t>Cook meyer</t>
  </si>
  <si>
    <t>cmeyer@onehopeunited.org</t>
  </si>
  <si>
    <t>Lead Cook snow</t>
  </si>
  <si>
    <t>msnow@onehopeunited.org</t>
  </si>
  <si>
    <t>Chef Paul Kahan</t>
  </si>
  <si>
    <t>Chef Tony D</t>
  </si>
  <si>
    <t xml:space="preserve">Gitler Karen </t>
  </si>
  <si>
    <t>karyntg@aol.com</t>
  </si>
  <si>
    <t>Chef Noah Sandoval-owner</t>
  </si>
  <si>
    <t>Lesa Holford</t>
  </si>
  <si>
    <t>The Ohio State U</t>
  </si>
  <si>
    <t>Holford.8@osu.edu</t>
  </si>
  <si>
    <t xml:space="preserve">USF Brian Mish </t>
  </si>
  <si>
    <t>Chef Rick Tramonto</t>
  </si>
  <si>
    <t>Charlie</t>
  </si>
  <si>
    <t>Altstadt jennifer</t>
  </si>
  <si>
    <t>jaltstadt@partstown.com</t>
  </si>
  <si>
    <t>Townsend Taylor</t>
  </si>
  <si>
    <t>pgchicagocatering@gmail.com</t>
  </si>
  <si>
    <t>Drabkin danielle</t>
  </si>
  <si>
    <t>danielle@pearchef.com</t>
  </si>
  <si>
    <t>Manager, Govt Affairs hurtado</t>
  </si>
  <si>
    <t>Valladolid leo</t>
  </si>
  <si>
    <t>losamantesrestaurant@gmail.com</t>
  </si>
  <si>
    <t>Jordan Gottlieb</t>
  </si>
  <si>
    <t>Keith stucker</t>
  </si>
  <si>
    <t>Chefs Cesar, Ryan.d, Pedro.c, Nicole</t>
  </si>
  <si>
    <t>Hady</t>
  </si>
  <si>
    <t>hamdyhady@hotmail.com</t>
  </si>
  <si>
    <t xml:space="preserve">Exec chef Elton Mann and  Brady Cohen GM </t>
  </si>
  <si>
    <t>Brady Cohen</t>
  </si>
  <si>
    <t>Executive</t>
  </si>
  <si>
    <t>Bcohen@theinn.com</t>
  </si>
  <si>
    <t>Bartlett taiana</t>
  </si>
  <si>
    <t>Borkovec kyle</t>
  </si>
  <si>
    <t>kborkovec@planteneers.com</t>
  </si>
  <si>
    <t>Henry samuel</t>
  </si>
  <si>
    <t>shenry@planteneers.com</t>
  </si>
  <si>
    <t>Montanez Tatiana</t>
  </si>
  <si>
    <t>Tmontanez@planteneers.com</t>
  </si>
  <si>
    <t xml:space="preserve">Chefs owner Art and Chelsea Jackson </t>
  </si>
  <si>
    <t>William mylan</t>
  </si>
  <si>
    <t>Kurt miller</t>
  </si>
  <si>
    <t>Skrzypczak zygmut</t>
  </si>
  <si>
    <t>Kern garrett</t>
  </si>
  <si>
    <t>gkern@portillos.com</t>
  </si>
  <si>
    <t>James@postboynb.com</t>
  </si>
  <si>
    <t>Lou Minaglia</t>
  </si>
  <si>
    <t>Premier Produce</t>
  </si>
  <si>
    <t>Jones wilbert</t>
  </si>
  <si>
    <t>Joneswilbert@aol.com</t>
  </si>
  <si>
    <t>Chris Pappas</t>
  </si>
  <si>
    <t>Chef Andreas Gabby, Lex</t>
  </si>
  <si>
    <t>Meter jonathan</t>
  </si>
  <si>
    <t>jonathanmeter@puitak.org</t>
  </si>
  <si>
    <t xml:space="preserve">Ashley Sargent </t>
  </si>
  <si>
    <t>RIVERA</t>
  </si>
  <si>
    <t>RIVER123@PNW.EDU</t>
  </si>
  <si>
    <t>Parks-Fried aubrey</t>
  </si>
  <si>
    <t>spepper@purplecarrot.com</t>
  </si>
  <si>
    <t>Pepper sophie</t>
  </si>
  <si>
    <t>aparks-fried@purplecarrot.com</t>
  </si>
  <si>
    <t>Suski Ivan</t>
  </si>
  <si>
    <t>i.suski@rational-online.com</t>
  </si>
  <si>
    <t>Kastelz jckie</t>
  </si>
  <si>
    <t>Jacquelinek@edgefeld.com</t>
  </si>
  <si>
    <t>Ames Elliott</t>
  </si>
  <si>
    <t>eames@rewardnetwork.com</t>
  </si>
  <si>
    <t>Sutton Silas</t>
  </si>
  <si>
    <t>richway@honestmtg.com</t>
  </si>
  <si>
    <t>Rob and abby</t>
  </si>
  <si>
    <t>Batus kevin</t>
  </si>
  <si>
    <t>roccitybarandgrill@gmail.com</t>
  </si>
  <si>
    <t>Monroe mell</t>
  </si>
  <si>
    <t>angmell@aol.com</t>
  </si>
  <si>
    <t>Rugiero Patrick</t>
  </si>
  <si>
    <t>Parugiero@aol.com</t>
  </si>
  <si>
    <t>CEO jones</t>
  </si>
  <si>
    <t>Chef Joe Flamm</t>
  </si>
  <si>
    <t xml:space="preserve">Jim Drewenski alberto </t>
  </si>
  <si>
    <t xml:space="preserve">Exec Chef John Rudolph </t>
  </si>
  <si>
    <t>Rashid</t>
  </si>
  <si>
    <t>Rumifalafel@gmail.com</t>
  </si>
  <si>
    <t>Johnson</t>
  </si>
  <si>
    <t>Latman</t>
  </si>
  <si>
    <t>Barakat suheir</t>
  </si>
  <si>
    <t>Groce alex</t>
  </si>
  <si>
    <t>alexgrocefa@gmail.com</t>
  </si>
  <si>
    <t>Taborski, CEC, CCA, PCII brian</t>
  </si>
  <si>
    <t>Jesse Ayello Patrick obrien</t>
  </si>
  <si>
    <t>President hassan</t>
  </si>
  <si>
    <t>Creative Eats Officer policarpio</t>
  </si>
  <si>
    <t>Sfg</t>
  </si>
  <si>
    <t>Carvajal ismael</t>
  </si>
  <si>
    <t>ismael.carvajal@marriott.com</t>
  </si>
  <si>
    <t>Joe Spretnjak exec chef</t>
  </si>
  <si>
    <t>Gleim Eric</t>
  </si>
  <si>
    <t>Eric.gleim@usfoods.com</t>
  </si>
  <si>
    <t>Firkus drew</t>
  </si>
  <si>
    <t>Skyclubsupperclub@gmail.com</t>
  </si>
  <si>
    <t>Co-Owner erkenswick</t>
  </si>
  <si>
    <t>John and a Karen Shields</t>
  </si>
  <si>
    <t>Sasha chris</t>
  </si>
  <si>
    <t xml:space="preserve">Chefs John McLean Martin Murch </t>
  </si>
  <si>
    <t>Chef Mac</t>
  </si>
  <si>
    <t>Lee Jake</t>
  </si>
  <si>
    <t>sojubbqhouse@gmail.com</t>
  </si>
  <si>
    <t>D'Andre Carter and Heather Bublick</t>
  </si>
  <si>
    <t>Seay</t>
  </si>
  <si>
    <t>Vlahos themis</t>
  </si>
  <si>
    <t>General Manager dame</t>
  </si>
  <si>
    <t>giannigrvl21@gmail.com</t>
  </si>
  <si>
    <t>Lakhani farhan</t>
  </si>
  <si>
    <t>Tom Domenico</t>
  </si>
  <si>
    <t>Ryan Smith</t>
  </si>
  <si>
    <t>Owner Christine demacapoulos</t>
  </si>
  <si>
    <t>Jim Drewenski Suzanne Tim</t>
  </si>
  <si>
    <t>Brian Mish dave</t>
  </si>
  <si>
    <t>Brooks</t>
  </si>
  <si>
    <t>tbrooks33@gmail.com</t>
  </si>
  <si>
    <t>Todd</t>
  </si>
  <si>
    <t>L ustick</t>
  </si>
  <si>
    <t>Brad</t>
  </si>
  <si>
    <t xml:space="preserve">The </t>
  </si>
  <si>
    <t>Roy wric</t>
  </si>
  <si>
    <t>ericroyjr@surfsupfranchising.com</t>
  </si>
  <si>
    <t>Sthay molly</t>
  </si>
  <si>
    <t>Mellender chris</t>
  </si>
  <si>
    <t>Chris.mellender@gmail.com</t>
  </si>
  <si>
    <t>Tamewitz ashley</t>
  </si>
  <si>
    <t>Mike Hemingermiranda, John, it,, Chef Nick</t>
  </si>
  <si>
    <t>Owner juju</t>
  </si>
  <si>
    <t>Mike Heminger chef rick</t>
  </si>
  <si>
    <t>MATA</t>
  </si>
  <si>
    <t>EMATA@TEXASCORRALMAIL.COM</t>
  </si>
  <si>
    <t>Switzer paul</t>
  </si>
  <si>
    <t>pswitzer@texascorralmail.com</t>
  </si>
  <si>
    <t>Chef jim Mitchell</t>
  </si>
  <si>
    <t>CHEF ANTHONY</t>
  </si>
  <si>
    <t>Salnave erick</t>
  </si>
  <si>
    <t>erick@cliff-chicago.org</t>
  </si>
  <si>
    <t xml:space="preserve">Irish Jennifer </t>
  </si>
  <si>
    <t>Jenirish@comcast.net</t>
  </si>
  <si>
    <t>General Manager payerli</t>
  </si>
  <si>
    <t>Posan Lauren</t>
  </si>
  <si>
    <t>lposa@thefarmacygb.com</t>
  </si>
  <si>
    <t>Lee Virginia</t>
  </si>
  <si>
    <t>virginiaalee7@gmail.com</t>
  </si>
  <si>
    <t>Howell Rochelle</t>
  </si>
  <si>
    <t>Mycheftoo@gmail.com</t>
  </si>
  <si>
    <t>GFS/Abdale chef Eric</t>
  </si>
  <si>
    <t xml:space="preserve">USF Brian Mish Chris Pappas </t>
  </si>
  <si>
    <t>Wallet Scott</t>
  </si>
  <si>
    <t>Scott.Wallett@hilton.com</t>
  </si>
  <si>
    <t>Account Manager cope</t>
  </si>
  <si>
    <t>jcope@teamtrg.com</t>
  </si>
  <si>
    <t>Chef Tim</t>
  </si>
  <si>
    <t>West Karrie</t>
  </si>
  <si>
    <t>kostaaa@vaultfenton.com</t>
  </si>
  <si>
    <t>VanderPal Samantha</t>
  </si>
  <si>
    <t>svanderpal14@gmail.com</t>
  </si>
  <si>
    <t>Joel Wolter</t>
  </si>
  <si>
    <t>Susanne Novak</t>
  </si>
  <si>
    <t>Moore Sharon</t>
  </si>
  <si>
    <t>Sharon@tillystearoom.com</t>
  </si>
  <si>
    <t>Erin Schultz</t>
  </si>
  <si>
    <t>Joel downs</t>
  </si>
  <si>
    <t>depaz Gerardo</t>
  </si>
  <si>
    <t>Ortiz Jesus</t>
  </si>
  <si>
    <t>Dalip</t>
  </si>
  <si>
    <t>Arzola Tory</t>
  </si>
  <si>
    <t>ryan_arzola@yahoo.com</t>
  </si>
  <si>
    <t>PFG dave and sister Cindy</t>
  </si>
  <si>
    <t>Karahalios Christine</t>
  </si>
  <si>
    <t>Owner Karahalios</t>
  </si>
  <si>
    <t>West w.l.</t>
  </si>
  <si>
    <t>Chef and Owner Williams</t>
  </si>
  <si>
    <t>Hunter French</t>
  </si>
  <si>
    <t>Turano g</t>
  </si>
  <si>
    <t>mturano@turano.com</t>
  </si>
  <si>
    <t>Kline french</t>
  </si>
  <si>
    <t>mkline@uchicago.edu</t>
  </si>
  <si>
    <t>Director brooks</t>
  </si>
  <si>
    <t>Director michael</t>
  </si>
  <si>
    <t>Director uldrych</t>
  </si>
  <si>
    <t>Wang zuoda</t>
  </si>
  <si>
    <t>zuodawang2017@gmail.com</t>
  </si>
  <si>
    <t>Exec chef Mike hamm owner</t>
  </si>
  <si>
    <t>Telesky gail</t>
  </si>
  <si>
    <t>mtelesky@uhc.com</t>
  </si>
  <si>
    <t xml:space="preserve">Justin </t>
  </si>
  <si>
    <t>Jones ruth</t>
  </si>
  <si>
    <t>simmonsk@illinois.edu</t>
  </si>
  <si>
    <t>Campus Executive Chef Frank Turchan</t>
  </si>
  <si>
    <t>Culinary Assistant Director of Catering miller</t>
  </si>
  <si>
    <t>Dubis Michelle</t>
  </si>
  <si>
    <t>mmdubis@wisc.edu</t>
  </si>
  <si>
    <t>Potrawski Nicole</t>
  </si>
  <si>
    <t>npotrawski@yahoo.com</t>
  </si>
  <si>
    <t>Johnson Tran's</t>
  </si>
  <si>
    <t>ptexasrus@sbcglobal.net</t>
  </si>
  <si>
    <t>BULLINGER Jane</t>
  </si>
  <si>
    <t>US FOODS</t>
  </si>
  <si>
    <t xml:space="preserve">Tong </t>
  </si>
  <si>
    <t>Eckles Kris</t>
  </si>
  <si>
    <t>kjeckles@wisc.edu</t>
  </si>
  <si>
    <t>Ecklor Jenny</t>
  </si>
  <si>
    <t>ecklorj@uwstout.edu</t>
  </si>
  <si>
    <t>Petrouske Melissa</t>
  </si>
  <si>
    <t>Petrouskem@uwstout.edu</t>
  </si>
  <si>
    <t>Stephen Gillanders-CHEF/Owner</t>
  </si>
  <si>
    <t>Chef Jim Charlie</t>
  </si>
  <si>
    <t>USF, Testa, GFS</t>
  </si>
  <si>
    <t>Beske John</t>
  </si>
  <si>
    <t>johnbeske@gmail.com</t>
  </si>
  <si>
    <t>Rose Maria</t>
  </si>
  <si>
    <t>marla@veganstreet.com</t>
  </si>
  <si>
    <t>GFS/abdale beckley gm</t>
  </si>
  <si>
    <t>Thanopoulos marianthi</t>
  </si>
  <si>
    <t>mthanopoulos@wheelingil.gov</t>
  </si>
  <si>
    <t>Greco bob Kara's</t>
  </si>
  <si>
    <t>Brady Robert</t>
  </si>
  <si>
    <t>robertkdbrady@gmail.com</t>
  </si>
  <si>
    <t>Erick williams</t>
  </si>
  <si>
    <t>Mike janots</t>
  </si>
  <si>
    <t>Wagon Wheel BBQ</t>
  </si>
  <si>
    <t>Chefs Emily Kraszk, John Lipton, Trevor Fleming</t>
  </si>
  <si>
    <t>773-572-1622</t>
  </si>
  <si>
    <t xml:space="preserve">3198 N. Milwaukee Ave., Chicago, IL  </t>
  </si>
  <si>
    <t>Matsushima paul</t>
  </si>
  <si>
    <t>Pmatsushima@wscpantry.org</t>
  </si>
  <si>
    <t>Paul choker</t>
  </si>
  <si>
    <t>Wynn maisha</t>
  </si>
  <si>
    <t>mwynn@livetowynn.com</t>
  </si>
  <si>
    <t>Brian Mish diane Katie jose</t>
  </si>
  <si>
    <t>Ankenbrandt courtney</t>
  </si>
  <si>
    <t>Van Ermen layna</t>
  </si>
  <si>
    <t>layna@wildgoosebar.com</t>
  </si>
  <si>
    <t>Pierson James</t>
  </si>
  <si>
    <t>Davis Andrew</t>
  </si>
  <si>
    <t>Jesse Ayello Marco</t>
  </si>
  <si>
    <t>Maria Lazaro</t>
  </si>
  <si>
    <t>Bryak</t>
  </si>
  <si>
    <t>Soria frank</t>
  </si>
  <si>
    <t>Abilgail</t>
  </si>
  <si>
    <t>James</t>
  </si>
  <si>
    <t>Arjay Liarakos</t>
  </si>
  <si>
    <t>Artisan Specialty Foods</t>
  </si>
  <si>
    <t>Aliarakos@artisanspecialtyfoods.com</t>
  </si>
  <si>
    <t>Cory</t>
  </si>
  <si>
    <t>Anna</t>
  </si>
  <si>
    <t>POC (Point of Contact)</t>
  </si>
  <si>
    <t>Michelle Martinez</t>
  </si>
  <si>
    <t>Michelle.Martinez@usfoods.com</t>
  </si>
  <si>
    <t>Greg Youra</t>
  </si>
  <si>
    <t>Greg Youra positioning Waffle Fries</t>
  </si>
  <si>
    <t>Chef Matt Combs</t>
  </si>
  <si>
    <t>Terry Comer</t>
  </si>
  <si>
    <t>Terry@eurousa.com</t>
  </si>
  <si>
    <t>Intro Teams call set 12/9</t>
  </si>
  <si>
    <t>Jennifer Baldwin</t>
  </si>
  <si>
    <t>Distributor slot decisionmaker</t>
  </si>
  <si>
    <t>Jennifer.baldwin@atlanticfoods.biz</t>
  </si>
  <si>
    <t>513.600.2267</t>
  </si>
  <si>
    <t>430 6th ST SE Canton</t>
  </si>
  <si>
    <t>Canton</t>
  </si>
  <si>
    <t>Lonnie</t>
  </si>
  <si>
    <t>Christine Manolakis</t>
  </si>
  <si>
    <t>Chistina@atlanticfoods.biz</t>
  </si>
  <si>
    <t>Kristina Clark</t>
  </si>
  <si>
    <t>Kristina.clark@atlanticfoods.biz</t>
  </si>
  <si>
    <t>Ron Peterson</t>
  </si>
  <si>
    <t>Ron.peterson@atlanticfoods.biz</t>
  </si>
  <si>
    <t>330-831-5946</t>
  </si>
  <si>
    <t>Carl Chambers</t>
  </si>
  <si>
    <t>Cchambers@crgdining.com</t>
  </si>
  <si>
    <t>812-327-5257</t>
  </si>
  <si>
    <t>320 North Meridian St. Suite 101</t>
  </si>
  <si>
    <t xml:space="preserve">Indianapolis </t>
  </si>
  <si>
    <t xml:space="preserve">Corey Fuller </t>
  </si>
  <si>
    <t>Cfuller@crgdining.com</t>
  </si>
  <si>
    <t>317.331.3179</t>
  </si>
  <si>
    <t>Colin Hilton</t>
  </si>
  <si>
    <t>Chilton@crgdining.com</t>
  </si>
  <si>
    <t>415.933.9231</t>
  </si>
  <si>
    <t>530 Fulton Street, Suite 100</t>
  </si>
  <si>
    <t>Chetna</t>
  </si>
  <si>
    <t>Jeff &amp; Mike</t>
  </si>
  <si>
    <t>Nick Dostal</t>
  </si>
  <si>
    <t>Ndostal@thechicagoclub.org</t>
  </si>
  <si>
    <t>Bill Caldwell</t>
  </si>
  <si>
    <t>Caldwell@ucco.com</t>
  </si>
  <si>
    <t>Angie Conner</t>
  </si>
  <si>
    <t>Norman Hargrove@ulcc.org</t>
  </si>
  <si>
    <t>Nhargrove@ulcc.org</t>
  </si>
  <si>
    <t>Marco Bahena</t>
  </si>
  <si>
    <t>Mbahena@uchicago@edu</t>
  </si>
  <si>
    <t>Max Molinaro</t>
  </si>
  <si>
    <t>Mmolinaro@chefswarehouse.com</t>
  </si>
  <si>
    <t>Chris Eliopulis</t>
  </si>
  <si>
    <t>Chris.Eliopulis@sysco.com</t>
  </si>
  <si>
    <t>Megan</t>
  </si>
  <si>
    <t>MeganC@testaproduce.com</t>
  </si>
  <si>
    <t>Joe Fitzgerald</t>
  </si>
  <si>
    <t>Joef@midwestfoods.com</t>
  </si>
  <si>
    <t>David Tallent</t>
  </si>
  <si>
    <t>Jotallen@iu.edu</t>
  </si>
  <si>
    <t>Harry Greene</t>
  </si>
  <si>
    <t>Hgreene@piazzaproduce.com</t>
  </si>
  <si>
    <t>Paul Bova</t>
  </si>
  <si>
    <t>Pbova@piazzaproduce.com</t>
  </si>
  <si>
    <t>Jose Solis</t>
  </si>
  <si>
    <t>773-289-4273</t>
  </si>
  <si>
    <t>Billy Mix</t>
  </si>
  <si>
    <t>219-808-2853</t>
  </si>
  <si>
    <t>Zachary Dlezal</t>
  </si>
  <si>
    <t>Michael Nelson</t>
  </si>
  <si>
    <t>Kyle Wasserott</t>
  </si>
  <si>
    <t>Kyle.Wasserott@usfoods.com</t>
  </si>
  <si>
    <t>219-798-9362</t>
  </si>
  <si>
    <t>Chris Pavlou</t>
  </si>
  <si>
    <t>Presented Poke and Frites to Chris. In front of GS DM and DSR Mike and Rob</t>
  </si>
  <si>
    <t>Chef Louis-Radius</t>
  </si>
  <si>
    <t>Chef Edward-Maple</t>
  </si>
  <si>
    <t>Chef Eddie</t>
  </si>
  <si>
    <t>Nick Albanos</t>
  </si>
  <si>
    <t>Chef Manny</t>
  </si>
  <si>
    <t>Daniel Gutierrez</t>
  </si>
  <si>
    <t>630-746-0895</t>
  </si>
  <si>
    <t xml:space="preserve">Primo </t>
  </si>
  <si>
    <t>Lupe Gonzalez</t>
  </si>
  <si>
    <t>Rebecca</t>
  </si>
  <si>
    <t>13148 rivercrerst Dr</t>
  </si>
  <si>
    <t>Steve Testa</t>
  </si>
  <si>
    <t>stevet@testaproduce.com</t>
  </si>
  <si>
    <t>Jamie Moore</t>
  </si>
  <si>
    <t>Jmoore@parkhurstdining.com</t>
  </si>
  <si>
    <t>Submitted USF coded and all Abdale/MFB items for review</t>
  </si>
  <si>
    <t>Pasha Volokh</t>
  </si>
  <si>
    <t>will give sample a Annasea to owner who has 5 locations</t>
  </si>
  <si>
    <t>Kyle/Colby</t>
  </si>
  <si>
    <t>hogwildoaklawn@gmail.com</t>
  </si>
  <si>
    <t>(708) 581-4950</t>
  </si>
  <si>
    <t>Josh and Katie</t>
  </si>
  <si>
    <t>3278 Nashville Rd</t>
  </si>
  <si>
    <t>Drop off samples.of Annasea</t>
  </si>
  <si>
    <t>Thomas and Mario</t>
  </si>
  <si>
    <t>1566 w ogden ave</t>
  </si>
  <si>
    <t>naperville</t>
  </si>
  <si>
    <t>Visited the Worth location &amp; the owner told me the 2nd location is in naperville owned by Thomas &amp; Mario. Has a U.S food Rep</t>
  </si>
  <si>
    <t>Xavier</t>
  </si>
  <si>
    <t>708-940-7232</t>
  </si>
  <si>
    <t>Warm lead that wants to see Kaufhold's Kurds</t>
  </si>
  <si>
    <t>Nick Byanski</t>
  </si>
  <si>
    <t>Nick.byanski@gfs.com</t>
  </si>
  <si>
    <t>Chef Bill Barker</t>
  </si>
  <si>
    <t>Bill.barker@gfs.com</t>
  </si>
  <si>
    <t>Pat Lyons</t>
  </si>
  <si>
    <t>Pat.lyons@gfs.com</t>
  </si>
  <si>
    <t>Lauren Frazier</t>
  </si>
  <si>
    <t>Lauren.frazier@gfs.com</t>
  </si>
  <si>
    <t>Stephen Hess</t>
  </si>
  <si>
    <t>Stephen.hess@gfs.com</t>
  </si>
  <si>
    <t>Chef Megan Punches</t>
  </si>
  <si>
    <t>Megan.punches@gfs.com</t>
  </si>
  <si>
    <t>Mike Hiskes</t>
  </si>
  <si>
    <t>Mike.hiskes@gfs.com</t>
  </si>
  <si>
    <t>Rob Renninger</t>
  </si>
  <si>
    <t>Rob.renninger@gfs.com</t>
  </si>
  <si>
    <t>Rachel Sohovich</t>
  </si>
  <si>
    <t>Rachel.sohovich@gfs.com</t>
  </si>
  <si>
    <t>Matt Stielow</t>
  </si>
  <si>
    <t>Matt.stielow@gfs.com</t>
  </si>
  <si>
    <t>Dennis Mitchell</t>
  </si>
  <si>
    <t>Dennis.Mitchell@pfgc.com</t>
  </si>
  <si>
    <t xml:space="preserve">Recieved a response from Deniss Mitchell that a "sales" or "district" meeting on Feb 7th. </t>
  </si>
  <si>
    <t>Alissa Jeffery</t>
  </si>
  <si>
    <t>Jennifer Fried</t>
  </si>
  <si>
    <t>JenniferF@testaproduce.com</t>
  </si>
  <si>
    <t>Cheryl Bauer</t>
  </si>
  <si>
    <t>cbauer@nd.edu</t>
  </si>
  <si>
    <t>Mason Upton</t>
  </si>
  <si>
    <t>mason@uppercrust.com</t>
  </si>
  <si>
    <t>Matt Regula</t>
  </si>
  <si>
    <t>baldwin Wallace</t>
  </si>
  <si>
    <t>Mike Roper</t>
  </si>
  <si>
    <t>Delaney McCarrey</t>
  </si>
  <si>
    <t>Frank Turchan</t>
  </si>
  <si>
    <t>Brad Dempsey</t>
  </si>
  <si>
    <t>Chad Neer</t>
  </si>
  <si>
    <t>jeff Hall</t>
  </si>
  <si>
    <t>sheena hawkins</t>
  </si>
  <si>
    <t>9722 Parkway Drive</t>
  </si>
  <si>
    <t xml:space="preserve">HPS </t>
  </si>
  <si>
    <t>Syreeta Hawkins</t>
  </si>
  <si>
    <t>hps</t>
  </si>
  <si>
    <t>angel Perry</t>
  </si>
  <si>
    <t>hos</t>
  </si>
  <si>
    <t>tianna johnson</t>
  </si>
  <si>
    <t>nicole ward</t>
  </si>
  <si>
    <t>Jorge Esparza</t>
  </si>
  <si>
    <t>924 Green Bay Rd</t>
  </si>
  <si>
    <t xml:space="preserve">Stephan Grey </t>
  </si>
  <si>
    <t>Antonio Herrera</t>
  </si>
  <si>
    <t>Chris Gonsowski</t>
  </si>
  <si>
    <t>Antonio Demacopoulos</t>
  </si>
  <si>
    <t>Roger Kuehn</t>
  </si>
  <si>
    <t>Roger.kuehn@</t>
  </si>
  <si>
    <t>Shane Farzad</t>
  </si>
  <si>
    <t>Director of Operations</t>
  </si>
  <si>
    <t>Shane@farzad</t>
  </si>
  <si>
    <t>eric gillish</t>
  </si>
  <si>
    <t>dino</t>
  </si>
  <si>
    <t>jared</t>
  </si>
  <si>
    <t>drew</t>
  </si>
  <si>
    <t>chad bruinslott</t>
  </si>
  <si>
    <t>Tim Gernatt</t>
  </si>
  <si>
    <t>eric prall</t>
  </si>
  <si>
    <t>tom fredrick</t>
  </si>
  <si>
    <t>patrick shaw</t>
  </si>
  <si>
    <t>ryan bennick</t>
  </si>
  <si>
    <t>bells</t>
  </si>
  <si>
    <t>Sue and Tim</t>
  </si>
  <si>
    <t>Newt3013@yahoo.com</t>
  </si>
  <si>
    <t>708-388-5520</t>
  </si>
  <si>
    <t>Emily</t>
  </si>
  <si>
    <t>George and Tim</t>
  </si>
  <si>
    <t>6159 w 159th st</t>
  </si>
  <si>
    <t>Javier</t>
  </si>
  <si>
    <t>Emma Swift</t>
  </si>
  <si>
    <t>Emma.swift@pfgc.com</t>
  </si>
  <si>
    <t>Demetrio Kyprianos</t>
  </si>
  <si>
    <t>demetrios.kyprianos@compass-usa.com</t>
  </si>
  <si>
    <t>Jene braden</t>
  </si>
  <si>
    <t>Flint District sales meeting 1/16 for BB amd LL</t>
  </si>
  <si>
    <t>Sherri Brown</t>
  </si>
  <si>
    <t>Dana Kinsman</t>
  </si>
  <si>
    <t>Brandon Girard</t>
  </si>
  <si>
    <t>Michael Schultz</t>
  </si>
  <si>
    <t>Darryl White</t>
  </si>
  <si>
    <t>Miranda Heinrich</t>
  </si>
  <si>
    <t>Derek Winter</t>
  </si>
  <si>
    <t>Philip Bakousidis</t>
  </si>
  <si>
    <t> Michael Gunderson</t>
  </si>
  <si>
    <t>Jasen Anthony</t>
  </si>
  <si>
    <t>Jodi Ward</t>
  </si>
  <si>
    <t>Paula Ball</t>
  </si>
  <si>
    <t>Kevin Green</t>
  </si>
  <si>
    <t>Christine Michel</t>
  </si>
  <si>
    <t>Chef Eric Gillish</t>
  </si>
  <si>
    <t>presented annasea, Frites St., Kaufholds, Kenja, and land lovers and better balance</t>
  </si>
  <si>
    <t>chef Matt</t>
  </si>
  <si>
    <t>chef Jeff shaver</t>
  </si>
  <si>
    <t>Andrew Francisco</t>
  </si>
  <si>
    <t>emily hazel mitchell</t>
  </si>
  <si>
    <t>larry flynn</t>
  </si>
  <si>
    <t>Paul Choker</t>
  </si>
  <si>
    <t xml:space="preserve">Kevin Green </t>
  </si>
  <si>
    <t>Dave Hampel</t>
  </si>
  <si>
    <t>Ryan Treharne</t>
  </si>
  <si>
    <t>chad bruinsslot</t>
  </si>
  <si>
    <t>Eric prall</t>
  </si>
  <si>
    <t>Tim Gernaat</t>
  </si>
  <si>
    <t>dave Pestrak</t>
  </si>
  <si>
    <t>Dan Kurczak</t>
  </si>
  <si>
    <t>Dan@fortunefishco.net</t>
  </si>
  <si>
    <t>630-263-1130</t>
  </si>
  <si>
    <t>Nikki Goodman</t>
  </si>
  <si>
    <t>Nikki.goodman@pfgc.com</t>
  </si>
  <si>
    <t>270-799-9274</t>
  </si>
  <si>
    <t>Shawn Duggan</t>
  </si>
  <si>
    <t>Shawn.duggan@pfgc.com</t>
  </si>
  <si>
    <t>423-492-3504</t>
  </si>
  <si>
    <t>Kevin Junior</t>
  </si>
  <si>
    <t>kevin.junior@pfgc.com</t>
  </si>
  <si>
    <t>502-445-0574</t>
  </si>
  <si>
    <t>Michael Warren</t>
  </si>
  <si>
    <t>Michael.warren@pfgc.com</t>
  </si>
  <si>
    <t>606-260-2754</t>
  </si>
  <si>
    <t>Brad Tracy</t>
  </si>
  <si>
    <t>brad.tracy@sofofoods.com</t>
  </si>
  <si>
    <t>502-640-1512</t>
  </si>
  <si>
    <t>Mike Saltzstein</t>
  </si>
  <si>
    <t>mike.saltzstein@sofofoods.com</t>
  </si>
  <si>
    <t>Ken Siegers</t>
  </si>
  <si>
    <t>Ken@panchofoods.com</t>
  </si>
  <si>
    <t>708-429-3260</t>
  </si>
  <si>
    <t>Brea</t>
  </si>
  <si>
    <t>mark.burkhalter@gfs.com</t>
  </si>
  <si>
    <t>270-996-5195</t>
  </si>
  <si>
    <t>Tiffany Baxter</t>
  </si>
  <si>
    <t>spillwaybg@yahoo.com</t>
  </si>
  <si>
    <t>Clint Logan</t>
  </si>
  <si>
    <t>502-471-0439</t>
  </si>
  <si>
    <t>Keith Schlosser</t>
  </si>
  <si>
    <t>Ched Brent</t>
  </si>
  <si>
    <t>Pauley</t>
  </si>
  <si>
    <t>Jeremymmclain@gmail.som</t>
  </si>
  <si>
    <t>alexvaldez@gmail.com</t>
  </si>
  <si>
    <t>Chef Joe Stauffer</t>
  </si>
  <si>
    <t>Peter Shuey</t>
  </si>
  <si>
    <t>On Ja Lee Lashat</t>
  </si>
  <si>
    <t>773-972-6543</t>
  </si>
  <si>
    <t>Chris Swidergal</t>
  </si>
  <si>
    <t>Chris.swidergal@factor75.com</t>
  </si>
  <si>
    <t>708-743-4125</t>
  </si>
  <si>
    <t>Kate Healy</t>
  </si>
  <si>
    <t>Kate.healy@hellofresh.com</t>
  </si>
  <si>
    <t>Heather Yanta</t>
  </si>
  <si>
    <t>catman for vegan per Kim of BB</t>
  </si>
  <si>
    <t>Sam Butler GFS</t>
  </si>
  <si>
    <t>Sam dropped off BB nd LL samples 1/27</t>
  </si>
  <si>
    <t>Tyler Bruesewitz</t>
  </si>
  <si>
    <t>Stacey Stangarone</t>
  </si>
  <si>
    <t>Gretchen Ernst</t>
  </si>
  <si>
    <t>Frank Davis</t>
  </si>
  <si>
    <t>Stephen Krueger</t>
  </si>
  <si>
    <t>Ben Oleari</t>
  </si>
  <si>
    <t>Jessica Hood</t>
  </si>
  <si>
    <t>Sabrina Ball</t>
  </si>
  <si>
    <t>Curt Kittel</t>
  </si>
  <si>
    <t>Colleen Barrett</t>
  </si>
  <si>
    <t>Ryan Bennink</t>
  </si>
  <si>
    <t>Michael Gunderson</t>
  </si>
  <si>
    <t>Jene Braden</t>
  </si>
  <si>
    <t>Dean Rapp</t>
  </si>
  <si>
    <t>312-388-1936</t>
  </si>
  <si>
    <t>Kristen Hettinga</t>
  </si>
  <si>
    <t>kristenH@testaproduce.com</t>
  </si>
  <si>
    <t>312-735-4069</t>
  </si>
  <si>
    <t>Chef Trevor</t>
  </si>
  <si>
    <t>Adam Bliter</t>
  </si>
  <si>
    <t>Chef Elton</t>
  </si>
  <si>
    <t>Chef Rachel</t>
  </si>
  <si>
    <t>Josh Owens</t>
  </si>
  <si>
    <t>Caroline Anderson</t>
  </si>
  <si>
    <t>Robin Hadnett</t>
  </si>
  <si>
    <t>Clifton Riddle</t>
  </si>
  <si>
    <t>Catherine Bush</t>
  </si>
  <si>
    <t>John Foster</t>
  </si>
  <si>
    <t>Chef Paul</t>
  </si>
  <si>
    <t>Rachel</t>
  </si>
  <si>
    <t>Chef Quoc</t>
  </si>
  <si>
    <t>Chef Jason</t>
  </si>
  <si>
    <t>Gilt Bar</t>
  </si>
  <si>
    <t>Chef Brendon</t>
  </si>
  <si>
    <t>Elaina Vazquez</t>
  </si>
  <si>
    <t>224-505-5384</t>
  </si>
  <si>
    <t>Willy/Debbie</t>
  </si>
  <si>
    <t>Angel</t>
  </si>
  <si>
    <t>773-414-5239</t>
  </si>
  <si>
    <t>Louise, Aaron, Rachel</t>
  </si>
  <si>
    <t>Sophie Plakias</t>
  </si>
  <si>
    <t>708-822-3218</t>
  </si>
  <si>
    <t>Islam Gashi</t>
  </si>
  <si>
    <t>Indiana University</t>
  </si>
  <si>
    <t>(812) 855-8740</t>
  </si>
  <si>
    <t>812-855-5290</t>
  </si>
  <si>
    <t>"Missy" Melissa Schrader</t>
  </si>
  <si>
    <t>785-532-6453</t>
  </si>
  <si>
    <t>Mary Molt</t>
  </si>
  <si>
    <t>(785) 532-6482</t>
  </si>
  <si>
    <t>Kevin Cruz</t>
  </si>
  <si>
    <t>(517) 355-1947</t>
  </si>
  <si>
    <t>Brenda Nelson</t>
  </si>
  <si>
    <t>Rajeev Patgaonkar</t>
  </si>
  <si>
    <t>(517) 402-0499</t>
  </si>
  <si>
    <t>Rebecca Selesky</t>
  </si>
  <si>
    <t>(517) 884-0660</t>
  </si>
  <si>
    <t>Casey Rae</t>
  </si>
  <si>
    <t>Northwood</t>
  </si>
  <si>
    <t>Mr. Eric Barker</t>
  </si>
  <si>
    <t>Bin An</t>
  </si>
  <si>
    <t>574-631-7253</t>
  </si>
  <si>
    <t>Eddie Hernandez</t>
  </si>
  <si>
    <t>Matt Paisley</t>
  </si>
  <si>
    <t>(513) 254-7248</t>
  </si>
  <si>
    <t>Frank Pazzanese</t>
  </si>
  <si>
    <t>510-612-2991</t>
  </si>
  <si>
    <t>Sonny Rodriguez *</t>
  </si>
  <si>
    <t>361-739-5573</t>
  </si>
  <si>
    <t>Art Martinez</t>
  </si>
  <si>
    <t>320-363-3490</t>
  </si>
  <si>
    <t>Anthony Finnestad</t>
  </si>
  <si>
    <t>320-363-2706</t>
  </si>
  <si>
    <t>Mary Binsfeld</t>
  </si>
  <si>
    <t>Naveen Rajagopal</t>
  </si>
  <si>
    <t>614-292-8380</t>
  </si>
  <si>
    <t>Jadii Joseph</t>
  </si>
  <si>
    <t>(504) 957-2883</t>
  </si>
  <si>
    <t>John Lange</t>
  </si>
  <si>
    <t>404-824-2460</t>
  </si>
  <si>
    <t>Sean McMahon</t>
  </si>
  <si>
    <t>254-710-4743</t>
  </si>
  <si>
    <t>Andrew Cook</t>
  </si>
  <si>
    <t>Tulane University - Aramark</t>
  </si>
  <si>
    <t>Martin Folk</t>
  </si>
  <si>
    <t>(734) 764-5592</t>
  </si>
  <si>
    <t>Chris Bernardi</t>
  </si>
  <si>
    <t>chris.bernardi@usfoods.com</t>
  </si>
  <si>
    <t>(813) 620-2831</t>
  </si>
  <si>
    <t>Mr. Kyle Dearden</t>
  </si>
  <si>
    <t>kyle.dearden@usfoods.com</t>
  </si>
  <si>
    <t>801-917-3061</t>
  </si>
  <si>
    <t>Mark David Garritson</t>
  </si>
  <si>
    <t>mark.garritson@usfoods.com</t>
  </si>
  <si>
    <t>630-915-4479</t>
  </si>
  <si>
    <t>Maurice Broughton</t>
  </si>
  <si>
    <t>maurice.broughton@usfoods.com</t>
  </si>
  <si>
    <t>404-403-1905</t>
  </si>
  <si>
    <t>Mischa Collins</t>
  </si>
  <si>
    <t>mischa.collins@usfoods.com</t>
  </si>
  <si>
    <t>205-601-5902</t>
  </si>
  <si>
    <t>Dougles Best</t>
  </si>
  <si>
    <t>douglas.e.best@vanderbilt.edu</t>
  </si>
  <si>
    <t>615-322-2999</t>
  </si>
  <si>
    <t>Joshua Smith</t>
  </si>
  <si>
    <t>joshua.v.smith@vanderbilt.edu</t>
  </si>
  <si>
    <t>501-918-8600</t>
  </si>
  <si>
    <t>Maria Portelli </t>
  </si>
  <si>
    <t>maria.portelli@vanderbilt.edu</t>
  </si>
  <si>
    <t>Sean Carroll</t>
  </si>
  <si>
    <t>sean.carroll@vanderbilt.edu</t>
  </si>
  <si>
    <t>Dan Ahern</t>
  </si>
  <si>
    <t>daniel.aherin@wsu.edu</t>
  </si>
  <si>
    <t>(509) -335-1238</t>
  </si>
  <si>
    <t>Howard Campbell</t>
  </si>
  <si>
    <t>howard.campbell@wsu.edu</t>
  </si>
  <si>
    <t>509-879-6296</t>
  </si>
  <si>
    <t>Scott Banacka</t>
  </si>
  <si>
    <t>Presented three lines wonder juice, Valley lavash, and rapid Rasoi</t>
  </si>
  <si>
    <t>Chef Andrew Caplinger</t>
  </si>
  <si>
    <t>indianapolis</t>
  </si>
  <si>
    <t>presented Annasea nd Kaufholds</t>
  </si>
  <si>
    <t>Andrew Hubbell</t>
  </si>
  <si>
    <t>info@yanceysbrewery.com</t>
  </si>
  <si>
    <t>270-629-2739</t>
  </si>
  <si>
    <t>Johny Perez</t>
  </si>
  <si>
    <t>530-863-3228</t>
  </si>
  <si>
    <t>530-863-3238</t>
  </si>
  <si>
    <t>owner</t>
  </si>
  <si>
    <t>Tom Loventhal</t>
  </si>
  <si>
    <t>Chef Panos</t>
  </si>
  <si>
    <t>Raven Williams</t>
  </si>
  <si>
    <t>RavenW@HoneyBerryCafe.com</t>
  </si>
  <si>
    <t>312.583.0333</t>
  </si>
  <si>
    <t>Matt Smith</t>
  </si>
  <si>
    <t>MattS@HoneyBerryCafe.com</t>
  </si>
  <si>
    <t>847.427.1333</t>
  </si>
  <si>
    <t>Matt, Eddie</t>
  </si>
  <si>
    <t>josh Lundvell</t>
  </si>
  <si>
    <t>Chef Curd</t>
  </si>
  <si>
    <t>Andrew@Yancysky.com</t>
  </si>
  <si>
    <t>Danny Williams</t>
  </si>
  <si>
    <t>fineartbistroglasowky@gmail.com</t>
  </si>
  <si>
    <t>Chef Marcus</t>
  </si>
  <si>
    <t>Chef Jarrod</t>
  </si>
  <si>
    <t>270-792-5807</t>
  </si>
  <si>
    <t>Tommy Rhodes</t>
  </si>
  <si>
    <t>tommy@barefootrepublic.org</t>
  </si>
  <si>
    <t>615-599-9683</t>
  </si>
  <si>
    <t>terry and shannon</t>
  </si>
  <si>
    <t>Hannah Russell</t>
  </si>
  <si>
    <t>hrussell@vettecitycatering,com</t>
  </si>
  <si>
    <t>270-901-2121</t>
  </si>
  <si>
    <t>Jae Craycraft</t>
  </si>
  <si>
    <t>jae.craycraft@pfgc.com</t>
  </si>
  <si>
    <t>Traci Greenup</t>
  </si>
  <si>
    <t>traci.greenup@hthackney.com</t>
  </si>
  <si>
    <t>270-444-0695</t>
  </si>
  <si>
    <t>Edgar Maldonado</t>
  </si>
  <si>
    <t>emaldonado@crsonesource.com</t>
  </si>
  <si>
    <t>270-684-1469</t>
  </si>
  <si>
    <t>Robert(Bo) Ghee</t>
  </si>
  <si>
    <t>robert.gheejr@sysco.com</t>
  </si>
  <si>
    <t>270-791-3553</t>
  </si>
  <si>
    <t>Gary Shelton</t>
  </si>
  <si>
    <t>gary.shelton@pfgc.com</t>
  </si>
  <si>
    <t>270-784-7940</t>
  </si>
  <si>
    <t>shawn.duggan@pfgc.com</t>
  </si>
  <si>
    <t>Jason Roller</t>
  </si>
  <si>
    <t>Virginia Quintanilla</t>
  </si>
  <si>
    <t>virginiaquintanilla@DTMdistributors.com</t>
  </si>
  <si>
    <t>270-393-0160</t>
  </si>
  <si>
    <t>jack Gilbertson</t>
  </si>
  <si>
    <t>Joe Ihl</t>
  </si>
  <si>
    <t>Freddy Sheir</t>
  </si>
  <si>
    <t>Chad Bruinslott</t>
  </si>
  <si>
    <t>Erin Rogers</t>
  </si>
  <si>
    <t>Brittany Bradley</t>
  </si>
  <si>
    <t>Kevin Skukalek</t>
  </si>
  <si>
    <t>Chef Leslie Irvin</t>
  </si>
  <si>
    <t>Joe Smith</t>
  </si>
  <si>
    <t>513-489-7044</t>
  </si>
  <si>
    <t>8322 E Kemper Rd</t>
  </si>
  <si>
    <t>Matt Dalicandro</t>
  </si>
  <si>
    <t>matt.Dalicandro@gfs.com</t>
  </si>
  <si>
    <t>513-259-7032</t>
  </si>
  <si>
    <t>Joan Bauman</t>
  </si>
  <si>
    <t>jbauman1@udayton.edu</t>
  </si>
  <si>
    <t>937-229-2446</t>
  </si>
  <si>
    <t>Mike and Gary</t>
  </si>
  <si>
    <t>Powerhouse 300 College Park</t>
  </si>
  <si>
    <t>Ben Flores</t>
  </si>
  <si>
    <t>flores.552@osu.edu</t>
  </si>
  <si>
    <t>251-656-5540</t>
  </si>
  <si>
    <t>Gary and Mike</t>
  </si>
  <si>
    <t>Office of Student Life. Dinning Serves. The Ohio Union 1739 North High Street</t>
  </si>
  <si>
    <t>John Lathrop</t>
  </si>
  <si>
    <t>lathrop.36@osu.edu</t>
  </si>
  <si>
    <t>614-247-2710</t>
  </si>
  <si>
    <t>2110 Tuttle Park Place</t>
  </si>
  <si>
    <t>Jack Gridley</t>
  </si>
  <si>
    <t>jgridley@dorothylane.com</t>
  </si>
  <si>
    <t>866-748-1391</t>
  </si>
  <si>
    <t>Larry Adkisson</t>
  </si>
  <si>
    <t>Renata Irving</t>
  </si>
  <si>
    <t>RIrving@cameronmitchell.com</t>
  </si>
  <si>
    <t>740-877-2220</t>
  </si>
  <si>
    <t>390 W Nationwide Blvd Suite 300</t>
  </si>
  <si>
    <t>Alec Bayman</t>
  </si>
  <si>
    <t>Bayman@TinCaps.com</t>
  </si>
  <si>
    <t>260-407-2831</t>
  </si>
  <si>
    <t>Jim Kokoowski</t>
  </si>
  <si>
    <t>Jkokowski@pennmacfs.com</t>
  </si>
  <si>
    <t>412-760-7485</t>
  </si>
  <si>
    <t>Nathan Williamson</t>
  </si>
  <si>
    <t>Nathan.williamson1@grecoandsons.com</t>
  </si>
  <si>
    <t>412-852-7773</t>
  </si>
  <si>
    <t>Gavin Federico</t>
  </si>
  <si>
    <t>Gavin.fedrico@grecoandsons.com</t>
  </si>
  <si>
    <t>412-510-4211</t>
  </si>
  <si>
    <t>Maranda Thompson</t>
  </si>
  <si>
    <t>Lauren Vanryn</t>
  </si>
  <si>
    <t>Chef Gaetano</t>
  </si>
  <si>
    <t>630 350-2171</t>
  </si>
  <si>
    <t>204 N Edgewood Ave.</t>
  </si>
  <si>
    <t>Wood Dale</t>
  </si>
  <si>
    <t>Work with Jesse Ayello, Rep at Greco. cell: 312 898-1152</t>
  </si>
  <si>
    <t>henry</t>
  </si>
  <si>
    <t>limdsay</t>
  </si>
  <si>
    <t>matt\</t>
  </si>
  <si>
    <t>russ</t>
  </si>
  <si>
    <t>alex wagner</t>
  </si>
  <si>
    <t>Aric Nichols</t>
  </si>
  <si>
    <t>aric.nichols@gfs.com</t>
  </si>
  <si>
    <t>Martin Hart</t>
  </si>
  <si>
    <t>martin.hart@gfs,com</t>
  </si>
  <si>
    <t>Erin</t>
  </si>
  <si>
    <t>Chef JR</t>
  </si>
  <si>
    <t>Steve Coppolilo opening 6 steahouses</t>
  </si>
  <si>
    <t>Gera Klug</t>
  </si>
  <si>
    <t>erica kendera</t>
  </si>
  <si>
    <t>allie gunning</t>
  </si>
  <si>
    <t>amy hurley</t>
  </si>
  <si>
    <t>oliver szeszoi</t>
  </si>
  <si>
    <t>andi white</t>
  </si>
  <si>
    <t>mike montgomery</t>
  </si>
  <si>
    <t>jack lamey</t>
  </si>
  <si>
    <t>Melinda Whitfield</t>
  </si>
  <si>
    <t>melinda@whitfield.ord</t>
  </si>
  <si>
    <t>Ann Scott</t>
  </si>
  <si>
    <t>info@THE30BIRD.COM</t>
  </si>
  <si>
    <t>Nate Settle</t>
  </si>
  <si>
    <t>nate@spencers.com</t>
  </si>
  <si>
    <t>Lesa Booker</t>
  </si>
  <si>
    <t>Chef Victor</t>
  </si>
  <si>
    <t>651 US 31 W Bypass STE 101</t>
  </si>
  <si>
    <t>Doug Doscher</t>
  </si>
  <si>
    <t>Tom Schmitt</t>
  </si>
  <si>
    <t>Cheftom@uncommonground.com</t>
  </si>
  <si>
    <t>Wrigleyville</t>
  </si>
  <si>
    <t>Brian Tamburrino</t>
  </si>
  <si>
    <t>Cynthia is Director of New menu Innovations</t>
  </si>
  <si>
    <t>Cynthia Ottavio</t>
  </si>
  <si>
    <t>cottavio@donatos.com</t>
  </si>
  <si>
    <t>Chef Oscar</t>
  </si>
  <si>
    <t>chef@evilczech.com</t>
  </si>
  <si>
    <t>Sierra Valdev</t>
  </si>
  <si>
    <t>Director@mfgrestaurant.com</t>
  </si>
  <si>
    <t>Dustin Barret</t>
  </si>
  <si>
    <t>Gm@evilczech.com</t>
  </si>
  <si>
    <t>Moe Manna</t>
  </si>
  <si>
    <t>Monder85@yahoo.com</t>
  </si>
  <si>
    <t>708-214-8349</t>
  </si>
  <si>
    <t>Erik Keever</t>
  </si>
  <si>
    <t>Erik.Keever@windcreek.com</t>
  </si>
  <si>
    <t>847-921-0986</t>
  </si>
  <si>
    <t>lovejpmcurty2010@gmail.com</t>
  </si>
  <si>
    <t>PWL</t>
  </si>
  <si>
    <t>800-533-7132</t>
  </si>
  <si>
    <t>PO Box 757</t>
  </si>
  <si>
    <t xml:space="preserve">Paris </t>
  </si>
  <si>
    <t>Abby  Smith</t>
  </si>
  <si>
    <t>asmith@baycliff.org</t>
  </si>
  <si>
    <t>GFS NOVI SHOW LEAD</t>
  </si>
  <si>
    <t>Rolinda  Forsythe</t>
  </si>
  <si>
    <t>toddforsythe75@gmail.com</t>
  </si>
  <si>
    <t>Wendy Britten</t>
  </si>
  <si>
    <t>wendy.britten@bronsonbhh.com</t>
  </si>
  <si>
    <t>Trevor  Kipfmiller</t>
  </si>
  <si>
    <t>tkipfmiller66@gmail.com</t>
  </si>
  <si>
    <t>Chris Mascho</t>
  </si>
  <si>
    <t>cjmascho@gmail.com</t>
  </si>
  <si>
    <t>Kayla  Mascho</t>
  </si>
  <si>
    <t>kaylamcginnis1788@gmail.com</t>
  </si>
  <si>
    <t>Roel Smith</t>
  </si>
  <si>
    <t>roel@cascadehillscc.com</t>
  </si>
  <si>
    <t>leighann Kourtjian</t>
  </si>
  <si>
    <t>tyler.hardisty@yahoo.com</t>
  </si>
  <si>
    <t>Andrew Baldwin</t>
  </si>
  <si>
    <t>abaldwin@communityprograms.org</t>
  </si>
  <si>
    <t>Crystal Burditt</t>
  </si>
  <si>
    <t>Cozy Cats Cafe</t>
  </si>
  <si>
    <t>cozycatscafe@gmail.com</t>
  </si>
  <si>
    <t>Tom Crowe-Garey</t>
  </si>
  <si>
    <t>crowesnestcafe@gmail.com</t>
  </si>
  <si>
    <t>Angela Overmyer</t>
  </si>
  <si>
    <t>doubledowndesserts@gmail.com</t>
  </si>
  <si>
    <t>Brianne Daniel</t>
  </si>
  <si>
    <t>bdaniel@flatrockhomes.org</t>
  </si>
  <si>
    <t>Kirk Bennett</t>
  </si>
  <si>
    <t>elijaha7219@gmail.com</t>
  </si>
  <si>
    <t>Johnathon Thompson</t>
  </si>
  <si>
    <t>jrthompson1@hfcc.edu</t>
  </si>
  <si>
    <t>Adam Russo </t>
  </si>
  <si>
    <t>adam@lincolnlake.com</t>
  </si>
  <si>
    <t>Olivia Pelton</t>
  </si>
  <si>
    <t>opelton@usbnc.org</t>
  </si>
  <si>
    <t>Chris Michael</t>
  </si>
  <si>
    <t>cmichael@madbrew.com</t>
  </si>
  <si>
    <t>Megan  Brooker</t>
  </si>
  <si>
    <t>ellarook899@gmail.com</t>
  </si>
  <si>
    <t>Josie Domin</t>
  </si>
  <si>
    <t>jdomin@mccschools.org</t>
  </si>
  <si>
    <t>Lois  Cole</t>
  </si>
  <si>
    <t>lcole@mccschools.org</t>
  </si>
  <si>
    <t>Chris Dickinson</t>
  </si>
  <si>
    <t>matadorspizza@yahoo.com</t>
  </si>
  <si>
    <t>turchan@umich.edu</t>
  </si>
  <si>
    <t>Matt Higgins</t>
  </si>
  <si>
    <t>matthigg@umich.edu</t>
  </si>
  <si>
    <t>Danielle Wendling</t>
  </si>
  <si>
    <t>dwendling@memorialhealthcare.org</t>
  </si>
  <si>
    <t>Brock O'Connell</t>
  </si>
  <si>
    <t>broconne@med.umich.edu</t>
  </si>
  <si>
    <t>Vibhu Mahajan</t>
  </si>
  <si>
    <t>mahajanv@med.umich.edu</t>
  </si>
  <si>
    <t>June Williams</t>
  </si>
  <si>
    <t>Michigan Medicine</t>
  </si>
  <si>
    <t>juwillia@med.umich.edu</t>
  </si>
  <si>
    <t>Lauren Green</t>
  </si>
  <si>
    <t>Greenl18@michigan.gov</t>
  </si>
  <si>
    <t>Ernie Mason</t>
  </si>
  <si>
    <t>ernie.mason@michindoh.com</t>
  </si>
  <si>
    <t>Joel Papcun</t>
  </si>
  <si>
    <t>joel@mep-cc.com</t>
  </si>
  <si>
    <t>Gayle Francis</t>
  </si>
  <si>
    <t>logaf314@yahoo.com</t>
  </si>
  <si>
    <t>Monica Harter</t>
  </si>
  <si>
    <t>monicaharter@outlook.com</t>
  </si>
  <si>
    <t>Jean Herman</t>
  </si>
  <si>
    <t>hermanje@northvilleschools.org</t>
  </si>
  <si>
    <t>Andrea Hartman</t>
  </si>
  <si>
    <t>Old detroit slider bar /senor victors </t>
  </si>
  <si>
    <t>aharri1225@gmail.com</t>
  </si>
  <si>
    <t>Brad Lemont </t>
  </si>
  <si>
    <t>plantbasedconeys@gmail.com</t>
  </si>
  <si>
    <t>Carley  Cameron</t>
  </si>
  <si>
    <t>Chris McLeish</t>
  </si>
  <si>
    <t>grillmanager@riverwalkplace.net</t>
  </si>
  <si>
    <t>John Beem</t>
  </si>
  <si>
    <t>jjbeemiii@gmail.com</t>
  </si>
  <si>
    <t>BROCK GREEN</t>
  </si>
  <si>
    <t>MSINGLETON@SPECTRUMHUMAN.ORG</t>
  </si>
  <si>
    <t>Julie  Lukowski</t>
  </si>
  <si>
    <t>schoolkitchen@splcs.net</t>
  </si>
  <si>
    <t>Hilary  Walker</t>
  </si>
  <si>
    <t>hilary.walker@tellurideassociation.org</t>
  </si>
  <si>
    <t>Sandy Edgley</t>
  </si>
  <si>
    <t>sedgley@aspirerhs.org</t>
  </si>
  <si>
    <t>Devon Ingman</t>
  </si>
  <si>
    <t>dingman33@gmail.com</t>
  </si>
  <si>
    <t>Tal Sasson</t>
  </si>
  <si>
    <t>info@thepitapost.com</t>
  </si>
  <si>
    <t>Ryatt Foor</t>
  </si>
  <si>
    <t>ryattfoor@gmail.com</t>
  </si>
  <si>
    <t>Jon B</t>
  </si>
  <si>
    <t>jbeverly@vaultfenton.com</t>
  </si>
  <si>
    <t>Logan Crocker</t>
  </si>
  <si>
    <t>lcrocker@treetops.com</t>
  </si>
  <si>
    <t>Jesse Mullens</t>
  </si>
  <si>
    <t>jesse.mullens@eatsandcrafts.com</t>
  </si>
  <si>
    <t>Jennifer  Murray</t>
  </si>
  <si>
    <t>jmurray@wls4kids.org</t>
  </si>
  <si>
    <t>Rhonda Harper</t>
  </si>
  <si>
    <t>270-6061273</t>
  </si>
  <si>
    <t>2339 Claudis Harris Rd</t>
  </si>
  <si>
    <t>Adolphus</t>
  </si>
  <si>
    <t>Showed interest in Cheese curds not open yet</t>
  </si>
  <si>
    <t>Blake Kollker</t>
  </si>
  <si>
    <t>blake.Kollker@azzippizza.com</t>
  </si>
  <si>
    <t>812-909-4144</t>
  </si>
  <si>
    <t>Victor</t>
  </si>
  <si>
    <t>Jason Kuykendall</t>
  </si>
  <si>
    <t>jkuykendall@ralphiesfuncenter.com</t>
  </si>
  <si>
    <t>270-629-4263</t>
  </si>
  <si>
    <t>Chef Rob</t>
  </si>
  <si>
    <t>Graham Garrett</t>
  </si>
  <si>
    <t>graham.garrett@gfs.com</t>
  </si>
  <si>
    <t>616-717-4914</t>
  </si>
  <si>
    <t>MW REGIONALMERCHANDISING MANAGER -5 DC'S</t>
  </si>
  <si>
    <t>Ethan Weinberger</t>
  </si>
  <si>
    <t>ethan.weinberger@gfs.com</t>
  </si>
  <si>
    <t>419.779.4822</t>
  </si>
  <si>
    <t>Southfield</t>
  </si>
  <si>
    <t>GLAKES MULTI-UNIT MANAGER</t>
  </si>
  <si>
    <t>Dave Ryan</t>
  </si>
  <si>
    <t>Berkot Super Foods</t>
  </si>
  <si>
    <t>DaveRyan@Berkott.net</t>
  </si>
  <si>
    <t>708 231-1623</t>
  </si>
  <si>
    <t>1913 S Briggs</t>
  </si>
  <si>
    <t>Joliet</t>
  </si>
  <si>
    <t>Dave Ryan is Corporate Deli Buyer.</t>
  </si>
  <si>
    <t>Steve Mcmillen</t>
  </si>
  <si>
    <t>steve.mcmillen@greatlakesch.org</t>
  </si>
  <si>
    <t>Pamela Kopplenger</t>
  </si>
  <si>
    <t>kopplebergerp@michigan.gov</t>
  </si>
  <si>
    <t>Chris Tanner</t>
  </si>
  <si>
    <t>chritan@umich.edu</t>
  </si>
  <si>
    <t>GFS NOVI SHOW LEAD 4/25 kaufholds\</t>
  </si>
  <si>
    <t>Peggy Anderson</t>
  </si>
  <si>
    <t>pja1a@yahoo.com</t>
  </si>
  <si>
    <t>Evan Scheller</t>
  </si>
  <si>
    <t>evan@battlealleybrewingcompany.com</t>
  </si>
  <si>
    <t>Todd Forsythe</t>
  </si>
  <si>
    <t>Bev Stange</t>
  </si>
  <si>
    <t>kkinney@benssupercenter.com</t>
  </si>
  <si>
    <t>Skip  Telgard</t>
  </si>
  <si>
    <t>bluebirdleland@gmail.com</t>
  </si>
  <si>
    <t>Ericson Booker</t>
  </si>
  <si>
    <t>Jroach33@yahoo.com</t>
  </si>
  <si>
    <t>Igor Ilijovski</t>
  </si>
  <si>
    <t>bri@boyneriverinn.com</t>
  </si>
  <si>
    <t>Andrew Wright</t>
  </si>
  <si>
    <t>andrew.wright@scouting.org</t>
  </si>
  <si>
    <t>Omri Robinson</t>
  </si>
  <si>
    <t>grabby.gnat_0u@icloud.com</t>
  </si>
  <si>
    <t>Gretchen Olds</t>
  </si>
  <si>
    <t>thebdbar.grill@gmail.com</t>
  </si>
  <si>
    <t>Alexander Ausley</t>
  </si>
  <si>
    <t>alexander.ausley@miraclecamp.com</t>
  </si>
  <si>
    <t>Ted Klonaris</t>
  </si>
  <si>
    <t>tedklonaris@gmail.com</t>
  </si>
  <si>
    <t>Jim  Chico</t>
  </si>
  <si>
    <t>jamesfwinter10@gmail.com</t>
  </si>
  <si>
    <t>Melissa Coy</t>
  </si>
  <si>
    <t>melissac@caascm.org</t>
  </si>
  <si>
    <t>Julia Tyrrell</t>
  </si>
  <si>
    <t>juliatyrrell@gmail.com</t>
  </si>
  <si>
    <t>Matthew Losiewicz</t>
  </si>
  <si>
    <t>Losiewiczmatthew@yahoo.com</t>
  </si>
  <si>
    <t>Bill Wilson</t>
  </si>
  <si>
    <t>daybreakcafe@comcast.net</t>
  </si>
  <si>
    <t>Kay Morgan</t>
  </si>
  <si>
    <t>kdmorg5@gmail.com</t>
  </si>
  <si>
    <t>Jehad Majed</t>
  </si>
  <si>
    <t>jmajed@mac.com</t>
  </si>
  <si>
    <t>Ruben Meneses</t>
  </si>
  <si>
    <t>docksidetorchlake@gmail.com</t>
  </si>
  <si>
    <t>Brent  Overmyer</t>
  </si>
  <si>
    <t>Josh Layne</t>
  </si>
  <si>
    <t>joshualane13@gmail.com</t>
  </si>
  <si>
    <t>Sinisa Cirovski</t>
  </si>
  <si>
    <t>eighteen87llc@gmail.com</t>
  </si>
  <si>
    <t>Adam MacMillan</t>
  </si>
  <si>
    <t>mac5478@gmail.com</t>
  </si>
  <si>
    <t>Paris Hoisington</t>
  </si>
  <si>
    <t>jtlaw93@icloud.com</t>
  </si>
  <si>
    <t>Sue Ann Braley</t>
  </si>
  <si>
    <t>Snnkibby@yahoo.com</t>
  </si>
  <si>
    <t>Lisa Davis</t>
  </si>
  <si>
    <t>Davis.donaven@yahoo.com</t>
  </si>
  <si>
    <t>Paul Veen</t>
  </si>
  <si>
    <t>pveen@haciendafiesta.com</t>
  </si>
  <si>
    <t>Keith Ingrassia</t>
  </si>
  <si>
    <t>keith.ingrassia@gmail.com</t>
  </si>
  <si>
    <t>Dave Meyer</t>
  </si>
  <si>
    <t>henrysrestaurantottawa@gmail.com</t>
  </si>
  <si>
    <t>Carolyn Peruski</t>
  </si>
  <si>
    <t>jg2900m53@aol.com</t>
  </si>
  <si>
    <t>Dave Leidlein</t>
  </si>
  <si>
    <t>infojayell@gmail.com</t>
  </si>
  <si>
    <t>Bret Klun</t>
  </si>
  <si>
    <t>bretklun@hotmail.com</t>
  </si>
  <si>
    <t>Mellisa Spinella</t>
  </si>
  <si>
    <t>spinagcmlgc@gmail.com</t>
  </si>
  <si>
    <t>Dave  Coker</t>
  </si>
  <si>
    <t>mrscsgrilledcheese@gmail.com</t>
  </si>
  <si>
    <t>Joe Bristol</t>
  </si>
  <si>
    <t>jbdance@sbcglobal.net</t>
  </si>
  <si>
    <t>Matthew Leeland</t>
  </si>
  <si>
    <t>mleeland@pbenet.com</t>
  </si>
  <si>
    <t>Jack Alexander</t>
  </si>
  <si>
    <t>katelyn@putinbayresort.com</t>
  </si>
  <si>
    <t>Dana Saurman</t>
  </si>
  <si>
    <t>dsaurman@hotmail.com</t>
  </si>
  <si>
    <t>Crystal Pierce</t>
  </si>
  <si>
    <t>riverfrontgrillechesaning@gmail.com</t>
  </si>
  <si>
    <t>DORIS RUMFELT</t>
  </si>
  <si>
    <t>DORISPOST253@GMAIL.COM</t>
  </si>
  <si>
    <t>Dawn Shafer</t>
  </si>
  <si>
    <t>dshafer4@outlook.com</t>
  </si>
  <si>
    <t>Jesse samsal</t>
  </si>
  <si>
    <t>jsamsal@shawneecountryclub.com</t>
  </si>
  <si>
    <t>LAURETTA REISS</t>
  </si>
  <si>
    <t>LAURETTA@SMALLBATCHHS.COM</t>
  </si>
  <si>
    <t>Sarah Williams</t>
  </si>
  <si>
    <t>smokinpigsbybigs@gmail.com</t>
  </si>
  <si>
    <t>Christina Bentley</t>
  </si>
  <si>
    <t>ccatalfio@gmail.com</t>
  </si>
  <si>
    <t>Tammy Holsworth</t>
  </si>
  <si>
    <t>tholsworth@sunrisestores.com</t>
  </si>
  <si>
    <t>Kerry Emelander</t>
  </si>
  <si>
    <t>kemelander@prioritylc.com</t>
  </si>
  <si>
    <t>Chris Zawila</t>
  </si>
  <si>
    <t>czawila@gmail.com</t>
  </si>
  <si>
    <t>Dave Wilder</t>
  </si>
  <si>
    <t>chefwilder@hotmail.com</t>
  </si>
  <si>
    <t>Kailyn Switzer</t>
  </si>
  <si>
    <t>agllaher_56@yahoo.com</t>
  </si>
  <si>
    <t>Brandi Sarver</t>
  </si>
  <si>
    <t>AGMTPSAnnArbor@arborlodging.com</t>
  </si>
  <si>
    <t>Shawn Ruddock</t>
  </si>
  <si>
    <t>tracksideeatery@gmail.com</t>
  </si>
  <si>
    <t>Kathleen Bridgewater</t>
  </si>
  <si>
    <t>kathleenrn50@gmail.com</t>
  </si>
  <si>
    <t>Kelley Hohl</t>
  </si>
  <si>
    <t>krorick19@yahoo.com</t>
  </si>
  <si>
    <t>Nevin Nannoshi</t>
  </si>
  <si>
    <t>greekjalapenodixie@gmail.com</t>
  </si>
  <si>
    <t>Zachariah Polasky</t>
  </si>
  <si>
    <t>zchocolateshop@gmail.com</t>
  </si>
  <si>
    <t>Chef Paul Harmony</t>
  </si>
  <si>
    <t>ppharmony72@gmail.com</t>
  </si>
  <si>
    <t>Brian Perrone</t>
  </si>
  <si>
    <t>brian@slowsbarbq.com</t>
  </si>
  <si>
    <t>Brian Smith</t>
  </si>
  <si>
    <t>bsmith@treetops.com</t>
  </si>
  <si>
    <t>David Kniffen</t>
  </si>
  <si>
    <t>conniern77@gmail.com</t>
  </si>
  <si>
    <t>Robin Smith</t>
  </si>
  <si>
    <t>rsmith@warriorweb.org</t>
  </si>
  <si>
    <t>Brian Paul</t>
  </si>
  <si>
    <t>bpaul@campblodgett.org</t>
  </si>
  <si>
    <t>Caden  Fulkerson</t>
  </si>
  <si>
    <t>caden.fulkerson@cobeac.org</t>
  </si>
  <si>
    <t>Ronald Cox</t>
  </si>
  <si>
    <t>carmellascreamery@gmail.com</t>
  </si>
  <si>
    <t>Katlyn McLeod</t>
  </si>
  <si>
    <t>katlyn@lincolnlake.com</t>
  </si>
  <si>
    <t>Rhonda Howard</t>
  </si>
  <si>
    <t>rhonda.howard@umhsparrow.org</t>
  </si>
  <si>
    <t>Teresa Biller</t>
  </si>
  <si>
    <t>tubbslakeresort@gmail.com</t>
  </si>
  <si>
    <t>Chef Alfredo</t>
  </si>
  <si>
    <t xml:space="preserve">Swap chicken </t>
  </si>
  <si>
    <t>Zack Lockhart</t>
  </si>
  <si>
    <t xml:space="preserve">sold ranch and bakeable </t>
  </si>
  <si>
    <t>Rut Thomason</t>
  </si>
  <si>
    <t>Rut.Thomason@DTMDistribotors.com</t>
  </si>
  <si>
    <t>PO Box 1192</t>
  </si>
  <si>
    <t>introduced Kaufholds and McCrum</t>
  </si>
  <si>
    <t>Issac</t>
  </si>
  <si>
    <t>tarandfeather70@gmail.com</t>
  </si>
  <si>
    <t>Steven Zabel</t>
  </si>
  <si>
    <t>Steven.zabel@pfgc.com</t>
  </si>
  <si>
    <t>Chef Shawn Conklin</t>
  </si>
  <si>
    <t>sconklin@indianhills-bgky.com</t>
  </si>
  <si>
    <t>Chef Shane Macdougall</t>
  </si>
  <si>
    <t>Brandon Smithson</t>
  </si>
  <si>
    <t>Bsmithson@fourwindscasino.com</t>
  </si>
  <si>
    <t>Jacob Giese</t>
  </si>
  <si>
    <t>Samantha Zastrow</t>
  </si>
  <si>
    <t>Smzastrow@wisc.edu</t>
  </si>
  <si>
    <t>Channie McCall</t>
  </si>
  <si>
    <t>Cihomich@d.umn.edu</t>
  </si>
  <si>
    <t>Joesph Skeene</t>
  </si>
  <si>
    <t>SkeeneJ@missouri.edu</t>
  </si>
  <si>
    <t>Travis Johnson</t>
  </si>
  <si>
    <t>Kamlesh Bhai</t>
  </si>
  <si>
    <t>708-663-1656</t>
  </si>
  <si>
    <t>Robert Cooper</t>
  </si>
  <si>
    <t>robert.cooper@ky.gov</t>
  </si>
  <si>
    <t>Chef Tammy</t>
  </si>
  <si>
    <t>A-</t>
  </si>
  <si>
    <t>Luke Holleb</t>
  </si>
  <si>
    <t>Mike Sakshaug</t>
  </si>
  <si>
    <t>220 E North Ave.</t>
  </si>
  <si>
    <t>Sarah Robinson</t>
  </si>
  <si>
    <t>sarah@obryansobky.com</t>
  </si>
  <si>
    <t>rick.blasey@usfoods.com</t>
  </si>
  <si>
    <t>330-687-5041</t>
  </si>
  <si>
    <t>Brian Miglin</t>
  </si>
  <si>
    <t xml:space="preserve">chefbrian@hailstormbrewing.com </t>
  </si>
  <si>
    <t>Nicholas Hanneken</t>
  </si>
  <si>
    <t>2nd email on OSU Cincy Annasea and first on McCrum coorsonation</t>
  </si>
  <si>
    <t xml:space="preserve">Sam Dickstein </t>
  </si>
  <si>
    <t xml:space="preserve">sdickstein12@gmail.com </t>
  </si>
  <si>
    <t xml:space="preserve">Neal Hummitsch </t>
  </si>
  <si>
    <t xml:space="preserve">nealhummitsch@gmail.com </t>
  </si>
  <si>
    <t>steve Coppolillo</t>
  </si>
  <si>
    <t>Dale to pirsue in June-</t>
  </si>
  <si>
    <t>Jeff Gibson</t>
  </si>
  <si>
    <t>Douglas Hunter</t>
  </si>
  <si>
    <t>customerservice@jacobspub.com</t>
  </si>
  <si>
    <t>Mark Pruett</t>
  </si>
  <si>
    <t>mark.pruett@oakviewgroup.com</t>
  </si>
  <si>
    <t>270-687-8922</t>
  </si>
  <si>
    <t>got Marks contact info will follow up</t>
  </si>
  <si>
    <t>Ashley Maldonado</t>
  </si>
  <si>
    <t>amaldonado@crsonesource.com</t>
  </si>
  <si>
    <t>Valerie Sharber is Dry and Frozen Senior Catergory Manager</t>
  </si>
  <si>
    <t>Valerie Sharber</t>
  </si>
  <si>
    <t>executive</t>
  </si>
  <si>
    <t>Valerie.sharber@pfgc.com</t>
  </si>
  <si>
    <t>270-846-7093</t>
  </si>
  <si>
    <t>Ryan Lamere</t>
  </si>
  <si>
    <t>European imports</t>
  </si>
  <si>
    <t>Operator</t>
  </si>
  <si>
    <t>FULL NAME</t>
  </si>
  <si>
    <t>You want the filtered results to appear in column C.</t>
  </si>
  <si>
    <t>No Contacts</t>
  </si>
  <si>
    <t>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t>
  </si>
  <si>
    <t>Patrick  Gibson 231.410.8730 jordan ,Kevin Cruz,Brenda Nelson,Rajeev Patgaonkar,Rebecca Selesky</t>
  </si>
  <si>
    <t>Nikki Goodman,Shawn Duggan,Jae Craycraft,Gary Shelton,Shawn Duggan</t>
  </si>
  <si>
    <t>Naveen Rajagopal,Ben Flores</t>
  </si>
  <si>
    <t>Justin ,Joan Bauman</t>
  </si>
  <si>
    <t>David Talent,Joe Hearth ,Kirchofer Jason,David Tallent</t>
  </si>
  <si>
    <t>allie gunning,mike montgomery</t>
  </si>
  <si>
    <t xml:space="preserve">         Opportunities</t>
  </si>
  <si>
    <t>Organizations
(DropDown)</t>
  </si>
  <si>
    <t>OPPORTUNITY NAME</t>
  </si>
  <si>
    <t>Start Date</t>
  </si>
  <si>
    <t>STATUS
(DropDown)</t>
  </si>
  <si>
    <t>STAGE
(DropDown)</t>
  </si>
  <si>
    <t>EXP. SOLD-7</t>
  </si>
  <si>
    <t>PROBABILITY</t>
  </si>
  <si>
    <t>PRODUCT
(DropDown)</t>
  </si>
  <si>
    <t xml:space="preserve"> CASES 
Per Week
VOLUME</t>
  </si>
  <si>
    <t>DEAL OWNER
(DropDown)</t>
  </si>
  <si>
    <t>SOURCE
(DropDown)</t>
  </si>
  <si>
    <t>LOSS REASON
(DropDown)</t>
  </si>
  <si>
    <t>Notes</t>
  </si>
  <si>
    <t>Helper Lookup</t>
  </si>
  <si>
    <t>LTO-Q3 (2024)</t>
  </si>
  <si>
    <t>SOLD-7d</t>
  </si>
  <si>
    <t>Unknown</t>
  </si>
  <si>
    <t>Trying out 2 flavors (original&amp; Jalapeno) w/ table tents</t>
  </si>
  <si>
    <t>Curd program</t>
  </si>
  <si>
    <t>kaufholds curdtown</t>
  </si>
  <si>
    <t>Dill Pickle</t>
  </si>
  <si>
    <t>Will order dill thru dot/gfs</t>
  </si>
  <si>
    <t>Frites Street</t>
  </si>
  <si>
    <t>Frites street  waffle</t>
  </si>
  <si>
    <t>Annasea and Kaufholds</t>
  </si>
  <si>
    <t>Annasea</t>
  </si>
  <si>
    <t>Bulk pack</t>
  </si>
  <si>
    <t>emailed inviting a sampling</t>
  </si>
  <si>
    <t>VAF</t>
  </si>
  <si>
    <t>Already Known</t>
  </si>
  <si>
    <t>Chef loved the 3/8". USF</t>
  </si>
  <si>
    <t>Street exclusivity and full sales support for $3/cs marketing allowance-paid quarterly billback</t>
  </si>
  <si>
    <t>Kaufhold's</t>
  </si>
  <si>
    <t xml:space="preserve">Turned business over to kaufhold's from Molly's cheese curds. </t>
  </si>
  <si>
    <t>Poke-radius</t>
  </si>
  <si>
    <t>Ahi Tuna</t>
  </si>
  <si>
    <t xml:space="preserve">Bb </t>
  </si>
  <si>
    <t>Better Balance</t>
  </si>
  <si>
    <t>Better Balance hot dogs</t>
  </si>
  <si>
    <t>Dale was working on this account for months. Kim confirmed on 2/18 that they will be going with the cheese sauce. 4 cases a week/USF.</t>
  </si>
  <si>
    <t>100%%</t>
  </si>
  <si>
    <t>Appointment</t>
  </si>
  <si>
    <t xml:space="preserve">Working on sampling different flavours. Bought the original. Previously using Anchor. </t>
  </si>
  <si>
    <t>Poke and FS and VAF</t>
  </si>
  <si>
    <t>Email</t>
  </si>
  <si>
    <t>Pulling from Superior</t>
  </si>
  <si>
    <t>better balance hot dog</t>
  </si>
  <si>
    <t>Closed</t>
  </si>
  <si>
    <t>wondejuice and Kaufholds</t>
  </si>
  <si>
    <t>Jalapeno</t>
  </si>
  <si>
    <t>Sampled prepped product-not present for tasting</t>
  </si>
  <si>
    <t>open</t>
  </si>
  <si>
    <t xml:space="preserve">Purchasing the hot dog thru GFS. </t>
  </si>
  <si>
    <t>Land Lovers</t>
  </si>
  <si>
    <t>Positive Respone</t>
  </si>
  <si>
    <t>Annasea bulk</t>
  </si>
  <si>
    <t>At the office Sports Bar&amp; Grill</t>
  </si>
  <si>
    <t>curds</t>
  </si>
  <si>
    <t>opp2</t>
  </si>
  <si>
    <t>On Hold</t>
  </si>
  <si>
    <t>Customer referral</t>
  </si>
  <si>
    <t>Competitor</t>
  </si>
  <si>
    <t>New menu for 2025</t>
  </si>
  <si>
    <t>Walk-In</t>
  </si>
  <si>
    <t>cheese curds plant based frites</t>
  </si>
  <si>
    <t>Baldwin Richardson University</t>
  </si>
  <si>
    <t xml:space="preserve">Vegan, Verticle Acres, </t>
  </si>
  <si>
    <t>Chef's Mix</t>
  </si>
  <si>
    <t>Swap</t>
  </si>
  <si>
    <t>SWAP</t>
  </si>
  <si>
    <t>Lead from GFS show Novi. Sent email to rep and samples availed</t>
  </si>
  <si>
    <t xml:space="preserve">Swap </t>
  </si>
  <si>
    <t>Distributor referral</t>
  </si>
  <si>
    <t xml:space="preserve">Gave Chef Manny the PFG Kurd kit. Is excited but the boss is the decision maker. </t>
  </si>
  <si>
    <t>Vertical Acres</t>
  </si>
  <si>
    <t>Networking</t>
  </si>
  <si>
    <t xml:space="preserve">Frites Street </t>
  </si>
  <si>
    <t>Frites street 3/8</t>
  </si>
  <si>
    <t>4/wk</t>
  </si>
  <si>
    <t>Wanta to set firm meeting before. Xmas. Hoping to visit with Testa rep</t>
  </si>
  <si>
    <t>Poke, cheese curds and Frite street</t>
  </si>
  <si>
    <t>Timothy</t>
  </si>
  <si>
    <t>Cheese Curds</t>
  </si>
  <si>
    <t>3/wk</t>
  </si>
  <si>
    <t>need to revist w/exec chef, who was not there when we brought samplea</t>
  </si>
  <si>
    <t>poke, VAF, FS</t>
  </si>
  <si>
    <t xml:space="preserve">Frites street 1/4 </t>
  </si>
  <si>
    <t>Red Romaine</t>
  </si>
  <si>
    <t>Garlic</t>
  </si>
  <si>
    <t>cheese curds frites</t>
  </si>
  <si>
    <t>Annasea bulk pack intro request</t>
  </si>
  <si>
    <t>Received positive feedback. Requested samples. Try for 11/26 meeting</t>
  </si>
  <si>
    <t>Driftwood Restaurant Barren River Lake SP</t>
  </si>
  <si>
    <t>Curds garlic  - super special</t>
  </si>
  <si>
    <t>Good customer</t>
  </si>
  <si>
    <t xml:space="preserve">Kaufhod's </t>
  </si>
  <si>
    <t>Original White Cheddar</t>
  </si>
  <si>
    <t>Product for menu addition</t>
  </si>
  <si>
    <t>Bought Jalapeno, Garlic, &amp; Original Curds</t>
  </si>
  <si>
    <t>BB AND LL DISTRICT MEETING</t>
  </si>
  <si>
    <t>Food Show</t>
  </si>
  <si>
    <t>landlovers</t>
  </si>
  <si>
    <t>Rapid Rasoi DC stocking</t>
  </si>
  <si>
    <t>Rapid Rasoi</t>
  </si>
  <si>
    <t>Dehli Tikka Masala</t>
  </si>
  <si>
    <t>rapid Rasoi EPO</t>
  </si>
  <si>
    <t>Makhani</t>
  </si>
  <si>
    <t xml:space="preserve">TCFB, Verticle Acres, </t>
  </si>
  <si>
    <t>Dessert &amp; Curds</t>
  </si>
  <si>
    <t>OPP4</t>
  </si>
  <si>
    <t>Sent email and texted twice Annasea</t>
  </si>
  <si>
    <t>Chef loved the product. Need to revisit. Cost is an issue with him.</t>
  </si>
  <si>
    <t>I would also smaple the breakfast cubes (homestyle) from Frites Street.</t>
  </si>
  <si>
    <t>Dropped off a sample of 3/8. Lauren is following up. Will get more information from her on 02/19.</t>
  </si>
  <si>
    <t>All lines</t>
  </si>
  <si>
    <t>Ofk</t>
  </si>
  <si>
    <t>50%%</t>
  </si>
  <si>
    <t xml:space="preserve">Verticle Acres </t>
  </si>
  <si>
    <t xml:space="preserve">Better Balance </t>
  </si>
  <si>
    <t xml:space="preserve">Land Lovers </t>
  </si>
  <si>
    <t>land lovers</t>
  </si>
  <si>
    <t>Curds</t>
  </si>
  <si>
    <t xml:space="preserve">Kaufholds </t>
  </si>
  <si>
    <t>Met with chef and gave him samples. Loved them. Wants 2nd meeting</t>
  </si>
  <si>
    <t>plant based and curds for gfs</t>
  </si>
  <si>
    <t>`kaufholds `frites street, MCrum</t>
  </si>
  <si>
    <t>Sirracha</t>
  </si>
  <si>
    <t>Poke; Curds, Frite Street</t>
  </si>
  <si>
    <t>CW account. Also liked Frites w/Lauren</t>
  </si>
  <si>
    <t>overview</t>
  </si>
  <si>
    <t>top</t>
  </si>
  <si>
    <t xml:space="preserve">Chef Dame has sampled; USF account; Abdale option? </t>
  </si>
  <si>
    <t>rapid rasoi</t>
  </si>
  <si>
    <t>Received email from buyer for two cases flr Ashland U. Showcase</t>
  </si>
  <si>
    <t>Kufholds</t>
  </si>
  <si>
    <t xml:space="preserve">Only buy local and big on sustainability. Green star certified restaurant. </t>
  </si>
  <si>
    <t>Poke-Maple</t>
  </si>
  <si>
    <t>Poke-sub shop</t>
  </si>
  <si>
    <t>Frites street home fries</t>
  </si>
  <si>
    <t>Chef Billy loves the product. Waiting for Testa to get the product live able to sell. Should be week of 12/9</t>
  </si>
  <si>
    <t>bb, ll, annasea</t>
  </si>
  <si>
    <t>Cowboy chips</t>
  </si>
  <si>
    <t>Left 5# sample Contacted-phone/email-2 gfs rep . Gfs rep wrote to him on 11/25</t>
  </si>
  <si>
    <t>Ralphie's Fun center</t>
  </si>
  <si>
    <t>Kaufholds bb hotdog</t>
  </si>
  <si>
    <t>Never Better</t>
  </si>
  <si>
    <t>Met with the kitchen staff at the west loop location. They currently use daiya cheese. They also are apart of the 50 restaurant group. I will need to meet with chef at the south loop location.</t>
  </si>
  <si>
    <t>BB hot dog and kurds</t>
  </si>
  <si>
    <t>cheese curds</t>
  </si>
  <si>
    <t>All Vegan</t>
  </si>
  <si>
    <t>Vaf</t>
  </si>
  <si>
    <t>Sampled Brad thru Sean. First retail order will have FS samples near 1/15</t>
  </si>
  <si>
    <t>Tamburrino's</t>
  </si>
  <si>
    <t>Swap, Better Balance and Land Lovers</t>
  </si>
  <si>
    <t xml:space="preserve">Need to revisit with Chef David. GFS account, but Piazza would be a better option. </t>
  </si>
  <si>
    <t>Vegan, Kaufhold's</t>
  </si>
  <si>
    <t>Feb on campus showcase</t>
  </si>
  <si>
    <t>curds, FS</t>
  </si>
  <si>
    <t>Looking for GFS PFG or Sofo to order thru DOT</t>
  </si>
  <si>
    <t>Principal dropdown is not working. This is for The Cheesecake Factory Bakery. I walked-in, I want to sample with them after the holidays per their request.</t>
  </si>
  <si>
    <t>LL, BB, SWAP</t>
  </si>
  <si>
    <t xml:space="preserve">Sold the Better Balance hot dog. </t>
  </si>
  <si>
    <t>Vaf, FS, Curds</t>
  </si>
  <si>
    <t>FS</t>
  </si>
  <si>
    <t>Wonder Juices</t>
  </si>
  <si>
    <t>Kayco</t>
  </si>
  <si>
    <t>Presented to Josh LL/RR/SWAP/Kurds</t>
  </si>
  <si>
    <t>Bb</t>
  </si>
  <si>
    <t>rr</t>
  </si>
  <si>
    <t>swap</t>
  </si>
  <si>
    <t>BB amd Kufholds</t>
  </si>
  <si>
    <t>VAF, FS, Juices</t>
  </si>
  <si>
    <t>Kaufholds Kurds Street Program</t>
  </si>
  <si>
    <t>Presented plant based /kurds</t>
  </si>
  <si>
    <t>plant based, kufholds</t>
  </si>
  <si>
    <t>Vegan</t>
  </si>
  <si>
    <t>plant based, indian, annasea</t>
  </si>
  <si>
    <t>Premier GPO and USF supplied-sent Abdale usf codes</t>
  </si>
  <si>
    <t>Mrs. Resslers</t>
  </si>
  <si>
    <t>Fabulous Freddies Italian Eatery</t>
  </si>
  <si>
    <t>Cust Svce</t>
  </si>
  <si>
    <t xml:space="preserve">VAF, FS, </t>
  </si>
  <si>
    <t xml:space="preserve">Identified catman Alex Jacobs and Jessica Farr </t>
  </si>
  <si>
    <t>La Catedral</t>
  </si>
  <si>
    <t xml:space="preserve">All Abdale </t>
  </si>
  <si>
    <t>Abdale</t>
  </si>
  <si>
    <t>demo 4/23</t>
  </si>
  <si>
    <t>Rafael's Sports Bar</t>
  </si>
  <si>
    <t>opem</t>
  </si>
  <si>
    <t>4 sku's set up; Hyrdo Bibb, Baby Red Romaine, &amp; Mixed. Have appt with Steve Testa and is top Sales Reps on 12/11.</t>
  </si>
  <si>
    <t>Wonderjuice</t>
  </si>
  <si>
    <t>Met Joe while making calls. Need to set up a meeting to discuss further.</t>
  </si>
  <si>
    <t>LL, BB, SWAP, wonderjuice</t>
  </si>
  <si>
    <t>will drop chef samples</t>
  </si>
  <si>
    <t>Advanced to new vendor application, then send digital for airlines then complete product information on all w bulk pack flavors</t>
  </si>
  <si>
    <t>Plant based follow up</t>
  </si>
  <si>
    <t>Chef did not like the texture. Will not move forward.</t>
  </si>
  <si>
    <t>Opp1</t>
  </si>
  <si>
    <t>75%s</t>
  </si>
  <si>
    <t>Poke; Curds</t>
  </si>
  <si>
    <t>Great opportunity in Rosemont. Buy curds (think Sysco) the Add spice seasoning. Use Poke, hand-cut at restaurant. Made first connect, offered to revist with samples. Anna is the bartender and identifed Sysco, USF &amp; PFG as suppliers). Need to revisit.</t>
  </si>
  <si>
    <t xml:space="preserve">Bought Jalapeno, Garlic&amp; Original Curds. </t>
  </si>
  <si>
    <t>Cowboy chips and 3/8 =GFS counter</t>
  </si>
  <si>
    <t xml:space="preserve">Emailed and texted GFS delay  </t>
  </si>
  <si>
    <t xml:space="preserve"> Vertical Acres Farm</t>
  </si>
  <si>
    <t>Quoted pricing on 12/2</t>
  </si>
  <si>
    <t>Chris: They sell no hydroponic. It has not sold in the past. MFB will use PIFs and bring opportunities to Sysco.</t>
  </si>
  <si>
    <t>Annasea/on campus showcase request</t>
  </si>
  <si>
    <t>Email noted vactatiom. Follow by phone 11/22</t>
  </si>
  <si>
    <t xml:space="preserve">annasea </t>
  </si>
  <si>
    <t>Owner doesnt like change but chef loves swap</t>
  </si>
  <si>
    <t>McCrum</t>
  </si>
  <si>
    <t>HPS</t>
  </si>
  <si>
    <t xml:space="preserve">Will be going with the hot dog. </t>
  </si>
  <si>
    <t>Sent USF CODES ON 150 items from 23 principals</t>
  </si>
  <si>
    <t>Mike Storei</t>
  </si>
  <si>
    <t>Website</t>
  </si>
  <si>
    <t>Sent email to Heidi and Laura. Asked for warehouse slot owner and offered Lipari option. Initial probe.</t>
  </si>
  <si>
    <t>Visited with chef and he is interested. Need to bet him samples. 7 locations. Italian</t>
  </si>
  <si>
    <t>OSU</t>
  </si>
  <si>
    <t>OPP3</t>
  </si>
  <si>
    <t>TCCF</t>
  </si>
  <si>
    <t>Sent email to present Annasea</t>
  </si>
  <si>
    <t>Frites street 1/2</t>
  </si>
  <si>
    <t>Frites Street 3/8" and chips</t>
  </si>
  <si>
    <t>Third f/u email since Flip's oversite.pricing still a hurdle. GFS rep Ryan was to meet on 11/14. Emailed status request to Ryan 1</t>
  </si>
  <si>
    <t>Waffle fries</t>
  </si>
  <si>
    <t xml:space="preserve">Need too sample again. Hold up is that they grow their own greens but on a small scale. </t>
  </si>
  <si>
    <t>fries, plant based, Kaufholds and CCF</t>
  </si>
  <si>
    <t>PFG Curds</t>
  </si>
  <si>
    <t>Email invite for sampling</t>
  </si>
  <si>
    <t>Freestreet Original Curds</t>
  </si>
  <si>
    <t xml:space="preserve"> Loss Business. Reason?</t>
  </si>
  <si>
    <t>needs it for food show</t>
  </si>
  <si>
    <t>Vertical Acres Farm meeting on 11/2</t>
  </si>
  <si>
    <t>Bibb Lettuce</t>
  </si>
  <si>
    <t>gorgio</t>
  </si>
  <si>
    <t>Kim SOLD-7d this business. PO of  200 cases on 2/18</t>
  </si>
  <si>
    <t>Dill Pickle Curds</t>
  </si>
  <si>
    <t>Will be presenting on 2/28.</t>
  </si>
  <si>
    <t>many</t>
  </si>
  <si>
    <t>GFS Roemont Food Show</t>
  </si>
  <si>
    <t>feb on campus showcase</t>
  </si>
  <si>
    <t>Turkey Private Label program</t>
  </si>
  <si>
    <t>Mrs Ressler's</t>
  </si>
  <si>
    <t>Presented the 3 turkey breasts chosen for Berkot brand. Final label needs approval. Final price needs confirmation. Order will be placed by ay 1, 2025. Need Deli Managers contest proposed.</t>
  </si>
  <si>
    <t>kurds, plant based</t>
  </si>
  <si>
    <t>W/w Angella-dieticin gfs healthcare rep-will led us to other opps</t>
  </si>
  <si>
    <t>Emailed 5/1. will phone 5/12</t>
  </si>
  <si>
    <t>Annasea; RR</t>
  </si>
  <si>
    <t>Steven</t>
  </si>
  <si>
    <t>b</t>
  </si>
  <si>
    <t>Frosty Acres McCrum</t>
  </si>
  <si>
    <t>Supreme Lobster does not sell any fries.</t>
  </si>
  <si>
    <t>emailed donfirmation pf menu addition in fall by Lesa. USF and Sean notified.</t>
  </si>
  <si>
    <t>Plant Based</t>
  </si>
  <si>
    <t>Big Vegan menu. Pursuing</t>
  </si>
  <si>
    <t>Wants the a premade pie, does not have ovens. Wicks does offer some options.</t>
  </si>
  <si>
    <t xml:space="preserve">Wants samples of the 9" raw lard pie shell and the 10" lid/circle </t>
  </si>
  <si>
    <t xml:space="preserve">Wants to sample the 4" raw lard pie shell and the 6" lids/circles. Would use this for pot pies. </t>
  </si>
  <si>
    <t xml:space="preserve">Wants to sample 9" raw lard pie shells and the 10" lids/circles. </t>
  </si>
  <si>
    <t xml:space="preserve">Thirsty Camel Supper Club </t>
  </si>
  <si>
    <t>mccrum</t>
  </si>
  <si>
    <t>Will attend sales meeting lainch 6/6</t>
  </si>
  <si>
    <t>Kaufhold</t>
  </si>
  <si>
    <t xml:space="preserve">NRA lead. bakeable samples, Original, Ranch, Cajun, Beer Battered. </t>
  </si>
  <si>
    <t>Kaufhold's lead/all lines</t>
  </si>
  <si>
    <t>NRA lead</t>
  </si>
  <si>
    <t>Kaufholds GFS Novi Lead</t>
  </si>
  <si>
    <t>Mccrum cutting</t>
  </si>
  <si>
    <t>Mccrum</t>
  </si>
  <si>
    <t>Dave Pestrak asks for approximate pricing on our matched items to simplot and mccain</t>
  </si>
  <si>
    <t>Chicken</t>
  </si>
  <si>
    <t xml:space="preserve">Chef wants to use SWAP in a vegan fajitas dish. Will play with product and decide. I am bringing him some more samples next week. </t>
  </si>
  <si>
    <t xml:space="preserve">They are a bar but also participate as vendors in a lot of festivals/concerts. They serve our garlic cheese curds. WIll now add jalapeno to the vendor menu. </t>
  </si>
  <si>
    <t>Kauhold's</t>
  </si>
  <si>
    <t xml:space="preserve">Rep lead, brought them a USF curd kit. They have started buying. </t>
  </si>
  <si>
    <t>MIchell</t>
  </si>
  <si>
    <t>Rep Allessandra will pick up a USF curd kit on friday am.</t>
  </si>
  <si>
    <t>TCFB</t>
  </si>
  <si>
    <t>EMAIL TO DAVE PESTRAK IDENTIFIED INTEREST TO REVIEW.SENT TARGET ITEMS TO CHRISTINE</t>
  </si>
  <si>
    <t>email response announcing vacation thur June</t>
  </si>
  <si>
    <t>VAF BLITZ</t>
  </si>
  <si>
    <t>Michael Hanser is testa rep; Exec Chef - Scott Wallet</t>
  </si>
  <si>
    <t>Michael Hanser is testa rep; Exec Chef's Ed Laxner or Everado</t>
  </si>
  <si>
    <t>Michael Hanser is testa rep; Exec Chef Gee Cuyugan</t>
  </si>
  <si>
    <t>Steve Horwich is Testa rep. Jay is Owner and Brendan is Director of Catering</t>
  </si>
  <si>
    <t>Steve Horwich is Testa rep. Exec Chef Charile; Exec Sous Chef Ronald</t>
  </si>
  <si>
    <t>Steve Horwich is Testa rep. GM -Jason</t>
  </si>
  <si>
    <t>Kristine Campbell is Testa rep. Chef Will &amp; Ben</t>
  </si>
  <si>
    <t>Kindling Cookout &amp; Cocktails</t>
  </si>
  <si>
    <t>Kristine Campbell is Testa rep. Chef Jario</t>
  </si>
  <si>
    <t>Kristine Campbell is Testa rep. Chef Ken</t>
  </si>
  <si>
    <t>Kristine Campbell is Testa rep. Chef Donny</t>
  </si>
  <si>
    <t>Kristine Campbell is Testa rep. Chef Peggy</t>
  </si>
  <si>
    <t>VAF currently buying Gem</t>
  </si>
  <si>
    <t>Megan Camarigg is Testa rep. Chef Kostas</t>
  </si>
  <si>
    <t>Megan Camarigg is Testa rep. Owner - Polly. GM - John</t>
  </si>
  <si>
    <t>Megan Camarigg is Testa rep. Chef Louis</t>
  </si>
  <si>
    <t>Megan Camarigg is Testa rep. Chef Mad</t>
  </si>
  <si>
    <t>Megan Camarigg is Testa rep. Chef Diana</t>
  </si>
  <si>
    <t xml:space="preserve">Next Restaurant </t>
  </si>
  <si>
    <t>Kristen is testa rep. Chef Alan</t>
  </si>
  <si>
    <t>Food For Thiught</t>
  </si>
  <si>
    <t>Kristen is testa rep. Patrick, john, rudy, darren are contacts</t>
  </si>
  <si>
    <t>Berghoff Restaurant</t>
  </si>
  <si>
    <t>Kristen is testa rep. chef Matt and Israel is Purchasing</t>
  </si>
  <si>
    <t>Kristen is Testa rep.  Willy and Debbie are contact</t>
  </si>
  <si>
    <t>The Bar - Evanston</t>
  </si>
  <si>
    <t xml:space="preserve">VAF  </t>
  </si>
  <si>
    <t>Kristen is testa rep. Luis is contact</t>
  </si>
  <si>
    <t>Kristen is testa rep. Chef Matt. Sister place Dimmi Dimmi opening soon</t>
  </si>
  <si>
    <t>Miller's Pub</t>
  </si>
  <si>
    <t>Kristen is testa rep. Chef Leo</t>
  </si>
  <si>
    <t>Chef Jeff</t>
  </si>
  <si>
    <t>Briar Ridge CC</t>
  </si>
  <si>
    <t>Chef Billy</t>
  </si>
  <si>
    <t>Chef Adrian</t>
  </si>
  <si>
    <t>Chef Saul</t>
  </si>
  <si>
    <t>Hilton Oakbrook Hills Resort</t>
  </si>
  <si>
    <t>Hyatt Centric Chicago Mag Mile</t>
  </si>
  <si>
    <t>Hyatt Regency Chicago</t>
  </si>
  <si>
    <t>Park Hyatt</t>
  </si>
  <si>
    <t>Hyatt Place Wicker Park</t>
  </si>
  <si>
    <t>Hyatt House</t>
  </si>
  <si>
    <t>Hyatt House Chicago Medical District</t>
  </si>
  <si>
    <t>Hyatt Place Chicago South Medical Center</t>
  </si>
  <si>
    <t>Hyatt Place Chicago Midway</t>
  </si>
  <si>
    <t>Hyatt House Evanston</t>
  </si>
  <si>
    <t>Hyatt Regency O'Hare</t>
  </si>
  <si>
    <t>Hyatt Centric Chicago O'Hare</t>
  </si>
  <si>
    <t>Hyatt House Oakbrook</t>
  </si>
  <si>
    <t>Hyatt Place O'Hare</t>
  </si>
  <si>
    <t>Crowne Plaza Rosemont</t>
  </si>
  <si>
    <t>Hilton Garden Inn Rosemont</t>
  </si>
  <si>
    <t>Chef Sandro</t>
  </si>
  <si>
    <t>London House by Hilton</t>
  </si>
  <si>
    <t>The Drake Lake Shore</t>
  </si>
  <si>
    <t>Hilton Chicago</t>
  </si>
  <si>
    <t>The Wit by Hilton</t>
  </si>
  <si>
    <t>The Palmer House</t>
  </si>
  <si>
    <t>The Hilton Garden in Riverwalk</t>
  </si>
  <si>
    <t>The Canopy by Hilton</t>
  </si>
  <si>
    <t>Kaufholds NOVI Show lead</t>
  </si>
  <si>
    <t>Gordon Foodservice</t>
  </si>
  <si>
    <t>ranch and bakeable</t>
  </si>
  <si>
    <t>Bakeable</t>
  </si>
  <si>
    <t>kaufholds, BB, swap</t>
  </si>
  <si>
    <t>Owensboro Convention</t>
  </si>
  <si>
    <t xml:space="preserve">         Interactions</t>
  </si>
  <si>
    <t>PRIORITY (Formula)</t>
  </si>
  <si>
    <t>INTERACTION 
(Dropdown)</t>
  </si>
  <si>
    <t>Organizations
(Formula)</t>
  </si>
  <si>
    <t>ACCT.    MANAGER 
(Dropdown)</t>
  </si>
  <si>
    <t xml:space="preserve">OPPORTUNITY
</t>
  </si>
  <si>
    <t>CONTACT 
(Dropdown)</t>
  </si>
  <si>
    <t>Chris says Sysco does not sell hydroponic becuase it has not sold in the past. MFB will sample customers and give him feedback. VAF is better priced and safer product than standard produce.</t>
  </si>
  <si>
    <t>Requested on campus showcase and received date ion Feb. presented Annasea by email</t>
  </si>
  <si>
    <t>Revisit with additonal samples and code #'s. Preferred the Dill</t>
  </si>
  <si>
    <t>Call</t>
  </si>
  <si>
    <t>CW &amp; USF account. Chef loved the frites and want to transition to the. Bought 1 cs of 3/8" via USF; 15cs/wk in winter, 25-30cs/wk in summer; $2 deviation. $82 currently from USF</t>
  </si>
  <si>
    <t>Pushing us for another 2%. Asked TODD to leg to volume goal</t>
  </si>
  <si>
    <t>4 sku's set up; Hyrdo Bibb, Baby Red Romaine, Little Gem &amp; Mixed. Have appt with Steve Testa and is top Sales Reps on 12/11.</t>
  </si>
  <si>
    <t>Quoted price</t>
  </si>
  <si>
    <t>Kaufholds Kurds street program</t>
  </si>
  <si>
    <t>Email invite requesting to send samples and for further dialog</t>
  </si>
  <si>
    <t>Distributor visited &amp; reported</t>
  </si>
  <si>
    <t>Going to buy case of Bakeable thru DOT Foods</t>
  </si>
  <si>
    <t>Cheese kurds</t>
  </si>
  <si>
    <t>Daniel gutierrez</t>
  </si>
  <si>
    <t>Gave PFG sample kit to the Mom b/c Primo (boss) was busy</t>
  </si>
  <si>
    <t>Weather mark Tavern</t>
  </si>
  <si>
    <t>Gave PFG sample kit to Chef Manny( cool guy) and will try Garlic &amp; Jalapeño kurds</t>
  </si>
  <si>
    <t>Bulk kits</t>
  </si>
  <si>
    <t xml:space="preserve">Set introductory teams meeting for 12/9 </t>
  </si>
  <si>
    <t>Michell Martinez</t>
  </si>
  <si>
    <t>Left samples and will revisit 2nd of Dec</t>
  </si>
  <si>
    <t>Follow-up with distro rep for a 2nd appt</t>
  </si>
  <si>
    <t>NSP</t>
  </si>
  <si>
    <t>Aaliyahh, Manager. Jodi, Owner</t>
  </si>
  <si>
    <t xml:space="preserve">Jaimie Moore </t>
  </si>
  <si>
    <t>Cosed will be live this week 12/9. Dicussed price, DEL and pick-up options. DEL preferred. After the New Year focused for company launch.</t>
  </si>
  <si>
    <t xml:space="preserve">Michell </t>
  </si>
  <si>
    <t>Gerardo Mancilla</t>
  </si>
  <si>
    <t xml:space="preserve">Beat out McCain to the curbbb! Trying to bring in new flavours. Chef liked Garlic. Will revisit Q1. </t>
  </si>
  <si>
    <t>Demo/sampled</t>
  </si>
  <si>
    <t xml:space="preserve">Gerardo Mancilla </t>
  </si>
  <si>
    <t xml:space="preserve">The Cheesecake Factory Bakery </t>
  </si>
  <si>
    <t>Santos Dominguez</t>
  </si>
  <si>
    <t>Column1</t>
  </si>
  <si>
    <t xml:space="preserve">This is for TCFB. They want to sample after the holidays. I will bring them a wheel. </t>
  </si>
  <si>
    <t xml:space="preserve">I want to bring them the cubes. They currently have some on their menu. </t>
  </si>
  <si>
    <t>Column2</t>
  </si>
  <si>
    <t>Chris was w/GFS Mike and Rob. Gfs want 80%of spend for pricing. Chris took samples and relays to chefs at Radius and Maple</t>
  </si>
  <si>
    <t>Left Nick samples and emailed for followup connect</t>
  </si>
  <si>
    <t>Bill Kim</t>
  </si>
  <si>
    <t>Annesa</t>
  </si>
  <si>
    <t>Shipped Samples</t>
  </si>
  <si>
    <t>Need a followup</t>
  </si>
  <si>
    <t>Left them a 2 tuna and one salmon sample pack with sauce. They were opening 2nd location in Lexington KY</t>
  </si>
  <si>
    <t>Meet with owner Mike and gave him samples of cheese curds</t>
  </si>
  <si>
    <t>Kaufholds/TCCF</t>
  </si>
  <si>
    <t>Set-up meeting to present Kaufholds and TCCF.</t>
  </si>
  <si>
    <t>ALL VEGAN PRODUCTS</t>
  </si>
  <si>
    <t>Texted</t>
  </si>
  <si>
    <t xml:space="preserve">Kauftholds </t>
  </si>
  <si>
    <t>They said they will try the samples after the holiday</t>
  </si>
  <si>
    <t>Has an cheese curd currently maybe GFS house brand.. waiting back in the gfs rep to see what kind they buy.</t>
  </si>
  <si>
    <t>This is a meal prep service nationwide. This location is franchised. Corporate makes the menu for the week.</t>
  </si>
  <si>
    <t>will drop off Annasea sample to owner of 5 locations would be good spot for Vertical Acres</t>
  </si>
  <si>
    <t>Taco Pros</t>
  </si>
  <si>
    <t>plant-based. No current PB items</t>
  </si>
  <si>
    <t>2025 Sales plan &amp; growth</t>
  </si>
  <si>
    <t>Cinny foodshow 1/17; work thr streets both markets week of 1/13 &amp; 1/20</t>
  </si>
  <si>
    <t>Received a "sales" or "district" meeting by Dennis Mitchell on Feb 7th</t>
  </si>
  <si>
    <t>Franco reached out and asked for some vegan options that would fit his concept. Met with both Franco and his Sysco rep Matt.</t>
  </si>
  <si>
    <t>Schedule offical cutting</t>
  </si>
  <si>
    <t xml:space="preserve">Abdale Indtroduction </t>
  </si>
  <si>
    <t>Great meeting; discussed Abdale Program; showed immediate interest in Davi Grace, Kaufholds, juice, beets. Round Table to be schedule wnd of Feb or March</t>
  </si>
  <si>
    <t>Sent intro to Better Balance-Land Lovers-Kaufholds</t>
  </si>
  <si>
    <t xml:space="preserve">Land Lovers and Better Balance </t>
  </si>
  <si>
    <t>Email Chef Juan Zuniga asking for a meeting to show Land Lovers and Better Balance.</t>
  </si>
  <si>
    <t>Jamie emailed to ask to focus week 1/13 to close on Abdale USF items. Describe Wicks representation. Include OFK, FS, Kaufholds,</t>
  </si>
  <si>
    <t>Need to revisit with Chef David. GFS account, but Piazza would be a better option.</t>
  </si>
  <si>
    <t>Have to put together table tents/menus in spanish.</t>
  </si>
  <si>
    <t xml:space="preserve">Sent an email requesting a meeting for Greg Murrel's market visit. </t>
  </si>
  <si>
    <t>matt tonozzi</t>
  </si>
  <si>
    <t>Talked to Matt about a meeting. Referred to Patrick Vanderhoff as oversees Dennis Mitchels area. Sales meeting coming up this month and maybe seperate to the Feb. 7th meeting?</t>
  </si>
  <si>
    <t>District Sales Meeting 14 in attendance. BB amd LLsampled and 8 prospects identified</t>
  </si>
  <si>
    <t>MFB Intro</t>
  </si>
  <si>
    <t>met with Tim at The Hub and shared samples and trained to MFB. and Annasea</t>
  </si>
  <si>
    <t>Conferenced and discussed UND opportunity with Annasea</t>
  </si>
  <si>
    <t>ship samples for delivery week lf 1/20</t>
  </si>
  <si>
    <t>Visited and dropped off samples of Kaufhold's. Would be easy for them to bring in.</t>
  </si>
  <si>
    <t xml:space="preserve">They currently use SWAP chicken. They buy it from testa. Sou Chef liked land lovers. </t>
  </si>
  <si>
    <t xml:space="preserve">Brought them a sample of the hot dog. They don't see a fit for it in the menu at this time. Will revisit in the spring. </t>
  </si>
  <si>
    <t>Hacienda Calavera uses a variety of distributors. They have a large following on social media and are always very busy. I need to drop off a sample of TFCB.</t>
  </si>
  <si>
    <t>went in on a cold call and got the names of the owner- Sue &amp; Tim. Spoke to Rae (server) and left a kurd sample kit.</t>
  </si>
  <si>
    <t>Spoke to Carina Bartender and told GFS is their distributor and Emily is the owner. Gave a Kud kit.</t>
  </si>
  <si>
    <t>Spoke to Lauren Server at the Oak Forest location. Main is in Kankakee. 4 Locations.Gave Kurd kit.</t>
  </si>
  <si>
    <t>Talked to Javier and Sampled the Kurd kit. Loves the Garlic flavor and Joe is the owner.</t>
  </si>
  <si>
    <t>need to revisit; chris is very open to see new products</t>
  </si>
  <si>
    <t>visited and follow-up email</t>
  </si>
  <si>
    <t>LL and BB</t>
  </si>
  <si>
    <t>Emailed receipt on further duscussing week of /12</t>
  </si>
  <si>
    <t>BB Hot dogs/</t>
  </si>
  <si>
    <t>Cheryl confirmed ahe passed BB cut sheets to all culinary deciaion mkers. Seeking showcase on cmpus in Feb</t>
  </si>
  <si>
    <t xml:space="preserve">All </t>
  </si>
  <si>
    <t>Made an initial visited as lead exploration. Found out there are seven locations in the Chicago suburbs. The newest location just opened in schamburg. There are different menus at each location.</t>
  </si>
  <si>
    <t>going to buy garlic cheese curds from GFS!!</t>
  </si>
  <si>
    <t>emailed to invite trials and support LL</t>
  </si>
  <si>
    <t>emailed final phases for distribution. Jamie to finalize this week.</t>
  </si>
  <si>
    <t>Plant based/Abdale</t>
  </si>
  <si>
    <t>like RR. Left samp,e library to odentify preferred sauces. A connect to Northern Haserot. Salesman is Nathan Shegerig</t>
  </si>
  <si>
    <t>7 FW locations. Garlic cheese curd and italian mozzarella bite samples to send. Uses USF Cheesecake</t>
  </si>
  <si>
    <t>Steak frites opportunity. Send a 5# bag</t>
  </si>
  <si>
    <t>Write to general info box. Troll deeper</t>
  </si>
  <si>
    <t>Presented oortfolio and focused on LL as Kaleen was with me, offerred cheese curd promo for March Madness</t>
  </si>
  <si>
    <t>FS, VAF, Kayco, Abdale</t>
  </si>
  <si>
    <t>Loved the fries; would have like to fry the 1/2"; we fried 3/8" and Cottage.</t>
  </si>
  <si>
    <t>Dan came in to meet Sales team; whole team is aware ans sampled the product; will set up calls for Testa</t>
  </si>
  <si>
    <t>liked the juices; reps taking samples to customers; offered Abdale DEL price @ $11.55/cs with 15cs minimum; DOT is $13.01/cs</t>
  </si>
  <si>
    <t>LL and BB and Kurds and Annasea</t>
  </si>
  <si>
    <t>will buy dogs from gfs and katie swindel</t>
  </si>
  <si>
    <t>Curds,LL, Annasea</t>
  </si>
  <si>
    <t>met DaveK James brothers. Middleeast ancestry-tho looks like Chef Kurt Kwiatowski. Left 3 cs curds, LL, VAF, RR-REALLY like RR Chef Mikala of Baker Street isntarget for RR</t>
  </si>
  <si>
    <t>Business review-kurds</t>
  </si>
  <si>
    <t>dave will meet Anthony in Houston flr Frosty Acres summit. Dale will meet Dave for marketing plan near 2/8. Will intro to each CATMAN for our portfolio. sent email on plan</t>
  </si>
  <si>
    <t>FS, LL, RR, Annasea</t>
  </si>
  <si>
    <t>chef ready to come back to FS . Likes annasea, RR and VAF-ful court press on VAF. This is the must Win.</t>
  </si>
  <si>
    <t xml:space="preserve">VAF </t>
  </si>
  <si>
    <t>Gave Abdale Price List; lower pricing than dot. Dot is $13.01, Abdale is $11.55</t>
  </si>
  <si>
    <t>Set meeting on 1/31mto close of USF stocked items</t>
  </si>
  <si>
    <t>Invited renewed conversation</t>
  </si>
  <si>
    <t>asked for showcase date in feb</t>
  </si>
  <si>
    <t>LL</t>
  </si>
  <si>
    <t>feedbacknrequestmon LL</t>
  </si>
  <si>
    <t>RR</t>
  </si>
  <si>
    <t>idnetify demand item for Ashlnd U</t>
  </si>
  <si>
    <t>abdale</t>
  </si>
  <si>
    <t>frties street shipment for 1/30</t>
  </si>
  <si>
    <t>Intro to team. Request for presentation at next team meeting</t>
  </si>
  <si>
    <t>Frites</t>
  </si>
  <si>
    <t>Layfayette area. Will set up ride-withs between 3 reps; Kaufholds</t>
  </si>
  <si>
    <t>All Lines</t>
  </si>
  <si>
    <t>First intial email</t>
  </si>
  <si>
    <t>VAF, FS</t>
  </si>
  <si>
    <t>plant based</t>
  </si>
  <si>
    <t>Sam dripped off smples of LL and BB 1/27</t>
  </si>
  <si>
    <t>sent email inviting a sampling trial</t>
  </si>
  <si>
    <t xml:space="preserve">Kaufhold's </t>
  </si>
  <si>
    <t>Sold Chef's lines cheese curds.</t>
  </si>
  <si>
    <t xml:space="preserve">2025 Marketing </t>
  </si>
  <si>
    <t>Vaf, FS, Annasea</t>
  </si>
  <si>
    <t>Is pulling from Superior</t>
  </si>
  <si>
    <t>VAF, SWAP, FS</t>
  </si>
  <si>
    <t>Left samples for chef</t>
  </si>
  <si>
    <t>Louise</t>
  </si>
  <si>
    <t>The Gilt</t>
  </si>
  <si>
    <t>Left samples for chef; Hog Salt;</t>
  </si>
  <si>
    <t>chef asked for sampled; del, not there, left with Manager Dave</t>
  </si>
  <si>
    <t>Sampled. Follow-up needed</t>
  </si>
  <si>
    <t>Nicky's Gyro's - Lockport</t>
  </si>
  <si>
    <t>Kaufhold's, TCFB,</t>
  </si>
  <si>
    <t>30 year anniversy; requesting a free case; Wilkens customer for years</t>
  </si>
  <si>
    <t>FS, Annasea, VAF</t>
  </si>
  <si>
    <t>Virtual Sales Meeting. Monica amd Todd present. Offered March Madness SPIFF- 3/10-4/10, $2/cs on new business</t>
  </si>
  <si>
    <t xml:space="preserve">Follow up with Raven on taste testing. </t>
  </si>
  <si>
    <t>Matt</t>
  </si>
  <si>
    <t>Awaiting owmers decision on VAF. FS not sampled yet</t>
  </si>
  <si>
    <t xml:space="preserve"> Eddie</t>
  </si>
  <si>
    <t xml:space="preserve">Gfs, mcain, 25/cs per week. Wants a heavier breading. Curdtown is the solution </t>
  </si>
  <si>
    <t>The duck inn</t>
  </si>
  <si>
    <t>Sirabella Vegan Cheesecake</t>
  </si>
  <si>
    <t>Column4</t>
  </si>
  <si>
    <t>Michell brought samples to Native for VDay. Great response!</t>
  </si>
  <si>
    <t xml:space="preserve">I delivered 2.5lb pounds of 3/8". Lauren will follow up. </t>
  </si>
  <si>
    <t>VAH, FS, SWAP, Davi Grace</t>
  </si>
  <si>
    <t>emailed to see sample interest</t>
  </si>
  <si>
    <t>Three district meetin and 30+ reps in GFS HQ with Kaleen</t>
  </si>
  <si>
    <t>Overall</t>
  </si>
  <si>
    <t>Rapid rasoi entry led to purchasing introduction</t>
  </si>
  <si>
    <t>W/w rep</t>
  </si>
  <si>
    <t>Kaufholds and Better Balance</t>
  </si>
  <si>
    <t>met owner with GFS rep Mark Burkhalter gave samples of Cheese Curds and better balance hotdogs</t>
  </si>
  <si>
    <t>Frites and plant based</t>
  </si>
  <si>
    <t>Message chef to see if he could take samples</t>
  </si>
  <si>
    <t>Plant based-annasea- indian</t>
  </si>
  <si>
    <t>Presented Annasea,RR, LL, BB, kaufholds</t>
  </si>
  <si>
    <t>KAUFHOLDS</t>
  </si>
  <si>
    <t>did a ride along met Yancey's Gastro Pub, AJ Place, Spillway Bar</t>
  </si>
  <si>
    <t>demo in kitchens with mit and dale</t>
  </si>
  <si>
    <t>dropped off samples of Annasea Kaufholds and Frite Street</t>
  </si>
  <si>
    <t>Frite Street</t>
  </si>
  <si>
    <t>Dropped of samples of Poke, kurds,fries and Better Balance Hot dog</t>
  </si>
  <si>
    <t>Showcase</t>
  </si>
  <si>
    <t>showcase-40 chefs</t>
  </si>
  <si>
    <t>rapid Rasoi stocking</t>
  </si>
  <si>
    <t>sampled and emaild catman Lauren Vanlyn</t>
  </si>
  <si>
    <t>rapid rasoi epo</t>
  </si>
  <si>
    <t>NACUFS SHOWCASE EAST AND SOUTH</t>
  </si>
  <si>
    <t>will try to get Kaufholds into this house</t>
  </si>
  <si>
    <t>annasea</t>
  </si>
  <si>
    <t>will meet sean in Boston flr seafood show</t>
  </si>
  <si>
    <t>Plant based gfs and kurds</t>
  </si>
  <si>
    <t xml:space="preserve">sampled and coached cooking </t>
  </si>
  <si>
    <t>dill pickle</t>
  </si>
  <si>
    <t>GFS ROSEMONT PLANT</t>
  </si>
  <si>
    <t>GFS ROSEMONT SHOW LEADS FROM LL, BB, SWAP</t>
  </si>
  <si>
    <t>Vistro Vegan</t>
  </si>
  <si>
    <t>SWAP, LL, BB and NB</t>
  </si>
  <si>
    <t>hasnt opened yet but will try products</t>
  </si>
  <si>
    <t>owns 3 food trucks in BG and will meet next week to sample tuna and salmon</t>
  </si>
  <si>
    <t>Gfs novi show lead-emailed accountable rep inviting sampling-received respinses and next will contact account visitor at booth</t>
  </si>
  <si>
    <t>sold Ranch and bakeable</t>
  </si>
  <si>
    <t>anthony sold ranch and bakeable</t>
  </si>
  <si>
    <t>Wind Creek/Testa</t>
  </si>
  <si>
    <t>Chef Eric</t>
  </si>
  <si>
    <t>kaufholds</t>
  </si>
  <si>
    <t>w/Anthony-presented 12 flavors nd aought wider DC stocking. Ranch and Bakeable are now contenders, threat to lose GFSM 40 cs/week on both garlic original</t>
  </si>
  <si>
    <t>Food show</t>
  </si>
  <si>
    <t>GFS NOVI SHOW KAUFHOLDS</t>
  </si>
  <si>
    <t>GFS NOVI SHOW KAUFHOLDS-EMAIL BLITZ</t>
  </si>
  <si>
    <t>Wrote to GFS rep requesting support on Novi Show followup</t>
  </si>
  <si>
    <t>Jesse Rogers</t>
  </si>
  <si>
    <t>Announced that we are the broker</t>
  </si>
  <si>
    <t>Eric Paradiso</t>
  </si>
  <si>
    <t>email</t>
  </si>
  <si>
    <t>email GFS rep David Nichols letting him know the new GFS offerings and see if i could present with him to Mr. B's</t>
  </si>
  <si>
    <t>TCFB, Curds, OFK, Valley Lahvash, RJC</t>
  </si>
  <si>
    <t>Tcfb</t>
  </si>
  <si>
    <t>Joe</t>
  </si>
  <si>
    <t>Loves the swap. Needs owners appeoval to bring in</t>
  </si>
  <si>
    <t>Tamburino's</t>
  </si>
  <si>
    <t>Brian</t>
  </si>
  <si>
    <t>moving to new location will put cheese curds on menu</t>
  </si>
  <si>
    <t xml:space="preserve">gfs </t>
  </si>
  <si>
    <t>Going to order maybe 4-5 cases of swap and 2 cases of land lovers for her catering in June both coded and accesible thru GFS marketplace</t>
  </si>
  <si>
    <t>Demo Swap chicken and land loverf steaks and the better balance cheese</t>
  </si>
  <si>
    <t>emailed Cynthia Octavia Director of new menu innovations about sampling the 3 Bakebale cheese curds</t>
  </si>
  <si>
    <t xml:space="preserve">cheese curd GFS new </t>
  </si>
  <si>
    <t>Emailed Jarod who is DM for 8 locations about GFS adding Ranch and Bakeable cheese curds</t>
  </si>
  <si>
    <t>GFS-lexington</t>
  </si>
  <si>
    <t>Emailed DM Kristen Greer LEX KY DM about the new Kaufhold additions to GFS</t>
  </si>
  <si>
    <t>Mrs. Ressler's</t>
  </si>
  <si>
    <t>Dave P</t>
  </si>
  <si>
    <t>Reviewed the line for PL</t>
  </si>
  <si>
    <t>Colin</t>
  </si>
  <si>
    <t>Cut 3 sku's for possible stocking</t>
  </si>
  <si>
    <t>Kaufhold's. Wicks</t>
  </si>
  <si>
    <t>TPC</t>
  </si>
  <si>
    <t>Evansville Zoo</t>
  </si>
  <si>
    <t>Bernie</t>
  </si>
  <si>
    <t>pricing curds thru wabash will follow up next week</t>
  </si>
  <si>
    <t>ACF South Bend</t>
  </si>
  <si>
    <t>Annasea, RR, VAF</t>
  </si>
  <si>
    <t xml:space="preserve">Travis </t>
  </si>
  <si>
    <t>Many came from this, #1 being Four Winds casino. Have emailed them with no response. Will make a personal visit with samples.</t>
  </si>
  <si>
    <t>kaufholds annasea Frite street</t>
  </si>
  <si>
    <t>meet Chef victor and will get him samples or kurds, Fries and Poke</t>
  </si>
  <si>
    <t>Kaufhold, annasea, frite street</t>
  </si>
  <si>
    <t>Emailed Chef Sean on when i could drop off some samples</t>
  </si>
  <si>
    <t>Lucky's -multi unit accounts</t>
  </si>
  <si>
    <t>Conferenced with Kim of BB, Todd of Swap, with Ethan Weinberger Glakes Multi unit manager</t>
  </si>
  <si>
    <t>they use hand cut fries will get them samples</t>
  </si>
  <si>
    <t>Demo</t>
  </si>
  <si>
    <t>last time he had just started pizza told him about the new flavors ranch and the bakeable</t>
  </si>
  <si>
    <t>Talked to Micheal Warren VP Sales to get samples before his District meeting may8Th</t>
  </si>
  <si>
    <t>call</t>
  </si>
  <si>
    <t>talked to Kevin Junior  VP Sales to see when i could meet and drop off samples</t>
  </si>
  <si>
    <t>going to leave owner Victor samples</t>
  </si>
  <si>
    <t>Driftwood</t>
  </si>
  <si>
    <t>dropped off samples for Chef</t>
  </si>
  <si>
    <t>emailed with a $3 rebate to covince to switch from mozz sticks... This would be a big win since this is a Delaware North Property</t>
  </si>
  <si>
    <t>azzip pizza</t>
  </si>
  <si>
    <t>emailed letting him know that ranch and beer battered are bakeable and i can get him samples</t>
  </si>
  <si>
    <t>We look at cheese curds when she opens her food truck</t>
  </si>
  <si>
    <t>will make samples of Swap chicken for his sandwiches and chciken bowls plant base</t>
  </si>
  <si>
    <t>swap samples</t>
  </si>
  <si>
    <t>left pos on McCrum</t>
  </si>
  <si>
    <t>gave POS mcCrum and Kaufholds</t>
  </si>
  <si>
    <t>dropped off sample pack to manager</t>
  </si>
  <si>
    <t>gave Blake samples of the bakeable cheese curds</t>
  </si>
  <si>
    <t>Cheese from Never Better</t>
  </si>
  <si>
    <t>gave sample of mozzela cheese plant base</t>
  </si>
  <si>
    <t>was happy with his 2 plant based proteins</t>
  </si>
  <si>
    <t>Cheesecake factory</t>
  </si>
  <si>
    <t>Left some of the mini sample cheescake cupcakes</t>
  </si>
  <si>
    <t>Left mnini cupocakes</t>
  </si>
  <si>
    <t>left sample pack of cheese curds</t>
  </si>
  <si>
    <t>Left cheese sauce and wants to buy a case of the crumbles and the shreds</t>
  </si>
  <si>
    <t xml:space="preserve">Never Better </t>
  </si>
  <si>
    <t>left plant base sample box of cheeses</t>
  </si>
  <si>
    <t>in person</t>
  </si>
  <si>
    <t>Was very interested in the Swap chicken</t>
  </si>
  <si>
    <t>left a sample box of cheese curds</t>
  </si>
  <si>
    <t>left curd sample box</t>
  </si>
  <si>
    <t>Kaufholds, Better Balance and Swap</t>
  </si>
  <si>
    <t>emailed Staci Litherland DM of evansville and Owensboro of the new GFS codes</t>
  </si>
  <si>
    <t>emailed Jourdian Lamar sales rep Evansville of the new codes</t>
  </si>
  <si>
    <t>emailed David Herrell sales rep Evansville of the new GFS codes</t>
  </si>
  <si>
    <t>emailed Adam Higdon GFS Evansville rep about new codes</t>
  </si>
  <si>
    <t>emailed Cody Radford GFS evansville about new codes</t>
  </si>
  <si>
    <t>emailed  David Nichols about Mr B's and new oppotunities with newe codes</t>
  </si>
  <si>
    <t>talked to Joe Gibs about the Evansville Zoo and new cheese curds spots in evansville</t>
  </si>
  <si>
    <t>Emailed Robert Petree GFS DM Southern KY/Nashville about new items that are coded</t>
  </si>
  <si>
    <t>emailed new codes and POS</t>
  </si>
  <si>
    <t>emailed Kristen Greer DM Lexington/centrel KY and sent new POS</t>
  </si>
  <si>
    <t>emailed Gabe Bowron DM of Louisiville southern IN GFS new codes and POS</t>
  </si>
  <si>
    <t>emailed the DM of NashvilleGFS introducing new gfs codes and POS</t>
  </si>
  <si>
    <t>have to find out what kind of cheese curds currently have on menu</t>
  </si>
  <si>
    <t>met owner and asked if he tried samples</t>
  </si>
  <si>
    <t xml:space="preserve">Kaufholds.  </t>
  </si>
  <si>
    <t>gave samples of curds</t>
  </si>
  <si>
    <t>ask about revisting curds</t>
  </si>
  <si>
    <t xml:space="preserve">its been a few months since grand openinng may revist curds does not have freezer </t>
  </si>
  <si>
    <t>sample kit of curds</t>
  </si>
  <si>
    <t>Better Balance hot dog</t>
  </si>
  <si>
    <t>will sample plant based hotdog</t>
  </si>
  <si>
    <t>Dropped off Table Tents and Napkin Cards for Jalapeno Cheese curds he just ordered thri DOT CRS ONE KY</t>
  </si>
  <si>
    <t>Exec Chef, Billy  ot a Poke fan but had his number 2 sample. Said it was very good and easy to prepare. Testa, USF, GFS account.</t>
  </si>
  <si>
    <t>Sampled multiple times and offered a program. Went in to see what gives. Price too high.</t>
  </si>
  <si>
    <t xml:space="preserve">Briar Ridge </t>
  </si>
  <si>
    <t>gave samples of cowboy chips, 3/4 " and breakfast cubes</t>
  </si>
  <si>
    <t>gave sample box of cheese curds</t>
  </si>
  <si>
    <t>introduced Doug K to Blake to sample Never Better Cheeses</t>
  </si>
  <si>
    <t>Doug visitred Azzip Pizza in person to sample his line of plant base cheeses.</t>
  </si>
  <si>
    <t>better balance</t>
  </si>
  <si>
    <t>will get them sample of plant based cream cheese</t>
  </si>
  <si>
    <t>let them know the new flavors for restaurant and the bakeables for their food truck</t>
  </si>
  <si>
    <t>Left samples with Chef. He was the only one in the kitchen and was unable to sample. Said to come back after Mother's Day.</t>
  </si>
  <si>
    <t>Churros</t>
  </si>
  <si>
    <t>Mayb be something to look into. Over 100 units. Sysco account.</t>
  </si>
  <si>
    <t>sent email to GFS rep to further champion</t>
  </si>
  <si>
    <t>Vertical Acres Farm</t>
  </si>
  <si>
    <t>Chef loved the samples; follow-up when SPIFF begins ; quoted VAF $28</t>
  </si>
  <si>
    <t xml:space="preserve">Chef likely to buy are 4 skus </t>
  </si>
  <si>
    <t>Loved the product; would buy all 4 skus</t>
  </si>
  <si>
    <t>Met with Chef Jamie Logan; left a 5# bag of 1/2" Frites. Steven would like to meet at his Oswego test kitchen to sample the week on 5/12. Also interested in the new Kaufhold flavors (Ranch &amp; Bakeable)</t>
  </si>
  <si>
    <t xml:space="preserve">Wrote to buyer Larry to confirm an Abdale supply </t>
  </si>
  <si>
    <t>submitted EPO program. Now awaiting 15% adjustment to cover requested promo allowance. Michell has the ball again.</t>
  </si>
  <si>
    <t>Demo planned for 5/14 with 40+staff</t>
  </si>
  <si>
    <t>emailled let him know new products</t>
  </si>
  <si>
    <t>Lesa confirms menu ddition for Fall. USF notified. Sean notified.</t>
  </si>
  <si>
    <t>Supreme Lobster does not buy any French Fries.</t>
  </si>
  <si>
    <t>had Some Swap breast for him to sample</t>
  </si>
  <si>
    <t>had shreds and grounds plant based along witht the cheese sauce to try</t>
  </si>
  <si>
    <t xml:space="preserve">Co-owner Mike Greutman is intrested in buying SWAP chicken, they would buy form Sysco. This would be a case a week. </t>
  </si>
  <si>
    <t>Kaufhold's Kurds</t>
  </si>
  <si>
    <t xml:space="preserve">Sampled the cheese curds with the staff. Liked the cheese curds but want to stick with mozzarella bricks. </t>
  </si>
  <si>
    <t xml:space="preserve">Already purchase TCFB. Due to the Reece's being discontinued, they will need updated table tents. </t>
  </si>
  <si>
    <t>reviewing samples with her team; left 2025 Catalog</t>
  </si>
  <si>
    <t>Loves Poke. Uses Sysco &amp; Wabash Seafood. Would buy from Abdale if stocked. Asked Carol to send a New Vendor Form. Left 2025 Catalog</t>
  </si>
  <si>
    <t xml:space="preserve">likes 1/2"...wants to try the breakfast cubes. Sysco &amp; Wabash Seafood. Would buy from Abdale if stocked. Asked Carol to send a New Vendor Form </t>
  </si>
  <si>
    <t xml:space="preserve">likes the curds but see as a good fit. Will revisit 6/15. Sysco &amp; Wabash Seafood. Would buy from Abdale if stocked. Asked Carol to send a New Vendor Form </t>
  </si>
  <si>
    <t>Called and they shocking only service Burger King and Subways</t>
  </si>
  <si>
    <t xml:space="preserve">called and lefted a message introducing myself and us being the new McCrum broker </t>
  </si>
  <si>
    <t>emailed Rick confirming our representation and inviting support. He asked for meeting launch on 6/6</t>
  </si>
  <si>
    <t>Swing Club</t>
  </si>
  <si>
    <t>gave the 10 flavor Kaufhold sample box to compare aganist his lowly Anchor curds yuck... he tried to get curds straight wisconsin but shipping was an issue</t>
  </si>
  <si>
    <t>Owensboro Convention Center</t>
  </si>
  <si>
    <t>got contact info to get samples</t>
  </si>
  <si>
    <t>PFG BG</t>
  </si>
  <si>
    <t>emailed about the Cheesecake Factory line</t>
  </si>
  <si>
    <t>CFCK</t>
  </si>
  <si>
    <t>gave Valerie Sharber(Dry and Frozen SR Catgory Manager) pos on Cheesecake factory holiday promo</t>
  </si>
  <si>
    <t>J's Good Grub</t>
  </si>
  <si>
    <t>J''s Good Grub</t>
  </si>
  <si>
    <t>gave samples of shreds, crumbles and cheese sauce for his new Plant Base only truck</t>
  </si>
  <si>
    <t>WON! Chef loves the SWAP and wants to bring it in immediately. Chef called owner of  Whitingham &amp; Son's meats while Omwas there and wants this to be an option to buy.</t>
  </si>
  <si>
    <t xml:space="preserve">Lettuce Entertain You. Chef Sam excited to buy Kaufhold's for special events. This was a lead from the NRA </t>
  </si>
  <si>
    <t>May be interested in Dill for Navy Pier. Decision makers out of town for 5 weeks; Kelly - bartender</t>
  </si>
  <si>
    <t xml:space="preserve">EJ - Buyer. Jonel - Office Manager. Violet - Floor Manager. Met with Jonel as buyers were in a meeting. Will follow up via email </t>
  </si>
  <si>
    <t>W/w Tyler to schedule me in June</t>
  </si>
  <si>
    <t>jane bullinger asks on food buy approval</t>
  </si>
  <si>
    <t>rapid rasoi and tccf coordination woth GFSM and Delaney</t>
  </si>
  <si>
    <t>Mccrum and Annases</t>
  </si>
  <si>
    <t>Emailed secon time to Nicholas -apparent catman for Fishers, cincy</t>
  </si>
  <si>
    <t>RR; Annasea</t>
  </si>
  <si>
    <t>Email follow-up</t>
  </si>
  <si>
    <t>Need to schedule a visit</t>
  </si>
  <si>
    <t>RR: Annasea</t>
  </si>
  <si>
    <t>Promise here; in comm with Joe...on sampling process</t>
  </si>
  <si>
    <t>Hartsfield Village</t>
  </si>
  <si>
    <t xml:space="preserve">Part of Powers Health; Chef is currentlh sampling </t>
  </si>
  <si>
    <t>Demo'd with 20 ACF members. Following of wirh UF &amp; Four Winds</t>
  </si>
  <si>
    <t xml:space="preserve">Michelle visited and called on. Still pursuing </t>
  </si>
  <si>
    <t>Poke, RR,Kaufholds</t>
  </si>
  <si>
    <t>called and introduce myself and Master Food Brokers as the new Mccrum broker</t>
  </si>
  <si>
    <t>planks tavern on the water</t>
  </si>
  <si>
    <t>Hi dale !</t>
  </si>
  <si>
    <t xml:space="preserve">Wants to use in a Vegan fajita dish. Needs to play with the product first. </t>
  </si>
  <si>
    <t>Vinnys Pizza and catering</t>
  </si>
  <si>
    <t xml:space="preserve">Fried up the cheese curds with manager. Waiting on owner approval. </t>
  </si>
  <si>
    <t>Need to drop off a Greco Wheel</t>
  </si>
  <si>
    <t xml:space="preserve">Could be dropdown 1 </t>
  </si>
  <si>
    <t>Could be dropdown 2</t>
  </si>
  <si>
    <t>What is the One thing I have to do this week that in so doing, will increase The likelihood of my distributor stocking the principal or adding a new item from the principal, or growing volume on a stocked item?</t>
  </si>
  <si>
    <t>CALL/MEET/EMAIL</t>
  </si>
  <si>
    <t>B.  Schedule/Attend a DM meeting</t>
  </si>
  <si>
    <t>A1</t>
  </si>
  <si>
    <t>a distributor category manager to present principal/item</t>
  </si>
  <si>
    <t>C.  W/w a distributor rep</t>
  </si>
  <si>
    <t>A2</t>
  </si>
  <si>
    <t>a distributor chef or culinary teamate to demo a principal/item</t>
  </si>
  <si>
    <t>D.  Call on distributor rep suggested lead </t>
  </si>
  <si>
    <t>A3</t>
  </si>
  <si>
    <t>a GPO affiliated with their distributor responsibility to present principal/item</t>
  </si>
  <si>
    <t>E.  Call/email/visit an A account in the CRM and complete a PIF</t>
  </si>
  <si>
    <t>A4</t>
  </si>
  <si>
    <t>a Distributor Multi-unit Account Manager to present principal/item</t>
  </si>
  <si>
    <t>F.  Send a sample to distributor HQ, DM, Distributor Rep</t>
  </si>
  <si>
    <t>A5</t>
  </si>
  <si>
    <t>a Multi-Unit Restaurant buyer/chef/GM to present principal/item</t>
  </si>
  <si>
    <t>G.  attend a food show</t>
  </si>
  <si>
    <t>H.  Present Abdale/Dot as a supply option thru the distributor</t>
  </si>
  <si>
    <t>Week/Quarter Focus # 1-4</t>
  </si>
  <si>
    <t>MICHELL</t>
  </si>
  <si>
    <t>Per month</t>
  </si>
  <si>
    <t>MCCRUM</t>
  </si>
  <si>
    <t>ANNASEA</t>
  </si>
  <si>
    <t>BB</t>
  </si>
  <si>
    <t>OFK</t>
  </si>
  <si>
    <t>VALLEY LAHVOSH</t>
  </si>
  <si>
    <t>W/Craig, Gary,Dale,Sue</t>
  </si>
  <si>
    <t>Annual Goal</t>
  </si>
  <si>
    <t>A new distributor for MFB, a new principals item;=a new distribution</t>
  </si>
  <si>
    <t>Add 9 new distributions</t>
  </si>
  <si>
    <t>Add 4 new distributions</t>
  </si>
  <si>
    <t>Volume Metric</t>
  </si>
  <si>
    <t>1.2 M dollars</t>
  </si>
  <si>
    <t>Grow by 15%</t>
  </si>
  <si>
    <t>See cell D2-E8</t>
  </si>
  <si>
    <t>A-B-C-D-E-F-G-H</t>
  </si>
  <si>
    <t>USF Streator/Bensenville/WI/</t>
  </si>
  <si>
    <t>Sysco Chicago/Baraboo/Milwaukee</t>
  </si>
  <si>
    <t>Restaurant Depot</t>
  </si>
  <si>
    <t>Fortune</t>
  </si>
  <si>
    <t>Grecian Delight</t>
  </si>
  <si>
    <t>Food and Paper</t>
  </si>
  <si>
    <t>Badger</t>
  </si>
  <si>
    <t>Kohls</t>
  </si>
  <si>
    <t>Kuna</t>
  </si>
  <si>
    <t>Battaglia</t>
  </si>
  <si>
    <t>Badger Murphy</t>
  </si>
  <si>
    <t>Chefs Kitchen</t>
  </si>
  <si>
    <t>Fare Foods</t>
  </si>
  <si>
    <t>S&amp;L Produce</t>
  </si>
  <si>
    <t>Supreme Lobster</t>
  </si>
  <si>
    <t>Total Foods</t>
  </si>
  <si>
    <t>DALE</t>
  </si>
  <si>
    <t>PFG-all</t>
  </si>
  <si>
    <t>D-Identified Creatove Hospitality Concepts rep as .Christopher Pignotti-</t>
  </si>
  <si>
    <t>Wilkens</t>
  </si>
  <si>
    <t>Get Fresh</t>
  </si>
  <si>
    <t>GARY</t>
  </si>
  <si>
    <t>All in IN/OH/KY/MI</t>
  </si>
  <si>
    <t>Sysco-A1</t>
  </si>
  <si>
    <t xml:space="preserve">USF MI/?OH natl account A1 </t>
  </si>
  <si>
    <t>GFS-all</t>
  </si>
  <si>
    <t>Added 2 new flavors and 2 new DC A1; A2;</t>
  </si>
  <si>
    <t>Lipari tep positioning for stores</t>
  </si>
  <si>
    <t>Catman suggests EPO till street demand identified</t>
  </si>
  <si>
    <t>Now buying thru Dot. Brent connecting for Azzip Pizza chain</t>
  </si>
  <si>
    <t>Northern Haserot</t>
  </si>
  <si>
    <t>A1, A2</t>
  </si>
  <si>
    <t>A1; A4; F; H</t>
  </si>
  <si>
    <t>Not a fit. Sysco should stock.</t>
  </si>
  <si>
    <t>Loss of Wings has us in hold with Ofiginal and Garlic. dot will help</t>
  </si>
  <si>
    <t>PFG KY/TN</t>
  </si>
  <si>
    <t>Presenting now thru Brent</t>
  </si>
  <si>
    <t>Interested in GFSM placement</t>
  </si>
  <si>
    <t>Piazza</t>
  </si>
  <si>
    <t>Present in June</t>
  </si>
  <si>
    <t>RAYDIA (B&amp;B, Stanz, Troyers)</t>
  </si>
  <si>
    <t>A1;A2 -in April rejected.bad timing on erm switch</t>
  </si>
  <si>
    <t>Positive email response on matching McCrum</t>
  </si>
  <si>
    <t>SUPERIOR Foods</t>
  </si>
  <si>
    <t>scheduled Sept sales meeting 5.21</t>
  </si>
  <si>
    <t>Stapleton Foods</t>
  </si>
  <si>
    <t>P+L food</t>
  </si>
  <si>
    <t>SUE</t>
  </si>
  <si>
    <t>all GPO's</t>
  </si>
  <si>
    <t>1,2</t>
  </si>
  <si>
    <t>All management companies</t>
  </si>
  <si>
    <t>3,4</t>
  </si>
  <si>
    <t>BRENT</t>
  </si>
  <si>
    <t>HT Hackney</t>
  </si>
  <si>
    <t>PFG-BG</t>
  </si>
  <si>
    <t>Received first order for TCCF</t>
  </si>
  <si>
    <t>PFG-Nashville</t>
  </si>
  <si>
    <t>MIKE</t>
  </si>
  <si>
    <t>Al Peake &amp; Sons</t>
  </si>
  <si>
    <t>Lannings Newark</t>
  </si>
  <si>
    <t>PFG Cincinnati (formerly Reinhart)</t>
  </si>
  <si>
    <t>Premier Produce 1</t>
  </si>
  <si>
    <t>Email response from,JEFF GIBSON VP</t>
  </si>
  <si>
    <t>RDP Columbus</t>
  </si>
  <si>
    <t>Ritchie’s Food Service</t>
  </si>
  <si>
    <t>Sofo</t>
  </si>
  <si>
    <t>TPC Food Service Tiffin</t>
  </si>
  <si>
    <t>White Feather Farms</t>
  </si>
  <si>
    <t>Dutch Creek Foods</t>
  </si>
  <si>
    <t>Euclid Fish Company</t>
  </si>
  <si>
    <t xml:space="preserve">Rightway </t>
  </si>
  <si>
    <t>Thompson and Sons</t>
  </si>
  <si>
    <t>USF Cincy</t>
  </si>
  <si>
    <t>GFS Sprongfield</t>
  </si>
  <si>
    <t>SYSCO Cincy</t>
  </si>
  <si>
    <t xml:space="preserve">         Dropdowns</t>
  </si>
  <si>
    <t>The columns below control dropdown menus in 
the input sheets. Change the entries below to match your 
naming system and sales process</t>
  </si>
  <si>
    <t>PRIORITY</t>
  </si>
  <si>
    <t>SEGMENT</t>
  </si>
  <si>
    <t>DISTRIBUTOR-A priority w/w weekly</t>
  </si>
  <si>
    <t>ACCT. MANAGER</t>
  </si>
  <si>
    <t>STAGE-8 point sales funnel</t>
  </si>
  <si>
    <t>POSITION</t>
  </si>
  <si>
    <t>REASON</t>
  </si>
  <si>
    <t>SOURCE</t>
  </si>
  <si>
    <t>INTERACTION</t>
  </si>
  <si>
    <t>STATUS</t>
  </si>
  <si>
    <t>PRODUCT</t>
  </si>
  <si>
    <t>Price</t>
  </si>
  <si>
    <t>Curdtown -Original Curds</t>
  </si>
  <si>
    <t>Principal List</t>
  </si>
  <si>
    <t>Functionality</t>
  </si>
  <si>
    <t>Jalapeno Curds</t>
  </si>
  <si>
    <t>Lost</t>
  </si>
  <si>
    <t>Garlic Curds</t>
  </si>
  <si>
    <t>Complaint</t>
  </si>
  <si>
    <t>Abandoned</t>
  </si>
  <si>
    <t>Sriracha Curds</t>
  </si>
  <si>
    <t>Change Distributor</t>
  </si>
  <si>
    <t>Heralded</t>
  </si>
  <si>
    <t>W/w MFB associate</t>
  </si>
  <si>
    <t>Distributer Challenge</t>
  </si>
  <si>
    <t>Chesapeake Curds</t>
  </si>
  <si>
    <t>Yellow Curds</t>
  </si>
  <si>
    <t>Carol</t>
  </si>
  <si>
    <t>Bakeable Curds 2 - 5 LB Bags</t>
  </si>
  <si>
    <t>Bakeable Curds 32 - 5 OZ Bags</t>
  </si>
  <si>
    <t>Cajun Curds</t>
  </si>
  <si>
    <t>Membership list</t>
  </si>
  <si>
    <t>Italian Mozzarella Bites</t>
  </si>
  <si>
    <t>RFD</t>
  </si>
  <si>
    <t>Frites street 3/4</t>
  </si>
  <si>
    <t>Frites street crinkle</t>
  </si>
  <si>
    <t>Corrections</t>
  </si>
  <si>
    <t>Frites street cottage</t>
  </si>
  <si>
    <t>Artisan</t>
  </si>
  <si>
    <t>Frites street lattice</t>
  </si>
  <si>
    <t xml:space="preserve">Rdp </t>
  </si>
  <si>
    <t>Romaine</t>
  </si>
  <si>
    <t>Potato pancake</t>
  </si>
  <si>
    <t>Crepes</t>
  </si>
  <si>
    <t>lipari</t>
  </si>
  <si>
    <t>Sofo FOODS OH</t>
  </si>
  <si>
    <t>Wonder juice</t>
  </si>
  <si>
    <t xml:space="preserve">Indianhead </t>
  </si>
  <si>
    <t>Microgreens</t>
  </si>
  <si>
    <t>Sidari</t>
  </si>
  <si>
    <t>Products</t>
  </si>
  <si>
    <t>1 oz pouch</t>
  </si>
  <si>
    <t>Shreds</t>
  </si>
  <si>
    <t>parmesan</t>
  </si>
  <si>
    <t>Cheese</t>
  </si>
  <si>
    <t>Green Romaine</t>
  </si>
  <si>
    <t>mozzarrella</t>
  </si>
  <si>
    <t>Crumble</t>
  </si>
  <si>
    <t>cheddar</t>
  </si>
  <si>
    <t>Viola Editable Flowers</t>
  </si>
  <si>
    <t>Micros</t>
  </si>
  <si>
    <t>Cajun</t>
  </si>
  <si>
    <t>Frites stree cowboy chips</t>
  </si>
  <si>
    <t>EXP. CLOSE</t>
  </si>
  <si>
    <t>Contacted-phone/email</t>
  </si>
  <si>
    <t>Lead-discovery</t>
  </si>
  <si>
    <t>Sampled/Visited</t>
  </si>
  <si>
    <t>visited</t>
  </si>
  <si>
    <t>Kim closed this business. PO of  200 cases on 2/18</t>
  </si>
  <si>
    <t>Food Show 2/27</t>
  </si>
  <si>
    <t>Details for Count of INTERACTION 
(Dropdown) - PRINCIPAL 
(Formula): Annasea</t>
  </si>
  <si>
    <t>PRINCIPAL 
(Formula)</t>
  </si>
  <si>
    <t>NO ORG NAME</t>
  </si>
  <si>
    <t>Chef Louis</t>
  </si>
  <si>
    <t>Chef Edward</t>
  </si>
  <si>
    <t>Gilroy, Dan</t>
  </si>
  <si>
    <t>Senior Management</t>
  </si>
  <si>
    <t>Daniel.Gilroy@pfgc.com</t>
  </si>
  <si>
    <t>Vanderhoff, Patrick</t>
  </si>
  <si>
    <t>Vice-President, Sales</t>
  </si>
  <si>
    <t>Patrick.Vanderhoff@pfgc.com</t>
  </si>
  <si>
    <t>248-824-4063*</t>
  </si>
  <si>
    <t>Sales Management</t>
  </si>
  <si>
    <t>Hollandsworth, Michelle</t>
  </si>
  <si>
    <t>Regional Sales Manager</t>
  </si>
  <si>
    <t>Michelle.Hollandsworth@pfgc.com</t>
  </si>
  <si>
    <t>219-378-8937*</t>
  </si>
  <si>
    <t>Harris, Don</t>
  </si>
  <si>
    <t>Business Development Manager (BDM)</t>
  </si>
  <si>
    <t>Don.Harris@pfgc.com</t>
  </si>
  <si>
    <t>847-846-6211*</t>
  </si>
  <si>
    <t>Ritter, Brad</t>
  </si>
  <si>
    <t>Business Develop Mgr (BDM) - Michigan</t>
  </si>
  <si>
    <t>Bradley.Ritter@pfgc.com</t>
  </si>
  <si>
    <t>331‐290‐1220</t>
  </si>
  <si>
    <t>D'Arco, Gino</t>
  </si>
  <si>
    <t>Gino.Darco@pfgc.com</t>
  </si>
  <si>
    <t>331-2867652</t>
  </si>
  <si>
    <t>Darby, Michele</t>
  </si>
  <si>
    <t>Director of Marketing</t>
  </si>
  <si>
    <t>Michele.Darby@pfgc.com</t>
  </si>
  <si>
    <t>331-684-1550</t>
  </si>
  <si>
    <t>W</t>
  </si>
  <si>
    <t>SALES SPECIALIST TEAM &amp; MANAGERS under Jim Rieck</t>
  </si>
  <si>
    <t>Rieck, Jim</t>
  </si>
  <si>
    <t>Director of Business Resources and New Business</t>
  </si>
  <si>
    <t>Jim.Rieck@pfgc.com</t>
  </si>
  <si>
    <t>262-389-2217*</t>
  </si>
  <si>
    <t>Morelli, Rob</t>
  </si>
  <si>
    <t>Brands Manager/Italian Specialist</t>
  </si>
  <si>
    <t>Sales Specialist</t>
  </si>
  <si>
    <t>Rob.Morelli@pfgc.com</t>
  </si>
  <si>
    <t>331-223-6970</t>
  </si>
  <si>
    <t>Clason, Todd</t>
  </si>
  <si>
    <t>NonFoods/Chemical/Beverage Specialist</t>
  </si>
  <si>
    <t>Todd.Clason@pfgc.com</t>
  </si>
  <si>
    <t>630-675-6858</t>
  </si>
  <si>
    <t>Holden, Chris</t>
  </si>
  <si>
    <t>COP Specialist</t>
  </si>
  <si>
    <t>Chris.Holden@pfgc.com</t>
  </si>
  <si>
    <t>331-262-5557</t>
  </si>
  <si>
    <t>Zabel, Steve</t>
  </si>
  <si>
    <t>Corporate Chef</t>
  </si>
  <si>
    <t>Steven.Zabel@pfgc.com</t>
  </si>
  <si>
    <t>847-790-2014*</t>
  </si>
  <si>
    <t>Logan, Jamie</t>
  </si>
  <si>
    <t>Sales Training Manager</t>
  </si>
  <si>
    <t>Sales Support</t>
  </si>
  <si>
    <t>Jamie.Logan@pfgc.com</t>
  </si>
  <si>
    <t>262-893-8680*</t>
  </si>
  <si>
    <t>Miller, Rita</t>
  </si>
  <si>
    <t>Director of Multi-Unit and Sales Support</t>
  </si>
  <si>
    <t>Rita.Miller@pfgc.com</t>
  </si>
  <si>
    <t>331-219-8645</t>
  </si>
  <si>
    <t>STREET SALES: DISTRICTS (10)</t>
  </si>
  <si>
    <t>MICHELLE HOLLANDSWORTH REGION (AMs &amp; DSMs - 45 total)</t>
  </si>
  <si>
    <t>Abraham, Anthony</t>
  </si>
  <si>
    <t>District Sales Manager (DSM)</t>
  </si>
  <si>
    <t>D11</t>
  </si>
  <si>
    <t>Anthony.Abraham@pfgc.com</t>
  </si>
  <si>
    <t>331-385-8728</t>
  </si>
  <si>
    <t xml:space="preserve">Territory:  Kalamazoo, Benton Harbor, South Haven, Holland and Grand Rapids </t>
  </si>
  <si>
    <t># AMs:</t>
  </si>
  <si>
    <t>Amiss, John</t>
  </si>
  <si>
    <t xml:space="preserve">Area Manager </t>
  </si>
  <si>
    <t>John.Amiss@pfgc.com</t>
  </si>
  <si>
    <t>331-220-4281</t>
  </si>
  <si>
    <t>Decker, Jessica</t>
  </si>
  <si>
    <t>Area Manager</t>
  </si>
  <si>
    <t>Jessica.Decker@pfgc.com</t>
  </si>
  <si>
    <t>224-230-9429</t>
  </si>
  <si>
    <t>Dipiazza, Amy</t>
  </si>
  <si>
    <t>Amy.Dipiazza@pfgc.com</t>
  </si>
  <si>
    <t>331-293-2192</t>
  </si>
  <si>
    <t>GoodCourage, Kevin</t>
  </si>
  <si>
    <t>Kevin.Goodcourage@pfgc.com</t>
  </si>
  <si>
    <t>630‐746‐2368</t>
  </si>
  <si>
    <t>Gottlieb, Jordan</t>
  </si>
  <si>
    <t>Jordan.Gottlieb@pfgc.com</t>
  </si>
  <si>
    <t>Mathews, Elva</t>
  </si>
  <si>
    <t>Elva.Mathews@pfgc.com</t>
  </si>
  <si>
    <t>331-286-7697</t>
  </si>
  <si>
    <t>Satterlee, Bruce</t>
  </si>
  <si>
    <t>Bruce.Satterlee@pfgc.com</t>
  </si>
  <si>
    <t>630‐538‐2164</t>
  </si>
  <si>
    <t>Schamehorn, Taylor</t>
  </si>
  <si>
    <t>Taylor.Schamehorn@pfgc.com</t>
  </si>
  <si>
    <t>331-688-2695</t>
  </si>
  <si>
    <t>Wren, Steve</t>
  </si>
  <si>
    <t>Steve.Wren@pfgc.com</t>
  </si>
  <si>
    <t>331-276-0773</t>
  </si>
  <si>
    <t>Atkins, Leah</t>
  </si>
  <si>
    <t>D13</t>
  </si>
  <si>
    <t>Leah.Atkins@pfgc.com</t>
  </si>
  <si>
    <t>312-961-8441*</t>
  </si>
  <si>
    <t>Territory:  Southwest Chicago Suburbs down to 95th Street</t>
  </si>
  <si>
    <t>Caruso, Nick</t>
  </si>
  <si>
    <t>Nick.Caruso@pfgc.com</t>
  </si>
  <si>
    <t>331-223-7788</t>
  </si>
  <si>
    <t>Edgar, Mike</t>
  </si>
  <si>
    <t>Michael.Edgar@pfgc.com</t>
  </si>
  <si>
    <t>331-293-2658</t>
  </si>
  <si>
    <t>Fortuna, Jose</t>
  </si>
  <si>
    <t>Jose.Fortuna@pfgc.com</t>
  </si>
  <si>
    <t>331-293-2289</t>
  </si>
  <si>
    <t>Gutierrez, Daniel</t>
  </si>
  <si>
    <t>Daniel.Gutierrez@pfgc.com</t>
  </si>
  <si>
    <t>630‐746‐0895</t>
  </si>
  <si>
    <t>Millincamp, Tony</t>
  </si>
  <si>
    <t>Tony.Millincamp@pfgc.com</t>
  </si>
  <si>
    <t>331-223-6636</t>
  </si>
  <si>
    <t>Northam, Maria "Lulu"</t>
  </si>
  <si>
    <t>Maria.Northam@pfgc.com</t>
  </si>
  <si>
    <t>331-758-4205</t>
  </si>
  <si>
    <t>Oyola, Joann</t>
  </si>
  <si>
    <t>Joann.Oyola@pfgc.com</t>
  </si>
  <si>
    <t>773-425-5864*</t>
  </si>
  <si>
    <t>Byrne, Fran</t>
  </si>
  <si>
    <t>D14</t>
  </si>
  <si>
    <t>Frances.Byrne@pfgc.com</t>
  </si>
  <si>
    <t>847-331-4142*</t>
  </si>
  <si>
    <t>Territory:   Southwest Chicago suburbs to mid-Illinois (I-355 to the Indiana state line / 95th Street down to Kankakee)</t>
  </si>
  <si>
    <t>Anthony, Joe</t>
  </si>
  <si>
    <t>Joe.Anthony@pfgc.com</t>
  </si>
  <si>
    <t>331-229-2068</t>
  </si>
  <si>
    <t>Davis, Brett</t>
  </si>
  <si>
    <t>Brett.Davis@pfgc.com</t>
  </si>
  <si>
    <t>512-921-7083</t>
  </si>
  <si>
    <t>Delis, Demetri</t>
  </si>
  <si>
    <t>Demetri.Delis@pfgc.com</t>
  </si>
  <si>
    <t>331‐313‐6577</t>
  </si>
  <si>
    <t>Fremgen, Dan</t>
  </si>
  <si>
    <t>Dan.Fremgen@pfgc.com</t>
  </si>
  <si>
    <t>331-293-6075</t>
  </si>
  <si>
    <t>Gajardo, Rossy</t>
  </si>
  <si>
    <t>rossy.gajardo@pfgc.com</t>
  </si>
  <si>
    <t>773‐699‐0666*</t>
  </si>
  <si>
    <t>Palmateer, Ray</t>
  </si>
  <si>
    <t>Ray.Palmateer@pfgc.com</t>
  </si>
  <si>
    <t>312-493-6896*</t>
  </si>
  <si>
    <t>Connor, Kristyn</t>
  </si>
  <si>
    <t>D20</t>
  </si>
  <si>
    <t>Kristyn.Connor@pfgc.com</t>
  </si>
  <si>
    <t>219-445-2940*</t>
  </si>
  <si>
    <t>Territory:  Southside Chicago, Southern Suburbs, Northern Indiana</t>
  </si>
  <si>
    <t>Bauer, John</t>
  </si>
  <si>
    <t>John.Bauer@pfgc.com</t>
  </si>
  <si>
    <t>331‐222‐8157</t>
  </si>
  <si>
    <t>Bugaboo in Cedar Lake, IN</t>
  </si>
  <si>
    <t>Clawson, Katie</t>
  </si>
  <si>
    <t>Katie.Clawson@pfgc.com</t>
  </si>
  <si>
    <t>331-758-1950</t>
  </si>
  <si>
    <t>Cooksey, Troy</t>
  </si>
  <si>
    <t>Troy.Cooksey@pfgc.com</t>
  </si>
  <si>
    <t>331-223-2565</t>
  </si>
  <si>
    <t>Japkowski, Melissa</t>
  </si>
  <si>
    <t>Melissa.Japkowski@pfgc.com</t>
  </si>
  <si>
    <t>331-442-7715</t>
  </si>
  <si>
    <t>Papamihalakis, Nick</t>
  </si>
  <si>
    <t>Nicholas.Papamihalakis@pfgc.com</t>
  </si>
  <si>
    <t>331-294-5076</t>
  </si>
  <si>
    <t>Sherman, Nathan</t>
  </si>
  <si>
    <t>Nathan.Sherman@pfgc.com</t>
  </si>
  <si>
    <t>331-758-3554</t>
  </si>
  <si>
    <t>Swift, Emma</t>
  </si>
  <si>
    <t>Emma.Swift@pfgc.com</t>
  </si>
  <si>
    <t>331-758-4543</t>
  </si>
  <si>
    <t>Wise, Alex</t>
  </si>
  <si>
    <t>Alex.Wise@pfgc.com</t>
  </si>
  <si>
    <t>708-567-0693*</t>
  </si>
  <si>
    <t>Tonozzi, Matt</t>
  </si>
  <si>
    <t>D1</t>
  </si>
  <si>
    <t xml:space="preserve">Matt.Tonozzi@pfgc.com </t>
  </si>
  <si>
    <t>331-223-3959</t>
  </si>
  <si>
    <t>Territory:  Western Suburbs</t>
  </si>
  <si>
    <t>Bowling, Jim</t>
  </si>
  <si>
    <t>Jim.Bowling@pfgc.com</t>
  </si>
  <si>
    <t>630-621-0140</t>
  </si>
  <si>
    <t>Cortez, Alvaro "Cisco"</t>
  </si>
  <si>
    <t>Alvaro.Cortez@pfgc.com</t>
  </si>
  <si>
    <t>331-321-1127</t>
  </si>
  <si>
    <t>Czech, John</t>
  </si>
  <si>
    <t>John.Czech@pfgc.com</t>
  </si>
  <si>
    <t>331-219-9158</t>
  </si>
  <si>
    <t>Foote, Dan</t>
  </si>
  <si>
    <t>dan.foote@pfgc.com</t>
  </si>
  <si>
    <t>331-293-2275</t>
  </si>
  <si>
    <t>Governale, Amanda</t>
  </si>
  <si>
    <t>Amanda.Governale@pfgc.com</t>
  </si>
  <si>
    <t>815-342-6363</t>
  </si>
  <si>
    <t>Lopez, Tony</t>
  </si>
  <si>
    <t>anthony.lopez2@pfgc.com</t>
  </si>
  <si>
    <t>773‐551‐5699*</t>
  </si>
  <si>
    <t>Romanelli, Dan</t>
  </si>
  <si>
    <t>Dan.Romanelli2@pfgc.com</t>
  </si>
  <si>
    <t>331-229-1099</t>
  </si>
  <si>
    <t>Snell, Ron</t>
  </si>
  <si>
    <t>Ron.Snell@pfgc.com</t>
  </si>
  <si>
    <t>331‐237‐8753</t>
  </si>
  <si>
    <t>Vedziovski, Burim "Brian"</t>
  </si>
  <si>
    <t>Brian.Vedziovski@pfgc.com</t>
  </si>
  <si>
    <t>920-723-3723</t>
  </si>
  <si>
    <t>Weber, Jason</t>
  </si>
  <si>
    <t>Jason.Weber@pfgc.com</t>
  </si>
  <si>
    <t>331-223-3926</t>
  </si>
  <si>
    <t>NIC ANDREWS REGION (AMs &amp; DSMs - 40 total)</t>
  </si>
  <si>
    <t>Donohue, Sean</t>
  </si>
  <si>
    <t>D73</t>
  </si>
  <si>
    <t>sean.donohue@pfgc.com</t>
  </si>
  <si>
    <t>331‐234‐0156</t>
  </si>
  <si>
    <t>Territory:  Downtown Chicago and immediate suburbs</t>
  </si>
  <si>
    <t>Bega, Tomer</t>
  </si>
  <si>
    <r>
      <t xml:space="preserve">Area Manager - </t>
    </r>
    <r>
      <rPr>
        <sz val="11"/>
        <color rgb="FFFF0000"/>
        <rFont val="Calibri"/>
        <family val="2"/>
      </rPr>
      <t>Milwaukee transfer Jan</t>
    </r>
  </si>
  <si>
    <t>tomer.bega@pfgc.com</t>
  </si>
  <si>
    <t>224-659-0102</t>
  </si>
  <si>
    <t>Finley, Kim</t>
  </si>
  <si>
    <t>Kimberly.Finley@pfgc.com</t>
  </si>
  <si>
    <t>331-305-8513</t>
  </si>
  <si>
    <t>Keller, David</t>
  </si>
  <si>
    <t>David.Keller@pfgc.com</t>
  </si>
  <si>
    <t>847-704-2756*</t>
  </si>
  <si>
    <t>Kellogg, Christopher</t>
  </si>
  <si>
    <t>christopher.kellogg@pfgc.com</t>
  </si>
  <si>
    <t>331-293-0332</t>
  </si>
  <si>
    <t>Kureja, Michael</t>
  </si>
  <si>
    <t>Michael.Kureja@pfg.com</t>
  </si>
  <si>
    <t>331‐222‐8554</t>
  </si>
  <si>
    <t>Pribilsky, Ethan</t>
  </si>
  <si>
    <t>Ethan.Pribilsky@pfgc.com</t>
  </si>
  <si>
    <t>331-223-2029</t>
  </si>
  <si>
    <t>Riontino, Emanuele "Manny"</t>
  </si>
  <si>
    <t>emanuele.riontino@pfgc.com</t>
  </si>
  <si>
    <t>630‐746‐6089</t>
  </si>
  <si>
    <t>Ventre, Luca</t>
  </si>
  <si>
    <t xml:space="preserve">Luca.Ventre@pfgc.com </t>
  </si>
  <si>
    <t>331-251-5149</t>
  </si>
  <si>
    <t>Voynovich, David</t>
  </si>
  <si>
    <t>David.Voynovich@pfgc.com</t>
  </si>
  <si>
    <t>773-909-7199*</t>
  </si>
  <si>
    <t>York, Greg</t>
  </si>
  <si>
    <t>Greg.York@pfgc.com</t>
  </si>
  <si>
    <t>773-459-7472*</t>
  </si>
  <si>
    <t>Jenkins, Dave</t>
  </si>
  <si>
    <t>D29</t>
  </si>
  <si>
    <t>Dave.Jenkins2@pfgc.com</t>
  </si>
  <si>
    <t>262-620-0585</t>
  </si>
  <si>
    <t>Territory:  Southern to Central WI with a focus on Milwaukee metro</t>
  </si>
  <si>
    <t>Burzynski, Tony</t>
  </si>
  <si>
    <t>Anthony.Burzynski@pfgc.com</t>
  </si>
  <si>
    <t>331-223-6547</t>
  </si>
  <si>
    <t>Doyle, Kierre</t>
  </si>
  <si>
    <t>Kierre.Doyle@pfgc.com</t>
  </si>
  <si>
    <t>815-276-2129*</t>
  </si>
  <si>
    <t>Grabher, Brian</t>
  </si>
  <si>
    <t>Brian.Grabher@pfgc.com</t>
  </si>
  <si>
    <t>331-219-9762</t>
  </si>
  <si>
    <t>Kilbride, Matt</t>
  </si>
  <si>
    <t>Matt.Kilbride@pfgc.com</t>
  </si>
  <si>
    <t>847-209-1524*</t>
  </si>
  <si>
    <t>Klaus, Joe</t>
  </si>
  <si>
    <t>Joe.Klaus@pfgc.com</t>
  </si>
  <si>
    <t>262-989-0276*</t>
  </si>
  <si>
    <t>Nero, Nick</t>
  </si>
  <si>
    <t>Nick.Nero@pfgc.com</t>
  </si>
  <si>
    <t>331-212-1725</t>
  </si>
  <si>
    <t>Novak, Albert</t>
  </si>
  <si>
    <t>Albert.Novak@pfgc.com</t>
  </si>
  <si>
    <t>331-213-4727</t>
  </si>
  <si>
    <t>Rozzoni, Jason</t>
  </si>
  <si>
    <t>Jason.Rozzoni@pfgc.com</t>
  </si>
  <si>
    <t>331-235-0702</t>
  </si>
  <si>
    <t>Shinn, Daniel</t>
  </si>
  <si>
    <t>Daniel.Shinn@pfgc.com</t>
  </si>
  <si>
    <t>331-758-0838</t>
  </si>
  <si>
    <t>Linderman, Ethan</t>
  </si>
  <si>
    <t>D9</t>
  </si>
  <si>
    <t>Ethan.Linderman@pfgc.com</t>
  </si>
  <si>
    <t>847-436-5359*</t>
  </si>
  <si>
    <t>Territory:  Northeast Illinois into Southern Wisconsin</t>
  </si>
  <si>
    <t>Boston, Jason</t>
  </si>
  <si>
    <t>jason.boston@pfgc.com</t>
  </si>
  <si>
    <t>331-286-0324</t>
  </si>
  <si>
    <t>Clemens, Craig</t>
  </si>
  <si>
    <t>Rcraig.Clemens@pfgc.com</t>
  </si>
  <si>
    <t>331-758-5381</t>
  </si>
  <si>
    <t>Dekker, Dave</t>
  </si>
  <si>
    <t>Dave.Dekker@pfgc.com</t>
  </si>
  <si>
    <t>331-305-8495</t>
  </si>
  <si>
    <t>Galanis, Nick</t>
  </si>
  <si>
    <t>Nick.Galanis@pfgc.com</t>
  </si>
  <si>
    <t>331-223-3344</t>
  </si>
  <si>
    <t>Henning, Scott</t>
  </si>
  <si>
    <t>Scott.Henning@pfgc.com</t>
  </si>
  <si>
    <t>331‐302‐6093</t>
  </si>
  <si>
    <t>Konicek, Mark</t>
  </si>
  <si>
    <t>Mark.Konicek@pfgc.com</t>
  </si>
  <si>
    <t>847-961-8216</t>
  </si>
  <si>
    <t>Meyers, Joel</t>
  </si>
  <si>
    <t>Joel.Meyers@pfgc.com</t>
  </si>
  <si>
    <t>331-293-0268</t>
  </si>
  <si>
    <t>Monical, Steve</t>
  </si>
  <si>
    <t>Steve.Monical@pfgc.com</t>
  </si>
  <si>
    <t>331-452-7415</t>
  </si>
  <si>
    <t>Riley, Kevin</t>
  </si>
  <si>
    <t>Kevin.Riley@pfgc.com</t>
  </si>
  <si>
    <t>331-235-0596</t>
  </si>
  <si>
    <t>Zyzda (Burhmester), Erin</t>
  </si>
  <si>
    <r>
      <t xml:space="preserve">Area Manager - </t>
    </r>
    <r>
      <rPr>
        <sz val="11"/>
        <color rgb="FFFF0000"/>
        <rFont val="Calibri"/>
        <family val="2"/>
      </rPr>
      <t>Name Change Jan 2024</t>
    </r>
  </si>
  <si>
    <t>erin.zyzda@pfgc.com</t>
  </si>
  <si>
    <t>331-213-0001</t>
  </si>
  <si>
    <t>Mitchell, Dennis</t>
  </si>
  <si>
    <t>D12</t>
  </si>
  <si>
    <t>331-212-1352</t>
  </si>
  <si>
    <t>Territory:  Northwest Suburbs into southwest Wisconsin</t>
  </si>
  <si>
    <t>Barbera, Lawrence "Lauren"</t>
  </si>
  <si>
    <t>lawrence.barbera@pfgc.com</t>
  </si>
  <si>
    <t>331‐229‐1745</t>
  </si>
  <si>
    <t>Druwe, Steve</t>
  </si>
  <si>
    <t>Stephen.Druwe@pfgc.com</t>
  </si>
  <si>
    <t>331-222-8090</t>
  </si>
  <si>
    <t>Ferreri, Cheryl</t>
  </si>
  <si>
    <t>Cheryl.Ferreri@pfgc.com</t>
  </si>
  <si>
    <t>331‐385‐7311</t>
  </si>
  <si>
    <t>Furlano, Don</t>
  </si>
  <si>
    <t>Don.Furlano@pfgc.com</t>
  </si>
  <si>
    <t>815-347-3445</t>
  </si>
  <si>
    <t>Kinast, Brad</t>
  </si>
  <si>
    <t>Brad.Kinast@pfgc.com</t>
  </si>
  <si>
    <t>331-228-1401</t>
  </si>
  <si>
    <t>Nichols, Dennis "Trent"</t>
  </si>
  <si>
    <t>dennis.nichols@pfgc.com</t>
  </si>
  <si>
    <t>331-286-6181</t>
  </si>
  <si>
    <t>VanBortel, Scott</t>
  </si>
  <si>
    <t>Scott.VanBortel@pfgc.com</t>
  </si>
  <si>
    <t>630-862-6530*</t>
  </si>
  <si>
    <t>PROCUREMENT: CATEGORY MANAGERS</t>
  </si>
  <si>
    <t>Miller, Bob</t>
  </si>
  <si>
    <t>Vice-President, Procurement</t>
  </si>
  <si>
    <t>Bob.Miller@pfgc.com</t>
  </si>
  <si>
    <t>331-684-1572</t>
  </si>
  <si>
    <r>
      <t>Misch, Mark</t>
    </r>
    <r>
      <rPr>
        <i/>
        <sz val="11"/>
        <color rgb="FF000000"/>
        <rFont val="Calibri"/>
        <family val="2"/>
      </rPr>
      <t xml:space="preserve"> </t>
    </r>
  </si>
  <si>
    <t>Director, Category Management: Oversees all Categories except Center of the Plate and Produce</t>
  </si>
  <si>
    <t>Mark.Misch@pfgc.com</t>
  </si>
  <si>
    <t>331-684-1747</t>
  </si>
  <si>
    <t>Davis, Greg</t>
  </si>
  <si>
    <t>Category Manager: Produce</t>
  </si>
  <si>
    <t>Greg.Davis@pfgc.com</t>
  </si>
  <si>
    <t>331-684-1753</t>
  </si>
  <si>
    <t>Piekos, Greg</t>
  </si>
  <si>
    <t>Category Manager: Center of the Plate (Fresh &amp; Frozen)</t>
  </si>
  <si>
    <t>Greg.Piekos@pfgc.com</t>
  </si>
  <si>
    <t>331-684-1770</t>
  </si>
  <si>
    <t xml:space="preserve">USF </t>
  </si>
  <si>
    <t>Nicholas.dispenza@usfoods.com</t>
  </si>
  <si>
    <t>Tony.jung@usfoods.com</t>
  </si>
  <si>
    <t>Jeff.forkenbrock@usfoods.com</t>
  </si>
  <si>
    <t>Brian.mish@usfoods.com</t>
  </si>
  <si>
    <t>Frank.pomey@usfoods.com</t>
  </si>
  <si>
    <t>Jonathan.rado@usfoods.com</t>
  </si>
  <si>
    <t>Brittany.biggs@usfoods.com</t>
  </si>
  <si>
    <t>Maryann.ariza@usfoods.com</t>
  </si>
  <si>
    <t>Gina.godinez@usfoods.com</t>
  </si>
  <si>
    <t>Nic.andrews@usfoods.com</t>
  </si>
  <si>
    <t>Jason.glisan@usfoods.com</t>
  </si>
  <si>
    <t>Kevin.ballard@usfoods.com</t>
  </si>
  <si>
    <t>Daryl.rosenthal@usfoods.com</t>
  </si>
  <si>
    <t>melonie.sutton@usfoods.com</t>
  </si>
  <si>
    <t>Main Number: 855-877-1445</t>
  </si>
  <si>
    <t>Chicago (3Y) - 2099</t>
  </si>
  <si>
    <t>DSM</t>
  </si>
  <si>
    <t>Jeff</t>
  </si>
  <si>
    <t>Forkenbrock</t>
  </si>
  <si>
    <t>773-294-5683</t>
  </si>
  <si>
    <t>Dimitri</t>
  </si>
  <si>
    <t>Niforatos</t>
  </si>
  <si>
    <t>630-890-5088</t>
  </si>
  <si>
    <t>Victor (VJ)</t>
  </si>
  <si>
    <t>Muscia</t>
  </si>
  <si>
    <t>630-880-2121</t>
  </si>
  <si>
    <t>Chris</t>
  </si>
  <si>
    <t>Ciezak</t>
  </si>
  <si>
    <t>630-827-9401</t>
  </si>
  <si>
    <t>Jordan</t>
  </si>
  <si>
    <t>312-805-8439</t>
  </si>
  <si>
    <t>Angelo</t>
  </si>
  <si>
    <t>Panoutsos</t>
  </si>
  <si>
    <t>630-202-9215</t>
  </si>
  <si>
    <t>Mark</t>
  </si>
  <si>
    <t>Vicksinich</t>
  </si>
  <si>
    <t>630-888-9001</t>
  </si>
  <si>
    <t>Scott</t>
  </si>
  <si>
    <t>Vantine</t>
  </si>
  <si>
    <t>630-202-6421</t>
  </si>
  <si>
    <t>Greg</t>
  </si>
  <si>
    <t>Youra</t>
  </si>
  <si>
    <t>773-343-2518</t>
  </si>
  <si>
    <t>Tom</t>
  </si>
  <si>
    <t>Vergis</t>
  </si>
  <si>
    <t>847-401-8224</t>
  </si>
  <si>
    <t>Ruben</t>
  </si>
  <si>
    <t>Montes</t>
  </si>
  <si>
    <t>312-404-8013</t>
  </si>
  <si>
    <t>Gabe</t>
  </si>
  <si>
    <t>Tesdall</t>
  </si>
  <si>
    <t>708-205-0839</t>
  </si>
  <si>
    <t>Burgess</t>
  </si>
  <si>
    <t>440-478-5048</t>
  </si>
  <si>
    <t>Strauss</t>
  </si>
  <si>
    <t>630-935-8733</t>
  </si>
  <si>
    <t>Andrew</t>
  </si>
  <si>
    <t>Kapordelis</t>
  </si>
  <si>
    <t>313-580-8742</t>
  </si>
  <si>
    <t>Ryan </t>
  </si>
  <si>
    <t>Dallesasse </t>
  </si>
  <si>
    <t>972-890-1788</t>
  </si>
  <si>
    <t>David</t>
  </si>
  <si>
    <t>Williams</t>
  </si>
  <si>
    <t>317-840-3994</t>
  </si>
  <si>
    <t>Matthew</t>
  </si>
  <si>
    <t>Bedell</t>
  </si>
  <si>
    <t>630-464-0815</t>
  </si>
  <si>
    <t>Natalie</t>
  </si>
  <si>
    <t>Olund</t>
  </si>
  <si>
    <t>713-805-0131</t>
  </si>
  <si>
    <t>Crystal </t>
  </si>
  <si>
    <t>Christian</t>
  </si>
  <si>
    <t>630-788-0533</t>
  </si>
  <si>
    <t>Michael </t>
  </si>
  <si>
    <t>Geissler </t>
  </si>
  <si>
    <t>773-543-0565</t>
  </si>
  <si>
    <t>Melonie</t>
  </si>
  <si>
    <t>Sutton </t>
  </si>
  <si>
    <t>219-406-3633</t>
  </si>
  <si>
    <t>Joseph</t>
  </si>
  <si>
    <t>Boldin</t>
  </si>
  <si>
    <t>708-417-8424</t>
  </si>
  <si>
    <t>John</t>
  </si>
  <si>
    <t>Iatrides</t>
  </si>
  <si>
    <t>219-678-1477</t>
  </si>
  <si>
    <t>Egan</t>
  </si>
  <si>
    <t>312-848-1699</t>
  </si>
  <si>
    <t>Jarrell</t>
  </si>
  <si>
    <t>708-601-3222</t>
  </si>
  <si>
    <t>Pete</t>
  </si>
  <si>
    <t>Govis</t>
  </si>
  <si>
    <t>312-593-4402</t>
  </si>
  <si>
    <t>Mish</t>
  </si>
  <si>
    <t>219-742-4325</t>
  </si>
  <si>
    <t>Madeline</t>
  </si>
  <si>
    <t>Khan-Roberts</t>
  </si>
  <si>
    <t>312-218-4017</t>
  </si>
  <si>
    <t>Frank</t>
  </si>
  <si>
    <t>Pomey</t>
  </si>
  <si>
    <t>630-404-1116</t>
  </si>
  <si>
    <t>Nardi</t>
  </si>
  <si>
    <t>773-875-2155</t>
  </si>
  <si>
    <t>Michelle</t>
  </si>
  <si>
    <t>Martinez</t>
  </si>
  <si>
    <t>219-669-6533</t>
  </si>
  <si>
    <t>Spriggs</t>
  </si>
  <si>
    <t>312-375-6766</t>
  </si>
  <si>
    <t>Jason</t>
  </si>
  <si>
    <t>Glisan</t>
  </si>
  <si>
    <t>636-399-7788</t>
  </si>
  <si>
    <t>Nick</t>
  </si>
  <si>
    <t>Thiakos</t>
  </si>
  <si>
    <t>773-480-0833</t>
  </si>
  <si>
    <t>Richard</t>
  </si>
  <si>
    <t>Cowan</t>
  </si>
  <si>
    <t>219-730-1036</t>
  </si>
  <si>
    <t>Brems</t>
  </si>
  <si>
    <t>773-573-5498</t>
  </si>
  <si>
    <t>Kyle</t>
  </si>
  <si>
    <t>Wasserott</t>
  </si>
  <si>
    <t>Daniel</t>
  </si>
  <si>
    <t>Munoz</t>
  </si>
  <si>
    <t>708-542-5998</t>
  </si>
  <si>
    <t>Panagiotidis</t>
  </si>
  <si>
    <t>219- 308-5388</t>
  </si>
  <si>
    <t>Tony</t>
  </si>
  <si>
    <t>Glover</t>
  </si>
  <si>
    <t>612-701-2911</t>
  </si>
  <si>
    <t>Forcier</t>
  </si>
  <si>
    <t>815-260-2046</t>
  </si>
  <si>
    <t>MAE</t>
  </si>
  <si>
    <t>Al</t>
  </si>
  <si>
    <t>Harris</t>
  </si>
  <si>
    <t>847-602-8198</t>
  </si>
  <si>
    <t>Gene</t>
  </si>
  <si>
    <t>Mores</t>
  </si>
  <si>
    <t>708-641-7098</t>
  </si>
  <si>
    <t>Kopsel</t>
  </si>
  <si>
    <t>630-615-1057</t>
  </si>
  <si>
    <t>Petricca</t>
  </si>
  <si>
    <t>847-682-2742</t>
  </si>
  <si>
    <t>Ryan</t>
  </si>
  <si>
    <t>Quisenberry</t>
  </si>
  <si>
    <t>773-571-1556</t>
  </si>
  <si>
    <t>Sadowski</t>
  </si>
  <si>
    <t>815-814-9761</t>
  </si>
  <si>
    <t>Smutzer</t>
  </si>
  <si>
    <t>630-774-9629</t>
  </si>
  <si>
    <t>Lori</t>
  </si>
  <si>
    <t>Taylor</t>
  </si>
  <si>
    <t>239-822-4660</t>
  </si>
  <si>
    <t>Wurtz</t>
  </si>
  <si>
    <t>847-612-4023</t>
  </si>
  <si>
    <t>NBM - Chicago</t>
  </si>
  <si>
    <t>Eric</t>
  </si>
  <si>
    <t>Weigel</t>
  </si>
  <si>
    <t>630-287-0139</t>
  </si>
  <si>
    <t>NBM</t>
  </si>
  <si>
    <t>Martin</t>
  </si>
  <si>
    <t>Cabrera</t>
  </si>
  <si>
    <t>773-517-1528</t>
  </si>
  <si>
    <t>Luke</t>
  </si>
  <si>
    <t>Treichel</t>
  </si>
  <si>
    <t>262-748-8832</t>
  </si>
  <si>
    <t>Michael</t>
  </si>
  <si>
    <t>Via</t>
  </si>
  <si>
    <t>312-646-8977</t>
  </si>
  <si>
    <t>Wisconsin (3D) - 248</t>
  </si>
  <si>
    <t>Wendy</t>
  </si>
  <si>
    <t>Galian</t>
  </si>
  <si>
    <t>262-501-4418</t>
  </si>
  <si>
    <t>Elliott</t>
  </si>
  <si>
    <t>Fenrich</t>
  </si>
  <si>
    <t>920-379-9370</t>
  </si>
  <si>
    <t>Jim</t>
  </si>
  <si>
    <t>Burns</t>
  </si>
  <si>
    <t>414-202-1650</t>
  </si>
  <si>
    <t>Randall</t>
  </si>
  <si>
    <t>Bokath</t>
  </si>
  <si>
    <t>920-410-8893</t>
  </si>
  <si>
    <t>Randy</t>
  </si>
  <si>
    <t>414-795-4133</t>
  </si>
  <si>
    <t>MacIntyre</t>
  </si>
  <si>
    <t>715-938-0998</t>
  </si>
  <si>
    <t>Aaron</t>
  </si>
  <si>
    <t>Kraemer</t>
  </si>
  <si>
    <t>262-424-5872</t>
  </si>
  <si>
    <t>Mutz</t>
  </si>
  <si>
    <t>715-297-2569</t>
  </si>
  <si>
    <t>Jasmine</t>
  </si>
  <si>
    <t>Zimny</t>
  </si>
  <si>
    <t>630-532-7148</t>
  </si>
  <si>
    <t>Wes</t>
  </si>
  <si>
    <t>Lazar</t>
  </si>
  <si>
    <t>920-205-5715</t>
  </si>
  <si>
    <t>Elana</t>
  </si>
  <si>
    <t>Voboril</t>
  </si>
  <si>
    <t>262-424-7725</t>
  </si>
  <si>
    <t>Moon</t>
  </si>
  <si>
    <t>573-368-6903</t>
  </si>
  <si>
    <t>Rob</t>
  </si>
  <si>
    <t>Rajala</t>
  </si>
  <si>
    <t>262-993-6603</t>
  </si>
  <si>
    <t>Steve</t>
  </si>
  <si>
    <t>Lehman</t>
  </si>
  <si>
    <t>920-203-0880</t>
  </si>
  <si>
    <t>TBD</t>
  </si>
  <si>
    <t>Romen</t>
  </si>
  <si>
    <t>Castillo</t>
  </si>
  <si>
    <t>262-302-5322</t>
  </si>
  <si>
    <t>Troy</t>
  </si>
  <si>
    <t>Barber</t>
  </si>
  <si>
    <t>920-980-8335</t>
  </si>
  <si>
    <t>Dan</t>
  </si>
  <si>
    <t>Schonscheck</t>
  </si>
  <si>
    <t>920-379-6834</t>
  </si>
  <si>
    <t>Kjeseth</t>
  </si>
  <si>
    <t>715-684-9319</t>
  </si>
  <si>
    <t>Damrow</t>
  </si>
  <si>
    <t>262-689-1285</t>
  </si>
  <si>
    <t>Matthew </t>
  </si>
  <si>
    <t>Kerley </t>
  </si>
  <si>
    <t>415-529-8027</t>
  </si>
  <si>
    <t>Julie </t>
  </si>
  <si>
    <t>Campbell</t>
  </si>
  <si>
    <t>847-739-6425</t>
  </si>
  <si>
    <t>Kevin</t>
  </si>
  <si>
    <t>Bruesewitz</t>
  </si>
  <si>
    <t>608-212-4392</t>
  </si>
  <si>
    <t>Stuckmyer</t>
  </si>
  <si>
    <t>262-744-0752</t>
  </si>
  <si>
    <t>Nabholz</t>
  </si>
  <si>
    <t>608-712-4200</t>
  </si>
  <si>
    <t>Julie</t>
  </si>
  <si>
    <t>Franke</t>
  </si>
  <si>
    <t>414-745-6846</t>
  </si>
  <si>
    <t>Noye</t>
  </si>
  <si>
    <t>262-923-6372</t>
  </si>
  <si>
    <t>Cristian</t>
  </si>
  <si>
    <t>Hernandez</t>
  </si>
  <si>
    <t>951-258-7640</t>
  </si>
  <si>
    <t>414-218-2133</t>
  </si>
  <si>
    <t>Maricela</t>
  </si>
  <si>
    <t>Aranda</t>
  </si>
  <si>
    <t>414-315-1482</t>
  </si>
  <si>
    <t>Christopher</t>
  </si>
  <si>
    <t>Ard</t>
  </si>
  <si>
    <t>608-335-7814</t>
  </si>
  <si>
    <t>Schoenherr</t>
  </si>
  <si>
    <t>608-712-3446</t>
  </si>
  <si>
    <t>Palmisano</t>
  </si>
  <si>
    <t>262-253-7839</t>
  </si>
  <si>
    <t>Streator (3K) - 2330</t>
  </si>
  <si>
    <t>Matt </t>
  </si>
  <si>
    <t>Dean </t>
  </si>
  <si>
    <t>815-303-3536</t>
  </si>
  <si>
    <t>DSM(111)</t>
  </si>
  <si>
    <t>Paul </t>
  </si>
  <si>
    <t>Maisel </t>
  </si>
  <si>
    <t>217-299-1294</t>
  </si>
  <si>
    <t>Jeremy</t>
  </si>
  <si>
    <t>Adams</t>
  </si>
  <si>
    <t>815-674-2719</t>
  </si>
  <si>
    <t>Gocker</t>
  </si>
  <si>
    <t>815-383-6960</t>
  </si>
  <si>
    <t>Clubb</t>
  </si>
  <si>
    <t>815-693-6790</t>
  </si>
  <si>
    <t>Rowdy</t>
  </si>
  <si>
    <t>Thomas</t>
  </si>
  <si>
    <t>309-369-6091</t>
  </si>
  <si>
    <t>Trevor</t>
  </si>
  <si>
    <t>Turner</t>
  </si>
  <si>
    <t>815-764-5149</t>
  </si>
  <si>
    <t>Danielle</t>
  </si>
  <si>
    <t>Willenborg</t>
  </si>
  <si>
    <t>217-372-4198</t>
  </si>
  <si>
    <t>Gleim</t>
  </si>
  <si>
    <t>815-440-5209</t>
  </si>
  <si>
    <t>McKinney</t>
  </si>
  <si>
    <t>210-243-7355</t>
  </si>
  <si>
    <t>Gregg</t>
  </si>
  <si>
    <t>Mohnssen</t>
  </si>
  <si>
    <t>815-979-2280</t>
  </si>
  <si>
    <t>Broughman</t>
  </si>
  <si>
    <t>217-274-2153</t>
  </si>
  <si>
    <t>Josh</t>
  </si>
  <si>
    <t>Gemeiner</t>
  </si>
  <si>
    <t>815-573-1990</t>
  </si>
  <si>
    <t>Layne</t>
  </si>
  <si>
    <t>Utsinger</t>
  </si>
  <si>
    <t>309-210-5824</t>
  </si>
  <si>
    <t>McLear</t>
  </si>
  <si>
    <t>331-223-3815</t>
  </si>
  <si>
    <t>Jung</t>
  </si>
  <si>
    <t>815-505-7600</t>
  </si>
  <si>
    <t>Salinas</t>
  </si>
  <si>
    <t>815-414-1022</t>
  </si>
  <si>
    <t>VPL</t>
  </si>
  <si>
    <t>Mike </t>
  </si>
  <si>
    <t>Donini</t>
  </si>
  <si>
    <t>Richards</t>
  </si>
  <si>
    <t>309-423-0024</t>
  </si>
  <si>
    <t>Rotramel</t>
  </si>
  <si>
    <t>815-674-3597</t>
  </si>
  <si>
    <t>LMA Specialists &amp; ROCs &amp;NBMs</t>
  </si>
  <si>
    <t>FSM</t>
  </si>
  <si>
    <t>Dulek</t>
  </si>
  <si>
    <t>708-705-5673</t>
  </si>
  <si>
    <t>Field Leader</t>
  </si>
  <si>
    <t>Melton </t>
  </si>
  <si>
    <t>972-487-6323</t>
  </si>
  <si>
    <t>C: COP</t>
  </si>
  <si>
    <t>Edward</t>
  </si>
  <si>
    <t>Jobin</t>
  </si>
  <si>
    <t>815-280-9225</t>
  </si>
  <si>
    <t>W: ROC</t>
  </si>
  <si>
    <t>Tracy</t>
  </si>
  <si>
    <t>Hall</t>
  </si>
  <si>
    <t>262-617-3091</t>
  </si>
  <si>
    <t>C: FF Chef</t>
  </si>
  <si>
    <t>Art</t>
  </si>
  <si>
    <t>Ledda</t>
  </si>
  <si>
    <t>630-664-1075</t>
  </si>
  <si>
    <t>C: ROC</t>
  </si>
  <si>
    <t>Joshua</t>
  </si>
  <si>
    <t>Karther</t>
  </si>
  <si>
    <t>210-872-3314</t>
  </si>
  <si>
    <t>C: Produce</t>
  </si>
  <si>
    <t>Amaro</t>
  </si>
  <si>
    <t>312-288-9229</t>
  </si>
  <si>
    <t>S: COP</t>
  </si>
  <si>
    <t>Nathan</t>
  </si>
  <si>
    <t>Kemp</t>
  </si>
  <si>
    <t>309-533-2430</t>
  </si>
  <si>
    <t>S: FF Chef</t>
  </si>
  <si>
    <t>Nicholas</t>
  </si>
  <si>
    <t>Dispenza</t>
  </si>
  <si>
    <t>815-531-5820</t>
  </si>
  <si>
    <t>NBM - Steven Jokiel 224-578-1566</t>
  </si>
  <si>
    <t>W: COP</t>
  </si>
  <si>
    <t>Starke</t>
  </si>
  <si>
    <t>262-923-6723</t>
  </si>
  <si>
    <t>Muehl</t>
  </si>
  <si>
    <t>262-894-7149</t>
  </si>
  <si>
    <t>Dreibelbis</t>
  </si>
  <si>
    <t>608-513-1076</t>
  </si>
  <si>
    <t>STANZ</t>
  </si>
  <si>
    <t>East District:</t>
  </si>
  <si>
    <t>017 Sean Hurley (Ext. 617) 260-222-1280 shurley@raydia.com DSM</t>
  </si>
  <si>
    <t>024 Nikki McCallum (Ext. 624) 517-212-6341 nmccallum@raydia.com Sales Consultant</t>
  </si>
  <si>
    <t xml:space="preserve">035 Matt Bailey (Ext 635) 919-614-4521 mbailey@raydia.com Sales Consultant </t>
  </si>
  <si>
    <t xml:space="preserve">037 Kendra Enterline (Ext. 637) 260-750-2973 kenterline@raydia.com Sales Consultant </t>
  </si>
  <si>
    <t xml:space="preserve">039 Tim Replogle (Ext. 639) 260-385-8626 treplogle@raydia.com Sales Consultant </t>
  </si>
  <si>
    <t>Central District: (+ Troyer’s District 102)</t>
  </si>
  <si>
    <t>120/339 Karl Reichhold 765-242-9123 kreichold@raydia.com DSM</t>
  </si>
  <si>
    <t>004/008 Troy Wharton 574-535-8219 twharton@raydia.com Sales Consultant (Stanz/Troyer’s)</t>
  </si>
  <si>
    <t>013/013 David Holy 574-312-5438 dholy@raydia.com Sales Consultant (Stanz/Troyer’s)</t>
  </si>
  <si>
    <t>033/012 Miguel Navarro 574-312-5440 mnavarro@raydia.com Sales Consultant (Stanz/Troyer’s)</t>
  </si>
  <si>
    <t>036/213 Shae Mullins (Ext. 636) 269-719-6689 smullins@raydia.com Sales Consultant (Stanz/Troyer’s)</t>
  </si>
  <si>
    <t>041/011 Brian Goldsmith 419-340-0395 bgoldsmith@raydia.com Sales Consultant (Stanz/Troyer’s)</t>
  </si>
  <si>
    <t>101/018 Marion Blomeke 574-535-8223 mblomeke@raydia.com Sales Consultant (Stanz/Troyer’s)</t>
  </si>
  <si>
    <t>105/214 Jax (Jacqueline) Happley 810-333-1161 jhappley@raydia.com Sales Consultant (Stanz/Troyer’s)</t>
  </si>
  <si>
    <t>110/318 Randy Reynolds 574-536-1463 rreynolds@raydia.com Sales Consultant (Stanz/Troyer’s)</t>
  </si>
  <si>
    <t>South District: (+ Troyer’s District 201)</t>
  </si>
  <si>
    <t>115/307 Brad Smith (ext. 604) 812-562-0260 bsmith@raydia.com DSM</t>
  </si>
  <si>
    <t>009 Victoria Boehning (Ext. 609) 765-400-8991 vboehning@raydia.com Sales Consultant</t>
  </si>
  <si>
    <t xml:space="preserve">011 Bel Taylor (Ext. 611) 765-586-6577 btaylor@raydia.com Sales Consultant </t>
  </si>
  <si>
    <t xml:space="preserve">029 Brian Peppers (Ext. 629) 765-620-3466 bpeppers@raydia.com Sales Consultant </t>
  </si>
  <si>
    <t>060 Danielle Wilson (Ext 660) 317-502-3396 dwilson@raydia.com Sales Consultant</t>
  </si>
  <si>
    <t xml:space="preserve">062/021 Scott Sordelet 765-860-2426 ssordelet@raydia.com Sales Consultant (Stanz/Troyer’s) </t>
  </si>
  <si>
    <t>065 Allison Goodman (Ext. 665) 765-491-3056 agoodman@raydia.com Sales Consultant</t>
  </si>
  <si>
    <t>063/070 Bob Boehme 574-702-1990 bboehme@raydia.com Sales Consultant (Stanz/Troyer’s)</t>
  </si>
  <si>
    <t>066/147 Alex Camacho 317-617-0470 acamacho@raydia.com Sales Consultant (Stanz/Troyer’s)</t>
  </si>
  <si>
    <t>067/313 Tom Paris 317-833-8999 tparis@raydia.com Sales Consultant (Stanz/Troyer’s)</t>
  </si>
  <si>
    <t>068/423 Christina Asher 317-364-7967 casher@raydia.com Sales Consultant (Stanz/Troyer’s)</t>
  </si>
  <si>
    <t>069/334 Mike Hills 317-734-4134 mhills@raydia.com Sales Consultant (Stanz/Troyer’s)</t>
  </si>
  <si>
    <t>West District:</t>
  </si>
  <si>
    <t xml:space="preserve">018 Pete Ackley (Ext. 618) 231-343-4741 packley@raydia.com DSM </t>
  </si>
  <si>
    <t xml:space="preserve">005 Jenny Moock (Ext. 605) 502-649-7280 jmoock@raydia.com Sales Consultant </t>
  </si>
  <si>
    <t>010 George Limberopoulos (610) 574-485-6380 glimberopolous@raydia.com Sales Consultant</t>
  </si>
  <si>
    <t>014 Kelsey Doutlick (Ext. 614) 574-849-5656 kdoutlick@raydia.com Sales Consultant</t>
  </si>
  <si>
    <t xml:space="preserve">030 Mike Heminger (Ext. 630) 219-765-7373 mheminger@raydia.com Sales Consultant </t>
  </si>
  <si>
    <t>034 Jillian Scott (Ext 634) 219-561-1591 jscott@raydia.com Sales Consultant</t>
  </si>
  <si>
    <t>038 John Kingsley Edwards (Ext 638) 574-855-0160 jedwards@raydia.com Sales Consultant</t>
  </si>
  <si>
    <t>043 Scott Siade (Ext. 643) 574-850-2312 ssiade@raydia.com Sales Consultant</t>
  </si>
  <si>
    <t>048 Mike Perez (Ext. 648) 219-310-6198 mperez@raydia.com Sales Consultant</t>
  </si>
  <si>
    <t>North District:</t>
  </si>
  <si>
    <t>023 Tim Gernaat (Ext. 623) 269-377-4505 tgernaat@raydia.com DSM</t>
  </si>
  <si>
    <t>002 Bob Fox (Ext. 602) 574-261-8629 bfox@raydia.com Sales Consultant</t>
  </si>
  <si>
    <t xml:space="preserve">007 Jim Davis (Ext. 607) 269-921-7959 jdavis@raydia.com Sales Consultant </t>
  </si>
  <si>
    <t xml:space="preserve">015 Mark Iannone (Ext. 615) 269-967-8046 miannone@raydia.com Sales Consultant </t>
  </si>
  <si>
    <t>020 Rachel Fuller (Ext. 620) 269-277-2253 rfuller@raydia.com Sales Consultant</t>
  </si>
  <si>
    <t>027 Krystal Hirata (Ext 627) 269-240-0444 khirata@raydia.com Sales Consultant</t>
  </si>
  <si>
    <t>032 Larry Kelly (Ext. 632) 616-218-8823 lkelly@raydia.com Sales Consultant</t>
  </si>
  <si>
    <t>064 Jenny Ferguson (Ext 664) 269-808-1852 jferguson@raydia.com Sales Consultant</t>
  </si>
  <si>
    <t>GRECO</t>
  </si>
  <si>
    <t>LINO GRECO - LG</t>
  </si>
  <si>
    <t>ED PISCOPO-EP</t>
  </si>
  <si>
    <t>PAT CIAMPANELLI - MP</t>
  </si>
  <si>
    <t>ROB LEMONIER - RL</t>
  </si>
  <si>
    <t>MARK GARRITSON-MG</t>
  </si>
  <si>
    <t>ANDY PUSITERI</t>
  </si>
  <si>
    <t>ROD FEDDERSEN</t>
  </si>
  <si>
    <t xml:space="preserve">(630) 675-3167 </t>
  </si>
  <si>
    <t>(847) 858-0279 EP</t>
  </si>
  <si>
    <t xml:space="preserve">(847) 736-7290 </t>
  </si>
  <si>
    <t>630-746-7759</t>
  </si>
  <si>
    <t>224-493-4175</t>
  </si>
  <si>
    <t>847-370-8901</t>
  </si>
  <si>
    <t>815-351-8868</t>
  </si>
  <si>
    <t>lgreco@grecoandsons.com</t>
  </si>
  <si>
    <t>episcopo@grecoandsons.com</t>
  </si>
  <si>
    <t>patc@grecoandsons.com</t>
  </si>
  <si>
    <t>rlemonier@grecoandsons.com</t>
  </si>
  <si>
    <t>mgarritson@grecoandsons.com</t>
  </si>
  <si>
    <t>apusiteri@grecoandsons.com</t>
  </si>
  <si>
    <t>rfeddersen@grecoandsons.com</t>
  </si>
  <si>
    <t>395 to 294/80 to 290</t>
  </si>
  <si>
    <t>NW Indiana West to 355 Route 30 N to 290 N</t>
  </si>
  <si>
    <t>Lake/Downtown /  Evanston to 294 w</t>
  </si>
  <si>
    <t>Rockford-NW suburbs N to Mc Henry</t>
  </si>
  <si>
    <t>Central Illinois</t>
  </si>
  <si>
    <t>LEE MILLER- LM</t>
  </si>
  <si>
    <t>THERESA SALERNO- L1</t>
  </si>
  <si>
    <t>MICHAEL CIAMPANELLI-CM</t>
  </si>
  <si>
    <t>John Helgeson -JH</t>
  </si>
  <si>
    <t>CAROLEE RIBA- CR</t>
  </si>
  <si>
    <t>SAL OLIVERI- SO</t>
  </si>
  <si>
    <t>JOHN MORROW - JM</t>
  </si>
  <si>
    <t>(847) 812-7831</t>
  </si>
  <si>
    <t>(312) 493-7204</t>
  </si>
  <si>
    <t>(331) 801-9025</t>
  </si>
  <si>
    <t>(224) 769-4081</t>
  </si>
  <si>
    <t>(630) 280-8695</t>
  </si>
  <si>
    <t>(630) 816-6704</t>
  </si>
  <si>
    <t>(224) 457-6093</t>
  </si>
  <si>
    <t>lmiller@grecoandsons.com</t>
  </si>
  <si>
    <t>tsalerno@grecoandsons.com</t>
  </si>
  <si>
    <t>mciampanelli@grecoandsons.com</t>
  </si>
  <si>
    <t>jhelgeson@grecoandsons.com</t>
  </si>
  <si>
    <t>criba@grecoandsons.com</t>
  </si>
  <si>
    <t>soliveri@grecoandons.com</t>
  </si>
  <si>
    <t>jmorrow@grecoandsons.com</t>
  </si>
  <si>
    <t>JOHN GRECO JG</t>
  </si>
  <si>
    <t>ERIC DANIELS- ED</t>
  </si>
  <si>
    <t>James Drewenski - JD</t>
  </si>
  <si>
    <t>DAN NAATZ-DN</t>
  </si>
  <si>
    <t>MATT GOEBEL -MG</t>
  </si>
  <si>
    <t>ROB KOONTZ - RK</t>
  </si>
  <si>
    <t xml:space="preserve">(630) 878-1730 </t>
  </si>
  <si>
    <t>(224) 230-5964</t>
  </si>
  <si>
    <t>219-895-2406</t>
  </si>
  <si>
    <t>(224) 535-1070</t>
  </si>
  <si>
    <t>224-227-5310</t>
  </si>
  <si>
    <t>(630) 297-3177</t>
  </si>
  <si>
    <t>unclejohn@grecoandsons.com</t>
  </si>
  <si>
    <t>edaniels@grecoandsons.com</t>
  </si>
  <si>
    <t>jdrewenski@grecoandsons.com</t>
  </si>
  <si>
    <t>dnaatz@grecoandsons.com</t>
  </si>
  <si>
    <t>MGOEBEL@GRECOANDSONS.COM</t>
  </si>
  <si>
    <t>rkoontz@grecoandsons.com</t>
  </si>
  <si>
    <t>JESSE AYELLO- JA</t>
  </si>
  <si>
    <t>JIM SOUKUP-JS</t>
  </si>
  <si>
    <t>TRINITY BILLS- TB</t>
  </si>
  <si>
    <t>JOE FIORE- JF</t>
  </si>
  <si>
    <t>CESAR GARZA- DC RETAIL</t>
  </si>
  <si>
    <t>(312) 898-1152</t>
  </si>
  <si>
    <t>(224) 575-2493</t>
  </si>
  <si>
    <t>(312) 339-3404</t>
  </si>
  <si>
    <t>(815) 276-6730</t>
  </si>
  <si>
    <t>(312) 320-0562</t>
  </si>
  <si>
    <t>jayello@grecoandsons.com</t>
  </si>
  <si>
    <t>jsoukup@grecoandsons.com</t>
  </si>
  <si>
    <t>tbills@grecoandsons.com</t>
  </si>
  <si>
    <t>jfiore@grecoandsons.com</t>
  </si>
  <si>
    <t>TEAM DISPOSABLES</t>
  </si>
  <si>
    <t>cgarza@grecoandsons.com</t>
  </si>
  <si>
    <t>ROB BERN - RB</t>
  </si>
  <si>
    <t>FRANK DEROSA- DF</t>
  </si>
  <si>
    <t>Nick Anderson - NA</t>
  </si>
  <si>
    <t>LUIGI VERDE</t>
  </si>
  <si>
    <t>DEAN PROKOS - DP</t>
  </si>
  <si>
    <t>VP OF DISPOSABLES</t>
  </si>
  <si>
    <t>PATRICK BELSKI - P2</t>
  </si>
  <si>
    <t>(630) 461-1024</t>
  </si>
  <si>
    <t>(630)995--6018</t>
  </si>
  <si>
    <t>312-502-4289</t>
  </si>
  <si>
    <t>630-445-3429</t>
  </si>
  <si>
    <t>(630)803-7746</t>
  </si>
  <si>
    <t>(630) 485-8132</t>
  </si>
  <si>
    <t>fderosa@grecoandsons.com</t>
  </si>
  <si>
    <t>nanderson@grecoandsons.com</t>
  </si>
  <si>
    <t>LVERDE@GRECOANDSONS.COM</t>
  </si>
  <si>
    <t>DPROKOS@GRECOANDSONS.COM</t>
  </si>
  <si>
    <t>RBERN@GRECOANDSONS.COM</t>
  </si>
  <si>
    <t>pbelski@grecoandsons.com</t>
  </si>
  <si>
    <t xml:space="preserve"> </t>
  </si>
  <si>
    <t>MIKE BURDI- MB</t>
  </si>
  <si>
    <t>IGGY TUFANO- IT</t>
  </si>
  <si>
    <t>JOHN BRUNETTI- JB</t>
  </si>
  <si>
    <t>JESSE ROGERS -JR</t>
  </si>
  <si>
    <t>MEGAN COPPOCK - MC</t>
  </si>
  <si>
    <t>MARCO CALO</t>
  </si>
  <si>
    <t>(630) 746-2003</t>
  </si>
  <si>
    <t>(630) 816-1202</t>
  </si>
  <si>
    <t>(224) 535-1073</t>
  </si>
  <si>
    <t>(847) 284-1812</t>
  </si>
  <si>
    <t>(630)776-2563</t>
  </si>
  <si>
    <t>N/A yet</t>
  </si>
  <si>
    <t>mburdi@grecoandsons.com</t>
  </si>
  <si>
    <t>itufano@grecoandsons.com</t>
  </si>
  <si>
    <t>jbrunetti@grecoandsons.com</t>
  </si>
  <si>
    <t>JROGERS@grecoandsons.com</t>
  </si>
  <si>
    <t>MCOPPOCK@GRECOANDSONS.COM</t>
  </si>
  <si>
    <t>mcalo@grecoandsons.com</t>
  </si>
  <si>
    <t>Nick LaRocco - NL</t>
  </si>
  <si>
    <t>TOM SCHAFFER - T1</t>
  </si>
  <si>
    <t>TOM DiDOMENICO- TD</t>
  </si>
  <si>
    <t>JESSICA GUERINO - GJ</t>
  </si>
  <si>
    <t>PROTEINS</t>
  </si>
  <si>
    <t>(224)454-1320</t>
  </si>
  <si>
    <t>(872)444-4510</t>
  </si>
  <si>
    <t>(630) 935-8484</t>
  </si>
  <si>
    <t>(630)709-1886</t>
  </si>
  <si>
    <t>ROBERT DONOVAN - R3</t>
  </si>
  <si>
    <t>nlarocco@grecoandsons.com</t>
  </si>
  <si>
    <t>tschaffer@grecoandsons.com</t>
  </si>
  <si>
    <t>tdidomenico@grecoandsons.com</t>
  </si>
  <si>
    <t>JGUERINO@GRECOANDSONS.COM</t>
  </si>
  <si>
    <t>NATIONAL VP DEVELOPMENT &amp; SALES</t>
  </si>
  <si>
    <t>RDONOVAN@GRECOANDSONS.COM</t>
  </si>
  <si>
    <t>Andrews Holbrook</t>
  </si>
  <si>
    <t>CESARE PIZZO - PC</t>
  </si>
  <si>
    <t>SAMANTHA HEINLE - SH</t>
  </si>
  <si>
    <t>(630)360-0251</t>
  </si>
  <si>
    <t>(630) 589-2188</t>
  </si>
  <si>
    <t>(630)390-5711</t>
  </si>
  <si>
    <t>andrews.holbrook@grecoandsons.com</t>
  </si>
  <si>
    <t>cpizzo@grecoandsons.com</t>
  </si>
  <si>
    <t>SHEINLE@GRECOANDSONS.COM</t>
  </si>
  <si>
    <t>DESSERT CATEGORY MANAGER</t>
  </si>
  <si>
    <t>KARL HELFRICH - KH</t>
  </si>
  <si>
    <t>Chris Pignotti</t>
  </si>
  <si>
    <t>RYLEY KNAR</t>
  </si>
  <si>
    <t>630-391-0554</t>
  </si>
  <si>
    <t>(630)391-8449</t>
  </si>
  <si>
    <t>(630)465-9092</t>
  </si>
  <si>
    <t>KHELFRICH@GRECOANDSONS.COM</t>
  </si>
  <si>
    <t>christopher.pignotti@grecoandsons.com</t>
  </si>
  <si>
    <t>ryley.knar@grecoandsons.com</t>
  </si>
  <si>
    <t>(630)538-5171</t>
  </si>
  <si>
    <t>M.CALO@GRECOANDSONS.COM</t>
  </si>
  <si>
    <t xml:space="preserve">                              </t>
  </si>
  <si>
    <t>CHEFS WAREHOUSE</t>
  </si>
  <si>
    <t xml:space="preserve">Michael Lasota </t>
  </si>
  <si>
    <t xml:space="preserve">chefsWAREHOUSE </t>
  </si>
  <si>
    <t xml:space="preserve">414.208.9303 C 888.333.0318 </t>
  </si>
  <si>
    <t xml:space="preserve">2801 South Western Aver Chicago, IL 60608 </t>
  </si>
  <si>
    <t>chefswAREHOUSE</t>
  </si>
  <si>
    <t>Account Manage Thomas Menefee © tmenetee@chefswarehouse.com 888.333.0318 ■ 312310.9964</t>
  </si>
  <si>
    <t>2801 South Western Avenue Chicago, IL 60608</t>
  </si>
  <si>
    <t>-chefsWAREHOUSE</t>
  </si>
  <si>
    <t>Account Manager Sean Frisbie M strisbie@chefswarehouse.com С 888.333.0318 園 773.415.7684</t>
  </si>
  <si>
    <t>2801 South Western Avenu Chicago, IL 60608</t>
  </si>
  <si>
    <t xml:space="preserve">Jessica Brumleve </t>
  </si>
  <si>
    <t xml:space="preserve">469.826 1483 С 88а.333.0318 2801 South Western Chicago, 1. 60608 </t>
  </si>
  <si>
    <t xml:space="preserve">Account Manage Thomas Menetee </t>
  </si>
  <si>
    <t xml:space="preserve">*chefsWAREHOUSE </t>
  </si>
  <si>
    <t xml:space="preserve">menetee@chefswarehouse.com </t>
  </si>
  <si>
    <t xml:space="preserve">888.333.0318 312,310.9964 </t>
  </si>
  <si>
    <t xml:space="preserve">200 south Westem Avenue </t>
  </si>
  <si>
    <t xml:space="preserve">Chicago, IL 60608 </t>
  </si>
  <si>
    <t xml:space="preserve">*chefs WAREHOUSE </t>
  </si>
  <si>
    <t xml:space="preserve">Account Manager Lisa Isgrig lisgrig@chefswarehouse.com </t>
  </si>
  <si>
    <t xml:space="preserve">000.333.0318 </t>
  </si>
  <si>
    <t xml:space="preserve">■ 312.310.9973 2801 South Western Avenue Chicago, IL 60608 </t>
  </si>
  <si>
    <t xml:space="preserve">Account Executive Paul Dobroski pdobroski@chefswarehouse.com ( Phone 1: • 312.882.9657 </t>
  </si>
  <si>
    <t xml:space="preserve">2801 South Western Avenue Chicago, IL 60608 </t>
  </si>
  <si>
    <t xml:space="preserve">Thomas Boyle </t>
  </si>
  <si>
    <t xml:space="preserve">• 312. 898.8323 С 888.333.0318 × 2 2801 South Western Av </t>
  </si>
  <si>
    <t xml:space="preserve">Account Manager Ruben Montes </t>
  </si>
  <si>
    <t xml:space="preserve">montes@ chetswarehouse.com </t>
  </si>
  <si>
    <t xml:space="preserve">Phone 1: 888.333.0318 Phone 2: 773.636.1912 2801 South Western Avenue Chicago, IL 60608 </t>
  </si>
  <si>
    <t xml:space="preserve">Alissa Jeffery jeffery@chefswarehouse.com 園 224.341.2057 C 888.333.0318 </t>
  </si>
  <si>
    <t xml:space="preserve">2801 South western Avenue </t>
  </si>
  <si>
    <t xml:space="preserve">Account Manager Tesa Butkus </t>
  </si>
  <si>
    <t xml:space="preserve">( 888.333.0318 </t>
  </si>
  <si>
    <t xml:space="preserve">Account Manager Lisa Isgrig M lisgrig@chefswar 888.333.0318 Đ 312.310.9973 </t>
  </si>
  <si>
    <t xml:space="preserve">2801 South Western Avenua Chicago, IL 60608 </t>
  </si>
  <si>
    <t>chefsWAREHOUSE</t>
  </si>
  <si>
    <t>MCCOUnt Mar</t>
  </si>
  <si>
    <t>Alissa Jeffery ajeffery@chefswarehouse.com 224.341.2057 C 888.333.0318</t>
  </si>
  <si>
    <t>Account Manager Ruben Montes rmontes@chefswarehouse.com Phone 1: 888.333.0318 Phone 2: 773.636.1912 2801 South Western Avenue Chicago, IL 60608</t>
  </si>
  <si>
    <t>*chefs WAREHOUSE</t>
  </si>
  <si>
    <t>Sales Associate Joshua Miyake jmiyake@chefswarehouse.com 708.269.5045 888.333.0318 2801 South Western Avenue Chicago, IL 60608</t>
  </si>
  <si>
    <t>*chefsWArEHOusE</t>
  </si>
  <si>
    <t>Kathleen McLynn ten kmclynn@chefsw 224 461.0699 888.333.0318</t>
  </si>
  <si>
    <t>2801 South Western Aven Chicago, IL 60608</t>
  </si>
  <si>
    <t>*ChefsWAREHOUSE</t>
  </si>
  <si>
    <t>Sales Associate Joshua Miyake</t>
  </si>
  <si>
    <t>Mimiyake@chefswarehouse.com 708.269.5045 C 888.333.0318</t>
  </si>
  <si>
    <t>Account Manage Luciana Manfredi M Imanfredi@chefswarehouse.com C 888.333.0318 0 312.515.1963</t>
  </si>
  <si>
    <t>*chefsWAREHOUSE</t>
  </si>
  <si>
    <t>Account Manager Tommy Sheean tsheean@che/swarehouse.com 888.333.0318 園 224.213.8926</t>
  </si>
  <si>
    <t xml:space="preserve">ChefsWAREHOUSE </t>
  </si>
  <si>
    <t xml:space="preserve">Account Manag Jennifer Caputo Casey jecasey@chetswarehouse.com 888.333.0318 312.764.9050 </t>
  </si>
  <si>
    <t>SYSCO</t>
  </si>
  <si>
    <t>Sysco Chicago Sales Meeting 10.11.24</t>
  </si>
  <si>
    <t xml:space="preserve">Action </t>
  </si>
  <si>
    <t>Sales Consultants</t>
  </si>
  <si>
    <t>cell</t>
  </si>
  <si>
    <t>Area</t>
  </si>
  <si>
    <t>Email sent as Follow Up TCFB</t>
  </si>
  <si>
    <t>Ryan Behrman</t>
  </si>
  <si>
    <t>Ryan.Behrman@sysco.com</t>
  </si>
  <si>
    <t>Neil Steiner</t>
  </si>
  <si>
    <t>Neil.Steiner@sysco.com</t>
  </si>
  <si>
    <t>224 645-5939</t>
  </si>
  <si>
    <t>Northwest suburbs</t>
  </si>
  <si>
    <t>Rick Flores</t>
  </si>
  <si>
    <t>Rick.Flores@sysco.com</t>
  </si>
  <si>
    <t>Danielle Lewis</t>
  </si>
  <si>
    <t>Danielle.Lewis@sysco.com</t>
  </si>
  <si>
    <t>Michael Palmer</t>
  </si>
  <si>
    <t>Michael.Palmer@sysco.com</t>
  </si>
  <si>
    <t>DesPlaines area</t>
  </si>
  <si>
    <t>Mattew Moreno</t>
  </si>
  <si>
    <t>Mattew.Moreno@sysco.com</t>
  </si>
  <si>
    <t>Lakeview Chicago</t>
  </si>
  <si>
    <t>EJ Kim</t>
  </si>
  <si>
    <t>Euijeong.Kim@sysco.com</t>
  </si>
  <si>
    <t>Adan Gonzalez</t>
  </si>
  <si>
    <t>Adan.Gonzalez@Sysco.com</t>
  </si>
  <si>
    <t>Suvrat Soni</t>
  </si>
  <si>
    <t>Suvrat.Soni@sysco.com</t>
  </si>
  <si>
    <t>224 833-7195</t>
  </si>
  <si>
    <t>Westerb suburbs</t>
  </si>
  <si>
    <t>Jaeho Cho</t>
  </si>
  <si>
    <t>Jaeho.Cho@sysco.com</t>
  </si>
  <si>
    <t>Robert Cajacob</t>
  </si>
  <si>
    <t>Robert.Cajacob@sysco.com</t>
  </si>
  <si>
    <t>NW suburbs</t>
  </si>
  <si>
    <t>Karen Ufanowski</t>
  </si>
  <si>
    <t>Karen.Ufanowski@sysco.com</t>
  </si>
  <si>
    <t>NW Indiana</t>
  </si>
  <si>
    <t>Brian Murphy</t>
  </si>
  <si>
    <t>Brian.Murphy@sysco.com</t>
  </si>
  <si>
    <t>Mick Braskich</t>
  </si>
  <si>
    <t>Michael.Braskich@sysco.com</t>
  </si>
  <si>
    <t>Charles Schumacher</t>
  </si>
  <si>
    <t>Charles.Schumacher@sysco.com</t>
  </si>
  <si>
    <t>Jake Moss</t>
  </si>
  <si>
    <t>Jake.Moss@sysco.com</t>
  </si>
  <si>
    <t>Chicago near north</t>
  </si>
  <si>
    <t>Scott Owens</t>
  </si>
  <si>
    <t>Scott.Owens@sysco.com</t>
  </si>
  <si>
    <t>Hannah Asma</t>
  </si>
  <si>
    <t>Hannah.Asma@sysco.com</t>
  </si>
  <si>
    <t>Aidan Danvers</t>
  </si>
  <si>
    <t>Aidan.Danvers@sysco.com</t>
  </si>
  <si>
    <t>Maggie Avila</t>
  </si>
  <si>
    <t>Margaret.Avila@sysco.com</t>
  </si>
  <si>
    <t>Carlos CastroLopez</t>
  </si>
  <si>
    <t>Carlos.CastroLopez@sysco.com</t>
  </si>
  <si>
    <t>224 496-0142</t>
  </si>
  <si>
    <t>Des Plaines area</t>
  </si>
  <si>
    <t>Diana Poggy</t>
  </si>
  <si>
    <t>Diana.Poggy@sysco.com</t>
  </si>
  <si>
    <t>Kevin Daley</t>
  </si>
  <si>
    <t>Kevin.Daley@sysco.com</t>
  </si>
  <si>
    <t>Rockford area</t>
  </si>
  <si>
    <t>Elisa Jensen</t>
  </si>
  <si>
    <t>Elisa.Jensen@sysco.com</t>
  </si>
  <si>
    <t>John Lembesis</t>
  </si>
  <si>
    <t>John.Lembesis@sysco.com</t>
  </si>
  <si>
    <t>Emily Drane</t>
  </si>
  <si>
    <t>Emily.Drane@sysco.com</t>
  </si>
  <si>
    <t>New Business Development</t>
  </si>
  <si>
    <t>Analia Lang</t>
  </si>
  <si>
    <t>Analia.Lang@sysco.com</t>
  </si>
  <si>
    <t>Peter Katz</t>
  </si>
  <si>
    <t>Peter.Katz@sysco.com</t>
  </si>
  <si>
    <t>Jim Dirienzo /Director</t>
  </si>
  <si>
    <t>Jim.Dirienzo@sysco.com</t>
  </si>
  <si>
    <t>Nicholas.LaRocco@sysco.com - DSM - big supporter of our brand. I attached his team roster here. I have gone on tastings with Mitch (he has some great accounts who have wanted our products), Jack (lots of country club accounts), and Bill I believe...</t>
  </si>
  <si>
    <t>T9884</t>
  </si>
  <si>
    <t>Bryant Mitchell (Mitch)</t>
  </si>
  <si>
    <t>tbru1421</t>
  </si>
  <si>
    <t>630.863.2358</t>
  </si>
  <si>
    <t>Bryant.Mitchell@sysco.com</t>
  </si>
  <si>
    <t>TOJ1U</t>
  </si>
  <si>
    <t>William Lorenz (Bill)</t>
  </si>
  <si>
    <t>trod6294</t>
  </si>
  <si>
    <t>708.655.3515</t>
  </si>
  <si>
    <t>Bill.Lorenz@sysco.com</t>
  </si>
  <si>
    <t>Other reps from Sysco</t>
  </si>
  <si>
    <t>T6GUF</t>
  </si>
  <si>
    <t>Gary Cocanig</t>
  </si>
  <si>
    <t>jflo1692</t>
  </si>
  <si>
    <t>815.919.7635</t>
  </si>
  <si>
    <t>Gary.Cocanig@sysco.com</t>
  </si>
  <si>
    <t>Benjamin.Goldhirsh@sysco.com - already works with us on a few accounts</t>
  </si>
  <si>
    <t>T7RIN</t>
  </si>
  <si>
    <t>Russ Siegel</t>
  </si>
  <si>
    <t>hmcc9154</t>
  </si>
  <si>
    <t>401.378.2814</t>
  </si>
  <si>
    <t>Russell.Siegel@sysco.com</t>
  </si>
  <si>
    <t>Tessa.Brueckner@sysco.com - East Bank Club. She can be a tough cookie, fair warning ;)</t>
  </si>
  <si>
    <t>TDG4V</t>
  </si>
  <si>
    <t>Jack Byrne</t>
  </si>
  <si>
    <t>ysan7822</t>
  </si>
  <si>
    <t>708.567.1029</t>
  </si>
  <si>
    <t>Jack.Byrne@sysco.com</t>
  </si>
  <si>
    <t>brian.murphy2@sysco.com - Lagunitas is his account, we like him! </t>
  </si>
  <si>
    <t>TTWYW</t>
  </si>
  <si>
    <t>Nicholas Mastores (Nick)</t>
  </si>
  <si>
    <t>jfor0479</t>
  </si>
  <si>
    <t>773.988.8764</t>
  </si>
  <si>
    <t>Nicholas.Mastores@sysco.com</t>
  </si>
  <si>
    <t>TFOQC</t>
  </si>
  <si>
    <t>Corina Hartwig</t>
  </si>
  <si>
    <t>tgru9656</t>
  </si>
  <si>
    <t>708.268.7350</t>
  </si>
  <si>
    <t>Corina.Hartwig@sysco.com</t>
  </si>
  <si>
    <t>US Foods - Gregory Youra - gregory.youra@usfoods.com - 773-343-2518</t>
  </si>
  <si>
    <t>T8023</t>
  </si>
  <si>
    <t>Eric Hincks</t>
  </si>
  <si>
    <t>312.758.9913</t>
  </si>
  <si>
    <t>eric.hincks@sysco.com</t>
  </si>
  <si>
    <t>TBW2T</t>
  </si>
  <si>
    <t>Caroline Albertelli</t>
  </si>
  <si>
    <t>224.833.8760</t>
  </si>
  <si>
    <t>caroline.albertelli@sysco.com</t>
  </si>
  <si>
    <t>TVB97</t>
  </si>
  <si>
    <t>Ej Kim</t>
  </si>
  <si>
    <t>224.622.9618</t>
  </si>
  <si>
    <t>euijeong.kim@sysco.com</t>
  </si>
  <si>
    <t>Mark.block@sysco.com</t>
  </si>
  <si>
    <t>Sysco DM</t>
  </si>
  <si>
    <t>michael Van dinther</t>
  </si>
  <si>
    <t>Adrian Campbell</t>
  </si>
  <si>
    <t>Scott Reed</t>
  </si>
  <si>
    <t>Sales Rep Email</t>
  </si>
  <si>
    <t>Rep Name</t>
  </si>
  <si>
    <t>Last contact</t>
  </si>
  <si>
    <t>Response</t>
  </si>
  <si>
    <t>Next step for Kaleen</t>
  </si>
  <si>
    <t>shawn.hoppenrath@gfs.com</t>
  </si>
  <si>
    <t>work w/ regularly</t>
  </si>
  <si>
    <t xml:space="preserve">f/up on  </t>
  </si>
  <si>
    <t>KATE.CHOWNING@GFS.COM</t>
  </si>
  <si>
    <t>Marty Dunn</t>
  </si>
  <si>
    <t>texted about Hyatt Lodge</t>
  </si>
  <si>
    <t>beth.wampler@gfs.com</t>
  </si>
  <si>
    <t>Mike Mocogni</t>
  </si>
  <si>
    <t>Abbvie tasting planned for 1/10</t>
  </si>
  <si>
    <t>BRIAN.DEMANN@GFS.COM</t>
  </si>
  <si>
    <t>AJ Schkeryantz</t>
  </si>
  <si>
    <t>lindsey.karle@gfs.com</t>
  </si>
  <si>
    <t>Shelbi Hynds</t>
  </si>
  <si>
    <t>contact for Bromley Hall</t>
  </si>
  <si>
    <t>Huan did tasting there on 12/13</t>
  </si>
  <si>
    <t>f/up with her for any next steps, add'l customers</t>
  </si>
  <si>
    <t>Chef Heidi</t>
  </si>
  <si>
    <t>Dec</t>
  </si>
  <si>
    <t>no response-we had dropped samples to her house but never heard back</t>
  </si>
  <si>
    <t>Chef Bill Pilgrim</t>
  </si>
  <si>
    <t>Dec.</t>
  </si>
  <si>
    <t>spoke to at length about our product and its applications.  He referred me to a customer</t>
  </si>
  <si>
    <t>f/up with talking points</t>
  </si>
  <si>
    <t>jp.pinckney@gfs.com</t>
  </si>
  <si>
    <t>call/Dec</t>
  </si>
  <si>
    <t>he and I corresponded, he referred me to Stacy S.</t>
  </si>
  <si>
    <t>TOM.FREDERICK@GFS.COM</t>
  </si>
  <si>
    <t>spoke to her mentioning I was hoping to get in front of Tyler's team.</t>
  </si>
  <si>
    <t>f/up</t>
  </si>
  <si>
    <t>douglas.bovee@gfs.com</t>
  </si>
  <si>
    <t>Thomas DeFlippo</t>
  </si>
  <si>
    <t>email 12/30</t>
  </si>
  <si>
    <t>undeliverable</t>
  </si>
  <si>
    <t>todd.sobecki@gfs.com</t>
  </si>
  <si>
    <t>Steven Sarno</t>
  </si>
  <si>
    <t>none yet</t>
  </si>
  <si>
    <t>Keesha Vinson</t>
  </si>
  <si>
    <t>colleen.barrett@gfs.com</t>
  </si>
  <si>
    <t>Jason Klever</t>
  </si>
  <si>
    <t>elizabeth.grabowski@gfs.com</t>
  </si>
  <si>
    <t>Grace Binelli</t>
  </si>
  <si>
    <t>mishael.pullian@gfs.com</t>
  </si>
  <si>
    <t>Calota Alcocer</t>
  </si>
  <si>
    <t>david.drauer@gfs.com</t>
  </si>
  <si>
    <t>Eric Fine</t>
  </si>
  <si>
    <t>notified me he's leaving GFS</t>
  </si>
  <si>
    <t>TONY.RABIDEAU@GFS.COM</t>
  </si>
  <si>
    <t>Matt Kerney</t>
  </si>
  <si>
    <t>Uriel Ponce</t>
  </si>
  <si>
    <t>brittany.bradley@gfs.com</t>
  </si>
  <si>
    <t>Brad Meath</t>
  </si>
  <si>
    <t>shane.bybee@gfs.com</t>
  </si>
  <si>
    <t>appt. on 1/14</t>
  </si>
  <si>
    <t>mary.wymer@gfs.com</t>
  </si>
  <si>
    <t>called</t>
  </si>
  <si>
    <t>in Fl will refer me to others</t>
  </si>
  <si>
    <t>responded about pricing and Organic</t>
  </si>
  <si>
    <t>will speak with customer and f/up w/ me</t>
  </si>
  <si>
    <t>deb.bellomo@gfs.com</t>
  </si>
  <si>
    <t>Hector Valdez</t>
  </si>
  <si>
    <t>asked for PSN</t>
  </si>
  <si>
    <t>calling week of 1/6</t>
  </si>
  <si>
    <t>eric.robinson@gfs.com</t>
  </si>
  <si>
    <t>talked about Weather Tech</t>
  </si>
  <si>
    <t>no interest</t>
  </si>
  <si>
    <t>f/up on new customers</t>
  </si>
  <si>
    <t>ryan.schnipke@gfs.com</t>
  </si>
  <si>
    <t>early Dec</t>
  </si>
  <si>
    <t>friendly check in-Curt knows us well</t>
  </si>
  <si>
    <t>f/up, team meeting</t>
  </si>
  <si>
    <t>Allan Castelli</t>
  </si>
  <si>
    <t>took multiple samples to customers</t>
  </si>
  <si>
    <t>Sal D.</t>
  </si>
  <si>
    <t>November</t>
  </si>
  <si>
    <t>corresponded about Tabor Hills</t>
  </si>
  <si>
    <t>will f/up with customer</t>
  </si>
  <si>
    <t>mark.standfest@gfs.com</t>
  </si>
  <si>
    <t>Robert Doherty</t>
  </si>
  <si>
    <t>phone tag</t>
  </si>
  <si>
    <t>lvm 12/22</t>
  </si>
  <si>
    <t>ryan.treharne@gfs.com</t>
  </si>
  <si>
    <t>Jim Pratt</t>
  </si>
  <si>
    <t>spoke early Dec</t>
  </si>
  <si>
    <t>took samples to multiple customers</t>
  </si>
  <si>
    <t>Patty Sullivan</t>
  </si>
  <si>
    <t>she referred Moody</t>
  </si>
  <si>
    <t>bob.schuyler@gfs.com</t>
  </si>
  <si>
    <t>Ron W.</t>
  </si>
  <si>
    <t>Dec. email</t>
  </si>
  <si>
    <t>spoke to in Nov.</t>
  </si>
  <si>
    <t>Barry Brown</t>
  </si>
  <si>
    <t>email 12/2</t>
  </si>
  <si>
    <t>no response yet</t>
  </si>
  <si>
    <t>terry.hager@gfs.com</t>
  </si>
  <si>
    <t>Sally Flavin</t>
  </si>
  <si>
    <t>larry.musk@gfs.com</t>
  </si>
  <si>
    <t>email 1/2</t>
  </si>
  <si>
    <t>meredith.isenberg@gfs.com</t>
  </si>
  <si>
    <t>Jean Gauthier</t>
  </si>
  <si>
    <t>Terry Hager</t>
  </si>
  <si>
    <t>david.brown3@gfs.com</t>
  </si>
  <si>
    <t>Eliot Kroll</t>
  </si>
  <si>
    <t>Wade L.</t>
  </si>
  <si>
    <t>check in 1/2</t>
  </si>
  <si>
    <t>f/up about interested customers</t>
  </si>
  <si>
    <t>Bill Sanderson</t>
  </si>
  <si>
    <t>Corey Stratton</t>
  </si>
  <si>
    <t>brought samples out</t>
  </si>
  <si>
    <t>f/up about customers he brought samples to</t>
  </si>
  <si>
    <t>dave.oberski@gfs.com</t>
  </si>
  <si>
    <t>TJ Weston</t>
  </si>
  <si>
    <t>mike.jambor@gfs.com</t>
  </si>
  <si>
    <t>Bill DeGroot</t>
  </si>
  <si>
    <t>Chris Freehling</t>
  </si>
  <si>
    <t>brought samples to multiple customers</t>
  </si>
  <si>
    <t>Paul Jarski</t>
  </si>
  <si>
    <t>brian.shreffler@gfs.com</t>
  </si>
  <si>
    <t>f/up about interested customers that sampled</t>
  </si>
  <si>
    <t>Alex Meade</t>
  </si>
  <si>
    <t>conversation planned 1/14</t>
  </si>
  <si>
    <t>Paul Smith</t>
  </si>
  <si>
    <t>Chad Bruinslot</t>
  </si>
  <si>
    <t>conversation planned 1/13</t>
  </si>
  <si>
    <t>plan to travel w/ in GR</t>
  </si>
  <si>
    <t>f/up on customers</t>
  </si>
  <si>
    <t>Michael Mackson</t>
  </si>
  <si>
    <t>NRY</t>
  </si>
  <si>
    <t>katy.hearon@perenso.com</t>
  </si>
  <si>
    <t>JP Pinckney</t>
  </si>
  <si>
    <t>Ruben Ornelas-Luna</t>
  </si>
  <si>
    <t>talking week of 1/6</t>
  </si>
  <si>
    <t>jessica.habetler@gfs.com</t>
  </si>
  <si>
    <t>setting up call</t>
  </si>
  <si>
    <t>lucas.sweet@gfs.com</t>
  </si>
  <si>
    <t>matthew.dehuff@gfs.com</t>
  </si>
  <si>
    <t>Yazin Atallah</t>
  </si>
  <si>
    <t>Jason Dehaan</t>
  </si>
  <si>
    <t>kevin.johnson@gfs.com</t>
  </si>
  <si>
    <t>Greg Hill</t>
  </si>
  <si>
    <t>Shawn Hoppenrath</t>
  </si>
  <si>
    <t>emailed late Nov</t>
  </si>
  <si>
    <t>we discussed more client meetings</t>
  </si>
  <si>
    <t>joey.fosmore@gfs.com</t>
  </si>
  <si>
    <t>Dan McKisson</t>
  </si>
  <si>
    <t>Luke Miller</t>
  </si>
  <si>
    <t>David Robinson</t>
  </si>
  <si>
    <t>Freddy Shier</t>
  </si>
  <si>
    <t>going to meeting on 2/21</t>
  </si>
  <si>
    <t>kevin skukalek</t>
  </si>
  <si>
    <t>robert.renninger@gfs.com</t>
  </si>
  <si>
    <t>Mark Standfest</t>
  </si>
  <si>
    <t>would like samples for customer</t>
  </si>
  <si>
    <t>f/up now</t>
  </si>
  <si>
    <t>ashley.lutjens@gfs.com</t>
  </si>
  <si>
    <t>Matt Dysterhouse</t>
  </si>
  <si>
    <t xml:space="preserve">email 12/30 </t>
  </si>
  <si>
    <t>Janet Allen</t>
  </si>
  <si>
    <t>call for 1/13</t>
  </si>
  <si>
    <t>Melissa Butler</t>
  </si>
  <si>
    <t>Brian Jakubison</t>
  </si>
  <si>
    <t>spoke to today, sending PSN, he referred me to Jessica Johnson</t>
  </si>
  <si>
    <t>robert.doherty@gfs.com</t>
  </si>
  <si>
    <t>David Oberski</t>
  </si>
  <si>
    <t>john.kluck@gfs.com</t>
  </si>
  <si>
    <t>Michelle Wurst</t>
  </si>
  <si>
    <t>anthony.vitale@gfs.com</t>
  </si>
  <si>
    <t>emailed 12/30</t>
  </si>
  <si>
    <t>Mary Wymer</t>
  </si>
  <si>
    <t>also emailed in Nov. about Trinity</t>
  </si>
  <si>
    <t>daniel.mckisson@gfs.com</t>
  </si>
  <si>
    <t>Erica Ruback</t>
  </si>
  <si>
    <t>she responded saying she moved to education, I asked for appt. but she hasn't responded</t>
  </si>
  <si>
    <t>rob.white@gfs.com</t>
  </si>
  <si>
    <t>Todd Sobecki</t>
  </si>
  <si>
    <t>emailed early Dec.</t>
  </si>
  <si>
    <t>he and I were planning on attending the next Corewell/St. Mary's advisory meeting.  Was tabled until 2025</t>
  </si>
  <si>
    <t>will f/up next week</t>
  </si>
  <si>
    <t>Carl Hopp</t>
  </si>
  <si>
    <t>retiring and referred me to Matt</t>
  </si>
  <si>
    <t>Thomas Alphenaar</t>
  </si>
  <si>
    <t>call planned for 1/7</t>
  </si>
  <si>
    <t>Bob Schuyler</t>
  </si>
  <si>
    <t>stephanie.gjonaj@gfs.com</t>
  </si>
  <si>
    <t xml:space="preserve">Kate Chowning </t>
  </si>
  <si>
    <t>emailed today</t>
  </si>
  <si>
    <t>We already work together on certain customers</t>
  </si>
  <si>
    <t>Patrick Shaw</t>
  </si>
  <si>
    <t>call planned for 1/14</t>
  </si>
  <si>
    <t>ruben.ornelas-luna@gfs.com</t>
  </si>
  <si>
    <t>Kathy Eising</t>
  </si>
  <si>
    <t>spoke to 12/20</t>
  </si>
  <si>
    <t>holly.fluker@gfs.com</t>
  </si>
  <si>
    <t>requested POS</t>
  </si>
  <si>
    <t>will send and f/up after</t>
  </si>
  <si>
    <t>john.malaric@gfs.com</t>
  </si>
  <si>
    <t>check in Nov.</t>
  </si>
  <si>
    <t>knows us and we work with some of her customers</t>
  </si>
  <si>
    <t>Meredith Isenberg</t>
  </si>
  <si>
    <t>nry</t>
  </si>
  <si>
    <t>Aaron Wartenburg</t>
  </si>
  <si>
    <t>call planned 1/7</t>
  </si>
  <si>
    <t>connected Nov</t>
  </si>
  <si>
    <t>has customer interest, referred me to Jene Breden</t>
  </si>
  <si>
    <t>meeting for 1/17</t>
  </si>
  <si>
    <t>ongoing</t>
  </si>
  <si>
    <t>has been a huge advocate and we communicate regularly</t>
  </si>
  <si>
    <t>referred me to Jeffery Goodwin, also has a couple of interested customers</t>
  </si>
  <si>
    <t xml:space="preserve">SWAP Chicken
Good to Go
Log In
SIGN UP
LEADERSHIP
PETER TESTA
CEO/President
RANDY ANDERSON
COO
STEVE TESTA
Vice President of Procurement
TONY DIBENEDETTO
Director of Warehouse Operations
SHERRY LUCAS
Executive Assistant
KIMBERLY SLIWA
Human Resources Manager
GEMMA LAHERA
Accounting Manager
JANICE POTOCKI
Manager Information Systems
MARK TESTA
Warehouse Supervisor
REY MENDOZA
Transportation Manager
AMANDA SILLMAN
Food Safety Manager
CRYSTAL ARRIAGA
Customer Service Manager
STACEY PARRA
Receiving Manager
MADELINE ANDREW
Marketing Director
SALES
TOM DE CANIO
Senior Sales Executive
MICHAEL HANSER
National Accounts Manager
SYD KATZ
Account Executive Emeritus
CHET JANKOWSKI
Director of New Business Development
MIKE GERON
Senior Account Executive
ANGELIQUE CONNOR
Account Executive
BRIAN MEREL
Account Executive
CHRIS SLEZAK
Sales Assistant – WI Territory
KRISTEN HETTINGA
Account Executive
MARK SMIDT
Account Executive
KRISTINE CAMPBELL
Account Executive
MEGAN CAMARIGG
Account Executive
PAUL ABRAMSON
Account Executive
NICK HONIOTES
Account Executive
RACHEL BLANCHARD
Territory Manager – WI
NATALIE GRONVOLD
Account Executive
CHUCK LEUEZ
Account Executive
STEVE HORWICH
Account Executive
EGAN QUINN
Account Executive
LUCA LOBUE
Account Executive
JENNIFER FRIED
Account Executive
SWAP Chicken
Good to Go
Log In
SIGN UP
LEADERSHIP
PETER TESTA
CEO/President
RANDY ANDERSON
COO
STEVE TESTA
Vice President of Procurement
TONY DIBENEDETTO
Director of Warehouse Operations
SHERRY LUCAS
Executive Assistant
KIMBERLY SLIWA
Human Resources Manager
GEMMA LAHERA
Accounting Manager
JANICE POTOCKI
Manager Information Systems
MARK TESTA
Warehouse Supervisor
REY MENDOZA
Transportation Manager
AMANDA SILLMAN
Food Safety Manager
CRYSTAL ARRIAGA
Customer Service Manager
STACEY PARRA
Receiving Manager
MADELINE ANDREW
Marketing Director
SALES
TOM DE CANIO
Senior Sales Executive
MICHAEL HANSER
National Accounts Manager
SYD KATZ
Account Executive Emeritus
CHET JANKOWSKI
Director of New Business Development
MIKE GERON
Senior Account Executive
ANGELIQUE CONNOR
Account Executive
BRIAN MEREL
Account Executive
CHRIS SLEZAK
Sales Assistant – WI Territory
KRISTEN HETTINGA
Account Executive
MARK SMIDT
Account Executive
KRISTINE CAMPBELL
Account Executive
MEGAN CAMARIGG
Account Executive
PAUL ABRAMSON
Account Executive
NICK HONIOTES
Account Executive
RACHEL BLANCHARD
Territory Manager – WI
NATALIE GRONVOLD
Account Executive
CHUCK LEUEZ
Account Executive
STEVE HORWICH
Account Executive
EGAN QUINN
Account Executive
LUCA LOBUE
Account Executive
JENNIFER FRIED
Account Executive
</t>
  </si>
  <si>
    <t>Jeffery Goodwin</t>
  </si>
  <si>
    <t>market meeting for 1/23</t>
  </si>
  <si>
    <t>QUEST</t>
  </si>
  <si>
    <t>Juan Zuniga - Chef                      jzuniga@questfms.com</t>
  </si>
  <si>
    <t>Shelly Robinson - VP Procurement srobinson@questfms.com</t>
  </si>
  <si>
    <t>TESTA</t>
  </si>
  <si>
    <t>PETER TESTA</t>
  </si>
  <si>
    <t>NICK HONIOTES</t>
  </si>
  <si>
    <t>RACHEL BLANCHARD</t>
  </si>
  <si>
    <t>CHUCK LEUEZ</t>
  </si>
  <si>
    <t>NATALIE GRONVOLD</t>
  </si>
  <si>
    <t>EGAN QUINN</t>
  </si>
  <si>
    <t>LUCA LOBUE</t>
  </si>
  <si>
    <t>PAUL ABRAMSON</t>
  </si>
  <si>
    <t>MEGAN CAMARIGG</t>
  </si>
  <si>
    <t>KRISTINE CAMPBELL</t>
  </si>
  <si>
    <t>MARK SMIDT</t>
  </si>
  <si>
    <t>KRISTEN HETTINGA</t>
  </si>
  <si>
    <t>ANGELIQUE CONNOR</t>
  </si>
  <si>
    <t>CHET JANKOWSKI</t>
  </si>
  <si>
    <t>MICHAEL HANSER</t>
  </si>
  <si>
    <t>TOM DE CANIO</t>
  </si>
  <si>
    <t>JENNIFER FRIED</t>
  </si>
  <si>
    <t>Step</t>
  </si>
  <si>
    <t>Action</t>
  </si>
  <si>
    <t>Result Expected</t>
  </si>
  <si>
    <t>Position or Person Responsible</t>
  </si>
  <si>
    <t>McCRUM</t>
  </si>
  <si>
    <t>RAPID RASOI</t>
  </si>
  <si>
    <t>Target Completion Date</t>
  </si>
  <si>
    <t>Actual Completion Date</t>
  </si>
  <si>
    <t>Comments</t>
  </si>
  <si>
    <t>Interview</t>
  </si>
  <si>
    <t>START OF PLAN</t>
  </si>
  <si>
    <t>Determine day 1 for the Principal</t>
  </si>
  <si>
    <t>Review Brokerage Contract</t>
  </si>
  <si>
    <t>Determine the high pay off products</t>
  </si>
  <si>
    <t>CAROL/SUE</t>
  </si>
  <si>
    <t>Assign Acct Manager</t>
  </si>
  <si>
    <t>Responsibility for results</t>
  </si>
  <si>
    <t>Sue/Dale</t>
  </si>
  <si>
    <t>Sales Mgr/ Account Mgr is:</t>
  </si>
  <si>
    <t>Will oversee all activities.</t>
  </si>
  <si>
    <t>MFB region is</t>
  </si>
  <si>
    <t>Broker Contract</t>
  </si>
  <si>
    <t>DEFINE</t>
  </si>
  <si>
    <t>Complete Customer Service Info Form</t>
  </si>
  <si>
    <t>Updated information for order set up &amp; initial sales</t>
  </si>
  <si>
    <t>Customer Service-Carol</t>
  </si>
  <si>
    <t>Complete Accounting Form</t>
  </si>
  <si>
    <t>Updated information for collecting MFB's money.</t>
  </si>
  <si>
    <t>Accounting-Sue/designate</t>
  </si>
  <si>
    <t>Complete Sales Info Form</t>
  </si>
  <si>
    <t>Get RSM's goals</t>
  </si>
  <si>
    <t>Review Sales History</t>
  </si>
  <si>
    <t>Choose high payoff targets and know current accounts.</t>
  </si>
  <si>
    <t>Dale/Gary/Craig</t>
  </si>
  <si>
    <t>Start a Principal Book</t>
  </si>
  <si>
    <t>To keep pertinent info in one place-Ask for POS and distributor codes</t>
  </si>
  <si>
    <t>CAROL</t>
  </si>
  <si>
    <t>Request samples to Burr Ridge, IN and OH KY</t>
  </si>
  <si>
    <t xml:space="preserve">Identify potential kit additions </t>
  </si>
  <si>
    <t>PHASE 2</t>
  </si>
  <si>
    <t>PLANNING FOR NEW DISTRIBUTOR ACCOUNTS</t>
  </si>
  <si>
    <t>Define Principal Parameters</t>
  </si>
  <si>
    <t>Know what we have to offer</t>
  </si>
  <si>
    <t>Sales Mgr</t>
  </si>
  <si>
    <t>Determine Initial Program Offer</t>
  </si>
  <si>
    <t>Know what will get results.</t>
  </si>
  <si>
    <t>Corporate/ Group Programs?</t>
  </si>
  <si>
    <t>Extra tools for use for sales</t>
  </si>
  <si>
    <t>Guaranteed Sale?</t>
  </si>
  <si>
    <t>Yes   or    No</t>
  </si>
  <si>
    <t>Product Knowledge</t>
  </si>
  <si>
    <t>Know the features and benefits.</t>
  </si>
  <si>
    <t>Competitive Product</t>
  </si>
  <si>
    <t>Know the differences</t>
  </si>
  <si>
    <t>Define the Market Segment fit</t>
  </si>
  <si>
    <t>End user targets</t>
  </si>
  <si>
    <t>Define Distribution Targets</t>
  </si>
  <si>
    <t>Distributor targets set.</t>
  </si>
  <si>
    <t>USF-all</t>
  </si>
  <si>
    <t>Do Distributor Analysis</t>
  </si>
  <si>
    <t>Products fit what distributors</t>
  </si>
  <si>
    <t>Set Sales Goals</t>
  </si>
  <si>
    <t>Have a specific target.</t>
  </si>
  <si>
    <t>Review of targets vs Company Need</t>
  </si>
  <si>
    <t>Goals are effective for the company.</t>
  </si>
  <si>
    <t>Senior Mgt</t>
  </si>
  <si>
    <t>Review any target changes.</t>
  </si>
  <si>
    <t>Goals are achievable.</t>
  </si>
  <si>
    <t>Record goals on marketing grids</t>
  </si>
  <si>
    <t>Convenient planning grid</t>
  </si>
  <si>
    <t>Marketing</t>
  </si>
  <si>
    <t>Go to Phase 3A and/or 3B</t>
  </si>
  <si>
    <t>PHASE 3A</t>
  </si>
  <si>
    <r>
      <t xml:space="preserve">ACTIONS for </t>
    </r>
    <r>
      <rPr>
        <b/>
        <u/>
        <sz val="11"/>
        <color indexed="8"/>
        <rFont val="Calibri"/>
        <family val="2"/>
      </rPr>
      <t xml:space="preserve">TARGET  </t>
    </r>
    <r>
      <rPr>
        <sz val="10"/>
        <color rgb="FF000000"/>
        <rFont val="Arial"/>
        <family val="2"/>
      </rPr>
      <t>Distributors</t>
    </r>
  </si>
  <si>
    <t>Prepare Distributor Intro Letter or Email</t>
  </si>
  <si>
    <t>Introduction of product</t>
  </si>
  <si>
    <t>USF Sue/Michell/Gary</t>
  </si>
  <si>
    <t>Mail merge w/ target list</t>
  </si>
  <si>
    <t>Non-stock Distributors</t>
  </si>
  <si>
    <t>Customer Service</t>
  </si>
  <si>
    <t>Email or Snail Mail out</t>
  </si>
  <si>
    <t>F. U. Phone calls for appt w distributors</t>
  </si>
  <si>
    <t>Interest level of each target</t>
  </si>
  <si>
    <t>All Sales</t>
  </si>
  <si>
    <t>Prepare Distributor Presentation</t>
  </si>
  <si>
    <t>Why would they carry it?</t>
  </si>
  <si>
    <t>Sales Mgr &amp; Dist Rep</t>
  </si>
  <si>
    <t>Prepare a target operator list for each distributor - 25 accts</t>
  </si>
  <si>
    <t>Key accounts for this line</t>
  </si>
  <si>
    <t>Dist Rep</t>
  </si>
  <si>
    <t>Assign a person responsible for each operator target</t>
  </si>
  <si>
    <t>Target accts are covered</t>
  </si>
  <si>
    <t>Call every target operator</t>
  </si>
  <si>
    <t>Feedback on interest</t>
  </si>
  <si>
    <t>Operator Rep</t>
  </si>
  <si>
    <t>Prepare samples and POS for distributor and operator calls.</t>
  </si>
  <si>
    <t>Sales reps are prepared</t>
  </si>
  <si>
    <t xml:space="preserve">Marketing </t>
  </si>
  <si>
    <t>Review information gathered from distributor presentations</t>
  </si>
  <si>
    <t>Knowing how to get slots</t>
  </si>
  <si>
    <t>Send email or letter to each distributor outlining the results of their target 25 operator calls.</t>
  </si>
  <si>
    <t>Communicating success</t>
  </si>
  <si>
    <t>Sales Mgr &amp;/or Dist Rep</t>
  </si>
  <si>
    <t>all</t>
  </si>
  <si>
    <t>Follow up w distributor to completion</t>
  </si>
  <si>
    <t>Stocked items</t>
  </si>
  <si>
    <t>Set up targeted distributor's credit w Principal or appropriate entity.</t>
  </si>
  <si>
    <t>Being ready when they place an order.</t>
  </si>
  <si>
    <t>Communicate actions to Principal</t>
  </si>
  <si>
    <t>Partnership with Principal.</t>
  </si>
  <si>
    <r>
      <t xml:space="preserve">Go to Step 3 of </t>
    </r>
    <r>
      <rPr>
        <b/>
        <sz val="11"/>
        <color indexed="8"/>
        <rFont val="Calibri"/>
        <family val="2"/>
      </rPr>
      <t xml:space="preserve">Phase 3B </t>
    </r>
    <r>
      <rPr>
        <sz val="10"/>
        <color rgb="FF000000"/>
        <rFont val="Arial"/>
        <family val="2"/>
      </rPr>
      <t>and continue from there.</t>
    </r>
  </si>
  <si>
    <t>PHASE 3B</t>
  </si>
  <si>
    <r>
      <t xml:space="preserve">ACTIONS for </t>
    </r>
    <r>
      <rPr>
        <b/>
        <u/>
        <sz val="11"/>
        <color indexed="8"/>
        <rFont val="Calibri"/>
        <family val="2"/>
      </rPr>
      <t>STOCKING</t>
    </r>
    <r>
      <rPr>
        <b/>
        <sz val="11"/>
        <color indexed="8"/>
        <rFont val="Calibri"/>
        <family val="2"/>
      </rPr>
      <t xml:space="preserve"> </t>
    </r>
    <r>
      <rPr>
        <sz val="10"/>
        <color rgb="FF000000"/>
        <rFont val="Arial"/>
        <family val="2"/>
      </rPr>
      <t>Distributors</t>
    </r>
  </si>
  <si>
    <t>Create a master list of distributors with what items they stock.</t>
  </si>
  <si>
    <t>Clear picture of sales</t>
  </si>
  <si>
    <t>Create a stock list hand out sheet for each distributor.</t>
  </si>
  <si>
    <t>Sales assistance</t>
  </si>
  <si>
    <t>Set appt w each distributor</t>
  </si>
  <si>
    <t>Determine need/opportunity</t>
  </si>
  <si>
    <t>Work out a strategy to support the distributor marketing program.</t>
  </si>
  <si>
    <t>Partnership w distributor</t>
  </si>
  <si>
    <t>Develop an overall marketing campaign that includes:</t>
  </si>
  <si>
    <t>Sales Meetings</t>
  </si>
  <si>
    <t>DSR contact</t>
  </si>
  <si>
    <t>Food Shows</t>
  </si>
  <si>
    <t>Operator Contact</t>
  </si>
  <si>
    <t>Email or Direct Mail</t>
  </si>
  <si>
    <t>DSR ride withs or District focus</t>
  </si>
  <si>
    <t>Flyers</t>
  </si>
  <si>
    <t>Special distributor promos</t>
  </si>
  <si>
    <t>Team work</t>
  </si>
  <si>
    <t>Rebate coupons</t>
  </si>
  <si>
    <t>Sales spiffs to DSR and BSR</t>
  </si>
  <si>
    <t>PHASE 4</t>
  </si>
  <si>
    <t>MEASURING RESULTS</t>
  </si>
  <si>
    <t>Run monthly report on sales vs projections and goals</t>
  </si>
  <si>
    <t>Benchmarks</t>
  </si>
  <si>
    <t>Accounting</t>
  </si>
  <si>
    <t>Review operator call results</t>
  </si>
  <si>
    <t>Have we targeted right?</t>
  </si>
  <si>
    <t>What reasons prevented sales?</t>
  </si>
  <si>
    <t>Learning curve</t>
  </si>
  <si>
    <t>Add operator targets</t>
  </si>
  <si>
    <t>Keep momentum going</t>
  </si>
  <si>
    <t>Sales Mgr &amp; Sales Mgr</t>
  </si>
  <si>
    <t>Determine growth of commission</t>
  </si>
  <si>
    <t>Increasing MFB income</t>
  </si>
  <si>
    <t>Make corrective actions, if necessary</t>
  </si>
  <si>
    <t>Sales Mgr &amp; Senior Mgt</t>
  </si>
  <si>
    <t>Review support of Principal using a Principal Evaluation Form</t>
  </si>
  <si>
    <t>Can we increase Principal's support to get sales?</t>
  </si>
  <si>
    <t>Set next quarter action plan</t>
  </si>
  <si>
    <t>PHASE 5</t>
  </si>
  <si>
    <t>ON-GOING ACTIVITIES</t>
  </si>
  <si>
    <t>SALES GOALS FOR REPEAT SALES</t>
  </si>
  <si>
    <t>Set annual goal for sales by principal</t>
  </si>
  <si>
    <t>Overall target in MFB</t>
  </si>
  <si>
    <t>Senior Mgt &amp; Sales Mgr</t>
  </si>
  <si>
    <t>Set quarterly goal for sales by principal</t>
  </si>
  <si>
    <t>Sales projection</t>
  </si>
  <si>
    <t>Break down goals by distributor</t>
  </si>
  <si>
    <t>Specific targets for Dist Reps</t>
  </si>
  <si>
    <t>Set goals by item at distributors</t>
  </si>
  <si>
    <t>To help reach goals</t>
  </si>
  <si>
    <t>Determine anchor operators per item</t>
  </si>
  <si>
    <t>Each slot secured</t>
  </si>
  <si>
    <t>Visit each anchor acct for verification of menu commitment &amp; more sales</t>
  </si>
  <si>
    <t>Operator rep &amp; Sales Mgr</t>
  </si>
  <si>
    <t>Seek bid opportunities</t>
  </si>
  <si>
    <t>Competitor info &amp; sales results</t>
  </si>
  <si>
    <t>Sales Mgr &amp; Bid Person</t>
  </si>
  <si>
    <t>Commodity Sales</t>
  </si>
  <si>
    <t>Quick sales on specific items based on a good deal</t>
  </si>
  <si>
    <t>Sampling program scheduled</t>
  </si>
  <si>
    <t>Specific product focus</t>
  </si>
  <si>
    <t>Document any competitor activity</t>
  </si>
  <si>
    <t>Competitor will not catch us off guard.</t>
  </si>
  <si>
    <t>All sales</t>
  </si>
  <si>
    <t>REGULAR PROMOTIONS</t>
  </si>
  <si>
    <t>Email or Direct Mail Program</t>
  </si>
  <si>
    <t>Specific product line focus</t>
  </si>
  <si>
    <t>Marketing &amp; Sales Mgr</t>
  </si>
  <si>
    <t>Distributor Marketing Programs</t>
  </si>
  <si>
    <t>Each principal / distributor combination is documented</t>
  </si>
  <si>
    <t>Monitoring of Marketing Program</t>
  </si>
  <si>
    <t>Timely participation</t>
  </si>
  <si>
    <t>"Ride with" &amp; DSR promotions</t>
  </si>
  <si>
    <t>Develop relationship w DSR</t>
  </si>
  <si>
    <t>Hot item specials for slow movers</t>
  </si>
  <si>
    <t>Quick sales on specific items</t>
  </si>
  <si>
    <t>Broker bonus specials</t>
  </si>
  <si>
    <t>Increased product focus.</t>
  </si>
  <si>
    <t>TARGETED END-USERS</t>
  </si>
  <si>
    <t>Determine items for Target Operators</t>
  </si>
  <si>
    <t>Maintain end-user report system</t>
  </si>
  <si>
    <t>Communication w principal</t>
  </si>
  <si>
    <t>Telemarketing</t>
  </si>
  <si>
    <t>Lead generation &amp; follow up</t>
  </si>
  <si>
    <t>DISTRIBUTOR &amp; OPERATOR INTERACTION</t>
  </si>
  <si>
    <t>DSR training</t>
  </si>
  <si>
    <t>Relationship &amp; Product line focus</t>
  </si>
  <si>
    <t>DSR ride withs</t>
  </si>
  <si>
    <t>Participation in District Sales Meetings</t>
  </si>
  <si>
    <t>Food Show Strategy &amp; Process</t>
  </si>
  <si>
    <t>Relationship, Product line focus and more sales.</t>
  </si>
  <si>
    <t>Sales Mgr w/ All sales</t>
  </si>
  <si>
    <t>Networking in associations</t>
  </si>
  <si>
    <t>Relationship  building</t>
  </si>
  <si>
    <t>Entertaining customers and principals</t>
  </si>
  <si>
    <t>Relationship building</t>
  </si>
  <si>
    <t>E</t>
  </si>
  <si>
    <t>REPEAT PHASE 4</t>
  </si>
  <si>
    <t>Measuring Results</t>
  </si>
  <si>
    <t>Effective activities</t>
  </si>
  <si>
    <t>PHASE 6</t>
  </si>
  <si>
    <t xml:space="preserve">BUSINESS SUPPORT ACTIVITIES </t>
  </si>
  <si>
    <t>ADMINISTRATION &amp; FINANCE</t>
  </si>
  <si>
    <t>Timely payments to creditors</t>
  </si>
  <si>
    <t>Good credit standing</t>
  </si>
  <si>
    <t>Timely process of expenses</t>
  </si>
  <si>
    <t>Up to date records and payments</t>
  </si>
  <si>
    <t>Timely filing system &amp; procedure</t>
  </si>
  <si>
    <t>Ability to find any record</t>
  </si>
  <si>
    <t>Organized supply rooms</t>
  </si>
  <si>
    <t>Ability to find supplies</t>
  </si>
  <si>
    <t>GIVING THE SERVICE</t>
  </si>
  <si>
    <t>Accurate order processing</t>
  </si>
  <si>
    <t>Customer satisfaction</t>
  </si>
  <si>
    <t>Solving problems</t>
  </si>
  <si>
    <t>Enter the invoices</t>
  </si>
  <si>
    <t>Accurate computer reports</t>
  </si>
  <si>
    <t>Run open order reports (no invoice posted)</t>
  </si>
  <si>
    <t>Input invoices</t>
  </si>
  <si>
    <t>Run commission due reports</t>
  </si>
  <si>
    <t>Getting the money</t>
  </si>
  <si>
    <t>Clarifying deductions</t>
  </si>
  <si>
    <t>Timely payments</t>
  </si>
  <si>
    <t>Collecting past due invoices</t>
  </si>
  <si>
    <t>Clearing up issues</t>
  </si>
  <si>
    <t>Friendly caring communications</t>
  </si>
  <si>
    <t>GETTING THE MONEY</t>
  </si>
  <si>
    <t>Verify that the principal is paid</t>
  </si>
  <si>
    <t>Verify that MFB received and posted invoices</t>
  </si>
  <si>
    <t>Correct computer reports</t>
  </si>
  <si>
    <t>Review brokerage due reports</t>
  </si>
  <si>
    <t>Accuracy &amp; collections</t>
  </si>
  <si>
    <t>Review aging lists</t>
  </si>
  <si>
    <t>Clear discrepancies</t>
  </si>
  <si>
    <t>Follow up on unpaid commissions</t>
  </si>
  <si>
    <t>Get commissions paid</t>
  </si>
  <si>
    <t>Monitor prompt principal payments</t>
  </si>
  <si>
    <t>Call any tardy payers for check date</t>
  </si>
  <si>
    <t>When commissions are collected, close the order process.</t>
  </si>
  <si>
    <t>Process is completed.</t>
  </si>
  <si>
    <t>Using the sales goals set, create the company budget</t>
  </si>
  <si>
    <t>Annual budget reviews</t>
  </si>
  <si>
    <t>PHASE 7</t>
  </si>
  <si>
    <t>KEEP IT GOING</t>
  </si>
  <si>
    <t>Review Phase 1 and update all information</t>
  </si>
  <si>
    <t>Keep the success going</t>
  </si>
  <si>
    <t>Review Phase 2 and update all information</t>
  </si>
  <si>
    <t>Review Phase 3 and update all information</t>
  </si>
  <si>
    <t>Review Phase 4 and update all information</t>
  </si>
  <si>
    <t>Review Phase 5 and update all information</t>
  </si>
  <si>
    <t xml:space="preserve">Original </t>
  </si>
  <si>
    <t>Jalapeno Flavor</t>
  </si>
  <si>
    <t>Garlic Flavor</t>
  </si>
  <si>
    <t>Sriracha Flavor</t>
  </si>
  <si>
    <t>Chesapeake Bay Flavor</t>
  </si>
  <si>
    <t>Sample Kits Fryer Ready 3/1#</t>
  </si>
  <si>
    <t xml:space="preserve">Entice Curds (Curdtown PFG Private Label) </t>
  </si>
  <si>
    <t xml:space="preserve">Seasoned </t>
  </si>
  <si>
    <t>Beetology</t>
  </si>
  <si>
    <t>Beet and Veggie</t>
  </si>
  <si>
    <t>Beet and Tropical Fruit</t>
  </si>
  <si>
    <t>Beet and Lemon and GInger</t>
  </si>
  <si>
    <t xml:space="preserve">Beetology </t>
  </si>
  <si>
    <t xml:space="preserve">Beet and Cherry </t>
  </si>
  <si>
    <t>Beat and Berry</t>
  </si>
  <si>
    <t>Whole Beets</t>
  </si>
  <si>
    <t>Food Service Beets</t>
  </si>
  <si>
    <t>Wick's Pies</t>
  </si>
  <si>
    <t>Pie Raw Lid 10" Square</t>
  </si>
  <si>
    <t>9" Raw Pie Shell (deep dish)</t>
  </si>
  <si>
    <t>10" Raw Pie Shell</t>
  </si>
  <si>
    <t>10" Raw Pie Lids (sheets)</t>
  </si>
  <si>
    <t>6" Raw Veg. Pie Shell (crimped)</t>
  </si>
  <si>
    <t>MRS. Ressler</t>
  </si>
  <si>
    <t>2/6-8# Mrs Ressler Patrami flats, Strap off</t>
  </si>
  <si>
    <t>2/6-8# PIANCONE/ ROMA TOP RND SEASONED SELECT ROAST BEEF</t>
  </si>
  <si>
    <t>2/6-7# Roma Roast Beef, Top round cap off</t>
  </si>
  <si>
    <t>2/6-8# Mrs.Ressler's cooked corn beef, flat, strap off</t>
  </si>
  <si>
    <t>2/6-9# Harvest Premium Turkey Breast, braised oil</t>
  </si>
  <si>
    <t>2/9-11# Snowball Turkey Breast Whl skin-on (frozen)</t>
  </si>
  <si>
    <t xml:space="preserve"> 2/9Harvest turkey Breast skin on Ready to Brown</t>
  </si>
  <si>
    <t>9" Raw Pie Shell (plain)</t>
  </si>
  <si>
    <t>J0034</t>
  </si>
  <si>
    <t>6" Raw Veg. Dough Circles</t>
  </si>
  <si>
    <t>Customer Name</t>
  </si>
  <si>
    <t>Booth visitor</t>
  </si>
  <si>
    <t>Visitor email </t>
  </si>
  <si>
    <t>Gfs rep</t>
  </si>
  <si>
    <t>Maria Arteaga</t>
  </si>
  <si>
    <t>maria.catering82@yahoo.com</t>
  </si>
  <si>
    <t>ABBOTT AP6D DEPT GE03</t>
  </si>
  <si>
    <t>Scott Padbury</t>
  </si>
  <si>
    <t>scott.padbury@abbott.com</t>
  </si>
  <si>
    <t>michael.mocogni@gfs.com</t>
  </si>
  <si>
    <t>100 Abbott Park Rd Ste 6</t>
  </si>
  <si>
    <t>Abbott Park</t>
  </si>
  <si>
    <t>Joe Cecchini</t>
  </si>
  <si>
    <t>joseph.cecchini@abbott.com</t>
  </si>
  <si>
    <t>Jovani Gomez</t>
  </si>
  <si>
    <t>Jovani.gomez@abbvie.com</t>
  </si>
  <si>
    <t>North Chicago</t>
  </si>
  <si>
    <t>ABBVIE M1</t>
  </si>
  <si>
    <t>Tyler ringer</t>
  </si>
  <si>
    <t>tyler.ringer@abbvie.com</t>
  </si>
  <si>
    <t>1401 SHERIDAN RD GATE 5</t>
  </si>
  <si>
    <t>NORTH CHICAGO</t>
  </si>
  <si>
    <t>Kristin Addison</t>
  </si>
  <si>
    <t>addison.kristin@yahoo.com</t>
  </si>
  <si>
    <t>SCHAUMBURG</t>
  </si>
  <si>
    <t>Autumn Cihlar</t>
  </si>
  <si>
    <t>Acihlar@co.door.wi.us</t>
  </si>
  <si>
    <t>AMERICAN ACCORD FOOD CORPORATION</t>
  </si>
  <si>
    <t>Molala Salah</t>
  </si>
  <si>
    <t>qirat62@yahoo.com</t>
  </si>
  <si>
    <t>jennifer.toomey@gfs.com</t>
  </si>
  <si>
    <t>ami cleveland</t>
  </si>
  <si>
    <t>amigostacos62656@gmail.com</t>
  </si>
  <si>
    <t>Lincoln</t>
  </si>
  <si>
    <t>Frank Colonna</t>
  </si>
  <si>
    <t>angryoctopus36@gmail.com</t>
  </si>
  <si>
    <t>Marisa White</t>
  </si>
  <si>
    <t>marisaw@acog-chicago.net</t>
  </si>
  <si>
    <t>Brielle  Taylor</t>
  </si>
  <si>
    <t>jkvelazquezjr@hammond.k12.in.us</t>
  </si>
  <si>
    <t>Tricia Arnes</t>
  </si>
  <si>
    <t>garytaylorassembly@gmail.com</t>
  </si>
  <si>
    <t>Hoffman estates</t>
  </si>
  <si>
    <t>Barnstormer's Pizza</t>
  </si>
  <si>
    <t>Don Damron</t>
  </si>
  <si>
    <t>barnstormersshowinfo@gmail.com</t>
  </si>
  <si>
    <t>kristina.coury@gfs.com</t>
  </si>
  <si>
    <t>4031 M-139</t>
  </si>
  <si>
    <t>St Joseph</t>
  </si>
  <si>
    <t>GARY </t>
  </si>
  <si>
    <t>kklug@beverlycc.org</t>
  </si>
  <si>
    <t>Cassandra Kilgore</t>
  </si>
  <si>
    <t>kc111895@gmail.com</t>
  </si>
  <si>
    <t>3271 W ILES AVE</t>
  </si>
  <si>
    <t>Burlington Tap and Smokehouse</t>
  </si>
  <si>
    <t>Matt  Zeman </t>
  </si>
  <si>
    <t>matt@burlingtontap.com</t>
  </si>
  <si>
    <t>carlos.moreno@gfs.com</t>
  </si>
  <si>
    <t>7305 McHenry St</t>
  </si>
  <si>
    <t>Burlington</t>
  </si>
  <si>
    <t>Cheers In Chesterton</t>
  </si>
  <si>
    <t>Erica Kendera</t>
  </si>
  <si>
    <t>erica.cheers@outlook.com</t>
  </si>
  <si>
    <t>lisa.hayes@gfs.com</t>
  </si>
  <si>
    <t>Chicago Health Foods</t>
  </si>
  <si>
    <t>Evan Tenenholtz</t>
  </si>
  <si>
    <t>Evan.Tenenholtz@gmail.com</t>
  </si>
  <si>
    <t>brad.meath@gfs.com</t>
  </si>
  <si>
    <t>Jasper Rose</t>
  </si>
  <si>
    <t>ira.rose@ymail.com</t>
  </si>
  <si>
    <t>Theressa Ruppert</t>
  </si>
  <si>
    <t>hawkshead18@gmail.com</t>
  </si>
  <si>
    <t>Community Hospital Food Service</t>
  </si>
  <si>
    <t>Dan Jaehn</t>
  </si>
  <si>
    <t>Daniel.A.Jaehn@powershealth.org</t>
  </si>
  <si>
    <t>CORNER PUB &amp; GRILL</t>
  </si>
  <si>
    <t>Britt Scott</t>
  </si>
  <si>
    <t>heather.scott5960@gmail.com</t>
  </si>
  <si>
    <t>matt.spellbrink@gfs.com</t>
  </si>
  <si>
    <t>62711-9671</t>
  </si>
  <si>
    <t>Mark Fluger</t>
  </si>
  <si>
    <t>Countrytimekettlekorn@gmail.com</t>
  </si>
  <si>
    <t>3709 miller</t>
  </si>
  <si>
    <t>Mchenry</t>
  </si>
  <si>
    <t>Debbie O'Connor</t>
  </si>
  <si>
    <t>cremeofthecropcatering@gmail.com</t>
  </si>
  <si>
    <t>4460 Main Street </t>
  </si>
  <si>
    <t>Kankakee</t>
  </si>
  <si>
    <t>CRYSTAL VALLEY CATERING</t>
  </si>
  <si>
    <t>Asher Moss</t>
  </si>
  <si>
    <t>contact@mosswashing.com</t>
  </si>
  <si>
    <t>john.davis@gfs.com</t>
  </si>
  <si>
    <t>Dabney &amp; Co</t>
  </si>
  <si>
    <t>Daniel May</t>
  </si>
  <si>
    <t>daniel.may@drinkswithdabney.com</t>
  </si>
  <si>
    <t>344 N Rose St</t>
  </si>
  <si>
    <t>Kalamazoo</t>
  </si>
  <si>
    <t>Missy  Fojtik</t>
  </si>
  <si>
    <t>Missy@daydreamerdomes.com</t>
  </si>
  <si>
    <t>Anthony Lacroix</t>
  </si>
  <si>
    <t>anthony.lacroix@warnerhospital.org</t>
  </si>
  <si>
    <t>james.pratt@gfs.com</t>
  </si>
  <si>
    <t>422 W WHITE ST</t>
  </si>
  <si>
    <t>CLINTON</t>
  </si>
  <si>
    <t>DREAM PALACE BANQUET HALL</t>
  </si>
  <si>
    <t>Luis Licea</t>
  </si>
  <si>
    <t>ale.licea11@gmail.com</t>
  </si>
  <si>
    <t>1036 N KILBOURNE AVE</t>
  </si>
  <si>
    <t>Driftless Social</t>
  </si>
  <si>
    <t>Matt Schmock</t>
  </si>
  <si>
    <t>hefedegreat@gmail.com</t>
  </si>
  <si>
    <t>aaron.temby@gfs.com</t>
  </si>
  <si>
    <t>E I U- FOOD COURT</t>
  </si>
  <si>
    <t>Sahah  Gossitt</t>
  </si>
  <si>
    <t>rccoffey@eiu.edu</t>
  </si>
  <si>
    <t>Charleston</t>
  </si>
  <si>
    <t>Sarah  Jacobs</t>
  </si>
  <si>
    <t>sjacobs@eiu.edu</t>
  </si>
  <si>
    <t>Elkhorn Area High School Culinary A</t>
  </si>
  <si>
    <t>Emiliano Palos</t>
  </si>
  <si>
    <t>PALOSEMI000@students.elkhorn.k12.wi.us</t>
  </si>
  <si>
    <t>hector.valdez1@gfs.com</t>
  </si>
  <si>
    <t>Elston Ave Food Co. 392959E</t>
  </si>
  <si>
    <t>Debbie  Sharpe</t>
  </si>
  <si>
    <t>debbie.sharpe@gmail.com</t>
  </si>
  <si>
    <t>john.jeffcott@gfs.com</t>
  </si>
  <si>
    <t>Jeffrey Gronske</t>
  </si>
  <si>
    <t>jgronske@epicburger.com</t>
  </si>
  <si>
    <t>Ruth Bassett</t>
  </si>
  <si>
    <t>ruth.bassett1959@gmail.com</t>
  </si>
  <si>
    <t>Chicago </t>
  </si>
  <si>
    <t>Nathaniel Fakler</t>
  </si>
  <si>
    <t>findfaklandia@gmail.com</t>
  </si>
  <si>
    <t>DAVID.BIALLAS@GFS.COM</t>
  </si>
  <si>
    <t>3807 S Packard Ave</t>
  </si>
  <si>
    <t>St Francis</t>
  </si>
  <si>
    <t>FM - Village at Mercy Creek</t>
  </si>
  <si>
    <t>Tevin  Kelly</t>
  </si>
  <si>
    <t>Tkelly@franciscancommunities.org</t>
  </si>
  <si>
    <t>1501 MERCY CREEK DR</t>
  </si>
  <si>
    <t>NORMAL</t>
  </si>
  <si>
    <t>Bureem  Rexhepi</t>
  </si>
  <si>
    <t>burimo@hotmail.com</t>
  </si>
  <si>
    <t>Vicki Moore</t>
  </si>
  <si>
    <t>gameonpeotone@gmail.com</t>
  </si>
  <si>
    <t>Peptone</t>
  </si>
  <si>
    <t>GEJA'S CAFE</t>
  </si>
  <si>
    <t>Adam  Guillaume</t>
  </si>
  <si>
    <t>adam@gejascafe.com</t>
  </si>
  <si>
    <t>grace.binelli@gfs.com</t>
  </si>
  <si>
    <t>Allie Gunning</t>
  </si>
  <si>
    <t>allie@me.com</t>
  </si>
  <si>
    <t>amanda.leuck@gfs.com</t>
  </si>
  <si>
    <t>Mike Montegomery</t>
  </si>
  <si>
    <t>baldsilentbob70@yahoo.com</t>
  </si>
  <si>
    <t>1 W DUNES HWY</t>
  </si>
  <si>
    <t>BEVERLY SHORES</t>
  </si>
  <si>
    <t>644 E Rand Rd</t>
  </si>
  <si>
    <t>Gina Choi</t>
  </si>
  <si>
    <t>gina@golfvx.com</t>
  </si>
  <si>
    <t>jim.tobin@gfs.com</t>
  </si>
  <si>
    <t>Jun Bae</t>
  </si>
  <si>
    <t>jun@golfvx.com</t>
  </si>
  <si>
    <t>HAIRY COW BREWING COMPANY</t>
  </si>
  <si>
    <t>Todd McLester</t>
  </si>
  <si>
    <t>todd@hairycowbrewing.com</t>
  </si>
  <si>
    <t>brynn.hallstrom@gfs.com</t>
  </si>
  <si>
    <t>410 E COLUMBUS DR</t>
  </si>
  <si>
    <t>Kathy  Simpson </t>
  </si>
  <si>
    <t>Ksimpson@hampshireparkdistrict.org</t>
  </si>
  <si>
    <t>Hampshire</t>
  </si>
  <si>
    <t>HEARTLAND HUMAN CARE-SRV GILES CCR</t>
  </si>
  <si>
    <t>Janice Terrell</t>
  </si>
  <si>
    <t>jterrell@heartlandalliance.org</t>
  </si>
  <si>
    <t>patty.sullivan@gfs.com</t>
  </si>
  <si>
    <t>3500 S GILES AVE</t>
  </si>
  <si>
    <t>HSL Eau Claire</t>
  </si>
  <si>
    <t>Nathan Bowe</t>
  </si>
  <si>
    <t>nbowe@heritageal.com</t>
  </si>
  <si>
    <t>barry.brown@gfs.com</t>
  </si>
  <si>
    <t>HSL Muskego</t>
  </si>
  <si>
    <t>Anthony Dreifke</t>
  </si>
  <si>
    <t>adreifke@heritageal.com</t>
  </si>
  <si>
    <t>Jeremy Lewandowski</t>
  </si>
  <si>
    <t>jlewandowski@heritageal.com</t>
  </si>
  <si>
    <t>Jeffrey Schoening</t>
  </si>
  <si>
    <t>jeffrey.schoening@independencevillages.com</t>
  </si>
  <si>
    <t>Dan Neidlinger</t>
  </si>
  <si>
    <t>daniel.neidlinger@independencevillages.com</t>
  </si>
  <si>
    <t>Linda Siriphan </t>
  </si>
  <si>
    <t>Lsiriphan@independencevillages.com</t>
  </si>
  <si>
    <t>IVY TECH-E CHICAGO</t>
  </si>
  <si>
    <t>Armand Clayton</t>
  </si>
  <si>
    <t>aclayton53@ivytech.edu</t>
  </si>
  <si>
    <t>EAST CHICAGO</t>
  </si>
  <si>
    <t>Katie Leach</t>
  </si>
  <si>
    <t>kleach27@ivytech.edu</t>
  </si>
  <si>
    <t>Beverly  Seleb</t>
  </si>
  <si>
    <t>bseleb@ivytech.edu</t>
  </si>
  <si>
    <t>Maria Hinojosa</t>
  </si>
  <si>
    <t>mhinojosa5@ivytech.edu</t>
  </si>
  <si>
    <t>Beverly Novakovic</t>
  </si>
  <si>
    <t>bevnovakovic@gmail.com</t>
  </si>
  <si>
    <t>terri.sorg@gfs.com</t>
  </si>
  <si>
    <t>jelkallc@gmail.com</t>
  </si>
  <si>
    <t>6326 1st A ve</t>
  </si>
  <si>
    <t>Lake Geneva</t>
  </si>
  <si>
    <t>jewndorf@stmonicasseniorliving.com</t>
  </si>
  <si>
    <t>N7891 US Highway 12</t>
  </si>
  <si>
    <t>Elkhorn</t>
  </si>
  <si>
    <t>Shelley Phillips</t>
  </si>
  <si>
    <t>sphillips@athens-213.org</t>
  </si>
  <si>
    <t>Kiddie Academy Of Oak Park</t>
  </si>
  <si>
    <t>Nick Pecho</t>
  </si>
  <si>
    <t>nick@kiddieacademyil.com</t>
  </si>
  <si>
    <t>Olga Glikis</t>
  </si>
  <si>
    <t>olga@kiddieacademyil.com</t>
  </si>
  <si>
    <t>listwithmekrw@gmail.com</t>
  </si>
  <si>
    <t>Aaron Torres</t>
  </si>
  <si>
    <t>aaront@kbhouse.org</t>
  </si>
  <si>
    <t>Kevin  Steffes </t>
  </si>
  <si>
    <t>ksteffes@kirbyhealth.org</t>
  </si>
  <si>
    <t>Monticello</t>
  </si>
  <si>
    <t>Kirk Edwards</t>
  </si>
  <si>
    <t>kirk530@gmail.com</t>
  </si>
  <si>
    <t>South holland</t>
  </si>
  <si>
    <t>Steve Fritsch</t>
  </si>
  <si>
    <t>fritsch_indy@yahoo.com</t>
  </si>
  <si>
    <t>Dwight</t>
  </si>
  <si>
    <t>michael.raymond@gfs.com</t>
  </si>
  <si>
    <t>rafael  torres</t>
  </si>
  <si>
    <t>Janette.solana@lgyc.org</t>
  </si>
  <si>
    <t>Tonie Houke</t>
  </si>
  <si>
    <t>thouke@larabida.org</t>
  </si>
  <si>
    <t>Lemuel Marcial</t>
  </si>
  <si>
    <t>Lemuel  Marcial</t>
  </si>
  <si>
    <t>Lmarcial@anthemmemorycare.com</t>
  </si>
  <si>
    <t>Angela  Brunette</t>
  </si>
  <si>
    <t>angelabrunette@aol.com</t>
  </si>
  <si>
    <t>Madison  Patch</t>
  </si>
  <si>
    <t>madisonpatch97@gmail.com</t>
  </si>
  <si>
    <t>Ludington</t>
  </si>
  <si>
    <t>Lutherdale</t>
  </si>
  <si>
    <t>Erin Keller</t>
  </si>
  <si>
    <t>robin@lutherdale.org</t>
  </si>
  <si>
    <t>ron.wallschlaeger@gfs.com</t>
  </si>
  <si>
    <t>Grace Crevier</t>
  </si>
  <si>
    <t>grace@lutherdale.org</t>
  </si>
  <si>
    <t>Caitlyn Hoolsema</t>
  </si>
  <si>
    <t>caitlyn@macandcheeseshop.com</t>
  </si>
  <si>
    <t>2654 South Oneida</t>
  </si>
  <si>
    <t>Ashwaubenon</t>
  </si>
  <si>
    <t>Maija Steele</t>
  </si>
  <si>
    <t>RFamFoods@gmail.com</t>
  </si>
  <si>
    <t>18849 Dixie Hwy</t>
  </si>
  <si>
    <t>Morgan  Gansauer </t>
  </si>
  <si>
    <t>morgan@mapletreeinnrestaurant.com</t>
  </si>
  <si>
    <t>8555 TAFT ST</t>
  </si>
  <si>
    <t>Homewood</t>
  </si>
  <si>
    <t>Homewood </t>
  </si>
  <si>
    <t>MARK III RESTAURANT (THE)</t>
  </si>
  <si>
    <t>Kris McDonald</t>
  </si>
  <si>
    <t>krismcdonald74@icloud.com</t>
  </si>
  <si>
    <t>taylor.prestidge@gfs.com</t>
  </si>
  <si>
    <t>Marrufo's Tacos</t>
  </si>
  <si>
    <t>Emily  Marrufo</t>
  </si>
  <si>
    <t>saboreskitchen@gmail.com</t>
  </si>
  <si>
    <t>Jesus Marrufo</t>
  </si>
  <si>
    <t>Mary  Cornell</t>
  </si>
  <si>
    <t>troy.thorne@gfs.com</t>
  </si>
  <si>
    <t>South Beloit</t>
  </si>
  <si>
    <t>D'Anna Hardy</t>
  </si>
  <si>
    <t>danna.coleman@rhs.care</t>
  </si>
  <si>
    <t>MERRILLVILLE</t>
  </si>
  <si>
    <t>LaRhonda Lindsey</t>
  </si>
  <si>
    <t>larhonda.lindsey@rhs.care</t>
  </si>
  <si>
    <t>MILWAUKEE BRAT HOUSE</t>
  </si>
  <si>
    <t>Ryan  Cooke</t>
  </si>
  <si>
    <t>Ryan@heardhosp.com</t>
  </si>
  <si>
    <t>STEPHANIE.ERDMAN@GFS.COM</t>
  </si>
  <si>
    <t>Ronna  O'Toole</t>
  </si>
  <si>
    <t>cateringandevents@thefigandthepheasant.com</t>
  </si>
  <si>
    <t>Plymouth</t>
  </si>
  <si>
    <t>NIIPC- PRAIRIE KNOLLS MIDDLE SCHOOL</t>
  </si>
  <si>
    <t>Laurie Nomellini</t>
  </si>
  <si>
    <t>Laurie.nomellini@central301.net</t>
  </si>
  <si>
    <t>Tabitha Gibson</t>
  </si>
  <si>
    <t>Tabitha.Gibson@central301.net</t>
  </si>
  <si>
    <t>NIIPC-JOSEPH E HILL ADMIN CENTER</t>
  </si>
  <si>
    <t>Tanya Horton</t>
  </si>
  <si>
    <t>hortont@district65.net</t>
  </si>
  <si>
    <t>abbey.johnson@gfs.com</t>
  </si>
  <si>
    <t>1500 MCDANIEL AVE</t>
  </si>
  <si>
    <t>Celena Kalp</t>
  </si>
  <si>
    <t>chefcelena1@yahoo.com</t>
  </si>
  <si>
    <t>2055 W BALMORAL AVE</t>
  </si>
  <si>
    <t>EVANSTON</t>
  </si>
  <si>
    <t>Sofia Lima</t>
  </si>
  <si>
    <t>sophielima@gmail.com</t>
  </si>
  <si>
    <t>Karim Tinoco</t>
  </si>
  <si>
    <t>ktinoco@nd.edu</t>
  </si>
  <si>
    <t>kathy.eising@gfs.com</t>
  </si>
  <si>
    <t>OAKCREST DEKALB AREA RET CTR</t>
  </si>
  <si>
    <t>Justin Davis</t>
  </si>
  <si>
    <t>jdavis@oakcrestdekalb.org</t>
  </si>
  <si>
    <t>sal.dibenedetto@gfs.com</t>
  </si>
  <si>
    <t>Organic Life - Peoria High School</t>
  </si>
  <si>
    <t>Andrea Diaz</t>
  </si>
  <si>
    <t>andrea.diaz@psd150.org</t>
  </si>
  <si>
    <t>ben.oleari@gfs.com</t>
  </si>
  <si>
    <t>Palace Ent - Adventureland</t>
  </si>
  <si>
    <t>Miquel Plata</t>
  </si>
  <si>
    <t>miguel.plata@noahsarkwaterpark.com</t>
  </si>
  <si>
    <t>martin.dunn@gfs.com</t>
  </si>
  <si>
    <t>Tonya Jarvis</t>
  </si>
  <si>
    <t>tonyaj@paramountarts.com</t>
  </si>
  <si>
    <t>patrick.lyons@gfs.com</t>
  </si>
  <si>
    <t>Viquie Stessi</t>
  </si>
  <si>
    <t>pauliesscheduling@gmail.com</t>
  </si>
  <si>
    <t>Barbra  Wylie</t>
  </si>
  <si>
    <t>bwylie@sblhs.org</t>
  </si>
  <si>
    <t>Port of Peri Peri Villa Park IL</t>
  </si>
  <si>
    <t>Syed Pasha</t>
  </si>
  <si>
    <t>info@myperiperi.com</t>
  </si>
  <si>
    <t>SARAH.HAMANN@GFS.COM</t>
  </si>
  <si>
    <t>Teri Szymanski</t>
  </si>
  <si>
    <t>alegion18@aol.com</t>
  </si>
  <si>
    <t>Quality Inn Bradley 367910E</t>
  </si>
  <si>
    <t>Alex Mazarakos</t>
  </si>
  <si>
    <t>Konnie  Sanders-Smith</t>
  </si>
  <si>
    <t>kr.sanderssmith@gmail.com</t>
  </si>
  <si>
    <t>Quindts Towne Lounge</t>
  </si>
  <si>
    <t>Ryan Quindt</t>
  </si>
  <si>
    <t>ryan.quindt@gmail.com</t>
  </si>
  <si>
    <t>PAMELA.HOLTZ@GFS.COM</t>
  </si>
  <si>
    <t>RADER FAMILY FARM</t>
  </si>
  <si>
    <t>David Apps</t>
  </si>
  <si>
    <t>foodmgr@raderfamilyfarms.com</t>
  </si>
  <si>
    <t>chelsie.spisok@gfs.com</t>
  </si>
  <si>
    <t>RIDGE COUNTRY CLUB</t>
  </si>
  <si>
    <t>Amy Hurley</t>
  </si>
  <si>
    <t>ahurley@ridgecc.org</t>
  </si>
  <si>
    <t>Jack Lamey</t>
  </si>
  <si>
    <t>jlamey@ridgecc.org</t>
  </si>
  <si>
    <t>Rockford Rivets</t>
  </si>
  <si>
    <t>Angie Wallace</t>
  </si>
  <si>
    <t>awallace@rockfordrivets.com</t>
  </si>
  <si>
    <t>Hanna Snedecor</t>
  </si>
  <si>
    <t>hannas@rockfordrivets.com</t>
  </si>
  <si>
    <t>Rupley Elementary School</t>
  </si>
  <si>
    <t>Lisa Hagens</t>
  </si>
  <si>
    <t>lhagens@organiclifeusa.com</t>
  </si>
  <si>
    <t>305 Oakton St</t>
  </si>
  <si>
    <t>Chris Hartney</t>
  </si>
  <si>
    <t>Christine_A_Hartney@rush.edu</t>
  </si>
  <si>
    <t>Karla Sassy Mac</t>
  </si>
  <si>
    <t>donald@hoohaven.org</t>
  </si>
  <si>
    <t>Durand</t>
  </si>
  <si>
    <t>Donald Czyzyk</t>
  </si>
  <si>
    <t>rockfalls@live.com</t>
  </si>
  <si>
    <t>SAUSAGE KITCHEN</t>
  </si>
  <si>
    <t>Pat Miller</t>
  </si>
  <si>
    <t>pmiller1706@gmail.com</t>
  </si>
  <si>
    <t>nick.holub@gfs.com</t>
  </si>
  <si>
    <t>Science Of Spirituality</t>
  </si>
  <si>
    <t>Tony Sorrentino</t>
  </si>
  <si>
    <t>tsorrentino@sos.org</t>
  </si>
  <si>
    <t>4105 Naperville Rd</t>
  </si>
  <si>
    <t>Lisle</t>
  </si>
  <si>
    <t>Something Special by Sherri</t>
  </si>
  <si>
    <t>Sherri Broadnax</t>
  </si>
  <si>
    <t>sherri.broadnax@yahoo.com</t>
  </si>
  <si>
    <t>SPRING BROOK RESORT 69445E</t>
  </si>
  <si>
    <t>Mike  Stanton</t>
  </si>
  <si>
    <t>Mikes@spring-brook.com</t>
  </si>
  <si>
    <t>Trudy  Paradise</t>
  </si>
  <si>
    <t>Trudyp@spring-brook.com</t>
  </si>
  <si>
    <t>242 LAKE SHORE DR</t>
  </si>
  <si>
    <t>WISCONSIN DELLS</t>
  </si>
  <si>
    <t>SQUARE ROOTS</t>
  </si>
  <si>
    <t>Craig Bennett</t>
  </si>
  <si>
    <t>cbennett@squarerootscp.com</t>
  </si>
  <si>
    <t>michael.anthony@gfs.com</t>
  </si>
  <si>
    <t>Kelly Burggraf</t>
  </si>
  <si>
    <t>kellyrmarks@gmail.com</t>
  </si>
  <si>
    <t>Ma. Elirina Ramos</t>
  </si>
  <si>
    <t>eli.ramos@storypoint.com</t>
  </si>
  <si>
    <t>Stussy's Diner</t>
  </si>
  <si>
    <t>Luis Flores</t>
  </si>
  <si>
    <t>luisflres12345@gmail.com</t>
  </si>
  <si>
    <t>TIM.DIEDERICH@GFS.COM</t>
  </si>
  <si>
    <t>Sure Stay Plus Hotel</t>
  </si>
  <si>
    <t>Ernesto Garcia</t>
  </si>
  <si>
    <t>gm.surestaylombard@gmail.com</t>
  </si>
  <si>
    <t>shay.manusos@gfs.com</t>
  </si>
  <si>
    <t>Marcellino  Florez</t>
  </si>
  <si>
    <t>mr2007.mf@gmail.com</t>
  </si>
  <si>
    <t>Tandoor Char House</t>
  </si>
  <si>
    <t>Faraz Sardharia</t>
  </si>
  <si>
    <t>faraz@tandoorchicago.com</t>
  </si>
  <si>
    <t>Nick  Dogali</t>
  </si>
  <si>
    <t>Taquero Mucho</t>
  </si>
  <si>
    <t>Ivan I</t>
  </si>
  <si>
    <t>tacostaqueromucho@gmail.com</t>
  </si>
  <si>
    <t>dan.balog@gfs.com</t>
  </si>
  <si>
    <t>3517 N Spaulding Ave</t>
  </si>
  <si>
    <t>The Cellar Door</t>
  </si>
  <si>
    <t>Spencer Herms</t>
  </si>
  <si>
    <t>spencer@cellardoorbar.com</t>
  </si>
  <si>
    <t>chase.braden@gfs.com</t>
  </si>
  <si>
    <t>1901 Franklin St</t>
  </si>
  <si>
    <t>Michigan City</t>
  </si>
  <si>
    <t>Alyssa   Hartness</t>
  </si>
  <si>
    <t>alyssahartness@gmail.com</t>
  </si>
  <si>
    <t>Alonso Beckford</t>
  </si>
  <si>
    <t>alonso@matrixvenue.com</t>
  </si>
  <si>
    <t>808 S Route 59</t>
  </si>
  <si>
    <t>Sabrina Bailey</t>
  </si>
  <si>
    <t>sabrina32620@hotmail.com</t>
  </si>
  <si>
    <t>sally.flavin@gfs.com</t>
  </si>
  <si>
    <t>Patti Walsh</t>
  </si>
  <si>
    <t>patti.fairmont@gmail.com</t>
  </si>
  <si>
    <t>stephen.finney@gfs.com</t>
  </si>
  <si>
    <t>Lake villa</t>
  </si>
  <si>
    <t>The Village Of South Holland</t>
  </si>
  <si>
    <t>Delia Luna</t>
  </si>
  <si>
    <t>dluna@southholland.org</t>
  </si>
  <si>
    <t>Kate Shannon</t>
  </si>
  <si>
    <t>kshannon@woodsofcaledonia.com</t>
  </si>
  <si>
    <t>Racine</t>
  </si>
  <si>
    <t>THS-Gottlieb Memorial Dietary</t>
  </si>
  <si>
    <t>Olivera Szeszol</t>
  </si>
  <si>
    <t>olivera.bezanovic@trinity-health.org</t>
  </si>
  <si>
    <t>Sofia Lio</t>
  </si>
  <si>
    <t>sofia.quirk@trinity-health.org</t>
  </si>
  <si>
    <t>THS-MERCY MEDICAL CTR-DUBUQUE-H0050</t>
  </si>
  <si>
    <t>Andi White</t>
  </si>
  <si>
    <t>Andi.White@saintalphonsus.org</t>
  </si>
  <si>
    <t>Jody  Mcghee</t>
  </si>
  <si>
    <t>Jody.mcghee@timber-lee.com</t>
  </si>
  <si>
    <t>N8705 Scout Rd</t>
  </si>
  <si>
    <t>East Troy</t>
  </si>
  <si>
    <t>Tinys Coffee Bar</t>
  </si>
  <si>
    <t>Matthew Blackwell</t>
  </si>
  <si>
    <t>info@tinyscoffeebar.com</t>
  </si>
  <si>
    <t>Crystol Smith</t>
  </si>
  <si>
    <t>dsprocurement@housing.illinois.edu</t>
  </si>
  <si>
    <t>UIC Catering &amp; Conferences 49852003</t>
  </si>
  <si>
    <t>Tom  Taylor</t>
  </si>
  <si>
    <t>Tom.Taylor@sodexo.com</t>
  </si>
  <si>
    <t>SHELLEY.MUELLER@GFS.COM</t>
  </si>
  <si>
    <t>VILLAGE GRNS OF WOODRIDGE GOLFCRSE</t>
  </si>
  <si>
    <t>Cati Heinrich</t>
  </si>
  <si>
    <t>creidy@woodridgeparks.org</t>
  </si>
  <si>
    <t>Wanaki Golf Course</t>
  </si>
  <si>
    <t>Andes  Vallejo</t>
  </si>
  <si>
    <t>andyvallejo90@icloud.com</t>
  </si>
  <si>
    <t>Kim  Widmer</t>
  </si>
  <si>
    <t>d52kwidm@d52schools.com</t>
  </si>
  <si>
    <t>West Carroll Middle School </t>
  </si>
  <si>
    <t>Abby  Naples</t>
  </si>
  <si>
    <t>anaples@wc314.org</t>
  </si>
  <si>
    <t>WEST HARVEY SCHOOL DIST 147</t>
  </si>
  <si>
    <t>tawana douglas</t>
  </si>
  <si>
    <t>tdouglas@whd147.org</t>
  </si>
  <si>
    <t>frank.davis@gfs.com</t>
  </si>
  <si>
    <t>White Deer Golf Course</t>
  </si>
  <si>
    <t>Victor Williams </t>
  </si>
  <si>
    <t>Vwilliams@heritagegolfgroup.com</t>
  </si>
  <si>
    <t>250 W Greggs Pkwy</t>
  </si>
  <si>
    <t>Vernon Hills</t>
  </si>
  <si>
    <t>WurstBar Brady St</t>
  </si>
  <si>
    <t>Dan Bernhagen</t>
  </si>
  <si>
    <t>bernhagen265@gmail.com</t>
  </si>
  <si>
    <t>Janda VanDyke</t>
  </si>
  <si>
    <t>jvandyke@wuskowhan.com</t>
  </si>
  <si>
    <t>1st 83 is BB</t>
  </si>
  <si>
    <t>2nd 40 is swap</t>
  </si>
  <si>
    <t>3rd is LL</t>
  </si>
  <si>
    <t>2/5#</t>
  </si>
  <si>
    <t>Kau-1</t>
  </si>
  <si>
    <t>30104K</t>
  </si>
  <si>
    <t>C6368</t>
  </si>
  <si>
    <t>Kau1</t>
  </si>
  <si>
    <t>Kaul-3</t>
  </si>
  <si>
    <t>30138K</t>
  </si>
  <si>
    <t>E0402</t>
  </si>
  <si>
    <t>Kau3</t>
  </si>
  <si>
    <t>Kau-2</t>
  </si>
  <si>
    <t>30106K</t>
  </si>
  <si>
    <t>Kau2</t>
  </si>
  <si>
    <t>Chef's Line brand from US Foods</t>
  </si>
  <si>
    <t>Yellow Breaded Cheese Curd</t>
  </si>
  <si>
    <t xml:space="preserve">Dill Pickle </t>
  </si>
  <si>
    <t>Vegan Plant-Based Cheese Sauce</t>
  </si>
  <si>
    <t>4/2.2 lb</t>
  </si>
  <si>
    <t>BBB51100</t>
  </si>
  <si>
    <t>874BAR511000</t>
  </si>
  <si>
    <t xml:space="preserve">Vegan Plant-Based Shreds </t>
  </si>
  <si>
    <t>2/ 2.2 lb</t>
  </si>
  <si>
    <t>BBB51099</t>
  </si>
  <si>
    <t>Vegan Plant-Based Sour Cream</t>
  </si>
  <si>
    <t>12/ 16 oz</t>
  </si>
  <si>
    <t>BBB51173</t>
  </si>
  <si>
    <t>874BAR511737</t>
  </si>
  <si>
    <t>Vegan Ground Pea Protein</t>
  </si>
  <si>
    <t>2 /5 lb</t>
  </si>
  <si>
    <t>BBB51014</t>
  </si>
  <si>
    <t>Vegan Plant Based Hot Dog 6", 48 ct</t>
  </si>
  <si>
    <t>BBB51268</t>
  </si>
  <si>
    <t>3/8 inch Potato Fries</t>
  </si>
  <si>
    <t>6/5 lb</t>
  </si>
  <si>
    <t>F1010</t>
  </si>
  <si>
    <t>1/2 inch Potato Fries</t>
  </si>
  <si>
    <t>F1015</t>
  </si>
  <si>
    <t>Shoestring</t>
  </si>
  <si>
    <t>5/5 lb</t>
  </si>
  <si>
    <t>F1030</t>
  </si>
  <si>
    <t>Crinkle Cut</t>
  </si>
  <si>
    <t>3/10 lb</t>
  </si>
  <si>
    <t>F1040</t>
  </si>
  <si>
    <t>Valley Lahvosh</t>
  </si>
  <si>
    <t>15" Original Crackerbread</t>
  </si>
  <si>
    <t>5/26 oz</t>
  </si>
  <si>
    <t>5" Original Crackerbread</t>
  </si>
  <si>
    <t>6/15 oz</t>
  </si>
  <si>
    <t>3" Original Crackerbread</t>
  </si>
  <si>
    <t>6/12 oz</t>
  </si>
  <si>
    <t>Hearts</t>
  </si>
  <si>
    <t>12 oz</t>
  </si>
  <si>
    <t>Cheesecake</t>
  </si>
  <si>
    <t>Medium Blackout Cupcakes</t>
  </si>
  <si>
    <t>4/8/3.18oz</t>
  </si>
  <si>
    <t xml:space="preserve">Medium Vanilla Bean Cupcakes </t>
  </si>
  <si>
    <t>4/8/3.14oz</t>
  </si>
  <si>
    <t xml:space="preserve">Medium Red Velvet Cupcakes </t>
  </si>
  <si>
    <t>4/8/2.83oz</t>
  </si>
  <si>
    <t xml:space="preserve">9" Classic Cheesecake </t>
  </si>
  <si>
    <t>4/52oz</t>
  </si>
  <si>
    <t>10" Red Velvet Cake</t>
  </si>
  <si>
    <t>2/93oz</t>
  </si>
  <si>
    <t xml:space="preserve">10" Italian Cream Tort </t>
  </si>
  <si>
    <t>2/64oz</t>
  </si>
  <si>
    <t>10" Layer Fudge Cake</t>
  </si>
  <si>
    <t>2/105oz</t>
  </si>
  <si>
    <t xml:space="preserve">10" Layer Blackout Cake </t>
  </si>
  <si>
    <t xml:space="preserve">Triple Chocolate CHeesecake made with Ghirardelli </t>
  </si>
  <si>
    <t>2/80oz</t>
  </si>
  <si>
    <t xml:space="preserve">Eggnog Cheesecake *seasonal* </t>
  </si>
  <si>
    <t>Peppermint Chocolate Chunk Cheesecake *seasonal*</t>
  </si>
  <si>
    <t>Mango Key Lime Pie</t>
  </si>
  <si>
    <t>2-80 oz</t>
  </si>
  <si>
    <t>51349WS</t>
  </si>
  <si>
    <t>Godiva DBL Chocolate</t>
  </si>
  <si>
    <t>10" 2-80 oz</t>
  </si>
  <si>
    <t>52335WS</t>
  </si>
  <si>
    <t>Classic</t>
  </si>
  <si>
    <t>Black out mini cupcake</t>
  </si>
  <si>
    <t>4/8 Ct</t>
  </si>
  <si>
    <t xml:space="preserve"> Cupcake Mini Vanilla Bean</t>
  </si>
  <si>
    <t>10/6 Ct</t>
  </si>
  <si>
    <t>Cupcake Mini Red Velvet</t>
  </si>
  <si>
    <t xml:space="preserve">Oreo Cookies and Cream </t>
  </si>
  <si>
    <t>Banana Foster</t>
  </si>
  <si>
    <t>White Choc Rasberry</t>
  </si>
  <si>
    <t>Reese Penut Butter</t>
  </si>
  <si>
    <t>51332WS</t>
  </si>
  <si>
    <t xml:space="preserve">Wild Strawberries and Cream Cheescake </t>
  </si>
  <si>
    <t xml:space="preserve">Red Velvet Cake Cheescake </t>
  </si>
  <si>
    <t>2/ 74.6 oz</t>
  </si>
  <si>
    <t>Cheescake</t>
  </si>
  <si>
    <t>Red Velvet Mini Cupcakes 3pk</t>
  </si>
  <si>
    <t>Blackout Mini Cupcakes 3pk</t>
  </si>
  <si>
    <t>Vanilla Bean Mini Cupcakes 3pk</t>
  </si>
  <si>
    <t>Chocolate Cherry Cheesecake</t>
  </si>
  <si>
    <t>Chocolate Tuxedo Cheesecake</t>
  </si>
  <si>
    <t xml:space="preserve">Cheesecake </t>
  </si>
  <si>
    <t>Dulce de Leche Cheesecake</t>
  </si>
  <si>
    <t xml:space="preserve">Old Fashioned Kitchens </t>
  </si>
  <si>
    <t>Shell, Crepe 6"</t>
  </si>
  <si>
    <t>200-22g</t>
  </si>
  <si>
    <t>#00060</t>
  </si>
  <si>
    <t>OFK00060</t>
  </si>
  <si>
    <t>Cheese Blintzes Cheese Filled Crepes</t>
  </si>
  <si>
    <t>12-2.25 oz</t>
  </si>
  <si>
    <t xml:space="preserve">Blintz, Sweet Cheese </t>
  </si>
  <si>
    <t>6-15-1.75 oz</t>
  </si>
  <si>
    <t>Blintz, Sweet Cheese  3oz</t>
  </si>
  <si>
    <t>90- 3oz</t>
  </si>
  <si>
    <t>Blintz, Cheese</t>
  </si>
  <si>
    <t>144- 2.25 oz</t>
  </si>
  <si>
    <t xml:space="preserve">Blintz, Cheese Lacy Leaf </t>
  </si>
  <si>
    <t xml:space="preserve">Blitz, Blueberry Frozen </t>
  </si>
  <si>
    <t>12- 2.25 oz</t>
  </si>
  <si>
    <t>Bulk Potato Pancakes</t>
  </si>
  <si>
    <t>96- 3oz</t>
  </si>
  <si>
    <t>Potato Pancakes</t>
  </si>
  <si>
    <t>12- 1.33 oz</t>
  </si>
  <si>
    <t>OFK20302</t>
  </si>
  <si>
    <t>Pierogi, Potato &amp; Onion Cooked 1.33 oz</t>
  </si>
  <si>
    <t>192- 1.33oz</t>
  </si>
  <si>
    <t>Pierogi, Potato &amp; Cheese Cooked 1.33 oz</t>
  </si>
  <si>
    <t xml:space="preserve">9" Raw Veg. Pie Shelss (plain) </t>
  </si>
  <si>
    <t xml:space="preserve">Hazelnut Growers of Oregon </t>
  </si>
  <si>
    <t>Small Roasted Diced</t>
  </si>
  <si>
    <t>4/5#</t>
  </si>
  <si>
    <t>Large Roasted Diced</t>
  </si>
  <si>
    <t>Mixed Natural Kernels</t>
  </si>
  <si>
    <t>Roasted Whole &amp; Broken</t>
  </si>
  <si>
    <t>Product</t>
  </si>
  <si>
    <t>Pack Size</t>
  </si>
  <si>
    <t>Mfr #</t>
  </si>
  <si>
    <t xml:space="preserve">Abdale </t>
  </si>
  <si>
    <t>GFS EPO</t>
  </si>
  <si>
    <t>Reinhart</t>
  </si>
  <si>
    <t>Stanz</t>
  </si>
  <si>
    <t>Ben E. Keith</t>
  </si>
  <si>
    <t>Tony's Fine Foods</t>
  </si>
  <si>
    <t>Webstaurant Store</t>
  </si>
  <si>
    <t>Valley Baker</t>
  </si>
  <si>
    <t>Dot</t>
  </si>
  <si>
    <t>Waugh</t>
  </si>
  <si>
    <t>Waukesha</t>
  </si>
  <si>
    <t xml:space="preserve">Kohl Wholesale </t>
  </si>
  <si>
    <t>POD Foods</t>
  </si>
  <si>
    <t>RDP Foodservice</t>
  </si>
  <si>
    <t xml:space="preserve">Ritchie's Food Distributor </t>
  </si>
  <si>
    <t>001</t>
  </si>
  <si>
    <t>10514646</t>
  </si>
  <si>
    <t>636051</t>
  </si>
  <si>
    <t>002</t>
  </si>
  <si>
    <t>10514697</t>
  </si>
  <si>
    <t>248205</t>
  </si>
  <si>
    <t>183718</t>
  </si>
  <si>
    <t>003</t>
  </si>
  <si>
    <t>10514662</t>
  </si>
  <si>
    <t>345398</t>
  </si>
  <si>
    <t>006</t>
  </si>
  <si>
    <t>183719</t>
  </si>
  <si>
    <t>007</t>
  </si>
  <si>
    <t xml:space="preserve">Chef's Line brand for US Foods </t>
  </si>
  <si>
    <t>6105884</t>
  </si>
  <si>
    <t>Chef's Line brand for US Foods Garlic</t>
  </si>
  <si>
    <t>1570108</t>
  </si>
  <si>
    <t>010</t>
  </si>
  <si>
    <t>Hatch Green Chile</t>
  </si>
  <si>
    <t>Beer Battered White Cheddar</t>
  </si>
  <si>
    <t>Beer Battered Yellow Cheddar</t>
  </si>
  <si>
    <t>32/5oz</t>
  </si>
  <si>
    <t>Mixed White and Yellow</t>
  </si>
  <si>
    <t xml:space="preserve">Curdtown Curds </t>
  </si>
  <si>
    <t>Original Crunchy Panko Coated</t>
  </si>
  <si>
    <t>B8598</t>
  </si>
  <si>
    <t>Curdtown Curds</t>
  </si>
  <si>
    <t>D4928</t>
  </si>
  <si>
    <t xml:space="preserve">Entice Curds (Curdtown Reinhart Private Label) </t>
  </si>
  <si>
    <t>FV794</t>
  </si>
  <si>
    <t>FV792</t>
  </si>
  <si>
    <t>Maid Rite</t>
  </si>
  <si>
    <t>2 oz FC Burger</t>
  </si>
  <si>
    <t>75156-03320MRS</t>
  </si>
  <si>
    <t>2 oz Salisbury</t>
  </si>
  <si>
    <t>75156-03626MRS</t>
  </si>
  <si>
    <t>2.6 oz Meat Loaf</t>
  </si>
  <si>
    <t>75156-03726MRS</t>
  </si>
  <si>
    <t>Beef Sausage Link</t>
  </si>
  <si>
    <t>75156-05200MRS</t>
  </si>
  <si>
    <t>FC GF SF Beef Meatball CN</t>
  </si>
  <si>
    <t>75156-04675</t>
  </si>
  <si>
    <t>FC Beef Burger, 3 oz CN</t>
  </si>
  <si>
    <t>75156-03330</t>
  </si>
  <si>
    <t>FC GF SF Meatball Squares (no carmel color)</t>
  </si>
  <si>
    <t>75156-94680</t>
  </si>
  <si>
    <t>Ready to cook Ground Beef Burgers, 3.2 oz</t>
  </si>
  <si>
    <t>75156-91132</t>
  </si>
  <si>
    <t>Pork Breakfast Sausage Patty</t>
  </si>
  <si>
    <t>160/1 oz</t>
  </si>
  <si>
    <t>48339-70001</t>
  </si>
  <si>
    <t>Pork Breakfast Sausage Link</t>
  </si>
  <si>
    <t>16/1 oz</t>
  </si>
  <si>
    <t>Rib Tickler BBQ Pork Ribette w/Sauce</t>
  </si>
  <si>
    <t>48/3.5 oz</t>
  </si>
  <si>
    <t>Market Square</t>
  </si>
  <si>
    <t>Circus Animal Crackers Vanilla 2 oz box</t>
  </si>
  <si>
    <t>Circus Animal Crackers Vanilla 8 oz bags</t>
  </si>
  <si>
    <t>Mozzarella</t>
  </si>
  <si>
    <t>2.5lbs (1.13kg)</t>
  </si>
  <si>
    <t>Parmesan</t>
  </si>
  <si>
    <t>Cream Cheese</t>
  </si>
  <si>
    <t>11lbs (4.98kg)</t>
  </si>
  <si>
    <t>Ravioli</t>
  </si>
  <si>
    <t>10lbs(4.5kg)</t>
  </si>
  <si>
    <t>Bolognese Sauce</t>
  </si>
  <si>
    <t>16lbs (7.27kg)</t>
  </si>
  <si>
    <t>Cheddar Shredded</t>
  </si>
  <si>
    <t>Pending</t>
  </si>
  <si>
    <t>Cheddar Sliced</t>
  </si>
  <si>
    <t>Char Crust</t>
  </si>
  <si>
    <t xml:space="preserve">Original Hickory Grilled </t>
  </si>
  <si>
    <t>1/7 lb</t>
  </si>
  <si>
    <t>Roasted Garlic Peppercorn</t>
  </si>
  <si>
    <t>All American Barbecue</t>
  </si>
  <si>
    <t>Ginger Teriyaki</t>
  </si>
  <si>
    <t>Southwest Chipotle</t>
  </si>
  <si>
    <t>1/6.5 lb</t>
  </si>
  <si>
    <t>Sun-Dried Tomato &amp; Garlic</t>
  </si>
  <si>
    <t>Original Hickory Grilled (Foodservice quart jars)</t>
  </si>
  <si>
    <t>2/22 oz</t>
  </si>
  <si>
    <t>Original Hickory Grilled (FS Super Value Boxes)</t>
  </si>
  <si>
    <t>1/25 lb</t>
  </si>
  <si>
    <t>Harvest Brand/Holiday Turkey Breast Braised</t>
  </si>
  <si>
    <t>F-013316</t>
  </si>
  <si>
    <t>Harvest Brand/Gourmet Browned Turkey Breast</t>
  </si>
  <si>
    <t>F-013318</t>
  </si>
  <si>
    <t>Harvest Brand/Holiday Smoked Turkey Breast</t>
  </si>
  <si>
    <t>F-013336</t>
  </si>
  <si>
    <t>Mrs. Ressler's/Corned Bf Flats Water &amp; ISP Prod</t>
  </si>
  <si>
    <t>F-099555</t>
  </si>
  <si>
    <t>Mrs. Ressler's/Pastrami Flat HLVS WTR &amp; ISP Prod</t>
  </si>
  <si>
    <t>F-099655</t>
  </si>
  <si>
    <t>Mrs. R/Cap Off Roast Beef Top Rds Water &amp; ISP</t>
  </si>
  <si>
    <t>F-099797</t>
  </si>
  <si>
    <t>Momma Goldberg/Cap Off Rst BF TopRds Wtr &amp; ISP</t>
  </si>
  <si>
    <t>F-160797</t>
  </si>
  <si>
    <t xml:space="preserve">Wondermelon Basil Cucumber </t>
  </si>
  <si>
    <t>6/8.45oz</t>
  </si>
  <si>
    <t xml:space="preserve">Wondermelon Cayenne Watermelon Juice </t>
  </si>
  <si>
    <t xml:space="preserve">Wonderlemon Lemon Mint </t>
  </si>
  <si>
    <t>Wonderlemon Lemon Ginger</t>
  </si>
  <si>
    <t>Wonderlemon Lemon Basil Jalapeño</t>
  </si>
  <si>
    <t>KAY-150902</t>
  </si>
  <si>
    <t>KAY-150904</t>
  </si>
  <si>
    <t>KAY-150903</t>
  </si>
  <si>
    <t>Wonder Melon</t>
  </si>
  <si>
    <t>Wonder Lemon</t>
  </si>
  <si>
    <t>Vanilla Tahini Bars</t>
  </si>
  <si>
    <t>Whole Organic Beets</t>
  </si>
  <si>
    <t>12/17.6oz</t>
  </si>
  <si>
    <t>5/5.5lb</t>
  </si>
  <si>
    <t>Gefen Vacuum Packed Red Beets</t>
  </si>
  <si>
    <t>Gefen Vacuum Packed Organic Beets</t>
  </si>
  <si>
    <t>Dorot Gradens Garlic</t>
  </si>
  <si>
    <t>16/2.8oz</t>
  </si>
  <si>
    <t xml:space="preserve">Dorot Gardens Ginger </t>
  </si>
  <si>
    <t xml:space="preserve">16/2.5oz </t>
  </si>
  <si>
    <t>Dorot Gardens Basil</t>
  </si>
  <si>
    <t>16/2.5oz</t>
  </si>
  <si>
    <t>Dorot Gardens Glazed Onion</t>
  </si>
  <si>
    <t>16/6.35 oz</t>
  </si>
  <si>
    <t xml:space="preserve">Dorot Gardens Turmeric </t>
  </si>
  <si>
    <t xml:space="preserve">Dorot Gardens Cilantro  </t>
  </si>
  <si>
    <t xml:space="preserve">Dorot Gardens Parsely </t>
  </si>
  <si>
    <t>16/2.5 oz</t>
  </si>
  <si>
    <t>Dorot Gardens Dill</t>
  </si>
  <si>
    <t xml:space="preserve">Tahini </t>
  </si>
  <si>
    <t>12/16oz</t>
  </si>
  <si>
    <t xml:space="preserve">Seasoned Tahini </t>
  </si>
  <si>
    <t>Bulk Tahini</t>
  </si>
  <si>
    <t xml:space="preserve">1/40.12lb </t>
  </si>
  <si>
    <t>Sinto</t>
  </si>
  <si>
    <t>Kimchi</t>
  </si>
  <si>
    <t>Gochuchang</t>
  </si>
  <si>
    <t>Vegan Plant-Based Shreds</t>
  </si>
  <si>
    <t>1/5 lb</t>
  </si>
  <si>
    <t>DaviGrace Cakes</t>
  </si>
  <si>
    <t>4" Celebration Cake Case</t>
  </si>
  <si>
    <t>12/1 ea</t>
  </si>
  <si>
    <t>3/4 inch Potato Fries</t>
  </si>
  <si>
    <t>F1000</t>
  </si>
  <si>
    <t>Cowboy Chip</t>
  </si>
  <si>
    <t>F1050</t>
  </si>
  <si>
    <t>Waffle Fries</t>
  </si>
  <si>
    <t>F1060</t>
  </si>
  <si>
    <t>Lattice Cut Chips</t>
  </si>
  <si>
    <t>4/5 lb</t>
  </si>
  <si>
    <t>F1065</t>
  </si>
  <si>
    <t>3/4 inch Homefries Potato Cube</t>
  </si>
  <si>
    <t>F1020</t>
  </si>
  <si>
    <t>Russet Shreds Hashbrown</t>
  </si>
  <si>
    <t>F1070</t>
  </si>
  <si>
    <t>Russet 3/8</t>
  </si>
  <si>
    <t>F1075</t>
  </si>
  <si>
    <t>1/8 inch Ruffle Chip</t>
  </si>
  <si>
    <t>F1026</t>
  </si>
  <si>
    <t>Center Cut Shoestring</t>
  </si>
  <si>
    <t>F1035</t>
  </si>
  <si>
    <t>Ingo's Thick Chip</t>
  </si>
  <si>
    <t>F1037</t>
  </si>
  <si>
    <t>Tia Frites</t>
  </si>
  <si>
    <t>F1045</t>
  </si>
  <si>
    <t>Half-Moon</t>
  </si>
  <si>
    <t>F1055</t>
  </si>
  <si>
    <t>2" Whole Wheat Crackers</t>
  </si>
  <si>
    <t>10" Original Crackerbread</t>
  </si>
  <si>
    <t>4/28 oz</t>
  </si>
  <si>
    <t>Bauducco</t>
  </si>
  <si>
    <t>20 pack Wafer S. Serve Tub</t>
  </si>
  <si>
    <t>28.2 oz</t>
  </si>
  <si>
    <t>Wafer Chocolate</t>
  </si>
  <si>
    <t>18/5 oz</t>
  </si>
  <si>
    <t>BAU-30</t>
  </si>
  <si>
    <t>Wafer Vanilla</t>
  </si>
  <si>
    <t>BAU-31</t>
  </si>
  <si>
    <t>Wafer Strawberry</t>
  </si>
  <si>
    <t>40 ct. Chocolate Bisquits</t>
  </si>
  <si>
    <t>40/0.6 oz</t>
  </si>
  <si>
    <t>Buttered Cookies in Holiday Tin</t>
  </si>
  <si>
    <t>BAU-32</t>
  </si>
  <si>
    <t>Kenja</t>
  </si>
  <si>
    <t>Ramen Chicken Soup 10:01</t>
  </si>
  <si>
    <t>1/25lb pail</t>
  </si>
  <si>
    <t>Ken-00366D</t>
  </si>
  <si>
    <t>Ken-2</t>
  </si>
  <si>
    <t>Ramen Vegeterian Soup Concentrate, 10:1 reconstitution</t>
  </si>
  <si>
    <t>Ken-00369D</t>
  </si>
  <si>
    <t>Ramen Pork Tonkotsu Soup concentrate, 10:1 reconstitution</t>
  </si>
  <si>
    <t>Ken-0361D</t>
  </si>
  <si>
    <t>Ramen Noodle Nest, Individually Wrapped</t>
  </si>
  <si>
    <t>40/5 oz. nest</t>
  </si>
  <si>
    <t>Ken-103060</t>
  </si>
  <si>
    <t>Ken-1</t>
  </si>
  <si>
    <t>Cheesecake Original Supreme 12 slice</t>
  </si>
  <si>
    <t>2-94 oz</t>
  </si>
  <si>
    <t>#0058511</t>
  </si>
  <si>
    <t>Cake Fudgy Wudgy 14 slices</t>
  </si>
  <si>
    <t>2-110 oz</t>
  </si>
  <si>
    <t>Vanilla Bean</t>
  </si>
  <si>
    <t>Vanilla</t>
  </si>
  <si>
    <t>Red velvet</t>
  </si>
  <si>
    <t>Pumpkin Cheescake *seasonal*</t>
  </si>
  <si>
    <t>Cheesecake Chocolate Tuxedo</t>
  </si>
  <si>
    <t>Home Belgian Chocolate Individual Single Serve special/order</t>
  </si>
  <si>
    <t>24/3.43 oz</t>
  </si>
  <si>
    <t>Home original IND s/o</t>
  </si>
  <si>
    <t>Home Rasp Swirl IND s/o</t>
  </si>
  <si>
    <t>24/3.43oz</t>
  </si>
  <si>
    <t>Sysco Supreme Original Cheescake</t>
  </si>
  <si>
    <t>2/94oz</t>
  </si>
  <si>
    <t>Sysco Supreme Pumpkin Harvest Cheesecake *seasonal*</t>
  </si>
  <si>
    <t xml:space="preserve">Sysco Supreme Chocolate Brownie </t>
  </si>
  <si>
    <t>2/110oz</t>
  </si>
  <si>
    <t>Sysco Supreme Belgian Chocolate</t>
  </si>
  <si>
    <t>2/98oz</t>
  </si>
  <si>
    <t>Sysco Supreme Lemon Drop Cheescake</t>
  </si>
  <si>
    <t xml:space="preserve">Original Cheescake Slice </t>
  </si>
  <si>
    <t>Belgian Chocolate Chesscake Slice</t>
  </si>
  <si>
    <t>Raspberry Swirl Cheesecake Slice</t>
  </si>
  <si>
    <t>Pumpkin Cheesecake Slice *seasonal*</t>
  </si>
  <si>
    <t>Blintz, Blueberry- Dot Demand</t>
  </si>
  <si>
    <t>12/12/2.5oz</t>
  </si>
  <si>
    <t>OFK10303</t>
  </si>
  <si>
    <t>Blintz, Sweet Cheese- Dot Demand</t>
  </si>
  <si>
    <t>6/15/1.75oz</t>
  </si>
  <si>
    <t>Crepe, Plain .75oz-Dot Demand</t>
  </si>
  <si>
    <t>10/20 ct</t>
  </si>
  <si>
    <t>Potato Chs Pierogi-Dot Demand</t>
  </si>
  <si>
    <t>4/48 ct</t>
  </si>
  <si>
    <t>Potato Onion Pierogi-Dot Demand</t>
  </si>
  <si>
    <t>Fritter Corn Texas</t>
  </si>
  <si>
    <t>288/1.33oz</t>
  </si>
  <si>
    <t xml:space="preserve">Pancake Potato Baja Frit </t>
  </si>
  <si>
    <t>12/24ct</t>
  </si>
  <si>
    <t xml:space="preserve">Pasta Pierogi Potato Spinach </t>
  </si>
  <si>
    <t>4/4lb</t>
  </si>
  <si>
    <t>Pancake Potato .75 oz</t>
  </si>
  <si>
    <t>12/24 ct</t>
  </si>
  <si>
    <t xml:space="preserve">Pancake Potato Veg </t>
  </si>
  <si>
    <t>288/ 1.33 oz</t>
  </si>
  <si>
    <t>Pancake Potato Sweet</t>
  </si>
  <si>
    <t>Pancake Potato Zucc</t>
  </si>
  <si>
    <t>APTZR Perogy Potato CHSE/ 48</t>
  </si>
  <si>
    <t>4/4 lb</t>
  </si>
  <si>
    <t>APTZR Perogy POT/Onion</t>
  </si>
  <si>
    <t xml:space="preserve">APTZR Veg FRTTR Baja </t>
  </si>
  <si>
    <t>Blintz Cheese Crepe Sweet 1.</t>
  </si>
  <si>
    <t>6/15 ct</t>
  </si>
  <si>
    <t>Crepe stwbry chscak</t>
  </si>
  <si>
    <t>90/2.5 oz</t>
  </si>
  <si>
    <t>Pasta Ravioli pot/on pierogi</t>
  </si>
  <si>
    <t>12/16 oz</t>
  </si>
  <si>
    <t>Pasta Raviolo pot/chse piero</t>
  </si>
  <si>
    <t>Blintz Cheese 2.25 oz</t>
  </si>
  <si>
    <t>12/12ct</t>
  </si>
  <si>
    <t>Blintz cheese Sweet Crep</t>
  </si>
  <si>
    <t>90/3 oz</t>
  </si>
  <si>
    <t>Blintz Blueberry 2.25 oz</t>
  </si>
  <si>
    <t>Crepe Blintz chse prbrn 2.25</t>
  </si>
  <si>
    <t>Crepe Plain .75 oz</t>
  </si>
  <si>
    <t>Blintz Cherry 2.25 oz</t>
  </si>
  <si>
    <t>Blintz Apple Rsn</t>
  </si>
  <si>
    <t>Crepe Choc Double PLLW 1.75</t>
  </si>
  <si>
    <t>72/1.75 oz</t>
  </si>
  <si>
    <t>Crepe Stwbry creme</t>
  </si>
  <si>
    <t>90/each</t>
  </si>
  <si>
    <t xml:space="preserve">Dessert Spclty Mango Crepe </t>
  </si>
  <si>
    <t>90/2.25 oz</t>
  </si>
  <si>
    <t>Blintz Blueberry</t>
  </si>
  <si>
    <t>Crepe Choc</t>
  </si>
  <si>
    <t>12/6/1.75</t>
  </si>
  <si>
    <t>Blintz Cheese Sweet</t>
  </si>
  <si>
    <t xml:space="preserve">Crepe Apple Cinn w/raisin </t>
  </si>
  <si>
    <t>112/2.5 oz</t>
  </si>
  <si>
    <t xml:space="preserve">Bread Wheat Whl Lavash </t>
  </si>
  <si>
    <t>12/1 lb</t>
  </si>
  <si>
    <t>Blintz Blueberry Chscak</t>
  </si>
  <si>
    <t>12/12 ct</t>
  </si>
  <si>
    <t xml:space="preserve">Blintz Cherry </t>
  </si>
  <si>
    <t>12/2.25 oz</t>
  </si>
  <si>
    <t>Cheese Cheddar Tub Garlic/he</t>
  </si>
  <si>
    <t>1/10 lb</t>
  </si>
  <si>
    <t>810-0565</t>
  </si>
  <si>
    <t>Blintz Apple Raisin</t>
  </si>
  <si>
    <t>Blintz Cherry Golden</t>
  </si>
  <si>
    <t>72/2.23 oz</t>
  </si>
  <si>
    <t>Blintz Potato</t>
  </si>
  <si>
    <t>Pies Circle (Lids) Raw Veg base, 6"</t>
  </si>
  <si>
    <t>72/2.75</t>
  </si>
  <si>
    <t>V4556272</t>
  </si>
  <si>
    <t>Pies Shells crimped Lard Raw 5"</t>
  </si>
  <si>
    <t>72/3.25oz</t>
  </si>
  <si>
    <t>Pie Shells Crimped Raw Veg base, 6"</t>
  </si>
  <si>
    <t>72/4.25oz</t>
  </si>
  <si>
    <t>V433672</t>
  </si>
  <si>
    <t>24/10"</t>
  </si>
  <si>
    <t>3" Raw Pie Shell</t>
  </si>
  <si>
    <t>4" Raw Pie Shell</t>
  </si>
  <si>
    <t>5" Raw Pie Shell</t>
  </si>
  <si>
    <t>E9336</t>
  </si>
  <si>
    <t>6" Raw Shallow Crimp Pie Shell</t>
  </si>
  <si>
    <t>6" Raw Dough Circles</t>
  </si>
  <si>
    <t>8" Raw Pie Shell (plain)</t>
  </si>
  <si>
    <t>8" I.S.B Baked Pie Shell</t>
  </si>
  <si>
    <t>9" Raw Pie Shell (poked)</t>
  </si>
  <si>
    <t>4128-44</t>
  </si>
  <si>
    <t>9" Fully Baked Pie Shell</t>
  </si>
  <si>
    <t>9" I.S.B Baked Pie Shell</t>
  </si>
  <si>
    <t>9" Graham Cracker Pie Shell</t>
  </si>
  <si>
    <t>4220-53</t>
  </si>
  <si>
    <t>10" Fully Baked Pie Shells</t>
  </si>
  <si>
    <t>4227-55</t>
  </si>
  <si>
    <t>5" Raw Veg. Pie Shells</t>
  </si>
  <si>
    <t>6" Raw Veg. Pie Shell</t>
  </si>
  <si>
    <t>V4336-72</t>
  </si>
  <si>
    <t>V6616</t>
  </si>
  <si>
    <t>8" Raw Veg. Pie Shell (plain)</t>
  </si>
  <si>
    <t>V2386</t>
  </si>
  <si>
    <t>8" Raw Veg. Dough Circles</t>
  </si>
  <si>
    <t>H6144</t>
  </si>
  <si>
    <t>8" I.S.B Baked Veg. Pie Shells</t>
  </si>
  <si>
    <t>9" Raw Veg. Pie Shells (poked)</t>
  </si>
  <si>
    <t xml:space="preserve">9" Raw Veg. Pie Shell ( deep dish) </t>
  </si>
  <si>
    <t>10" Raw Veg. Pie Shells</t>
  </si>
  <si>
    <t>Cake Ballz</t>
  </si>
  <si>
    <t>Birthday Cake Balls, 7oz</t>
  </si>
  <si>
    <t>4x58 ct</t>
  </si>
  <si>
    <t>Chocolate Cake Balls, 7oz</t>
  </si>
  <si>
    <t>Lemon Cake Balls, 7oz</t>
  </si>
  <si>
    <t>4x58ct</t>
  </si>
  <si>
    <t>Riffs</t>
  </si>
  <si>
    <t>Pulled chicken,24bags</t>
  </si>
  <si>
    <t>24/.25lb</t>
  </si>
  <si>
    <t>RIF37924</t>
  </si>
  <si>
    <t>Riffs Bacon,12cs</t>
  </si>
  <si>
    <t>12/12cs</t>
  </si>
  <si>
    <t>Ruffs</t>
  </si>
  <si>
    <t>Pulled Pork, 24bags</t>
  </si>
  <si>
    <t>24/0.25lb</t>
  </si>
  <si>
    <t>RIF37923</t>
  </si>
  <si>
    <t>Sweet child O'mine BBQ sause,9cs</t>
  </si>
  <si>
    <t>9/16oz</t>
  </si>
  <si>
    <t>Riffs Standup Counter Display</t>
  </si>
  <si>
    <t>1/48cnt</t>
  </si>
  <si>
    <t>Bacon On the go sweet &amp; spicy, 12cs</t>
  </si>
  <si>
    <t>Voodoo Child BBQ Sause, 9ct</t>
  </si>
  <si>
    <t>Bacon On the go Habanero, Strip cs</t>
  </si>
  <si>
    <t xml:space="preserve">Riffs </t>
  </si>
  <si>
    <t>Riffs Bacon On the go: Raspberry Chipotle,12 count case</t>
  </si>
  <si>
    <t>Riffs Standup counter Display</t>
  </si>
  <si>
    <t>1/48 CTN</t>
  </si>
  <si>
    <t>Bacon on the go Red Curry,12 count case</t>
  </si>
  <si>
    <t>Riffs Bacon On the go Sweet clip, strip case</t>
  </si>
  <si>
    <t>RIF379258</t>
  </si>
  <si>
    <t>Bacon on the go Habanero Heat, 12 count case</t>
  </si>
  <si>
    <t>RIF37910</t>
  </si>
  <si>
    <t>Voodoo Child BBQ Sauce Gal, case</t>
  </si>
  <si>
    <t>4/1.00 GA</t>
  </si>
  <si>
    <t>Pulled Pork: case of 8# bags</t>
  </si>
  <si>
    <t>8/2 lbs</t>
  </si>
  <si>
    <t xml:space="preserve">Sweet Child o' mine BBQ sause </t>
  </si>
  <si>
    <t>4/1 GA</t>
  </si>
  <si>
    <t xml:space="preserve">Bacon On the go Sweet &amp; spicy strip case </t>
  </si>
  <si>
    <t>RIF37907</t>
  </si>
  <si>
    <t>Bacon on the go: raspberry chipotle clip strip case</t>
  </si>
  <si>
    <t>RIF37909</t>
  </si>
  <si>
    <t>Bacon on the go red curry clip strip case</t>
  </si>
  <si>
    <t>RIF37908</t>
  </si>
  <si>
    <t>3.2oz ck'd dinner loaf portions (RE)</t>
  </si>
  <si>
    <t>#0097949</t>
  </si>
  <si>
    <t>USDA Choice Bf for stew bulk (MR)</t>
  </si>
  <si>
    <t>#0108771</t>
  </si>
  <si>
    <t>Mar USDA choice Bf Stew (MR)</t>
  </si>
  <si>
    <t>#0108789</t>
  </si>
  <si>
    <t>Bf for stew Fab 1X1 (MR)</t>
  </si>
  <si>
    <t>#0108807</t>
  </si>
  <si>
    <t>Beef for Stew Select 1/2x 1/2 (MR)</t>
  </si>
  <si>
    <t>#0108815</t>
  </si>
  <si>
    <t>USDA choice bf for stew iqf 1x1</t>
  </si>
  <si>
    <t>#0108821</t>
  </si>
  <si>
    <t>Big city beef meatball 3oz</t>
  </si>
  <si>
    <t>#0363251</t>
  </si>
  <si>
    <t>2oz ck'd bf pattie rd cb in my lar bag</t>
  </si>
  <si>
    <t>7oz ck'd bf pattie cb</t>
  </si>
  <si>
    <t>#0844332</t>
  </si>
  <si>
    <t>6/5lb ckd beef crumble cn</t>
  </si>
  <si>
    <t>4.5oz ital brd veal &amp;bf parm lch</t>
  </si>
  <si>
    <t>4oz cube veal pattie</t>
  </si>
  <si>
    <t>15/1lb 80/20 prem steamtown patt bars</t>
  </si>
  <si>
    <t>5-1 75/25 value beef pattie w/ soy iqf</t>
  </si>
  <si>
    <t>15/1lb 75/25 value beef pattie bars</t>
  </si>
  <si>
    <t>2.8oz ck'd beef pattie</t>
  </si>
  <si>
    <t>2.25oz ckd ls beef pattie cb cn</t>
  </si>
  <si>
    <t>30# 3oz ckd beef burger (rnd) cb cn</t>
  </si>
  <si>
    <t>4oz brd veal stk nbf reg</t>
  </si>
  <si>
    <t>3.75oz brd bf steak rec ckfry</t>
  </si>
  <si>
    <t>6oz brd veal stk nbf reg</t>
  </si>
  <si>
    <t>5.3oz brd bf stk fritter hs ckfry</t>
  </si>
  <si>
    <t>4oz brd chuckwagon pattie reg</t>
  </si>
  <si>
    <t>3.5oz brd bf pattie hs ctry fry</t>
  </si>
  <si>
    <t>2oz all bf sandwich slice</t>
  </si>
  <si>
    <t>2.5oz all bf sandwich slice</t>
  </si>
  <si>
    <t>3oz all bf sandwich steak</t>
  </si>
  <si>
    <t>6oz sir steak</t>
  </si>
  <si>
    <t>1.5oz zesty italian meatball</t>
  </si>
  <si>
    <t>6-1 80/20 prem steamtown patt hs iqf</t>
  </si>
  <si>
    <t>3-1 80/20 Prem steamtown patt hs iqf</t>
  </si>
  <si>
    <t>4oz beef sandwich slices</t>
  </si>
  <si>
    <t>10# 8oz beef steak chopped oval</t>
  </si>
  <si>
    <t>5-1 80/20 prem steamtown patt hs iqf</t>
  </si>
  <si>
    <t>1.5 oz ital style all purpose meatball</t>
  </si>
  <si>
    <t>.125 oz wedding meatball</t>
  </si>
  <si>
    <t>5-1 80/20 prem steamtown patt hs</t>
  </si>
  <si>
    <t>6/5lb .25oz ckd bf &amp; turkey meatball</t>
  </si>
  <si>
    <t>3/5lb herb garlic spread</t>
  </si>
  <si>
    <t>3oz hs cube bf pattie</t>
  </si>
  <si>
    <t>2oz ckd beef burger cb cn</t>
  </si>
  <si>
    <t>5oz sir steak</t>
  </si>
  <si>
    <t>4oz cubed beef pattie</t>
  </si>
  <si>
    <t>6/5lb ckd beef slices no soy ncc</t>
  </si>
  <si>
    <t>3.5oz ck'd bbq pork rib w/ sauce</t>
  </si>
  <si>
    <t>1oz ital style all purpose meatball</t>
  </si>
  <si>
    <t>.5oz deluxe ital meatball</t>
  </si>
  <si>
    <t>1oz deluxe ital meatball</t>
  </si>
  <si>
    <t>.5oz ital style all purpose meatball</t>
  </si>
  <si>
    <t>.5oz zesty italian meatball</t>
  </si>
  <si>
    <t>1 oz zesty italian meatball</t>
  </si>
  <si>
    <t>1.5oz big city bf meatball</t>
  </si>
  <si>
    <t>2-1/80/20 prem steamtown patt hs iqf</t>
  </si>
  <si>
    <t>4-1 80/20 prem steamtown patt hs iqf</t>
  </si>
  <si>
    <t>Beef sirloin tips 1x1</t>
  </si>
  <si>
    <t>4/5lb 80/20 bulk all beef</t>
  </si>
  <si>
    <t>4oz beef pepper pattiw ot</t>
  </si>
  <si>
    <t>16-1 ck'd sausage link</t>
  </si>
  <si>
    <t>6oz premium bf liver</t>
  </si>
  <si>
    <t>3.2oz sand steak sirloin tip</t>
  </si>
  <si>
    <t>6/5lb ck'd grand bf pattie mix cn</t>
  </si>
  <si>
    <t>16-1oz ck'd sausage pattie</t>
  </si>
  <si>
    <t>16-1ck'd sausage link</t>
  </si>
  <si>
    <t>16-1 ck'd sausage pattie</t>
  </si>
  <si>
    <t>.675oz ckd bf meatball gluten &amp;soy free</t>
  </si>
  <si>
    <t>2.4oz ckd beef bbq rib pattie (rib) cb cn</t>
  </si>
  <si>
    <t>4oz ck'd beef pattie cb</t>
  </si>
  <si>
    <t>2.5oz ckd beef burger (rnd) cb cn</t>
  </si>
  <si>
    <t>2.5oz ckd beef bbq rib pattie cl cb cn</t>
  </si>
  <si>
    <t>3oz ckd beef pattie (hms) cb ls cn</t>
  </si>
  <si>
    <t>.5oz ckd beef meatball cn</t>
  </si>
  <si>
    <t>3oz premium bf liver</t>
  </si>
  <si>
    <t>4oz premium bf liver</t>
  </si>
  <si>
    <t>4oz calves liver</t>
  </si>
  <si>
    <t>3oz hs cube bf stk</t>
  </si>
  <si>
    <t>4oz hs cube bf stk</t>
  </si>
  <si>
    <t>4oz cube bf pep &amp; on pattie</t>
  </si>
  <si>
    <t xml:space="preserve">5oz bf wellington </t>
  </si>
  <si>
    <t>70804-4450</t>
  </si>
  <si>
    <t>4oz bf wellington</t>
  </si>
  <si>
    <t>3oz salisbury stk</t>
  </si>
  <si>
    <t>4oz veal roulade</t>
  </si>
  <si>
    <t>3oz cube veal pattie</t>
  </si>
  <si>
    <t>4oz cube veal stk lunch</t>
  </si>
  <si>
    <t>3oz cube veal stk lunch</t>
  </si>
  <si>
    <t>3.2oz bf pepper stk reg</t>
  </si>
  <si>
    <t>4oz salisbury stk</t>
  </si>
  <si>
    <t>3oz cube pork stk cs</t>
  </si>
  <si>
    <t>4oz cube pork stk cs</t>
  </si>
  <si>
    <t>4oz bbq pork pattie rib</t>
  </si>
  <si>
    <t>3oz ckd meatloaf slices</t>
  </si>
  <si>
    <t>4oz italian brd veal steak mccoy</t>
  </si>
  <si>
    <t>3oz ckd meatloaf w/peppers &amp; onions</t>
  </si>
  <si>
    <t>4oz hs brd beef steak ckfry</t>
  </si>
  <si>
    <t>5-1 75/25 orig big-n-bfy pattie hs iqf</t>
  </si>
  <si>
    <t>3oz salisbury pattie ovl</t>
  </si>
  <si>
    <t>3oz bbq poek pattie rib</t>
  </si>
  <si>
    <t>3oz cube bf stk daisy</t>
  </si>
  <si>
    <t>4/6lb meatloaf oven ready raw</t>
  </si>
  <si>
    <t>3oz cube pork pattie cs nmt 20 tvp 25</t>
  </si>
  <si>
    <t>4oz bbq bf pattie rib</t>
  </si>
  <si>
    <t>.5oz chef's choice meatball ls/lf</t>
  </si>
  <si>
    <t>15/1lb grnd bulk pork bars</t>
  </si>
  <si>
    <t>4oz cube bf stk ovl</t>
  </si>
  <si>
    <t>4oz calves liver vp</t>
  </si>
  <si>
    <t>6oz calves liver</t>
  </si>
  <si>
    <t>3oz ck'd salisbury steak</t>
  </si>
  <si>
    <t>4oz premium bf liver vp</t>
  </si>
  <si>
    <t>4oz bf liver-294</t>
  </si>
  <si>
    <t>6oz premium bf liver vp</t>
  </si>
  <si>
    <t>Pulled Pork, Smoked &amp; Seasoned-RTE</t>
  </si>
  <si>
    <t>2/5lb</t>
  </si>
  <si>
    <t>Ready To Cook Corned Beef Brisket (raw) Hotel Packer)</t>
  </si>
  <si>
    <t>2/24lb cs ave</t>
  </si>
  <si>
    <t>Ready to Cook Corned Beef Brisket (raw)</t>
  </si>
  <si>
    <t>2/20lb cs ave</t>
  </si>
  <si>
    <t>Ready to Cook Corned Beef royal Round,Steamship (raw)</t>
  </si>
  <si>
    <t>1/55-80lb</t>
  </si>
  <si>
    <t>Corned Beef Hash, 50% Meat-RTE</t>
  </si>
  <si>
    <t>3/10lb</t>
  </si>
  <si>
    <t>Corned Beef Eye of Round-RTE</t>
  </si>
  <si>
    <t>3/5lb</t>
  </si>
  <si>
    <t>Corned Beef Bottom round Split-RTE</t>
  </si>
  <si>
    <t>5-6pc/4lb</t>
  </si>
  <si>
    <t>Smoked Sliced Brisket</t>
  </si>
  <si>
    <t>2/7-8lb</t>
  </si>
  <si>
    <t>Smoked Brisket, Trimmed-RTE</t>
  </si>
  <si>
    <t>2/6-7lb</t>
  </si>
  <si>
    <t>Burnt Ends-Diced Brisket-RTE</t>
  </si>
  <si>
    <t>4/2.5lb</t>
  </si>
  <si>
    <t>Burnt Ends-Pork Belly-RTE</t>
  </si>
  <si>
    <t>Smoked &amp; Cooked Turkey Legs-RTE</t>
  </si>
  <si>
    <t>20-22/1.5lb</t>
  </si>
  <si>
    <t>Pastrami, Eye of round-RTE</t>
  </si>
  <si>
    <t>3/4-5lb</t>
  </si>
  <si>
    <t>Pastrami Navel, New york Style-RTE</t>
  </si>
  <si>
    <t>Ham Diced, 3/8" Cube-RTE</t>
  </si>
  <si>
    <t>Roast Beef Top Round w/Au-Jus, Whole-RTE</t>
  </si>
  <si>
    <t>2-3/24lb csAve</t>
  </si>
  <si>
    <t>Roast Beef Top Round, w/Au-Jus, Sliced-RTE</t>
  </si>
  <si>
    <t>7-9/22.5lbcsAve</t>
  </si>
  <si>
    <t>3-piece Pot Roast-RTE</t>
  </si>
  <si>
    <t>3/6-7lb</t>
  </si>
  <si>
    <t>Taco Meat-RTE</t>
  </si>
  <si>
    <t>Philly Steak Meat-RTE</t>
  </si>
  <si>
    <t>Ready to Cook Marinated Beef Tips (raw)</t>
  </si>
  <si>
    <t>16/10oz</t>
  </si>
  <si>
    <t>Ready to Cook Beef Pectoral, Sliced (raw)</t>
  </si>
  <si>
    <t>2/10lb</t>
  </si>
  <si>
    <t>Ready to Cook Bull Fries, breaded-RTE</t>
  </si>
  <si>
    <t>15lb</t>
  </si>
  <si>
    <t>Pastrami Navel, New York Style, Sliced-RTE</t>
  </si>
  <si>
    <t>1/4" Fully Cooked Fajita Chicken Breast Strips-RTE</t>
  </si>
  <si>
    <t>4/5lb</t>
  </si>
  <si>
    <t>Chicken Fajita Strips White/Dark, 1/4"</t>
  </si>
  <si>
    <t>Ready to Cook boneless breast fajita flavor (raw)</t>
  </si>
  <si>
    <t>4/5lbs</t>
  </si>
  <si>
    <t>Ready to Cook boneless breast savory flavor,all natural (raw)</t>
  </si>
  <si>
    <t>Ready to Cook beef Strips Fajita, 1/4" (raw)</t>
  </si>
  <si>
    <t>Fully Cooked Grilled Chicken Breast Strips, 3/8:-RTE</t>
  </si>
  <si>
    <t>Large Natural Kernel</t>
  </si>
  <si>
    <t>25#</t>
  </si>
  <si>
    <t>Natural Sliced</t>
  </si>
  <si>
    <t>4/4#</t>
  </si>
  <si>
    <t>Waygu</t>
  </si>
  <si>
    <t>Plain</t>
  </si>
  <si>
    <t>Teriyaki</t>
  </si>
  <si>
    <t>Umami</t>
  </si>
  <si>
    <t>Korean BBQ</t>
  </si>
  <si>
    <t>Living Leaf Mix/Mixed head</t>
  </si>
  <si>
    <t>1/24ct</t>
  </si>
  <si>
    <t>VALM24</t>
  </si>
  <si>
    <t>Baby Red Romaine</t>
  </si>
  <si>
    <t>VARR24</t>
  </si>
  <si>
    <t>Boston/Butter Lettuce</t>
  </si>
  <si>
    <t>1/12ct</t>
  </si>
  <si>
    <t>VABB12</t>
  </si>
  <si>
    <t>MTF10018</t>
  </si>
  <si>
    <t>Verticle Acres Farm</t>
  </si>
  <si>
    <t xml:space="preserve">PRD Lettuce Romaine Red Baby </t>
  </si>
  <si>
    <t>VAF-R24</t>
  </si>
  <si>
    <t>PRD Lettuce Bibb Hydro LCL</t>
  </si>
  <si>
    <t>VAF-B12</t>
  </si>
  <si>
    <t>QG1350/1112500</t>
  </si>
  <si>
    <t>PRD Lettuce Boston HYdroponic</t>
  </si>
  <si>
    <t>MFT1008 (OLD #)</t>
  </si>
  <si>
    <t>CASE Bibb Hydroponic Lettuce</t>
  </si>
  <si>
    <t>VAF-HBL</t>
  </si>
  <si>
    <t>PRD Lettuce Chef Mixed HD</t>
  </si>
  <si>
    <t>VAF-M24</t>
  </si>
  <si>
    <t>PRD LEttuce Green Leaf Hydro</t>
  </si>
  <si>
    <t>VAGL24</t>
  </si>
  <si>
    <t>VAF-GL24</t>
  </si>
  <si>
    <t>PRD Lettuce Romaine Baby Green</t>
  </si>
  <si>
    <t>VAGR24</t>
  </si>
  <si>
    <t>VAFGR24</t>
  </si>
  <si>
    <t>Mrs.Ressler's</t>
  </si>
  <si>
    <t>RoastBeef Seasoned Roast Beef Top Round Cap Off-Rare</t>
  </si>
  <si>
    <t>Roast Beef Flat Oxford Brand</t>
  </si>
  <si>
    <t>Roast Beef Top Round Cap Off Oxford Brand</t>
  </si>
  <si>
    <t>London Broil Roast Beef</t>
  </si>
  <si>
    <t>Corned Beef Flat Oxford Brand</t>
  </si>
  <si>
    <t xml:space="preserve">Corned Beef Top Round Cap Off Oxford Brand </t>
  </si>
  <si>
    <t>Pastrami Flat Oxford Brand</t>
  </si>
  <si>
    <t>Oven Roasted Turkey Breast</t>
  </si>
  <si>
    <t>Cajun Turkey Breast Harvest</t>
  </si>
  <si>
    <t>Turkey Breast Pan Roasted Holiday Brand</t>
  </si>
  <si>
    <t xml:space="preserve">Turkey Breast Harvest Festival Brand </t>
  </si>
  <si>
    <t>Chicken Breast Braised Homestyle</t>
  </si>
  <si>
    <t xml:space="preserve">Turkey Breast Natural Skin-On Natural Shape </t>
  </si>
  <si>
    <t xml:space="preserve">Turkey Whole Skin-On Cooked </t>
  </si>
  <si>
    <t>Vegan Flank Steak</t>
  </si>
  <si>
    <t>10/2#</t>
  </si>
  <si>
    <t>871L01609847</t>
  </si>
  <si>
    <t>wasabi</t>
  </si>
  <si>
    <t>8-20 oz</t>
  </si>
  <si>
    <t>shoyu</t>
  </si>
  <si>
    <t>spicy</t>
  </si>
  <si>
    <t>sriracha salmon</t>
  </si>
  <si>
    <t>Sales Rep Name</t>
  </si>
  <si>
    <t>Customer ID</t>
  </si>
  <si>
    <t>Address</t>
  </si>
  <si>
    <t>City</t>
  </si>
  <si>
    <t>State</t>
  </si>
  <si>
    <t>Zip</t>
  </si>
  <si>
    <t>Attendee Name</t>
  </si>
  <si>
    <t>Attendee ID</t>
  </si>
  <si>
    <t>Attendee Email</t>
  </si>
  <si>
    <t>Product Number</t>
  </si>
  <si>
    <t>Lead Question</t>
  </si>
  <si>
    <t>Comment</t>
  </si>
  <si>
    <t>Ashley Lutjens</t>
  </si>
  <si>
    <t>876 Michigan Ave</t>
  </si>
  <si>
    <t>Baldwin</t>
  </si>
  <si>
    <t>49304-7123</t>
  </si>
  <si>
    <t>Richard Gutowski</t>
  </si>
  <si>
    <t>BSKD</t>
  </si>
  <si>
    <t>richard.gutowski.88@gmail.com</t>
  </si>
  <si>
    <t>517436-MV15124</t>
  </si>
  <si>
    <t>Lead with Comment</t>
  </si>
  <si>
    <t>Kids menu</t>
  </si>
  <si>
    <t>AMWAY - NON FOOD PURCHASING</t>
  </si>
  <si>
    <t>187 MONROE AVE NW</t>
  </si>
  <si>
    <t>GRAND RAPIDS</t>
  </si>
  <si>
    <t>49503-2621</t>
  </si>
  <si>
    <t>Josh Brack</t>
  </si>
  <si>
    <t>VZXW</t>
  </si>
  <si>
    <t>addam@brunch-house.com</t>
  </si>
  <si>
    <t xml:space="preserve">Devon concession’s </t>
  </si>
  <si>
    <t>ANTRIM COUNTY SENIOR CITIZEN CTR</t>
  </si>
  <si>
    <t>308 CAYUGA</t>
  </si>
  <si>
    <t>BELLAIRE</t>
  </si>
  <si>
    <t>Jan Clark</t>
  </si>
  <si>
    <t>FIVK</t>
  </si>
  <si>
    <t>clarkj@antrimcounty.org</t>
  </si>
  <si>
    <t>Seniors</t>
  </si>
  <si>
    <t>Brian Shreffler</t>
  </si>
  <si>
    <t>Arnie's Drive Inn</t>
  </si>
  <si>
    <t>28102 M 152</t>
  </si>
  <si>
    <t>Dowagiac</t>
  </si>
  <si>
    <t>49047-8901</t>
  </si>
  <si>
    <t>Julian Hart</t>
  </si>
  <si>
    <t>ROXD</t>
  </si>
  <si>
    <t>julianhart0413@gmail.com</t>
  </si>
  <si>
    <t>Carries Beyond</t>
  </si>
  <si>
    <t>Association Service Office YMCA</t>
  </si>
  <si>
    <t>475 Lake Michigan Dr NW</t>
  </si>
  <si>
    <t>49504-5600</t>
  </si>
  <si>
    <t>julie Clairmont</t>
  </si>
  <si>
    <t>SAZK</t>
  </si>
  <si>
    <t>Jclairmont@grymca.org</t>
  </si>
  <si>
    <t>Serve kids</t>
  </si>
  <si>
    <t>BARUCH- EVERGREEN TERRACE ASSISTED</t>
  </si>
  <si>
    <t>801 FULLER AVE</t>
  </si>
  <si>
    <t>BIG RAPIDS</t>
  </si>
  <si>
    <t>49307-2106</t>
  </si>
  <si>
    <t>Dawn Gould</t>
  </si>
  <si>
    <t>WZIZ</t>
  </si>
  <si>
    <t>laura.whaley@baruchsls.org</t>
  </si>
  <si>
    <t>Not interested</t>
  </si>
  <si>
    <t>Anthony  Vitale</t>
  </si>
  <si>
    <t>BEACHPLACE</t>
  </si>
  <si>
    <t>2215 OTTAWA BEACH RD</t>
  </si>
  <si>
    <t>HOLLAND</t>
  </si>
  <si>
    <t>49424-2344</t>
  </si>
  <si>
    <t>Stephanie  Dykert</t>
  </si>
  <si>
    <t>AONK</t>
  </si>
  <si>
    <t>sdyker@gmail.com</t>
  </si>
  <si>
    <t>Holland</t>
  </si>
  <si>
    <t>daniel mcKisson</t>
  </si>
  <si>
    <t>BEAMERS RESTAURANT-SPARTAN WEST BC</t>
  </si>
  <si>
    <t>2253 W US-10</t>
  </si>
  <si>
    <t>LUDINGTON</t>
  </si>
  <si>
    <t>49431-8706</t>
  </si>
  <si>
    <t>Guest 2 ...</t>
  </si>
  <si>
    <t>AVSM</t>
  </si>
  <si>
    <t>slimmendonald@gmail.com</t>
  </si>
  <si>
    <t>Bowling ally</t>
  </si>
  <si>
    <t>Doug Bovee</t>
  </si>
  <si>
    <t>BEAR LAKE INN</t>
  </si>
  <si>
    <t>19 W BEAR LAKE RD NE</t>
  </si>
  <si>
    <t>KALKASKA</t>
  </si>
  <si>
    <t>Karren  Laurence</t>
  </si>
  <si>
    <t>FKVX</t>
  </si>
  <si>
    <t>bklaurenceinc@rocketmail.com</t>
  </si>
  <si>
    <t>Casual dining sells vegan</t>
  </si>
  <si>
    <t>RP7ZPJ4W3M</t>
  </si>
  <si>
    <t>BIG GUY FOODS</t>
  </si>
  <si>
    <t>MELOOD ABUGASEA</t>
  </si>
  <si>
    <t>TREB</t>
  </si>
  <si>
    <t>BIGGUYFOODS@GMAIL.COM</t>
  </si>
  <si>
    <t>Needs  vegetarian options</t>
  </si>
  <si>
    <t>Elizabeth  Grabowski</t>
  </si>
  <si>
    <t>BRASS RING BREWING CO</t>
  </si>
  <si>
    <t>2404 EASTERN AVE</t>
  </si>
  <si>
    <t>49507-3632</t>
  </si>
  <si>
    <t xml:space="preserve">Chris  Gibbons </t>
  </si>
  <si>
    <t>EPUZ</t>
  </si>
  <si>
    <t>cgibbons0003@gmail.com</t>
  </si>
  <si>
    <t>Restaurant wants hot dog</t>
  </si>
  <si>
    <t>Brick Haus Brewery</t>
  </si>
  <si>
    <t>133 E Division St</t>
  </si>
  <si>
    <t>Sparta</t>
  </si>
  <si>
    <t>WII</t>
  </si>
  <si>
    <t>Ronnie  Edison</t>
  </si>
  <si>
    <t>ILZY</t>
  </si>
  <si>
    <t>edisonronnie@yahoo.com</t>
  </si>
  <si>
    <t>Send information</t>
  </si>
  <si>
    <t>BSA-CAMP ROTARY</t>
  </si>
  <si>
    <t>3201 S CLARE AVE</t>
  </si>
  <si>
    <t>CLARE</t>
  </si>
  <si>
    <t>48617-9756</t>
  </si>
  <si>
    <t>Amanda Powell</t>
  </si>
  <si>
    <t>YTGW</t>
  </si>
  <si>
    <t>apowell_01@yahoo.com</t>
  </si>
  <si>
    <t>10451 LAKESHORE DR</t>
  </si>
  <si>
    <t>WEST OLIVE</t>
  </si>
  <si>
    <t>49460-8115</t>
  </si>
  <si>
    <t>Dave DeYoung</t>
  </si>
  <si>
    <t>GRCF</t>
  </si>
  <si>
    <t>dave@campblodgett.org</t>
  </si>
  <si>
    <t>Young kid</t>
  </si>
  <si>
    <t>CAMP GREENWOOD</t>
  </si>
  <si>
    <t>13564 MACCLAIN ST NE</t>
  </si>
  <si>
    <t>GOWEN</t>
  </si>
  <si>
    <t>49326-9772</t>
  </si>
  <si>
    <t>Jacob Dayringer</t>
  </si>
  <si>
    <t>LDMG</t>
  </si>
  <si>
    <t>jake@campgreenwood.org</t>
  </si>
  <si>
    <t>100 to 200 kids serve</t>
  </si>
  <si>
    <t>Lindsey Karle</t>
  </si>
  <si>
    <t>CANDLESTONE GOLF AND RESORT 76785E</t>
  </si>
  <si>
    <t>8100 STOREY RD</t>
  </si>
  <si>
    <t>BELDING</t>
  </si>
  <si>
    <t>48809-9426</t>
  </si>
  <si>
    <t>Dawn Norton</t>
  </si>
  <si>
    <t>VRLA</t>
  </si>
  <si>
    <t>cateringandevents@candlestone.com</t>
  </si>
  <si>
    <t>Resort</t>
  </si>
  <si>
    <t>CASS COUNTY COUNCIL ON AGING</t>
  </si>
  <si>
    <t>60525 DECATUR RD</t>
  </si>
  <si>
    <t>CASSOPOLIS</t>
  </si>
  <si>
    <t>49031-8412</t>
  </si>
  <si>
    <t>Michael Garcia</t>
  </si>
  <si>
    <t>XUTO</t>
  </si>
  <si>
    <t>michaelg@casscoa.org</t>
  </si>
  <si>
    <t>Meals on wheels</t>
  </si>
  <si>
    <t>KATE CHOWNING</t>
  </si>
  <si>
    <t>CATHOLIC CENTRAL HIGH SCHOOL</t>
  </si>
  <si>
    <t>319 SHELDON BLVD SE</t>
  </si>
  <si>
    <t>49503-4515</t>
  </si>
  <si>
    <t>Eileen O'Brien</t>
  </si>
  <si>
    <t>GYGK</t>
  </si>
  <si>
    <t>eileenobrien@grcatholiccentral.org</t>
  </si>
  <si>
    <t xml:space="preserve">Tried and liked. Catholic school </t>
  </si>
  <si>
    <t>25281 80th Ave</t>
  </si>
  <si>
    <t>Lawton</t>
  </si>
  <si>
    <t>Patrick Murray</t>
  </si>
  <si>
    <t>OZIZ</t>
  </si>
  <si>
    <t>pmurray@creativedining.com</t>
  </si>
  <si>
    <t>Kids and college students</t>
  </si>
  <si>
    <t>TONY RABIDEAU</t>
  </si>
  <si>
    <t>CELEBRATION CINEMA BENTON HARBOR</t>
  </si>
  <si>
    <t>1468 CINEMA WAY</t>
  </si>
  <si>
    <t>BENTON HARBOR</t>
  </si>
  <si>
    <t>49022-2394</t>
  </si>
  <si>
    <t>Chris James</t>
  </si>
  <si>
    <t>NLCG</t>
  </si>
  <si>
    <t>cjames@celebrationcinema.com</t>
  </si>
  <si>
    <t>Theater</t>
  </si>
  <si>
    <t>Ryan Schnipke</t>
  </si>
  <si>
    <t>Certus-Bryan Healthcare &amp; Rehab Ctr</t>
  </si>
  <si>
    <t>1104 Wesley Ave</t>
  </si>
  <si>
    <t>Bryan</t>
  </si>
  <si>
    <t>43506-2579</t>
  </si>
  <si>
    <t>Debbra Weaver</t>
  </si>
  <si>
    <t>SZWI</t>
  </si>
  <si>
    <t>dweaver@bryanhc.com</t>
  </si>
  <si>
    <t>Orders for some patient</t>
  </si>
  <si>
    <t>Shane Bybee</t>
  </si>
  <si>
    <t>Champs Bar &amp; Grill</t>
  </si>
  <si>
    <t>287 Main St</t>
  </si>
  <si>
    <t>Coopersville</t>
  </si>
  <si>
    <t>49404-1232</t>
  </si>
  <si>
    <t>Dana Franco</t>
  </si>
  <si>
    <t>XHWI</t>
  </si>
  <si>
    <t>daggnus@icloud.com</t>
  </si>
  <si>
    <t>Has burger wants hot dog</t>
  </si>
  <si>
    <t>CHRISTIAN REFORMED CONFERENCE GRDS</t>
  </si>
  <si>
    <t>12253 LAKESHORE DR</t>
  </si>
  <si>
    <t>GRAND HAVEN</t>
  </si>
  <si>
    <t>49417-9345</t>
  </si>
  <si>
    <t>Lynnette Bailey</t>
  </si>
  <si>
    <t>IZRD</t>
  </si>
  <si>
    <t>kitchen@crcg.org</t>
  </si>
  <si>
    <t>Camp kids</t>
  </si>
  <si>
    <t>Torrie  Purcell</t>
  </si>
  <si>
    <t>Clementine's Pastries</t>
  </si>
  <si>
    <t>57 Macomb Pl</t>
  </si>
  <si>
    <t>Mt Clemens</t>
  </si>
  <si>
    <t>48043-5624</t>
  </si>
  <si>
    <t>Vega Lavender</t>
  </si>
  <si>
    <t>AXJU</t>
  </si>
  <si>
    <t>umasmarket@gmail.com</t>
  </si>
  <si>
    <t xml:space="preserve">Sells sandwiches </t>
  </si>
  <si>
    <t>DAVE O'BERSKI</t>
  </si>
  <si>
    <t>COLUMBIA CENTRAL HIGH SCHOOL</t>
  </si>
  <si>
    <t>11775 HEWITT RD</t>
  </si>
  <si>
    <t>BROOKLYN</t>
  </si>
  <si>
    <t>49230-8961</t>
  </si>
  <si>
    <t xml:space="preserve">Lindsay Kent </t>
  </si>
  <si>
    <t>LVBN</t>
  </si>
  <si>
    <t>lindsay.kent@myeagles.org</t>
  </si>
  <si>
    <t>Public School no interest</t>
  </si>
  <si>
    <t>CREATIVE TECHNOLOGIES ACADEMY, INC.</t>
  </si>
  <si>
    <t>350 W PINE ST NE</t>
  </si>
  <si>
    <t>CEDAR SPRINGS</t>
  </si>
  <si>
    <t>49319-8680</t>
  </si>
  <si>
    <t>Stefani  Simons</t>
  </si>
  <si>
    <t>VLKN</t>
  </si>
  <si>
    <t>ssimons@ctachargers.org</t>
  </si>
  <si>
    <t>Serves 300 kids per day</t>
  </si>
  <si>
    <t>BETH WAMPLER</t>
  </si>
  <si>
    <t>Crossroad Child And Family Services</t>
  </si>
  <si>
    <t>1825 Beacon St</t>
  </si>
  <si>
    <t>46805-4750</t>
  </si>
  <si>
    <t>Alicia  Miranda</t>
  </si>
  <si>
    <t>MVYD</t>
  </si>
  <si>
    <t>amiranda@crossroadcares.org</t>
  </si>
  <si>
    <t>Tony Perna</t>
  </si>
  <si>
    <t>Dale's Bar &amp; Grill</t>
  </si>
  <si>
    <t>322 Conant St</t>
  </si>
  <si>
    <t>Maumee</t>
  </si>
  <si>
    <t>43537-3358</t>
  </si>
  <si>
    <t>Kane Anderson</t>
  </si>
  <si>
    <t>DHTL</t>
  </si>
  <si>
    <t>osukane@gmail.com</t>
  </si>
  <si>
    <t>Has burger needs hot dog</t>
  </si>
  <si>
    <t>Colleen  Barrett</t>
  </si>
  <si>
    <t>FA-Franciscan Health Crown Point-H0</t>
  </si>
  <si>
    <t>12750 Saint Francis Dr</t>
  </si>
  <si>
    <t>CATHY ESTES</t>
  </si>
  <si>
    <t>VIRD</t>
  </si>
  <si>
    <t>CATHY.ESTES@FRANCISCANALLIANCE.ORG</t>
  </si>
  <si>
    <t xml:space="preserve">Hospital </t>
  </si>
  <si>
    <t>JUANITA WIEN</t>
  </si>
  <si>
    <t>BVIA</t>
  </si>
  <si>
    <t>JUANITA.WIEN@FRANCISCANALLIANCE.ORG</t>
  </si>
  <si>
    <t>Larry Musk</t>
  </si>
  <si>
    <t>G &amp; L CHILI DOG-APPLE</t>
  </si>
  <si>
    <t>2510 E APPLE AVE</t>
  </si>
  <si>
    <t>MUSKEGON</t>
  </si>
  <si>
    <t>49442-4410</t>
  </si>
  <si>
    <t>Stacy  Bouwman</t>
  </si>
  <si>
    <t>LOYM</t>
  </si>
  <si>
    <t>gnlregionalmanager@gmail.com</t>
  </si>
  <si>
    <t>Hot dog restaurant currently no plant bases</t>
  </si>
  <si>
    <t>6524 N DORT HWY</t>
  </si>
  <si>
    <t>MOUNT MORRIS</t>
  </si>
  <si>
    <t>mi</t>
  </si>
  <si>
    <t>48458-2559</t>
  </si>
  <si>
    <t>Amanda Ford</t>
  </si>
  <si>
    <t>WMNH</t>
  </si>
  <si>
    <t>gilliesconey@gmail.com</t>
  </si>
  <si>
    <t>Hot dog location diner</t>
  </si>
  <si>
    <t>Gladstone Deli and Catering</t>
  </si>
  <si>
    <t>824 Delta Ave</t>
  </si>
  <si>
    <t>Gladstone</t>
  </si>
  <si>
    <t>49837-1647</t>
  </si>
  <si>
    <t xml:space="preserve">Jamie  Chechack </t>
  </si>
  <si>
    <t>JISN</t>
  </si>
  <si>
    <t>gladstonedeli@yahoo.com</t>
  </si>
  <si>
    <t xml:space="preserve">Catering </t>
  </si>
  <si>
    <t>GRACE ADVENTURES</t>
  </si>
  <si>
    <t>2100 N RIDGE RD</t>
  </si>
  <si>
    <t>MEARS</t>
  </si>
  <si>
    <t>49436-9446</t>
  </si>
  <si>
    <t>Ruth Burthmiester</t>
  </si>
  <si>
    <t>IVAI</t>
  </si>
  <si>
    <t>ruth@graceadventures.org</t>
  </si>
  <si>
    <t>Kids</t>
  </si>
  <si>
    <t>GRAND RAPIDS DOMINICANS</t>
  </si>
  <si>
    <t>111 Lakeside Dr NE</t>
  </si>
  <si>
    <t>49503-3811</t>
  </si>
  <si>
    <t>Cheryl Powell</t>
  </si>
  <si>
    <t>LRNV</t>
  </si>
  <si>
    <t>cpowell@grdominicans.org</t>
  </si>
  <si>
    <t>Sisters nuns retired</t>
  </si>
  <si>
    <t>GREAT LAKES ADVENTIST ACADEMY</t>
  </si>
  <si>
    <t>7477 ACADEMY ROAD</t>
  </si>
  <si>
    <t>CEDAR LAKE</t>
  </si>
  <si>
    <t>Michele Ward</t>
  </si>
  <si>
    <t>LUYN</t>
  </si>
  <si>
    <t>mward@glaa.net</t>
  </si>
  <si>
    <t xml:space="preserve">Complete vegetarian </t>
  </si>
  <si>
    <t>Mishael Pullian</t>
  </si>
  <si>
    <t>GRIST MILL (THE)</t>
  </si>
  <si>
    <t>8000 CANNONSBURG RD NE</t>
  </si>
  <si>
    <t>CANNONSBURG</t>
  </si>
  <si>
    <t xml:space="preserve">Don  Kurylowicz </t>
  </si>
  <si>
    <t>HOLA</t>
  </si>
  <si>
    <t>chefmichael@cannonsburgvillage.com</t>
  </si>
  <si>
    <t>Sells hot dogs</t>
  </si>
  <si>
    <t>TOM FREDERICK</t>
  </si>
  <si>
    <t>GULL LAKE MINISTRIES</t>
  </si>
  <si>
    <t>1800 Burlington Dr</t>
  </si>
  <si>
    <t>Hickory Corners</t>
  </si>
  <si>
    <t>49060-9315</t>
  </si>
  <si>
    <t>Danny Layton</t>
  </si>
  <si>
    <t>GBXK</t>
  </si>
  <si>
    <t>dannyl@gulllake.org</t>
  </si>
  <si>
    <t>LUCAS SWEET</t>
  </si>
  <si>
    <t>H &amp; C BURNSIDE SENIOR CENTER</t>
  </si>
  <si>
    <t>65 GRAHL DR</t>
  </si>
  <si>
    <t>COLDWATER</t>
  </si>
  <si>
    <t>49036-1572</t>
  </si>
  <si>
    <t>Michael Searing</t>
  </si>
  <si>
    <t>YXGP</t>
  </si>
  <si>
    <t>msearing@burnsidecenter.com</t>
  </si>
  <si>
    <t>Feeds 200 seniors</t>
  </si>
  <si>
    <t>Harvest Pointe At Thornapple Manor</t>
  </si>
  <si>
    <t>2950 McKeowen Rd</t>
  </si>
  <si>
    <t>Hastings</t>
  </si>
  <si>
    <t>Laurie Gibson</t>
  </si>
  <si>
    <t>HXIW</t>
  </si>
  <si>
    <t>Gibsonll@thornapplemanor.com</t>
  </si>
  <si>
    <t>Fast Lead</t>
  </si>
  <si>
    <t>DAVE DRAUER</t>
  </si>
  <si>
    <t>Hey Captain Edibles</t>
  </si>
  <si>
    <t>2085 Glenn St Ste B</t>
  </si>
  <si>
    <t>48906-1539</t>
  </si>
  <si>
    <t>Chuck Senatore</t>
  </si>
  <si>
    <t>PTKV</t>
  </si>
  <si>
    <t>chuck@aardvarkmi.com</t>
  </si>
  <si>
    <t>Needs vegan</t>
  </si>
  <si>
    <t>Brian  Rice</t>
  </si>
  <si>
    <t>High Caliber Karting And Entertainm</t>
  </si>
  <si>
    <t>1982 W Grand River Ave Ste 800</t>
  </si>
  <si>
    <t>Okemos</t>
  </si>
  <si>
    <t>48864-1756</t>
  </si>
  <si>
    <t>Joe Shepard</t>
  </si>
  <si>
    <t>XEON</t>
  </si>
  <si>
    <t>joe@highcaliberkarting.com</t>
  </si>
  <si>
    <t>Entertainment with dining</t>
  </si>
  <si>
    <t>angella jirovec</t>
  </si>
  <si>
    <t>HOPE LANDING</t>
  </si>
  <si>
    <t>1252 N COCHRAN AVE</t>
  </si>
  <si>
    <t>CHARLOTTE</t>
  </si>
  <si>
    <t>48813-1181</t>
  </si>
  <si>
    <t>Ashley Crowner</t>
  </si>
  <si>
    <t>QEAL</t>
  </si>
  <si>
    <t>ashleyc@hopelandingalc.com</t>
  </si>
  <si>
    <t xml:space="preserve">Seniors living </t>
  </si>
  <si>
    <t>Debbie  Jamieson</t>
  </si>
  <si>
    <t>KQLN</t>
  </si>
  <si>
    <t>franceeenglish@gmail.com</t>
  </si>
  <si>
    <t xml:space="preserve">Senior living </t>
  </si>
  <si>
    <t>ISLAND RESORT CASINO WAREHOUSE</t>
  </si>
  <si>
    <t>W 399 US-2 &amp; 41</t>
  </si>
  <si>
    <t>HARRIS</t>
  </si>
  <si>
    <t>Laura Lukezich</t>
  </si>
  <si>
    <t>SQUN</t>
  </si>
  <si>
    <t>luke@islandresortandcasino.com</t>
  </si>
  <si>
    <t>Older people</t>
  </si>
  <si>
    <t>Robert  Doherty</t>
  </si>
  <si>
    <t>46312-2714</t>
  </si>
  <si>
    <t>Samekia (Sam) Coaxum</t>
  </si>
  <si>
    <t>LBQF</t>
  </si>
  <si>
    <t>scoaxum@ivytech.edu</t>
  </si>
  <si>
    <t>Serves students</t>
  </si>
  <si>
    <t>NN8DFV7W38</t>
  </si>
  <si>
    <t>JERRY PALIGA</t>
  </si>
  <si>
    <t>ZRHE</t>
  </si>
  <si>
    <t>JERRYPALIGA1@GMAIL.COM</t>
  </si>
  <si>
    <t>Hot dog cart</t>
  </si>
  <si>
    <t>BRIAN DEMANN</t>
  </si>
  <si>
    <t>JERRY'S PUB &amp; RESTAURANT</t>
  </si>
  <si>
    <t>650 EGAN HWY</t>
  </si>
  <si>
    <t>49230-8432</t>
  </si>
  <si>
    <t>Carol Andonian</t>
  </si>
  <si>
    <t>HLFQ</t>
  </si>
  <si>
    <t>andonia@frontiernet.net</t>
  </si>
  <si>
    <t>Tried and liked and might like for home not their pub</t>
  </si>
  <si>
    <t>KALAMAZOO YWCA</t>
  </si>
  <si>
    <t>353 E MICHIGAN AVE</t>
  </si>
  <si>
    <t>KALAMAZOO</t>
  </si>
  <si>
    <t>49007-3832</t>
  </si>
  <si>
    <t>Anessa Tolbert</t>
  </si>
  <si>
    <t>SMKD</t>
  </si>
  <si>
    <t>atolbert@ywcakalamazoo.org</t>
  </si>
  <si>
    <t>Serves kids</t>
  </si>
  <si>
    <t>John Malaric</t>
  </si>
  <si>
    <t>KEWADIN SHORES CASINO-ST IGNACE</t>
  </si>
  <si>
    <t>3015 MACKINAC TRAIL</t>
  </si>
  <si>
    <t>SAINT IGNACE</t>
  </si>
  <si>
    <t>49781-9406</t>
  </si>
  <si>
    <t>William Carroll</t>
  </si>
  <si>
    <t>PJVD</t>
  </si>
  <si>
    <t>WCarroll1@saulttribe.net</t>
  </si>
  <si>
    <t>Older people….</t>
  </si>
  <si>
    <t>Joey Fosmore</t>
  </si>
  <si>
    <t>LANDMARK BAR &amp; GRILL</t>
  </si>
  <si>
    <t>68478 MAIN ST</t>
  </si>
  <si>
    <t>NEW PARIS</t>
  </si>
  <si>
    <t>46553-9805</t>
  </si>
  <si>
    <t>Jessica  Hostetler</t>
  </si>
  <si>
    <t>OHXV</t>
  </si>
  <si>
    <t>phaddle@hotmail.com</t>
  </si>
  <si>
    <t>Restaurant</t>
  </si>
  <si>
    <t>LAPEER COUNTY MED CARE FAC</t>
  </si>
  <si>
    <t>1455 SUNCREST DR</t>
  </si>
  <si>
    <t>LAPEER</t>
  </si>
  <si>
    <t>48446-1151</t>
  </si>
  <si>
    <t>Stephanie Wermuth</t>
  </si>
  <si>
    <t>MIPF</t>
  </si>
  <si>
    <t>swermuth@lcmcf.org</t>
  </si>
  <si>
    <t>Feed 150 daily</t>
  </si>
  <si>
    <t>John Kluck</t>
  </si>
  <si>
    <t>LC TAPHOUSE</t>
  </si>
  <si>
    <t>181 N MOREY RD</t>
  </si>
  <si>
    <t>LAKE CITY</t>
  </si>
  <si>
    <t>49651-9417</t>
  </si>
  <si>
    <t>Maggie Petitpas</t>
  </si>
  <si>
    <t>CNQF</t>
  </si>
  <si>
    <t>scottpetitpas@gmail.com</t>
  </si>
  <si>
    <t>Log Cabin Convenience Store</t>
  </si>
  <si>
    <t>12780 OLD 14 MILE RD NE</t>
  </si>
  <si>
    <t>GREENVILLE</t>
  </si>
  <si>
    <t>48838-9007</t>
  </si>
  <si>
    <t>Andrew Kleck</t>
  </si>
  <si>
    <t>FSNR</t>
  </si>
  <si>
    <t>andrewkleck@gmail.com</t>
  </si>
  <si>
    <t>Gas station with deli</t>
  </si>
  <si>
    <t>Mangiamos</t>
  </si>
  <si>
    <t>1033 LAKE DR SE</t>
  </si>
  <si>
    <t>49506-1474</t>
  </si>
  <si>
    <t>Bob Crissman</t>
  </si>
  <si>
    <t>TMJV</t>
  </si>
  <si>
    <t>rbtcrissman@gmail.com</t>
  </si>
  <si>
    <t>No…</t>
  </si>
  <si>
    <t>MCBAIN PUBLIC SCHOOL</t>
  </si>
  <si>
    <t>107 E MAPLE ST</t>
  </si>
  <si>
    <t>MC BAIN</t>
  </si>
  <si>
    <t>49657-9672</t>
  </si>
  <si>
    <t>Julie Kitson</t>
  </si>
  <si>
    <t>TEQJ</t>
  </si>
  <si>
    <t>julie.kitson@mcbain.org</t>
  </si>
  <si>
    <t>Public school</t>
  </si>
  <si>
    <t>JANET ALLEN</t>
  </si>
  <si>
    <t>Melvindale High School- New</t>
  </si>
  <si>
    <t>4500 Enterprise Dr</t>
  </si>
  <si>
    <t>Allen Park</t>
  </si>
  <si>
    <t>48101-3033</t>
  </si>
  <si>
    <t>Bruce Rubenstein</t>
  </si>
  <si>
    <t>SJMB</t>
  </si>
  <si>
    <t>rubenb@melnapschools.com</t>
  </si>
  <si>
    <t>High school kids</t>
  </si>
  <si>
    <t>MEMORIAL HOSP-NUTRITIONAL SVCS-H045</t>
  </si>
  <si>
    <t>615 N MICHIGAN ST</t>
  </si>
  <si>
    <t>SOUTH BEND</t>
  </si>
  <si>
    <t>46601-1033</t>
  </si>
  <si>
    <t>Gail Weismann</t>
  </si>
  <si>
    <t>TVBO</t>
  </si>
  <si>
    <t>gweismann@beaconhealthsystem.org</t>
  </si>
  <si>
    <t>MERITAGE RESTAURANT SERVICE CENTER</t>
  </si>
  <si>
    <t>45 OTTAWA AVE SUITE 600</t>
  </si>
  <si>
    <t>49503-4011</t>
  </si>
  <si>
    <t>Wes Davis</t>
  </si>
  <si>
    <t>FDMF</t>
  </si>
  <si>
    <t>wesley.davis@magi.net</t>
  </si>
  <si>
    <t>Impossible vs Better Balance</t>
  </si>
  <si>
    <t>4545 E BACON RD</t>
  </si>
  <si>
    <t>HILLSDALE</t>
  </si>
  <si>
    <t>49242-9706</t>
  </si>
  <si>
    <t>Jesse Hall</t>
  </si>
  <si>
    <t>JSJP</t>
  </si>
  <si>
    <t>jesse@michindoh.com</t>
  </si>
  <si>
    <t>Serves kids…needs</t>
  </si>
  <si>
    <t>Eric Robinson</t>
  </si>
  <si>
    <t>Middle Coast Brewing Company</t>
  </si>
  <si>
    <t>329 E State St</t>
  </si>
  <si>
    <t>Traverse City</t>
  </si>
  <si>
    <t>49684-2516</t>
  </si>
  <si>
    <t>Deven  Larrance</t>
  </si>
  <si>
    <t>DLYE</t>
  </si>
  <si>
    <t>Deven@MiddleCoastBrewingCo.com</t>
  </si>
  <si>
    <t>Samples</t>
  </si>
  <si>
    <t>MRG CATERING</t>
  </si>
  <si>
    <t>3690 PARK CIR DR</t>
  </si>
  <si>
    <t>49048-8808</t>
  </si>
  <si>
    <t>Eric Gillish</t>
  </si>
  <si>
    <t>SZBM</t>
  </si>
  <si>
    <t>ericgillishmrg@gmail.com</t>
  </si>
  <si>
    <t xml:space="preserve">11 restaurants and catering </t>
  </si>
  <si>
    <t>Kevin Johnson</t>
  </si>
  <si>
    <t>New Park Gastropub</t>
  </si>
  <si>
    <t>402 Eagle St</t>
  </si>
  <si>
    <t>South Haven</t>
  </si>
  <si>
    <t>49090-1318</t>
  </si>
  <si>
    <t>Dennis Mayne</t>
  </si>
  <si>
    <t>NJCU</t>
  </si>
  <si>
    <t>newparkchef@gmail.com</t>
  </si>
  <si>
    <t>Pub - chomp hot dog stand is across the street</t>
  </si>
  <si>
    <t>NORTHCREST ASSISTED LIVING COMMUNIT</t>
  </si>
  <si>
    <t>2650 RUDDIMAN DR</t>
  </si>
  <si>
    <t>49445-3260</t>
  </si>
  <si>
    <t>Tammy Rainwater-Davis</t>
  </si>
  <si>
    <t>HQLR</t>
  </si>
  <si>
    <t>josh.simmer@robbinswoodalc.com</t>
  </si>
  <si>
    <t>OTSEGO HIGH SCHOOL</t>
  </si>
  <si>
    <t>550 WASHINGTON ST</t>
  </si>
  <si>
    <t>OTSEGO</t>
  </si>
  <si>
    <t>49078-1282</t>
  </si>
  <si>
    <t>allison Haddix</t>
  </si>
  <si>
    <t>XLRE</t>
  </si>
  <si>
    <t>ahaddix@otsegops.org</t>
  </si>
  <si>
    <t xml:space="preserve">High school students </t>
  </si>
  <si>
    <t>OTTAWA/GLANDORF-OTTAWA ELEM</t>
  </si>
  <si>
    <t>123 PUTNAM PARK WAY</t>
  </si>
  <si>
    <t>OTTAWA</t>
  </si>
  <si>
    <t>Colleen Halker</t>
  </si>
  <si>
    <t>RXLM</t>
  </si>
  <si>
    <t>halker.c@ottawaglandorf.org</t>
  </si>
  <si>
    <t xml:space="preserve">Elementary </t>
  </si>
  <si>
    <t>Test Sales</t>
  </si>
  <si>
    <t>Perenso Test</t>
  </si>
  <si>
    <t>katy test</t>
  </si>
  <si>
    <t>test</t>
  </si>
  <si>
    <t>PETE'S GRILL &amp; TAVERN</t>
  </si>
  <si>
    <t>2588 84TH ST SW</t>
  </si>
  <si>
    <t>BYRON CENTER</t>
  </si>
  <si>
    <t>49315-7030</t>
  </si>
  <si>
    <t>Ashton Brandow</t>
  </si>
  <si>
    <t>JUSI</t>
  </si>
  <si>
    <t>ashton.brandow@gmail.com</t>
  </si>
  <si>
    <t>Nicholas Briggs</t>
  </si>
  <si>
    <t>ALPY</t>
  </si>
  <si>
    <t>nsbriggs09@gmail.com</t>
  </si>
  <si>
    <t>Has burgers seeking hot dogs</t>
  </si>
  <si>
    <t>PINE RIDGE BIBLE CAMP</t>
  </si>
  <si>
    <t>8415 17 MILE RD NE</t>
  </si>
  <si>
    <t>49319-9220</t>
  </si>
  <si>
    <t>Kevin Grifhorst</t>
  </si>
  <si>
    <t>FHSL</t>
  </si>
  <si>
    <t>kevin@pineridgecamp.com</t>
  </si>
  <si>
    <t>Sample</t>
  </si>
  <si>
    <t>Nick Duncan</t>
  </si>
  <si>
    <t>42 E Cross St</t>
  </si>
  <si>
    <t>Ypsilanti</t>
  </si>
  <si>
    <t>48198-2813</t>
  </si>
  <si>
    <t>Melanie Lemont</t>
  </si>
  <si>
    <t>JSUI</t>
  </si>
  <si>
    <t xml:space="preserve">Needs to swap impossible </t>
  </si>
  <si>
    <t>Rivertown Ridge</t>
  </si>
  <si>
    <t>3555 Copper River Ave SW</t>
  </si>
  <si>
    <t>Wyoming</t>
  </si>
  <si>
    <t>49418-9791</t>
  </si>
  <si>
    <t>Jake Kurtz</t>
  </si>
  <si>
    <t>HWXF</t>
  </si>
  <si>
    <t>tengland@rivertownridge.com</t>
  </si>
  <si>
    <t>Jessica Habetler</t>
  </si>
  <si>
    <t>Roller Dawg</t>
  </si>
  <si>
    <t>769 S Sheridan Dr</t>
  </si>
  <si>
    <t>Muskegon</t>
  </si>
  <si>
    <t>49442-2669</t>
  </si>
  <si>
    <t>Michael Munson</t>
  </si>
  <si>
    <t>WEBV</t>
  </si>
  <si>
    <t>mike@rollerdawg.com</t>
  </si>
  <si>
    <t>Hot dog truck</t>
  </si>
  <si>
    <t>ROSCOMMON SENIOR CENTER</t>
  </si>
  <si>
    <t>510 SOUTH ST</t>
  </si>
  <si>
    <t>ROSCOMMON</t>
  </si>
  <si>
    <t>MMI</t>
  </si>
  <si>
    <t>48653-9343</t>
  </si>
  <si>
    <t>Cathy Allen</t>
  </si>
  <si>
    <t>TPVW</t>
  </si>
  <si>
    <t>director@rccoa.net</t>
  </si>
  <si>
    <t>Silva</t>
  </si>
  <si>
    <t>975 Ottawa Ave NW</t>
  </si>
  <si>
    <t>49503-1431</t>
  </si>
  <si>
    <t>Sarah Andro</t>
  </si>
  <si>
    <t>GTKD</t>
  </si>
  <si>
    <t>sarah@silvagr.com</t>
  </si>
  <si>
    <t>Serving vegan</t>
  </si>
  <si>
    <t>Robb Renninger</t>
  </si>
  <si>
    <t>Sip Hobart</t>
  </si>
  <si>
    <t>310 Main St</t>
  </si>
  <si>
    <t>Hobart</t>
  </si>
  <si>
    <t>46342-4442</t>
  </si>
  <si>
    <t>Rhonda Bloch</t>
  </si>
  <si>
    <t>KMAT</t>
  </si>
  <si>
    <t>rhondabloch@yahoo.com</t>
  </si>
  <si>
    <t>Hot dog stand</t>
  </si>
  <si>
    <t>ROBERT White</t>
  </si>
  <si>
    <t>SLO BONES BBQ SMOKE HAUS</t>
  </si>
  <si>
    <t>175 E JEFFERSON ST</t>
  </si>
  <si>
    <t>FRANKENMUTH</t>
  </si>
  <si>
    <t>48734-1935</t>
  </si>
  <si>
    <t>Juan Brown</t>
  </si>
  <si>
    <t>IQUE</t>
  </si>
  <si>
    <t>sloebonesbbq@gmail.com</t>
  </si>
  <si>
    <t xml:space="preserve">Restaurant </t>
  </si>
  <si>
    <t>LAINE MARKS</t>
  </si>
  <si>
    <t>321 E Harris St</t>
  </si>
  <si>
    <t>Charlotte</t>
  </si>
  <si>
    <t>48813-1629</t>
  </si>
  <si>
    <t>OIHL</t>
  </si>
  <si>
    <t>SPECTRUM HEALTH BUTTERWORTH HOSP</t>
  </si>
  <si>
    <t>100 MICHIGAN ST NE</t>
  </si>
  <si>
    <t>49503-2560</t>
  </si>
  <si>
    <t>Daniel Lemanski</t>
  </si>
  <si>
    <t>RVQI</t>
  </si>
  <si>
    <t>daniel.lemanski@corewellhealth.org</t>
  </si>
  <si>
    <t>Hospital</t>
  </si>
  <si>
    <t xml:space="preserve">Yoselyn  Beber </t>
  </si>
  <si>
    <t>KRAX</t>
  </si>
  <si>
    <t>yoselyn@andrews.edu</t>
  </si>
  <si>
    <t>kortman joe</t>
  </si>
  <si>
    <t>SPRINGS (THE)</t>
  </si>
  <si>
    <t>1950 N M 30</t>
  </si>
  <si>
    <t>GLADWIN</t>
  </si>
  <si>
    <t>48624-8013</t>
  </si>
  <si>
    <t>James Beecher</t>
  </si>
  <si>
    <t>IWFP</t>
  </si>
  <si>
    <t>James@thespringscamp.com</t>
  </si>
  <si>
    <t>Interested. Youth groups</t>
  </si>
  <si>
    <t>ST MARY MEDICAL CENTER-HOBART</t>
  </si>
  <si>
    <t>1500 S LAKE PARK AVE</t>
  </si>
  <si>
    <t>HOBART</t>
  </si>
  <si>
    <t>46342-6638</t>
  </si>
  <si>
    <t>Caitlyn  Scher</t>
  </si>
  <si>
    <t>VMFI</t>
  </si>
  <si>
    <t>Caitlyn.R.Scher@powershealth.org</t>
  </si>
  <si>
    <t>DEB BELLOMO</t>
  </si>
  <si>
    <t>Storypoint of Farmington Hills</t>
  </si>
  <si>
    <t>30637 W 14 Mile Rd</t>
  </si>
  <si>
    <t>Farmington Hills</t>
  </si>
  <si>
    <t>DEREK ANDERS</t>
  </si>
  <si>
    <t>EVTO</t>
  </si>
  <si>
    <t>derek.anders@storypoint.com</t>
  </si>
  <si>
    <t>Senior living</t>
  </si>
  <si>
    <t>TC WEST SENIOR HIGH SCHOOL</t>
  </si>
  <si>
    <t>5376 N LONG LAKE RD</t>
  </si>
  <si>
    <t>TRAVERSE CITY</t>
  </si>
  <si>
    <t>49685-8217</t>
  </si>
  <si>
    <t>Tom Freitas</t>
  </si>
  <si>
    <t>THDK</t>
  </si>
  <si>
    <t>freitasto@tcaps.net</t>
  </si>
  <si>
    <t>Matt DeHuff</t>
  </si>
  <si>
    <t>The Ample Pantry -Shufelt</t>
  </si>
  <si>
    <t>4325 W Michigan Ave</t>
  </si>
  <si>
    <t>49006-5810</t>
  </si>
  <si>
    <t>Melissa Shufelt</t>
  </si>
  <si>
    <t>XINA</t>
  </si>
  <si>
    <t>mshufelt@theamplepantry.com</t>
  </si>
  <si>
    <t>Catering</t>
  </si>
  <si>
    <t>The Knot Spot</t>
  </si>
  <si>
    <t>430 W 17th St SUITE 9</t>
  </si>
  <si>
    <t>49423-3403</t>
  </si>
  <si>
    <t>Pam VanPutten</t>
  </si>
  <si>
    <t>SCOP</t>
  </si>
  <si>
    <t>theknotspot@gmail.com</t>
  </si>
  <si>
    <t xml:space="preserve">Makes stuffed pretzels </t>
  </si>
  <si>
    <t>THS-Trinity Grand Haven-H052340</t>
  </si>
  <si>
    <t>1309 Sheldon Rd</t>
  </si>
  <si>
    <t>Grand Haven</t>
  </si>
  <si>
    <t>Anthony Simmons</t>
  </si>
  <si>
    <t>LMSM</t>
  </si>
  <si>
    <t>simmonan@trinity-health.org</t>
  </si>
  <si>
    <t xml:space="preserve">Liked and it’s a hospital </t>
  </si>
  <si>
    <t>David Brown</t>
  </si>
  <si>
    <t>555 S Lake St</t>
  </si>
  <si>
    <t>46403-2408</t>
  </si>
  <si>
    <t>VPJF</t>
  </si>
  <si>
    <t>Serves vegan</t>
  </si>
  <si>
    <t>TLC- MASON HEALTH CARE CENTER-RIVER</t>
  </si>
  <si>
    <t>900 PROVIDENT DR</t>
  </si>
  <si>
    <t>WARSAW</t>
  </si>
  <si>
    <t>46580-3252</t>
  </si>
  <si>
    <t>Tiffany  Norman</t>
  </si>
  <si>
    <t>HUMV</t>
  </si>
  <si>
    <t>diet.mason@tlcmgmt.com</t>
  </si>
  <si>
    <t>Tried</t>
  </si>
  <si>
    <t>TRILLIUM WOODS</t>
  </si>
  <si>
    <t>8214 PFEIFFER FARMS DR SW</t>
  </si>
  <si>
    <t>Mi</t>
  </si>
  <si>
    <t>49315-8288</t>
  </si>
  <si>
    <t>Kendra  Gradert</t>
  </si>
  <si>
    <t>JUXL</t>
  </si>
  <si>
    <t>kendra.gradert@faithhospicecare.org</t>
  </si>
  <si>
    <t xml:space="preserve">Hospice living </t>
  </si>
  <si>
    <t>Stephanie Gjonaj</t>
  </si>
  <si>
    <t>Trilogy - Harbor Terrace Senior Liv</t>
  </si>
  <si>
    <t>60 Viridian Dr</t>
  </si>
  <si>
    <t>Taylor Lowell</t>
  </si>
  <si>
    <t>UXRD</t>
  </si>
  <si>
    <t>taylor.lowell@harborterracesl.com</t>
  </si>
  <si>
    <t>TROUT TOWN COUNTRY CAFE</t>
  </si>
  <si>
    <t>306 ELM ST</t>
  </si>
  <si>
    <t>49646-8534</t>
  </si>
  <si>
    <t>Ken  Toedebusch</t>
  </si>
  <si>
    <t>RJHJ</t>
  </si>
  <si>
    <t>kct21584@gmail.com</t>
  </si>
  <si>
    <t>Mike Jambor</t>
  </si>
  <si>
    <t>WISCONSIN ACADEMY</t>
  </si>
  <si>
    <t>N2355 DU BORG RD</t>
  </si>
  <si>
    <t>53925-9563</t>
  </si>
  <si>
    <t>James  Carter</t>
  </si>
  <si>
    <t>TARZ</t>
  </si>
  <si>
    <t>jimmy.carter@wisacad.org</t>
  </si>
  <si>
    <t>Boarding school private</t>
  </si>
  <si>
    <t>ZEELAND EAST HIGH SCHOOL</t>
  </si>
  <si>
    <t>3333 96TH AVE</t>
  </si>
  <si>
    <t>ZEELAND</t>
  </si>
  <si>
    <t>49464-9721</t>
  </si>
  <si>
    <t>Sarah  Stone</t>
  </si>
  <si>
    <t>KUZC</t>
  </si>
  <si>
    <t>sstone@zps.org</t>
  </si>
  <si>
    <t>Reports &amp; Analytics Copyright © 2014–2024 Perenso</t>
  </si>
  <si>
    <t>Page 1 of 1</t>
  </si>
  <si>
    <t>Location</t>
  </si>
  <si>
    <t>Channel</t>
  </si>
  <si>
    <t>GFS rep</t>
  </si>
  <si>
    <t>Customer Contact</t>
  </si>
  <si>
    <t>Status</t>
  </si>
  <si>
    <t>8-point Sales Stage</t>
  </si>
  <si>
    <t>Last Order Date</t>
  </si>
  <si>
    <t>ISU</t>
  </si>
  <si>
    <t>Normal, IL</t>
  </si>
  <si>
    <t>C&amp;U</t>
  </si>
  <si>
    <t>anchor account to open GFS stocking, wind down after Exe chef Matt left</t>
  </si>
  <si>
    <t>FollowUp Ordering</t>
  </si>
  <si>
    <t>Science of Spirituality - Veggie Fest Chicago</t>
  </si>
  <si>
    <t>Commercial</t>
  </si>
  <si>
    <t>Sal DiBenedetto</t>
  </si>
  <si>
    <t>trying to get on their schedule for cooking class</t>
  </si>
  <si>
    <t>CheckIn to Repeat Orders</t>
  </si>
  <si>
    <t>used to be Eric Fine who left</t>
  </si>
  <si>
    <t>current customer</t>
  </si>
  <si>
    <t>Chicagoland</t>
  </si>
  <si>
    <t>Multi-unit</t>
  </si>
  <si>
    <t>Kristina/Jeff</t>
  </si>
  <si>
    <t>Alvaro Garcia</t>
  </si>
  <si>
    <t>continue to reach out to Chef Garcia-likes the product but hasn't implemented</t>
  </si>
  <si>
    <t>Pomegranate Restaurant &amp; Cafe</t>
  </si>
  <si>
    <t>Chiguas Mendez</t>
  </si>
  <si>
    <t>continue to reach out to Chef Chiguas-owners have purchased the product for themselves</t>
  </si>
  <si>
    <t>Ashton Place</t>
  </si>
  <si>
    <t>no movement</t>
  </si>
  <si>
    <t>Bolingbrook</t>
  </si>
  <si>
    <t>Follow Up</t>
  </si>
  <si>
    <t>great relationship with Chef Alonso.  He has purchased and using</t>
  </si>
  <si>
    <t>Trillis/Shawn/Cliff</t>
  </si>
  <si>
    <t>rolling out a LL Soba noodle bowl and trying a panini and rice bowl</t>
  </si>
  <si>
    <t>Post-Order Support</t>
  </si>
  <si>
    <t>Plainfield</t>
  </si>
  <si>
    <t>Waukegan, Mettawa</t>
  </si>
  <si>
    <t>Corp Dining</t>
  </si>
  <si>
    <t>Tyler Ringer</t>
  </si>
  <si>
    <t>upcoming chef's tasting with other location chefs and Tyler Ringer</t>
  </si>
  <si>
    <t>Cooking Demo</t>
  </si>
  <si>
    <t>Trinity Health</t>
  </si>
  <si>
    <t>Bryan Nader</t>
  </si>
  <si>
    <t>absolutely loves the product</t>
  </si>
  <si>
    <t>Larry Jones</t>
  </si>
  <si>
    <t>Long trial period but they are moving forward with Meati</t>
  </si>
  <si>
    <t>Hector Montes</t>
  </si>
  <si>
    <t>visited in Nov. and he loved it. Submitted a buysmart request but I have not gotten an update from him. After 2 weeks he was still waiting for their response.</t>
  </si>
  <si>
    <t>Sr Living</t>
  </si>
  <si>
    <t>will be contacting again as they finish buildouts</t>
  </si>
  <si>
    <t>Creative Dining</t>
  </si>
  <si>
    <t>Tyler Rogers</t>
  </si>
  <si>
    <t>significant work and interactions, including 2 tastings. Great feedback. Tyler loves Land Lovers. Foodbuy has rejected his Buysmart requests</t>
  </si>
  <si>
    <t>K-12</t>
  </si>
  <si>
    <t>no responses</t>
  </si>
  <si>
    <t xml:space="preserve">Lenny </t>
  </si>
  <si>
    <t>successful tasting but hasn't moved forward</t>
  </si>
  <si>
    <t>waiting for Chef AJ for next steps for tasting/demo</t>
  </si>
  <si>
    <t>UChicago cafe</t>
  </si>
  <si>
    <t>GPO</t>
  </si>
  <si>
    <t>Jen Archer</t>
  </si>
  <si>
    <t>Matt/Brad</t>
  </si>
  <si>
    <t>Sodexo. current customer, huge advocate</t>
  </si>
  <si>
    <t>Univ of Dayton</t>
  </si>
  <si>
    <t>reached out several times.  Had Chef change and still working to get meeting w/them</t>
  </si>
  <si>
    <t>Chicago behavioral hospital</t>
  </si>
  <si>
    <t>gave them samples at GFS rosemont show Spring 2024, no responses afterwards</t>
  </si>
  <si>
    <t>Quest</t>
  </si>
  <si>
    <t>did cooking demo, procurement and chef Juan loved it, considered for K-12. haven't explored C&amp;U yet</t>
  </si>
  <si>
    <t>UIUC</t>
  </si>
  <si>
    <t>met at NACUFS, loved sample and our BEP certificate, but no response after following up</t>
  </si>
  <si>
    <t>BromleyHall</t>
  </si>
  <si>
    <t>Jim Hudson</t>
  </si>
  <si>
    <t>did sucessful sampling event in Dec 2024</t>
  </si>
  <si>
    <t>Ben Oleri - organic life school</t>
  </si>
  <si>
    <t>Corresponded with on 12/30/24.  Ben will be re-presenting the idea of Land Lovers-Goal is to do tasting with Metea contact</t>
  </si>
  <si>
    <t>GRPS</t>
  </si>
  <si>
    <t>Kate Chowning</t>
  </si>
  <si>
    <t>Jennifer Laninga</t>
  </si>
  <si>
    <t>Loves the product, Huan did tasting, trying to implement</t>
  </si>
  <si>
    <t>Great Lakes Adventist</t>
  </si>
  <si>
    <t>implementing January</t>
  </si>
  <si>
    <t>Grand Valley State</t>
  </si>
  <si>
    <t>Chef Jeremy</t>
  </si>
  <si>
    <t>They love the product and did a special Chef's tasting/LTO. GVS will only work with Sam, so I need to get an update from him.</t>
  </si>
  <si>
    <t>Cornerstone University</t>
  </si>
  <si>
    <t>Tried and liked the product. Again I can/will get an update from Sam.</t>
  </si>
  <si>
    <t>Chef Fabi</t>
  </si>
  <si>
    <t>left samples with Jeff Williams and have been following up with Chef Fabi</t>
  </si>
  <si>
    <t>Bloomington</t>
  </si>
  <si>
    <t>tried our product at NACUFS, positive feedback, but have been unable to connect with Chef Talent</t>
  </si>
  <si>
    <t>Northern Illinois University</t>
  </si>
  <si>
    <t>Dekalb</t>
  </si>
  <si>
    <t>Ron Wallschlaeger</t>
  </si>
  <si>
    <t>Ken Whitney</t>
  </si>
  <si>
    <t>Ken Whitney/Dan Koenen/ Ron Wallschlaeger- tasting with Ken and feedback was positive, but did not move forward as of yet. I reached out to them again early December but was unable to reach either Ken or Dan.</t>
  </si>
  <si>
    <t>Ball State Univeristy</t>
  </si>
  <si>
    <t>Muncie</t>
  </si>
  <si>
    <t>Kevin Jarnagin</t>
  </si>
  <si>
    <t>Kevin Jarnagin mentioned their spring showcase 3/7-3/8, but said it needed to be through a distributor like GFS to show our product.</t>
  </si>
  <si>
    <t>Notre Dame, IN</t>
  </si>
  <si>
    <t>currently in play-next step would be adding to the menu and station takeover if they pull the trigger</t>
  </si>
  <si>
    <t>Viet Five</t>
  </si>
  <si>
    <t>low volume</t>
  </si>
  <si>
    <t>Northwest Community Healthcare Nutrition &amp; Food Services</t>
  </si>
  <si>
    <t>Chef Santiago</t>
  </si>
  <si>
    <t>did cooking demo, loved it, but the main chef Santiago didn't respond</t>
  </si>
  <si>
    <t>had one cooking demo, loved by procurement team and RD, hold up by doing cooking demo for the main nutritionist</t>
  </si>
  <si>
    <t>Ready to Roll</t>
  </si>
  <si>
    <t>small restaurant, ordered</t>
  </si>
  <si>
    <t>LaGrange, IL</t>
  </si>
  <si>
    <t>Chef Lily</t>
  </si>
  <si>
    <t>did a successful tasting with food committee but they haven't moved forward and I cannot ascertain why</t>
  </si>
  <si>
    <t>Attic Angel</t>
  </si>
  <si>
    <t>Middleton, WI</t>
  </si>
  <si>
    <t>John Kaage</t>
  </si>
  <si>
    <t>tasting done, hasn't moved forward, spoke w/ John early December</t>
  </si>
  <si>
    <t>Carle Methodist</t>
  </si>
  <si>
    <t>Peoria</t>
  </si>
  <si>
    <t>Ed Jesse</t>
  </si>
  <si>
    <t>was planning on purchasing</t>
  </si>
  <si>
    <t>Carle Foundation</t>
  </si>
  <si>
    <t>Champaign</t>
  </si>
  <si>
    <t>tasting done</t>
  </si>
  <si>
    <t>Atrium Frederic</t>
  </si>
  <si>
    <t>Frederic, WI</t>
  </si>
  <si>
    <t>Amy Balsimo</t>
  </si>
  <si>
    <t>calling next week</t>
  </si>
  <si>
    <t>Fox Valley Technical</t>
  </si>
  <si>
    <t>Milwaukee</t>
  </si>
  <si>
    <t>St. Johns on the Lake</t>
  </si>
  <si>
    <t>Rogers Hospital</t>
  </si>
  <si>
    <t>Jeremy Pust</t>
  </si>
  <si>
    <t>tasting done, loves product, on hold due to budget constraints</t>
  </si>
  <si>
    <t>Stone Hound Brewing</t>
  </si>
  <si>
    <t>Williamsburg, MI</t>
  </si>
  <si>
    <t>Kyle Hobbins</t>
  </si>
  <si>
    <t>Sean Tower</t>
  </si>
  <si>
    <t>Fenton, MI</t>
  </si>
  <si>
    <t>received samples</t>
  </si>
  <si>
    <t>Noodle Pig</t>
  </si>
  <si>
    <t>Grand Rapids, MI</t>
  </si>
  <si>
    <t>Chris Wessley</t>
  </si>
  <si>
    <t>interested in samples</t>
  </si>
  <si>
    <t>Egypt Valley</t>
  </si>
  <si>
    <t>demo done, interested</t>
  </si>
  <si>
    <t>Candlestone Golf Club</t>
  </si>
  <si>
    <t>Dawn</t>
  </si>
  <si>
    <t>Silva's GR</t>
  </si>
  <si>
    <t>f/up after Xmas, still doing buildout</t>
  </si>
  <si>
    <t>Cascade Hills</t>
  </si>
  <si>
    <t>Roel</t>
  </si>
  <si>
    <t>Did demo-loved product</t>
  </si>
  <si>
    <t>Speak EZ lounge</t>
  </si>
  <si>
    <t>Amway Grand</t>
  </si>
  <si>
    <t>met one chef, interested but will take time</t>
  </si>
  <si>
    <t>City Flats</t>
  </si>
  <si>
    <t>showed interest, but not huge demand</t>
  </si>
  <si>
    <t>Courtyard Marriott</t>
  </si>
  <si>
    <t>Chef Drew</t>
  </si>
  <si>
    <t>showed interest, Demo for Chef Tyler, passing along to head Chef Drew</t>
  </si>
  <si>
    <t>Steady Eddie's</t>
  </si>
  <si>
    <t>Burton, MI</t>
  </si>
  <si>
    <t>Chef Chris Biehl</t>
  </si>
  <si>
    <t>tried product at GR show, strong interest, trying to get in touch</t>
  </si>
  <si>
    <t>Redwood Brewing</t>
  </si>
  <si>
    <t>Flint, MI</t>
  </si>
  <si>
    <t>received samples, f/up today</t>
  </si>
  <si>
    <t>Renatta</t>
  </si>
  <si>
    <t>loves product, trying it later this year</t>
  </si>
  <si>
    <t>Dunny Davis</t>
  </si>
  <si>
    <t>Detroit, MI</t>
  </si>
  <si>
    <t>experimenting with different dishes</t>
  </si>
  <si>
    <t>Noodles Pho U</t>
  </si>
  <si>
    <t>pat lyons</t>
  </si>
  <si>
    <t>Trung</t>
  </si>
  <si>
    <t>successful demo</t>
  </si>
  <si>
    <t>Klever Kitchens</t>
  </si>
  <si>
    <t>successful sampling/focus group, waiting for buildouts</t>
  </si>
  <si>
    <t>GFS HEALTHCARE</t>
  </si>
  <si>
    <t>First Name</t>
  </si>
  <si>
    <t>Last Name</t>
  </si>
  <si>
    <t>Account / Community / Facility Name</t>
  </si>
  <si>
    <t>Sam</t>
  </si>
  <si>
    <t>Allen</t>
  </si>
  <si>
    <t>Burgess Square Healthcare &amp; Rehab Centre</t>
  </si>
  <si>
    <t>Sallen@burgesssquare.com</t>
  </si>
  <si>
    <t>Marlowe</t>
  </si>
  <si>
    <t>Allis</t>
  </si>
  <si>
    <t>Parkview Haven</t>
  </si>
  <si>
    <t>administrator@parkviewhaven.com</t>
  </si>
  <si>
    <t>Azzano</t>
  </si>
  <si>
    <t>Valley-hi Nursing Home</t>
  </si>
  <si>
    <t>mxazzano@mchenrycountyil.gov</t>
  </si>
  <si>
    <t>Sondra</t>
  </si>
  <si>
    <t>Barnes</t>
  </si>
  <si>
    <t>Felician Sisters Mother of Good Counsel Convent</t>
  </si>
  <si>
    <t>chicagodining@feliciansisters.org</t>
  </si>
  <si>
    <t>Beecroft</t>
  </si>
  <si>
    <t>Elison Independent Living</t>
  </si>
  <si>
    <t>JoJo</t>
  </si>
  <si>
    <t>Casteneda</t>
  </si>
  <si>
    <t>Extended Care</t>
  </si>
  <si>
    <t>dietary1@southhollandmanorhrc.com</t>
  </si>
  <si>
    <t>Chiros</t>
  </si>
  <si>
    <t>Trinity Health/ Loyola University Medical Center</t>
  </si>
  <si>
    <t>Bakari</t>
  </si>
  <si>
    <t>Royal Estates Assisted Living</t>
  </si>
  <si>
    <t>bakari@royalestatesal.com</t>
  </si>
  <si>
    <t>Beth</t>
  </si>
  <si>
    <t>Culjan</t>
  </si>
  <si>
    <t>Greenfield Home</t>
  </si>
  <si>
    <t>dietary@greenfieldhome.org</t>
  </si>
  <si>
    <t>Mary Beth</t>
  </si>
  <si>
    <t>Dentzer</t>
  </si>
  <si>
    <t>Felician Sisters/Mother of Good Counsel Convent</t>
  </si>
  <si>
    <t>mdentzer@feliciansisters.org</t>
  </si>
  <si>
    <t>Durkee</t>
  </si>
  <si>
    <t>GUEST</t>
  </si>
  <si>
    <t>Manny</t>
  </si>
  <si>
    <t>Espino</t>
  </si>
  <si>
    <t>The Admiral at the Lake</t>
  </si>
  <si>
    <t>mespino@theadmiral.org</t>
  </si>
  <si>
    <t>Cathy</t>
  </si>
  <si>
    <t>Estes</t>
  </si>
  <si>
    <t>common # 87698969- Franciscian Health</t>
  </si>
  <si>
    <t>cathy.estes@franciscanalliance.org</t>
  </si>
  <si>
    <t>Reggie</t>
  </si>
  <si>
    <t>Fleck</t>
  </si>
  <si>
    <t>Chicago Rad MHC</t>
  </si>
  <si>
    <t>reggie.fleck@illinois.gov</t>
  </si>
  <si>
    <t>Kandy</t>
  </si>
  <si>
    <t>Goughnour</t>
  </si>
  <si>
    <t>Westminster Village</t>
  </si>
  <si>
    <t>kgoughnour@westminstervillageinc.com</t>
  </si>
  <si>
    <t>Hartney</t>
  </si>
  <si>
    <t>RUSH University Medical Center</t>
  </si>
  <si>
    <t>Horton</t>
  </si>
  <si>
    <t>mhorton@westminstervillageinc.com</t>
  </si>
  <si>
    <t>Kaage</t>
  </si>
  <si>
    <t>Attic Angel Community</t>
  </si>
  <si>
    <t>john.kaage@atticangel.org</t>
  </si>
  <si>
    <t>Krupiel</t>
  </si>
  <si>
    <t>Storypoint Naperville</t>
  </si>
  <si>
    <t>daniel.krupiel@storypoint.com</t>
  </si>
  <si>
    <t>Patrick</t>
  </si>
  <si>
    <t>Kurtz</t>
  </si>
  <si>
    <t>p.kurtz@feliciansisters.org</t>
  </si>
  <si>
    <t>Etty</t>
  </si>
  <si>
    <t>Laby</t>
  </si>
  <si>
    <t>Charter/Cottages of New Lenox</t>
  </si>
  <si>
    <t>diningservices@cottagesofnewlenoxseniorliving.com</t>
  </si>
  <si>
    <t>Sofia</t>
  </si>
  <si>
    <t>Lio</t>
  </si>
  <si>
    <t>Gottlieb Memorial Hospital</t>
  </si>
  <si>
    <t>Lutjen</t>
  </si>
  <si>
    <t>MLutjen@theadmiral.org</t>
  </si>
  <si>
    <t>Ken</t>
  </si>
  <si>
    <t>Nez</t>
  </si>
  <si>
    <t>kcnez@mchenrycountyil.gov</t>
  </si>
  <si>
    <t>Sarah</t>
  </si>
  <si>
    <t>Nimmemann</t>
  </si>
  <si>
    <t>Butterfield Healthcare / Meadowbrook Manor</t>
  </si>
  <si>
    <t>snimmemann@meadowbrookmanor.com</t>
  </si>
  <si>
    <t>Osantoski</t>
  </si>
  <si>
    <t>nosantoski@feliciansisters.org</t>
  </si>
  <si>
    <t>Tyrone</t>
  </si>
  <si>
    <t>Powers</t>
  </si>
  <si>
    <t>Pioneer Gardens</t>
  </si>
  <si>
    <t>Dietary@pioneer-gardensSLF.com</t>
  </si>
  <si>
    <t>Kelli</t>
  </si>
  <si>
    <t>Quillman</t>
  </si>
  <si>
    <t>Harbor Chase Naperville</t>
  </si>
  <si>
    <t>ltrevino@harborchase.com</t>
  </si>
  <si>
    <t>Marsha</t>
  </si>
  <si>
    <t>Reimbold</t>
  </si>
  <si>
    <t>mreimbold@phcc-phf.com</t>
  </si>
  <si>
    <t>Reth</t>
  </si>
  <si>
    <t>dreth@meadowbrookmanor.com</t>
  </si>
  <si>
    <t>Tyler</t>
  </si>
  <si>
    <t>Loyola Medical Center</t>
  </si>
  <si>
    <t>tyler.rogers001@trinity-health.org</t>
  </si>
  <si>
    <t>Rosegay</t>
  </si>
  <si>
    <t>jrosegay@butterfieldhealthcare.com</t>
  </si>
  <si>
    <t>Danny</t>
  </si>
  <si>
    <t>Ruiz</t>
  </si>
  <si>
    <t>Slagel</t>
  </si>
  <si>
    <t>mslagel@westminstervillageinc.com</t>
  </si>
  <si>
    <t>Patricia</t>
  </si>
  <si>
    <t>Spoonmore</t>
  </si>
  <si>
    <t>Steele</t>
  </si>
  <si>
    <t>JSteele@westminstervillageinc.com</t>
  </si>
  <si>
    <t>Nuda</t>
  </si>
  <si>
    <t>Stewart</t>
  </si>
  <si>
    <t>Ruby</t>
  </si>
  <si>
    <t>Strong</t>
  </si>
  <si>
    <t>Kirby Medical Center. Monticello</t>
  </si>
  <si>
    <t>rstrong@kirbyhealth.org</t>
  </si>
  <si>
    <t>Leonard</t>
  </si>
  <si>
    <t>Trevino</t>
  </si>
  <si>
    <t>Adelia</t>
  </si>
  <si>
    <t>Villarreal-Ray</t>
  </si>
  <si>
    <t>Stonebridge of Gurnee</t>
  </si>
  <si>
    <t>adelia@stonebridgegurnee.com</t>
  </si>
  <si>
    <t>Lakresha</t>
  </si>
  <si>
    <t>johnw@oakparkplace.com</t>
  </si>
  <si>
    <t>Oak Park Place</t>
  </si>
  <si>
    <t>Desiray</t>
  </si>
  <si>
    <t>Yeaw</t>
  </si>
  <si>
    <t>dyeaw@westminstervillageinc.com</t>
  </si>
  <si>
    <t>Juantia</t>
  </si>
  <si>
    <t>Wien</t>
  </si>
  <si>
    <t>Franciscan Health</t>
  </si>
  <si>
    <t>Cheri</t>
  </si>
  <si>
    <t>Russel</t>
  </si>
  <si>
    <t>Bethany Healthcare</t>
  </si>
  <si>
    <t>Kyia</t>
  </si>
  <si>
    <t>Gutenson</t>
  </si>
  <si>
    <t>Kylie</t>
  </si>
  <si>
    <t>Plagakis</t>
  </si>
  <si>
    <t>ALLISON STONEY</t>
  </si>
  <si>
    <t>allison.stoney@gfs.com</t>
  </si>
  <si>
    <t>EUDICI'S PIZZA</t>
  </si>
  <si>
    <t>184 CHURCH ST</t>
  </si>
  <si>
    <t>FREELAND</t>
  </si>
  <si>
    <t>48623-2527</t>
  </si>
  <si>
    <t>SHEK</t>
  </si>
  <si>
    <t>Melissa Clement</t>
  </si>
  <si>
    <t>eudicis@yahoo.com</t>
  </si>
  <si>
    <t>Amanda  Nelson</t>
  </si>
  <si>
    <t>amanda.nelson@gfs.com</t>
  </si>
  <si>
    <t>LYNX GOLF COURSE  56221E</t>
  </si>
  <si>
    <t>900 LINCOLN RD</t>
  </si>
  <si>
    <t>49078-8708</t>
  </si>
  <si>
    <t>ZUZY</t>
  </si>
  <si>
    <t>Daniel Burkhead</t>
  </si>
  <si>
    <t>doc49010@gmail.com</t>
  </si>
  <si>
    <t>PKNL</t>
  </si>
  <si>
    <t>Marole English</t>
  </si>
  <si>
    <t>CLUB 37</t>
  </si>
  <si>
    <t>3803 N M-37</t>
  </si>
  <si>
    <t>BALDWIN</t>
  </si>
  <si>
    <t>49304-8592</t>
  </si>
  <si>
    <t>FPRS</t>
  </si>
  <si>
    <t>LORIE SMITH</t>
  </si>
  <si>
    <t>BLUE49656@GMAIL.COM</t>
  </si>
  <si>
    <t>CHRISTIAN CARE RETIREMENT COMMUNITY</t>
  </si>
  <si>
    <t>720 E DUSTMAN RD</t>
  </si>
  <si>
    <t>BLUFFTON</t>
  </si>
  <si>
    <t>46714-1214</t>
  </si>
  <si>
    <t>UEBT</t>
  </si>
  <si>
    <t>Deb Dove</t>
  </si>
  <si>
    <t>ddove@christiancarerc.org</t>
  </si>
  <si>
    <t>DEFIANCE COUNTY SENIOR SERVICES</t>
  </si>
  <si>
    <t>140 E BROADWAY ST</t>
  </si>
  <si>
    <t>DEFIANCE</t>
  </si>
  <si>
    <t>43512-1639</t>
  </si>
  <si>
    <t>WCNA</t>
  </si>
  <si>
    <t>Nick Wichman</t>
  </si>
  <si>
    <t>nwichman@defiancecounty.oh.gov</t>
  </si>
  <si>
    <t>OAYQ</t>
  </si>
  <si>
    <t>TARYN WICHMAN</t>
  </si>
  <si>
    <t>Roast &amp; Toast</t>
  </si>
  <si>
    <t>309 E Lake St</t>
  </si>
  <si>
    <t>Petoskey</t>
  </si>
  <si>
    <t>49770-2417</t>
  </si>
  <si>
    <t>SMYI</t>
  </si>
  <si>
    <t>Mitchell  Killala</t>
  </si>
  <si>
    <t>mitchellkillala1@gmail.com</t>
  </si>
  <si>
    <t>Bomb Burgers and Sandwiches</t>
  </si>
  <si>
    <t>1117 Wealthy St SE</t>
  </si>
  <si>
    <t>DPSU</t>
  </si>
  <si>
    <t>Gjon Marku</t>
  </si>
  <si>
    <t>gjohn.marku90@gmail.com</t>
  </si>
  <si>
    <t>Chad Davis</t>
  </si>
  <si>
    <t>chad.davis@gfs.com</t>
  </si>
  <si>
    <t>Holly Pub And Grub</t>
  </si>
  <si>
    <t>112 E Main St</t>
  </si>
  <si>
    <t>Stanton</t>
  </si>
  <si>
    <t>48888-9687</t>
  </si>
  <si>
    <t>NXPI</t>
  </si>
  <si>
    <t>Holly Petersen</t>
  </si>
  <si>
    <t>hollymoreland39@gmail.com</t>
  </si>
  <si>
    <t>Sportsman's</t>
  </si>
  <si>
    <t>Sarah Paris</t>
  </si>
  <si>
    <t>111 Ludington Ave.</t>
  </si>
  <si>
    <t>BDRC</t>
  </si>
  <si>
    <t>Marielana Plasterer</t>
  </si>
  <si>
    <t>mmplasterer@gmail.com</t>
  </si>
  <si>
    <t>Chase Braden</t>
  </si>
  <si>
    <t>Cabos Ice Cream</t>
  </si>
  <si>
    <t>731 Washington St</t>
  </si>
  <si>
    <t>46360-3420</t>
  </si>
  <si>
    <t>SHDU</t>
  </si>
  <si>
    <t>Carol Flores</t>
  </si>
  <si>
    <t>Carolflores2001@gmail.com</t>
  </si>
  <si>
    <t>ZORN BREW WORKS</t>
  </si>
  <si>
    <t>605 E 9TH ST</t>
  </si>
  <si>
    <t>MICHIGAN CITY</t>
  </si>
  <si>
    <t>46360-3651</t>
  </si>
  <si>
    <t>EFJA</t>
  </si>
  <si>
    <t>Amber  Ake</t>
  </si>
  <si>
    <t>amber@brewerylodge.com</t>
  </si>
  <si>
    <t>FA-FRANCISCAN NUTRTION OLYMPIA F-H0</t>
  </si>
  <si>
    <t>20201 S CRAWFORD AVE</t>
  </si>
  <si>
    <t>OLYMPIA FIELDS</t>
  </si>
  <si>
    <t>60461-1010</t>
  </si>
  <si>
    <t>ZAHC</t>
  </si>
  <si>
    <t>hector.montes@franciscanalliance.org</t>
  </si>
  <si>
    <t>Runway Party Store</t>
  </si>
  <si>
    <t>4122 W Michigan Ave</t>
  </si>
  <si>
    <t>Jackson</t>
  </si>
  <si>
    <t>49202-1831</t>
  </si>
  <si>
    <t>WPNI</t>
  </si>
  <si>
    <t>Mike Woodworth</t>
  </si>
  <si>
    <t>mswoodworth83@gmail.com</t>
  </si>
  <si>
    <t>JPUF</t>
  </si>
  <si>
    <t>Don Slimmen</t>
  </si>
  <si>
    <t>dave.hampel@gfs.com</t>
  </si>
  <si>
    <t>BAY POINTE INN CONTINENTAL BREAKFAS</t>
  </si>
  <si>
    <t>11456 MARSH RD</t>
  </si>
  <si>
    <t>SHELBYVILLE</t>
  </si>
  <si>
    <t>49344-9627</t>
  </si>
  <si>
    <t>PNBG</t>
  </si>
  <si>
    <t>Taylor Bowsher</t>
  </si>
  <si>
    <t>taylorb@baypointeinn.com</t>
  </si>
  <si>
    <t>CURLEY CONE</t>
  </si>
  <si>
    <t>12854 W M-179 HWY</t>
  </si>
  <si>
    <t>WAYLAND</t>
  </si>
  <si>
    <t>49348-9318</t>
  </si>
  <si>
    <t>CFRO</t>
  </si>
  <si>
    <t>Lesslie Turnes</t>
  </si>
  <si>
    <t>lesslie.turnes@yahoo.com</t>
  </si>
  <si>
    <t>MICHIGAN STATE UNIV FOOD STORE</t>
  </si>
  <si>
    <t>220 SERVICE RD</t>
  </si>
  <si>
    <t>EAST LANSING</t>
  </si>
  <si>
    <t>48824-7003</t>
  </si>
  <si>
    <t>PVCX</t>
  </si>
  <si>
    <t>cruzke@msu.edu</t>
  </si>
  <si>
    <t>CLKG</t>
  </si>
  <si>
    <t>Bryan  Latz</t>
  </si>
  <si>
    <t>latzbrya@msu.edu</t>
  </si>
  <si>
    <t>QHYB</t>
  </si>
  <si>
    <t>Blackbird Cafe</t>
  </si>
  <si>
    <t>114 Lincolnway</t>
  </si>
  <si>
    <t>Valparaiso</t>
  </si>
  <si>
    <t>46383-5698</t>
  </si>
  <si>
    <t>UXBK</t>
  </si>
  <si>
    <t>Daniel Cook</t>
  </si>
  <si>
    <t>blackbird114@gmail.com</t>
  </si>
  <si>
    <t>T's Pizza and Family Restaurant</t>
  </si>
  <si>
    <t>840 E 3rd St</t>
  </si>
  <si>
    <t>46342-4502</t>
  </si>
  <si>
    <t>SOWU</t>
  </si>
  <si>
    <t>Dakota Elkins</t>
  </si>
  <si>
    <t>elkinsdakota05@gmail.com</t>
  </si>
  <si>
    <t>125 W Shiawassee Ave</t>
  </si>
  <si>
    <t>Fenton</t>
  </si>
  <si>
    <t>48430-2005</t>
  </si>
  <si>
    <t>PSOL</t>
  </si>
  <si>
    <t>Devon  Ingman</t>
  </si>
  <si>
    <t>chef@lunchandbeyond.com</t>
  </si>
  <si>
    <t>UAJ9GE6KHG</t>
  </si>
  <si>
    <t>Dinks &amp; Dingers Social Club</t>
  </si>
  <si>
    <t>TRFC</t>
  </si>
  <si>
    <t>Andy Anderson</t>
  </si>
  <si>
    <t>andy@dinksanddingers.com</t>
  </si>
  <si>
    <t>Eric DeBuysser</t>
  </si>
  <si>
    <t>eric.debuysser@gfs.com</t>
  </si>
  <si>
    <t>TRADEWINDS RESTAURANT MISHAWAKA</t>
  </si>
  <si>
    <t>921 W MCKINLEY AVE</t>
  </si>
  <si>
    <t>MISHAWAKA</t>
  </si>
  <si>
    <t>46545-5511</t>
  </si>
  <si>
    <t>TFSU</t>
  </si>
  <si>
    <t>Amber  Nelson</t>
  </si>
  <si>
    <t>nelsonam79@yahoo.com</t>
  </si>
  <si>
    <t>gregory.hill@gfs.com</t>
  </si>
  <si>
    <t>COCKTAILZ II BAR &amp; GRILL</t>
  </si>
  <si>
    <t>131 N WATERS</t>
  </si>
  <si>
    <t>HOPKINS</t>
  </si>
  <si>
    <t>49328-5116</t>
  </si>
  <si>
    <t>GJKL</t>
  </si>
  <si>
    <t>Alexis Gills</t>
  </si>
  <si>
    <t>alexisgills42@gmail.com</t>
  </si>
  <si>
    <t>IYAX</t>
  </si>
  <si>
    <t>William  Gills</t>
  </si>
  <si>
    <t>amandagills@aol.com</t>
  </si>
  <si>
    <t>DIAZ</t>
  </si>
  <si>
    <t>Amanda Gills</t>
  </si>
  <si>
    <t>amandagills64@yahoo.com</t>
  </si>
  <si>
    <t>SALT &amp; PEPPER SAVORY GRILL &amp; PUB</t>
  </si>
  <si>
    <t>11539 E Lakewood Blvd STE 50</t>
  </si>
  <si>
    <t>49424-7728</t>
  </si>
  <si>
    <t>QJPV</t>
  </si>
  <si>
    <t>Becca Radloff</t>
  </si>
  <si>
    <t>becca.rad16@gmail.com</t>
  </si>
  <si>
    <t>JANET DYKSTRA</t>
  </si>
  <si>
    <t>JANET.DYKSTRA@GFS.COM</t>
  </si>
  <si>
    <t>494 Clay HPS Plus</t>
  </si>
  <si>
    <t>3275 N M7</t>
  </si>
  <si>
    <t>MIDDLEVILLE</t>
  </si>
  <si>
    <t>SPEP</t>
  </si>
  <si>
    <t>Jordan Garnsay</t>
  </si>
  <si>
    <t>jgarnsay@hpsgpo.com</t>
  </si>
  <si>
    <t>ALIBI BAR &amp; Grill (THE)</t>
  </si>
  <si>
    <t>1394 E Riverside Dr</t>
  </si>
  <si>
    <t>Ionia</t>
  </si>
  <si>
    <t>MGQX</t>
  </si>
  <si>
    <t>Mary Berry</t>
  </si>
  <si>
    <t>berrymary61@gmail.com</t>
  </si>
  <si>
    <t>ERDK</t>
  </si>
  <si>
    <t>Brooke McElhaney</t>
  </si>
  <si>
    <t>brookejensen75@gmail.com</t>
  </si>
  <si>
    <t>JPNQ</t>
  </si>
  <si>
    <t>Max  gutierrez</t>
  </si>
  <si>
    <t>M.A.X.gutierrez6969@gmail.com</t>
  </si>
  <si>
    <t>AQAD</t>
  </si>
  <si>
    <t>China  Hodges</t>
  </si>
  <si>
    <t>madeinchina8992@gmail.com</t>
  </si>
  <si>
    <t>EL MARIACHI MEXICAN GRILL</t>
  </si>
  <si>
    <t>412 W Main St 11</t>
  </si>
  <si>
    <t>48846-1535</t>
  </si>
  <si>
    <t>HNBV</t>
  </si>
  <si>
    <t>MARTIN LOPEZ</t>
  </si>
  <si>
    <t>EHSSERVICES@HOTMAIL.COM</t>
  </si>
  <si>
    <t>Mission Point of Cedar Springs</t>
  </si>
  <si>
    <t>400 Jeffery St</t>
  </si>
  <si>
    <t>Cedar Springs</t>
  </si>
  <si>
    <t>49319-9572</t>
  </si>
  <si>
    <t>VWYF</t>
  </si>
  <si>
    <t>Adam Winquest</t>
  </si>
  <si>
    <t>awinquest@yahoo.com</t>
  </si>
  <si>
    <t>OGEMAW COMMISSION ON AGING</t>
  </si>
  <si>
    <t>1528 SOUTH M-33</t>
  </si>
  <si>
    <t>WEST BRANCH</t>
  </si>
  <si>
    <t>48661-9794</t>
  </si>
  <si>
    <t>NQLA</t>
  </si>
  <si>
    <t>Tracy Dinsmore</t>
  </si>
  <si>
    <t>nutrition@ogemawcoa.org</t>
  </si>
  <si>
    <t>ROYAL VIEW RETIREMENT COMMUNITY</t>
  </si>
  <si>
    <t>9100 BUCHANAN RD</t>
  </si>
  <si>
    <t>MECOSTA</t>
  </si>
  <si>
    <t>49332-9340</t>
  </si>
  <si>
    <t>HZLA</t>
  </si>
  <si>
    <t>Lexi  Bell</t>
  </si>
  <si>
    <t>royalviewkitchen@rlmgmt.com</t>
  </si>
  <si>
    <t>Maggie's Tavern</t>
  </si>
  <si>
    <t>523 N Mitchell St</t>
  </si>
  <si>
    <t>Cadillac</t>
  </si>
  <si>
    <t>49601-1465</t>
  </si>
  <si>
    <t>XCLS</t>
  </si>
  <si>
    <t xml:space="preserve">Brandon Martinez </t>
  </si>
  <si>
    <t>Maggiestavern1983@gmail.com</t>
  </si>
  <si>
    <t>Josip Galic</t>
  </si>
  <si>
    <t>josip.galic@gfs.com</t>
  </si>
  <si>
    <t>Burrito Mafia</t>
  </si>
  <si>
    <t>55839 Pine Rd</t>
  </si>
  <si>
    <t>46619-1044</t>
  </si>
  <si>
    <t>MLXI</t>
  </si>
  <si>
    <t>Jose Estrada</t>
  </si>
  <si>
    <t>estradaje43@icloud.com</t>
  </si>
  <si>
    <t>JUSTIN CORRIGAN</t>
  </si>
  <si>
    <t>JUSTIN.CORRIGAN@GFS.COM</t>
  </si>
  <si>
    <t>Pizza X</t>
  </si>
  <si>
    <t>2361 W Rappel Ave</t>
  </si>
  <si>
    <t>47404-1738</t>
  </si>
  <si>
    <t>TKZP</t>
  </si>
  <si>
    <t>Michael Gastineau</t>
  </si>
  <si>
    <t>mgastineau@bloomington.com</t>
  </si>
  <si>
    <t>G R PUBLIC SCHOOLS NUTRITION CTR</t>
  </si>
  <si>
    <t>1130 RACE ST NE</t>
  </si>
  <si>
    <t>49503-1933</t>
  </si>
  <si>
    <t>QXHI</t>
  </si>
  <si>
    <t>laningaj@grps.org</t>
  </si>
  <si>
    <t>GRANDVILLE JR HIGH SCHOOL</t>
  </si>
  <si>
    <t>4900 Canal Ave SW</t>
  </si>
  <si>
    <t>49418-9369</t>
  </si>
  <si>
    <t>TUDV</t>
  </si>
  <si>
    <t>DJ OPDENDYK</t>
  </si>
  <si>
    <t>dopendyk@gpsbulldogs.org</t>
  </si>
  <si>
    <t>KELLOGGSVILLE HIGH SCHOOL</t>
  </si>
  <si>
    <t>4787 DIVISION AVE SW</t>
  </si>
  <si>
    <t>WYOMING</t>
  </si>
  <si>
    <t>FHUM</t>
  </si>
  <si>
    <t>Heather VanRoekel</t>
  </si>
  <si>
    <t>hvanroekel@kvilleps.org</t>
  </si>
  <si>
    <t>NEWAYGO HIGH SCHOOL</t>
  </si>
  <si>
    <t>200 EAST ST</t>
  </si>
  <si>
    <t>NEWAYGO</t>
  </si>
  <si>
    <t>49337-8538</t>
  </si>
  <si>
    <t>JUBF</t>
  </si>
  <si>
    <t>Jodi  Cantu</t>
  </si>
  <si>
    <t>jcantu@newaygo.net</t>
  </si>
  <si>
    <t>BERRIEN COUNTY-JUVENILE CENTER</t>
  </si>
  <si>
    <t>6414 DEANS HILL RD</t>
  </si>
  <si>
    <t>BERRIEN CENTER</t>
  </si>
  <si>
    <t>49102-9750</t>
  </si>
  <si>
    <t>TZAN</t>
  </si>
  <si>
    <t>Jefferey  Patterson</t>
  </si>
  <si>
    <t>jpatterson@berrienccounty.org</t>
  </si>
  <si>
    <t>ZSOJ</t>
  </si>
  <si>
    <t>Sylvester Harris</t>
  </si>
  <si>
    <t>sharris@berriencounty.org</t>
  </si>
  <si>
    <t>Notre Dame-Campus Dining SMC Murphy</t>
  </si>
  <si>
    <t>McCandless Dr. ND Campus Dining SMC Murphy's Retail</t>
  </si>
  <si>
    <t>XEMB</t>
  </si>
  <si>
    <t>ban3@nd.edu</t>
  </si>
  <si>
    <t>Kayleigh Vanpeursem</t>
  </si>
  <si>
    <t>kayleigh.vanpeursem@gfs.com</t>
  </si>
  <si>
    <t>Rollxscape Skating Center</t>
  </si>
  <si>
    <t>12521 James St</t>
  </si>
  <si>
    <t>49424-9579</t>
  </si>
  <si>
    <t>NDIW</t>
  </si>
  <si>
    <t xml:space="preserve">Brenda  Price </t>
  </si>
  <si>
    <t>rollxscapeskate@gmail.com</t>
  </si>
  <si>
    <t>VILLAGE INN PIZZA PARLOR</t>
  </si>
  <si>
    <t>934 S WASHINGTON AVE</t>
  </si>
  <si>
    <t>49423-5205</t>
  </si>
  <si>
    <t>LTQW</t>
  </si>
  <si>
    <t>Daniel .</t>
  </si>
  <si>
    <t>pdancer89@gmail.com</t>
  </si>
  <si>
    <t>VILLAGE INN PIZZA PARLOR-GRAND RAPI</t>
  </si>
  <si>
    <t>2215 44TH ST SE</t>
  </si>
  <si>
    <t>49508-5013</t>
  </si>
  <si>
    <t>TBWF</t>
  </si>
  <si>
    <t>Paula Thiel</t>
  </si>
  <si>
    <t>KALAMAZOO BEER EXCHANGE</t>
  </si>
  <si>
    <t>211 E WATER ST 100</t>
  </si>
  <si>
    <t>49007-5823</t>
  </si>
  <si>
    <t>DWOA</t>
  </si>
  <si>
    <t>Patrick Martin</t>
  </si>
  <si>
    <t>patrickmartin10K@icloud.com</t>
  </si>
  <si>
    <t>WATER STREET COFFEE JOINT</t>
  </si>
  <si>
    <t>527 Harrison St</t>
  </si>
  <si>
    <t>49007-3662</t>
  </si>
  <si>
    <t>XFCZ</t>
  </si>
  <si>
    <t>Johanna Mcmillan</t>
  </si>
  <si>
    <t>johanna@waterstreetcoffeejoint.com</t>
  </si>
  <si>
    <t>JZFB</t>
  </si>
  <si>
    <t>Tera  Kubert</t>
  </si>
  <si>
    <t>Tera.Kubert@waterstreetcoffee.com</t>
  </si>
  <si>
    <t>kevin.skukalek@gfs.com</t>
  </si>
  <si>
    <t>Monsoon Vietnamese Cuisine</t>
  </si>
  <si>
    <t>55 Monroe Center St NW</t>
  </si>
  <si>
    <t>49503-2901</t>
  </si>
  <si>
    <t>FBKG</t>
  </si>
  <si>
    <t>Javier Calderon</t>
  </si>
  <si>
    <t>jcalderon754@gmail.com</t>
  </si>
  <si>
    <t>Kristin Kiteley</t>
  </si>
  <si>
    <t>kristin.kiteley@gfs.com</t>
  </si>
  <si>
    <t>East Shore Market</t>
  </si>
  <si>
    <t>276 S Benzie Blvd</t>
  </si>
  <si>
    <t>Beulah</t>
  </si>
  <si>
    <t>49617-5119</t>
  </si>
  <si>
    <t>TWRV</t>
  </si>
  <si>
    <t>Jack  Evans</t>
  </si>
  <si>
    <t>jonathon.evans.45@gmail.com</t>
  </si>
  <si>
    <t>KRISTINA COURY</t>
  </si>
  <si>
    <t>KRISTINA.COURY@GFS.COM</t>
  </si>
  <si>
    <t>Strikers Bowl</t>
  </si>
  <si>
    <t>2705 Cleveland Ave</t>
  </si>
  <si>
    <t>Saint Joseph</t>
  </si>
  <si>
    <t>49085-2205</t>
  </si>
  <si>
    <t>HFPM</t>
  </si>
  <si>
    <t>Steven  Adair</t>
  </si>
  <si>
    <t>doubledogdair@ameritech.net</t>
  </si>
  <si>
    <t>Kyle  Hobbins</t>
  </si>
  <si>
    <t>kyle.hobbins@gfs.com</t>
  </si>
  <si>
    <t>Stone Hound Brewing Company</t>
  </si>
  <si>
    <t>3593 Bunker Hill Rd</t>
  </si>
  <si>
    <t>Williamsburg</t>
  </si>
  <si>
    <t>IZOC</t>
  </si>
  <si>
    <t>Brent Faber</t>
  </si>
  <si>
    <t>brent@stonehoundbrewing.com</t>
  </si>
  <si>
    <t>FNGV</t>
  </si>
  <si>
    <t>Sean  Tower</t>
  </si>
  <si>
    <t>towerrides4130@gmail.com</t>
  </si>
  <si>
    <t>600 E MADISON ST DOCK ON MONROE ST</t>
  </si>
  <si>
    <t>ANN ARBOR</t>
  </si>
  <si>
    <t>48109-1372</t>
  </si>
  <si>
    <t>DXLI</t>
  </si>
  <si>
    <t>Jennifer Tober</t>
  </si>
  <si>
    <t>jtober@umich.edu</t>
  </si>
  <si>
    <t>Sparrow Hospital</t>
  </si>
  <si>
    <t>1215 E Michigan Ave 550</t>
  </si>
  <si>
    <t>48912-1811</t>
  </si>
  <si>
    <t>EHXQ</t>
  </si>
  <si>
    <t>paul mancina</t>
  </si>
  <si>
    <t>paul.mancina@sparrow.org</t>
  </si>
  <si>
    <t>EGYPT VALLEY COUNTRY CLUB</t>
  </si>
  <si>
    <t>7333 KNAPP ST NE</t>
  </si>
  <si>
    <t>ADA</t>
  </si>
  <si>
    <t>49301-9513</t>
  </si>
  <si>
    <t>KPEH</t>
  </si>
  <si>
    <t xml:space="preserve">Ben Kingsley </t>
  </si>
  <si>
    <t>benk@egyptvalley.com</t>
  </si>
  <si>
    <t>Gimme's Par &amp; Grill</t>
  </si>
  <si>
    <t>45 Ottawa Ave NW</t>
  </si>
  <si>
    <t>49503-2602</t>
  </si>
  <si>
    <t>GPZG</t>
  </si>
  <si>
    <t>JURON JOHNSON</t>
  </si>
  <si>
    <t>JURON@GIMMESPAR.COM</t>
  </si>
  <si>
    <t>KVAX</t>
  </si>
  <si>
    <t>Tyler Broucek</t>
  </si>
  <si>
    <t>tyler@gimmespar.com</t>
  </si>
  <si>
    <t>LESLIE TIMM</t>
  </si>
  <si>
    <t>LESLIE.TIMM@GFS.COM</t>
  </si>
  <si>
    <t>Corporate Caterers of West Michigan</t>
  </si>
  <si>
    <t>4945 Division Ave S</t>
  </si>
  <si>
    <t>49548-4425</t>
  </si>
  <si>
    <t>NWZN</t>
  </si>
  <si>
    <t>Brenda Geoffroy</t>
  </si>
  <si>
    <t>brendageoffroy@distinctivecatering.com</t>
  </si>
  <si>
    <t>KVWU</t>
  </si>
  <si>
    <t>Jason With Corporate Catering</t>
  </si>
  <si>
    <t>tomdoyle@distinctivecatering.com</t>
  </si>
  <si>
    <t>CITY FLATS HOTEL GRAND RAPIDS</t>
  </si>
  <si>
    <t>83 MONROE CENTER ST NW</t>
  </si>
  <si>
    <t>49503-2908</t>
  </si>
  <si>
    <t>ZHNX</t>
  </si>
  <si>
    <t>Brayden McPherson</t>
  </si>
  <si>
    <t>brayden.mcpherson@cityflatshotel.com</t>
  </si>
  <si>
    <t>SVRL</t>
  </si>
  <si>
    <t>Hailey Junod-Kelly</t>
  </si>
  <si>
    <t>Hailey.Junod-Kelly@cityflatshotel.com</t>
  </si>
  <si>
    <t>HILLCREST LANES</t>
  </si>
  <si>
    <t>420 E STATE ST</t>
  </si>
  <si>
    <t>48809-2260</t>
  </si>
  <si>
    <t>WEMK</t>
  </si>
  <si>
    <t>Penny  Tompkins</t>
  </si>
  <si>
    <t>kimkrouse@yahoo.com</t>
  </si>
  <si>
    <t>Lisa Hayes</t>
  </si>
  <si>
    <t>Grand Central Grocery</t>
  </si>
  <si>
    <t>301 Lane St</t>
  </si>
  <si>
    <t>North Judson</t>
  </si>
  <si>
    <t>46366-1222</t>
  </si>
  <si>
    <t>SQLU</t>
  </si>
  <si>
    <t>Teo Dobre</t>
  </si>
  <si>
    <t>hannedobre@yahoo.com</t>
  </si>
  <si>
    <t>SELECT SPECIALTY HOSPITAL-MACOMB</t>
  </si>
  <si>
    <t>215 NORTH AVE STE 200</t>
  </si>
  <si>
    <t>MOUNT CLEMENS</t>
  </si>
  <si>
    <t>48043-1716</t>
  </si>
  <si>
    <t>GIMF</t>
  </si>
  <si>
    <t>Jen Beers</t>
  </si>
  <si>
    <t>jen.beers@gmail.com</t>
  </si>
  <si>
    <t>Madelyn Eves</t>
  </si>
  <si>
    <t>madelyn.eves@gfs.com</t>
  </si>
  <si>
    <t>Grand Fun</t>
  </si>
  <si>
    <t>1051 Jackson Ave</t>
  </si>
  <si>
    <t>49417-1137</t>
  </si>
  <si>
    <t>QJLP</t>
  </si>
  <si>
    <t>Sara Pokorski</t>
  </si>
  <si>
    <t>Sara@grand-fun.com</t>
  </si>
  <si>
    <t>MATT HARTER</t>
  </si>
  <si>
    <t>matt.harter@gfs.com</t>
  </si>
  <si>
    <t>Ghost Handcrafted Tacos &amp; Cocktails</t>
  </si>
  <si>
    <t>500 Loop Rd</t>
  </si>
  <si>
    <t>Commerce Township</t>
  </si>
  <si>
    <t>48390-3083</t>
  </si>
  <si>
    <t>NROP</t>
  </si>
  <si>
    <t xml:space="preserve">Sally  Gravat </t>
  </si>
  <si>
    <t>kdvast@gmail.com</t>
  </si>
  <si>
    <t>Brown Iron Brewhouse - Royal Oak</t>
  </si>
  <si>
    <t>30955 Woodward Ave Suite 510</t>
  </si>
  <si>
    <t>Royal Oak</t>
  </si>
  <si>
    <t>XKWP</t>
  </si>
  <si>
    <t>Clayton Rygwelski</t>
  </si>
  <si>
    <t>clayton@browniron.com</t>
  </si>
  <si>
    <t>QOHA</t>
  </si>
  <si>
    <t>Jesse  Williams</t>
  </si>
  <si>
    <t>jesse@browniron.com</t>
  </si>
  <si>
    <t>TANIA'S PIZZA &amp; MORE</t>
  </si>
  <si>
    <t>3204 CROOKS RD</t>
  </si>
  <si>
    <t>ROYAL OAK</t>
  </si>
  <si>
    <t>48073-3219</t>
  </si>
  <si>
    <t>FCZC</t>
  </si>
  <si>
    <t>Amos Sheena</t>
  </si>
  <si>
    <t>amos@taniaspizza.com</t>
  </si>
  <si>
    <t>matthew.blankenship@gfs.com</t>
  </si>
  <si>
    <t>VINCE &amp; JOE'S FRUIT MARKET SHELBY 7</t>
  </si>
  <si>
    <t>55178 VAN DYKE AVE</t>
  </si>
  <si>
    <t>SHELBY TOWNSHIP</t>
  </si>
  <si>
    <t>48316-5302</t>
  </si>
  <si>
    <t>UJZE</t>
  </si>
  <si>
    <t>Angelo Loria</t>
  </si>
  <si>
    <t>Chefangelo@vinceandjoes.com</t>
  </si>
  <si>
    <t>MEGAN HOEKSTRA</t>
  </si>
  <si>
    <t>MEGAN.HOEKSTRA@GFS.COM</t>
  </si>
  <si>
    <t>Special Occasions</t>
  </si>
  <si>
    <t>ITQU</t>
  </si>
  <si>
    <t>Keri Kujala</t>
  </si>
  <si>
    <t>Keri@specialoccasionsmi.com</t>
  </si>
  <si>
    <t>AYF CAMP MINIWANCA</t>
  </si>
  <si>
    <t>8845 W GARFIELD RD</t>
  </si>
  <si>
    <t>SHELBY</t>
  </si>
  <si>
    <t>49455-9593</t>
  </si>
  <si>
    <t>TLTI</t>
  </si>
  <si>
    <t>Karol Schaner</t>
  </si>
  <si>
    <t>klschaner64@aol.com</t>
  </si>
  <si>
    <t>CENTER LAKE BIBLE CAMP</t>
  </si>
  <si>
    <t>15204 20 MILE RD</t>
  </si>
  <si>
    <t>TUSTIN</t>
  </si>
  <si>
    <t>49688-8528</t>
  </si>
  <si>
    <t>TGZO</t>
  </si>
  <si>
    <t>Connor  Hazard</t>
  </si>
  <si>
    <t>connor@centerlake.org</t>
  </si>
  <si>
    <t>MELISSA NAGLE</t>
  </si>
  <si>
    <t>melissa.nagle@gfs.com</t>
  </si>
  <si>
    <t>Macon Grocery</t>
  </si>
  <si>
    <t>8160 Clinton Macon Rd</t>
  </si>
  <si>
    <t>Clinton</t>
  </si>
  <si>
    <t>49236-9434</t>
  </si>
  <si>
    <t>RALJ</t>
  </si>
  <si>
    <t>Rachel Bliesner</t>
  </si>
  <si>
    <t>macongrocery@gmail.com</t>
  </si>
  <si>
    <t>Sunset Ridge BBQ</t>
  </si>
  <si>
    <t>113 S Evans St</t>
  </si>
  <si>
    <t>Tecumseh</t>
  </si>
  <si>
    <t>49286-1949</t>
  </si>
  <si>
    <t>EOTH</t>
  </si>
  <si>
    <t>Michael Caudill</t>
  </si>
  <si>
    <t>Pitmaster@sunsetridgebbq.com</t>
  </si>
  <si>
    <t>PRPA</t>
  </si>
  <si>
    <t>Marvin Crowder</t>
  </si>
  <si>
    <t>sales@sunsetridgebbq.com</t>
  </si>
  <si>
    <t>Yettis Old World Cuisine</t>
  </si>
  <si>
    <t>4353 Wagarville Rd</t>
  </si>
  <si>
    <t>Gladwin</t>
  </si>
  <si>
    <t>DVMX</t>
  </si>
  <si>
    <t>Jon Curtis</t>
  </si>
  <si>
    <t>Yettisoldworldcuisine@gmail.com</t>
  </si>
  <si>
    <t>JOHN'S PIZZERIA</t>
  </si>
  <si>
    <t>9010 DAVISON RD 07</t>
  </si>
  <si>
    <t>DAVISON</t>
  </si>
  <si>
    <t>48423-1037</t>
  </si>
  <si>
    <t>FHXQ</t>
  </si>
  <si>
    <t>Joe Persi</t>
  </si>
  <si>
    <t>jpersijr@aol.com</t>
  </si>
  <si>
    <t>Garibaldi</t>
  </si>
  <si>
    <t>2850 Division Ave S</t>
  </si>
  <si>
    <t>49548-1153</t>
  </si>
  <si>
    <t>YSAI</t>
  </si>
  <si>
    <t xml:space="preserve">Jonathan  Rodriguez </t>
  </si>
  <si>
    <t>manuel.martinez8759@icloud.com</t>
  </si>
  <si>
    <t>ODXT</t>
  </si>
  <si>
    <t>Manuel Martinez</t>
  </si>
  <si>
    <t>Villa Bar &amp; Banquet</t>
  </si>
  <si>
    <t>3594 Chicago Dr SW</t>
  </si>
  <si>
    <t>Grandville</t>
  </si>
  <si>
    <t>49418-2928</t>
  </si>
  <si>
    <t>XSQH</t>
  </si>
  <si>
    <t>Josh Froman</t>
  </si>
  <si>
    <t>joshfromanwrk@gmail.com</t>
  </si>
  <si>
    <t>NICHOLE VANE</t>
  </si>
  <si>
    <t>nichole.vane@gfs.com</t>
  </si>
  <si>
    <t>Nicos Pub and Grill</t>
  </si>
  <si>
    <t>117 S Bridge St</t>
  </si>
  <si>
    <t>Dimondale</t>
  </si>
  <si>
    <t>48821-9234</t>
  </si>
  <si>
    <t>CMON</t>
  </si>
  <si>
    <t>Nick Allen</t>
  </si>
  <si>
    <t>ungybob@gmail.com</t>
  </si>
  <si>
    <t>PYZL</t>
  </si>
  <si>
    <t>Brad Lemont</t>
  </si>
  <si>
    <t>CDS - Gateway Spoon Cafe &amp; Grill</t>
  </si>
  <si>
    <t>633 E 24th St</t>
  </si>
  <si>
    <t>ONVZ</t>
  </si>
  <si>
    <t>Joseph Carmolli</t>
  </si>
  <si>
    <t>jcarmolli@creativedining.com</t>
  </si>
  <si>
    <t>CDS-HOPE COLLEGE/PHELPS HALL</t>
  </si>
  <si>
    <t>150 E 10TH ST</t>
  </si>
  <si>
    <t>49423-3524</t>
  </si>
  <si>
    <t>GIQL</t>
  </si>
  <si>
    <t>Brittany Hernandez</t>
  </si>
  <si>
    <t>bhernandez@creativedining.com</t>
  </si>
  <si>
    <t>RDX CREATIVE DINING</t>
  </si>
  <si>
    <t>1 Royal Park Dr Ste 3</t>
  </si>
  <si>
    <t>Zeeland</t>
  </si>
  <si>
    <t>49464-2243</t>
  </si>
  <si>
    <t>EZWF</t>
  </si>
  <si>
    <t>Sheila Rolston</t>
  </si>
  <si>
    <t>srolston@creativedining.com</t>
  </si>
  <si>
    <t>Rich Mitchell</t>
  </si>
  <si>
    <t>rich.mitchell@gfs.com</t>
  </si>
  <si>
    <t>CLUB CAR GRILLE (THE)</t>
  </si>
  <si>
    <t>6225 W D AVE</t>
  </si>
  <si>
    <t>49009-9013</t>
  </si>
  <si>
    <t>ZEYK</t>
  </si>
  <si>
    <t>PAPPY  SMATHERS</t>
  </si>
  <si>
    <t>theclubcargrille@gmail.com</t>
  </si>
  <si>
    <t>PWA &amp; Spencer Home</t>
  </si>
  <si>
    <t>27 Pequignot Dr</t>
  </si>
  <si>
    <t>Pierceton</t>
  </si>
  <si>
    <t>46562-9081</t>
  </si>
  <si>
    <t>TEYT</t>
  </si>
  <si>
    <t xml:space="preserve">Jeremy Gipe </t>
  </si>
  <si>
    <t>jeremy.gipe@piercetonwoods.org</t>
  </si>
  <si>
    <t>Crust 54 Oakestown</t>
  </si>
  <si>
    <t>4051 Chicago Dr SW</t>
  </si>
  <si>
    <t>49418-1257</t>
  </si>
  <si>
    <t>VGCJ</t>
  </si>
  <si>
    <t>MATT KLAUS</t>
  </si>
  <si>
    <t>CRUST54.MK@GMAIL.COM</t>
  </si>
  <si>
    <t>GEUM</t>
  </si>
  <si>
    <t>Aaron Norman</t>
  </si>
  <si>
    <t>Lucasmom1980@gmail.com</t>
  </si>
  <si>
    <t>TLC-ADDISON POINTE HEALTH &amp; REHAB C</t>
  </si>
  <si>
    <t>780 DICKINSON RD</t>
  </si>
  <si>
    <t>CHESTERTON</t>
  </si>
  <si>
    <t>46304-3551</t>
  </si>
  <si>
    <t>ZOMR</t>
  </si>
  <si>
    <t>Stephanie Scieska-Ignas</t>
  </si>
  <si>
    <t>diet.addison@tlcmgmt.com</t>
  </si>
  <si>
    <t>Customer Phone Number</t>
  </si>
  <si>
    <t>Attendee Phone Number</t>
  </si>
  <si>
    <t>BARUCH- BISHOP HILLS</t>
  </si>
  <si>
    <t>4951 ELEVEN MILE RD</t>
  </si>
  <si>
    <t>ROCKFORD</t>
  </si>
  <si>
    <t>49341-8477</t>
  </si>
  <si>
    <t>FJLX</t>
  </si>
  <si>
    <t>Kellie Bennor</t>
  </si>
  <si>
    <t>Kellie.bennor@baruchsls.org</t>
  </si>
  <si>
    <t>COUNTY OF KENT</t>
  </si>
  <si>
    <t>121 FRANKLIN ST SE</t>
  </si>
  <si>
    <t>LEML</t>
  </si>
  <si>
    <t>Carlos Mendoza</t>
  </si>
  <si>
    <t>carlos.mendoza@kentcountymi.gov</t>
  </si>
  <si>
    <t>DUSQ</t>
  </si>
  <si>
    <t>Noelia Garcia</t>
  </si>
  <si>
    <t>noelia.garcia@kentcountymi.gov</t>
  </si>
  <si>
    <t>IGOB</t>
  </si>
  <si>
    <t>Rachel Kunnath</t>
  </si>
  <si>
    <t>rachel.kunnath@kentcountymi.gov</t>
  </si>
  <si>
    <t>MI Vet Homes at Grand Rapids- Kitch</t>
  </si>
  <si>
    <t>2950 Monroe Ave NE</t>
  </si>
  <si>
    <t>KIGW</t>
  </si>
  <si>
    <t>Shawn Fairbairn</t>
  </si>
  <si>
    <t>fairbairns1@michigan.gov</t>
  </si>
  <si>
    <t>FUBP</t>
  </si>
  <si>
    <t>Carl Schultz</t>
  </si>
  <si>
    <t>schultzc11@michigan.gov</t>
  </si>
  <si>
    <t>GKHI</t>
  </si>
  <si>
    <t>Lucas Franco</t>
  </si>
  <si>
    <t>lucasamaralf@gmail.com</t>
  </si>
  <si>
    <t>Socibowl</t>
  </si>
  <si>
    <t>441 W Western Ave</t>
  </si>
  <si>
    <t>49440-1109</t>
  </si>
  <si>
    <t>RZFB</t>
  </si>
  <si>
    <t>Amyah Cooper</t>
  </si>
  <si>
    <t>amyah@pigeonhillbrew.com</t>
  </si>
  <si>
    <t>XUVB</t>
  </si>
  <si>
    <t>Nikkita VanNortwick</t>
  </si>
  <si>
    <t>nikkita@pigeonhillbrew.com</t>
  </si>
  <si>
    <t>THREE BLONDES BREWING</t>
  </si>
  <si>
    <t>1875 PHOENIX ST SUITE B</t>
  </si>
  <si>
    <t>SOUTH HAVEN</t>
  </si>
  <si>
    <t>49090-7151</t>
  </si>
  <si>
    <t>CLDB</t>
  </si>
  <si>
    <t>Frank Biondo</t>
  </si>
  <si>
    <t>chef@threeblondesbrewing.com</t>
  </si>
  <si>
    <t>AMWAY GRAND PLAZA HOTEL</t>
  </si>
  <si>
    <t>EBGY</t>
  </si>
  <si>
    <t>Nicole Mendez</t>
  </si>
  <si>
    <t>nicolemendez2510@gmail.com</t>
  </si>
  <si>
    <t>BLYTHEFIELD COUNTRY CLUB</t>
  </si>
  <si>
    <t>5801 NORTHLAND DR NE</t>
  </si>
  <si>
    <t>BELMONT</t>
  </si>
  <si>
    <t>49306-9054</t>
  </si>
  <si>
    <t>AWZG</t>
  </si>
  <si>
    <t>Rich  Cunningham</t>
  </si>
  <si>
    <t>palamine41@gmail.com</t>
  </si>
  <si>
    <t>BRENTWOOD</t>
  </si>
  <si>
    <t>178 PARK DR</t>
  </si>
  <si>
    <t>CARO</t>
  </si>
  <si>
    <t>48723-1822</t>
  </si>
  <si>
    <t>UQAX</t>
  </si>
  <si>
    <t>Christoper Huizar</t>
  </si>
  <si>
    <t>carobrentwood@gmail.com</t>
  </si>
  <si>
    <t>AMERICAN HOUSE ELMWOOD</t>
  </si>
  <si>
    <t>2251 AUBURN RD</t>
  </si>
  <si>
    <t>ROCHESTER HILLS</t>
  </si>
  <si>
    <t>48309-3659</t>
  </si>
  <si>
    <t>JICD</t>
  </si>
  <si>
    <t>Chef Harry Walker</t>
  </si>
  <si>
    <t>elmwoodculinary@americanhousemi.com</t>
  </si>
  <si>
    <t>Randall Residence at Encore Village</t>
  </si>
  <si>
    <t>10801 E Grand River</t>
  </si>
  <si>
    <t>Brighton</t>
  </si>
  <si>
    <t>OYXH</t>
  </si>
  <si>
    <t>Dawn Roys</t>
  </si>
  <si>
    <t>rrevdining@randallresidence.com</t>
  </si>
  <si>
    <t>ZBOK</t>
  </si>
  <si>
    <t>Donna  O'Malley</t>
  </si>
  <si>
    <t>Taylor Prestidge</t>
  </si>
  <si>
    <t>Taylor.Prestidge@gfs.com</t>
  </si>
  <si>
    <t>Hotspot Cafe</t>
  </si>
  <si>
    <t>361 E Saint Joseph St</t>
  </si>
  <si>
    <t>Coloma</t>
  </si>
  <si>
    <t>49038-9791</t>
  </si>
  <si>
    <t>CEOP</t>
  </si>
  <si>
    <t>Lilly Dahlquist</t>
  </si>
  <si>
    <t>HotspotColoma@gmail.com</t>
  </si>
  <si>
    <t>HARTSFIELD VILLAGE NURSING CARE</t>
  </si>
  <si>
    <t>503 OTIS BOWEN DR</t>
  </si>
  <si>
    <t>MUNSTER</t>
  </si>
  <si>
    <t>46321-4158</t>
  </si>
  <si>
    <t>HUCD</t>
  </si>
  <si>
    <t>Andy Trzupek</t>
  </si>
  <si>
    <t>dkazmer3587@gmail.com</t>
  </si>
  <si>
    <t>HARTSFIELD VILLAGE RETIREMENT</t>
  </si>
  <si>
    <t>10000 COLUMBIA AVE</t>
  </si>
  <si>
    <t>46321-4041</t>
  </si>
  <si>
    <t>EUCV</t>
  </si>
  <si>
    <t>Gabe Rosado</t>
  </si>
  <si>
    <t>gabriel.a.rosado@powershealth.org</t>
  </si>
  <si>
    <t>SPECTRUM HEALTH LAKELAND ST JOSEPH</t>
  </si>
  <si>
    <t>1234 NAPIER AVE</t>
  </si>
  <si>
    <t>ST. JOSEPH</t>
  </si>
  <si>
    <t>49085-2112</t>
  </si>
  <si>
    <t>RXPH</t>
  </si>
  <si>
    <t>Molly Orrico</t>
  </si>
  <si>
    <t>Molly.Orrico@corewellhealth.org</t>
  </si>
  <si>
    <t>Tom Alphenaar</t>
  </si>
  <si>
    <t>thomas.alphenaar@gfs.com</t>
  </si>
  <si>
    <t>ELKHART CHRISTIAN ACADEMY</t>
  </si>
  <si>
    <t>25943 COUNTY RD 22 E</t>
  </si>
  <si>
    <t>ELKHART</t>
  </si>
  <si>
    <t>46517-2127</t>
  </si>
  <si>
    <t>TVUZ</t>
  </si>
  <si>
    <t xml:space="preserve">Brandi  Russell </t>
  </si>
  <si>
    <t>bdr@elkhartchristian.org</t>
  </si>
  <si>
    <t>5550 Glenn Cross Rd</t>
  </si>
  <si>
    <t>Battle Creek</t>
  </si>
  <si>
    <t>ALTZ</t>
  </si>
  <si>
    <t>Kim Griffin</t>
  </si>
  <si>
    <t>Kimberly.Griffin@bronsonbhh.com</t>
  </si>
  <si>
    <t>MZEU</t>
  </si>
  <si>
    <t>LynAnn VanDyk</t>
  </si>
  <si>
    <t>lvandyk@ywcakalamazoo.org</t>
  </si>
  <si>
    <t>DUBLIN JERKY COMPANY</t>
  </si>
  <si>
    <t>3100 44TH ST SW SUITE 3136</t>
  </si>
  <si>
    <t>GRANDVILLE</t>
  </si>
  <si>
    <t>49418-2567</t>
  </si>
  <si>
    <t>PWIK</t>
  </si>
  <si>
    <t>Laurie -</t>
  </si>
  <si>
    <t>troy@dublinjerky.com</t>
  </si>
  <si>
    <t>yazin.atallah@gfs.com</t>
  </si>
  <si>
    <t>RAK THAI</t>
  </si>
  <si>
    <t>435 IONIA AVE SW</t>
  </si>
  <si>
    <t>49503-5161</t>
  </si>
  <si>
    <t>KAJD</t>
  </si>
  <si>
    <t>Jesse Hang</t>
  </si>
  <si>
    <t>rakthaigr@gmail.com</t>
  </si>
  <si>
    <t>Alaskan Pipeline</t>
  </si>
  <si>
    <t>9104 US Hwy 31</t>
  </si>
  <si>
    <t>West Olive</t>
  </si>
  <si>
    <t>ZIPJ</t>
  </si>
  <si>
    <t>Rocco DePirro</t>
  </si>
  <si>
    <t>rocco.apl@gmail.com</t>
  </si>
  <si>
    <t>KW2A74C6WK</t>
  </si>
  <si>
    <t>Creative Dining Services</t>
  </si>
  <si>
    <t>1 Royal Park Drive, Suite 3</t>
  </si>
  <si>
    <t>MNXI</t>
  </si>
  <si>
    <t>Scott VanDeraa</t>
  </si>
  <si>
    <t>svanderaa@creativedining.com</t>
  </si>
  <si>
    <t>CuriosiTEA Emporium</t>
  </si>
  <si>
    <t>825 North Summit St</t>
  </si>
  <si>
    <t>PESA</t>
  </si>
  <si>
    <t xml:space="preserve">Kelli Shook </t>
  </si>
  <si>
    <t>grizz@curiositeaemporium.com</t>
  </si>
  <si>
    <t>UJRZ</t>
  </si>
  <si>
    <t xml:space="preserve">Madi Shook </t>
  </si>
  <si>
    <t>3BENVWBA8D</t>
  </si>
  <si>
    <t>John Dotts</t>
  </si>
  <si>
    <t>309 Division Ave S apt 106</t>
  </si>
  <si>
    <t>INSC</t>
  </si>
  <si>
    <t xml:space="preserve">Sandra  Dotts </t>
  </si>
  <si>
    <t>jrdgreenhand@yahoo.com</t>
  </si>
  <si>
    <t>St Mary church</t>
  </si>
  <si>
    <t>209 st Mary blvd</t>
  </si>
  <si>
    <t>JUQD</t>
  </si>
  <si>
    <t>Sherry Pabst</t>
  </si>
  <si>
    <t>sherrypabst@yahoo.com</t>
  </si>
  <si>
    <t>Fiscal Month</t>
  </si>
  <si>
    <t>Customer Delivering Plant</t>
  </si>
  <si>
    <t>Customer Market Segment</t>
  </si>
  <si>
    <t>Customer Unit DESC</t>
  </si>
  <si>
    <t>Billed Case Qty</t>
  </si>
  <si>
    <t>Brighton, MI</t>
  </si>
  <si>
    <t>Ccl 4540 Walter Reuther</t>
  </si>
  <si>
    <t>Independent</t>
  </si>
  <si>
    <t>CHERRY CREEK GOLF COURSE</t>
  </si>
  <si>
    <t>October</t>
  </si>
  <si>
    <t>Friends Of Town Center</t>
  </si>
  <si>
    <t>September</t>
  </si>
  <si>
    <t>GFS Store Managed</t>
  </si>
  <si>
    <t>GFS Ft Wayne Store #472 IN Cross Creek</t>
  </si>
  <si>
    <t>August</t>
  </si>
  <si>
    <t>MHC 51718 Dmc Harper Hutzel</t>
  </si>
  <si>
    <t>July</t>
  </si>
  <si>
    <t>SPECIAL TREE NEUROCARE CENTER</t>
  </si>
  <si>
    <t>MILLERS MERRY MNR-GARRETT</t>
  </si>
  <si>
    <t>HICKORY BBQ &amp; GRILL</t>
  </si>
  <si>
    <t>Prestige Hall</t>
  </si>
  <si>
    <t>Clay Ave - GR</t>
  </si>
  <si>
    <t>HABONIM CAMP TAVOR</t>
  </si>
  <si>
    <t>BLUE LAKE FINE ARTS CAMP</t>
  </si>
  <si>
    <t>HOLLAND PUB SCHOOLS FOOD SVC</t>
  </si>
  <si>
    <t>GFS Internal Usage</t>
  </si>
  <si>
    <t>GFS SAMPLES - GLW</t>
  </si>
  <si>
    <t>GFS Holland Store #962 MI Felch</t>
  </si>
  <si>
    <t>GFS Kalamazoo Store #150 MI Drake</t>
  </si>
  <si>
    <t>GFS Mishawaka Store #792 IN Main</t>
  </si>
  <si>
    <t>WEST WOODS OF BRIDGMAN</t>
  </si>
  <si>
    <t>Ox-Bow School of Art/Artists' Residency</t>
  </si>
  <si>
    <t>GS-Woodridge Assisted Living</t>
  </si>
  <si>
    <t>Internal/House/Other</t>
  </si>
  <si>
    <t>GLD TEST KITCHEN</t>
  </si>
  <si>
    <t>Green Oak, IN</t>
  </si>
  <si>
    <t>GFS YPSILANTI STORE #868</t>
  </si>
  <si>
    <t>Kenosha, WI</t>
  </si>
  <si>
    <t>GFS Niles Store #1917 IL Golf Mill</t>
  </si>
  <si>
    <t>Willow Creek Behavioral Health</t>
  </si>
  <si>
    <t>Milwaukee Catholic Home 2330</t>
  </si>
  <si>
    <t>Non Commercial Other</t>
  </si>
  <si>
    <t>NORTHERN IL UNIV-HOLMES STUDENT CTR DIN</t>
  </si>
  <si>
    <t>Regional Multi Unit</t>
  </si>
  <si>
    <t>FFS Chicago - Sysmex 92596216</t>
  </si>
  <si>
    <t>Shepherdsville, OH</t>
  </si>
  <si>
    <t>GFS Maplewood Store #1991 MO Laclede Sta</t>
  </si>
  <si>
    <t>CARL D PERKINS JOB CORPS CENTER</t>
  </si>
  <si>
    <t>WEST TN STATE PENITENTIARY</t>
  </si>
  <si>
    <t>KENRICK'S MEATS &amp; CATERING</t>
  </si>
  <si>
    <t>Springfield, OH</t>
  </si>
  <si>
    <t>GFS Indianapolis Store #281 IN Lafayette</t>
  </si>
  <si>
    <t>JOHNSON COUNTY JAIL</t>
  </si>
  <si>
    <t>Continental Canteen-Zotec</t>
  </si>
  <si>
    <t>LEV 33646 OHIO STADIUM</t>
  </si>
  <si>
    <t>AVI Foodsystems, Inc.</t>
  </si>
  <si>
    <t>AVI St. Thomas Aquinas  HS/MS</t>
  </si>
  <si>
    <t>BF Food Systems, LLC</t>
  </si>
  <si>
    <t>BMG Consulting LLC</t>
  </si>
  <si>
    <t>Capital Catering &amp; Food Service</t>
  </si>
  <si>
    <t>Catering On Call</t>
  </si>
  <si>
    <t>Country Kitchen Catering LLC</t>
  </si>
  <si>
    <t>Edibles Rex School Program</t>
  </si>
  <si>
    <t>Forefront Culinary &amp; Support Svcs.</t>
  </si>
  <si>
    <t>Fresh and Safe Inc.</t>
  </si>
  <si>
    <t>Himes Vending Inc</t>
  </si>
  <si>
    <t>Innovation Food Service</t>
  </si>
  <si>
    <t>JA Foodservice Corporation</t>
  </si>
  <si>
    <t>Jamie Lynn's Catering &amp; Food Service LLC</t>
  </si>
  <si>
    <t>Kaldi's Catering</t>
  </si>
  <si>
    <t>Laughing Sprouts LLC</t>
  </si>
  <si>
    <t>Leona Group, The  (LLC)</t>
  </si>
  <si>
    <t>OrganicLife</t>
  </si>
  <si>
    <t>Ovations Dining Services</t>
  </si>
  <si>
    <t>Powerlink</t>
  </si>
  <si>
    <t>Quest Food Management Service</t>
  </si>
  <si>
    <t>Side Street Catering </t>
  </si>
  <si>
    <t>Snap Gourmet Foods</t>
  </si>
  <si>
    <t>Taqwa Catering LLC</t>
  </si>
  <si>
    <t>Tigg's Canteen Services Inc.</t>
  </si>
  <si>
    <t>Unique School Food Program</t>
  </si>
  <si>
    <t>Variety Food Services</t>
  </si>
  <si>
    <t>W.G. Grinders</t>
  </si>
  <si>
    <t>Wiles Food Services LLC</t>
  </si>
  <si>
    <t>Yona Solutions</t>
  </si>
  <si>
    <t>AVI - University of Akron Concessions</t>
  </si>
  <si>
    <t>Central Michigan University</t>
  </si>
  <si>
    <t>Cleary University</t>
  </si>
  <si>
    <t>Delta College</t>
  </si>
  <si>
    <t>Ferris State University</t>
  </si>
  <si>
    <t>Gogebic Community College</t>
  </si>
  <si>
    <t>Grand Valley State Univ. Dining Svcs.</t>
  </si>
  <si>
    <t>Kalamazoo Valley Community College</t>
  </si>
  <si>
    <t>Kirtland Community College</t>
  </si>
  <si>
    <t>Michigan Technological University</t>
  </si>
  <si>
    <t>Mott Community College</t>
  </si>
  <si>
    <t>Northwestern Michigan College</t>
  </si>
  <si>
    <t>Ohio University Dining Services</t>
  </si>
  <si>
    <t>Sacred Heart Seminary</t>
  </si>
  <si>
    <t>Schoolcraft College</t>
  </si>
  <si>
    <t>Taylor University</t>
  </si>
  <si>
    <t>Univ of Indy Catering/Retail</t>
  </si>
  <si>
    <t>University of Indianapolis</t>
  </si>
  <si>
    <t>University of Northwestern Ohio</t>
  </si>
  <si>
    <t>West Shore Community College</t>
  </si>
  <si>
    <t>Wright State University</t>
  </si>
  <si>
    <t>Bartholomew Cons. School Corp.</t>
  </si>
  <si>
    <t>Bishop Dwenger High School</t>
  </si>
  <si>
    <t>Bishop Luers High School</t>
  </si>
  <si>
    <t>Blackhawk Christian School</t>
  </si>
  <si>
    <t>Brebeuf Jesuit Preparatory School</t>
  </si>
  <si>
    <t>Canterbury School - Quest</t>
  </si>
  <si>
    <t>Cardinal Ritter High School</t>
  </si>
  <si>
    <t>Christ the King Catholic School</t>
  </si>
  <si>
    <t>Columbus Christian School</t>
  </si>
  <si>
    <t>Concordia Lutheran High School</t>
  </si>
  <si>
    <t>Concordia Lutheran School</t>
  </si>
  <si>
    <t>Culver Comm. School Corporation</t>
  </si>
  <si>
    <t>DeMotte Christian School</t>
  </si>
  <si>
    <t>Diocesan Services Agency</t>
  </si>
  <si>
    <t>Emmanuel-St. Michael Lutheran School</t>
  </si>
  <si>
    <t>Faith Christian School</t>
  </si>
  <si>
    <t>Fort Wayne Community Schools</t>
  </si>
  <si>
    <t>Griffith Schools</t>
  </si>
  <si>
    <t>Guerin Catholic High School</t>
  </si>
  <si>
    <t>Holy Cross Lutheran School (FW)</t>
  </si>
  <si>
    <t>Holy Family School</t>
  </si>
  <si>
    <t>Holy Rosary Catholic School</t>
  </si>
  <si>
    <t>Indianapolis Public Schools</t>
  </si>
  <si>
    <t>Kankakee Valley School Corporation</t>
  </si>
  <si>
    <t>LaSalle Council Boy Scout of America</t>
  </si>
  <si>
    <t>Lutheran South Unity School</t>
  </si>
  <si>
    <t>MSD of Washington Twp.</t>
  </si>
  <si>
    <t>NHA-Andrew J. Brown Academy</t>
  </si>
  <si>
    <t>Noblesville Schools</t>
  </si>
  <si>
    <t>North Montgomery School Corp.</t>
  </si>
  <si>
    <t>Northwest Allen County Schools</t>
  </si>
  <si>
    <t>Park Tudor</t>
  </si>
  <si>
    <t>Plymouth Community School Corp.</t>
  </si>
  <si>
    <t>Rensselaer Central School Corp.</t>
  </si>
  <si>
    <t>Saint Lawrence Catholic School</t>
  </si>
  <si>
    <t>Southwest Allen County Schools</t>
  </si>
  <si>
    <t>St. Charles Borromeo Catholic School </t>
  </si>
  <si>
    <t>St. Christopher School</t>
  </si>
  <si>
    <t>St. Elizabeth Ann Seton</t>
  </si>
  <si>
    <t>St. James Lutheran School </t>
  </si>
  <si>
    <t>St. Joseph Catholic School</t>
  </si>
  <si>
    <t>St. Jude Catholic School</t>
  </si>
  <si>
    <t>St. Paul's Lutheran School</t>
  </si>
  <si>
    <t>St. Peters Lutheran School [C]</t>
  </si>
  <si>
    <t>St. Pius X Catholic School</t>
  </si>
  <si>
    <t>St. Vincent dePaul Church</t>
  </si>
  <si>
    <t>Starz Academy - South Bend</t>
  </si>
  <si>
    <t>Suburban Bethlehem Lutheran School</t>
  </si>
  <si>
    <t>Twin Lakes School Corporation</t>
  </si>
  <si>
    <t>Wheatfield Residential</t>
  </si>
  <si>
    <t>United Healthcare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</si>
</sst>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_);\(#,##0\);&quot;–&quot;_)"/>
    <numFmt numFmtId="165" formatCode="0%_);\(0%\);&quot;–&quot;_)"/>
    <numFmt numFmtId="166" formatCode="mm/dd/yy;@"/>
  </numFmts>
  <fonts count="133">
    <font>
      <sz val="10"/>
      <color rgb="FF000000"/>
      <name val="Arial"/>
    </font>
    <font>
      <sz val="10"/>
      <color rgb="FF33475B"/>
      <name val="Arial"/>
      <family val="2"/>
    </font>
    <font>
      <b/>
      <sz val="24"/>
      <color rgb="FF33475B"/>
      <name val="Arial"/>
      <family val="2"/>
    </font>
    <font>
      <sz val="10"/>
      <color rgb="FF000000"/>
      <name val="Arial"/>
      <family val="2"/>
    </font>
    <font>
      <sz val="24"/>
      <color rgb="FF33475B"/>
      <name val="Arial"/>
      <family val="2"/>
    </font>
    <font>
      <sz val="10"/>
      <name val="Arial"/>
      <family val="2"/>
    </font>
    <font>
      <sz val="10"/>
      <color rgb="FFFFFFFF"/>
      <name val="Arial"/>
      <family val="2"/>
    </font>
    <font>
      <b/>
      <sz val="10"/>
      <color rgb="FFFF7A59"/>
      <name val="Arial"/>
      <family val="2"/>
    </font>
    <font>
      <b/>
      <sz val="9"/>
      <color rgb="FFFFFFFF"/>
      <name val="Arial"/>
      <family val="2"/>
    </font>
    <font>
      <b/>
      <sz val="10"/>
      <name val="Arial"/>
      <family val="2"/>
    </font>
    <font>
      <b/>
      <sz val="10"/>
      <color rgb="FF206E1E"/>
      <name val="Arial"/>
      <family val="2"/>
    </font>
    <font>
      <b/>
      <u/>
      <sz val="10"/>
      <color rgb="FF000000"/>
      <name val="Arial"/>
      <family val="2"/>
    </font>
    <font>
      <sz val="9"/>
      <color indexed="81"/>
      <name val="Tahoma"/>
      <family val="2"/>
    </font>
    <font>
      <b/>
      <sz val="9"/>
      <color indexed="81"/>
      <name val="Tahoma"/>
      <family val="2"/>
    </font>
    <font>
      <sz val="9"/>
      <color indexed="81"/>
      <name val="Consolas"/>
      <family val="3"/>
    </font>
    <font>
      <b/>
      <sz val="10"/>
      <color theme="0"/>
      <name val="Arial"/>
      <family val="2"/>
    </font>
    <font>
      <sz val="11"/>
      <color rgb="FF33475B"/>
      <name val="Arial"/>
      <family val="2"/>
    </font>
    <font>
      <sz val="9"/>
      <color rgb="FF33475B"/>
      <name val="Arial"/>
      <family val="2"/>
    </font>
    <font>
      <b/>
      <sz val="12"/>
      <name val="Arial"/>
      <family val="2"/>
    </font>
    <font>
      <b/>
      <sz val="12"/>
      <color rgb="FF000000"/>
      <name val="Arial"/>
      <family val="2"/>
    </font>
    <font>
      <sz val="10"/>
      <color theme="0"/>
      <name val="Arial"/>
      <family val="2"/>
    </font>
    <font>
      <b/>
      <sz val="10"/>
      <color rgb="FF000000"/>
      <name val="Arial"/>
      <family val="2"/>
    </font>
    <font>
      <b/>
      <i/>
      <sz val="10"/>
      <color theme="0" tint="-0.499984740745262"/>
      <name val="Arial"/>
      <family val="2"/>
    </font>
    <font>
      <sz val="8"/>
      <name val="Arial"/>
      <family val="2"/>
    </font>
    <font>
      <b/>
      <sz val="9"/>
      <color indexed="81"/>
      <name val="Consolas"/>
      <family val="3"/>
    </font>
    <font>
      <b/>
      <sz val="48"/>
      <color rgb="FF000000"/>
      <name val="Calibri"/>
      <family val="2"/>
    </font>
    <font>
      <sz val="11"/>
      <color rgb="FF000000"/>
      <name val="Calibri"/>
      <family val="2"/>
    </font>
    <font>
      <b/>
      <sz val="11"/>
      <color rgb="FF000000"/>
      <name val="Calibri"/>
      <family val="2"/>
    </font>
    <font>
      <u/>
      <sz val="10"/>
      <color theme="10"/>
      <name val="Arial"/>
      <family val="2"/>
    </font>
    <font>
      <b/>
      <sz val="12"/>
      <color rgb="FFFFFFFF"/>
      <name val="Calibri"/>
      <family val="2"/>
    </font>
    <font>
      <b/>
      <sz val="12"/>
      <color rgb="FF000000"/>
      <name val="Calibri"/>
      <family val="2"/>
    </font>
    <font>
      <b/>
      <i/>
      <sz val="11"/>
      <color rgb="FF000000"/>
      <name val="Calibri"/>
      <family val="2"/>
    </font>
    <font>
      <b/>
      <i/>
      <sz val="11"/>
      <color rgb="FF9C0006"/>
      <name val="Calibri"/>
      <family val="2"/>
    </font>
    <font>
      <sz val="11"/>
      <color rgb="FFFF0000"/>
      <name val="Calibri"/>
      <family val="2"/>
    </font>
    <font>
      <u/>
      <sz val="11"/>
      <color rgb="FF0000FF"/>
      <name val="Calibri"/>
      <family val="2"/>
    </font>
    <font>
      <i/>
      <sz val="11"/>
      <color rgb="FF000000"/>
      <name val="Calibri"/>
      <family val="2"/>
    </font>
    <font>
      <sz val="48"/>
      <color rgb="FF833C0C"/>
      <name val="Calibri"/>
      <family val="2"/>
    </font>
    <font>
      <u/>
      <sz val="11"/>
      <color rgb="FF0563C1"/>
      <name val="Calibri"/>
      <family val="2"/>
    </font>
    <font>
      <b/>
      <sz val="8"/>
      <color rgb="FF000000"/>
      <name val="Calibri"/>
      <family val="2"/>
    </font>
    <font>
      <b/>
      <sz val="14"/>
      <color rgb="FF000000"/>
      <name val="Calibri"/>
      <family val="2"/>
    </font>
    <font>
      <b/>
      <sz val="8"/>
      <color rgb="FFFFFFFF"/>
      <name val="Calibri"/>
      <family val="2"/>
    </font>
    <font>
      <sz val="8"/>
      <color rgb="FF000000"/>
      <name val="Calibri"/>
      <family val="2"/>
    </font>
    <font>
      <b/>
      <sz val="8"/>
      <color rgb="FFFF6600"/>
      <name val="Calibri"/>
      <family val="2"/>
    </font>
    <font>
      <sz val="48"/>
      <color rgb="FF000000"/>
      <name val="Calibri"/>
      <family val="2"/>
    </font>
    <font>
      <b/>
      <sz val="18"/>
      <color rgb="FF000000"/>
      <name val="Arial"/>
      <family val="2"/>
    </font>
    <font>
      <sz val="14"/>
      <color rgb="FF000000"/>
      <name val="Arial"/>
      <family val="2"/>
    </font>
    <font>
      <sz val="18"/>
      <color rgb="FF000000"/>
      <name val="Arial"/>
      <family val="2"/>
    </font>
    <font>
      <sz val="14"/>
      <color rgb="FF000000"/>
      <name val="Calibri"/>
      <family val="2"/>
    </font>
    <font>
      <u/>
      <sz val="18"/>
      <color rgb="FFFF0000"/>
      <name val="Arial"/>
      <family val="2"/>
    </font>
    <font>
      <u/>
      <sz val="18"/>
      <color rgb="FF000000"/>
      <name val="Arial"/>
      <family val="2"/>
    </font>
    <font>
      <u/>
      <sz val="16"/>
      <color rgb="FF000000"/>
      <name val="Arial"/>
      <family val="2"/>
    </font>
    <font>
      <b/>
      <sz val="18"/>
      <name val="Arial"/>
      <family val="2"/>
    </font>
    <font>
      <sz val="18"/>
      <color rgb="FF000000"/>
      <name val="Calibri"/>
      <family val="2"/>
    </font>
    <font>
      <u/>
      <sz val="20"/>
      <color rgb="FFFF0000"/>
      <name val="Calibri"/>
      <family val="2"/>
    </font>
    <font>
      <u/>
      <sz val="18"/>
      <color rgb="FFFF0000"/>
      <name val="Calibri"/>
      <family val="2"/>
    </font>
    <font>
      <u/>
      <sz val="18"/>
      <color rgb="FF002060"/>
      <name val="Arial"/>
      <family val="2"/>
    </font>
    <font>
      <b/>
      <sz val="24"/>
      <color rgb="FF000000"/>
      <name val="Calibri"/>
      <family val="2"/>
    </font>
    <font>
      <b/>
      <sz val="11"/>
      <color rgb="FF000000"/>
      <name val="Aptos Narrow"/>
      <family val="2"/>
    </font>
    <font>
      <sz val="11"/>
      <color rgb="FF000000"/>
      <name val="Aptos Narrow"/>
      <family val="2"/>
    </font>
    <font>
      <sz val="15"/>
      <color rgb="FF212121"/>
      <name val="-Apple-System"/>
    </font>
    <font>
      <u/>
      <sz val="8"/>
      <color rgb="FF0000D4"/>
      <name val="Calibri"/>
      <family val="2"/>
    </font>
    <font>
      <sz val="25"/>
      <color rgb="FF000000"/>
      <name val="UICTFontTextStyleBody"/>
    </font>
    <font>
      <sz val="48"/>
      <color rgb="FF375623"/>
      <name val="Calibri"/>
      <family val="2"/>
    </font>
    <font>
      <sz val="11"/>
      <color rgb="FF242424"/>
      <name val="Aptos Narrow"/>
      <family val="2"/>
    </font>
    <font>
      <b/>
      <sz val="14"/>
      <color rgb="FFFFFFFF"/>
      <name val="Arial"/>
      <family val="2"/>
    </font>
    <font>
      <u/>
      <sz val="10"/>
      <color rgb="FF000000"/>
      <name val="Arial"/>
      <family val="2"/>
    </font>
    <font>
      <u/>
      <sz val="8"/>
      <name val="Segoe UI"/>
      <family val="2"/>
    </font>
    <font>
      <b/>
      <sz val="8.75"/>
      <name val="Consolas"/>
      <family val="3"/>
    </font>
    <font>
      <b/>
      <i/>
      <sz val="10"/>
      <color rgb="FF808080"/>
      <name val="Arial"/>
      <family val="2"/>
    </font>
    <font>
      <sz val="11"/>
      <color rgb="FF474747"/>
      <name val="Roboto"/>
    </font>
    <font>
      <sz val="11"/>
      <color rgb="FF833C0C"/>
      <name val="Calibri"/>
      <family val="2"/>
    </font>
    <font>
      <sz val="11"/>
      <color rgb="FF424242"/>
      <name val="Calibri"/>
      <family val="2"/>
      <charset val="1"/>
    </font>
    <font>
      <b/>
      <sz val="11"/>
      <color theme="1"/>
      <name val="Calibri"/>
      <family val="2"/>
      <scheme val="minor"/>
    </font>
    <font>
      <sz val="11"/>
      <color rgb="FF424242"/>
      <name val="Tahoma"/>
      <family val="2"/>
      <charset val="1"/>
    </font>
    <font>
      <sz val="11"/>
      <color rgb="FF444444"/>
      <name val="Calibri"/>
      <family val="2"/>
      <charset val="1"/>
    </font>
    <font>
      <b/>
      <sz val="24"/>
      <color rgb="FF000000"/>
      <name val="Arial"/>
      <family val="2"/>
    </font>
    <font>
      <sz val="6"/>
      <name val="Arial"/>
      <family val="2"/>
    </font>
    <font>
      <b/>
      <sz val="11"/>
      <color rgb="FF222222"/>
      <name val="Calibri"/>
      <family val="2"/>
    </font>
    <font>
      <sz val="11"/>
      <color rgb="FF222222"/>
      <name val="Calibri"/>
      <family val="2"/>
    </font>
    <font>
      <sz val="10"/>
      <color rgb="FF222222"/>
      <name val="Arial"/>
      <family val="2"/>
    </font>
    <font>
      <b/>
      <sz val="14"/>
      <color rgb="FF000000"/>
      <name val="Arial"/>
      <family val="2"/>
    </font>
    <font>
      <sz val="8"/>
      <color rgb="FF000000"/>
      <name val="Arial"/>
      <family val="2"/>
    </font>
    <font>
      <b/>
      <sz val="8"/>
      <color rgb="FF000000"/>
      <name val="Arial"/>
      <family val="2"/>
    </font>
    <font>
      <sz val="10"/>
      <color rgb="FF000000"/>
      <name val="Arial"/>
      <family val="2"/>
    </font>
    <font>
      <b/>
      <sz val="18"/>
      <color theme="0"/>
      <name val="Arial"/>
      <family val="2"/>
    </font>
    <font>
      <b/>
      <sz val="18"/>
      <color theme="0" tint="-4.9989318521683403E-2"/>
      <name val="Arial"/>
      <family val="2"/>
    </font>
    <font>
      <b/>
      <sz val="11"/>
      <color rgb="FF782170"/>
      <name val="Helvetica"/>
      <charset val="1"/>
    </font>
    <font>
      <b/>
      <sz val="11"/>
      <color rgb="FF000000"/>
      <name val="Helvetica"/>
      <charset val="1"/>
    </font>
    <font>
      <b/>
      <sz val="14"/>
      <color rgb="FF000000"/>
      <name val="Helvetica"/>
      <charset val="1"/>
    </font>
    <font>
      <b/>
      <i/>
      <sz val="8"/>
      <color rgb="FF000000"/>
      <name val="Arial"/>
      <family val="2"/>
    </font>
    <font>
      <sz val="10"/>
      <color rgb="FFFF0000"/>
      <name val="Arial"/>
      <family val="2"/>
    </font>
    <font>
      <sz val="8"/>
      <color rgb="FFFF0000"/>
      <name val="Arial"/>
      <family val="2"/>
    </font>
    <font>
      <sz val="10"/>
      <color theme="1"/>
      <name val="Arial"/>
      <family val="2"/>
    </font>
    <font>
      <u/>
      <sz val="10"/>
      <color rgb="FF954F72"/>
      <name val="Arial"/>
      <family val="2"/>
    </font>
    <font>
      <sz val="12"/>
      <color rgb="FF545D7E"/>
      <name val="Google Sans"/>
      <charset val="1"/>
    </font>
    <font>
      <sz val="11"/>
      <color rgb="FF000000"/>
      <name val="Helvetica"/>
      <charset val="1"/>
    </font>
    <font>
      <sz val="20"/>
      <color rgb="FF000000"/>
      <name val="Trebuchet MS"/>
      <family val="2"/>
    </font>
    <font>
      <sz val="20"/>
      <color rgb="FF000000"/>
      <name val="Helvetica"/>
      <charset val="1"/>
    </font>
    <font>
      <sz val="8"/>
      <color rgb="FF000000"/>
      <name val="Trebuchet MS"/>
      <family val="2"/>
    </font>
    <font>
      <b/>
      <sz val="12"/>
      <color rgb="FF000000"/>
      <name val="Helvetica"/>
      <charset val="1"/>
    </font>
    <font>
      <sz val="9"/>
      <color rgb="FF000000"/>
      <name val="Arial"/>
      <family val="2"/>
    </font>
    <font>
      <sz val="10"/>
      <color rgb="FF000000"/>
      <name val="Calibri"/>
      <family val="2"/>
    </font>
    <font>
      <b/>
      <sz val="28"/>
      <color rgb="FF000000"/>
      <name val="Calibri"/>
      <family val="2"/>
    </font>
    <font>
      <b/>
      <sz val="16"/>
      <color theme="1"/>
      <name val="Calibri"/>
      <family val="2"/>
      <scheme val="minor"/>
    </font>
    <font>
      <i/>
      <sz val="9"/>
      <color theme="1"/>
      <name val="Calibri"/>
      <family val="2"/>
      <scheme val="minor"/>
    </font>
    <font>
      <sz val="16"/>
      <color theme="0"/>
      <name val="Calibri"/>
      <family val="2"/>
      <scheme val="minor"/>
    </font>
    <font>
      <i/>
      <sz val="16"/>
      <color theme="8" tint="-0.249977111117893"/>
      <name val="-Apple-System"/>
      <family val="18"/>
    </font>
    <font>
      <sz val="16"/>
      <color theme="1"/>
      <name val="Calibri"/>
      <family val="2"/>
      <scheme val="minor"/>
    </font>
    <font>
      <sz val="11"/>
      <color rgb="FF000000"/>
      <name val="-Apple-System"/>
      <charset val="1"/>
    </font>
    <font>
      <b/>
      <sz val="20"/>
      <color theme="1"/>
      <name val="Calibri"/>
      <family val="2"/>
      <scheme val="minor"/>
    </font>
    <font>
      <b/>
      <sz val="10"/>
      <color theme="1"/>
      <name val="Calibri"/>
      <family val="2"/>
      <scheme val="minor"/>
    </font>
    <font>
      <i/>
      <sz val="11"/>
      <color theme="8" tint="-0.249977111117893"/>
      <name val="Calibri"/>
      <family val="2"/>
      <scheme val="minor"/>
    </font>
    <font>
      <b/>
      <sz val="20"/>
      <color theme="0"/>
      <name val="Calibri"/>
      <family val="2"/>
      <scheme val="minor"/>
    </font>
    <font>
      <sz val="11"/>
      <color rgb="FF000000"/>
      <name val="-Apple-System"/>
      <family val="18"/>
    </font>
    <font>
      <sz val="8"/>
      <color theme="1"/>
      <name val="Calibri"/>
      <family val="2"/>
      <scheme val="minor"/>
    </font>
    <font>
      <sz val="10"/>
      <color theme="1"/>
      <name val="Calibri"/>
      <family val="2"/>
      <scheme val="minor"/>
    </font>
    <font>
      <sz val="12"/>
      <color rgb="FF212121"/>
      <name val="Aptos"/>
      <family val="18"/>
    </font>
    <font>
      <b/>
      <sz val="12"/>
      <color theme="1"/>
      <name val="Calibri"/>
      <family val="2"/>
      <scheme val="minor"/>
    </font>
    <font>
      <b/>
      <i/>
      <sz val="12"/>
      <color theme="5" tint="-0.499984740745262"/>
      <name val="-Apple-System"/>
      <family val="18"/>
    </font>
    <font>
      <b/>
      <sz val="12"/>
      <color theme="0"/>
      <name val="Calibri"/>
      <family val="2"/>
      <scheme val="minor"/>
    </font>
    <font>
      <i/>
      <sz val="12"/>
      <color theme="8" tint="-0.249977111117893"/>
      <name val="-Apple-System"/>
      <family val="18"/>
    </font>
    <font>
      <sz val="12"/>
      <color theme="1"/>
      <name val="Calibri"/>
      <family val="2"/>
      <scheme val="minor"/>
    </font>
    <font>
      <sz val="16"/>
      <color rgb="FF000000"/>
      <name val="Arial"/>
      <family val="2"/>
    </font>
    <font>
      <i/>
      <sz val="14"/>
      <color theme="0"/>
      <name val="-Apple-System"/>
      <family val="18"/>
    </font>
    <font>
      <b/>
      <sz val="14"/>
      <color theme="5"/>
      <name val="Calibri"/>
      <family val="2"/>
      <scheme val="minor"/>
    </font>
    <font>
      <b/>
      <sz val="11"/>
      <color indexed="8"/>
      <name val="Calibri"/>
      <family val="2"/>
    </font>
    <font>
      <sz val="11"/>
      <color rgb="FFFF0000"/>
      <name val="Calibri"/>
      <family val="2"/>
      <scheme val="minor"/>
    </font>
    <font>
      <b/>
      <u/>
      <sz val="11"/>
      <color indexed="8"/>
      <name val="Calibri"/>
      <family val="2"/>
    </font>
    <font>
      <b/>
      <sz val="11"/>
      <color rgb="FFFF0000"/>
      <name val="Calibri"/>
      <family val="2"/>
      <scheme val="minor"/>
    </font>
    <font>
      <b/>
      <sz val="12"/>
      <color rgb="FFFF0000"/>
      <name val="Calibri"/>
      <family val="2"/>
      <scheme val="minor"/>
    </font>
    <font>
      <sz val="11"/>
      <color rgb="FF1F1F1F"/>
      <name val="Roboto"/>
    </font>
    <font>
      <b/>
      <sz val="20"/>
      <color rgb="FF000000"/>
      <name val="Arial"/>
      <family val="2"/>
    </font>
    <font>
      <sz val="10"/>
      <name val="Arial"/>
    </font>
  </fonts>
  <fills count="45">
    <fill>
      <patternFill patternType="none"/>
    </fill>
    <fill>
      <patternFill patternType="gray125"/>
    </fill>
    <fill>
      <patternFill patternType="solid">
        <fgColor rgb="FFFFFFFF"/>
        <bgColor rgb="FFFFFFFF"/>
      </patternFill>
    </fill>
    <fill>
      <patternFill patternType="solid">
        <fgColor rgb="FFEAF0F6"/>
        <bgColor rgb="FFEAF0F6"/>
      </patternFill>
    </fill>
    <fill>
      <patternFill patternType="solid">
        <fgColor theme="0"/>
        <bgColor indexed="64"/>
      </patternFill>
    </fill>
    <fill>
      <patternFill patternType="solid">
        <fgColor rgb="FFEAF0F6"/>
        <bgColor indexed="64"/>
      </patternFill>
    </fill>
    <fill>
      <patternFill patternType="solid">
        <fgColor theme="8" tint="-0.499984740745262"/>
        <bgColor indexed="64"/>
      </patternFill>
    </fill>
    <fill>
      <patternFill patternType="solid">
        <fgColor rgb="FFE2ECE9"/>
        <bgColor indexed="64"/>
      </patternFill>
    </fill>
    <fill>
      <patternFill patternType="solid">
        <fgColor theme="0" tint="-4.9989318521683403E-2"/>
        <bgColor indexed="64"/>
      </patternFill>
    </fill>
    <fill>
      <patternFill patternType="solid">
        <fgColor rgb="FFF2DCDB"/>
        <bgColor rgb="FF000000"/>
      </patternFill>
    </fill>
    <fill>
      <patternFill patternType="solid">
        <fgColor rgb="FF000000"/>
        <bgColor rgb="FF000000"/>
      </patternFill>
    </fill>
    <fill>
      <patternFill patternType="solid">
        <fgColor rgb="FFD9D9D9"/>
        <bgColor rgb="FF000000"/>
      </patternFill>
    </fill>
    <fill>
      <patternFill patternType="solid">
        <fgColor rgb="FFFFC7CE"/>
        <bgColor rgb="FF000000"/>
      </patternFill>
    </fill>
    <fill>
      <patternFill patternType="solid">
        <fgColor rgb="FF808080"/>
        <bgColor rgb="FF000000"/>
      </patternFill>
    </fill>
    <fill>
      <patternFill patternType="solid">
        <fgColor rgb="FFFFF2CC"/>
        <bgColor rgb="FF000000"/>
      </patternFill>
    </fill>
    <fill>
      <patternFill patternType="solid">
        <fgColor rgb="FFFFFF00"/>
        <bgColor rgb="FF000000"/>
      </patternFill>
    </fill>
    <fill>
      <patternFill patternType="solid">
        <fgColor rgb="FF006411"/>
        <bgColor rgb="FF000000"/>
      </patternFill>
    </fill>
    <fill>
      <patternFill patternType="solid">
        <fgColor rgb="FF8DB4E2"/>
        <bgColor rgb="FF000000"/>
      </patternFill>
    </fill>
    <fill>
      <patternFill patternType="solid">
        <fgColor rgb="FFFF0000"/>
        <bgColor rgb="FF000000"/>
      </patternFill>
    </fill>
    <fill>
      <patternFill patternType="solid">
        <fgColor rgb="FFFFFFFF"/>
        <bgColor rgb="FF000000"/>
      </patternFill>
    </fill>
    <fill>
      <patternFill patternType="solid">
        <fgColor theme="8" tint="0.79998168889431442"/>
        <bgColor indexed="64"/>
      </patternFill>
    </fill>
    <fill>
      <patternFill patternType="solid">
        <fgColor theme="7" tint="0.79998168889431442"/>
        <bgColor indexed="64"/>
      </patternFill>
    </fill>
    <fill>
      <patternFill patternType="solid">
        <fgColor rgb="FFEAF0F6"/>
        <bgColor rgb="FF000000"/>
      </patternFill>
    </fill>
    <fill>
      <patternFill patternType="solid">
        <fgColor rgb="FFDAEEF3"/>
        <bgColor rgb="FF000000"/>
      </patternFill>
    </fill>
    <fill>
      <patternFill patternType="solid">
        <fgColor rgb="FFFCE4D6"/>
        <bgColor rgb="FF000000"/>
      </patternFill>
    </fill>
    <fill>
      <patternFill patternType="solid">
        <fgColor rgb="FF9FC5E8"/>
        <bgColor rgb="FF9FC5E8"/>
      </patternFill>
    </fill>
    <fill>
      <patternFill patternType="solid">
        <fgColor rgb="FFA4C2F4"/>
        <bgColor rgb="FFA4C2F4"/>
      </patternFill>
    </fill>
    <fill>
      <patternFill patternType="solid">
        <fgColor rgb="FFFFFF00"/>
        <bgColor rgb="FFFFFF00"/>
      </patternFill>
    </fill>
    <fill>
      <patternFill patternType="solid">
        <fgColor rgb="FF92D050"/>
        <bgColor rgb="FF92D050"/>
      </patternFill>
    </fill>
    <fill>
      <patternFill patternType="solid">
        <fgColor theme="6" tint="0.79998168889431442"/>
        <bgColor indexed="64"/>
      </patternFill>
    </fill>
    <fill>
      <patternFill patternType="solid">
        <fgColor theme="6"/>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FFFFF"/>
        <bgColor indexed="64"/>
      </patternFill>
    </fill>
    <fill>
      <patternFill patternType="solid">
        <fgColor rgb="FFFFFF00"/>
        <bgColor indexed="64"/>
      </patternFill>
    </fill>
    <fill>
      <patternFill patternType="solid">
        <fgColor rgb="FF92D050"/>
        <bgColor indexed="64"/>
      </patternFill>
    </fill>
    <fill>
      <patternFill patternType="solid">
        <fgColor rgb="FFC0C0C0"/>
        <bgColor indexed="64"/>
      </patternFill>
    </fill>
    <fill>
      <patternFill patternType="solid">
        <fgColor rgb="FFDAE9F8"/>
        <bgColor indexed="64"/>
      </patternFill>
    </fill>
    <fill>
      <patternFill patternType="solid">
        <fgColor rgb="FFFBE2D5"/>
        <bgColor indexed="64"/>
      </patternFill>
    </fill>
    <fill>
      <patternFill patternType="solid">
        <fgColor rgb="FFC1F0C8"/>
        <bgColor indexed="64"/>
      </patternFill>
    </fill>
    <fill>
      <patternFill patternType="solid">
        <fgColor rgb="FFD9D9D9"/>
        <bgColor indexed="64"/>
      </patternFill>
    </fill>
    <fill>
      <patternFill patternType="solid">
        <fgColor theme="8" tint="-0.249977111117893"/>
        <bgColor indexed="64"/>
      </patternFill>
    </fill>
    <fill>
      <patternFill patternType="solid">
        <fgColor theme="4" tint="0.79998168889431442"/>
        <bgColor indexed="64"/>
      </patternFill>
    </fill>
    <fill>
      <patternFill patternType="solid">
        <fgColor theme="2"/>
        <bgColor indexed="64"/>
      </patternFill>
    </fill>
  </fills>
  <borders count="51">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thin">
        <color theme="0" tint="-0.24994659260841701"/>
      </bottom>
      <diagonal/>
    </border>
    <border>
      <left/>
      <right style="thin">
        <color indexed="64"/>
      </right>
      <top/>
      <bottom style="thin">
        <color theme="0" tint="-0.24994659260841701"/>
      </bottom>
      <diagonal/>
    </border>
    <border>
      <left/>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right/>
      <top/>
      <bottom style="thin">
        <color theme="0" tint="-0.34998626667073579"/>
      </bottom>
      <diagonal/>
    </border>
    <border>
      <left/>
      <right style="thin">
        <color indexed="64"/>
      </right>
      <top/>
      <bottom style="thin">
        <color theme="0" tint="-0.34998626667073579"/>
      </bottom>
      <diagonal/>
    </border>
    <border>
      <left/>
      <right/>
      <top style="thin">
        <color theme="0" tint="-0.34998626667073579"/>
      </top>
      <bottom style="thin">
        <color theme="0" tint="-0.34998626667073579"/>
      </bottom>
      <diagonal/>
    </border>
    <border>
      <left/>
      <right style="thin">
        <color indexed="64"/>
      </right>
      <top style="thin">
        <color theme="0" tint="-0.34998626667073579"/>
      </top>
      <bottom style="thin">
        <color theme="0" tint="-0.34998626667073579"/>
      </bottom>
      <diagonal/>
    </border>
    <border>
      <left style="double">
        <color theme="0" tint="-0.34998626667073579"/>
      </left>
      <right/>
      <top style="thin">
        <color theme="0" tint="-0.34998626667073579"/>
      </top>
      <bottom style="thin">
        <color theme="0" tint="-0.34998626667073579"/>
      </bottom>
      <diagonal/>
    </border>
    <border>
      <left/>
      <right style="double">
        <color theme="0" tint="-0.34998626667073579"/>
      </right>
      <top style="thin">
        <color theme="0" tint="-0.34998626667073579"/>
      </top>
      <bottom style="thin">
        <color theme="0" tint="-0.34998626667073579"/>
      </bottom>
      <diagonal/>
    </border>
    <border>
      <left style="double">
        <color auto="1"/>
      </left>
      <right/>
      <top/>
      <bottom style="thin">
        <color theme="0" tint="-0.34998626667073579"/>
      </bottom>
      <diagonal/>
    </border>
    <border>
      <left/>
      <right style="double">
        <color auto="1"/>
      </right>
      <top/>
      <bottom style="thin">
        <color theme="0" tint="-0.34998626667073579"/>
      </bottom>
      <diagonal/>
    </border>
    <border>
      <left style="double">
        <color auto="1"/>
      </left>
      <right/>
      <top style="thin">
        <color theme="0" tint="-0.34998626667073579"/>
      </top>
      <bottom style="thin">
        <color theme="0" tint="-0.34998626667073579"/>
      </bottom>
      <diagonal/>
    </border>
    <border>
      <left style="double">
        <color theme="0" tint="-0.34998626667073579"/>
      </left>
      <right/>
      <top/>
      <bottom style="thin">
        <color theme="0" tint="-0.34998626667073579"/>
      </bottom>
      <diagonal/>
    </border>
    <border>
      <left/>
      <right style="double">
        <color theme="0" tint="-0.34998626667073579"/>
      </right>
      <top/>
      <bottom style="thin">
        <color theme="0" tint="-0.34998626667073579"/>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D2D2DF"/>
      </left>
      <right/>
      <top style="thin">
        <color rgb="FFD2D2DF"/>
      </top>
      <bottom style="thin">
        <color rgb="FFD2D2DF"/>
      </bottom>
      <diagonal/>
    </border>
    <border>
      <left/>
      <right/>
      <top style="thin">
        <color rgb="FFD2D2DF"/>
      </top>
      <bottom style="thin">
        <color rgb="FFD2D2DF"/>
      </bottom>
      <diagonal/>
    </border>
    <border>
      <left style="thin">
        <color rgb="FFD2D2DF"/>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D2D2DF"/>
      </left>
      <right style="thin">
        <color rgb="FFD2D2DF"/>
      </right>
      <top style="thin">
        <color rgb="FFD2D2DF"/>
      </top>
      <bottom style="thin">
        <color rgb="FFD2D2DF"/>
      </bottom>
      <diagonal/>
    </border>
    <border>
      <left style="thin">
        <color rgb="FF000000"/>
      </left>
      <right style="thin">
        <color rgb="FFD2D2DF"/>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D2D2DF"/>
      </left>
      <right style="thin">
        <color rgb="FF000000"/>
      </right>
      <top style="thin">
        <color rgb="FF000000"/>
      </top>
      <bottom style="thin">
        <color rgb="FFD2D2DF"/>
      </bottom>
      <diagonal/>
    </border>
    <border>
      <left style="thin">
        <color rgb="FF000000"/>
      </left>
      <right style="thin">
        <color rgb="FF000000"/>
      </right>
      <top style="thin">
        <color rgb="FF000000"/>
      </top>
      <bottom style="thin">
        <color rgb="FFD2D2DF"/>
      </bottom>
      <diagonal/>
    </border>
    <border>
      <left style="thin">
        <color rgb="FF000000"/>
      </left>
      <right style="thin">
        <color rgb="FFD2D2DF"/>
      </right>
      <top style="thin">
        <color rgb="FF000000"/>
      </top>
      <bottom style="thin">
        <color rgb="FFD2D2DF"/>
      </bottom>
      <diagonal/>
    </border>
    <border>
      <left style="thin">
        <color rgb="FFD2D2DF"/>
      </left>
      <right style="thin">
        <color rgb="FF000000"/>
      </right>
      <top style="thin">
        <color rgb="FFD2D2DF"/>
      </top>
      <bottom style="thin">
        <color rgb="FF000000"/>
      </bottom>
      <diagonal/>
    </border>
    <border>
      <left style="thin">
        <color rgb="FF000000"/>
      </left>
      <right style="thin">
        <color rgb="FF000000"/>
      </right>
      <top style="thin">
        <color rgb="FFD2D2DF"/>
      </top>
      <bottom style="thin">
        <color rgb="FF000000"/>
      </bottom>
      <diagonal/>
    </border>
    <border>
      <left style="thin">
        <color rgb="FF000000"/>
      </left>
      <right style="thin">
        <color rgb="FFD2D2DF"/>
      </right>
      <top style="thin">
        <color rgb="FFD2D2DF"/>
      </top>
      <bottom style="thin">
        <color rgb="FF000000"/>
      </bottom>
      <diagonal/>
    </border>
    <border>
      <left/>
      <right/>
      <top/>
      <bottom style="thin">
        <color indexed="64"/>
      </bottom>
      <diagonal/>
    </border>
    <border>
      <left/>
      <right style="double">
        <color theme="1" tint="0.499984740745262"/>
      </right>
      <top/>
      <bottom style="thin">
        <color theme="0" tint="-0.24994659260841701"/>
      </bottom>
      <diagonal/>
    </border>
    <border>
      <left/>
      <right style="double">
        <color theme="1" tint="0.499984740745262"/>
      </right>
      <top style="thin">
        <color theme="0" tint="-0.24994659260841701"/>
      </top>
      <bottom style="thin">
        <color theme="0" tint="-0.24994659260841701"/>
      </bottom>
      <diagonal/>
    </border>
    <border>
      <left/>
      <right/>
      <top style="thin">
        <color rgb="FFA6A6A6"/>
      </top>
      <bottom style="thin">
        <color rgb="FFA6A6A6"/>
      </bottom>
      <diagonal/>
    </border>
    <border>
      <left/>
      <right style="thin">
        <color auto="1"/>
      </right>
      <top/>
      <bottom style="thin">
        <color auto="1"/>
      </bottom>
      <diagonal/>
    </border>
    <border>
      <left style="thin">
        <color auto="1"/>
      </left>
      <right/>
      <top/>
      <bottom style="thin">
        <color auto="1"/>
      </bottom>
      <diagonal/>
    </border>
    <border>
      <left/>
      <right/>
      <top style="thin">
        <color theme="0" tint="-0.24994659260841701"/>
      </top>
      <bottom/>
      <diagonal/>
    </border>
    <border>
      <left/>
      <right style="double">
        <color theme="1" tint="0.499984740745262"/>
      </right>
      <top style="thin">
        <color theme="0" tint="-0.24994659260841701"/>
      </top>
      <bottom/>
      <diagonal/>
    </border>
    <border>
      <left/>
      <right/>
      <top style="thin">
        <color theme="0" tint="-0.34998626667073579"/>
      </top>
      <bottom/>
      <diagonal/>
    </border>
    <border>
      <left style="double">
        <color theme="0" tint="-0.34998626667073579"/>
      </left>
      <right/>
      <top style="thin">
        <color theme="0" tint="-0.34998626667073579"/>
      </top>
      <bottom/>
      <diagonal/>
    </border>
    <border>
      <left/>
      <right style="double">
        <color theme="0" tint="-0.34998626667073579"/>
      </right>
      <top style="thin">
        <color theme="0" tint="-0.34998626667073579"/>
      </top>
      <bottom/>
      <diagonal/>
    </border>
    <border>
      <left style="thin">
        <color rgb="FF505050"/>
      </left>
      <right style="thin">
        <color rgb="FF505050"/>
      </right>
      <top style="thin">
        <color rgb="FF505050"/>
      </top>
      <bottom style="thin">
        <color rgb="FF505050"/>
      </bottom>
      <diagonal/>
    </border>
    <border>
      <left/>
      <right/>
      <top style="thin">
        <color theme="0" tint="-0.24994659260841701"/>
      </top>
      <bottom style="thin">
        <color rgb="FF000000"/>
      </bottom>
      <diagonal/>
    </border>
    <border>
      <left/>
      <right style="thin">
        <color indexed="64"/>
      </right>
      <top style="thin">
        <color theme="0" tint="-0.24994659260841701"/>
      </top>
      <bottom/>
      <diagonal/>
    </border>
  </borders>
  <cellStyleXfs count="4">
    <xf numFmtId="0" fontId="0" fillId="0" borderId="0"/>
    <xf numFmtId="0" fontId="28" fillId="0" borderId="0" applyNumberFormat="0" applyFill="0" applyBorder="0" applyAlignment="0" applyProtection="0"/>
    <xf numFmtId="0" fontId="3" fillId="0" borderId="0"/>
    <xf numFmtId="0" fontId="83" fillId="0" borderId="0"/>
  </cellStyleXfs>
  <cellXfs count="553">
    <xf numFmtId="0" fontId="0" fillId="0" borderId="0" xfId="0"/>
    <xf numFmtId="0" fontId="3" fillId="0" borderId="0" xfId="0" applyFont="1"/>
    <xf numFmtId="0" fontId="4" fillId="0" borderId="0" xfId="0" applyFont="1" applyAlignment="1">
      <alignment vertical="center"/>
    </xf>
    <xf numFmtId="0" fontId="10" fillId="0" borderId="0" xfId="0" applyFont="1" applyAlignment="1">
      <alignment horizontal="center" vertical="center"/>
    </xf>
    <xf numFmtId="0" fontId="7" fillId="0" borderId="0" xfId="0" applyFont="1" applyAlignment="1">
      <alignment horizontal="center" vertical="center"/>
    </xf>
    <xf numFmtId="0" fontId="1" fillId="2" borderId="0" xfId="0" applyFont="1" applyFill="1" applyAlignment="1">
      <alignment vertical="center"/>
    </xf>
    <xf numFmtId="0" fontId="3" fillId="4" borderId="0" xfId="0" applyFont="1" applyFill="1"/>
    <xf numFmtId="0" fontId="8" fillId="0" borderId="0" xfId="0" applyFont="1" applyAlignment="1">
      <alignment vertical="center" wrapText="1"/>
    </xf>
    <xf numFmtId="0" fontId="1" fillId="0" borderId="0" xfId="0" applyFont="1" applyAlignment="1">
      <alignment vertical="center" wrapText="1"/>
    </xf>
    <xf numFmtId="0" fontId="3" fillId="0" borderId="0" xfId="0" applyFont="1" applyAlignment="1">
      <alignment wrapText="1"/>
    </xf>
    <xf numFmtId="0" fontId="3" fillId="0" borderId="2" xfId="0" applyFont="1" applyBorder="1"/>
    <xf numFmtId="0" fontId="3" fillId="0" borderId="3" xfId="0" applyFont="1" applyBorder="1"/>
    <xf numFmtId="0" fontId="11" fillId="0" borderId="1" xfId="0" applyFont="1" applyBorder="1"/>
    <xf numFmtId="0" fontId="20" fillId="0" borderId="0" xfId="0" applyFont="1" applyAlignment="1">
      <alignment vertical="center"/>
    </xf>
    <xf numFmtId="0" fontId="1" fillId="0" borderId="0" xfId="0" applyFont="1" applyAlignment="1">
      <alignment horizontal="center" vertical="center" wrapText="1"/>
    </xf>
    <xf numFmtId="0" fontId="5" fillId="0" borderId="0" xfId="0" applyFont="1" applyAlignment="1" applyProtection="1">
      <alignment vertical="center"/>
      <protection locked="0"/>
    </xf>
    <xf numFmtId="0" fontId="2" fillId="0" borderId="0" xfId="0" applyFont="1" applyAlignment="1" applyProtection="1">
      <alignment horizontal="center" vertical="center"/>
      <protection locked="0"/>
    </xf>
    <xf numFmtId="0" fontId="1" fillId="0" borderId="0" xfId="0" applyFont="1" applyAlignment="1" applyProtection="1">
      <alignment vertical="center"/>
      <protection locked="0"/>
    </xf>
    <xf numFmtId="0" fontId="1" fillId="0" borderId="0" xfId="0" applyFont="1" applyAlignment="1" applyProtection="1">
      <alignment horizontal="center" vertical="center"/>
      <protection locked="0"/>
    </xf>
    <xf numFmtId="164" fontId="1" fillId="0" borderId="0" xfId="0" applyNumberFormat="1" applyFont="1" applyAlignment="1" applyProtection="1">
      <alignment vertical="center"/>
      <protection locked="0"/>
    </xf>
    <xf numFmtId="165" fontId="1" fillId="0" borderId="0" xfId="0" applyNumberFormat="1" applyFont="1" applyAlignment="1" applyProtection="1">
      <alignment vertical="center"/>
      <protection locked="0"/>
    </xf>
    <xf numFmtId="14" fontId="1" fillId="0" borderId="0" xfId="0" applyNumberFormat="1" applyFont="1" applyAlignment="1" applyProtection="1">
      <alignment vertical="center"/>
      <protection locked="0"/>
    </xf>
    <xf numFmtId="0" fontId="3" fillId="0" borderId="0" xfId="0" applyFont="1" applyAlignment="1" applyProtection="1">
      <alignment wrapText="1"/>
      <protection locked="0"/>
    </xf>
    <xf numFmtId="0" fontId="3" fillId="0" borderId="0" xfId="0" applyFont="1" applyProtection="1">
      <protection locked="0"/>
    </xf>
    <xf numFmtId="0" fontId="4" fillId="0" borderId="0" xfId="0" applyFont="1" applyAlignment="1" applyProtection="1">
      <alignment horizontal="center" vertical="center"/>
      <protection locked="0"/>
    </xf>
    <xf numFmtId="0" fontId="10" fillId="0" borderId="0" xfId="0" applyFont="1" applyAlignment="1" applyProtection="1">
      <alignment horizontal="center" vertical="center"/>
      <protection locked="0"/>
    </xf>
    <xf numFmtId="165" fontId="5" fillId="0" borderId="0" xfId="0" applyNumberFormat="1" applyFont="1" applyProtection="1">
      <protection locked="0"/>
    </xf>
    <xf numFmtId="14" fontId="5" fillId="0" borderId="0" xfId="0" applyNumberFormat="1" applyFont="1" applyProtection="1">
      <protection locked="0"/>
    </xf>
    <xf numFmtId="0" fontId="20" fillId="0" borderId="0" xfId="0" applyFont="1" applyAlignment="1" applyProtection="1">
      <alignment horizontal="center" vertical="center"/>
      <protection locked="0"/>
    </xf>
    <xf numFmtId="0" fontId="18" fillId="0" borderId="0" xfId="0" applyFont="1" applyAlignment="1" applyProtection="1">
      <alignment horizontal="center" wrapText="1"/>
      <protection locked="0"/>
    </xf>
    <xf numFmtId="0" fontId="15" fillId="6" borderId="0" xfId="0" applyFont="1" applyFill="1" applyAlignment="1" applyProtection="1">
      <alignment horizontal="center" vertical="center" wrapText="1"/>
      <protection locked="0"/>
    </xf>
    <xf numFmtId="0" fontId="15" fillId="6" borderId="0" xfId="0" applyFont="1" applyFill="1" applyAlignment="1" applyProtection="1">
      <alignment vertical="center"/>
      <protection locked="0"/>
    </xf>
    <xf numFmtId="0" fontId="15" fillId="6" borderId="0" xfId="0" applyFont="1" applyFill="1" applyAlignment="1" applyProtection="1">
      <alignment horizontal="left" vertical="center" wrapText="1" indent="1"/>
      <protection locked="0"/>
    </xf>
    <xf numFmtId="0" fontId="15" fillId="6" borderId="0" xfId="0" applyFont="1" applyFill="1" applyAlignment="1" applyProtection="1">
      <alignment horizontal="center" vertical="center"/>
      <protection locked="0"/>
    </xf>
    <xf numFmtId="0" fontId="19" fillId="0" borderId="0" xfId="0" applyFont="1" applyAlignment="1" applyProtection="1">
      <alignment horizontal="center" wrapText="1"/>
      <protection locked="0"/>
    </xf>
    <xf numFmtId="0" fontId="0" fillId="7" borderId="9" xfId="0" applyFill="1" applyBorder="1" applyProtection="1">
      <protection locked="0"/>
    </xf>
    <xf numFmtId="0" fontId="0" fillId="0" borderId="8" xfId="0" applyBorder="1" applyProtection="1">
      <protection locked="0"/>
    </xf>
    <xf numFmtId="0" fontId="0" fillId="0" borderId="17" xfId="0" applyBorder="1" applyProtection="1">
      <protection locked="0"/>
    </xf>
    <xf numFmtId="0" fontId="0" fillId="0" borderId="10" xfId="0" applyBorder="1" applyProtection="1">
      <protection locked="0"/>
    </xf>
    <xf numFmtId="0" fontId="0" fillId="0" borderId="12" xfId="0" applyBorder="1" applyProtection="1">
      <protection locked="0"/>
    </xf>
    <xf numFmtId="9" fontId="1" fillId="0" borderId="0" xfId="0" applyNumberFormat="1" applyFont="1" applyAlignment="1" applyProtection="1">
      <alignment vertical="center"/>
      <protection locked="0"/>
    </xf>
    <xf numFmtId="0" fontId="3" fillId="0" borderId="0" xfId="0" applyFont="1" applyAlignment="1" applyProtection="1">
      <alignment horizontal="center"/>
      <protection locked="0"/>
    </xf>
    <xf numFmtId="0" fontId="2" fillId="0" borderId="0" xfId="0" applyFont="1" applyAlignment="1" applyProtection="1">
      <alignment vertical="center"/>
      <protection locked="0"/>
    </xf>
    <xf numFmtId="0" fontId="20" fillId="0" borderId="0" xfId="0" applyFont="1" applyAlignment="1" applyProtection="1">
      <alignment vertical="center"/>
      <protection locked="0"/>
    </xf>
    <xf numFmtId="0" fontId="20" fillId="0" borderId="0" xfId="0" applyFont="1" applyAlignment="1" applyProtection="1">
      <alignment vertical="center" wrapText="1"/>
      <protection locked="0"/>
    </xf>
    <xf numFmtId="0" fontId="9" fillId="0" borderId="0" xfId="0" applyFont="1" applyAlignment="1" applyProtection="1">
      <alignment wrapText="1"/>
      <protection locked="0"/>
    </xf>
    <xf numFmtId="0" fontId="15" fillId="6" borderId="0" xfId="0" applyFont="1" applyFill="1" applyAlignment="1" applyProtection="1">
      <alignment vertical="center" wrapText="1"/>
      <protection locked="0"/>
    </xf>
    <xf numFmtId="0" fontId="21" fillId="0" borderId="0" xfId="0" applyFont="1" applyAlignment="1" applyProtection="1">
      <alignment wrapText="1"/>
      <protection locked="0"/>
    </xf>
    <xf numFmtId="0" fontId="0" fillId="0" borderId="8" xfId="0" applyBorder="1" applyAlignment="1" applyProtection="1">
      <alignment horizontal="center"/>
      <protection locked="0"/>
    </xf>
    <xf numFmtId="0" fontId="0" fillId="0" borderId="14" xfId="0" applyBorder="1" applyProtection="1">
      <protection locked="0"/>
    </xf>
    <xf numFmtId="0" fontId="0" fillId="0" borderId="15" xfId="0" applyBorder="1" applyAlignment="1" applyProtection="1">
      <alignment horizontal="center"/>
      <protection locked="0"/>
    </xf>
    <xf numFmtId="0" fontId="0" fillId="0" borderId="8" xfId="0" applyBorder="1" applyAlignment="1" applyProtection="1">
      <alignment wrapText="1"/>
      <protection locked="0"/>
    </xf>
    <xf numFmtId="0" fontId="0" fillId="0" borderId="10" xfId="0" applyBorder="1" applyAlignment="1" applyProtection="1">
      <alignment horizontal="center"/>
      <protection locked="0"/>
    </xf>
    <xf numFmtId="0" fontId="0" fillId="0" borderId="16" xfId="0" applyBorder="1" applyProtection="1">
      <protection locked="0"/>
    </xf>
    <xf numFmtId="0" fontId="0" fillId="0" borderId="10" xfId="0" applyBorder="1" applyAlignment="1" applyProtection="1">
      <alignment wrapText="1"/>
      <protection locked="0"/>
    </xf>
    <xf numFmtId="0" fontId="0" fillId="0" borderId="0" xfId="0" applyProtection="1">
      <protection locked="0"/>
    </xf>
    <xf numFmtId="0" fontId="9" fillId="0" borderId="0" xfId="0" applyFont="1" applyAlignment="1" applyProtection="1">
      <alignment horizontal="center"/>
      <protection locked="0"/>
    </xf>
    <xf numFmtId="0" fontId="15" fillId="6" borderId="0" xfId="0" applyFont="1" applyFill="1" applyAlignment="1" applyProtection="1">
      <alignment horizontal="left" vertical="center" wrapText="1" indent="3"/>
      <protection locked="0"/>
    </xf>
    <xf numFmtId="0" fontId="21" fillId="0" borderId="0" xfId="0" applyFont="1" applyAlignment="1" applyProtection="1">
      <alignment horizontal="center"/>
      <protection locked="0"/>
    </xf>
    <xf numFmtId="0" fontId="0" fillId="8" borderId="0" xfId="0" applyFill="1" applyProtection="1">
      <protection locked="0"/>
    </xf>
    <xf numFmtId="0" fontId="3" fillId="8" borderId="4" xfId="0" applyFont="1" applyFill="1" applyBorder="1" applyAlignment="1">
      <alignment horizontal="center"/>
    </xf>
    <xf numFmtId="0" fontId="0" fillId="0" borderId="16" xfId="0" applyBorder="1" applyAlignment="1" applyProtection="1">
      <alignment wrapText="1"/>
      <protection locked="0"/>
    </xf>
    <xf numFmtId="0" fontId="8" fillId="0" borderId="0" xfId="0" applyFont="1" applyAlignment="1">
      <alignment horizontal="center" vertical="center" wrapText="1"/>
    </xf>
    <xf numFmtId="0" fontId="3" fillId="0" borderId="10" xfId="0" applyFont="1" applyBorder="1" applyProtection="1">
      <protection locked="0"/>
    </xf>
    <xf numFmtId="0" fontId="3" fillId="0" borderId="12" xfId="0" applyFont="1" applyBorder="1" applyProtection="1">
      <protection locked="0"/>
    </xf>
    <xf numFmtId="0" fontId="3" fillId="0" borderId="10" xfId="0" applyFont="1" applyBorder="1" applyAlignment="1" applyProtection="1">
      <alignment wrapText="1"/>
      <protection locked="0"/>
    </xf>
    <xf numFmtId="0" fontId="25" fillId="0" borderId="0" xfId="0" applyFont="1" applyAlignment="1">
      <alignment wrapText="1"/>
    </xf>
    <xf numFmtId="0" fontId="26" fillId="0" borderId="0" xfId="0" applyFont="1" applyAlignment="1">
      <alignment wrapText="1"/>
    </xf>
    <xf numFmtId="0" fontId="27" fillId="9" borderId="19" xfId="0" applyFont="1" applyFill="1" applyBorder="1" applyAlignment="1">
      <alignment wrapText="1"/>
    </xf>
    <xf numFmtId="0" fontId="26" fillId="9" borderId="19" xfId="0" applyFont="1" applyFill="1" applyBorder="1" applyAlignment="1">
      <alignment wrapText="1"/>
    </xf>
    <xf numFmtId="0" fontId="26" fillId="0" borderId="19" xfId="0" applyFont="1" applyBorder="1" applyAlignment="1">
      <alignment wrapText="1"/>
    </xf>
    <xf numFmtId="0" fontId="31" fillId="9" borderId="21" xfId="0" applyFont="1" applyFill="1" applyBorder="1" applyAlignment="1">
      <alignment wrapText="1"/>
    </xf>
    <xf numFmtId="0" fontId="32" fillId="12" borderId="21" xfId="0" applyFont="1" applyFill="1" applyBorder="1" applyAlignment="1">
      <alignment wrapText="1"/>
    </xf>
    <xf numFmtId="0" fontId="31" fillId="9" borderId="22" xfId="0" applyFont="1" applyFill="1" applyBorder="1" applyAlignment="1">
      <alignment wrapText="1"/>
    </xf>
    <xf numFmtId="0" fontId="31" fillId="9" borderId="20" xfId="0" applyFont="1" applyFill="1" applyBorder="1" applyAlignment="1">
      <alignment wrapText="1"/>
    </xf>
    <xf numFmtId="0" fontId="34" fillId="0" borderId="19" xfId="0" applyFont="1" applyBorder="1" applyAlignment="1">
      <alignment wrapText="1"/>
    </xf>
    <xf numFmtId="0" fontId="36" fillId="14" borderId="0" xfId="0" applyFont="1" applyFill="1" applyAlignment="1">
      <alignment wrapText="1"/>
    </xf>
    <xf numFmtId="0" fontId="37" fillId="0" borderId="0" xfId="0" applyFont="1" applyAlignment="1">
      <alignment wrapText="1"/>
    </xf>
    <xf numFmtId="0" fontId="40" fillId="16" borderId="25" xfId="0" applyFont="1" applyFill="1" applyBorder="1" applyAlignment="1">
      <alignment wrapText="1"/>
    </xf>
    <xf numFmtId="0" fontId="40" fillId="16" borderId="26" xfId="0" applyFont="1" applyFill="1" applyBorder="1" applyAlignment="1">
      <alignment wrapText="1"/>
    </xf>
    <xf numFmtId="0" fontId="41" fillId="0" borderId="27" xfId="0" applyFont="1" applyBorder="1" applyAlignment="1">
      <alignment wrapText="1"/>
    </xf>
    <xf numFmtId="0" fontId="40" fillId="16" borderId="28" xfId="0" applyFont="1" applyFill="1" applyBorder="1" applyAlignment="1">
      <alignment wrapText="1"/>
    </xf>
    <xf numFmtId="0" fontId="41" fillId="0" borderId="25" xfId="0" applyFont="1" applyBorder="1" applyAlignment="1">
      <alignment wrapText="1"/>
    </xf>
    <xf numFmtId="0" fontId="41" fillId="0" borderId="26" xfId="0" applyFont="1" applyBorder="1" applyAlignment="1">
      <alignment wrapText="1"/>
    </xf>
    <xf numFmtId="0" fontId="41" fillId="0" borderId="28" xfId="0" applyFont="1" applyBorder="1" applyAlignment="1">
      <alignment wrapText="1"/>
    </xf>
    <xf numFmtId="0" fontId="40" fillId="0" borderId="27" xfId="0" applyFont="1" applyBorder="1" applyAlignment="1">
      <alignment wrapText="1"/>
    </xf>
    <xf numFmtId="0" fontId="38" fillId="0" borderId="26" xfId="0" applyFont="1" applyBorder="1" applyAlignment="1">
      <alignment wrapText="1"/>
    </xf>
    <xf numFmtId="0" fontId="38" fillId="0" borderId="28" xfId="0" applyFont="1" applyBorder="1" applyAlignment="1">
      <alignment wrapText="1"/>
    </xf>
    <xf numFmtId="0" fontId="42" fillId="0" borderId="26" xfId="0" applyFont="1" applyBorder="1" applyAlignment="1">
      <alignment wrapText="1"/>
    </xf>
    <xf numFmtId="0" fontId="42" fillId="0" borderId="28" xfId="0" applyFont="1" applyBorder="1" applyAlignment="1">
      <alignment wrapText="1"/>
    </xf>
    <xf numFmtId="0" fontId="38" fillId="0" borderId="27" xfId="0" applyFont="1" applyBorder="1" applyAlignment="1">
      <alignment wrapText="1"/>
    </xf>
    <xf numFmtId="0" fontId="39" fillId="0" borderId="27" xfId="0" applyFont="1" applyBorder="1" applyAlignment="1">
      <alignment wrapText="1"/>
    </xf>
    <xf numFmtId="0" fontId="41" fillId="0" borderId="31" xfId="0" applyFont="1" applyBorder="1" applyAlignment="1">
      <alignment wrapText="1"/>
    </xf>
    <xf numFmtId="0" fontId="41" fillId="0" borderId="32" xfId="0" applyFont="1" applyBorder="1" applyAlignment="1">
      <alignment wrapText="1"/>
    </xf>
    <xf numFmtId="0" fontId="41" fillId="0" borderId="33" xfId="0" applyFont="1" applyBorder="1" applyAlignment="1">
      <alignment wrapText="1"/>
    </xf>
    <xf numFmtId="0" fontId="43" fillId="0" borderId="0" xfId="0" applyFont="1" applyAlignment="1">
      <alignment wrapText="1"/>
    </xf>
    <xf numFmtId="0" fontId="27" fillId="0" borderId="0" xfId="0" applyFont="1" applyAlignment="1">
      <alignment wrapText="1"/>
    </xf>
    <xf numFmtId="0" fontId="44" fillId="17" borderId="19" xfId="0" applyFont="1" applyFill="1" applyBorder="1" applyAlignment="1">
      <alignment wrapText="1"/>
    </xf>
    <xf numFmtId="0" fontId="45" fillId="17" borderId="19" xfId="0" applyFont="1" applyFill="1" applyBorder="1" applyAlignment="1">
      <alignment wrapText="1"/>
    </xf>
    <xf numFmtId="0" fontId="46" fillId="0" borderId="19" xfId="0" applyFont="1" applyBorder="1" applyAlignment="1">
      <alignment wrapText="1"/>
    </xf>
    <xf numFmtId="0" fontId="47" fillId="15" borderId="19" xfId="0" applyFont="1" applyFill="1" applyBorder="1" applyAlignment="1">
      <alignment wrapText="1"/>
    </xf>
    <xf numFmtId="0" fontId="48" fillId="0" borderId="19" xfId="0" applyFont="1" applyBorder="1" applyAlignment="1">
      <alignment wrapText="1"/>
    </xf>
    <xf numFmtId="0" fontId="49" fillId="0" borderId="19" xfId="0" applyFont="1" applyBorder="1" applyAlignment="1">
      <alignment wrapText="1"/>
    </xf>
    <xf numFmtId="0" fontId="50" fillId="0" borderId="20" xfId="0" applyFont="1" applyBorder="1" applyAlignment="1">
      <alignment wrapText="1"/>
    </xf>
    <xf numFmtId="0" fontId="44" fillId="18" borderId="19" xfId="0" applyFont="1" applyFill="1" applyBorder="1" applyAlignment="1">
      <alignment wrapText="1"/>
    </xf>
    <xf numFmtId="0" fontId="47" fillId="0" borderId="19" xfId="0" applyFont="1" applyBorder="1" applyAlignment="1">
      <alignment wrapText="1"/>
    </xf>
    <xf numFmtId="0" fontId="51" fillId="18" borderId="19" xfId="0" applyFont="1" applyFill="1" applyBorder="1" applyAlignment="1">
      <alignment wrapText="1"/>
    </xf>
    <xf numFmtId="0" fontId="46" fillId="18" borderId="19" xfId="0" applyFont="1" applyFill="1" applyBorder="1" applyAlignment="1">
      <alignment wrapText="1"/>
    </xf>
    <xf numFmtId="0" fontId="52" fillId="0" borderId="19" xfId="0" applyFont="1" applyBorder="1" applyAlignment="1">
      <alignment wrapText="1"/>
    </xf>
    <xf numFmtId="0" fontId="46" fillId="19" borderId="19" xfId="0" applyFont="1" applyFill="1" applyBorder="1" applyAlignment="1">
      <alignment wrapText="1"/>
    </xf>
    <xf numFmtId="0" fontId="47" fillId="0" borderId="0" xfId="0" applyFont="1" applyAlignment="1">
      <alignment wrapText="1"/>
    </xf>
    <xf numFmtId="0" fontId="46" fillId="15" borderId="19" xfId="0" applyFont="1" applyFill="1" applyBorder="1" applyAlignment="1">
      <alignment wrapText="1"/>
    </xf>
    <xf numFmtId="0" fontId="49" fillId="18" borderId="19" xfId="0" applyFont="1" applyFill="1" applyBorder="1" applyAlignment="1">
      <alignment wrapText="1"/>
    </xf>
    <xf numFmtId="0" fontId="53" fillId="0" borderId="19" xfId="0" applyFont="1" applyBorder="1" applyAlignment="1">
      <alignment wrapText="1"/>
    </xf>
    <xf numFmtId="0" fontId="54" fillId="0" borderId="19" xfId="0" applyFont="1" applyBorder="1" applyAlignment="1">
      <alignment wrapText="1"/>
    </xf>
    <xf numFmtId="0" fontId="46" fillId="0" borderId="0" xfId="0" applyFont="1" applyAlignment="1">
      <alignment wrapText="1"/>
    </xf>
    <xf numFmtId="0" fontId="55" fillId="0" borderId="19" xfId="0" applyFont="1" applyBorder="1" applyAlignment="1">
      <alignment wrapText="1"/>
    </xf>
    <xf numFmtId="0" fontId="52" fillId="0" borderId="0" xfId="0" applyFont="1" applyAlignment="1">
      <alignment wrapText="1"/>
    </xf>
    <xf numFmtId="0" fontId="56" fillId="0" borderId="0" xfId="0" applyFont="1" applyAlignment="1">
      <alignment wrapText="1"/>
    </xf>
    <xf numFmtId="0" fontId="0" fillId="0" borderId="0" xfId="0" applyAlignment="1">
      <alignment wrapText="1"/>
    </xf>
    <xf numFmtId="0" fontId="26" fillId="0" borderId="0" xfId="0" quotePrefix="1" applyFont="1" applyAlignment="1">
      <alignment wrapText="1"/>
    </xf>
    <xf numFmtId="0" fontId="57" fillId="0" borderId="0" xfId="0" applyFont="1" applyAlignment="1">
      <alignment wrapText="1"/>
    </xf>
    <xf numFmtId="0" fontId="58" fillId="0" borderId="0" xfId="0" applyFont="1" applyAlignment="1">
      <alignment wrapText="1"/>
    </xf>
    <xf numFmtId="14" fontId="58" fillId="0" borderId="0" xfId="0" applyNumberFormat="1" applyFont="1" applyAlignment="1">
      <alignment wrapText="1"/>
    </xf>
    <xf numFmtId="0" fontId="41" fillId="0" borderId="34" xfId="0" applyFont="1" applyBorder="1" applyAlignment="1">
      <alignment wrapText="1"/>
    </xf>
    <xf numFmtId="0" fontId="41" fillId="0" borderId="35" xfId="0" applyFont="1" applyBorder="1" applyAlignment="1">
      <alignment wrapText="1"/>
    </xf>
    <xf numFmtId="0" fontId="59" fillId="0" borderId="0" xfId="0" applyFont="1" applyAlignment="1">
      <alignment wrapText="1"/>
    </xf>
    <xf numFmtId="0" fontId="60" fillId="0" borderId="28" xfId="0" applyFont="1" applyBorder="1" applyAlignment="1">
      <alignment wrapText="1"/>
    </xf>
    <xf numFmtId="0" fontId="61" fillId="0" borderId="0" xfId="0" applyFont="1" applyAlignment="1">
      <alignment wrapText="1"/>
    </xf>
    <xf numFmtId="0" fontId="62" fillId="19" borderId="0" xfId="0" applyFont="1" applyFill="1" applyAlignment="1">
      <alignment wrapText="1"/>
    </xf>
    <xf numFmtId="0" fontId="3" fillId="7" borderId="11" xfId="0" applyFont="1" applyFill="1" applyBorder="1" applyProtection="1">
      <protection locked="0"/>
    </xf>
    <xf numFmtId="0" fontId="3" fillId="0" borderId="0" xfId="2"/>
    <xf numFmtId="0" fontId="4" fillId="0" borderId="0" xfId="2" applyFont="1" applyAlignment="1">
      <alignment vertical="center"/>
    </xf>
    <xf numFmtId="0" fontId="7" fillId="0" borderId="0" xfId="2" applyFont="1" applyAlignment="1">
      <alignment horizontal="center" vertical="center"/>
    </xf>
    <xf numFmtId="0" fontId="10" fillId="0" borderId="0" xfId="2" applyFont="1" applyAlignment="1">
      <alignment horizontal="center" vertical="center"/>
    </xf>
    <xf numFmtId="0" fontId="20" fillId="0" borderId="0" xfId="2" applyFont="1" applyAlignment="1">
      <alignment vertical="center"/>
    </xf>
    <xf numFmtId="0" fontId="64" fillId="0" borderId="0" xfId="2" applyFont="1" applyAlignment="1">
      <alignment horizontal="center" vertical="center" wrapText="1"/>
    </xf>
    <xf numFmtId="0" fontId="1" fillId="0" borderId="0" xfId="2" applyFont="1" applyAlignment="1">
      <alignment horizontal="center" vertical="center" wrapText="1"/>
    </xf>
    <xf numFmtId="0" fontId="1" fillId="0" borderId="0" xfId="2" applyFont="1" applyAlignment="1">
      <alignment vertical="center" wrapText="1"/>
    </xf>
    <xf numFmtId="0" fontId="3" fillId="0" borderId="0" xfId="2" applyAlignment="1">
      <alignment wrapText="1"/>
    </xf>
    <xf numFmtId="0" fontId="3" fillId="4" borderId="0" xfId="2" applyFill="1"/>
    <xf numFmtId="0" fontId="1" fillId="3" borderId="0" xfId="2" applyFont="1" applyFill="1" applyAlignment="1">
      <alignment vertical="center"/>
    </xf>
    <xf numFmtId="0" fontId="1" fillId="2" borderId="0" xfId="2" applyFont="1" applyFill="1" applyAlignment="1">
      <alignment vertical="center"/>
    </xf>
    <xf numFmtId="0" fontId="28" fillId="9" borderId="19" xfId="1" applyFill="1" applyBorder="1" applyAlignment="1">
      <alignment wrapText="1"/>
    </xf>
    <xf numFmtId="0" fontId="28" fillId="0" borderId="19" xfId="1" applyBorder="1" applyAlignment="1">
      <alignment wrapText="1"/>
    </xf>
    <xf numFmtId="0" fontId="28" fillId="0" borderId="0" xfId="1" applyBorder="1" applyAlignment="1">
      <alignment wrapText="1"/>
    </xf>
    <xf numFmtId="0" fontId="28" fillId="0" borderId="20" xfId="1" applyBorder="1" applyAlignment="1">
      <alignment wrapText="1"/>
    </xf>
    <xf numFmtId="0" fontId="28" fillId="0" borderId="36" xfId="1" applyBorder="1" applyAlignment="1">
      <alignment wrapText="1"/>
    </xf>
    <xf numFmtId="0" fontId="28" fillId="0" borderId="28" xfId="1" applyBorder="1" applyAlignment="1">
      <alignment wrapText="1"/>
    </xf>
    <xf numFmtId="0" fontId="28" fillId="0" borderId="33" xfId="1" applyBorder="1" applyAlignment="1">
      <alignment wrapText="1"/>
    </xf>
    <xf numFmtId="0" fontId="18" fillId="0" borderId="19" xfId="0" applyFont="1" applyBorder="1" applyAlignment="1">
      <alignment wrapText="1" readingOrder="1"/>
    </xf>
    <xf numFmtId="0" fontId="23" fillId="0" borderId="19" xfId="0" applyFont="1" applyBorder="1" applyAlignment="1">
      <alignment wrapText="1" readingOrder="1"/>
    </xf>
    <xf numFmtId="16" fontId="0" fillId="0" borderId="10" xfId="0" applyNumberFormat="1" applyBorder="1" applyProtection="1">
      <protection locked="0"/>
    </xf>
    <xf numFmtId="0" fontId="3" fillId="4" borderId="4" xfId="0" applyFont="1" applyFill="1" applyBorder="1" applyAlignment="1" applyProtection="1">
      <alignment horizontal="left" indent="1"/>
      <protection locked="0"/>
    </xf>
    <xf numFmtId="0" fontId="3" fillId="20" borderId="4" xfId="0" applyFont="1" applyFill="1" applyBorder="1" applyAlignment="1" applyProtection="1">
      <alignment horizontal="center"/>
      <protection locked="0"/>
    </xf>
    <xf numFmtId="0" fontId="3" fillId="20" borderId="6" xfId="0" applyFont="1" applyFill="1" applyBorder="1" applyAlignment="1" applyProtection="1">
      <alignment horizontal="center"/>
      <protection locked="0"/>
    </xf>
    <xf numFmtId="14" fontId="16" fillId="20" borderId="6" xfId="0" applyNumberFormat="1" applyFont="1" applyFill="1" applyBorder="1" applyAlignment="1" applyProtection="1">
      <alignment horizontal="center" vertical="center"/>
      <protection locked="0"/>
    </xf>
    <xf numFmtId="0" fontId="0" fillId="20" borderId="8" xfId="0" applyFill="1" applyBorder="1" applyAlignment="1" applyProtection="1">
      <alignment horizontal="center"/>
      <protection locked="0"/>
    </xf>
    <xf numFmtId="0" fontId="0" fillId="20" borderId="8" xfId="0" applyFill="1" applyBorder="1" applyProtection="1">
      <protection locked="0"/>
    </xf>
    <xf numFmtId="0" fontId="0" fillId="20" borderId="10" xfId="0" applyFill="1" applyBorder="1" applyAlignment="1" applyProtection="1">
      <alignment horizontal="center"/>
      <protection locked="0"/>
    </xf>
    <xf numFmtId="0" fontId="0" fillId="20" borderId="10" xfId="0" applyFill="1" applyBorder="1" applyProtection="1">
      <protection locked="0"/>
    </xf>
    <xf numFmtId="0" fontId="0" fillId="20" borderId="8" xfId="0" applyFill="1" applyBorder="1" applyAlignment="1" applyProtection="1">
      <alignment horizontal="left" indent="1"/>
      <protection locked="0"/>
    </xf>
    <xf numFmtId="0" fontId="0" fillId="20" borderId="10" xfId="0" applyFill="1" applyBorder="1" applyAlignment="1" applyProtection="1">
      <alignment horizontal="left" indent="1"/>
      <protection locked="0"/>
    </xf>
    <xf numFmtId="0" fontId="0" fillId="20" borderId="10" xfId="0" applyFill="1" applyBorder="1" applyAlignment="1" applyProtection="1">
      <alignment horizontal="left" indent="2"/>
      <protection locked="0"/>
    </xf>
    <xf numFmtId="0" fontId="0" fillId="20" borderId="10" xfId="0" applyFill="1" applyBorder="1" applyAlignment="1" applyProtection="1">
      <alignment horizontal="left" indent="3"/>
      <protection locked="0"/>
    </xf>
    <xf numFmtId="0" fontId="3" fillId="20" borderId="10" xfId="0" applyFont="1" applyFill="1" applyBorder="1" applyAlignment="1" applyProtection="1">
      <alignment horizontal="left" indent="1"/>
      <protection locked="0"/>
    </xf>
    <xf numFmtId="0" fontId="3" fillId="20" borderId="10" xfId="0" applyFont="1" applyFill="1" applyBorder="1" applyProtection="1">
      <protection locked="0"/>
    </xf>
    <xf numFmtId="0" fontId="3" fillId="20" borderId="10" xfId="0" applyFont="1" applyFill="1" applyBorder="1" applyAlignment="1" applyProtection="1">
      <alignment horizontal="center"/>
      <protection locked="0"/>
    </xf>
    <xf numFmtId="0" fontId="22" fillId="20" borderId="8" xfId="0" applyFont="1" applyFill="1" applyBorder="1" applyAlignment="1" applyProtection="1">
      <alignment horizontal="center"/>
      <protection locked="0"/>
    </xf>
    <xf numFmtId="0" fontId="22" fillId="20" borderId="10" xfId="0" applyFont="1" applyFill="1" applyBorder="1" applyAlignment="1" applyProtection="1">
      <alignment horizontal="center"/>
      <protection locked="0"/>
    </xf>
    <xf numFmtId="0" fontId="3" fillId="7" borderId="7" xfId="0" applyFont="1" applyFill="1" applyBorder="1" applyAlignment="1" applyProtection="1">
      <alignment horizontal="center" wrapText="1"/>
      <protection locked="0"/>
    </xf>
    <xf numFmtId="0" fontId="16" fillId="7" borderId="7" xfId="0" applyFont="1" applyFill="1" applyBorder="1" applyAlignment="1" applyProtection="1">
      <alignment horizontal="center" wrapText="1"/>
      <protection locked="0"/>
    </xf>
    <xf numFmtId="0" fontId="3" fillId="5" borderId="6" xfId="0" applyFont="1" applyFill="1" applyBorder="1" applyAlignment="1" applyProtection="1">
      <alignment horizontal="center" wrapText="1"/>
      <protection locked="0"/>
    </xf>
    <xf numFmtId="0" fontId="0" fillId="0" borderId="8" xfId="0" applyBorder="1" applyAlignment="1" applyProtection="1">
      <alignment horizontal="left" wrapText="1"/>
      <protection locked="0"/>
    </xf>
    <xf numFmtId="0" fontId="0" fillId="0" borderId="10" xfId="0" applyBorder="1" applyAlignment="1" applyProtection="1">
      <alignment horizontal="left" wrapText="1"/>
      <protection locked="0"/>
    </xf>
    <xf numFmtId="0" fontId="15" fillId="6" borderId="0" xfId="0" applyFont="1" applyFill="1" applyAlignment="1" applyProtection="1">
      <alignment horizontal="left" vertical="center" wrapText="1"/>
      <protection locked="0"/>
    </xf>
    <xf numFmtId="0" fontId="3" fillId="0" borderId="6" xfId="0" applyFont="1" applyBorder="1" applyAlignment="1" applyProtection="1">
      <alignment horizontal="left" wrapText="1"/>
      <protection locked="0"/>
    </xf>
    <xf numFmtId="14" fontId="17" fillId="0" borderId="6" xfId="0" applyNumberFormat="1" applyFont="1" applyBorder="1" applyAlignment="1" applyProtection="1">
      <alignment horizontal="left" wrapText="1"/>
      <protection locked="0"/>
    </xf>
    <xf numFmtId="14" fontId="0" fillId="0" borderId="6" xfId="0" applyNumberFormat="1" applyBorder="1" applyAlignment="1" applyProtection="1">
      <alignment horizontal="left" wrapText="1"/>
      <protection locked="0"/>
    </xf>
    <xf numFmtId="0" fontId="66" fillId="0" borderId="0" xfId="0" applyFont="1"/>
    <xf numFmtId="0" fontId="16" fillId="4" borderId="6" xfId="0" applyFont="1" applyFill="1" applyBorder="1" applyAlignment="1" applyProtection="1">
      <alignment horizontal="left" indent="2"/>
      <protection locked="0"/>
    </xf>
    <xf numFmtId="0" fontId="16" fillId="20" borderId="6" xfId="0" applyFont="1" applyFill="1" applyBorder="1" applyAlignment="1" applyProtection="1">
      <alignment horizontal="center" vertical="center" wrapText="1"/>
      <protection locked="0"/>
    </xf>
    <xf numFmtId="0" fontId="67" fillId="0" borderId="37" xfId="0" applyFont="1" applyBorder="1"/>
    <xf numFmtId="0" fontId="21" fillId="0" borderId="37" xfId="0" applyFont="1" applyBorder="1"/>
    <xf numFmtId="0" fontId="21" fillId="0" borderId="37" xfId="0" applyFont="1" applyBorder="1" applyAlignment="1">
      <alignment wrapText="1"/>
    </xf>
    <xf numFmtId="14" fontId="4" fillId="0" borderId="0" xfId="0" applyNumberFormat="1" applyFont="1" applyAlignment="1" applyProtection="1">
      <alignment vertical="center"/>
      <protection locked="0"/>
    </xf>
    <xf numFmtId="14" fontId="3" fillId="0" borderId="6" xfId="0" applyNumberFormat="1" applyFont="1" applyBorder="1" applyAlignment="1" applyProtection="1">
      <alignment horizontal="left" wrapText="1"/>
      <protection locked="0"/>
    </xf>
    <xf numFmtId="14" fontId="26" fillId="0" borderId="0" xfId="0" applyNumberFormat="1" applyFont="1" applyAlignment="1">
      <alignment wrapText="1"/>
    </xf>
    <xf numFmtId="0" fontId="65" fillId="0" borderId="0" xfId="0" applyFont="1"/>
    <xf numFmtId="0" fontId="0" fillId="21" borderId="4" xfId="0" applyFill="1" applyBorder="1" applyProtection="1">
      <protection locked="0"/>
    </xf>
    <xf numFmtId="0" fontId="0" fillId="21" borderId="4" xfId="0" applyFill="1" applyBorder="1" applyAlignment="1" applyProtection="1">
      <alignment horizontal="left" indent="1"/>
      <protection locked="0"/>
    </xf>
    <xf numFmtId="166" fontId="0" fillId="21" borderId="4" xfId="0" applyNumberFormat="1" applyFill="1" applyBorder="1" applyAlignment="1" applyProtection="1">
      <alignment horizontal="center"/>
      <protection locked="0"/>
    </xf>
    <xf numFmtId="0" fontId="0" fillId="21" borderId="6" xfId="0" applyFill="1" applyBorder="1" applyProtection="1">
      <protection locked="0"/>
    </xf>
    <xf numFmtId="0" fontId="0" fillId="21" borderId="6" xfId="0" applyFill="1" applyBorder="1" applyAlignment="1" applyProtection="1">
      <alignment horizontal="left" indent="1"/>
      <protection locked="0"/>
    </xf>
    <xf numFmtId="166" fontId="0" fillId="21" borderId="6" xfId="0" applyNumberFormat="1" applyFill="1" applyBorder="1" applyAlignment="1" applyProtection="1">
      <alignment horizontal="center"/>
      <protection locked="0"/>
    </xf>
    <xf numFmtId="0" fontId="0" fillId="8" borderId="4" xfId="0" applyFill="1" applyBorder="1" applyAlignment="1">
      <alignment horizontal="center"/>
    </xf>
    <xf numFmtId="0" fontId="0" fillId="7" borderId="4" xfId="0" applyFill="1" applyBorder="1" applyProtection="1">
      <protection locked="0"/>
    </xf>
    <xf numFmtId="0" fontId="0" fillId="20" borderId="4" xfId="0" applyFill="1" applyBorder="1" applyAlignment="1" applyProtection="1">
      <alignment horizontal="center"/>
      <protection locked="0"/>
    </xf>
    <xf numFmtId="0" fontId="0" fillId="20" borderId="4" xfId="0" applyFill="1" applyBorder="1" applyAlignment="1" applyProtection="1">
      <alignment horizontal="left" indent="1"/>
      <protection locked="0"/>
    </xf>
    <xf numFmtId="0" fontId="0" fillId="20" borderId="4" xfId="0" applyFill="1" applyBorder="1" applyProtection="1">
      <protection locked="0"/>
    </xf>
    <xf numFmtId="0" fontId="0" fillId="8" borderId="6" xfId="0" applyFill="1" applyBorder="1" applyAlignment="1">
      <alignment horizontal="center"/>
    </xf>
    <xf numFmtId="0" fontId="0" fillId="7" borderId="6" xfId="0" applyFill="1" applyBorder="1" applyProtection="1">
      <protection locked="0"/>
    </xf>
    <xf numFmtId="0" fontId="0" fillId="20" borderId="6" xfId="0" applyFill="1" applyBorder="1" applyAlignment="1" applyProtection="1">
      <alignment horizontal="center"/>
      <protection locked="0"/>
    </xf>
    <xf numFmtId="0" fontId="0" fillId="20" borderId="6" xfId="0" applyFill="1" applyBorder="1" applyAlignment="1" applyProtection="1">
      <alignment horizontal="left" indent="1"/>
      <protection locked="0"/>
    </xf>
    <xf numFmtId="0" fontId="0" fillId="20" borderId="6" xfId="0" applyFill="1" applyBorder="1" applyProtection="1">
      <protection locked="0"/>
    </xf>
    <xf numFmtId="14" fontId="0" fillId="7" borderId="6" xfId="0" applyNumberFormat="1" applyFill="1" applyBorder="1" applyProtection="1">
      <protection locked="0"/>
    </xf>
    <xf numFmtId="9" fontId="0" fillId="21" borderId="38" xfId="0" applyNumberFormat="1" applyFill="1" applyBorder="1" applyAlignment="1" applyProtection="1">
      <alignment horizontal="center"/>
      <protection locked="0"/>
    </xf>
    <xf numFmtId="9" fontId="0" fillId="21" borderId="39" xfId="0" applyNumberFormat="1" applyFill="1" applyBorder="1" applyAlignment="1" applyProtection="1">
      <alignment horizontal="center"/>
      <protection locked="0"/>
    </xf>
    <xf numFmtId="0" fontId="0" fillId="0" borderId="38" xfId="0" applyBorder="1" applyAlignment="1" applyProtection="1">
      <alignment horizontal="center"/>
      <protection locked="0"/>
    </xf>
    <xf numFmtId="0" fontId="0" fillId="0" borderId="39" xfId="0" applyBorder="1" applyAlignment="1" applyProtection="1">
      <alignment horizontal="center"/>
      <protection locked="0"/>
    </xf>
    <xf numFmtId="0" fontId="1" fillId="0" borderId="0" xfId="0" applyFont="1" applyAlignment="1" applyProtection="1">
      <alignment vertical="center" wrapText="1"/>
      <protection locked="0"/>
    </xf>
    <xf numFmtId="0" fontId="4" fillId="0" borderId="0" xfId="0" applyFont="1" applyAlignment="1" applyProtection="1">
      <alignment horizontal="center" vertical="center" wrapText="1"/>
      <protection locked="0"/>
    </xf>
    <xf numFmtId="0" fontId="0" fillId="8" borderId="8" xfId="0" applyFill="1" applyBorder="1" applyAlignment="1">
      <alignment horizontal="center"/>
    </xf>
    <xf numFmtId="0" fontId="15" fillId="6" borderId="0" xfId="0" applyFont="1" applyFill="1" applyAlignment="1">
      <alignment vertical="center" wrapText="1"/>
    </xf>
    <xf numFmtId="0" fontId="21" fillId="0" borderId="0" xfId="0" applyFont="1" applyAlignment="1">
      <alignment wrapText="1"/>
    </xf>
    <xf numFmtId="0" fontId="69" fillId="0" borderId="16" xfId="0" applyFont="1" applyBorder="1" applyProtection="1">
      <protection locked="0"/>
    </xf>
    <xf numFmtId="0" fontId="0" fillId="0" borderId="12" xfId="0" applyBorder="1" applyAlignment="1" applyProtection="1">
      <alignment wrapText="1"/>
      <protection locked="0"/>
    </xf>
    <xf numFmtId="0" fontId="69" fillId="0" borderId="12" xfId="0" applyFont="1" applyBorder="1" applyAlignment="1" applyProtection="1">
      <alignment wrapText="1"/>
      <protection locked="0"/>
    </xf>
    <xf numFmtId="0" fontId="6" fillId="0" borderId="0" xfId="0" applyFont="1" applyAlignment="1" applyProtection="1">
      <alignment horizontal="center" vertical="center"/>
      <protection locked="0"/>
    </xf>
    <xf numFmtId="0" fontId="0" fillId="0" borderId="18" xfId="0" applyBorder="1" applyProtection="1">
      <protection locked="0"/>
    </xf>
    <xf numFmtId="0" fontId="0" fillId="0" borderId="13" xfId="0" applyBorder="1" applyProtection="1">
      <protection locked="0"/>
    </xf>
    <xf numFmtId="0" fontId="3" fillId="0" borderId="13" xfId="0" applyFont="1" applyBorder="1" applyAlignment="1" applyProtection="1">
      <alignment horizontal="center"/>
      <protection locked="0"/>
    </xf>
    <xf numFmtId="0" fontId="0" fillId="0" borderId="13" xfId="0" applyBorder="1" applyAlignment="1" applyProtection="1">
      <alignment horizontal="center" wrapText="1"/>
      <protection locked="0"/>
    </xf>
    <xf numFmtId="14" fontId="0" fillId="0" borderId="10" xfId="0" applyNumberFormat="1" applyBorder="1" applyProtection="1">
      <protection locked="0"/>
    </xf>
    <xf numFmtId="0" fontId="0" fillId="23" borderId="10" xfId="0" applyFill="1" applyBorder="1" applyAlignment="1" applyProtection="1">
      <alignment horizontal="left" wrapText="1" indent="1"/>
      <protection locked="0"/>
    </xf>
    <xf numFmtId="0" fontId="0" fillId="20" borderId="40" xfId="0" applyFill="1" applyBorder="1" applyAlignment="1" applyProtection="1">
      <alignment horizontal="left" indent="1"/>
      <protection locked="0"/>
    </xf>
    <xf numFmtId="0" fontId="0" fillId="23" borderId="10" xfId="0" applyFill="1" applyBorder="1" applyAlignment="1" applyProtection="1">
      <alignment horizontal="center" wrapText="1"/>
      <protection locked="0"/>
    </xf>
    <xf numFmtId="0" fontId="0" fillId="20" borderId="40" xfId="0" applyFill="1" applyBorder="1" applyAlignment="1" applyProtection="1">
      <alignment horizontal="center"/>
      <protection locked="0"/>
    </xf>
    <xf numFmtId="0" fontId="68" fillId="23" borderId="10" xfId="0" applyFont="1" applyFill="1" applyBorder="1" applyAlignment="1" applyProtection="1">
      <alignment horizontal="center" wrapText="1"/>
      <protection locked="0"/>
    </xf>
    <xf numFmtId="0" fontId="22" fillId="20" borderId="40" xfId="0" applyFont="1" applyFill="1" applyBorder="1" applyAlignment="1" applyProtection="1">
      <alignment horizontal="center"/>
      <protection locked="0"/>
    </xf>
    <xf numFmtId="14" fontId="0" fillId="0" borderId="10" xfId="0" applyNumberFormat="1" applyBorder="1" applyAlignment="1" applyProtection="1">
      <alignment wrapText="1"/>
      <protection locked="0"/>
    </xf>
    <xf numFmtId="0" fontId="0" fillId="0" borderId="40" xfId="0" applyBorder="1" applyProtection="1">
      <protection locked="0"/>
    </xf>
    <xf numFmtId="16" fontId="0" fillId="0" borderId="10" xfId="0" applyNumberFormat="1" applyBorder="1" applyAlignment="1" applyProtection="1">
      <alignment wrapText="1"/>
      <protection locked="0"/>
    </xf>
    <xf numFmtId="14" fontId="3" fillId="0" borderId="10" xfId="0" applyNumberFormat="1" applyFont="1" applyBorder="1" applyAlignment="1" applyProtection="1">
      <alignment wrapText="1"/>
      <protection locked="0"/>
    </xf>
    <xf numFmtId="0" fontId="26" fillId="24" borderId="19" xfId="0" applyFont="1" applyFill="1" applyBorder="1" applyAlignment="1">
      <alignment wrapText="1"/>
    </xf>
    <xf numFmtId="0" fontId="26" fillId="14" borderId="19" xfId="0" applyFont="1" applyFill="1" applyBorder="1" applyAlignment="1">
      <alignment wrapText="1"/>
    </xf>
    <xf numFmtId="0" fontId="26" fillId="24" borderId="0" xfId="0" applyFont="1" applyFill="1" applyAlignment="1">
      <alignment wrapText="1"/>
    </xf>
    <xf numFmtId="0" fontId="26" fillId="14" borderId="0" xfId="0" applyFont="1" applyFill="1" applyAlignment="1">
      <alignment wrapText="1"/>
    </xf>
    <xf numFmtId="0" fontId="70" fillId="0" borderId="0" xfId="0" applyFont="1" applyAlignment="1">
      <alignment wrapText="1"/>
    </xf>
    <xf numFmtId="0" fontId="71" fillId="0" borderId="0" xfId="0" applyFont="1" applyAlignment="1">
      <alignment wrapText="1"/>
    </xf>
    <xf numFmtId="0" fontId="1" fillId="0" borderId="0" xfId="0" quotePrefix="1" applyFont="1" applyAlignment="1">
      <alignment vertical="center" wrapText="1"/>
    </xf>
    <xf numFmtId="0" fontId="69" fillId="0" borderId="12" xfId="0" applyFont="1" applyBorder="1" applyProtection="1">
      <protection locked="0"/>
    </xf>
    <xf numFmtId="0" fontId="72" fillId="0" borderId="0" xfId="0" applyFont="1" applyAlignment="1">
      <alignment horizontal="left" wrapText="1"/>
    </xf>
    <xf numFmtId="0" fontId="72" fillId="0" borderId="19" xfId="0" applyFont="1" applyBorder="1" applyAlignment="1">
      <alignment horizontal="left"/>
    </xf>
    <xf numFmtId="0" fontId="0" fillId="0" borderId="19" xfId="0" applyBorder="1" applyAlignment="1">
      <alignment horizontal="left"/>
    </xf>
    <xf numFmtId="0" fontId="0" fillId="0" borderId="19" xfId="0" applyBorder="1" applyAlignment="1">
      <alignment horizontal="left" wrapText="1"/>
    </xf>
    <xf numFmtId="0" fontId="0" fillId="21" borderId="19" xfId="0" applyFill="1" applyBorder="1" applyAlignment="1">
      <alignment horizontal="left"/>
    </xf>
    <xf numFmtId="0" fontId="0" fillId="0" borderId="0" xfId="0" applyAlignment="1">
      <alignment horizontal="left"/>
    </xf>
    <xf numFmtId="0" fontId="0" fillId="0" borderId="0" xfId="0" applyAlignment="1">
      <alignment horizontal="left" wrapText="1"/>
    </xf>
    <xf numFmtId="49" fontId="0" fillId="0" borderId="19" xfId="0" applyNumberFormat="1" applyBorder="1" applyAlignment="1">
      <alignment horizontal="left"/>
    </xf>
    <xf numFmtId="0" fontId="0" fillId="0" borderId="0" xfId="0" applyAlignment="1">
      <alignment horizontal="left" vertical="center"/>
    </xf>
    <xf numFmtId="0" fontId="72" fillId="0" borderId="0" xfId="0" applyFont="1" applyAlignment="1">
      <alignment horizontal="left"/>
    </xf>
    <xf numFmtId="0" fontId="0" fillId="21" borderId="0" xfId="0" applyFill="1" applyAlignment="1">
      <alignment horizontal="left"/>
    </xf>
    <xf numFmtId="49" fontId="0" fillId="0" borderId="0" xfId="0" applyNumberFormat="1" applyAlignment="1">
      <alignment horizontal="left"/>
    </xf>
    <xf numFmtId="0" fontId="73" fillId="0" borderId="0" xfId="0" applyFont="1"/>
    <xf numFmtId="0" fontId="73" fillId="21" borderId="0" xfId="0" applyFont="1" applyFill="1"/>
    <xf numFmtId="16" fontId="0" fillId="0" borderId="0" xfId="0" applyNumberFormat="1" applyAlignment="1">
      <alignment horizontal="left"/>
    </xf>
    <xf numFmtId="0" fontId="0" fillId="21" borderId="0" xfId="0" applyFill="1" applyAlignment="1">
      <alignment horizontal="left" wrapText="1"/>
    </xf>
    <xf numFmtId="0" fontId="74" fillId="0" borderId="0" xfId="0" applyFont="1"/>
    <xf numFmtId="0" fontId="71" fillId="0" borderId="0" xfId="0" applyFont="1"/>
    <xf numFmtId="0" fontId="75" fillId="0" borderId="0" xfId="0" applyFont="1"/>
    <xf numFmtId="16" fontId="3" fillId="0" borderId="10" xfId="0" applyNumberFormat="1" applyFont="1" applyBorder="1" applyProtection="1">
      <protection locked="0"/>
    </xf>
    <xf numFmtId="0" fontId="28" fillId="0" borderId="19" xfId="1" applyBorder="1" applyAlignment="1">
      <alignment wrapText="1" readingOrder="1"/>
    </xf>
    <xf numFmtId="0" fontId="76" fillId="0" borderId="19" xfId="0" applyFont="1" applyBorder="1" applyAlignment="1">
      <alignment wrapText="1" readingOrder="1"/>
    </xf>
    <xf numFmtId="0" fontId="77" fillId="25" borderId="0" xfId="0" applyFont="1" applyFill="1" applyAlignment="1">
      <alignment wrapText="1"/>
    </xf>
    <xf numFmtId="0" fontId="78" fillId="0" borderId="0" xfId="0" applyFont="1" applyAlignment="1">
      <alignment wrapText="1"/>
    </xf>
    <xf numFmtId="0" fontId="78" fillId="2" borderId="0" xfId="0" applyFont="1" applyFill="1" applyAlignment="1">
      <alignment wrapText="1"/>
    </xf>
    <xf numFmtId="16" fontId="78" fillId="2" borderId="0" xfId="0" applyNumberFormat="1" applyFont="1" applyFill="1" applyAlignment="1">
      <alignment wrapText="1"/>
    </xf>
    <xf numFmtId="16" fontId="78" fillId="0" borderId="0" xfId="0" applyNumberFormat="1" applyFont="1" applyAlignment="1">
      <alignment wrapText="1"/>
    </xf>
    <xf numFmtId="0" fontId="79" fillId="2" borderId="0" xfId="0" applyFont="1" applyFill="1" applyAlignment="1">
      <alignment wrapText="1"/>
    </xf>
    <xf numFmtId="16" fontId="0" fillId="0" borderId="0" xfId="0" applyNumberFormat="1" applyAlignment="1">
      <alignment wrapText="1"/>
    </xf>
    <xf numFmtId="0" fontId="0" fillId="27" borderId="0" xfId="0" applyFill="1" applyAlignment="1">
      <alignment wrapText="1"/>
    </xf>
    <xf numFmtId="0" fontId="0" fillId="28" borderId="0" xfId="0" applyFill="1" applyAlignment="1">
      <alignment wrapText="1"/>
    </xf>
    <xf numFmtId="0" fontId="80" fillId="29" borderId="0" xfId="0" applyFont="1" applyFill="1"/>
    <xf numFmtId="0" fontId="81" fillId="0" borderId="0" xfId="0" applyFont="1" applyAlignment="1">
      <alignment wrapText="1"/>
    </xf>
    <xf numFmtId="0" fontId="82" fillId="0" borderId="0" xfId="0" applyFont="1" applyAlignment="1">
      <alignment wrapText="1"/>
    </xf>
    <xf numFmtId="0" fontId="0" fillId="0" borderId="0" xfId="0" pivotButton="1"/>
    <xf numFmtId="14" fontId="0" fillId="0" borderId="0" xfId="0" applyNumberFormat="1"/>
    <xf numFmtId="14" fontId="0" fillId="21" borderId="4" xfId="0" applyNumberFormat="1" applyFill="1" applyBorder="1" applyAlignment="1" applyProtection="1">
      <alignment horizontal="center"/>
      <protection locked="0"/>
    </xf>
    <xf numFmtId="14" fontId="0" fillId="21" borderId="6" xfId="0" applyNumberFormat="1" applyFill="1" applyBorder="1" applyAlignment="1" applyProtection="1">
      <alignment horizontal="center"/>
      <protection locked="0"/>
    </xf>
    <xf numFmtId="0" fontId="21" fillId="25" borderId="0" xfId="0" applyFont="1" applyFill="1" applyAlignment="1">
      <alignment wrapText="1"/>
    </xf>
    <xf numFmtId="0" fontId="26" fillId="0" borderId="0" xfId="0" applyFont="1"/>
    <xf numFmtId="0" fontId="27" fillId="25" borderId="0" xfId="0" applyFont="1" applyFill="1" applyAlignment="1">
      <alignment wrapText="1"/>
    </xf>
    <xf numFmtId="0" fontId="26" fillId="25" borderId="0" xfId="0" applyFont="1" applyFill="1" applyAlignment="1">
      <alignment wrapText="1"/>
    </xf>
    <xf numFmtId="0" fontId="26" fillId="26" borderId="0" xfId="0" applyFont="1" applyFill="1" applyAlignment="1">
      <alignment wrapText="1"/>
    </xf>
    <xf numFmtId="0" fontId="26" fillId="2" borderId="0" xfId="0" applyFont="1" applyFill="1" applyAlignment="1">
      <alignment wrapText="1"/>
    </xf>
    <xf numFmtId="16" fontId="26" fillId="0" borderId="0" xfId="0" applyNumberFormat="1" applyFont="1" applyAlignment="1">
      <alignment wrapText="1"/>
    </xf>
    <xf numFmtId="0" fontId="83" fillId="30" borderId="0" xfId="3" applyFill="1"/>
    <xf numFmtId="0" fontId="83" fillId="0" borderId="0" xfId="3"/>
    <xf numFmtId="0" fontId="21" fillId="0" borderId="0" xfId="0" applyFont="1"/>
    <xf numFmtId="0" fontId="83" fillId="8" borderId="0" xfId="3" applyFill="1"/>
    <xf numFmtId="14" fontId="3" fillId="0" borderId="4" xfId="0" applyNumberFormat="1" applyFont="1" applyBorder="1" applyAlignment="1" applyProtection="1">
      <alignment horizontal="center"/>
      <protection locked="0"/>
    </xf>
    <xf numFmtId="0" fontId="0" fillId="8" borderId="0" xfId="0" applyFill="1"/>
    <xf numFmtId="0" fontId="83" fillId="31" borderId="0" xfId="3" applyFill="1"/>
    <xf numFmtId="0" fontId="3" fillId="21" borderId="6" xfId="0" applyFont="1" applyFill="1" applyBorder="1" applyProtection="1">
      <protection locked="0"/>
    </xf>
    <xf numFmtId="0" fontId="83" fillId="32" borderId="0" xfId="3" applyFill="1"/>
    <xf numFmtId="0" fontId="83" fillId="33" borderId="0" xfId="3" applyFill="1"/>
    <xf numFmtId="16" fontId="16" fillId="7" borderId="7" xfId="0" applyNumberFormat="1" applyFont="1" applyFill="1" applyBorder="1" applyAlignment="1" applyProtection="1">
      <alignment horizontal="center" wrapText="1"/>
      <protection locked="0"/>
    </xf>
    <xf numFmtId="0" fontId="86" fillId="34" borderId="0" xfId="0" applyFont="1" applyFill="1"/>
    <xf numFmtId="0" fontId="87" fillId="0" borderId="0" xfId="0" applyFont="1"/>
    <xf numFmtId="0" fontId="88" fillId="0" borderId="0" xfId="0" applyFont="1"/>
    <xf numFmtId="16" fontId="0" fillId="0" borderId="40" xfId="0" applyNumberFormat="1" applyBorder="1" applyProtection="1">
      <protection locked="0"/>
    </xf>
    <xf numFmtId="0" fontId="28" fillId="0" borderId="0" xfId="1" applyAlignment="1">
      <alignment wrapText="1"/>
    </xf>
    <xf numFmtId="0" fontId="1" fillId="0" borderId="0" xfId="0" applyFont="1" applyAlignment="1">
      <alignment vertical="center"/>
    </xf>
    <xf numFmtId="0" fontId="20" fillId="0" borderId="0" xfId="0" applyFont="1" applyAlignment="1">
      <alignment horizontal="center" vertical="center"/>
    </xf>
    <xf numFmtId="0" fontId="15" fillId="6" borderId="0" xfId="0" applyFont="1" applyFill="1" applyAlignment="1">
      <alignment horizontal="center" vertical="center" wrapText="1"/>
    </xf>
    <xf numFmtId="14" fontId="3" fillId="32" borderId="4" xfId="0" applyNumberFormat="1" applyFont="1" applyFill="1" applyBorder="1" applyAlignment="1">
      <alignment horizontal="center"/>
    </xf>
    <xf numFmtId="14" fontId="0" fillId="32" borderId="4" xfId="0" applyNumberFormat="1" applyFill="1" applyBorder="1" applyAlignment="1">
      <alignment horizontal="center"/>
    </xf>
    <xf numFmtId="0" fontId="0" fillId="8" borderId="10" xfId="0" applyFill="1" applyBorder="1" applyAlignment="1">
      <alignment horizontal="center"/>
    </xf>
    <xf numFmtId="0" fontId="33" fillId="0" borderId="0" xfId="0" applyFont="1" applyAlignment="1">
      <alignment wrapText="1"/>
    </xf>
    <xf numFmtId="0" fontId="90" fillId="0" borderId="0" xfId="0" applyFont="1" applyAlignment="1">
      <alignment wrapText="1"/>
    </xf>
    <xf numFmtId="0" fontId="91" fillId="0" borderId="0" xfId="0" applyFont="1" applyAlignment="1">
      <alignment wrapText="1"/>
    </xf>
    <xf numFmtId="0" fontId="92" fillId="5" borderId="10" xfId="0" applyFont="1" applyFill="1" applyBorder="1" applyAlignment="1" applyProtection="1">
      <alignment horizontal="center"/>
      <protection locked="0"/>
    </xf>
    <xf numFmtId="0" fontId="92" fillId="22" borderId="10" xfId="0" applyFont="1" applyFill="1" applyBorder="1" applyAlignment="1" applyProtection="1">
      <alignment horizontal="center" wrapText="1"/>
      <protection locked="0"/>
    </xf>
    <xf numFmtId="0" fontId="92" fillId="5" borderId="40" xfId="0" applyFont="1" applyFill="1" applyBorder="1" applyAlignment="1" applyProtection="1">
      <alignment horizontal="center"/>
      <protection locked="0"/>
    </xf>
    <xf numFmtId="0" fontId="92" fillId="5" borderId="8" xfId="0" applyFont="1" applyFill="1" applyBorder="1" applyAlignment="1" applyProtection="1">
      <alignment horizontal="center"/>
      <protection locked="0"/>
    </xf>
    <xf numFmtId="0" fontId="28" fillId="0" borderId="0" xfId="1"/>
    <xf numFmtId="0" fontId="95" fillId="0" borderId="0" xfId="0" applyFont="1"/>
    <xf numFmtId="0" fontId="95" fillId="34" borderId="0" xfId="0" applyFont="1" applyFill="1"/>
    <xf numFmtId="0" fontId="28" fillId="0" borderId="10" xfId="1" applyBorder="1"/>
    <xf numFmtId="0" fontId="93" fillId="0" borderId="10" xfId="0" applyFont="1" applyBorder="1"/>
    <xf numFmtId="0" fontId="0" fillId="0" borderId="10" xfId="0" applyBorder="1"/>
    <xf numFmtId="0" fontId="28" fillId="34" borderId="10" xfId="1" applyFill="1" applyBorder="1" applyAlignment="1">
      <alignment wrapText="1"/>
    </xf>
    <xf numFmtId="0" fontId="28" fillId="34" borderId="12" xfId="1" applyFill="1" applyBorder="1" applyAlignment="1">
      <alignment wrapText="1"/>
    </xf>
    <xf numFmtId="0" fontId="94" fillId="0" borderId="12" xfId="0" applyFont="1" applyBorder="1"/>
    <xf numFmtId="0" fontId="28" fillId="0" borderId="12" xfId="1" applyBorder="1"/>
    <xf numFmtId="14" fontId="0" fillId="32" borderId="6" xfId="0" applyNumberFormat="1" applyFill="1" applyBorder="1" applyAlignment="1">
      <alignment horizontal="center"/>
    </xf>
    <xf numFmtId="9" fontId="0" fillId="20" borderId="39" xfId="0" applyNumberFormat="1" applyFill="1" applyBorder="1" applyAlignment="1" applyProtection="1">
      <alignment horizontal="center"/>
      <protection locked="0"/>
    </xf>
    <xf numFmtId="0" fontId="0" fillId="20" borderId="6" xfId="0" applyFill="1" applyBorder="1" applyAlignment="1" applyProtection="1">
      <alignment horizontal="left"/>
      <protection locked="0"/>
    </xf>
    <xf numFmtId="0" fontId="16" fillId="5" borderId="6" xfId="0" applyFont="1" applyFill="1" applyBorder="1" applyAlignment="1" applyProtection="1">
      <alignment horizontal="center" wrapText="1"/>
      <protection locked="0"/>
    </xf>
    <xf numFmtId="0" fontId="95" fillId="0" borderId="0" xfId="0" applyFont="1" applyAlignment="1">
      <alignment wrapText="1"/>
    </xf>
    <xf numFmtId="0" fontId="96" fillId="37" borderId="41" xfId="0" applyFont="1" applyFill="1" applyBorder="1"/>
    <xf numFmtId="0" fontId="97" fillId="0" borderId="41" xfId="0" applyFont="1" applyBorder="1"/>
    <xf numFmtId="0" fontId="97" fillId="0" borderId="0" xfId="0" applyFont="1"/>
    <xf numFmtId="0" fontId="98" fillId="38" borderId="0" xfId="0" applyFont="1" applyFill="1"/>
    <xf numFmtId="0" fontId="98" fillId="38" borderId="41" xfId="0" applyFont="1" applyFill="1" applyBorder="1"/>
    <xf numFmtId="0" fontId="98" fillId="0" borderId="41" xfId="0" applyFont="1" applyBorder="1"/>
    <xf numFmtId="0" fontId="95" fillId="38" borderId="0" xfId="0" applyFont="1" applyFill="1"/>
    <xf numFmtId="0" fontId="95" fillId="39" borderId="0" xfId="0" applyFont="1" applyFill="1"/>
    <xf numFmtId="0" fontId="99" fillId="40" borderId="0" xfId="0" applyFont="1" applyFill="1"/>
    <xf numFmtId="0" fontId="16" fillId="4" borderId="6" xfId="0" applyFont="1" applyFill="1" applyBorder="1" applyAlignment="1" applyProtection="1">
      <alignment horizontal="left" indent="3"/>
      <protection locked="0"/>
    </xf>
    <xf numFmtId="0" fontId="0" fillId="20" borderId="10" xfId="0" applyFill="1" applyBorder="1" applyAlignment="1" applyProtection="1">
      <alignment horizontal="left" indent="4"/>
      <protection locked="0"/>
    </xf>
    <xf numFmtId="0" fontId="0" fillId="20" borderId="10" xfId="0" applyFill="1" applyBorder="1" applyAlignment="1" applyProtection="1">
      <alignment horizontal="left" indent="5"/>
      <protection locked="0"/>
    </xf>
    <xf numFmtId="0" fontId="0" fillId="20" borderId="10" xfId="0" applyFill="1" applyBorder="1" applyAlignment="1" applyProtection="1">
      <alignment horizontal="left" indent="6"/>
      <protection locked="0"/>
    </xf>
    <xf numFmtId="9" fontId="0" fillId="20" borderId="6" xfId="0" applyNumberFormat="1" applyFill="1" applyBorder="1" applyAlignment="1" applyProtection="1">
      <alignment horizontal="center"/>
      <protection locked="0"/>
    </xf>
    <xf numFmtId="9" fontId="0" fillId="20" borderId="4" xfId="0" applyNumberFormat="1" applyFill="1" applyBorder="1" applyAlignment="1" applyProtection="1">
      <alignment horizontal="left" indent="1"/>
      <protection locked="0"/>
    </xf>
    <xf numFmtId="0" fontId="28" fillId="39" borderId="0" xfId="1" applyFill="1"/>
    <xf numFmtId="0" fontId="28" fillId="39" borderId="41" xfId="1" applyFill="1" applyBorder="1"/>
    <xf numFmtId="0" fontId="0" fillId="7" borderId="0" xfId="0" applyFill="1" applyProtection="1">
      <protection locked="0"/>
    </xf>
    <xf numFmtId="0" fontId="0" fillId="20" borderId="40" xfId="0" applyFill="1" applyBorder="1" applyAlignment="1" applyProtection="1">
      <alignment horizontal="left" indent="3"/>
      <protection locked="0"/>
    </xf>
    <xf numFmtId="0" fontId="0" fillId="20" borderId="40" xfId="0" applyFill="1" applyBorder="1" applyAlignment="1" applyProtection="1">
      <alignment horizontal="left" indent="2"/>
      <protection locked="0"/>
    </xf>
    <xf numFmtId="14" fontId="0" fillId="0" borderId="40" xfId="0" applyNumberFormat="1" applyBorder="1" applyProtection="1">
      <protection locked="0"/>
    </xf>
    <xf numFmtId="0" fontId="0" fillId="0" borderId="10" xfId="0" applyBorder="1" applyAlignment="1">
      <alignment wrapText="1"/>
    </xf>
    <xf numFmtId="0" fontId="100" fillId="0" borderId="10" xfId="0" applyFont="1" applyBorder="1" applyAlignment="1" applyProtection="1">
      <alignment horizontal="center" wrapText="1"/>
      <protection locked="0"/>
    </xf>
    <xf numFmtId="0" fontId="100" fillId="0" borderId="16" xfId="0" applyFont="1" applyBorder="1" applyProtection="1">
      <protection locked="0"/>
    </xf>
    <xf numFmtId="0" fontId="16" fillId="20" borderId="4" xfId="0" applyFont="1" applyFill="1" applyBorder="1" applyAlignment="1" applyProtection="1">
      <alignment horizontal="center" vertical="center" wrapText="1"/>
      <protection locked="0"/>
    </xf>
    <xf numFmtId="0" fontId="3" fillId="20" borderId="6" xfId="0" applyFont="1" applyFill="1" applyBorder="1" applyProtection="1">
      <protection locked="0"/>
    </xf>
    <xf numFmtId="0" fontId="16" fillId="7" borderId="5" xfId="0" applyFont="1" applyFill="1" applyBorder="1" applyAlignment="1" applyProtection="1">
      <alignment horizontal="center" wrapText="1"/>
      <protection locked="0"/>
    </xf>
    <xf numFmtId="14" fontId="16" fillId="20" borderId="4" xfId="0" applyNumberFormat="1" applyFont="1" applyFill="1" applyBorder="1" applyAlignment="1" applyProtection="1">
      <alignment horizontal="center" vertical="center"/>
      <protection locked="0"/>
    </xf>
    <xf numFmtId="0" fontId="3" fillId="5" borderId="11" xfId="0" applyFont="1" applyFill="1" applyBorder="1" applyAlignment="1" applyProtection="1">
      <alignment horizontal="center" wrapText="1"/>
      <protection locked="0"/>
    </xf>
    <xf numFmtId="14" fontId="17" fillId="0" borderId="4" xfId="0" applyNumberFormat="1" applyFont="1" applyBorder="1" applyAlignment="1" applyProtection="1">
      <alignment horizontal="left" wrapText="1"/>
      <protection locked="0"/>
    </xf>
    <xf numFmtId="0" fontId="0" fillId="0" borderId="6" xfId="0" applyBorder="1" applyProtection="1">
      <protection locked="0"/>
    </xf>
    <xf numFmtId="0" fontId="63" fillId="0" borderId="6" xfId="0" applyFont="1" applyBorder="1"/>
    <xf numFmtId="0" fontId="0" fillId="0" borderId="6" xfId="0" applyBorder="1" applyAlignment="1" applyProtection="1">
      <alignment wrapText="1"/>
      <protection locked="0"/>
    </xf>
    <xf numFmtId="14" fontId="17" fillId="0" borderId="16" xfId="0" applyNumberFormat="1" applyFont="1" applyBorder="1" applyAlignment="1" applyProtection="1">
      <alignment horizontal="left" wrapText="1"/>
      <protection locked="0"/>
    </xf>
    <xf numFmtId="0" fontId="0" fillId="0" borderId="6" xfId="0" applyBorder="1" applyAlignment="1" applyProtection="1">
      <alignment horizontal="left" wrapText="1"/>
      <protection locked="0"/>
    </xf>
    <xf numFmtId="0" fontId="16" fillId="8" borderId="6" xfId="0" applyFont="1" applyFill="1" applyBorder="1" applyAlignment="1">
      <alignment horizontal="center" vertical="center"/>
    </xf>
    <xf numFmtId="0" fontId="0" fillId="20" borderId="0" xfId="0" applyFill="1" applyAlignment="1" applyProtection="1">
      <alignment horizontal="center"/>
      <protection locked="0"/>
    </xf>
    <xf numFmtId="0" fontId="3" fillId="0" borderId="43" xfId="0" applyFont="1" applyBorder="1" applyAlignment="1" applyProtection="1">
      <alignment horizontal="center"/>
      <protection locked="0"/>
    </xf>
    <xf numFmtId="0" fontId="0" fillId="8" borderId="0" xfId="0" applyFill="1" applyAlignment="1">
      <alignment horizontal="center"/>
    </xf>
    <xf numFmtId="0" fontId="3" fillId="8" borderId="6" xfId="0" applyFont="1" applyFill="1" applyBorder="1" applyAlignment="1">
      <alignment horizontal="center"/>
    </xf>
    <xf numFmtId="0" fontId="3" fillId="0" borderId="43" xfId="0" applyFont="1" applyBorder="1" applyProtection="1">
      <protection locked="0"/>
    </xf>
    <xf numFmtId="0" fontId="0" fillId="20" borderId="0" xfId="0" applyFill="1" applyProtection="1">
      <protection locked="0"/>
    </xf>
    <xf numFmtId="0" fontId="3" fillId="7" borderId="6" xfId="0" applyFont="1" applyFill="1" applyBorder="1" applyProtection="1">
      <protection locked="0"/>
    </xf>
    <xf numFmtId="14" fontId="0" fillId="21" borderId="0" xfId="0" applyNumberFormat="1" applyFill="1" applyAlignment="1" applyProtection="1">
      <alignment horizontal="center"/>
      <protection locked="0"/>
    </xf>
    <xf numFmtId="14" fontId="3" fillId="21" borderId="6" xfId="0" applyNumberFormat="1" applyFont="1" applyFill="1" applyBorder="1" applyAlignment="1" applyProtection="1">
      <alignment horizontal="center"/>
      <protection locked="0"/>
    </xf>
    <xf numFmtId="14" fontId="0" fillId="32" borderId="0" xfId="0" applyNumberFormat="1" applyFill="1" applyAlignment="1">
      <alignment horizontal="center"/>
    </xf>
    <xf numFmtId="0" fontId="0" fillId="21" borderId="0" xfId="0" applyFill="1" applyAlignment="1" applyProtection="1">
      <alignment horizontal="left" indent="1"/>
      <protection locked="0"/>
    </xf>
    <xf numFmtId="0" fontId="3" fillId="21" borderId="6" xfId="0" applyFont="1" applyFill="1" applyBorder="1" applyAlignment="1" applyProtection="1">
      <alignment horizontal="left" indent="1"/>
      <protection locked="0"/>
    </xf>
    <xf numFmtId="0" fontId="0" fillId="21" borderId="0" xfId="0" applyFill="1" applyProtection="1">
      <protection locked="0"/>
    </xf>
    <xf numFmtId="166" fontId="0" fillId="21" borderId="0" xfId="0" applyNumberFormat="1" applyFill="1" applyAlignment="1" applyProtection="1">
      <alignment horizontal="center"/>
      <protection locked="0"/>
    </xf>
    <xf numFmtId="166" fontId="3" fillId="21" borderId="6" xfId="0" applyNumberFormat="1" applyFont="1" applyFill="1" applyBorder="1" applyAlignment="1" applyProtection="1">
      <alignment horizontal="center"/>
      <protection locked="0"/>
    </xf>
    <xf numFmtId="0" fontId="3" fillId="0" borderId="44" xfId="0" applyFont="1" applyBorder="1" applyProtection="1">
      <protection locked="0"/>
    </xf>
    <xf numFmtId="9" fontId="0" fillId="21" borderId="0" xfId="0" applyNumberFormat="1" applyFill="1" applyAlignment="1" applyProtection="1">
      <alignment horizontal="center"/>
      <protection locked="0"/>
    </xf>
    <xf numFmtId="9" fontId="3" fillId="21" borderId="39" xfId="0" applyNumberFormat="1" applyFont="1" applyFill="1" applyBorder="1" applyAlignment="1" applyProtection="1">
      <alignment horizontal="center"/>
      <protection locked="0"/>
    </xf>
    <xf numFmtId="9" fontId="3" fillId="20" borderId="6" xfId="0" applyNumberFormat="1" applyFont="1" applyFill="1" applyBorder="1" applyAlignment="1" applyProtection="1">
      <alignment horizontal="center"/>
      <protection locked="0"/>
    </xf>
    <xf numFmtId="0" fontId="0" fillId="20" borderId="0" xfId="0" applyFill="1" applyAlignment="1" applyProtection="1">
      <alignment horizontal="left" indent="1"/>
      <protection locked="0"/>
    </xf>
    <xf numFmtId="9" fontId="3" fillId="20" borderId="4" xfId="0" applyNumberFormat="1" applyFont="1" applyFill="1" applyBorder="1" applyAlignment="1" applyProtection="1">
      <alignment horizontal="left" indent="1"/>
      <protection locked="0"/>
    </xf>
    <xf numFmtId="0" fontId="0" fillId="0" borderId="0" xfId="0" applyAlignment="1" applyProtection="1">
      <alignment horizontal="center"/>
      <protection locked="0"/>
    </xf>
    <xf numFmtId="9" fontId="3" fillId="20" borderId="39" xfId="0" applyNumberFormat="1" applyFont="1" applyFill="1" applyBorder="1" applyAlignment="1" applyProtection="1">
      <alignment horizontal="center"/>
      <protection locked="0"/>
    </xf>
    <xf numFmtId="0" fontId="3" fillId="20" borderId="6" xfId="0" applyFont="1" applyFill="1" applyBorder="1" applyAlignment="1" applyProtection="1">
      <alignment horizontal="left"/>
      <protection locked="0"/>
    </xf>
    <xf numFmtId="0" fontId="3" fillId="0" borderId="45" xfId="0" applyFont="1" applyBorder="1"/>
    <xf numFmtId="0" fontId="0" fillId="0" borderId="0" xfId="0" applyAlignment="1" applyProtection="1">
      <alignment horizontal="left" wrapText="1"/>
      <protection locked="0"/>
    </xf>
    <xf numFmtId="0" fontId="3" fillId="0" borderId="10" xfId="0" applyFont="1" applyBorder="1" applyAlignment="1" applyProtection="1">
      <alignment horizontal="left" wrapText="1"/>
      <protection locked="0"/>
    </xf>
    <xf numFmtId="0" fontId="63" fillId="0" borderId="10" xfId="0" applyFont="1" applyBorder="1" applyAlignment="1">
      <alignment horizontal="left" wrapText="1"/>
    </xf>
    <xf numFmtId="0" fontId="16" fillId="8" borderId="43" xfId="0" applyFont="1" applyFill="1" applyBorder="1" applyAlignment="1">
      <alignment horizontal="center" vertical="center"/>
    </xf>
    <xf numFmtId="0" fontId="16" fillId="5" borderId="43" xfId="0" applyFont="1" applyFill="1" applyBorder="1" applyAlignment="1" applyProtection="1">
      <alignment horizontal="center" wrapText="1"/>
      <protection locked="0"/>
    </xf>
    <xf numFmtId="0" fontId="69" fillId="0" borderId="12" xfId="0" applyFont="1" applyBorder="1"/>
    <xf numFmtId="0" fontId="69" fillId="0" borderId="0" xfId="0" applyFont="1"/>
    <xf numFmtId="0" fontId="81" fillId="0" borderId="0" xfId="0" applyFont="1"/>
    <xf numFmtId="0" fontId="21" fillId="0" borderId="0" xfId="0" applyFont="1" applyAlignment="1">
      <alignment horizontal="left"/>
    </xf>
    <xf numFmtId="0" fontId="21" fillId="0" borderId="0" xfId="0" applyFont="1" applyAlignment="1">
      <alignment horizontal="left" wrapText="1"/>
    </xf>
    <xf numFmtId="0" fontId="81" fillId="39" borderId="42" xfId="0" applyFont="1" applyFill="1" applyBorder="1"/>
    <xf numFmtId="0" fontId="81" fillId="39" borderId="0" xfId="0" applyFont="1" applyFill="1"/>
    <xf numFmtId="0" fontId="81" fillId="0" borderId="41" xfId="0" applyFont="1" applyBorder="1"/>
    <xf numFmtId="0" fontId="81" fillId="39" borderId="41" xfId="0" applyFont="1" applyFill="1" applyBorder="1"/>
    <xf numFmtId="0" fontId="81" fillId="39" borderId="0" xfId="0" applyFont="1" applyFill="1" applyAlignment="1">
      <alignment wrapText="1"/>
    </xf>
    <xf numFmtId="0" fontId="1" fillId="20" borderId="10" xfId="0" applyFont="1" applyFill="1" applyBorder="1" applyAlignment="1" applyProtection="1">
      <alignment horizontal="left" indent="1"/>
      <protection locked="0"/>
    </xf>
    <xf numFmtId="0" fontId="1" fillId="20" borderId="10" xfId="0" applyFont="1" applyFill="1" applyBorder="1" applyAlignment="1" applyProtection="1">
      <alignment horizontal="center"/>
      <protection locked="0"/>
    </xf>
    <xf numFmtId="0" fontId="1" fillId="0" borderId="10" xfId="0" applyFont="1" applyBorder="1" applyAlignment="1" applyProtection="1">
      <alignment vertical="center"/>
      <protection locked="0"/>
    </xf>
    <xf numFmtId="164" fontId="1" fillId="0" borderId="10" xfId="0" applyNumberFormat="1" applyFont="1" applyBorder="1" applyAlignment="1" applyProtection="1">
      <alignment vertical="center"/>
      <protection locked="0"/>
    </xf>
    <xf numFmtId="9" fontId="1" fillId="0" borderId="12" xfId="0" applyNumberFormat="1" applyFont="1" applyBorder="1" applyAlignment="1" applyProtection="1">
      <alignment vertical="center"/>
      <protection locked="0"/>
    </xf>
    <xf numFmtId="0" fontId="1" fillId="20" borderId="45" xfId="0" applyFont="1" applyFill="1" applyBorder="1" applyAlignment="1" applyProtection="1">
      <alignment horizontal="left" indent="1"/>
      <protection locked="0"/>
    </xf>
    <xf numFmtId="0" fontId="1" fillId="20" borderId="45" xfId="0" applyFont="1" applyFill="1" applyBorder="1" applyAlignment="1" applyProtection="1">
      <alignment horizontal="center"/>
      <protection locked="0"/>
    </xf>
    <xf numFmtId="0" fontId="22" fillId="20" borderId="45" xfId="0" applyFont="1" applyFill="1" applyBorder="1" applyAlignment="1" applyProtection="1">
      <alignment horizontal="center"/>
      <protection locked="0"/>
    </xf>
    <xf numFmtId="0" fontId="1" fillId="0" borderId="45" xfId="0" applyFont="1" applyBorder="1" applyAlignment="1" applyProtection="1">
      <alignment vertical="center"/>
      <protection locked="0"/>
    </xf>
    <xf numFmtId="164" fontId="1" fillId="0" borderId="45" xfId="0" applyNumberFormat="1" applyFont="1" applyBorder="1" applyAlignment="1" applyProtection="1">
      <alignment vertical="center"/>
      <protection locked="0"/>
    </xf>
    <xf numFmtId="9" fontId="1" fillId="0" borderId="46" xfId="0" applyNumberFormat="1" applyFont="1" applyBorder="1" applyAlignment="1" applyProtection="1">
      <alignment vertical="center"/>
      <protection locked="0"/>
    </xf>
    <xf numFmtId="0" fontId="3" fillId="0" borderId="47" xfId="0" applyFont="1" applyBorder="1" applyAlignment="1" applyProtection="1">
      <alignment horizontal="center"/>
      <protection locked="0"/>
    </xf>
    <xf numFmtId="0" fontId="3" fillId="0" borderId="45" xfId="0" applyFont="1" applyBorder="1" applyAlignment="1" applyProtection="1">
      <alignment wrapText="1"/>
      <protection locked="0"/>
    </xf>
    <xf numFmtId="0" fontId="0" fillId="8" borderId="43" xfId="0" applyFill="1" applyBorder="1" applyAlignment="1">
      <alignment horizontal="center"/>
    </xf>
    <xf numFmtId="14" fontId="0" fillId="32" borderId="43" xfId="0" applyNumberFormat="1" applyFill="1" applyBorder="1" applyAlignment="1">
      <alignment horizontal="center"/>
    </xf>
    <xf numFmtId="9" fontId="0" fillId="20" borderId="44" xfId="0" applyNumberFormat="1" applyFill="1" applyBorder="1" applyAlignment="1" applyProtection="1">
      <alignment horizontal="center"/>
      <protection locked="0"/>
    </xf>
    <xf numFmtId="0" fontId="0" fillId="20" borderId="43" xfId="0" applyFill="1" applyBorder="1" applyProtection="1">
      <protection locked="0"/>
    </xf>
    <xf numFmtId="0" fontId="0" fillId="20" borderId="43" xfId="0" applyFill="1" applyBorder="1" applyAlignment="1" applyProtection="1">
      <alignment horizontal="left"/>
      <protection locked="0"/>
    </xf>
    <xf numFmtId="0" fontId="0" fillId="0" borderId="45" xfId="0" applyBorder="1" applyAlignment="1" applyProtection="1">
      <alignment horizontal="left" wrapText="1"/>
      <protection locked="0"/>
    </xf>
    <xf numFmtId="0" fontId="28" fillId="20" borderId="8" xfId="1" applyFill="1" applyBorder="1" applyAlignment="1" applyProtection="1">
      <alignment horizontal="center"/>
      <protection locked="0"/>
    </xf>
    <xf numFmtId="0" fontId="28" fillId="0" borderId="8" xfId="1" applyBorder="1" applyProtection="1">
      <protection locked="0"/>
    </xf>
    <xf numFmtId="0" fontId="0" fillId="7" borderId="43" xfId="0" applyFill="1" applyBorder="1" applyProtection="1">
      <protection locked="0"/>
    </xf>
    <xf numFmtId="14" fontId="0" fillId="21" borderId="43" xfId="0" applyNumberFormat="1" applyFill="1" applyBorder="1" applyAlignment="1" applyProtection="1">
      <alignment horizontal="center"/>
      <protection locked="0"/>
    </xf>
    <xf numFmtId="0" fontId="0" fillId="21" borderId="43" xfId="0" applyFill="1" applyBorder="1" applyAlignment="1" applyProtection="1">
      <alignment horizontal="left" indent="1"/>
      <protection locked="0"/>
    </xf>
    <xf numFmtId="0" fontId="0" fillId="21" borderId="43" xfId="0" applyFill="1" applyBorder="1" applyProtection="1">
      <protection locked="0"/>
    </xf>
    <xf numFmtId="166" fontId="0" fillId="21" borderId="43" xfId="0" applyNumberFormat="1" applyFill="1" applyBorder="1" applyAlignment="1" applyProtection="1">
      <alignment horizontal="center"/>
      <protection locked="0"/>
    </xf>
    <xf numFmtId="9" fontId="0" fillId="21" borderId="44" xfId="0" applyNumberFormat="1" applyFill="1" applyBorder="1" applyAlignment="1" applyProtection="1">
      <alignment horizontal="center"/>
      <protection locked="0"/>
    </xf>
    <xf numFmtId="9" fontId="0" fillId="20" borderId="43" xfId="0" applyNumberFormat="1" applyFill="1" applyBorder="1" applyAlignment="1" applyProtection="1">
      <alignment horizontal="center"/>
      <protection locked="0"/>
    </xf>
    <xf numFmtId="9" fontId="0" fillId="20" borderId="0" xfId="0" applyNumberFormat="1" applyFill="1" applyAlignment="1" applyProtection="1">
      <alignment horizontal="left" indent="1"/>
      <protection locked="0"/>
    </xf>
    <xf numFmtId="0" fontId="0" fillId="20" borderId="43" xfId="0" applyFill="1" applyBorder="1" applyAlignment="1" applyProtection="1">
      <alignment horizontal="center"/>
      <protection locked="0"/>
    </xf>
    <xf numFmtId="0" fontId="101" fillId="0" borderId="0" xfId="0" applyFont="1" applyAlignment="1">
      <alignment wrapText="1"/>
    </xf>
    <xf numFmtId="0" fontId="103" fillId="0" borderId="0" xfId="0" applyFont="1"/>
    <xf numFmtId="0" fontId="104" fillId="0" borderId="0" xfId="0" applyFont="1"/>
    <xf numFmtId="0" fontId="105" fillId="42" borderId="0" xfId="0" applyFont="1" applyFill="1" applyAlignment="1">
      <alignment horizontal="right" vertical="center"/>
    </xf>
    <xf numFmtId="0" fontId="106" fillId="34" borderId="0" xfId="0" applyFont="1" applyFill="1" applyAlignment="1">
      <alignment wrapText="1" readingOrder="1"/>
    </xf>
    <xf numFmtId="0" fontId="106" fillId="4" borderId="0" xfId="0" applyFont="1" applyFill="1" applyAlignment="1">
      <alignment wrapText="1" readingOrder="1"/>
    </xf>
    <xf numFmtId="0" fontId="106" fillId="34" borderId="0" xfId="0" applyFont="1" applyFill="1" applyAlignment="1">
      <alignment horizontal="right" vertical="center" wrapText="1" readingOrder="1"/>
    </xf>
    <xf numFmtId="0" fontId="107" fillId="0" borderId="0" xfId="0" applyFont="1"/>
    <xf numFmtId="0" fontId="106" fillId="34" borderId="0" xfId="0" applyFont="1" applyFill="1" applyAlignment="1">
      <alignment horizontal="right" wrapText="1" readingOrder="1"/>
    </xf>
    <xf numFmtId="0" fontId="106" fillId="4" borderId="0" xfId="0" applyFont="1" applyFill="1" applyAlignment="1">
      <alignment vertical="center" wrapText="1" readingOrder="1"/>
    </xf>
    <xf numFmtId="0" fontId="103" fillId="43" borderId="0" xfId="0" applyFont="1" applyFill="1" applyAlignment="1">
      <alignment horizontal="center" wrapText="1"/>
    </xf>
    <xf numFmtId="0" fontId="108" fillId="34" borderId="0" xfId="0" applyFont="1" applyFill="1" applyAlignment="1">
      <alignment wrapText="1" readingOrder="1"/>
    </xf>
    <xf numFmtId="0" fontId="109" fillId="0" borderId="0" xfId="0" applyFont="1"/>
    <xf numFmtId="0" fontId="110" fillId="0" borderId="0" xfId="0" applyFont="1" applyAlignment="1">
      <alignment wrapText="1"/>
    </xf>
    <xf numFmtId="0" fontId="108" fillId="34" borderId="0" xfId="0" applyFont="1" applyFill="1" applyAlignment="1">
      <alignment horizontal="right" wrapText="1" readingOrder="1"/>
    </xf>
    <xf numFmtId="0" fontId="0" fillId="0" borderId="0" xfId="0" applyAlignment="1">
      <alignment horizontal="center" wrapText="1"/>
    </xf>
    <xf numFmtId="0" fontId="109" fillId="0" borderId="0" xfId="0" applyFont="1" applyAlignment="1">
      <alignment wrapText="1"/>
    </xf>
    <xf numFmtId="0" fontId="0" fillId="0" borderId="0" xfId="0" applyAlignment="1">
      <alignment horizontal="center"/>
    </xf>
    <xf numFmtId="0" fontId="111" fillId="0" borderId="0" xfId="0" applyFont="1" applyAlignment="1">
      <alignment horizontal="center"/>
    </xf>
    <xf numFmtId="0" fontId="112" fillId="42" borderId="0" xfId="0" applyFont="1" applyFill="1"/>
    <xf numFmtId="0" fontId="113" fillId="34" borderId="0" xfId="0" applyFont="1" applyFill="1" applyAlignment="1">
      <alignment wrapText="1" readingOrder="1"/>
    </xf>
    <xf numFmtId="0" fontId="114" fillId="0" borderId="0" xfId="0" applyFont="1" applyAlignment="1">
      <alignment wrapText="1"/>
    </xf>
    <xf numFmtId="0" fontId="115" fillId="0" borderId="0" xfId="0" applyFont="1" applyAlignment="1">
      <alignment wrapText="1"/>
    </xf>
    <xf numFmtId="16" fontId="0" fillId="0" borderId="0" xfId="0" applyNumberFormat="1" applyAlignment="1">
      <alignment horizontal="center"/>
    </xf>
    <xf numFmtId="0" fontId="116" fillId="0" borderId="0" xfId="0" applyFont="1" applyAlignment="1">
      <alignment wrapText="1"/>
    </xf>
    <xf numFmtId="0" fontId="117" fillId="42" borderId="0" xfId="0" applyFont="1" applyFill="1"/>
    <xf numFmtId="0" fontId="118" fillId="0" borderId="0" xfId="0" applyFont="1" applyAlignment="1">
      <alignment wrapText="1"/>
    </xf>
    <xf numFmtId="0" fontId="119" fillId="42" borderId="0" xfId="0" applyFont="1" applyFill="1" applyAlignment="1">
      <alignment horizontal="right"/>
    </xf>
    <xf numFmtId="0" fontId="120" fillId="34" borderId="0" xfId="0" applyFont="1" applyFill="1" applyAlignment="1">
      <alignment wrapText="1"/>
    </xf>
    <xf numFmtId="0" fontId="121" fillId="0" borderId="0" xfId="0" applyFont="1"/>
    <xf numFmtId="0" fontId="122" fillId="0" borderId="0" xfId="0" applyFont="1"/>
    <xf numFmtId="0" fontId="123" fillId="42" borderId="0" xfId="0" applyFont="1" applyFill="1" applyAlignment="1">
      <alignment wrapText="1" readingOrder="1"/>
    </xf>
    <xf numFmtId="0" fontId="3" fillId="0" borderId="16" xfId="0" applyFont="1" applyBorder="1" applyAlignment="1" applyProtection="1">
      <alignment wrapText="1"/>
      <protection locked="0"/>
    </xf>
    <xf numFmtId="0" fontId="72" fillId="0" borderId="0" xfId="0" applyFont="1"/>
    <xf numFmtId="0" fontId="72" fillId="0" borderId="0" xfId="0" applyFont="1" applyAlignment="1">
      <alignment wrapText="1"/>
    </xf>
    <xf numFmtId="0" fontId="124" fillId="0" borderId="0" xfId="0" applyFont="1" applyAlignment="1">
      <alignment wrapText="1"/>
    </xf>
    <xf numFmtId="0" fontId="124" fillId="44" borderId="48" xfId="0" applyFont="1" applyFill="1" applyBorder="1" applyAlignment="1">
      <alignment wrapText="1"/>
    </xf>
    <xf numFmtId="0" fontId="124" fillId="0" borderId="0" xfId="0" applyFont="1"/>
    <xf numFmtId="0" fontId="125" fillId="0" borderId="0" xfId="0" applyFont="1" applyAlignment="1">
      <alignment wrapText="1"/>
    </xf>
    <xf numFmtId="0" fontId="0" fillId="44" borderId="48" xfId="0" applyFill="1" applyBorder="1" applyAlignment="1">
      <alignment wrapText="1"/>
    </xf>
    <xf numFmtId="0" fontId="0" fillId="44" borderId="48" xfId="0" applyFill="1" applyBorder="1"/>
    <xf numFmtId="0" fontId="126" fillId="0" borderId="0" xfId="0" applyFont="1" applyAlignment="1">
      <alignment wrapText="1"/>
    </xf>
    <xf numFmtId="0" fontId="0" fillId="44" borderId="0" xfId="0" applyFill="1" applyAlignment="1">
      <alignment wrapText="1"/>
    </xf>
    <xf numFmtId="0" fontId="0" fillId="44" borderId="0" xfId="0" applyFill="1"/>
    <xf numFmtId="0" fontId="128" fillId="0" borderId="0" xfId="0" applyFont="1" applyAlignment="1">
      <alignment wrapText="1"/>
    </xf>
    <xf numFmtId="0" fontId="129" fillId="0" borderId="0" xfId="0" applyFont="1" applyAlignment="1">
      <alignment wrapText="1"/>
    </xf>
    <xf numFmtId="0" fontId="0" fillId="21" borderId="49" xfId="0" applyFill="1" applyBorder="1" applyProtection="1">
      <protection locked="0"/>
    </xf>
    <xf numFmtId="14" fontId="3" fillId="32" borderId="0" xfId="0" applyNumberFormat="1" applyFont="1" applyFill="1" applyAlignment="1">
      <alignment horizontal="center"/>
    </xf>
    <xf numFmtId="0" fontId="16" fillId="7" borderId="50" xfId="0" applyFont="1" applyFill="1" applyBorder="1" applyAlignment="1" applyProtection="1">
      <alignment horizontal="center" wrapText="1"/>
      <protection locked="0"/>
    </xf>
    <xf numFmtId="14" fontId="16" fillId="20" borderId="43" xfId="0" applyNumberFormat="1" applyFont="1" applyFill="1" applyBorder="1" applyAlignment="1" applyProtection="1">
      <alignment horizontal="center" vertical="center"/>
      <protection locked="0"/>
    </xf>
    <xf numFmtId="0" fontId="16" fillId="4" borderId="43" xfId="0" applyFont="1" applyFill="1" applyBorder="1" applyAlignment="1" applyProtection="1">
      <alignment horizontal="left" indent="1"/>
      <protection locked="0"/>
    </xf>
    <xf numFmtId="0" fontId="16" fillId="20" borderId="43" xfId="0" applyFont="1" applyFill="1" applyBorder="1" applyAlignment="1" applyProtection="1">
      <alignment horizontal="center" vertical="center" wrapText="1"/>
      <protection locked="0"/>
    </xf>
    <xf numFmtId="14" fontId="17" fillId="0" borderId="43" xfId="0" applyNumberFormat="1" applyFont="1" applyBorder="1" applyAlignment="1" applyProtection="1">
      <alignment horizontal="left" wrapText="1"/>
      <protection locked="0"/>
    </xf>
    <xf numFmtId="0" fontId="3" fillId="20" borderId="4" xfId="0" applyFont="1" applyFill="1" applyBorder="1" applyAlignment="1" applyProtection="1">
      <alignment horizontal="left"/>
      <protection locked="0"/>
    </xf>
    <xf numFmtId="0" fontId="0" fillId="20" borderId="4" xfId="0" applyFill="1" applyBorder="1" applyAlignment="1" applyProtection="1">
      <alignment horizontal="left"/>
      <protection locked="0"/>
    </xf>
    <xf numFmtId="166" fontId="3" fillId="20" borderId="4" xfId="0" applyNumberFormat="1" applyFont="1" applyFill="1" applyBorder="1" applyAlignment="1" applyProtection="1">
      <alignment horizontal="left"/>
      <protection locked="0"/>
    </xf>
    <xf numFmtId="0" fontId="130" fillId="0" borderId="0" xfId="0" applyFont="1" applyAlignment="1">
      <alignment wrapText="1"/>
    </xf>
    <xf numFmtId="0" fontId="131" fillId="0" borderId="0" xfId="0" applyFont="1"/>
    <xf numFmtId="0" fontId="16" fillId="7" borderId="43" xfId="0" applyFont="1" applyFill="1" applyBorder="1" applyAlignment="1" applyProtection="1">
      <alignment horizontal="center" wrapText="1"/>
      <protection locked="0"/>
    </xf>
    <xf numFmtId="0" fontId="16" fillId="8" borderId="4" xfId="0" applyFont="1" applyFill="1" applyBorder="1" applyAlignment="1">
      <alignment horizontal="center" vertical="center"/>
    </xf>
    <xf numFmtId="0" fontId="0" fillId="20" borderId="0" xfId="0" applyFill="1" applyAlignment="1" applyProtection="1">
      <alignment horizontal="left"/>
      <protection locked="0"/>
    </xf>
    <xf numFmtId="0" fontId="16" fillId="4" borderId="43" xfId="0" applyFont="1" applyFill="1" applyBorder="1" applyAlignment="1" applyProtection="1">
      <alignment horizontal="left" indent="3"/>
      <protection locked="0"/>
    </xf>
    <xf numFmtId="0" fontId="3" fillId="4" borderId="6" xfId="0" applyFont="1" applyFill="1" applyBorder="1" applyAlignment="1" applyProtection="1">
      <alignment horizontal="left" indent="1"/>
      <protection locked="0"/>
    </xf>
    <xf numFmtId="0" fontId="16" fillId="4" borderId="4" xfId="0" applyFont="1" applyFill="1" applyBorder="1" applyAlignment="1" applyProtection="1">
      <alignment horizontal="left" indent="2"/>
      <protection locked="0"/>
    </xf>
    <xf numFmtId="14" fontId="17" fillId="0" borderId="10" xfId="0" applyNumberFormat="1" applyFont="1" applyBorder="1" applyAlignment="1" applyProtection="1">
      <alignment horizontal="left" wrapText="1"/>
      <protection locked="0"/>
    </xf>
    <xf numFmtId="14" fontId="17" fillId="0" borderId="0" xfId="0" applyNumberFormat="1" applyFont="1" applyAlignment="1" applyProtection="1">
      <alignment horizontal="left" wrapText="1"/>
      <protection locked="0"/>
    </xf>
    <xf numFmtId="0" fontId="16" fillId="4" borderId="6" xfId="0" applyFont="1" applyFill="1" applyBorder="1" applyAlignment="1" applyProtection="1">
      <alignment horizontal="left" indent="1"/>
      <protection locked="0"/>
    </xf>
    <xf numFmtId="0" fontId="81" fillId="41" borderId="0" xfId="0" applyFont="1" applyFill="1"/>
    <xf numFmtId="0" fontId="81" fillId="36" borderId="0" xfId="0" applyFont="1" applyFill="1"/>
    <xf numFmtId="0" fontId="81" fillId="35" borderId="0" xfId="0" applyFont="1" applyFill="1"/>
    <xf numFmtId="0" fontId="81" fillId="35" borderId="0" xfId="0" applyFont="1" applyFill="1" applyAlignment="1">
      <alignment wrapText="1"/>
    </xf>
    <xf numFmtId="0" fontId="81" fillId="35" borderId="37" xfId="0" applyFont="1" applyFill="1" applyBorder="1"/>
    <xf numFmtId="0" fontId="81" fillId="35" borderId="37" xfId="0" applyFont="1" applyFill="1" applyBorder="1" applyAlignment="1">
      <alignment wrapText="1"/>
    </xf>
    <xf numFmtId="0" fontId="92" fillId="5" borderId="45" xfId="0" applyFont="1" applyFill="1" applyBorder="1" applyAlignment="1" applyProtection="1">
      <alignment horizontal="center"/>
      <protection locked="0"/>
    </xf>
    <xf numFmtId="16" fontId="0" fillId="20" borderId="8" xfId="0" applyNumberFormat="1" applyFill="1" applyBorder="1" applyAlignment="1" applyProtection="1">
      <alignment horizontal="center"/>
      <protection locked="0"/>
    </xf>
    <xf numFmtId="16" fontId="0" fillId="20" borderId="10" xfId="0" applyNumberFormat="1" applyFill="1" applyBorder="1" applyAlignment="1" applyProtection="1">
      <alignment horizontal="center"/>
      <protection locked="0"/>
    </xf>
    <xf numFmtId="0" fontId="132" fillId="0" borderId="0" xfId="0" applyFont="1"/>
    <xf numFmtId="14" fontId="1" fillId="0" borderId="0" xfId="0" applyNumberFormat="1" applyFont="1" applyAlignment="1" applyProtection="1">
      <alignment vertical="top"/>
      <protection locked="0"/>
    </xf>
    <xf numFmtId="0" fontId="84" fillId="31" borderId="0" xfId="3" applyFont="1" applyFill="1" applyAlignment="1">
      <alignment horizontal="center"/>
    </xf>
    <xf numFmtId="0" fontId="85" fillId="31" borderId="0" xfId="3" applyFont="1" applyFill="1" applyAlignment="1">
      <alignment horizontal="center"/>
    </xf>
    <xf numFmtId="0" fontId="1" fillId="0" borderId="0" xfId="0" applyFont="1" applyAlignment="1" applyProtection="1">
      <alignment horizontal="left" vertical="center" wrapText="1"/>
      <protection locked="0"/>
    </xf>
    <xf numFmtId="0" fontId="1" fillId="0" borderId="0" xfId="0" applyFont="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1" fillId="0" borderId="0" xfId="0" applyFont="1" applyAlignment="1">
      <alignment horizontal="center" vertical="center" wrapText="1"/>
    </xf>
    <xf numFmtId="0" fontId="2" fillId="2" borderId="0" xfId="2" applyFont="1" applyFill="1" applyAlignment="1">
      <alignment horizontal="center" vertical="center"/>
    </xf>
    <xf numFmtId="0" fontId="1" fillId="0" borderId="0" xfId="2" applyFont="1" applyAlignment="1">
      <alignment horizontal="center" vertical="center" wrapText="1"/>
    </xf>
    <xf numFmtId="0" fontId="26" fillId="0" borderId="0" xfId="0" applyFont="1" applyAlignment="1">
      <alignment wrapText="1"/>
    </xf>
    <xf numFmtId="0" fontId="102" fillId="0" borderId="0" xfId="0" applyFont="1"/>
    <xf numFmtId="0" fontId="38" fillId="15" borderId="23" xfId="0" applyFont="1" applyFill="1" applyBorder="1" applyAlignment="1">
      <alignment wrapText="1"/>
    </xf>
    <xf numFmtId="0" fontId="38" fillId="15" borderId="24" xfId="0" applyFont="1" applyFill="1" applyBorder="1" applyAlignment="1">
      <alignment wrapText="1"/>
    </xf>
    <xf numFmtId="0" fontId="39" fillId="0" borderId="23" xfId="0" applyFont="1" applyBorder="1" applyAlignment="1">
      <alignment wrapText="1"/>
    </xf>
    <xf numFmtId="0" fontId="39" fillId="0" borderId="24" xfId="0" applyFont="1" applyBorder="1" applyAlignment="1">
      <alignment wrapText="1"/>
    </xf>
    <xf numFmtId="0" fontId="40" fillId="16" borderId="29" xfId="0" applyFont="1" applyFill="1" applyBorder="1" applyAlignment="1">
      <alignment wrapText="1"/>
    </xf>
    <xf numFmtId="0" fontId="40" fillId="16" borderId="30" xfId="0" applyFont="1" applyFill="1" applyBorder="1" applyAlignment="1">
      <alignment wrapText="1"/>
    </xf>
    <xf numFmtId="0" fontId="26" fillId="0" borderId="20" xfId="0" applyFont="1" applyBorder="1" applyAlignment="1">
      <alignment wrapText="1"/>
    </xf>
    <xf numFmtId="0" fontId="26" fillId="0" borderId="21" xfId="0" applyFont="1" applyBorder="1" applyAlignment="1">
      <alignment wrapText="1"/>
    </xf>
    <xf numFmtId="0" fontId="31" fillId="9" borderId="20" xfId="0" applyFont="1" applyFill="1" applyBorder="1" applyAlignment="1">
      <alignment wrapText="1"/>
    </xf>
    <xf numFmtId="0" fontId="31" fillId="9" borderId="21" xfId="0" applyFont="1" applyFill="1" applyBorder="1" applyAlignment="1">
      <alignment wrapText="1"/>
    </xf>
    <xf numFmtId="0" fontId="30" fillId="11" borderId="20" xfId="0" applyFont="1" applyFill="1" applyBorder="1" applyAlignment="1">
      <alignment wrapText="1"/>
    </xf>
    <xf numFmtId="0" fontId="30" fillId="11" borderId="21" xfId="0" applyFont="1" applyFill="1" applyBorder="1" applyAlignment="1">
      <alignment wrapText="1"/>
    </xf>
    <xf numFmtId="0" fontId="29" fillId="13" borderId="20" xfId="0" applyFont="1" applyFill="1" applyBorder="1" applyAlignment="1">
      <alignment wrapText="1"/>
    </xf>
    <xf numFmtId="0" fontId="29" fillId="13" borderId="21" xfId="0" applyFont="1" applyFill="1" applyBorder="1" applyAlignment="1">
      <alignment wrapText="1"/>
    </xf>
    <xf numFmtId="0" fontId="26" fillId="9" borderId="20" xfId="0" applyFont="1" applyFill="1" applyBorder="1" applyAlignment="1">
      <alignment wrapText="1"/>
    </xf>
    <xf numFmtId="0" fontId="26" fillId="9" borderId="21" xfId="0" applyFont="1" applyFill="1" applyBorder="1" applyAlignment="1">
      <alignment wrapText="1"/>
    </xf>
    <xf numFmtId="0" fontId="29" fillId="10" borderId="20" xfId="0" applyFont="1" applyFill="1" applyBorder="1" applyAlignment="1">
      <alignment wrapText="1"/>
    </xf>
    <xf numFmtId="0" fontId="29" fillId="10" borderId="21" xfId="0" applyFont="1" applyFill="1" applyBorder="1" applyAlignment="1">
      <alignment wrapText="1"/>
    </xf>
    <xf numFmtId="0" fontId="27" fillId="9" borderId="20" xfId="0" applyFont="1" applyFill="1" applyBorder="1" applyAlignment="1">
      <alignment wrapText="1"/>
    </xf>
    <xf numFmtId="0" fontId="27" fillId="9" borderId="21" xfId="0" applyFont="1" applyFill="1" applyBorder="1" applyAlignment="1">
      <alignment wrapText="1"/>
    </xf>
    <xf numFmtId="0" fontId="0" fillId="0" borderId="0" xfId="0" applyAlignment="1">
      <alignment wrapText="1"/>
    </xf>
    <xf numFmtId="0" fontId="0" fillId="27" borderId="0" xfId="0" applyFill="1" applyAlignment="1">
      <alignment wrapText="1"/>
    </xf>
    <xf numFmtId="0" fontId="78" fillId="0" borderId="0" xfId="0" applyFont="1" applyAlignment="1">
      <alignment wrapText="1"/>
    </xf>
    <xf numFmtId="0" fontId="79" fillId="2" borderId="0" xfId="0" applyFont="1" applyFill="1" applyAlignment="1">
      <alignment wrapText="1"/>
    </xf>
    <xf numFmtId="0" fontId="81" fillId="0" borderId="0" xfId="0" applyFont="1" applyAlignment="1">
      <alignment wrapText="1"/>
    </xf>
    <xf numFmtId="0" fontId="82" fillId="0" borderId="0" xfId="0" applyFont="1" applyAlignment="1">
      <alignment wrapText="1"/>
    </xf>
    <xf numFmtId="0" fontId="91" fillId="0" borderId="0" xfId="0" applyFont="1" applyAlignment="1">
      <alignment wrapText="1"/>
    </xf>
    <xf numFmtId="0" fontId="89" fillId="0" borderId="0" xfId="0" applyFont="1" applyAlignment="1">
      <alignment wrapText="1"/>
    </xf>
  </cellXfs>
  <cellStyles count="4">
    <cellStyle name="Hyperlink" xfId="1" builtinId="8"/>
    <cellStyle name="Normal" xfId="0" builtinId="0"/>
    <cellStyle name="Normal 2" xfId="2" xr:uid="{980DC1CD-D54A-45F8-B573-684B4E7A4E6B}"/>
    <cellStyle name="Normal 2 2" xfId="3" xr:uid="{6DEB2EEE-C901-4A8F-8B0B-182814E6DBDF}"/>
  </cellStyles>
  <dxfs count="139">
    <dxf>
      <fill>
        <patternFill>
          <bgColor rgb="FFFF0000"/>
        </patternFill>
      </fill>
    </dxf>
    <dxf>
      <fill>
        <patternFill>
          <bgColor rgb="FFEAF0F6"/>
        </patternFill>
      </fill>
    </dxf>
    <dxf>
      <fill>
        <patternFill>
          <bgColor rgb="FFFF0000"/>
        </patternFill>
      </fill>
    </dxf>
    <dxf>
      <fill>
        <patternFill>
          <bgColor rgb="FFEAF0F6"/>
        </patternFill>
      </fill>
    </dxf>
    <dxf>
      <fill>
        <patternFill>
          <bgColor theme="5" tint="0.79998168889431442"/>
        </patternFill>
      </fill>
    </dxf>
    <dxf>
      <fill>
        <patternFill>
          <bgColor theme="5" tint="0.79998168889431442"/>
        </patternFill>
      </fill>
    </dxf>
    <dxf>
      <fill>
        <patternFill>
          <bgColor rgb="FFFF0000"/>
        </patternFill>
      </fill>
    </dxf>
    <dxf>
      <fill>
        <patternFill>
          <bgColor rgb="FFFF0000"/>
        </patternFill>
      </fill>
    </dxf>
    <dxf>
      <fill>
        <patternFill>
          <bgColor rgb="FFEAF0F6"/>
        </patternFill>
      </fill>
    </dxf>
    <dxf>
      <fill>
        <patternFill>
          <bgColor rgb="FFEAF0F6"/>
        </patternFill>
      </fill>
    </dxf>
    <dxf>
      <fill>
        <patternFill>
          <bgColor rgb="FFFFC7CE"/>
        </patternFill>
      </fill>
    </dxf>
    <dxf>
      <fill>
        <patternFill>
          <bgColor rgb="FFFFC7CE"/>
        </patternFill>
      </fill>
    </dxf>
    <dxf>
      <fill>
        <patternFill>
          <bgColor rgb="FFEAF0F6"/>
        </patternFill>
      </fill>
    </dxf>
    <dxf>
      <fill>
        <patternFill>
          <bgColor rgb="FFEAF0F6"/>
        </patternFill>
      </fill>
    </dxf>
    <dxf>
      <fill>
        <patternFill>
          <bgColor rgb="FFFF0000"/>
        </patternFill>
      </fill>
    </dxf>
    <dxf>
      <fill>
        <patternFill>
          <bgColor rgb="FFEAF0F6"/>
        </patternFill>
      </fill>
    </dxf>
    <dxf>
      <fill>
        <patternFill>
          <bgColor rgb="FFFF0000"/>
        </patternFill>
      </fill>
    </dxf>
    <dxf>
      <fill>
        <patternFill>
          <bgColor rgb="FFFFC7CE"/>
        </patternFill>
      </fill>
    </dxf>
    <dxf>
      <fill>
        <patternFill>
          <bgColor rgb="FFFFC7CE"/>
        </patternFill>
      </fill>
    </dxf>
    <dxf>
      <fill>
        <patternFill>
          <bgColor rgb="FFFFC7CE"/>
        </patternFill>
      </fill>
    </dxf>
    <dxf>
      <fill>
        <patternFill>
          <bgColor rgb="FFFF0000"/>
        </patternFill>
      </fill>
    </dxf>
    <dxf>
      <fill>
        <patternFill>
          <bgColor rgb="FFEAF0F6"/>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7CE"/>
        </patternFill>
      </fill>
    </dxf>
    <dxf>
      <numFmt numFmtId="19" formatCode="m/d/yyyy"/>
    </dxf>
    <dxf>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0"/>
        <color rgb="FF33475B"/>
        <name val="Arial"/>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rgb="FF000000"/>
          <bgColor auto="1"/>
        </patternFill>
      </fill>
      <alignment horizontal="general" vertical="center" textRotation="0" wrapText="1" indent="0" justifyLastLine="0" shrinkToFit="0" readingOrder="0"/>
    </dxf>
    <dxf>
      <font>
        <b/>
        <i val="0"/>
        <strike val="0"/>
        <condense val="0"/>
        <extend val="0"/>
        <outline val="0"/>
        <shadow val="0"/>
        <u val="none"/>
        <vertAlign val="baseline"/>
        <sz val="14"/>
        <color rgb="FFFFFFFF"/>
        <name val="Arial"/>
        <family val="2"/>
        <scheme val="none"/>
      </font>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rgb="FF33475B"/>
        <name val="Arial"/>
        <family val="2"/>
        <scheme val="none"/>
      </font>
      <fill>
        <patternFill patternType="none">
          <fgColor indexed="64"/>
          <bgColor auto="1"/>
        </patternFill>
      </fill>
      <alignment horizontal="general" vertical="center" textRotation="0" wrapText="1" indent="0" justifyLastLine="0" shrinkToFit="0" readingOrder="0"/>
    </dxf>
    <dxf>
      <font>
        <b/>
        <i val="0"/>
        <strike val="0"/>
        <condense val="0"/>
        <extend val="0"/>
        <outline val="0"/>
        <shadow val="0"/>
        <u val="none"/>
        <vertAlign val="baseline"/>
        <sz val="9"/>
        <color rgb="FFFFFFFF"/>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9"/>
        <color rgb="FF33475B"/>
        <name val="Arial"/>
        <family val="2"/>
        <scheme val="none"/>
      </font>
      <numFmt numFmtId="19" formatCode="m/d/yyyy"/>
      <fill>
        <patternFill patternType="none">
          <fgColor indexed="64"/>
          <bgColor indexed="65"/>
        </patternFill>
      </fill>
      <alignment horizontal="left" vertical="bottom" textRotation="0" wrapText="1" indent="0" justifyLastLine="0" shrinkToFit="0" readingOrder="0"/>
      <border diagonalUp="0" diagonalDown="0" outline="0">
        <left/>
        <top style="thin">
          <color theme="0" tint="-0.24994659260841701"/>
        </top>
        <bottom style="thin">
          <color theme="0" tint="-0.24994659260841701"/>
        </bottom>
      </border>
      <protection locked="0" hidden="0"/>
    </dxf>
    <dxf>
      <font>
        <b val="0"/>
        <i val="0"/>
        <strike val="0"/>
        <condense val="0"/>
        <extend val="0"/>
        <outline val="0"/>
        <shadow val="0"/>
        <u val="none"/>
        <vertAlign val="baseline"/>
        <sz val="11"/>
        <color rgb="FF33475B"/>
        <name val="Arial"/>
        <family val="2"/>
        <scheme val="none"/>
      </font>
      <numFmt numFmtId="0" formatCode="General"/>
      <fill>
        <patternFill patternType="solid">
          <fgColor indexed="64"/>
          <bgColor theme="8" tint="0.79998168889431442"/>
        </patternFill>
      </fill>
      <alignment horizontal="center" vertical="center" textRotation="0" wrapText="1" indent="0" justifyLastLine="0" shrinkToFit="0" readingOrder="0"/>
      <border diagonalUp="0" diagonalDown="0">
        <left/>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1"/>
        <color rgb="FF33475B"/>
        <name val="Arial"/>
        <family val="2"/>
        <scheme val="none"/>
      </font>
      <fill>
        <patternFill patternType="solid">
          <fgColor indexed="64"/>
          <bgColor rgb="FFEAF0F6"/>
        </patternFill>
      </fill>
      <alignment horizontal="center" vertical="bottom" textRotation="0" wrapText="1" indent="0" justifyLastLine="0" shrinkToFit="0" readingOrder="0"/>
      <border diagonalUp="0" diagonalDown="0" outline="0">
        <left/>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1"/>
        <color rgb="FF33475B"/>
        <name val="Arial"/>
        <family val="2"/>
        <scheme val="none"/>
      </font>
      <fill>
        <patternFill patternType="solid">
          <fgColor indexed="64"/>
          <bgColor theme="0"/>
        </patternFill>
      </fill>
      <alignment horizontal="left" vertical="bottom" textRotation="0" wrapText="0" relativeIndent="1" justifyLastLine="0" shrinkToFit="0" readingOrder="0"/>
      <border diagonalUp="0" diagonalDown="0" outline="0">
        <left/>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1"/>
        <color rgb="FF33475B"/>
        <name val="Arial"/>
        <family val="2"/>
        <scheme val="none"/>
      </font>
      <numFmt numFmtId="19" formatCode="m/d/yyyy"/>
      <fill>
        <patternFill patternType="solid">
          <fgColor indexed="64"/>
          <bgColor theme="8" tint="0.79998168889431442"/>
        </patternFill>
      </fill>
      <alignment horizontal="center" vertical="center" textRotation="0" wrapText="0" indent="0" justifyLastLine="0" shrinkToFit="0" readingOrder="0"/>
      <border diagonalUp="0" diagonalDown="0" outline="0">
        <left/>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rgb="FF000000"/>
        <name val="Arial"/>
        <family val="2"/>
        <scheme val="none"/>
      </font>
      <numFmt numFmtId="166" formatCode="mm/dd/yy;@"/>
      <fill>
        <patternFill patternType="solid">
          <fgColor indexed="64"/>
          <bgColor theme="8" tint="0.79998168889431442"/>
        </patternFill>
      </fill>
      <alignment horizontal="left" vertical="bottom" textRotation="0" wrapText="0" indent="0" justifyLastLine="0" shrinkToFit="0" readingOrder="0"/>
      <border diagonalUp="0" diagonalDown="0" outline="0">
        <left/>
        <right/>
        <top/>
        <bottom style="thin">
          <color theme="0" tint="-0.24994659260841701"/>
        </bottom>
      </border>
      <protection locked="0" hidden="0"/>
    </dxf>
    <dxf>
      <font>
        <b val="0"/>
        <i val="0"/>
        <strike val="0"/>
        <condense val="0"/>
        <extend val="0"/>
        <outline val="0"/>
        <shadow val="0"/>
        <u val="none"/>
        <vertAlign val="baseline"/>
        <sz val="11"/>
        <color rgb="FF33475B"/>
        <name val="Arial"/>
        <family val="2"/>
        <scheme val="none"/>
      </font>
      <fill>
        <patternFill patternType="solid">
          <fgColor indexed="64"/>
          <bgColor rgb="FFE2ECE9"/>
        </patternFill>
      </fill>
      <alignment horizontal="center" vertical="bottom" textRotation="0" wrapText="1" indent="0" justifyLastLine="0" shrinkToFit="0" readingOrder="0"/>
      <border diagonalUp="0" diagonalDown="0" outline="0">
        <left/>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rgb="FF000000"/>
        <name val="Arial"/>
        <family val="2"/>
        <scheme val="none"/>
      </font>
      <numFmt numFmtId="19" formatCode="m/d/yyyy"/>
      <fill>
        <patternFill>
          <fgColor indexed="64"/>
          <bgColor theme="0" tint="-0.14999847407452621"/>
        </patternFill>
      </fill>
      <alignment horizontal="center" vertical="bottom" textRotation="0" wrapText="0" indent="0" justifyLastLine="0" shrinkToFit="0" readingOrder="0"/>
      <border diagonalUp="0" diagonalDown="0">
        <left/>
        <right/>
        <top/>
        <bottom style="thin">
          <color theme="0" tint="-0.24994659260841701"/>
        </bottom>
      </border>
      <protection locked="1" hidden="0"/>
    </dxf>
    <dxf>
      <font>
        <b val="0"/>
        <i val="0"/>
        <strike val="0"/>
        <condense val="0"/>
        <extend val="0"/>
        <outline val="0"/>
        <shadow val="0"/>
        <u val="none"/>
        <vertAlign val="baseline"/>
        <sz val="10"/>
        <color rgb="FF000000"/>
        <name val="Arial"/>
        <family val="2"/>
        <scheme val="none"/>
      </font>
      <numFmt numFmtId="19" formatCode="m/d/yyyy"/>
      <fill>
        <patternFill patternType="solid">
          <fgColor indexed="64"/>
          <bgColor theme="0" tint="-4.9989318521683403E-2"/>
        </patternFill>
      </fill>
      <alignment horizontal="center" vertical="bottom" textRotation="0" wrapText="0" indent="0" justifyLastLine="0" shrinkToFit="0" readingOrder="0"/>
      <border diagonalUp="0" diagonalDown="0">
        <left/>
        <right/>
        <top/>
        <bottom style="thin">
          <color theme="0" tint="-0.24994659260841701"/>
        </bottom>
        <vertical/>
        <horizontal/>
      </border>
      <protection locked="0" hidden="0"/>
    </dxf>
    <dxf>
      <font>
        <b val="0"/>
        <i val="0"/>
        <strike val="0"/>
        <condense val="0"/>
        <extend val="0"/>
        <outline val="0"/>
        <shadow val="0"/>
        <u val="none"/>
        <vertAlign val="baseline"/>
        <sz val="11"/>
        <color rgb="FF33475B"/>
        <name val="Arial"/>
        <family val="2"/>
        <scheme val="none"/>
      </font>
      <numFmt numFmtId="0" formatCode="General"/>
      <fill>
        <patternFill patternType="solid">
          <fgColor indexed="64"/>
          <bgColor theme="0" tint="-4.9989318521683403E-2"/>
        </patternFill>
      </fill>
      <alignment horizontal="center" vertical="center" textRotation="0" wrapText="0" indent="0" justifyLastLine="0" shrinkToFit="0" readingOrder="0"/>
      <border diagonalUp="0" diagonalDown="0" outline="0">
        <right/>
        <top style="thin">
          <color theme="0" tint="-0.24994659260841701"/>
        </top>
        <bottom style="thin">
          <color theme="0" tint="-0.24994659260841701"/>
        </bottom>
      </border>
      <protection locked="1" hidden="0"/>
    </dxf>
    <dxf>
      <protection locked="0" hidden="0"/>
    </dxf>
    <dxf>
      <font>
        <b/>
        <i val="0"/>
        <strike val="0"/>
        <condense val="0"/>
        <extend val="0"/>
        <outline val="0"/>
        <shadow val="0"/>
        <u val="none"/>
        <vertAlign val="baseline"/>
        <sz val="10"/>
        <color theme="0"/>
        <name val="Arial"/>
        <family val="2"/>
        <scheme val="none"/>
      </font>
      <fill>
        <patternFill patternType="solid">
          <fgColor indexed="64"/>
          <bgColor theme="8" tint="-0.499984740745262"/>
        </patternFill>
      </fill>
      <alignment vertical="center" textRotation="0" wrapText="1" indent="0" justifyLastLine="0" shrinkToFit="0" readingOrder="0"/>
      <protection locked="0" hidden="0"/>
    </dxf>
    <dxf>
      <alignment horizontal="left" vertical="bottom" textRotation="0" wrapText="1" indent="0" justifyLastLine="0" shrinkToFit="0" readingOrder="0"/>
      <border diagonalUp="0" diagonalDown="0" outline="0">
        <left/>
        <top style="thin">
          <color theme="0" tint="-0.34998626667073579"/>
        </top>
        <bottom style="thin">
          <color theme="0" tint="-0.34998626667073579"/>
        </bottom>
      </border>
      <protection locked="0" hidden="0"/>
    </dxf>
    <dxf>
      <fill>
        <patternFill patternType="solid">
          <fgColor indexed="64"/>
          <bgColor theme="8" tint="0.79998168889431442"/>
        </patternFill>
      </fill>
      <alignment horizontal="left" textRotation="0" relativeIndent="-1" justifyLastLine="0" shrinkToFit="0" readingOrder="0"/>
      <border diagonalUp="0" diagonalDown="0">
        <left/>
        <right/>
        <top style="thin">
          <color theme="0" tint="-0.24994659260841701"/>
        </top>
        <bottom style="thin">
          <color theme="0" tint="-0.24994659260841701"/>
        </bottom>
        <vertical/>
        <horizontal style="thin">
          <color theme="0" tint="-0.24994659260841701"/>
        </horizontal>
      </border>
      <protection locked="0" hidden="0"/>
    </dxf>
    <dxf>
      <fill>
        <patternFill patternType="solid">
          <fgColor indexed="64"/>
          <bgColor theme="8" tint="0.79998168889431442"/>
        </patternFill>
      </fill>
      <border diagonalUp="0" diagonalDown="0">
        <left/>
        <right/>
        <top style="thin">
          <color theme="0" tint="-0.24994659260841701"/>
        </top>
        <bottom style="thin">
          <color theme="0" tint="-0.24994659260841701"/>
        </bottom>
        <vertical/>
        <horizontal style="thin">
          <color theme="0" tint="-0.24994659260841701"/>
        </horizontal>
      </border>
      <protection locked="0" hidden="0"/>
    </dxf>
    <dxf>
      <fill>
        <patternFill patternType="solid">
          <fgColor indexed="64"/>
          <bgColor theme="8" tint="0.79998168889431442"/>
        </patternFill>
      </fill>
      <alignment horizontal="center" vertical="bottom" textRotation="0" wrapText="0" indent="0" justifyLastLine="0" shrinkToFit="0" readingOrder="0"/>
      <border diagonalUp="0" diagonalDown="0">
        <left/>
        <right/>
        <top style="thin">
          <color theme="0" tint="-0.24994659260841701"/>
        </top>
        <bottom style="thin">
          <color theme="0" tint="-0.24994659260841701"/>
        </bottom>
        <vertical/>
        <horizontal style="thin">
          <color theme="0" tint="-0.24994659260841701"/>
        </horizontal>
      </border>
      <protection locked="0" hidden="0"/>
    </dxf>
    <dxf>
      <numFmt numFmtId="13" formatCode="0%"/>
      <fill>
        <patternFill patternType="solid">
          <fgColor indexed="64"/>
          <bgColor theme="8" tint="0.79998168889431442"/>
        </patternFill>
      </fill>
      <alignment horizontal="center" vertical="bottom" textRotation="0" wrapText="0" indent="0" justifyLastLine="0" shrinkToFit="0" readingOrder="0"/>
      <border diagonalUp="0" diagonalDown="0">
        <left/>
        <right style="double">
          <color theme="1" tint="0.499984740745262"/>
        </right>
        <top style="thin">
          <color theme="0" tint="-0.24994659260841701"/>
        </top>
        <bottom style="thin">
          <color theme="0" tint="-0.24994659260841701"/>
        </bottom>
        <vertical/>
        <horizontal style="thin">
          <color theme="0" tint="-0.24994659260841701"/>
        </horizontal>
      </border>
      <protection locked="0" hidden="0"/>
    </dxf>
    <dxf>
      <numFmt numFmtId="13" formatCode="0%"/>
      <fill>
        <patternFill patternType="solid">
          <fgColor indexed="64"/>
          <bgColor theme="8" tint="0.79998168889431442"/>
        </patternFill>
      </fill>
      <alignment horizontal="left" vertical="bottom" textRotation="0" wrapText="0" indent="1" justifyLastLine="0" shrinkToFit="0" readingOrder="0"/>
      <border diagonalUp="0" diagonalDown="0">
        <left/>
        <right/>
        <top/>
        <bottom style="thin">
          <color theme="0" tint="-0.24994659260841701"/>
        </bottom>
        <vertical/>
        <horizontal/>
      </border>
      <protection locked="0" hidden="0"/>
    </dxf>
    <dxf>
      <numFmt numFmtId="13" formatCode="0%"/>
      <fill>
        <patternFill patternType="solid">
          <fgColor indexed="64"/>
          <bgColor theme="8" tint="0.79998168889431442"/>
        </patternFill>
      </fill>
      <alignment horizontal="center" vertical="bottom" textRotation="0" wrapText="0" indent="0" justifyLastLine="0" shrinkToFit="0" readingOrder="0"/>
      <border diagonalUp="0" diagonalDown="0">
        <left/>
        <right/>
        <top style="thin">
          <color theme="0" tint="-0.24994659260841701"/>
        </top>
        <bottom style="thin">
          <color theme="0" tint="-0.24994659260841701"/>
        </bottom>
        <vertical/>
        <horizontal style="thin">
          <color theme="0" tint="-0.24994659260841701"/>
        </horizontal>
      </border>
      <protection locked="0" hidden="0"/>
    </dxf>
    <dxf>
      <numFmt numFmtId="13" formatCode="0%"/>
      <fill>
        <patternFill patternType="solid">
          <fgColor indexed="64"/>
          <bgColor theme="7" tint="0.79998168889431442"/>
        </patternFill>
      </fill>
      <alignment horizontal="center" vertical="bottom" textRotation="0" wrapText="0" indent="0" justifyLastLine="0" shrinkToFit="0" readingOrder="0"/>
      <border diagonalUp="0" diagonalDown="0">
        <left/>
        <right style="double">
          <color theme="1" tint="0.499984740745262"/>
        </right>
        <top style="thin">
          <color theme="0" tint="-0.24994659260841701"/>
        </top>
        <bottom style="thin">
          <color theme="0" tint="-0.24994659260841701"/>
        </bottom>
        <vertical/>
        <horizontal style="thin">
          <color theme="0" tint="-0.24994659260841701"/>
        </horizontal>
      </border>
      <protection locked="0" hidden="0"/>
    </dxf>
    <dxf>
      <numFmt numFmtId="166" formatCode="mm/dd/yy;@"/>
      <fill>
        <patternFill patternType="solid">
          <fgColor indexed="64"/>
          <bgColor theme="7" tint="0.79998168889431442"/>
        </patternFill>
      </fill>
      <alignment horizontal="center" vertical="bottom" textRotation="0" wrapText="0" indent="0" justifyLastLine="0" shrinkToFit="0" readingOrder="0"/>
      <border diagonalUp="0" diagonalDown="0">
        <left/>
        <right/>
        <top style="thin">
          <color theme="0" tint="-0.24994659260841701"/>
        </top>
        <bottom style="thin">
          <color theme="0" tint="-0.24994659260841701"/>
        </bottom>
        <vertical/>
        <horizontal style="thin">
          <color theme="0" tint="-0.24994659260841701"/>
        </horizontal>
      </border>
      <protection locked="0" hidden="0"/>
    </dxf>
    <dxf>
      <fill>
        <patternFill patternType="solid">
          <fgColor indexed="64"/>
          <bgColor theme="7" tint="0.79998168889431442"/>
        </patternFill>
      </fill>
      <border diagonalUp="0" diagonalDown="0">
        <left/>
        <right/>
        <top style="thin">
          <color theme="0" tint="-0.24994659260841701"/>
        </top>
        <bottom style="thin">
          <color theme="0" tint="-0.24994659260841701"/>
        </bottom>
        <vertical/>
        <horizontal style="thin">
          <color theme="0" tint="-0.24994659260841701"/>
        </horizontal>
      </border>
      <protection locked="0" hidden="0"/>
    </dxf>
    <dxf>
      <fill>
        <patternFill patternType="solid">
          <fgColor indexed="64"/>
          <bgColor theme="7" tint="0.79998168889431442"/>
        </patternFill>
      </fill>
      <alignment horizontal="left" vertical="bottom" textRotation="0" wrapText="0" indent="1" justifyLastLine="0" shrinkToFit="0" readingOrder="0"/>
      <border diagonalUp="0" diagonalDown="0" outline="0">
        <left/>
        <right/>
        <top style="thin">
          <color theme="0" tint="-0.24994659260841701"/>
        </top>
        <bottom style="thin">
          <color theme="0" tint="-0.24994659260841701"/>
        </bottom>
      </border>
      <protection locked="0" hidden="0"/>
    </dxf>
    <dxf>
      <numFmt numFmtId="19" formatCode="m/d/yyyy"/>
      <fill>
        <patternFill patternType="solid">
          <fgColor indexed="64"/>
          <bgColor theme="0" tint="-0.14999847407452621"/>
        </patternFill>
      </fill>
      <alignment horizontal="center" vertical="bottom" textRotation="0" wrapText="0" indent="0" justifyLastLine="0" shrinkToFit="0" readingOrder="0"/>
      <border diagonalUp="0" diagonalDown="0">
        <left/>
        <right/>
        <top style="thin">
          <color theme="0" tint="-0.24994659260841701"/>
        </top>
        <bottom style="thin">
          <color theme="0" tint="-0.24994659260841701"/>
        </bottom>
      </border>
      <protection locked="1" hidden="0"/>
    </dxf>
    <dxf>
      <numFmt numFmtId="19" formatCode="m/d/yyyy"/>
      <fill>
        <patternFill patternType="solid">
          <fgColor indexed="64"/>
          <bgColor theme="7" tint="0.79998168889431442"/>
        </patternFill>
      </fill>
      <alignment horizontal="center" vertical="bottom" textRotation="0" wrapText="0" indent="0" justifyLastLine="0" shrinkToFit="0" readingOrder="0"/>
      <border diagonalUp="0" diagonalDown="0" outline="0">
        <left/>
        <right/>
        <top style="thin">
          <color theme="0" tint="-0.24994659260841701"/>
        </top>
        <bottom style="thin">
          <color theme="0" tint="-0.24994659260841701"/>
        </bottom>
      </border>
      <protection locked="0" hidden="0"/>
    </dxf>
    <dxf>
      <fill>
        <patternFill patternType="solid">
          <fgColor indexed="64"/>
          <bgColor rgb="FFE2ECE9"/>
        </patternFill>
      </fill>
      <border diagonalUp="0" diagonalDown="0" outline="0">
        <left/>
        <right/>
        <top style="thin">
          <color theme="0" tint="-0.24994659260841701"/>
        </top>
        <bottom style="thin">
          <color theme="0" tint="-0.24994659260841701"/>
        </bottom>
      </border>
      <protection locked="0" hidden="0"/>
    </dxf>
    <dxf>
      <fill>
        <patternFill patternType="solid">
          <fgColor indexed="64"/>
          <bgColor theme="8" tint="0.79998168889431442"/>
        </patternFill>
      </fill>
      <alignment horizontal="center" vertical="bottom" textRotation="0" wrapText="0" indent="0" justifyLastLine="0" shrinkToFit="0" readingOrder="0"/>
      <border diagonalUp="0" diagonalDown="0">
        <left/>
        <right/>
        <top style="thin">
          <color theme="0" tint="-0.24994659260841701"/>
        </top>
        <bottom style="thin">
          <color theme="0" tint="-0.24994659260841701"/>
        </bottom>
        <vertical/>
        <horizontal/>
      </border>
      <protection locked="0" hidden="0"/>
    </dxf>
    <dxf>
      <numFmt numFmtId="0" formatCode="General"/>
      <fill>
        <patternFill patternType="solid">
          <fgColor indexed="64"/>
          <bgColor theme="0" tint="-4.9989318521683403E-2"/>
        </patternFill>
      </fill>
      <alignment horizontal="center" vertical="bottom" textRotation="0" wrapText="0" indent="0" justifyLastLine="0" shrinkToFit="0" readingOrder="0"/>
      <border diagonalUp="0" diagonalDown="0">
        <left/>
        <right/>
        <top style="thin">
          <color theme="0" tint="-0.24994659260841701"/>
        </top>
        <bottom style="thin">
          <color theme="0" tint="-0.24994659260841701"/>
        </bottom>
        <vertical/>
        <horizontal style="thin">
          <color theme="0" tint="-0.24994659260841701"/>
        </horizontal>
      </border>
      <protection locked="1" hidden="0"/>
    </dxf>
    <dxf>
      <protection locked="0" hidden="0"/>
    </dxf>
    <dxf>
      <font>
        <b/>
        <strike val="0"/>
        <outline val="0"/>
        <shadow val="0"/>
        <u val="none"/>
        <vertAlign val="baseline"/>
        <sz val="10"/>
        <color theme="0"/>
        <name val="Arial"/>
        <family val="2"/>
        <scheme val="none"/>
      </font>
      <fill>
        <patternFill>
          <fgColor indexed="64"/>
          <bgColor theme="8" tint="-0.499984740745262"/>
        </patternFill>
      </fill>
      <alignment vertical="center" textRotation="0" indent="0" justifyLastLine="0" shrinkToFit="0" readingOrder="0"/>
      <protection locked="0" hidden="0"/>
    </dxf>
    <dxf>
      <numFmt numFmtId="0" formatCode="General"/>
      <border diagonalUp="0" diagonalDown="0">
        <left/>
        <top style="thin">
          <color theme="0" tint="-0.34998626667073579"/>
        </top>
        <bottom style="thin">
          <color theme="0" tint="-0.34998626667073579"/>
        </bottom>
      </border>
      <protection locked="0" hidden="0"/>
    </dxf>
    <dxf>
      <alignment horizontal="general" textRotation="0" wrapText="1" indent="0" justifyLastLine="0" shrinkToFit="0" readingOrder="0"/>
      <border diagonalUp="0" diagonalDown="0">
        <left style="double">
          <color auto="1"/>
        </left>
        <top style="thin">
          <color theme="0" tint="-0.34998626667073579"/>
        </top>
        <bottom style="thin">
          <color theme="0" tint="-0.34998626667073579"/>
        </bottom>
      </border>
      <protection locked="0" hidden="0"/>
    </dxf>
    <dxf>
      <alignment horizontal="center" vertical="bottom" textRotation="0" wrapText="0" indent="0" justifyLastLine="0" shrinkToFit="0" readingOrder="0"/>
      <border diagonalUp="0" diagonalDown="0" outline="0">
        <left/>
        <right/>
        <top style="thin">
          <color theme="0" tint="-0.34998626667073579"/>
        </top>
        <bottom style="thin">
          <color theme="0" tint="-0.34998626667073579"/>
        </bottom>
      </border>
      <protection locked="0" hidden="0"/>
    </dxf>
    <dxf>
      <fill>
        <patternFill patternType="solid">
          <fgColor indexed="64"/>
          <bgColor theme="8" tint="0.79998168889431442"/>
        </patternFill>
      </fill>
      <alignment horizontal="center" textRotation="0" indent="0" justifyLastLine="0" shrinkToFit="0" readingOrder="0"/>
      <border diagonalUp="0" diagonalDown="0" outline="0">
        <left/>
        <right/>
        <top style="thin">
          <color theme="0" tint="-0.34998626667073579"/>
        </top>
        <bottom style="thin">
          <color theme="0" tint="-0.34998626667073579"/>
        </bottom>
      </border>
      <protection locked="0" hidden="0"/>
    </dxf>
    <dxf>
      <border diagonalUp="0" diagonalDown="0" outline="0">
        <left/>
        <right/>
        <top style="thin">
          <color theme="0" tint="-0.34998626667073579"/>
        </top>
        <bottom style="thin">
          <color theme="0" tint="-0.34998626667073579"/>
        </bottom>
      </border>
      <protection locked="0" hidden="0"/>
    </dxf>
    <dxf>
      <border diagonalUp="0" diagonalDown="0">
        <left/>
        <right/>
        <top style="thin">
          <color theme="0" tint="-0.34998626667073579"/>
        </top>
        <bottom style="thin">
          <color theme="0" tint="-0.34998626667073579"/>
        </bottom>
      </border>
      <protection locked="0" hidden="0"/>
    </dxf>
    <dxf>
      <alignment horizontal="center" textRotation="0" indent="0" justifyLastLine="0" shrinkToFit="0" readingOrder="0"/>
      <border diagonalUp="0" diagonalDown="0" outline="0">
        <left/>
        <top style="thin">
          <color theme="0" tint="-0.34998626667073579"/>
        </top>
        <bottom style="thin">
          <color theme="0" tint="-0.34998626667073579"/>
        </bottom>
      </border>
      <protection locked="0" hidden="0"/>
    </dxf>
    <dxf>
      <fill>
        <patternFill patternType="solid">
          <fgColor indexed="64"/>
          <bgColor theme="8" tint="0.79998168889431442"/>
        </patternFill>
      </fill>
      <alignment horizontal="center" textRotation="0" indent="0" justifyLastLine="0" shrinkToFit="0" readingOrder="0"/>
      <border diagonalUp="0" diagonalDown="0" outline="0">
        <left/>
        <right/>
        <top style="thin">
          <color theme="0" tint="-0.34998626667073579"/>
        </top>
        <bottom style="thin">
          <color theme="0" tint="-0.34998626667073579"/>
        </bottom>
      </border>
      <protection locked="0" hidden="0"/>
    </dxf>
    <dxf>
      <alignment horizontal="center" vertical="bottom" textRotation="0" wrapText="0" indent="0" justifyLastLine="0" shrinkToFit="0" readingOrder="0"/>
      <border diagonalUp="0" diagonalDown="0">
        <left/>
        <right/>
        <top/>
        <bottom style="thin">
          <color theme="0" tint="-0.34998626667073579"/>
        </bottom>
        <vertical/>
        <horizontal/>
      </border>
      <protection locked="0" hidden="0"/>
    </dxf>
    <dxf>
      <border diagonalUp="0" diagonalDown="0">
        <left/>
        <right/>
        <top/>
        <bottom style="thin">
          <color theme="0" tint="-0.34998626667073579"/>
        </bottom>
        <vertical/>
        <horizontal/>
      </border>
      <protection locked="0" hidden="0"/>
    </dxf>
    <dxf>
      <fill>
        <patternFill patternType="solid">
          <fgColor indexed="64"/>
          <bgColor theme="8" tint="0.79998168889431442"/>
        </patternFill>
      </fill>
      <border diagonalUp="0" diagonalDown="0" outline="0">
        <left/>
        <top style="thin">
          <color theme="0" tint="-0.34998626667073579"/>
        </top>
        <bottom style="thin">
          <color theme="0" tint="-0.34998626667073579"/>
        </bottom>
      </border>
      <protection locked="0" hidden="0"/>
    </dxf>
    <dxf>
      <fill>
        <patternFill patternType="solid">
          <fgColor indexed="64"/>
          <bgColor theme="8" tint="0.79998168889431442"/>
        </patternFill>
      </fill>
      <alignment horizontal="left" vertical="bottom" textRotation="0" wrapText="0" indent="1" justifyLastLine="0" shrinkToFit="0" readingOrder="0"/>
      <border diagonalUp="0" diagonalDown="0">
        <left/>
        <right/>
        <top/>
        <bottom style="thin">
          <color theme="0" tint="-0.34998626667073579"/>
        </bottom>
        <vertical/>
        <horizontal/>
      </border>
      <protection locked="0" hidden="0"/>
    </dxf>
    <dxf>
      <fill>
        <patternFill patternType="solid">
          <fgColor indexed="64"/>
          <bgColor rgb="FFE2ECE9"/>
        </patternFill>
      </fill>
      <border diagonalUp="0" diagonalDown="0">
        <left/>
        <right style="thin">
          <color indexed="64"/>
        </right>
        <top style="thin">
          <color theme="0" tint="-0.34998626667073579"/>
        </top>
        <bottom style="thin">
          <color theme="0" tint="-0.34998626667073579"/>
        </bottom>
        <vertical/>
        <horizontal/>
      </border>
      <protection locked="0" hidden="0"/>
    </dxf>
    <dxf>
      <numFmt numFmtId="0" formatCode="General"/>
      <fill>
        <patternFill patternType="solid">
          <fgColor indexed="64"/>
          <bgColor theme="0" tint="-4.9989318521683403E-2"/>
        </patternFill>
      </fill>
      <alignment horizontal="center" vertical="bottom" textRotation="0" wrapText="0" indent="0" justifyLastLine="0" shrinkToFit="0" readingOrder="0"/>
      <border diagonalUp="0" diagonalDown="0">
        <top style="thin">
          <color theme="0" tint="-0.34998626667073579"/>
        </top>
        <bottom style="thin">
          <color theme="0" tint="-0.34998626667073579"/>
        </bottom>
        <horizontal style="thin">
          <color theme="0" tint="-0.34998626667073579"/>
        </horizontal>
      </border>
      <protection locked="1" hidden="0"/>
    </dxf>
    <dxf>
      <protection locked="0" hidden="0"/>
    </dxf>
    <dxf>
      <font>
        <b/>
        <strike val="0"/>
        <outline val="0"/>
        <shadow val="0"/>
        <u val="none"/>
        <vertAlign val="baseline"/>
        <sz val="10"/>
        <color theme="0"/>
        <name val="Arial"/>
        <family val="2"/>
        <scheme val="none"/>
      </font>
      <fill>
        <patternFill patternType="solid">
          <fgColor indexed="64"/>
          <bgColor theme="8" tint="-0.499984740745262"/>
        </patternFill>
      </fill>
      <alignment horizontal="general" vertical="center" textRotation="0" wrapText="1" indent="0" justifyLastLine="0" shrinkToFit="0" readingOrder="0"/>
      <protection locked="0" hidden="0"/>
    </dxf>
    <dxf>
      <border diagonalUp="0" diagonalDown="0">
        <top style="thin">
          <color theme="0" tint="-0.34998626667073579"/>
        </top>
        <bottom style="thin">
          <color theme="0" tint="-0.34998626667073579"/>
        </bottom>
        <horizontal style="thin">
          <color theme="0" tint="-0.34998626667073579"/>
        </horizontal>
      </border>
      <protection locked="0" hidden="0"/>
    </dxf>
    <dxf>
      <fill>
        <patternFill patternType="none"/>
      </fill>
      <border diagonalUp="0" diagonalDown="0">
        <left/>
        <right style="double">
          <color theme="0" tint="-0.34998626667073579"/>
        </right>
        <top style="thin">
          <color theme="0" tint="-0.34998626667073579"/>
        </top>
        <bottom style="thin">
          <color theme="0" tint="-0.34998626667073579"/>
        </bottom>
      </border>
      <protection locked="0" hidden="0"/>
    </dxf>
    <dxf>
      <fill>
        <patternFill patternType="solid">
          <fgColor indexed="64"/>
          <bgColor theme="8" tint="0.79998168889431442"/>
        </patternFill>
      </fill>
      <alignment horizontal="center" vertical="bottom" textRotation="0" wrapText="0" indent="0" justifyLastLine="0" shrinkToFit="0" readingOrder="0"/>
      <border diagonalUp="0" diagonalDown="0">
        <left/>
        <right/>
        <top/>
        <bottom style="thin">
          <color theme="0" tint="-0.34998626667073579"/>
        </bottom>
        <vertical/>
        <horizontal/>
      </border>
      <protection locked="0" hidden="0"/>
    </dxf>
    <dxf>
      <border diagonalUp="0" diagonalDown="0">
        <left/>
        <right/>
        <top/>
        <bottom style="thin">
          <color theme="0" tint="-0.34998626667073579"/>
        </bottom>
        <vertical/>
        <horizontal/>
      </border>
      <protection locked="0" hidden="0"/>
    </dxf>
    <dxf>
      <border diagonalUp="0" diagonalDown="0">
        <left style="double">
          <color theme="0" tint="-0.34998626667073579"/>
        </left>
        <right/>
        <top style="thin">
          <color theme="0" tint="-0.34998626667073579"/>
        </top>
        <bottom style="thin">
          <color theme="0" tint="-0.34998626667073579"/>
        </bottom>
        <vertical/>
        <horizontal style="thin">
          <color theme="0" tint="-0.34998626667073579"/>
        </horizontal>
      </border>
      <protection locked="0" hidden="0"/>
    </dxf>
    <dxf>
      <border diagonalUp="0" diagonalDown="0">
        <top style="thin">
          <color theme="0" tint="-0.34998626667073579"/>
        </top>
        <bottom style="thin">
          <color theme="0" tint="-0.34998626667073579"/>
        </bottom>
        <horizontal style="thin">
          <color theme="0" tint="-0.34998626667073579"/>
        </horizontal>
      </border>
      <protection locked="0" hidden="0"/>
    </dxf>
    <dxf>
      <border diagonalUp="0" diagonalDown="0">
        <top style="thin">
          <color theme="0" tint="-0.34998626667073579"/>
        </top>
        <bottom style="thin">
          <color theme="0" tint="-0.34998626667073579"/>
        </bottom>
        <horizontal style="thin">
          <color theme="0" tint="-0.34998626667073579"/>
        </horizontal>
      </border>
      <protection locked="0" hidden="0"/>
    </dxf>
    <dxf>
      <border diagonalUp="0" diagonalDown="0" outline="0">
        <left/>
        <top style="thin">
          <color theme="0" tint="-0.34998626667073579"/>
        </top>
        <bottom style="thin">
          <color theme="0" tint="-0.34998626667073579"/>
        </bottom>
      </border>
      <protection locked="0" hidden="0"/>
    </dxf>
    <dxf>
      <font>
        <b/>
        <i/>
        <strike val="0"/>
        <outline val="0"/>
        <shadow val="0"/>
        <u val="none"/>
        <vertAlign val="baseline"/>
        <sz val="10"/>
        <color theme="0" tint="-0.499984740745262"/>
        <name val="Arial"/>
        <family val="2"/>
        <scheme val="none"/>
      </font>
      <fill>
        <patternFill patternType="solid">
          <fgColor indexed="64"/>
          <bgColor theme="8" tint="0.79998168889431442"/>
        </patternFill>
      </fill>
      <alignment horizontal="center" vertical="bottom" textRotation="0" wrapText="0" indent="0" justifyLastLine="0" shrinkToFit="0" readingOrder="0"/>
      <border diagonalUp="0" diagonalDown="0" outline="0">
        <left/>
        <top style="thin">
          <color theme="0" tint="-0.34998626667073579"/>
        </top>
        <bottom style="thin">
          <color theme="0" tint="-0.34998626667073579"/>
        </bottom>
      </border>
      <protection locked="0" hidden="0"/>
    </dxf>
    <dxf>
      <fill>
        <patternFill patternType="solid">
          <fgColor indexed="64"/>
          <bgColor theme="8" tint="0.79998168889431442"/>
        </patternFill>
      </fill>
      <alignment horizontal="center" vertical="bottom" textRotation="0" wrapText="0" indent="0" justifyLastLine="0" shrinkToFit="0" readingOrder="0"/>
      <border diagonalUp="0" diagonalDown="0" outline="0">
        <left/>
        <right/>
        <top style="thin">
          <color theme="0" tint="-0.34998626667073579"/>
        </top>
        <bottom style="thin">
          <color theme="0" tint="-0.34998626667073579"/>
        </bottom>
      </border>
      <protection locked="0" hidden="0"/>
    </dxf>
    <dxf>
      <fill>
        <patternFill patternType="solid">
          <fgColor indexed="64"/>
          <bgColor theme="8" tint="0.79998168889431442"/>
        </patternFill>
      </fill>
      <alignment horizontal="center" vertical="bottom" textRotation="0" wrapText="0" indent="0" justifyLastLine="0" shrinkToFit="0" readingOrder="0"/>
      <border diagonalUp="0" diagonalDown="0">
        <left/>
        <right/>
        <top/>
        <bottom style="thin">
          <color theme="0" tint="-0.34998626667073579"/>
        </bottom>
        <vertical/>
        <horizontal/>
      </border>
      <protection locked="0" hidden="0"/>
    </dxf>
    <dxf>
      <fill>
        <patternFill patternType="solid">
          <fgColor indexed="64"/>
          <bgColor theme="8" tint="0.79998168889431442"/>
        </patternFill>
      </fill>
      <alignment horizontal="center" vertical="bottom" textRotation="0" wrapText="0" indent="0" justifyLastLine="0" shrinkToFit="0" readingOrder="0"/>
      <border diagonalUp="0" diagonalDown="0" outline="0">
        <left/>
        <right/>
        <top style="thin">
          <color theme="0" tint="-0.34998626667073579"/>
        </top>
        <bottom style="thin">
          <color theme="0" tint="-0.34998626667073579"/>
        </bottom>
      </border>
      <protection locked="0" hidden="0"/>
    </dxf>
    <dxf>
      <fill>
        <patternFill patternType="solid">
          <fgColor indexed="64"/>
          <bgColor theme="8" tint="0.79998168889431442"/>
        </patternFill>
      </fill>
      <alignment horizontal="left" vertical="bottom" textRotation="0" wrapText="0" relativeIndent="1" justifyLastLine="0" shrinkToFit="0" readingOrder="0"/>
      <border diagonalUp="0" diagonalDown="0" outline="0">
        <right/>
        <top style="thin">
          <color theme="0" tint="-0.34998626667073579"/>
        </top>
        <bottom style="thin">
          <color theme="0" tint="-0.34998626667073579"/>
        </bottom>
      </border>
      <protection locked="0" hidden="0"/>
    </dxf>
    <dxf>
      <fill>
        <patternFill patternType="solid">
          <fgColor indexed="64"/>
          <bgColor rgb="FFE2ECE9"/>
        </patternFill>
      </fill>
      <border diagonalUp="0" diagonalDown="0">
        <left/>
        <right style="thin">
          <color indexed="64"/>
        </right>
        <top/>
        <bottom style="thin">
          <color theme="0" tint="-0.34998626667073579"/>
        </bottom>
        <vertical/>
        <horizontal/>
      </border>
      <protection locked="0" hidden="0"/>
    </dxf>
    <dxf>
      <font>
        <strike val="0"/>
        <outline val="0"/>
        <shadow val="0"/>
        <u val="none"/>
        <vertAlign val="baseline"/>
        <sz val="10"/>
        <color theme="1"/>
        <name val="Arial"/>
        <scheme val="none"/>
      </font>
      <fill>
        <patternFill patternType="solid">
          <fgColor indexed="64"/>
          <bgColor rgb="FFEAF0F6"/>
        </patternFill>
      </fill>
      <alignment horizontal="center" vertical="bottom" textRotation="0" wrapText="0" indent="0" justifyLastLine="0" shrinkToFit="0" readingOrder="0"/>
      <border diagonalUp="0" diagonalDown="0" outline="0">
        <top style="thin">
          <color theme="0" tint="-0.34998626667073579"/>
        </top>
        <bottom style="thin">
          <color theme="0" tint="-0.34998626667073579"/>
        </bottom>
      </border>
      <protection locked="0" hidden="0"/>
    </dxf>
    <dxf>
      <protection locked="0" hidden="0"/>
    </dxf>
    <dxf>
      <font>
        <b/>
        <strike val="0"/>
        <outline val="0"/>
        <shadow val="0"/>
        <u val="none"/>
        <vertAlign val="baseline"/>
        <sz val="10"/>
        <color theme="0"/>
        <name val="Arial"/>
        <scheme val="none"/>
      </font>
      <fill>
        <patternFill patternType="solid">
          <fgColor indexed="64"/>
          <bgColor theme="8" tint="-0.499984740745262"/>
        </patternFill>
      </fill>
      <alignment horizontal="general" vertical="center" textRotation="0" wrapText="0" indent="0" justifyLastLine="0" shrinkToFit="0" readingOrder="0"/>
      <protection locked="0" hidden="0"/>
    </dxf>
    <dxf>
      <font>
        <color auto="1"/>
      </font>
    </dxf>
    <dxf>
      <font>
        <b/>
        <color theme="1"/>
      </font>
      <border>
        <bottom style="thin">
          <color theme="6"/>
        </bottom>
        <vertical/>
        <horizontal/>
      </border>
    </dxf>
    <dxf>
      <font>
        <color theme="1"/>
      </font>
      <border>
        <left/>
        <right/>
        <top/>
        <bottom/>
        <vertical/>
        <horizontal/>
      </border>
    </dxf>
    <dxf>
      <font>
        <b/>
        <color theme="1"/>
      </font>
      <border>
        <bottom style="thin">
          <color theme="6"/>
        </bottom>
        <vertical/>
        <horizontal/>
      </border>
    </dxf>
    <dxf>
      <font>
        <color theme="1"/>
      </font>
      <border>
        <left/>
        <right/>
        <top/>
        <bottom/>
        <vertical/>
        <horizontal/>
      </border>
    </dxf>
    <dxf>
      <font>
        <b/>
        <color theme="1"/>
      </font>
      <border>
        <bottom style="thin">
          <color theme="6"/>
        </bottom>
        <vertical/>
        <horizontal/>
      </border>
    </dxf>
    <dxf>
      <font>
        <color theme="1"/>
      </font>
      <border>
        <left/>
        <right/>
        <top/>
        <bottom/>
        <vertical/>
        <horizontal/>
      </border>
    </dxf>
    <dxf>
      <font>
        <b/>
        <color theme="1"/>
      </font>
      <border>
        <bottom style="thin">
          <color theme="4"/>
        </bottom>
        <vertical/>
        <horizontal/>
      </border>
    </dxf>
    <dxf>
      <font>
        <color theme="1"/>
      </font>
      <border>
        <left/>
        <right/>
        <top/>
        <bottom/>
        <vertical/>
        <horizontal/>
      </border>
    </dxf>
    <dxf>
      <font>
        <b/>
        <color theme="1"/>
      </font>
      <border>
        <bottom style="thin">
          <color theme="4"/>
        </bottom>
        <vertical/>
        <horizontal/>
      </border>
    </dxf>
    <dxf>
      <font>
        <color theme="1"/>
      </font>
      <border>
        <left/>
        <right/>
        <top/>
        <bottom/>
        <vertical/>
        <horizontal/>
      </border>
    </dxf>
    <dxf>
      <font>
        <b/>
        <color theme="1"/>
      </font>
      <border>
        <bottom style="thin">
          <color theme="4"/>
        </bottom>
        <vertical/>
        <horizontal/>
      </border>
    </dxf>
    <dxf>
      <font>
        <color theme="1"/>
      </font>
      <border>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7" defaultTableStyle="TableStyleMedium2" defaultPivotStyle="PivotStyleLight16">
    <tableStyle name="Compact" pivot="0" table="0" count="10" xr9:uid="{71757935-8245-40A9-BB7C-F38591911ED1}">
      <tableStyleElement type="wholeTable" dxfId="138"/>
      <tableStyleElement type="headerRow" dxfId="137"/>
    </tableStyle>
    <tableStyle name="Compact-No-Border" pivot="0" table="0" count="10" xr9:uid="{FBE73E46-9CFB-48CD-BA4E-CF84906F1B7D}">
      <tableStyleElement type="wholeTable" dxfId="136"/>
      <tableStyleElement type="headerRow" dxfId="135"/>
    </tableStyle>
    <tableStyle name="Compact-No-Border 2" pivot="0" table="0" count="10" xr9:uid="{D1E80751-D4A4-40B6-A0D3-A486B5AA6F81}">
      <tableStyleElement type="wholeTable" dxfId="134"/>
      <tableStyleElement type="headerRow" dxfId="133"/>
    </tableStyle>
    <tableStyle name="Compact-No-Border 2 2" pivot="0" table="0" count="10" xr9:uid="{944F35DF-FD0B-4574-846A-E7F8E0575090}">
      <tableStyleElement type="wholeTable" dxfId="132"/>
      <tableStyleElement type="headerRow" dxfId="131"/>
    </tableStyle>
    <tableStyle name="CompactNoBorderGreen" pivot="0" table="0" count="10" xr9:uid="{92A46459-AF77-4AB6-9A49-8FB5D6285818}">
      <tableStyleElement type="wholeTable" dxfId="130"/>
      <tableStyleElement type="headerRow" dxfId="129"/>
    </tableStyle>
    <tableStyle name="CompactNoBorderGreen 2" pivot="0" table="0" count="10" xr9:uid="{2F69D67C-D41F-4183-A4E3-0A96CC5391C5}">
      <tableStyleElement type="wholeTable" dxfId="128"/>
      <tableStyleElement type="headerRow" dxfId="127"/>
    </tableStyle>
    <tableStyle name="CompactNoBorderGreen 2 2" pivot="0" table="0" count="10" xr9:uid="{9C21BFF7-83EF-43CD-A820-2CE8196F5560}">
      <tableStyleElement type="wholeTable" dxfId="126"/>
      <tableStyleElement type="headerRow" dxfId="125"/>
    </tableStyle>
  </tableStyles>
  <colors>
    <mruColors>
      <color rgb="FF206E1E"/>
      <color rgb="FFD3D3D3"/>
      <color rgb="FF376608"/>
      <color rgb="FF333333"/>
      <color rgb="FFEAF0F6"/>
      <color rgb="FFE2ECE9"/>
      <color rgb="FF33475B"/>
    </mruColors>
  </color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CompactNoBorderGreen">
        <x14:slicerStyle name="Compact">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Compact-No-Border">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Compact-No-Border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Compact-No-Border 2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CompactNoBorderGreen">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CompactNoBorderGreen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CompactNoBorderGreen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pivotCacheDefinition" Target="pivotCache/pivotCacheDefinition12.xml"/><Relationship Id="rId47" Type="http://schemas.microsoft.com/office/2007/relationships/slicerCache" Target="slicerCaches/slicerCache3.xml"/><Relationship Id="rId63" Type="http://schemas.openxmlformats.org/officeDocument/2006/relationships/customXml" Target="../customXml/item7.xml"/><Relationship Id="rId68" Type="http://schemas.openxmlformats.org/officeDocument/2006/relationships/customXml" Target="../customXml/item12.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2.xml"/><Relationship Id="rId37" Type="http://schemas.openxmlformats.org/officeDocument/2006/relationships/pivotCacheDefinition" Target="pivotCache/pivotCacheDefinition7.xml"/><Relationship Id="rId40" Type="http://schemas.openxmlformats.org/officeDocument/2006/relationships/pivotCacheDefinition" Target="pivotCache/pivotCacheDefinition10.xml"/><Relationship Id="rId45" Type="http://schemas.microsoft.com/office/2007/relationships/slicerCache" Target="slicerCaches/slicerCache1.xml"/><Relationship Id="rId53" Type="http://schemas.openxmlformats.org/officeDocument/2006/relationships/sharedStrings" Target="sharedStrings.xml"/><Relationship Id="rId58" Type="http://schemas.openxmlformats.org/officeDocument/2006/relationships/customXml" Target="../customXml/item2.xml"/><Relationship Id="rId66" Type="http://schemas.openxmlformats.org/officeDocument/2006/relationships/customXml" Target="../customXml/item10.xml"/><Relationship Id="rId74" Type="http://schemas.openxmlformats.org/officeDocument/2006/relationships/customXml" Target="../customXml/item18.xml"/><Relationship Id="rId5" Type="http://schemas.openxmlformats.org/officeDocument/2006/relationships/worksheet" Target="worksheets/sheet5.xml"/><Relationship Id="rId61" Type="http://schemas.openxmlformats.org/officeDocument/2006/relationships/customXml" Target="../customXml/item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5.xml"/><Relationship Id="rId43" Type="http://schemas.openxmlformats.org/officeDocument/2006/relationships/pivotCacheDefinition" Target="pivotCache/pivotCacheDefinition13.xml"/><Relationship Id="rId48" Type="http://schemas.microsoft.com/office/2007/relationships/slicerCache" Target="slicerCaches/slicerCache4.xml"/><Relationship Id="rId56" Type="http://schemas.openxmlformats.org/officeDocument/2006/relationships/calcChain" Target="calcChain.xml"/><Relationship Id="rId64" Type="http://schemas.openxmlformats.org/officeDocument/2006/relationships/customXml" Target="../customXml/item8.xml"/><Relationship Id="rId69" Type="http://schemas.openxmlformats.org/officeDocument/2006/relationships/customXml" Target="../customXml/item13.xml"/><Relationship Id="rId77" Type="http://schemas.openxmlformats.org/officeDocument/2006/relationships/customXml" Target="../customXml/item21.xml"/><Relationship Id="rId8" Type="http://schemas.openxmlformats.org/officeDocument/2006/relationships/worksheet" Target="worksheets/sheet8.xml"/><Relationship Id="rId51" Type="http://schemas.openxmlformats.org/officeDocument/2006/relationships/connections" Target="connections.xml"/><Relationship Id="rId72"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3.xml"/><Relationship Id="rId38" Type="http://schemas.openxmlformats.org/officeDocument/2006/relationships/pivotCacheDefinition" Target="pivotCache/pivotCacheDefinition8.xml"/><Relationship Id="rId46" Type="http://schemas.microsoft.com/office/2007/relationships/slicerCache" Target="slicerCaches/slicerCache2.xml"/><Relationship Id="rId59" Type="http://schemas.openxmlformats.org/officeDocument/2006/relationships/customXml" Target="../customXml/item3.xml"/><Relationship Id="rId67" Type="http://schemas.openxmlformats.org/officeDocument/2006/relationships/customXml" Target="../customXml/item11.xml"/><Relationship Id="rId20" Type="http://schemas.openxmlformats.org/officeDocument/2006/relationships/worksheet" Target="worksheets/sheet20.xml"/><Relationship Id="rId41" Type="http://schemas.openxmlformats.org/officeDocument/2006/relationships/pivotCacheDefinition" Target="pivotCache/pivotCacheDefinition11.xml"/><Relationship Id="rId54" Type="http://schemas.openxmlformats.org/officeDocument/2006/relationships/sheetMetadata" Target="metadata.xml"/><Relationship Id="rId62" Type="http://schemas.openxmlformats.org/officeDocument/2006/relationships/customXml" Target="../customXml/item6.xml"/><Relationship Id="rId70" Type="http://schemas.openxmlformats.org/officeDocument/2006/relationships/customXml" Target="../customXml/item14.xml"/><Relationship Id="rId75"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6.xml"/><Relationship Id="rId49" Type="http://schemas.microsoft.com/office/2007/relationships/slicerCache" Target="slicerCaches/slicerCache5.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pivotCacheDefinition" Target="pivotCache/pivotCacheDefinition1.xml"/><Relationship Id="rId44" Type="http://schemas.openxmlformats.org/officeDocument/2006/relationships/pivotCacheDefinition" Target="pivotCache/pivotCacheDefinition14.xml"/><Relationship Id="rId52" Type="http://schemas.openxmlformats.org/officeDocument/2006/relationships/styles" Target="styles.xml"/><Relationship Id="rId60" Type="http://schemas.openxmlformats.org/officeDocument/2006/relationships/customXml" Target="../customXml/item4.xml"/><Relationship Id="rId65" Type="http://schemas.openxmlformats.org/officeDocument/2006/relationships/customXml" Target="../customXml/item9.xml"/><Relationship Id="rId73" Type="http://schemas.openxmlformats.org/officeDocument/2006/relationships/customXml" Target="../customXml/item17.xml"/><Relationship Id="rId78"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9.xml"/><Relationship Id="rId34" Type="http://schemas.openxmlformats.org/officeDocument/2006/relationships/pivotCacheDefinition" Target="pivotCache/pivotCacheDefinition4.xml"/><Relationship Id="rId50" Type="http://schemas.openxmlformats.org/officeDocument/2006/relationships/theme" Target="theme/theme1.xml"/><Relationship Id="rId55" Type="http://schemas.openxmlformats.org/officeDocument/2006/relationships/powerPivotData" Target="model/item.data"/><Relationship Id="rId76" Type="http://schemas.openxmlformats.org/officeDocument/2006/relationships/customXml" Target="../customXml/item20.xml"/><Relationship Id="rId7" Type="http://schemas.openxmlformats.org/officeDocument/2006/relationships/worksheet" Target="worksheets/sheet7.xml"/><Relationship Id="rId71" Type="http://schemas.openxmlformats.org/officeDocument/2006/relationships/customXml" Target="../customXml/item15.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[CRM-WORKBOOK.xlsx]Principal Interactions!PivotInteractTotal</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Weeks'</a:t>
            </a:r>
            <a:r>
              <a:rPr lang="en-US" baseline="0"/>
              <a:t> </a:t>
            </a:r>
            <a:r>
              <a:rPr lang="en-US"/>
              <a:t>Total Interactions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s>
    <c:plotArea>
      <c:layout/>
      <c:barChart>
        <c:barDir val="bar"/>
        <c:grouping val="clustered"/>
        <c:varyColors val="1"/>
        <c:ser>
          <c:idx val="0"/>
          <c:order val="0"/>
          <c:tx>
            <c:strRef>
              <c:f>'Principal Interactions'!$B$7</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FD74-4E14-8328-F9D475689246}"/>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FD74-4E14-8328-F9D475689246}"/>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FD74-4E14-8328-F9D475689246}"/>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F131-4025-9C2C-A11F3AF9EB04}"/>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F131-4025-9C2C-A11F3AF9EB04}"/>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9497-4ABE-B359-D257F3C862EE}"/>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2FFE-40BD-97B6-DF186FEC413B}"/>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2FFE-40BD-97B6-DF186FEC413B}"/>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7CB9-401F-8A47-161FA76EDB9E}"/>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7CB9-401F-8A47-161FA76EDB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'Principal Interactions'!$A$8:$A$9</c:f>
              <c:strCache>
                <c:ptCount val="1"/>
                <c:pt idx="0">
                  <c:v>In Person</c:v>
                </c:pt>
              </c:strCache>
            </c:strRef>
          </c:cat>
          <c:val>
            <c:numRef>
              <c:f>'Principal Interactions'!$B$8:$B$9</c:f>
              <c:numCache>
                <c:formatCode>General</c:formatCode>
                <c:ptCount val="1"/>
                <c:pt idx="0">
                  <c:v>4</c:v>
                </c:pt>
              </c:numCache>
            </c:numRef>
          </c:val>
          <c:extLst>
            <c:ext xmlns:c16="http://schemas.microsoft.com/office/drawing/2014/chart" uri="{C3380CC4-5D6E-409C-BE32-E72D297353CC}">
              <c16:uniqueId val="{00000012-AD7F-4D66-B980-6AFEB2CFF945}"/>
            </c:ext>
          </c:extLst>
        </c:ser>
        <c:dLbls>
          <c:showLegendKey val="0"/>
          <c:showVal val="0"/>
          <c:showCatName val="0"/>
          <c:showSerName val="0"/>
          <c:showPercent val="0"/>
          <c:showBubbleSize val="0"/>
        </c:dLbls>
        <c:gapWidth val="182"/>
        <c:axId val="960286880"/>
        <c:axId val="960287360"/>
      </c:barChart>
      <c:catAx>
        <c:axId val="960286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287360"/>
        <c:crosses val="autoZero"/>
        <c:auto val="1"/>
        <c:lblAlgn val="ctr"/>
        <c:lblOffset val="100"/>
        <c:noMultiLvlLbl val="0"/>
      </c:catAx>
      <c:valAx>
        <c:axId val="960287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28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[CRM-WORKBOOK.xlsx]Principal Interactions!PivotInteractLineWeekly</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Weekly Interactions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'Principal Interactions'!$F$12:$F$13</c:f>
              <c:strCache>
                <c:ptCount val="1"/>
                <c:pt idx="0">
                  <c:v>In Person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'Principal Interactions'!$E$14:$E$15</c:f>
              <c:strCache>
                <c:ptCount val="1"/>
                <c:pt idx="0">
                  <c:v>5/26/2025</c:v>
                </c:pt>
              </c:strCache>
            </c:strRef>
          </c:cat>
          <c:val>
            <c:numRef>
              <c:f>'Principal Interactions'!$F$14:$F$15</c:f>
              <c:numCache>
                <c:formatCode>General</c:formatCode>
                <c:ptCount val="1"/>
                <c:pt idx="0">
                  <c:v>4</c:v>
                </c:pt>
              </c:numCache>
            </c:numRef>
          </c:val>
          <c:smooth val="0"/>
          <c:extLst>
            <c:ext xmlns:c16="http://schemas.microsoft.com/office/drawing/2014/chart" uri="{C3380CC4-5D6E-409C-BE32-E72D297353CC}">
              <c16:uniqueId val="{00000005-8B79-40C5-ABDB-76577B3B68FF}"/>
            </c:ext>
          </c:extLst>
        </c:ser>
        <c:dLbls>
          <c:showLegendKey val="0"/>
          <c:showVal val="0"/>
          <c:showCatName val="0"/>
          <c:showSerName val="0"/>
          <c:showPercent val="0"/>
          <c:showBubbleSize val="0"/>
        </c:dLbls>
        <c:marker val="1"/>
        <c:smooth val="0"/>
        <c:axId val="960327856"/>
        <c:axId val="960329296"/>
      </c:lineChart>
      <c:catAx>
        <c:axId val="96032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329296"/>
        <c:crosses val="autoZero"/>
        <c:auto val="1"/>
        <c:lblAlgn val="ctr"/>
        <c:lblOffset val="100"/>
        <c:noMultiLvlLbl val="0"/>
      </c:catAx>
      <c:valAx>
        <c:axId val="960329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327856"/>
        <c:crosses val="autoZero"/>
        <c:crossBetween val="between"/>
      </c:valAx>
      <c:spPr>
        <a:noFill/>
        <a:ln>
          <a:noFill/>
        </a:ln>
        <a:effectLst/>
      </c:spPr>
    </c:plotArea>
    <c:legend>
      <c:legendPos val="b"/>
      <c:layout>
        <c:manualLayout>
          <c:xMode val="edge"/>
          <c:yMode val="edge"/>
          <c:x val="0"/>
          <c:y val="0.83501144806218608"/>
          <c:w val="0.3625070729795139"/>
          <c:h val="5.66754446602948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[CRM-WORKBOOK.xlsx]Principal Opportunities !PivotOppStage</c:name>
    <c:fmtId val="3"/>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Verdana" panose="020B0604030504040204" pitchFamily="34" charset="0"/>
                <a:ea typeface="Verdana" panose="020B0604030504040204" pitchFamily="34" charset="0"/>
                <a:cs typeface="+mn-cs"/>
              </a:defRPr>
            </a:pPr>
            <a:r>
              <a:rPr lang="en-US" sz="1400" b="1" i="0" u="none" strike="noStrike" kern="1200" spc="0" baseline="0">
                <a:solidFill>
                  <a:sysClr val="windowText" lastClr="000000">
                    <a:lumMod val="65000"/>
                    <a:lumOff val="35000"/>
                  </a:sysClr>
                </a:solidFill>
                <a:latin typeface="Verdana" panose="020B0604030504040204" pitchFamily="34" charset="0"/>
                <a:ea typeface="Verdana" panose="020B0604030504040204" pitchFamily="34" charset="0"/>
                <a:cs typeface="+mn-cs"/>
              </a:rPr>
              <a:t>Total Opportunities by Stage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pivotFmt>
      <c:pivotFmt>
        <c:idx val="4"/>
        <c:spPr>
          <a:solidFill>
            <a:srgbClr val="C00000"/>
          </a:solidFill>
          <a:ln>
            <a:noFill/>
          </a:ln>
          <a:effectLst/>
        </c:spPr>
      </c:pivotFmt>
      <c:pivotFmt>
        <c:idx val="5"/>
        <c:spPr>
          <a:solidFill>
            <a:schemeClr val="accent4"/>
          </a:solidFill>
          <a:ln>
            <a:noFill/>
          </a:ln>
          <a:effectLst/>
        </c:spPr>
      </c:pivotFmt>
      <c:pivotFmt>
        <c:idx val="6"/>
        <c:spPr>
          <a:solidFill>
            <a:schemeClr val="accent6"/>
          </a:solidFill>
          <a:ln>
            <a:noFill/>
          </a:ln>
          <a:effectLst/>
        </c:spPr>
      </c:pivotFmt>
      <c:pivotFmt>
        <c:idx val="7"/>
        <c:spPr>
          <a:solidFill>
            <a:schemeClr val="accent1"/>
          </a:solidFill>
          <a:ln>
            <a:noFill/>
          </a:ln>
          <a:effectLst/>
        </c:spPr>
      </c:pivotFmt>
      <c:pivotFmt>
        <c:idx val="8"/>
        <c:spPr>
          <a:solidFill>
            <a:schemeClr val="accent2">
              <a:lumMod val="50000"/>
            </a:schemeClr>
          </a:solidFill>
          <a:ln>
            <a:noFill/>
          </a:ln>
          <a:effectLst/>
        </c:spPr>
      </c:pivotFmt>
      <c:pivotFmt>
        <c:idx val="9"/>
        <c:spPr>
          <a:solidFill>
            <a:srgbClr val="206E1E"/>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00000"/>
          </a:solidFill>
          <a:ln>
            <a:noFill/>
          </a:ln>
          <a:effectLst/>
        </c:spPr>
      </c:pivotFmt>
      <c:pivotFmt>
        <c:idx val="12"/>
        <c:spPr>
          <a:solidFill>
            <a:schemeClr val="accent4"/>
          </a:solidFill>
          <a:ln>
            <a:noFill/>
          </a:ln>
          <a:effectLst/>
        </c:spPr>
      </c:pivotFmt>
      <c:pivotFmt>
        <c:idx val="13"/>
        <c:spPr>
          <a:solidFill>
            <a:schemeClr val="accent6"/>
          </a:solidFill>
          <a:ln>
            <a:noFill/>
          </a:ln>
          <a:effectLst/>
        </c:spPr>
      </c:pivotFmt>
      <c:pivotFmt>
        <c:idx val="14"/>
        <c:spPr>
          <a:solidFill>
            <a:schemeClr val="accent5"/>
          </a:solidFill>
          <a:ln>
            <a:noFill/>
          </a:ln>
          <a:effectLst/>
        </c:spPr>
      </c:pivotFmt>
      <c:pivotFmt>
        <c:idx val="15"/>
        <c:spPr>
          <a:solidFill>
            <a:srgbClr val="206E1E"/>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s>
    <c:plotArea>
      <c:layout/>
      <c:barChart>
        <c:barDir val="col"/>
        <c:grouping val="clustered"/>
        <c:varyColors val="1"/>
        <c:ser>
          <c:idx val="0"/>
          <c:order val="0"/>
          <c:tx>
            <c:strRef>
              <c:f>'Principal Opportunities '!$B$6</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6B84-462B-8ECA-57EA02B5F824}"/>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3-6B84-462B-8ECA-57EA02B5F824}"/>
              </c:ext>
            </c:extLst>
          </c:dPt>
          <c:dPt>
            <c:idx val="2"/>
            <c:invertIfNegative val="0"/>
            <c:bubble3D val="0"/>
            <c:spPr>
              <a:solidFill>
                <a:schemeClr val="accent5"/>
              </a:solidFill>
              <a:ln>
                <a:noFill/>
              </a:ln>
              <a:effectLst/>
            </c:spPr>
            <c:extLst>
              <c:ext xmlns:c16="http://schemas.microsoft.com/office/drawing/2014/chart" uri="{C3380CC4-5D6E-409C-BE32-E72D297353CC}">
                <c16:uniqueId val="{00000005-6B84-462B-8ECA-57EA02B5F824}"/>
              </c:ext>
            </c:extLst>
          </c:dPt>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'Principal Opportunities '!$A$7:$A$10</c:f>
              <c:strCache>
                <c:ptCount val="3"/>
                <c:pt idx="0">
                  <c:v>Sampled/Visited invite-3</c:v>
                </c:pt>
                <c:pt idx="1">
                  <c:v>Lead-discovery-1</c:v>
                </c:pt>
                <c:pt idx="2">
                  <c:v>order support-8</c:v>
                </c:pt>
              </c:strCache>
            </c:strRef>
          </c:cat>
          <c:val>
            <c:numRef>
              <c:f>'Principal Opportunities '!$B$7:$B$10</c:f>
              <c:numCache>
                <c:formatCode>General</c:formatCode>
                <c:ptCount val="3"/>
                <c:pt idx="0">
                  <c:v>78</c:v>
                </c:pt>
                <c:pt idx="1">
                  <c:v>3</c:v>
                </c:pt>
                <c:pt idx="2">
                  <c:v>1</c:v>
                </c:pt>
              </c:numCache>
            </c:numRef>
          </c:val>
          <c:extLst>
            <c:ext xmlns:c16="http://schemas.microsoft.com/office/drawing/2014/chart" uri="{C3380CC4-5D6E-409C-BE32-E72D297353CC}">
              <c16:uniqueId val="{00000001-E695-49C0-BAFA-CE8854FA03E9}"/>
            </c:ext>
          </c:extLst>
        </c:ser>
        <c:dLbls>
          <c:dLblPos val="outEnd"/>
          <c:showLegendKey val="0"/>
          <c:showVal val="1"/>
          <c:showCatName val="0"/>
          <c:showSerName val="0"/>
          <c:showPercent val="0"/>
          <c:showBubbleSize val="0"/>
        </c:dLbls>
        <c:gapWidth val="182"/>
        <c:axId val="818688672"/>
        <c:axId val="818691552"/>
      </c:barChart>
      <c:catAx>
        <c:axId val="81868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50" b="0" i="0" u="none" strike="noStrike" kern="1200" baseline="0">
                <a:solidFill>
                  <a:schemeClr val="tx1"/>
                </a:solidFill>
                <a:latin typeface="Verdana" panose="020B0604030504040204" pitchFamily="34" charset="0"/>
                <a:ea typeface="Verdana" panose="020B0604030504040204" pitchFamily="34" charset="0"/>
                <a:cs typeface="Segoe UI" panose="020B0502040204020203" pitchFamily="34" charset="0"/>
              </a:defRPr>
            </a:pPr>
            <a:endParaRPr lang="en-US"/>
          </a:p>
        </c:txPr>
        <c:crossAx val="818691552"/>
        <c:crosses val="autoZero"/>
        <c:auto val="1"/>
        <c:lblAlgn val="ctr"/>
        <c:lblOffset val="100"/>
        <c:noMultiLvlLbl val="0"/>
      </c:catAx>
      <c:valAx>
        <c:axId val="818691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18688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sx="1000" sy="1000" algn="ctr" rotWithShape="0">
        <a:schemeClr val="bg1"/>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[CRM-WORKBOOK.xlsx]Principal Interactions!PivotInteractTotal</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Verdana" panose="020B0604030504040204" pitchFamily="34" charset="0"/>
                <a:ea typeface="Verdana" panose="020B0604030504040204" pitchFamily="34" charset="0"/>
                <a:cs typeface="+mn-cs"/>
              </a:defRPr>
            </a:pPr>
            <a:r>
              <a:rPr lang="en-US" b="1">
                <a:latin typeface="Verdana" panose="020B0604030504040204" pitchFamily="34" charset="0"/>
                <a:ea typeface="Verdana" panose="020B0604030504040204" pitchFamily="34" charset="0"/>
              </a:rPr>
              <a:t>Weeks'</a:t>
            </a:r>
            <a:r>
              <a:rPr lang="en-US" b="1" baseline="0">
                <a:latin typeface="Verdana" panose="020B0604030504040204" pitchFamily="34" charset="0"/>
                <a:ea typeface="Verdana" panose="020B0604030504040204" pitchFamily="34" charset="0"/>
              </a:rPr>
              <a:t> </a:t>
            </a:r>
            <a:r>
              <a:rPr lang="en-US" b="1">
                <a:latin typeface="Verdana" panose="020B0604030504040204" pitchFamily="34" charset="0"/>
                <a:ea typeface="Verdana" panose="020B0604030504040204" pitchFamily="34" charset="0"/>
              </a:rPr>
              <a:t>Total Interactions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s>
    <c:plotArea>
      <c:layout/>
      <c:barChart>
        <c:barDir val="bar"/>
        <c:grouping val="clustered"/>
        <c:varyColors val="1"/>
        <c:ser>
          <c:idx val="0"/>
          <c:order val="0"/>
          <c:tx>
            <c:strRef>
              <c:f>'Principal Interactions'!$B$7</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FF35-4DA2-8015-0E0AA500CEA6}"/>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FF35-4DA2-8015-0E0AA500CEA6}"/>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FF35-4DA2-8015-0E0AA500CEA6}"/>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0B82-4927-92A4-D85410F47D75}"/>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0B82-4927-92A4-D85410F47D75}"/>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A800-42C7-8377-723D4D76CCEB}"/>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AA02-4B50-B5C7-144B26B4940B}"/>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AA02-4B50-B5C7-144B26B4940B}"/>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A7CC-4CB6-AE77-F1662AFFE0E8}"/>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A7CC-4CB6-AE77-F1662AFFE0E8}"/>
              </c:ext>
            </c:extLst>
          </c:dPt>
          <c:cat>
            <c:strRef>
              <c:f>'Principal Interactions'!$A$8:$A$9</c:f>
              <c:strCache>
                <c:ptCount val="1"/>
                <c:pt idx="0">
                  <c:v>In Person</c:v>
                </c:pt>
              </c:strCache>
            </c:strRef>
          </c:cat>
          <c:val>
            <c:numRef>
              <c:f>'Principal Interactions'!$B$8:$B$9</c:f>
              <c:numCache>
                <c:formatCode>General</c:formatCode>
                <c:ptCount val="1"/>
                <c:pt idx="0">
                  <c:v>4</c:v>
                </c:pt>
              </c:numCache>
            </c:numRef>
          </c:val>
          <c:extLst>
            <c:ext xmlns:c16="http://schemas.microsoft.com/office/drawing/2014/chart" uri="{C3380CC4-5D6E-409C-BE32-E72D297353CC}">
              <c16:uniqueId val="{00000012-5725-48D9-84DD-C38564633991}"/>
            </c:ext>
          </c:extLst>
        </c:ser>
        <c:dLbls>
          <c:showLegendKey val="0"/>
          <c:showVal val="0"/>
          <c:showCatName val="0"/>
          <c:showSerName val="0"/>
          <c:showPercent val="0"/>
          <c:showBubbleSize val="0"/>
        </c:dLbls>
        <c:gapWidth val="182"/>
        <c:axId val="960286880"/>
        <c:axId val="960287360"/>
      </c:barChart>
      <c:catAx>
        <c:axId val="960286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crossAx val="960287360"/>
        <c:crosses val="autoZero"/>
        <c:auto val="1"/>
        <c:lblAlgn val="ctr"/>
        <c:lblOffset val="100"/>
        <c:noMultiLvlLbl val="0"/>
      </c:catAx>
      <c:valAx>
        <c:axId val="960287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28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1</xdr:rowOff>
    </xdr:from>
    <xdr:ext cx="3478696" cy="482447"/>
    <xdr:pic>
      <xdr:nvPicPr>
        <xdr:cNvPr id="10" name="Picture 9">
          <a:extLst>
            <a:ext uri="{FF2B5EF4-FFF2-40B4-BE49-F238E27FC236}">
              <a16:creationId xmlns:a16="http://schemas.microsoft.com/office/drawing/2014/main" id="{ECED5573-0415-4A3D-BF3E-7F57E3694C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61926"/>
          <a:ext cx="3478696" cy="482447"/>
        </a:xfrm>
        <a:prstGeom prst="rect">
          <a:avLst/>
        </a:prstGeom>
      </xdr:spPr>
    </xdr:pic>
    <xdr:clientData/>
  </xdr:oneCellAnchor>
  <xdr:twoCellAnchor>
    <xdr:from>
      <xdr:col>5</xdr:col>
      <xdr:colOff>447675</xdr:colOff>
      <xdr:row>9</xdr:row>
      <xdr:rowOff>0</xdr:rowOff>
    </xdr:from>
    <xdr:to>
      <xdr:col>16</xdr:col>
      <xdr:colOff>38100</xdr:colOff>
      <xdr:row>31</xdr:row>
      <xdr:rowOff>66675</xdr:rowOff>
    </xdr:to>
    <xdr:graphicFrame macro="">
      <xdr:nvGraphicFramePr>
        <xdr:cNvPr id="11" name="ChartInteractTotal">
          <a:extLst>
            <a:ext uri="{FF2B5EF4-FFF2-40B4-BE49-F238E27FC236}">
              <a16:creationId xmlns:a16="http://schemas.microsoft.com/office/drawing/2014/main" id="{75C0243A-7005-49A3-9ECA-8CD9834A69D1}"/>
            </a:ext>
            <a:ext uri="{147F2762-F138-4A5C-976F-8EAC2B608ADB}">
              <a16:predDERef xmlns:a16="http://schemas.microsoft.com/office/drawing/2014/main" pred="{ECED5573-0415-4A3D-BF3E-7F57E3694C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602822</xdr:colOff>
      <xdr:row>9</xdr:row>
      <xdr:rowOff>0</xdr:rowOff>
    </xdr:from>
    <xdr:to>
      <xdr:col>8</xdr:col>
      <xdr:colOff>0</xdr:colOff>
      <xdr:row>31</xdr:row>
      <xdr:rowOff>49887</xdr:rowOff>
    </xdr:to>
    <mc:AlternateContent xmlns:mc="http://schemas.openxmlformats.org/markup-compatibility/2006" xmlns:a14="http://schemas.microsoft.com/office/drawing/2010/main">
      <mc:Choice Requires="a14">
        <xdr:graphicFrame macro="">
          <xdr:nvGraphicFramePr>
            <xdr:cNvPr id="12" name="Start of Week 3">
              <a:extLst>
                <a:ext uri="{FF2B5EF4-FFF2-40B4-BE49-F238E27FC236}">
                  <a16:creationId xmlns:a16="http://schemas.microsoft.com/office/drawing/2014/main" id="{0E1139A6-65F0-4206-B19E-9995DF77042E}"/>
                </a:ext>
              </a:extLst>
            </xdr:cNvPr>
            <xdr:cNvGraphicFramePr/>
          </xdr:nvGraphicFramePr>
          <xdr:xfrm>
            <a:off x="0" y="0"/>
            <a:ext cx="0" cy="0"/>
          </xdr:xfrm>
          <a:graphic>
            <a:graphicData uri="http://schemas.microsoft.com/office/drawing/2010/slicer">
              <sle:slicer xmlns:sle="http://schemas.microsoft.com/office/drawing/2010/slicer" name="Start of Week 3"/>
            </a:graphicData>
          </a:graphic>
        </xdr:graphicFrame>
      </mc:Choice>
      <mc:Fallback xmlns="">
        <xdr:sp macro="" textlink="">
          <xdr:nvSpPr>
            <xdr:cNvPr id="0" name=""/>
            <xdr:cNvSpPr>
              <a:spLocks noTextEdit="1"/>
            </xdr:cNvSpPr>
          </xdr:nvSpPr>
          <xdr:spPr>
            <a:xfrm>
              <a:off x="3041222" y="1590675"/>
              <a:ext cx="1835578" cy="36122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602823</xdr:colOff>
      <xdr:row>9</xdr:row>
      <xdr:rowOff>0</xdr:rowOff>
    </xdr:from>
    <xdr:to>
      <xdr:col>5</xdr:col>
      <xdr:colOff>0</xdr:colOff>
      <xdr:row>23</xdr:row>
      <xdr:rowOff>124099</xdr:rowOff>
    </xdr:to>
    <mc:AlternateContent xmlns:mc="http://schemas.openxmlformats.org/markup-compatibility/2006" xmlns:a14="http://schemas.microsoft.com/office/drawing/2010/main">
      <mc:Choice Requires="a14">
        <xdr:graphicFrame macro="">
          <xdr:nvGraphicFramePr>
            <xdr:cNvPr id="13" name="PRINCIPAL 3">
              <a:extLst>
                <a:ext uri="{FF2B5EF4-FFF2-40B4-BE49-F238E27FC236}">
                  <a16:creationId xmlns:a16="http://schemas.microsoft.com/office/drawing/2014/main" id="{86E7655E-EB7B-41B5-A1BB-AF4BB55B2CA3}"/>
                </a:ext>
              </a:extLst>
            </xdr:cNvPr>
            <xdr:cNvGraphicFramePr/>
          </xdr:nvGraphicFramePr>
          <xdr:xfrm>
            <a:off x="0" y="0"/>
            <a:ext cx="0" cy="0"/>
          </xdr:xfrm>
          <a:graphic>
            <a:graphicData uri="http://schemas.microsoft.com/office/drawing/2010/slicer">
              <sle:slicer xmlns:sle="http://schemas.microsoft.com/office/drawing/2010/slicer" name="PRINCIPAL 3"/>
            </a:graphicData>
          </a:graphic>
        </xdr:graphicFrame>
      </mc:Choice>
      <mc:Fallback xmlns="">
        <xdr:sp macro="" textlink="">
          <xdr:nvSpPr>
            <xdr:cNvPr id="0" name=""/>
            <xdr:cNvSpPr>
              <a:spLocks noTextEdit="1"/>
            </xdr:cNvSpPr>
          </xdr:nvSpPr>
          <xdr:spPr>
            <a:xfrm>
              <a:off x="1212423" y="1590675"/>
              <a:ext cx="1835577" cy="2391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142875</xdr:colOff>
      <xdr:row>8</xdr:row>
      <xdr:rowOff>152399</xdr:rowOff>
    </xdr:from>
    <xdr:to>
      <xdr:col>25</xdr:col>
      <xdr:colOff>523875</xdr:colOff>
      <xdr:row>32</xdr:row>
      <xdr:rowOff>47625</xdr:rowOff>
    </xdr:to>
    <xdr:graphicFrame macro="">
      <xdr:nvGraphicFramePr>
        <xdr:cNvPr id="14" name="Chart 13">
          <a:extLst>
            <a:ext uri="{FF2B5EF4-FFF2-40B4-BE49-F238E27FC236}">
              <a16:creationId xmlns:a16="http://schemas.microsoft.com/office/drawing/2014/main" id="{8B92B4F7-4404-47F9-9939-C004B6E501E7}"/>
            </a:ext>
            <a:ext uri="{147F2762-F138-4A5C-976F-8EAC2B608ADB}">
              <a16:predDERef xmlns:a16="http://schemas.microsoft.com/office/drawing/2014/main" pred="{86E7655E-EB7B-41B5-A1BB-AF4BB55B2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1</xdr:row>
      <xdr:rowOff>1</xdr:rowOff>
    </xdr:from>
    <xdr:ext cx="3478696" cy="482447"/>
    <xdr:pic>
      <xdr:nvPicPr>
        <xdr:cNvPr id="2" name="Picture 1">
          <a:extLst>
            <a:ext uri="{FF2B5EF4-FFF2-40B4-BE49-F238E27FC236}">
              <a16:creationId xmlns:a16="http://schemas.microsoft.com/office/drawing/2014/main" id="{F0DA4CDD-1EC7-4C28-8DB6-B07741E8BD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61926"/>
          <a:ext cx="3478696" cy="482447"/>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xdr:row>
      <xdr:rowOff>1</xdr:rowOff>
    </xdr:from>
    <xdr:ext cx="3478696" cy="482447"/>
    <xdr:pic>
      <xdr:nvPicPr>
        <xdr:cNvPr id="2" name="Picture 1">
          <a:extLst>
            <a:ext uri="{FF2B5EF4-FFF2-40B4-BE49-F238E27FC236}">
              <a16:creationId xmlns:a16="http://schemas.microsoft.com/office/drawing/2014/main" id="{449E899B-E8A6-42FE-8881-FB5051B5E8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61926"/>
          <a:ext cx="3478696" cy="482447"/>
        </a:xfrm>
        <a:prstGeom prst="rect">
          <a:avLst/>
        </a:prstGeom>
      </xdr:spPr>
    </xdr:pic>
    <xdr:clientData/>
  </xdr:oneCellAnchor>
  <xdr:twoCellAnchor>
    <xdr:from>
      <xdr:col>5</xdr:col>
      <xdr:colOff>133580</xdr:colOff>
      <xdr:row>8</xdr:row>
      <xdr:rowOff>137072</xdr:rowOff>
    </xdr:from>
    <xdr:to>
      <xdr:col>14</xdr:col>
      <xdr:colOff>332014</xdr:colOff>
      <xdr:row>30</xdr:row>
      <xdr:rowOff>8165</xdr:rowOff>
    </xdr:to>
    <xdr:graphicFrame macro="">
      <xdr:nvGraphicFramePr>
        <xdr:cNvPr id="4" name="ChartOppStage">
          <a:extLst>
            <a:ext uri="{FF2B5EF4-FFF2-40B4-BE49-F238E27FC236}">
              <a16:creationId xmlns:a16="http://schemas.microsoft.com/office/drawing/2014/main" id="{CCFD3782-82F2-4DC2-A622-6141D8C914D6}"/>
            </a:ext>
            <a:ext uri="{147F2762-F138-4A5C-976F-8EAC2B608ADB}">
              <a16:predDERef xmlns:a16="http://schemas.microsoft.com/office/drawing/2014/main" pred="{449E899B-E8A6-42FE-8881-FB5051B5E8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116380</xdr:colOff>
      <xdr:row>6</xdr:row>
      <xdr:rowOff>52262</xdr:rowOff>
    </xdr:from>
    <xdr:to>
      <xdr:col>2</xdr:col>
      <xdr:colOff>469764</xdr:colOff>
      <xdr:row>20</xdr:row>
      <xdr:rowOff>122464</xdr:rowOff>
    </xdr:to>
    <mc:AlternateContent xmlns:mc="http://schemas.openxmlformats.org/markup-compatibility/2006" xmlns:a14="http://schemas.microsoft.com/office/drawing/2010/main">
      <mc:Choice Requires="a14">
        <xdr:graphicFrame macro="">
          <xdr:nvGraphicFramePr>
            <xdr:cNvPr id="12" name="Start of Week">
              <a:extLst>
                <a:ext uri="{FF2B5EF4-FFF2-40B4-BE49-F238E27FC236}">
                  <a16:creationId xmlns:a16="http://schemas.microsoft.com/office/drawing/2014/main" id="{5EF64C47-5122-B6F4-B50D-661B7336B478}"/>
                </a:ext>
              </a:extLst>
            </xdr:cNvPr>
            <xdr:cNvGraphicFramePr/>
          </xdr:nvGraphicFramePr>
          <xdr:xfrm>
            <a:off x="0" y="0"/>
            <a:ext cx="0" cy="0"/>
          </xdr:xfrm>
          <a:graphic>
            <a:graphicData uri="http://schemas.microsoft.com/office/drawing/2010/slicer">
              <sle:slicer xmlns:sle="http://schemas.microsoft.com/office/drawing/2010/slicer" name="Start of Week"/>
            </a:graphicData>
          </a:graphic>
        </xdr:graphicFrame>
      </mc:Choice>
      <mc:Fallback xmlns="">
        <xdr:sp macro="" textlink="">
          <xdr:nvSpPr>
            <xdr:cNvPr id="0" name=""/>
            <xdr:cNvSpPr>
              <a:spLocks noTextEdit="1"/>
            </xdr:cNvSpPr>
          </xdr:nvSpPr>
          <xdr:spPr>
            <a:xfrm>
              <a:off x="116380" y="1128027"/>
              <a:ext cx="1563619" cy="2266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165848</xdr:colOff>
      <xdr:row>21</xdr:row>
      <xdr:rowOff>91186</xdr:rowOff>
    </xdr:from>
    <xdr:to>
      <xdr:col>2</xdr:col>
      <xdr:colOff>510287</xdr:colOff>
      <xdr:row>36</xdr:row>
      <xdr:rowOff>160563</xdr:rowOff>
    </xdr:to>
    <mc:AlternateContent xmlns:mc="http://schemas.openxmlformats.org/markup-compatibility/2006" xmlns:a14="http://schemas.microsoft.com/office/drawing/2010/main">
      <mc:Choice Requires="a14">
        <xdr:graphicFrame macro="">
          <xdr:nvGraphicFramePr>
            <xdr:cNvPr id="13" name="PRINCIPAL">
              <a:extLst>
                <a:ext uri="{FF2B5EF4-FFF2-40B4-BE49-F238E27FC236}">
                  <a16:creationId xmlns:a16="http://schemas.microsoft.com/office/drawing/2014/main" id="{63A7A794-06B0-638C-C275-D2707A7B5971}"/>
                </a:ext>
              </a:extLst>
            </xdr:cNvPr>
            <xdr:cNvGraphicFramePr/>
          </xdr:nvGraphicFramePr>
          <xdr:xfrm>
            <a:off x="0" y="0"/>
            <a:ext cx="0" cy="0"/>
          </xdr:xfrm>
          <a:graphic>
            <a:graphicData uri="http://schemas.microsoft.com/office/drawing/2010/slicer">
              <sle:slicer xmlns:sle="http://schemas.microsoft.com/office/drawing/2010/slicer" name="PRINCIPAL"/>
            </a:graphicData>
          </a:graphic>
        </xdr:graphicFrame>
      </mc:Choice>
      <mc:Fallback xmlns="">
        <xdr:sp macro="" textlink="">
          <xdr:nvSpPr>
            <xdr:cNvPr id="0" name=""/>
            <xdr:cNvSpPr>
              <a:spLocks noTextEdit="1"/>
            </xdr:cNvSpPr>
          </xdr:nvSpPr>
          <xdr:spPr>
            <a:xfrm>
              <a:off x="165848" y="3656257"/>
              <a:ext cx="1569082" cy="25186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111338</xdr:colOff>
      <xdr:row>39</xdr:row>
      <xdr:rowOff>23458</xdr:rowOff>
    </xdr:from>
    <xdr:to>
      <xdr:col>2</xdr:col>
      <xdr:colOff>462643</xdr:colOff>
      <xdr:row>65</xdr:row>
      <xdr:rowOff>27214</xdr:rowOff>
    </xdr:to>
    <mc:AlternateContent xmlns:mc="http://schemas.openxmlformats.org/markup-compatibility/2006" xmlns:a14="http://schemas.microsoft.com/office/drawing/2010/main">
      <mc:Choice Requires="a14">
        <xdr:graphicFrame macro="">
          <xdr:nvGraphicFramePr>
            <xdr:cNvPr id="18" name="PRODUCT (DropDown)">
              <a:extLst>
                <a:ext uri="{FF2B5EF4-FFF2-40B4-BE49-F238E27FC236}">
                  <a16:creationId xmlns:a16="http://schemas.microsoft.com/office/drawing/2014/main" id="{8B5B6492-3C1D-3EC1-0BC7-307A447BD2BC}"/>
                </a:ext>
                <a:ext uri="{147F2762-F138-4A5C-976F-8EAC2B608ADB}">
                  <a16:predDERef xmlns:a16="http://schemas.microsoft.com/office/drawing/2014/main" pred="{63A7A794-06B0-638C-C275-D2707A7B5971}"/>
                </a:ext>
              </a:extLst>
            </xdr:cNvPr>
            <xdr:cNvGraphicFramePr/>
          </xdr:nvGraphicFramePr>
          <xdr:xfrm>
            <a:off x="0" y="0"/>
            <a:ext cx="0" cy="0"/>
          </xdr:xfrm>
          <a:graphic>
            <a:graphicData uri="http://schemas.microsoft.com/office/drawing/2010/slicer">
              <sle:slicer xmlns:sle="http://schemas.microsoft.com/office/drawing/2010/slicer" name="PRODUCT (DropDown)"/>
            </a:graphicData>
          </a:graphic>
        </xdr:graphicFrame>
      </mc:Choice>
      <mc:Fallback xmlns="">
        <xdr:sp macro="" textlink="">
          <xdr:nvSpPr>
            <xdr:cNvPr id="0" name=""/>
            <xdr:cNvSpPr>
              <a:spLocks noTextEdit="1"/>
            </xdr:cNvSpPr>
          </xdr:nvSpPr>
          <xdr:spPr>
            <a:xfrm>
              <a:off x="111338" y="6276340"/>
              <a:ext cx="1561540" cy="40826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133350</xdr:colOff>
      <xdr:row>36</xdr:row>
      <xdr:rowOff>0</xdr:rowOff>
    </xdr:from>
    <xdr:to>
      <xdr:col>9</xdr:col>
      <xdr:colOff>609600</xdr:colOff>
      <xdr:row>39</xdr:row>
      <xdr:rowOff>147231</xdr:rowOff>
    </xdr:to>
    <xdr:sp macro="" textlink="OrgStagesPivot!B4">
      <xdr:nvSpPr>
        <xdr:cNvPr id="111" name="Arrow: Chevron 20">
          <a:extLst>
            <a:ext uri="{FF2B5EF4-FFF2-40B4-BE49-F238E27FC236}">
              <a16:creationId xmlns:a16="http://schemas.microsoft.com/office/drawing/2014/main" id="{ED40968C-69CE-A532-F230-DE83300A25DA}"/>
            </a:ext>
          </a:extLst>
        </xdr:cNvPr>
        <xdr:cNvSpPr/>
      </xdr:nvSpPr>
      <xdr:spPr>
        <a:xfrm>
          <a:off x="4419600" y="6014357"/>
          <a:ext cx="1700893" cy="637088"/>
        </a:xfrm>
        <a:prstGeom prst="chevron">
          <a:avLst>
            <a:gd name="adj" fmla="val 40000"/>
          </a:avLst>
        </a:prstGeom>
        <a:solidFill>
          <a:schemeClr val="accent5"/>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fld id="{5C5F4DBF-C5EA-44F9-85E4-95AD0A9266AB}" type="TxLink">
            <a:rPr lang="en-US" sz="1050" b="1" i="0" u="none" strike="noStrike">
              <a:solidFill>
                <a:schemeClr val="bg1"/>
              </a:solidFill>
              <a:latin typeface="Verdana" panose="020B0604030504040204" pitchFamily="34" charset="0"/>
              <a:ea typeface="Verdana" panose="020B0604030504040204" pitchFamily="34" charset="0"/>
              <a:cs typeface="Arial"/>
            </a:rPr>
            <a:pPr/>
            <a:t>Lead-discovery-1</a:t>
          </a:fld>
          <a:endParaRPr lang="en-US" sz="1050" b="1">
            <a:solidFill>
              <a:schemeClr val="bg1"/>
            </a:solidFill>
            <a:latin typeface="Verdana" panose="020B0604030504040204" pitchFamily="34" charset="0"/>
            <a:ea typeface="Verdana" panose="020B0604030504040204" pitchFamily="34" charset="0"/>
          </a:endParaRPr>
        </a:p>
      </xdr:txBody>
    </xdr:sp>
    <xdr:clientData/>
  </xdr:twoCellAnchor>
  <xdr:twoCellAnchor>
    <xdr:from>
      <xdr:col>7</xdr:col>
      <xdr:colOff>76201</xdr:colOff>
      <xdr:row>38</xdr:row>
      <xdr:rowOff>100420</xdr:rowOff>
    </xdr:from>
    <xdr:to>
      <xdr:col>9</xdr:col>
      <xdr:colOff>381001</xdr:colOff>
      <xdr:row>65</xdr:row>
      <xdr:rowOff>1</xdr:rowOff>
    </xdr:to>
    <xdr:sp macro="" textlink="OrgStagesPivot!A153">
      <xdr:nvSpPr>
        <xdr:cNvPr id="47" name="Freeform: Shape 21">
          <a:extLst>
            <a:ext uri="{FF2B5EF4-FFF2-40B4-BE49-F238E27FC236}">
              <a16:creationId xmlns:a16="http://schemas.microsoft.com/office/drawing/2014/main" id="{84C9A73B-CB6D-5FC6-98DB-5B2D2E73C423}"/>
            </a:ext>
          </a:extLst>
        </xdr:cNvPr>
        <xdr:cNvSpPr/>
      </xdr:nvSpPr>
      <xdr:spPr>
        <a:xfrm>
          <a:off x="4362451" y="6441349"/>
          <a:ext cx="1529443" cy="4308295"/>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ln>
          <a:solidFill>
            <a:schemeClr val="accent5">
              <a:lumMod val="50000"/>
            </a:schemeClr>
          </a:solidFill>
        </a:ln>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t" anchorCtr="0">
          <a:noAutofit/>
        </a:bodyPr>
        <a:lstStyle/>
        <a:p>
          <a:pPr marL="0" lvl="0" indent="0" algn="ctr" defTabSz="755650">
            <a:lnSpc>
              <a:spcPct val="90000"/>
            </a:lnSpc>
            <a:spcBef>
              <a:spcPct val="0"/>
            </a:spcBef>
            <a:spcAft>
              <a:spcPct val="35000"/>
            </a:spcAft>
            <a:buNone/>
          </a:pPr>
          <a:fld id="{1F74289B-BEA9-4FF1-BBBC-D5ECC437624E}" type="TxLink">
            <a:rPr lang="en-US" sz="1000" b="0" i="0" u="none" strike="noStrike" kern="1200">
              <a:solidFill>
                <a:srgbClr val="000000"/>
              </a:solidFill>
              <a:latin typeface="Arial"/>
              <a:cs typeface="Arial"/>
            </a:rPr>
            <a:pPr marL="0" lvl="0" indent="0" algn="ctr" defTabSz="755650">
              <a:lnSpc>
                <a:spcPct val="90000"/>
              </a:lnSpc>
              <a:spcBef>
                <a:spcPct val="0"/>
              </a:spcBef>
              <a:spcAft>
                <a:spcPct val="35000"/>
              </a:spcAft>
              <a:buNone/>
            </a:pPr>
            <a:t>- Hailstorm Brewing
- Lettuce Entertain You
- Sip Self Serve Wine Bar</a:t>
          </a:fld>
          <a:endParaRPr lang="en-US" sz="1000" b="1" kern="1200"/>
        </a:p>
      </xdr:txBody>
    </xdr:sp>
    <xdr:clientData/>
  </xdr:twoCellAnchor>
  <xdr:twoCellAnchor>
    <xdr:from>
      <xdr:col>9</xdr:col>
      <xdr:colOff>525237</xdr:colOff>
      <xdr:row>35</xdr:row>
      <xdr:rowOff>142477</xdr:rowOff>
    </xdr:from>
    <xdr:to>
      <xdr:col>12</xdr:col>
      <xdr:colOff>449036</xdr:colOff>
      <xdr:row>65</xdr:row>
      <xdr:rowOff>33621</xdr:rowOff>
    </xdr:to>
    <xdr:grpSp>
      <xdr:nvGrpSpPr>
        <xdr:cNvPr id="108" name="Group 36">
          <a:extLst>
            <a:ext uri="{FF2B5EF4-FFF2-40B4-BE49-F238E27FC236}">
              <a16:creationId xmlns:a16="http://schemas.microsoft.com/office/drawing/2014/main" id="{95005A48-F221-9D93-5FC9-E1C55B7AF62A}"/>
            </a:ext>
          </a:extLst>
        </xdr:cNvPr>
        <xdr:cNvGrpSpPr/>
      </xdr:nvGrpSpPr>
      <xdr:grpSpPr>
        <a:xfrm>
          <a:off x="6036130" y="5993548"/>
          <a:ext cx="1760763" cy="4789716"/>
          <a:chOff x="3600451" y="5923151"/>
          <a:chExt cx="1752599" cy="4769070"/>
        </a:xfrm>
      </xdr:grpSpPr>
      <xdr:sp macro="" textlink="OrgStagesPivot!F4">
        <xdr:nvSpPr>
          <xdr:cNvPr id="109" name="Arrow: Chevron 27">
            <a:extLst>
              <a:ext uri="{FF2B5EF4-FFF2-40B4-BE49-F238E27FC236}">
                <a16:creationId xmlns:a16="http://schemas.microsoft.com/office/drawing/2014/main" id="{31234C78-800C-47FE-A677-0CC34D8C7365}"/>
              </a:ext>
            </a:extLst>
          </xdr:cNvPr>
          <xdr:cNvSpPr/>
        </xdr:nvSpPr>
        <xdr:spPr>
          <a:xfrm>
            <a:off x="3657600" y="5923151"/>
            <a:ext cx="1695450" cy="633005"/>
          </a:xfrm>
          <a:prstGeom prst="chevron">
            <a:avLst>
              <a:gd name="adj" fmla="val 40000"/>
            </a:avLst>
          </a:prstGeom>
          <a:solidFill>
            <a:srgbClr val="206E1E"/>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fld id="{6E1B31AF-FBC2-4659-B9DF-03FD53428388}" type="TxLink">
              <a:rPr lang="en-US" sz="900" b="1" i="0" u="none" strike="noStrike">
                <a:solidFill>
                  <a:schemeClr val="bg1"/>
                </a:solidFill>
                <a:latin typeface="Verdana" panose="020B0604030504040204" pitchFamily="34" charset="0"/>
                <a:ea typeface="Verdana" panose="020B0604030504040204" pitchFamily="34" charset="0"/>
                <a:cs typeface="Arial"/>
              </a:rPr>
              <a:pPr/>
              <a:t>Contacted-phone/email-2</a:t>
            </a:fld>
            <a:endParaRPr lang="en-US" sz="1000" b="1">
              <a:solidFill>
                <a:schemeClr val="bg1"/>
              </a:solidFill>
              <a:latin typeface="Verdana" panose="020B0604030504040204" pitchFamily="34" charset="0"/>
              <a:ea typeface="Verdana" panose="020B0604030504040204" pitchFamily="34" charset="0"/>
            </a:endParaRPr>
          </a:p>
        </xdr:txBody>
      </xdr:sp>
      <xdr:sp macro="" textlink="OrgStagesPivot!E153">
        <xdr:nvSpPr>
          <xdr:cNvPr id="110" name="Freeform: Shape 28">
            <a:extLst>
              <a:ext uri="{FF2B5EF4-FFF2-40B4-BE49-F238E27FC236}">
                <a16:creationId xmlns:a16="http://schemas.microsoft.com/office/drawing/2014/main" id="{1216F653-E691-442E-88A0-179FB264BF1D}"/>
              </a:ext>
            </a:extLst>
          </xdr:cNvPr>
          <xdr:cNvSpPr/>
        </xdr:nvSpPr>
        <xdr:spPr>
          <a:xfrm>
            <a:off x="3600451" y="6401615"/>
            <a:ext cx="1524000" cy="4290606"/>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ln>
            <a:solidFill>
              <a:srgbClr val="206E1E"/>
            </a:solidFill>
          </a:ln>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t" anchorCtr="0">
            <a:noAutofit/>
          </a:bodyPr>
          <a:lstStyle/>
          <a:p>
            <a:pPr marL="0" lvl="0" indent="0" algn="ctr" defTabSz="755650">
              <a:lnSpc>
                <a:spcPct val="90000"/>
              </a:lnSpc>
              <a:spcBef>
                <a:spcPct val="0"/>
              </a:spcBef>
              <a:spcAft>
                <a:spcPct val="35000"/>
              </a:spcAft>
              <a:buNone/>
            </a:pPr>
            <a:fld id="{BBC98A72-53A3-4BE2-9E7F-88088B418394}" type="TxLink">
              <a:rPr lang="en-US" sz="1000" b="0" i="0" u="none" strike="noStrike" kern="1200">
                <a:solidFill>
                  <a:srgbClr val="000000"/>
                </a:solidFill>
                <a:latin typeface="Arial"/>
                <a:ea typeface="Verdana" panose="020B0604030504040204" pitchFamily="34" charset="0"/>
                <a:cs typeface="Arial"/>
              </a:rPr>
              <a:pPr marL="0" lvl="0" indent="0" algn="ctr" defTabSz="755650">
                <a:lnSpc>
                  <a:spcPct val="90000"/>
                </a:lnSpc>
                <a:spcBef>
                  <a:spcPct val="0"/>
                </a:spcBef>
                <a:spcAft>
                  <a:spcPct val="35000"/>
                </a:spcAft>
                <a:buNone/>
              </a:pPr>
              <a:t> </a:t>
            </a:fld>
            <a:endParaRPr lang="en-US" sz="1800" kern="1200">
              <a:latin typeface="Verdana" panose="020B0604030504040204" pitchFamily="34" charset="0"/>
              <a:ea typeface="Verdana" panose="020B0604030504040204" pitchFamily="34" charset="0"/>
            </a:endParaRPr>
          </a:p>
        </xdr:txBody>
      </xdr:sp>
    </xdr:grpSp>
    <xdr:clientData/>
  </xdr:twoCellAnchor>
  <xdr:twoCellAnchor>
    <xdr:from>
      <xdr:col>12</xdr:col>
      <xdr:colOff>381001</xdr:colOff>
      <xdr:row>36</xdr:row>
      <xdr:rowOff>2</xdr:rowOff>
    </xdr:from>
    <xdr:to>
      <xdr:col>15</xdr:col>
      <xdr:colOff>361951</xdr:colOff>
      <xdr:row>65</xdr:row>
      <xdr:rowOff>27216</xdr:rowOff>
    </xdr:to>
    <xdr:grpSp>
      <xdr:nvGrpSpPr>
        <xdr:cNvPr id="105" name="Group 37">
          <a:extLst>
            <a:ext uri="{FF2B5EF4-FFF2-40B4-BE49-F238E27FC236}">
              <a16:creationId xmlns:a16="http://schemas.microsoft.com/office/drawing/2014/main" id="{8A486FED-6134-8588-A8F1-EF1DCDBBE012}"/>
            </a:ext>
          </a:extLst>
        </xdr:cNvPr>
        <xdr:cNvGrpSpPr/>
      </xdr:nvGrpSpPr>
      <xdr:grpSpPr>
        <a:xfrm>
          <a:off x="7728858" y="6014359"/>
          <a:ext cx="1817914" cy="4762500"/>
          <a:chOff x="5486400" y="5977345"/>
          <a:chExt cx="1809750" cy="3881014"/>
        </a:xfrm>
      </xdr:grpSpPr>
      <xdr:sp macro="" textlink="OrgStagesPivot!J4">
        <xdr:nvSpPr>
          <xdr:cNvPr id="106" name="Arrow: Chevron 29">
            <a:extLst>
              <a:ext uri="{FF2B5EF4-FFF2-40B4-BE49-F238E27FC236}">
                <a16:creationId xmlns:a16="http://schemas.microsoft.com/office/drawing/2014/main" id="{0B3CC0A7-7649-4766-850F-07FFDA76AB7C}"/>
              </a:ext>
            </a:extLst>
          </xdr:cNvPr>
          <xdr:cNvSpPr/>
        </xdr:nvSpPr>
        <xdr:spPr>
          <a:xfrm>
            <a:off x="5486400" y="5977345"/>
            <a:ext cx="1809750" cy="633005"/>
          </a:xfrm>
          <a:prstGeom prst="chevron">
            <a:avLst>
              <a:gd name="adj" fmla="val 40000"/>
            </a:avLst>
          </a:prstGeom>
          <a:solidFill>
            <a:schemeClr val="accent6"/>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fld id="{F50EACBD-3A01-45E5-939E-3D09B00187BF}" type="TxLink">
              <a:rPr lang="en-US" sz="1000" b="0" i="0" u="none" strike="noStrike">
                <a:solidFill>
                  <a:schemeClr val="bg1"/>
                </a:solidFill>
                <a:latin typeface="Arial"/>
                <a:ea typeface="Verdana" panose="020B0604030504040204" pitchFamily="34" charset="0"/>
                <a:cs typeface="Arial"/>
              </a:rPr>
              <a:pPr/>
              <a:t>Sampled/Visited invite-3</a:t>
            </a:fld>
            <a:endParaRPr lang="en-US" sz="1000" b="1">
              <a:solidFill>
                <a:schemeClr val="bg1"/>
              </a:solidFill>
              <a:latin typeface="Verdana" panose="020B0604030504040204" pitchFamily="34" charset="0"/>
              <a:ea typeface="Verdana" panose="020B0604030504040204" pitchFamily="34" charset="0"/>
            </a:endParaRPr>
          </a:p>
        </xdr:txBody>
      </xdr:sp>
      <xdr:sp macro="" textlink="OrgStagesPivot!I153">
        <xdr:nvSpPr>
          <xdr:cNvPr id="107" name="Freeform: Shape 30">
            <a:extLst>
              <a:ext uri="{FF2B5EF4-FFF2-40B4-BE49-F238E27FC236}">
                <a16:creationId xmlns:a16="http://schemas.microsoft.com/office/drawing/2014/main" id="{984DC787-9536-4282-9F25-D5C71CEFE7CE}"/>
              </a:ext>
            </a:extLst>
          </xdr:cNvPr>
          <xdr:cNvSpPr/>
        </xdr:nvSpPr>
        <xdr:spPr>
          <a:xfrm>
            <a:off x="5489368" y="6455587"/>
            <a:ext cx="1524000" cy="3402772"/>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ln>
            <a:solidFill>
              <a:schemeClr val="accent6"/>
            </a:solidFill>
          </a:ln>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t" anchorCtr="0">
            <a:noAutofit/>
          </a:bodyPr>
          <a:lstStyle/>
          <a:p>
            <a:pPr marL="0" lvl="0" indent="0" algn="ctr" defTabSz="755650">
              <a:lnSpc>
                <a:spcPct val="90000"/>
              </a:lnSpc>
              <a:spcBef>
                <a:spcPct val="0"/>
              </a:spcBef>
              <a:spcAft>
                <a:spcPct val="35000"/>
              </a:spcAft>
              <a:buNone/>
            </a:pPr>
            <a:fld id="{3FF12A35-D16C-4A3F-8C3E-A04383C3BE80}" type="TxLink">
              <a:rPr lang="en-US" sz="1000" b="0" i="0" u="none" strike="noStrike" kern="1200">
                <a:solidFill>
                  <a:srgbClr val="000000"/>
                </a:solidFill>
                <a:latin typeface="Arial"/>
                <a:ea typeface="Verdana" panose="020B0604030504040204" pitchFamily="34" charset="0"/>
                <a:cs typeface="Arial"/>
              </a:rPr>
              <a:pPr marL="0" lvl="0" indent="0" algn="ctr" defTabSz="755650">
                <a:lnSpc>
                  <a:spcPct val="90000"/>
                </a:lnSpc>
                <a:spcBef>
                  <a:spcPct val="0"/>
                </a:spcBef>
                <a:spcAft>
                  <a:spcPct val="35000"/>
                </a:spcAft>
                <a:buNone/>
              </a:pPr>
              <a:t>- All Nite Mobile Cafe
- ANDERSON FOODS
- Battle Alley Brewing Company
- BAY CLIFF HEALTH CAMP
- Belva 
- BENS SUPERCENTER
- Bluebird
- BOARDWALK (THE)
- Boyne River Inn
- BRIGHTMOOR CHRISTIAN CHURCH
- BSA-COLE CANOE
- Bust Outs
- C K O S - Catered Events</a:t>
            </a:fld>
            <a:endParaRPr lang="en-US" sz="1800" kern="1200">
              <a:latin typeface="Verdana" panose="020B0604030504040204" pitchFamily="34" charset="0"/>
              <a:ea typeface="Verdana" panose="020B0604030504040204" pitchFamily="34" charset="0"/>
            </a:endParaRPr>
          </a:p>
        </xdr:txBody>
      </xdr:sp>
    </xdr:grpSp>
    <xdr:clientData/>
  </xdr:twoCellAnchor>
  <xdr:twoCellAnchor>
    <xdr:from>
      <xdr:col>15</xdr:col>
      <xdr:colOff>324117</xdr:colOff>
      <xdr:row>35</xdr:row>
      <xdr:rowOff>157571</xdr:rowOff>
    </xdr:from>
    <xdr:to>
      <xdr:col>19</xdr:col>
      <xdr:colOff>13608</xdr:colOff>
      <xdr:row>65</xdr:row>
      <xdr:rowOff>27214</xdr:rowOff>
    </xdr:to>
    <xdr:grpSp>
      <xdr:nvGrpSpPr>
        <xdr:cNvPr id="96" name="Group 38">
          <a:extLst>
            <a:ext uri="{FF2B5EF4-FFF2-40B4-BE49-F238E27FC236}">
              <a16:creationId xmlns:a16="http://schemas.microsoft.com/office/drawing/2014/main" id="{A9FC779D-4330-7153-01B4-D641F26315D9}"/>
            </a:ext>
          </a:extLst>
        </xdr:cNvPr>
        <xdr:cNvGrpSpPr/>
      </xdr:nvGrpSpPr>
      <xdr:grpSpPr>
        <a:xfrm>
          <a:off x="9508938" y="6008642"/>
          <a:ext cx="1703349" cy="4768215"/>
          <a:chOff x="7372349" y="5977345"/>
          <a:chExt cx="1695450" cy="4722780"/>
        </a:xfrm>
      </xdr:grpSpPr>
      <xdr:sp macro="" textlink="OrgStagesPivot!N4">
        <xdr:nvSpPr>
          <xdr:cNvPr id="97" name="Arrow: Chevron 31">
            <a:extLst>
              <a:ext uri="{FF2B5EF4-FFF2-40B4-BE49-F238E27FC236}">
                <a16:creationId xmlns:a16="http://schemas.microsoft.com/office/drawing/2014/main" id="{85713DD6-2F10-4850-A12C-E36FD3CC2DCA}"/>
              </a:ext>
            </a:extLst>
          </xdr:cNvPr>
          <xdr:cNvSpPr/>
        </xdr:nvSpPr>
        <xdr:spPr>
          <a:xfrm>
            <a:off x="7372349" y="5977345"/>
            <a:ext cx="1695450" cy="633005"/>
          </a:xfrm>
          <a:prstGeom prst="chevron">
            <a:avLst>
              <a:gd name="adj" fmla="val 40000"/>
            </a:avLst>
          </a:prstGeom>
          <a:solidFill>
            <a:schemeClr val="accent4"/>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fld id="{E7406AAA-7DE4-4B6F-9350-C63ECDE519FD}" type="TxLink">
              <a:rPr lang="en-US" sz="1050" b="1" i="0" u="none" strike="noStrike">
                <a:solidFill>
                  <a:schemeClr val="bg1"/>
                </a:solidFill>
                <a:latin typeface="Verdana" panose="020B0604030504040204" pitchFamily="34" charset="0"/>
                <a:ea typeface="Verdana" panose="020B0604030504040204" pitchFamily="34" charset="0"/>
                <a:cs typeface="Arial"/>
              </a:rPr>
              <a:pPr/>
              <a:t>Follow-up-4</a:t>
            </a:fld>
            <a:endParaRPr lang="en-US" sz="1100" b="1">
              <a:solidFill>
                <a:schemeClr val="bg1"/>
              </a:solidFill>
              <a:latin typeface="Verdana" panose="020B0604030504040204" pitchFamily="34" charset="0"/>
              <a:ea typeface="Verdana" panose="020B0604030504040204" pitchFamily="34" charset="0"/>
            </a:endParaRPr>
          </a:p>
        </xdr:txBody>
      </xdr:sp>
      <xdr:sp macro="" textlink="OrgStagesPivot!M153">
        <xdr:nvSpPr>
          <xdr:cNvPr id="98" name="Freeform: Shape 32">
            <a:extLst>
              <a:ext uri="{FF2B5EF4-FFF2-40B4-BE49-F238E27FC236}">
                <a16:creationId xmlns:a16="http://schemas.microsoft.com/office/drawing/2014/main" id="{F19F7702-87BC-4DC1-88DC-C61A1D722E35}"/>
              </a:ext>
            </a:extLst>
          </xdr:cNvPr>
          <xdr:cNvSpPr/>
        </xdr:nvSpPr>
        <xdr:spPr>
          <a:xfrm>
            <a:off x="7382921" y="6428568"/>
            <a:ext cx="1524000" cy="4271557"/>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ln>
            <a:solidFill>
              <a:schemeClr val="accent4"/>
            </a:solidFill>
          </a:ln>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t" anchorCtr="0">
            <a:noAutofit/>
          </a:bodyPr>
          <a:lstStyle/>
          <a:p>
            <a:pPr marL="0" lvl="0" indent="0" algn="ctr" defTabSz="755650">
              <a:lnSpc>
                <a:spcPct val="90000"/>
              </a:lnSpc>
              <a:spcBef>
                <a:spcPct val="0"/>
              </a:spcBef>
              <a:spcAft>
                <a:spcPct val="35000"/>
              </a:spcAft>
              <a:buNone/>
            </a:pPr>
            <a:fld id="{D194AA9C-F91A-4DBE-9AD9-0709D9527BB9}" type="TxLink">
              <a:rPr lang="en-US" sz="1000" b="0" i="0" u="none" strike="noStrike" kern="1200">
                <a:solidFill>
                  <a:srgbClr val="000000"/>
                </a:solidFill>
                <a:latin typeface="Arial"/>
                <a:ea typeface="Verdana" panose="020B0604030504040204" pitchFamily="34" charset="0"/>
                <a:cs typeface="Arial"/>
              </a:rPr>
              <a:pPr marL="0" lvl="0" indent="0" algn="ctr" defTabSz="755650">
                <a:lnSpc>
                  <a:spcPct val="90000"/>
                </a:lnSpc>
                <a:spcBef>
                  <a:spcPct val="0"/>
                </a:spcBef>
                <a:spcAft>
                  <a:spcPct val="35000"/>
                </a:spcAft>
                <a:buNone/>
              </a:pPr>
              <a:t> </a:t>
            </a:fld>
            <a:endParaRPr lang="en-US" sz="1800" kern="1200">
              <a:latin typeface="Verdana" panose="020B0604030504040204" pitchFamily="34" charset="0"/>
              <a:ea typeface="Verdana" panose="020B0604030504040204" pitchFamily="34" charset="0"/>
            </a:endParaRPr>
          </a:p>
        </xdr:txBody>
      </xdr:sp>
    </xdr:grpSp>
    <xdr:clientData/>
  </xdr:twoCellAnchor>
  <xdr:twoCellAnchor>
    <xdr:from>
      <xdr:col>24</xdr:col>
      <xdr:colOff>572595</xdr:colOff>
      <xdr:row>35</xdr:row>
      <xdr:rowOff>134438</xdr:rowOff>
    </xdr:from>
    <xdr:to>
      <xdr:col>27</xdr:col>
      <xdr:colOff>544286</xdr:colOff>
      <xdr:row>65</xdr:row>
      <xdr:rowOff>80008</xdr:rowOff>
    </xdr:to>
    <xdr:grpSp>
      <xdr:nvGrpSpPr>
        <xdr:cNvPr id="10" name="Group 39">
          <a:extLst>
            <a:ext uri="{FF2B5EF4-FFF2-40B4-BE49-F238E27FC236}">
              <a16:creationId xmlns:a16="http://schemas.microsoft.com/office/drawing/2014/main" id="{21E2D6DC-6A1C-AA0C-CE3B-4DA6620421C5}"/>
            </a:ext>
          </a:extLst>
        </xdr:cNvPr>
        <xdr:cNvGrpSpPr/>
      </xdr:nvGrpSpPr>
      <xdr:grpSpPr>
        <a:xfrm>
          <a:off x="14832881" y="5985509"/>
          <a:ext cx="1808655" cy="4844142"/>
          <a:chOff x="14654360" y="6031319"/>
          <a:chExt cx="1695450" cy="4803775"/>
        </a:xfrm>
      </xdr:grpSpPr>
      <xdr:sp macro="" textlink="OrgStagesPivot!Y4">
        <xdr:nvSpPr>
          <xdr:cNvPr id="11" name="Arrow: Chevron 33">
            <a:extLst>
              <a:ext uri="{FF2B5EF4-FFF2-40B4-BE49-F238E27FC236}">
                <a16:creationId xmlns:a16="http://schemas.microsoft.com/office/drawing/2014/main" id="{42041A99-6793-420E-890F-20054D07A384}"/>
              </a:ext>
            </a:extLst>
          </xdr:cNvPr>
          <xdr:cNvSpPr/>
        </xdr:nvSpPr>
        <xdr:spPr>
          <a:xfrm>
            <a:off x="14654360" y="6031319"/>
            <a:ext cx="1695450" cy="633005"/>
          </a:xfrm>
          <a:prstGeom prst="chevron">
            <a:avLst>
              <a:gd name="adj" fmla="val 40000"/>
            </a:avLst>
          </a:prstGeom>
          <a:solidFill>
            <a:srgbClr val="C00000"/>
          </a:solidFill>
          <a:ln>
            <a:solidFill>
              <a:schemeClr val="bg1"/>
            </a:solidFill>
          </a:ln>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pPr marL="0" indent="0"/>
            <a:fld id="{E88840A1-0B5B-4778-8F08-31B369DAB03E}" type="TxLink">
              <a:rPr lang="en-US" sz="1050" b="1" i="0" u="none" strike="noStrike">
                <a:solidFill>
                  <a:schemeClr val="bg1"/>
                </a:solidFill>
                <a:latin typeface="Verdana" panose="020B0604030504040204" pitchFamily="34" charset="0"/>
                <a:ea typeface="Verdana" panose="020B0604030504040204" pitchFamily="34" charset="0"/>
                <a:cs typeface="Arial"/>
              </a:rPr>
              <a:pPr marL="0" indent="0"/>
              <a:t>SOLD-7</a:t>
            </a:fld>
            <a:endParaRPr lang="en-US" sz="1050" b="1" i="0" u="none" strike="noStrike">
              <a:solidFill>
                <a:schemeClr val="bg1"/>
              </a:solidFill>
              <a:latin typeface="Verdana" panose="020B0604030504040204" pitchFamily="34" charset="0"/>
              <a:ea typeface="Verdana" panose="020B0604030504040204" pitchFamily="34" charset="0"/>
              <a:cs typeface="Arial"/>
            </a:endParaRPr>
          </a:p>
        </xdr:txBody>
      </xdr:sp>
      <xdr:sp macro="" textlink="OrgStagesPivot!X153">
        <xdr:nvSpPr>
          <xdr:cNvPr id="14" name="Freeform: Shape 34">
            <a:extLst>
              <a:ext uri="{FF2B5EF4-FFF2-40B4-BE49-F238E27FC236}">
                <a16:creationId xmlns:a16="http://schemas.microsoft.com/office/drawing/2014/main" id="{9B3364BA-ABB9-4C93-A82A-12D68ED5F6C6}"/>
              </a:ext>
            </a:extLst>
          </xdr:cNvPr>
          <xdr:cNvSpPr/>
        </xdr:nvSpPr>
        <xdr:spPr>
          <a:xfrm>
            <a:off x="14686498" y="6563537"/>
            <a:ext cx="1524000" cy="4271557"/>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ln>
            <a:solidFill>
              <a:srgbClr val="C00000"/>
            </a:solidFill>
          </a:ln>
        </xdr:spPr>
        <xdr:style>
          <a:lnRef idx="2">
            <a:schemeClr val="accent4"/>
          </a:lnRef>
          <a:fillRef idx="1">
            <a:schemeClr val="lt1"/>
          </a:fillRef>
          <a:effectRef idx="0">
            <a:schemeClr val="accent4"/>
          </a:effectRef>
          <a:fontRef idx="minor">
            <a:schemeClr val="dk1"/>
          </a:fontRef>
        </xdr:style>
        <xdr:txBody>
          <a:bodyPr/>
          <a:lstStyle/>
          <a:p>
            <a:pPr marL="0" lvl="0" indent="0" algn="ctr" defTabSz="755650">
              <a:lnSpc>
                <a:spcPct val="90000"/>
              </a:lnSpc>
              <a:spcBef>
                <a:spcPct val="0"/>
              </a:spcBef>
              <a:spcAft>
                <a:spcPct val="35000"/>
              </a:spcAft>
              <a:buNone/>
            </a:pPr>
            <a:fld id="{86B62F4B-9384-43B1-8609-93C7344C4D88}" type="TxLink">
              <a:rPr lang="en-US" sz="1000" b="0" i="0" u="none" strike="noStrike">
                <a:solidFill>
                  <a:srgbClr val="000000"/>
                </a:solidFill>
                <a:latin typeface="Arial"/>
                <a:ea typeface="Verdana" panose="020B0604030504040204" pitchFamily="34" charset="0"/>
                <a:cs typeface="Arial"/>
              </a:rPr>
              <a:pPr marL="0" lvl="0" indent="0" algn="ctr" defTabSz="755650">
                <a:lnSpc>
                  <a:spcPct val="90000"/>
                </a:lnSpc>
                <a:spcBef>
                  <a:spcPct val="0"/>
                </a:spcBef>
                <a:spcAft>
                  <a:spcPct val="35000"/>
                </a:spcAft>
                <a:buNone/>
              </a:pPr>
              <a:t> </a:t>
            </a:fld>
            <a:endParaRPr lang="en-US" sz="1050" b="1" i="0" u="none" strike="noStrike">
              <a:solidFill>
                <a:schemeClr val="bg1"/>
              </a:solidFill>
              <a:latin typeface="Verdana" panose="020B0604030504040204" pitchFamily="34" charset="0"/>
              <a:ea typeface="Verdana" panose="020B0604030504040204" pitchFamily="34" charset="0"/>
              <a:cs typeface="Arial"/>
            </a:endParaRPr>
          </a:p>
        </xdr:txBody>
      </xdr:sp>
    </xdr:grpSp>
    <xdr:clientData/>
  </xdr:twoCellAnchor>
  <xdr:twoCellAnchor>
    <xdr:from>
      <xdr:col>18</xdr:col>
      <xdr:colOff>104775</xdr:colOff>
      <xdr:row>8</xdr:row>
      <xdr:rowOff>0</xdr:rowOff>
    </xdr:from>
    <xdr:to>
      <xdr:col>32</xdr:col>
      <xdr:colOff>504825</xdr:colOff>
      <xdr:row>32</xdr:row>
      <xdr:rowOff>114300</xdr:rowOff>
    </xdr:to>
    <xdr:graphicFrame macro="">
      <xdr:nvGraphicFramePr>
        <xdr:cNvPr id="7" name="ChartInteractTotal">
          <a:extLst>
            <a:ext uri="{FF2B5EF4-FFF2-40B4-BE49-F238E27FC236}">
              <a16:creationId xmlns:a16="http://schemas.microsoft.com/office/drawing/2014/main" id="{FED7C378-2622-404E-9C59-F67AFF2FF612}"/>
            </a:ext>
            <a:ext uri="{147F2762-F138-4A5C-976F-8EAC2B608ADB}">
              <a16:predDERef xmlns:a16="http://schemas.microsoft.com/office/drawing/2014/main" pred="{21E2D6DC-6A1C-AA0C-CE3B-4DA662042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149944</xdr:colOff>
      <xdr:row>36</xdr:row>
      <xdr:rowOff>10613</xdr:rowOff>
    </xdr:from>
    <xdr:to>
      <xdr:col>22</xdr:col>
      <xdr:colOff>16329</xdr:colOff>
      <xdr:row>39</xdr:row>
      <xdr:rowOff>159851</xdr:rowOff>
    </xdr:to>
    <xdr:sp macro="" textlink="OrgStagesPivot!R4">
      <xdr:nvSpPr>
        <xdr:cNvPr id="9" name="Arrow: Chevron 31">
          <a:extLst>
            <a:ext uri="{FF2B5EF4-FFF2-40B4-BE49-F238E27FC236}">
              <a16:creationId xmlns:a16="http://schemas.microsoft.com/office/drawing/2014/main" id="{844DE5D3-9804-410E-8AF2-3CB01D3D593D}"/>
            </a:ext>
          </a:extLst>
        </xdr:cNvPr>
        <xdr:cNvSpPr/>
      </xdr:nvSpPr>
      <xdr:spPr>
        <a:xfrm>
          <a:off x="11348623" y="6024970"/>
          <a:ext cx="1703349" cy="639095"/>
        </a:xfrm>
        <a:prstGeom prst="chevron">
          <a:avLst>
            <a:gd name="adj" fmla="val 40000"/>
          </a:avLst>
        </a:prstGeom>
        <a:solidFill>
          <a:srgbClr val="00B050"/>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pPr marL="0" indent="0"/>
          <a:fld id="{778F469F-E465-48CF-84EC-ED71D3EBA50B}" type="TxLink">
            <a:rPr lang="en-US" sz="1050" b="1" i="0" u="none" strike="noStrike">
              <a:solidFill>
                <a:schemeClr val="bg1"/>
              </a:solidFill>
              <a:latin typeface="Verdana" panose="020B0604030504040204" pitchFamily="34" charset="0"/>
              <a:ea typeface="Verdana" panose="020B0604030504040204" pitchFamily="34" charset="0"/>
              <a:cs typeface="Arial"/>
            </a:rPr>
            <a:pPr marL="0" indent="0"/>
            <a:t>Feedback- received-5</a:t>
          </a:fld>
          <a:endParaRPr lang="en-US" sz="1050" b="1" i="0" u="none" strike="noStrike">
            <a:solidFill>
              <a:schemeClr val="bg1"/>
            </a:solidFill>
            <a:latin typeface="Verdana" panose="020B0604030504040204" pitchFamily="34" charset="0"/>
            <a:ea typeface="Verdana" panose="020B0604030504040204" pitchFamily="34" charset="0"/>
            <a:cs typeface="Arial"/>
          </a:endParaRPr>
        </a:p>
      </xdr:txBody>
    </xdr:sp>
    <xdr:clientData/>
  </xdr:twoCellAnchor>
  <xdr:twoCellAnchor>
    <xdr:from>
      <xdr:col>19</xdr:col>
      <xdr:colOff>174172</xdr:colOff>
      <xdr:row>39</xdr:row>
      <xdr:rowOff>3535</xdr:rowOff>
    </xdr:from>
    <xdr:to>
      <xdr:col>21</xdr:col>
      <xdr:colOff>480630</xdr:colOff>
      <xdr:row>65</xdr:row>
      <xdr:rowOff>70757</xdr:rowOff>
    </xdr:to>
    <xdr:sp macro="" textlink="OrgStagesPivot!Q153">
      <xdr:nvSpPr>
        <xdr:cNvPr id="5" name="Freeform: Shape 32">
          <a:extLst>
            <a:ext uri="{FF2B5EF4-FFF2-40B4-BE49-F238E27FC236}">
              <a16:creationId xmlns:a16="http://schemas.microsoft.com/office/drawing/2014/main" id="{07DD8AC6-758B-4AC4-B5A0-45575CCBE3D9}"/>
            </a:ext>
          </a:extLst>
        </xdr:cNvPr>
        <xdr:cNvSpPr/>
      </xdr:nvSpPr>
      <xdr:spPr>
        <a:xfrm>
          <a:off x="11372851" y="6507749"/>
          <a:ext cx="1531100" cy="4312651"/>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ln>
          <a:solidFill>
            <a:srgbClr val="00B050"/>
          </a:solidFill>
        </a:ln>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t" anchorCtr="0">
          <a:noAutofit/>
        </a:bodyPr>
        <a:lstStyle/>
        <a:p>
          <a:pPr marL="0" lvl="0" indent="0" algn="ctr" defTabSz="755650">
            <a:lnSpc>
              <a:spcPct val="90000"/>
            </a:lnSpc>
            <a:spcBef>
              <a:spcPct val="0"/>
            </a:spcBef>
            <a:spcAft>
              <a:spcPct val="35000"/>
            </a:spcAft>
            <a:buNone/>
          </a:pPr>
          <a:fld id="{A79D406A-7DAF-4994-8052-2D13B2FCDC46}" type="TxLink">
            <a:rPr lang="en-US" sz="1000" b="0" i="0" u="none" strike="noStrike" kern="1200">
              <a:solidFill>
                <a:srgbClr val="000000"/>
              </a:solidFill>
              <a:latin typeface="Arial"/>
              <a:ea typeface="Verdana" panose="020B0604030504040204" pitchFamily="34" charset="0"/>
              <a:cs typeface="Arial"/>
            </a:rPr>
            <a:pPr marL="0" lvl="0" indent="0" algn="ctr" defTabSz="755650">
              <a:lnSpc>
                <a:spcPct val="90000"/>
              </a:lnSpc>
              <a:spcBef>
                <a:spcPct val="0"/>
              </a:spcBef>
              <a:spcAft>
                <a:spcPct val="35000"/>
              </a:spcAft>
              <a:buNone/>
            </a:pPr>
            <a:t> </a:t>
          </a:fld>
          <a:endParaRPr lang="en-US" sz="1800" kern="1200">
            <a:latin typeface="Verdana" panose="020B0604030504040204" pitchFamily="34" charset="0"/>
            <a:ea typeface="Verdana" panose="020B0604030504040204" pitchFamily="34" charset="0"/>
          </a:endParaRPr>
        </a:p>
      </xdr:txBody>
    </xdr:sp>
    <xdr:clientData/>
  </xdr:twoCellAnchor>
  <xdr:twoCellAnchor>
    <xdr:from>
      <xdr:col>22</xdr:col>
      <xdr:colOff>16594</xdr:colOff>
      <xdr:row>35</xdr:row>
      <xdr:rowOff>122465</xdr:rowOff>
    </xdr:from>
    <xdr:to>
      <xdr:col>24</xdr:col>
      <xdr:colOff>495300</xdr:colOff>
      <xdr:row>39</xdr:row>
      <xdr:rowOff>108417</xdr:rowOff>
    </xdr:to>
    <xdr:sp macro="" textlink="OrgStagesPivot!U4">
      <xdr:nvSpPr>
        <xdr:cNvPr id="6" name="Arrow: Chevron 31">
          <a:extLst>
            <a:ext uri="{FF2B5EF4-FFF2-40B4-BE49-F238E27FC236}">
              <a16:creationId xmlns:a16="http://schemas.microsoft.com/office/drawing/2014/main" id="{85046584-FC2A-4F8C-BF07-334BCE4C969C}"/>
            </a:ext>
          </a:extLst>
        </xdr:cNvPr>
        <xdr:cNvSpPr/>
      </xdr:nvSpPr>
      <xdr:spPr>
        <a:xfrm>
          <a:off x="13052237" y="5973536"/>
          <a:ext cx="1703349" cy="639095"/>
        </a:xfrm>
        <a:prstGeom prst="chevron">
          <a:avLst>
            <a:gd name="adj" fmla="val 40000"/>
          </a:avLst>
        </a:prstGeom>
        <a:solidFill>
          <a:schemeClr val="bg2">
            <a:lumMod val="75000"/>
          </a:schemeClr>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pPr marL="0" indent="0"/>
          <a:fld id="{93E4307C-91FE-4D9A-B118-5C21F9ADC5BF}" type="TxLink">
            <a:rPr lang="en-US" sz="1050" b="1" i="0" u="none" strike="noStrike">
              <a:solidFill>
                <a:schemeClr val="bg1"/>
              </a:solidFill>
              <a:latin typeface="Verdana" panose="020B0604030504040204" pitchFamily="34" charset="0"/>
              <a:ea typeface="Verdana" panose="020B0604030504040204" pitchFamily="34" charset="0"/>
              <a:cs typeface="Arial"/>
            </a:rPr>
            <a:pPr marL="0" indent="0"/>
            <a:t>demo-cookup-6</a:t>
          </a:fld>
          <a:endParaRPr lang="en-US" sz="1050" b="1" i="0" u="none" strike="noStrike">
            <a:solidFill>
              <a:schemeClr val="bg1"/>
            </a:solidFill>
            <a:latin typeface="Verdana" panose="020B0604030504040204" pitchFamily="34" charset="0"/>
            <a:ea typeface="Verdana" panose="020B0604030504040204" pitchFamily="34" charset="0"/>
            <a:cs typeface="Arial"/>
          </a:endParaRPr>
        </a:p>
      </xdr:txBody>
    </xdr:sp>
    <xdr:clientData/>
  </xdr:twoCellAnchor>
  <xdr:twoCellAnchor>
    <xdr:from>
      <xdr:col>22</xdr:col>
      <xdr:colOff>13607</xdr:colOff>
      <xdr:row>38</xdr:row>
      <xdr:rowOff>88172</xdr:rowOff>
    </xdr:from>
    <xdr:to>
      <xdr:col>24</xdr:col>
      <xdr:colOff>320064</xdr:colOff>
      <xdr:row>64</xdr:row>
      <xdr:rowOff>155395</xdr:rowOff>
    </xdr:to>
    <xdr:sp macro="" textlink="OrgStagesPivot!T153">
      <xdr:nvSpPr>
        <xdr:cNvPr id="8" name="Freeform: Shape 32">
          <a:extLst>
            <a:ext uri="{FF2B5EF4-FFF2-40B4-BE49-F238E27FC236}">
              <a16:creationId xmlns:a16="http://schemas.microsoft.com/office/drawing/2014/main" id="{3836C13F-0CC3-4BEE-A659-68A5F4380B18}"/>
            </a:ext>
          </a:extLst>
        </xdr:cNvPr>
        <xdr:cNvSpPr/>
      </xdr:nvSpPr>
      <xdr:spPr>
        <a:xfrm>
          <a:off x="13049250" y="6429101"/>
          <a:ext cx="1531100" cy="4312651"/>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ln>
          <a:solidFill>
            <a:schemeClr val="bg2">
              <a:lumMod val="75000"/>
            </a:schemeClr>
          </a:solidFill>
        </a:ln>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t" anchorCtr="0">
          <a:noAutofit/>
        </a:bodyPr>
        <a:lstStyle/>
        <a:p>
          <a:pPr marL="0" lvl="0" indent="0" algn="ctr" defTabSz="755650">
            <a:lnSpc>
              <a:spcPct val="90000"/>
            </a:lnSpc>
            <a:spcBef>
              <a:spcPct val="0"/>
            </a:spcBef>
            <a:spcAft>
              <a:spcPct val="35000"/>
            </a:spcAft>
            <a:buNone/>
          </a:pPr>
          <a:fld id="{423B32E2-6682-4CCD-8589-5D69D6310529}" type="TxLink">
            <a:rPr lang="en-US" sz="1000" b="0" i="0" u="none" strike="noStrike" kern="1200">
              <a:solidFill>
                <a:srgbClr val="000000"/>
              </a:solidFill>
              <a:latin typeface="Arial"/>
              <a:ea typeface="Verdana" panose="020B0604030504040204" pitchFamily="34" charset="0"/>
              <a:cs typeface="Arial"/>
            </a:rPr>
            <a:pPr marL="0" lvl="0" indent="0" algn="ctr" defTabSz="755650">
              <a:lnSpc>
                <a:spcPct val="90000"/>
              </a:lnSpc>
              <a:spcBef>
                <a:spcPct val="0"/>
              </a:spcBef>
              <a:spcAft>
                <a:spcPct val="35000"/>
              </a:spcAft>
              <a:buNone/>
            </a:pPr>
            <a:t> </a:t>
          </a:fld>
          <a:endParaRPr lang="en-US" sz="1800" kern="1200">
            <a:latin typeface="Verdana" panose="020B0604030504040204" pitchFamily="34" charset="0"/>
            <a:ea typeface="Verdana" panose="020B0604030504040204" pitchFamily="34" charset="0"/>
          </a:endParaRPr>
        </a:p>
      </xdr:txBody>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gary" id="{CBF06315-6B0B-4EBA-A629-D21CFB39F1EA}">
    <nsvFilter filterId="{6597F52F-A05C-4510-9719-D9DC03947F60}" ref="B4:P2018" tableId="5">
      <columnFilter colId="7" id="{B4B14F88-D4CC-4347-9EAE-88A5F8E42112}">
        <filter colId="7">
          <x:filters>
            <x:dateGroupItem year="2025" month="1" day="27" dateTimeGrouping="day"/>
          </x:filters>
        </filter>
      </columnFilter>
    </nsvFilter>
  </namedSheetView>
  <namedSheetView name="View1" id="{04C5C711-B94D-401B-8D04-8B557F40FD3B}">
    <nsvFilter filterId="{6597F52F-A05C-4510-9719-D9DC03947F60}" ref="B4:P2018" tableId="5">
      <columnFilter colId="5" id="{010C8597-5B2F-474E-955E-705E5C4A6F79}">
        <filter colId="5">
          <x:filters blank="1">
            <x:filter val="Dale"/>
          </x:filters>
        </filter>
      </columnFilter>
    </nsvFilter>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880D5DC1-7457-4450-BCC9-BA16F69B00C7}">
    <nsvFilter filterId="{971CBF5D-5025-4523-8CAA-01707326510C}" ref="B4:O1589" tableId="4">
      <columnFilter colId="2" id="{51D6C54B-91B7-4B04-801C-E1BBBD10AFF8}">
        <filter colId="2">
          <x:filters>
            <x:filter val="GFS"/>
            <x:filter val="GFS-m"/>
            <x:filter val="GFS-q"/>
            <x:filter val="Gordon Food Service"/>
          </x:filters>
        </filter>
      </columnFilter>
    </nsvFilter>
  </namedSheetView>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Dale" id="{E1D04BBC-6A4C-45C4-BCD4-9A8758A5A127}">
    <nsvFilter filterId="{83F6D325-3C23-4775-BB1B-C9B80DDD1356}" ref="B4:Q776" tableId="9">
      <columnFilter colId="12" id="{E30267C0-9CF3-4C61-BBD0-71B5C8FF0D93}">
        <filter colId="12">
          <x:filters blank="1">
            <x:filter val="Dale"/>
          </x:filters>
        </filter>
      </columnFilter>
    </nsvFilter>
  </namedSheetView>
  <namedSheetView name="View1" id="{CB2F5C25-989E-4B98-B57D-38B0845C69E8}">
    <nsvFilter filterId="{83F6D325-3C23-4775-BB1B-C9B80DDD1356}" ref="B4:Q776" tableId="9">
      <columnFilter colId="6" id="{7511D6DB-6F04-492F-B5BB-3039A1D49CF7}">
        <filter colId="6">
          <x:filters>
            <x:filter val="demo-cookup-6"/>
          </x:filters>
        </filter>
      </columnFilter>
    </nsvFilter>
    <nsvFilter filterId="{00000000-0001-0000-0300-000000000000}" ref="A2:F2" tableId="0"/>
  </namedSheetView>
  <namedSheetView name="View2" id="{6DFCB011-9A68-4B86-BA5E-CDE477A30BC2}">
    <nsvFilter filterId="{83F6D325-3C23-4775-BB1B-C9B80DDD1356}" ref="B4:Q776" tableId="9">
      <columnFilter colId="12" id="{E30267C0-9CF3-4C61-BBD0-71B5C8FF0D93}">
        <filter colId="12">
          <x:filters>
            <x:filter val="Gary"/>
          </x:filters>
        </filter>
      </columnFilter>
    </nsvFilter>
  </namedSheetView>
  <namedSheetView name="View3" id="{9DEBCBF2-4631-4C0A-8AFF-F2EDD4D0F638}">
    <nsvFilter filterId="{83F6D325-3C23-4775-BB1B-C9B80DDD1356}" ref="B4:Q776" tableId="9">
      <columnFilter colId="6" id="{7511D6DB-6F04-492F-B5BB-3039A1D49CF7}">
        <filter colId="6">
          <x:filters>
            <x:filter val="Contacted-phone/email-2"/>
          </x:filters>
        </filter>
      </columnFilter>
      <columnFilter colId="9" id="{90D23809-E765-4E56-B610-5B230975243A}">
        <filter colId="9">
          <x:filters>
            <x:filter val="Better Balance"/>
          </x:filters>
        </filter>
      </columnFilter>
      <sortRules>
        <sortRule colId="1" id="{DB6A00E9-E8C9-49AF-92AE-2E0CF6E77536}">
          <sortCondition ref="C4:C776"/>
        </sortRule>
      </sortRules>
    </nsvFilter>
    <nsvFilter filterId="{00000000-0001-0000-0300-000000000000}" ref="A2:F2" tableId="0"/>
  </namedSheetView>
</namedSheetViews>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A431C5E0-1138-4911-856C-4A9419077A00}">
    <nsvFilter filterId="{4A84FD2E-2347-40C3-87EB-67CB241BAF18}" ref="B4:K2742" tableId="2">
      <columnFilter colId="4" id="{A036B894-5D84-4FEA-A57C-82A19B577643}">
        <filter colId="4">
          <x:filters>
            <x:filter val="Western Michigan University"/>
          </x:filters>
        </filter>
      </columnFilter>
      <columnFilter colId="8" id="{96D7F140-3D62-42F3-895C-4CD053FF5316}">
        <filter colId="8">
          <x:filters>
            <x:filter val="Better Balance"/>
          </x:filters>
        </filter>
      </columnFilter>
      <sortRules>
        <sortRule colId="1" id="{C10A90AC-829D-485F-8FFD-1A3601C3385F}">
          <sortCondition ref="C4:C2742"/>
        </sortRule>
      </sortRules>
    </nsvFilter>
  </namedSheetView>
</namedSheetView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810.55016979167" backgroundQuery="1" createdVersion="8" refreshedVersion="8" minRefreshableVersion="3" recordCount="0" supportSubquery="1" supportAdvancedDrill="1" xr:uid="{CCF5AF24-4B00-4B68-A456-038FB143A71A}">
  <cacheSource type="external" connectionId="1"/>
  <cacheFields count="4">
    <cacheField name="[OpportunitiesTable1].[STATUS (DropDown)].[STATUS (DropDown)]" caption="STATUS (DropDown)" numFmtId="0" hierarchy="30" level="1">
      <sharedItems count="1">
        <s v="Open"/>
      </sharedItems>
    </cacheField>
    <cacheField name="[Measures].[Count of STATUS (DropDown) 2]" caption="Count of STATUS (DropDown) 2" numFmtId="0" hierarchy="51" level="32767"/>
    <cacheField name="[OpportunitiesTable1].[PRINCIPAL].[PRINCIPAL]" caption="PRINCIPAL" numFmtId="0" hierarchy="34" level="1">
      <sharedItems containsSemiMixedTypes="0" containsNonDate="0" containsString="0"/>
    </cacheField>
    <cacheField name="[OpportunitiesTable1].[Start of Week].[Start of Week]" caption="Start of Week" numFmtId="0" hierarchy="29" level="1">
      <sharedItems containsSemiMixedTypes="0" containsNonDate="0" containsString="0"/>
    </cacheField>
  </cacheFields>
  <cacheHierarchies count="52">
    <cacheHierarchy uniqueName="[DropDownsTable].[PRIORITY]" caption="PRIORITY" attribute="1" defaultMemberUniqueName="[DropDownsTable].[PRIORITY].[All]" allUniqueName="[DropDownsTable].[PRIORITY].[All]" dimensionUniqueName="[DropDownsTable]" displayFolder="" count="0" memberValueDatatype="130" unbalanced="0"/>
    <cacheHierarchy uniqueName="[DropDownsTable].[SEGMENT]" caption="SEGMENT" attribute="1" defaultMemberUniqueName="[DropDownsTable].[SEGMENT].[All]" allUniqueName="[DropDownsTable].[SEGMENT].[All]" dimensionUniqueName="[DropDownsTable]" displayFolder="" count="0" memberValueDatatype="130" unbalanced="0"/>
    <cacheHierarchy uniqueName="[DropDownsTable].[DISTRIBUTOR-A priority w/w weekly]" caption="DISTRIBUTOR-A priority w/w weekly" attribute="1" defaultMemberUniqueName="[DropDownsTable].[DISTRIBUTOR-A priority w/w weekly].[All]" allUniqueName="[DropDownsTable].[DISTRIBUTOR-A priority w/w weekly].[All]" dimensionUniqueName="[DropDownsTable]" displayFolder="" count="0" memberValueDatatype="130" unbalanced="0"/>
    <cacheHierarchy uniqueName="[DropDownsTable].[ACCT. MANAGER]" caption="ACCT. MANAGER" attribute="1" defaultMemberUniqueName="[DropDownsTable].[ACCT. MANAGER].[All]" allUniqueName="[DropDownsTable].[ACCT. MANAGER].[All]" dimensionUniqueName="[DropDownsTable]" displayFolder="" count="0" memberValueDatatype="130" unbalanced="0"/>
    <cacheHierarchy uniqueName="[DropDownsTable].[STAGE-8 point sales funnel]" caption="STAGE-8 point sales funnel" attribute="1" defaultMemberUniqueName="[DropDownsTable].[STAGE-8 point sales funnel].[All]" allUniqueName="[DropDownsTable].[STAGE-8 point sales funnel].[All]" dimensionUniqueName="[DropDownsTable]" displayFolder="" count="0" memberValueDatatype="130" unbalanced="0"/>
    <cacheHierarchy uniqueName="[DropDownsTable].[POSITION]" caption="POSITION" attribute="1" defaultMemberUniqueName="[DropDownsTable].[POSITION].[All]" allUniqueName="[DropDownsTable].[POSITION].[All]" dimensionUniqueName="[DropDownsTable]" displayFolder="" count="0" memberValueDatatype="130" unbalanced="0"/>
    <cacheHierarchy uniqueName="[DropDownsTable].[REASON]" caption="REASON" attribute="1" defaultMemberUniqueName="[DropDownsTable].[REASON].[All]" allUniqueName="[DropDownsTable].[REASON].[All]" dimensionUniqueName="[DropDownsTable]" displayFolder="" count="0" memberValueDatatype="130" unbalanced="0"/>
    <cacheHierarchy uniqueName="[DropDownsTable].[SOURCE]" caption="SOURCE" attribute="1" defaultMemberUniqueName="[DropDownsTable].[SOURCE].[All]" allUniqueName="[DropDownsTable].[SOURCE].[All]" dimensionUniqueName="[DropDownsTable]" displayFolder="" count="0" memberValueDatatype="130" unbalanced="0"/>
    <cacheHierarchy uniqueName="[DropDownsTable].[INTERACTION]" caption="INTERACTION" attribute="1" defaultMemberUniqueName="[DropDownsTable].[INTERACTION].[All]" allUniqueName="[DropDownsTable].[INTERACTION].[All]" dimensionUniqueName="[DropDownsTable]" displayFolder="" count="0" memberValueDatatype="130" unbalanced="0"/>
    <cacheHierarchy uniqueName="[DropDownsTable].[STATUS]" caption="STATUS" attribute="1" defaultMemberUniqueName="[DropDownsTable].[STATUS].[All]" allUniqueName="[DropDownsTable].[STATUS].[All]" dimensionUniqueName="[DropDownsTable]" displayFolder="" count="0" memberValueDatatype="130" unbalanced="0"/>
    <cacheHierarchy uniqueName="[DropDownsTable].[PRINCIPAL]" caption="PRINCIPAL" attribute="1" defaultMemberUniqueName="[DropDownsTable].[PRINCIPAL].[All]" allUniqueName="[DropDownsTable].[PRINCIPAL].[All]" dimensionUniqueName="[DropDownsTable]" displayFolder="" count="0" memberValueDatatype="130" unbalanced="0"/>
    <cacheHierarchy uniqueName="[DropDownsTable].[PRODUCT]" caption="PRODUCT" attribute="1" defaultMemberUniqueName="[DropDownsTable].[PRODUCT].[All]" allUniqueName="[DropDownsTable].[PRODUCT].[All]" dimensionUniqueName="[DropDownsTable]" displayFolder="" count="0" memberValueDatatype="130" unbalanced="0"/>
    <cacheHierarchy uniqueName="[InteractionsTable].[PRIORITY (Formula)]" caption="PRIORITY (Formula)" attribute="1" defaultMemberUniqueName="[InteractionsTable].[PRIORITY (Formula)].[All]" allUniqueName="[InteractionsTable].[PRIORITY (Formula)].[All]" dimensionUniqueName="[InteractionsTable]" displayFolder="" count="0" memberValueDatatype="130" unbalanced="0"/>
    <cacheHierarchy uniqueName="[InteractionsTable].[DATE]" caption="DATE" attribute="1" time="1" defaultMemberUniqueName="[InteractionsTable].[DATE].[All]" allUniqueName="[InteractionsTable].[DATE].[All]" dimensionUniqueName="[InteractionsTable]" displayFolder="" count="0" memberValueDatatype="7" unbalanced="0"/>
    <cacheHierarchy uniqueName="[InteractionsTable].[Start of Week]" caption="Start of Week" attribute="1" defaultMemberUniqueName="[InteractionsTable].[Start of Week].[All]" allUniqueName="[InteractionsTable].[Start of Week].[All]" dimensionUniqueName="[InteractionsTable]" displayFolder="" count="0" memberValueDatatype="130" unbalanced="0"/>
    <cacheHierarchy uniqueName="[InteractionsTable].[INTERACTION  (Dropdown)]" caption="INTERACTION  (Dropdown)" attribute="1" defaultMemberUniqueName="[InteractionsTable].[INTERACTION  (Dropdown)].[All]" allUniqueName="[InteractionsTable].[INTERACTION  (Dropdown)].[All]" dimensionUniqueName="[InteractionsTable]" displayFolder="" count="0" memberValueDatatype="130" unbalanced="0"/>
    <cacheHierarchy uniqueName="[InteractionsTable].[Organizations (Formula)]" caption="Organizations (Formula)" attribute="1" defaultMemberUniqueName="[InteractionsTable].[Organizations (Formula)].[All]" allUniqueName="[InteractionsTable].[Organizations (Formula)].[All]" dimensionUniqueName="[InteractionsTable]" displayFolder="" count="0" memberValueDatatype="130" unbalanced="0"/>
    <cacheHierarchy uniqueName="[InteractionsTable].[ACCT.    MANAGER  (Dropdown)]" caption="ACCT.    MANAGER  (Dropdown)" attribute="1" defaultMemberUniqueName="[InteractionsTable].[ACCT.    MANAGER  (Dropdown)].[All]" allUniqueName="[InteractionsTable].[ACCT.    MANAGER  (Dropdown)].[All]" dimensionUniqueName="[InteractionsTable]" displayFolder="" count="0" memberValueDatatype="130" unbalanced="0"/>
    <cacheHierarchy uniqueName="[InteractionsTable].[OPPORTUNITY]" caption="OPPORTUNITY" attribute="1" defaultMemberUniqueName="[InteractionsTable].[OPPORTUNITY].[All]" allUniqueName="[InteractionsTable].[OPPORTUNITY].[All]" dimensionUniqueName="[InteractionsTable]" displayFolder="" count="0" memberValueDatatype="130" unbalanced="0"/>
    <cacheHierarchy uniqueName="[InteractionsTable].[CONTACT  (Dropdown)]" caption="CONTACT  (Dropdown)" attribute="1" defaultMemberUniqueName="[InteractionsTable].[CONTACT  (Dropdown)].[All]" allUniqueName="[InteractionsTable].[CONTACT  (Dropdown)].[All]" dimensionUniqueName="[InteractionsTable]" displayFolder="" count="0" memberValueDatatype="130" unbalanced="0"/>
    <cacheHierarchy uniqueName="[InteractionsTable].[PRINCIPAL]" caption="PRINCIPAL" attribute="1" defaultMemberUniqueName="[InteractionsTable].[PRINCIPAL].[All]" allUniqueName="[InteractionsTable].[PRINCIPAL].[All]" dimensionUniqueName="[InteractionsTable]" displayFolder="" count="0" memberValueDatatype="130" unbalanced="0"/>
    <cacheHierarchy uniqueName="[InteractionsTable].[NOTES]" caption="NOTES" attribute="1" defaultMemberUniqueName="[InteractionsTable].[NOTES].[All]" allUniqueName="[InteractionsTable].[NOTES].[All]" dimensionUniqueName="[InteractionsTable]" displayFolder="" count="0" memberValueDatatype="130" unbalanced="0"/>
    <cacheHierarchy uniqueName="[InteractionsTable].[DATE (Year)]" caption="DATE (Year)" attribute="1" defaultMemberUniqueName="[InteractionsTable].[DATE (Year)].[All]" allUniqueName="[InteractionsTable].[DATE (Year)].[All]" dimensionUniqueName="[InteractionsTable]" displayFolder="" count="0" memberValueDatatype="130" unbalanced="0"/>
    <cacheHierarchy uniqueName="[InteractionsTable].[DATE (Quarter)]" caption="DATE (Quarter)" attribute="1" defaultMemberUniqueName="[InteractionsTable].[DATE (Quarter)].[All]" allUniqueName="[InteractionsTable].[DATE (Quarter)].[All]" dimensionUniqueName="[InteractionsTable]" displayFolder="" count="0" memberValueDatatype="130" unbalanced="0"/>
    <cacheHierarchy uniqueName="[InteractionsTable].[DATE (Month)]" caption="DATE (Month)" attribute="1" defaultMemberUniqueName="[InteractionsTable].[DATE (Month)].[All]" allUniqueName="[InteractionsTable].[DATE (Month)].[All]" dimensionUniqueName="[InteractionsTable]" displayFolder="" count="0" memberValueDatatype="130" unbalanced="0"/>
    <cacheHierarchy uniqueName="[OpportunitiesTable1].[PRIORITY (Formula)]" caption="PRIORITY (Formula)" attribute="1" defaultMemberUniqueName="[OpportunitiesTable1].[PRIORITY (Formula)].[All]" allUniqueName="[OpportunitiesTable1].[PRIORITY (Formula)].[All]" dimensionUniqueName="[OpportunitiesTable1]" displayFolder="" count="0" memberValueDatatype="130" unbalanced="0"/>
    <cacheHierarchy uniqueName="[OpportunitiesTable1].[Organizations (DropDown)]" caption="Organizations (DropDown)" attribute="1" defaultMemberUniqueName="[OpportunitiesTable1].[Organizations (DropDown)].[All]" allUniqueName="[OpportunitiesTable1].[Organizations (DropDown)].[All]" dimensionUniqueName="[OpportunitiesTable1]" displayFolder="" count="0" memberValueDatatype="130" unbalanced="0"/>
    <cacheHierarchy uniqueName="[OpportunitiesTable1].[OPPORTUNITY NAME]" caption="OPPORTUNITY NAME" attribute="1" defaultMemberUniqueName="[OpportunitiesTable1].[OPPORTUNITY NAME].[All]" allUniqueName="[OpportunitiesTable1].[OPPORTUNITY NAME].[All]" dimensionUniqueName="[OpportunitiesTable1]" displayFolder="" count="0" memberValueDatatype="130" unbalanced="0"/>
    <cacheHierarchy uniqueName="[OpportunitiesTable1].[Start Date]" caption="Start Date" attribute="1" time="1" defaultMemberUniqueName="[OpportunitiesTable1].[Start Date].[All]" allUniqueName="[OpportunitiesTable1].[Start Date].[All]" dimensionUniqueName="[OpportunitiesTable1]" displayFolder="" count="0" memberValueDatatype="7" unbalanced="0"/>
    <cacheHierarchy uniqueName="[OpportunitiesTable1].[Start of Week]" caption="Start of Week" attribute="1" defaultMemberUniqueName="[OpportunitiesTable1].[Start of Week].[All]" allUniqueName="[OpportunitiesTable1].[Start of Week].[All]" dimensionUniqueName="[OpportunitiesTable1]" displayFolder="" count="2" memberValueDatatype="130" unbalanced="0">
      <fieldsUsage count="2">
        <fieldUsage x="-1"/>
        <fieldUsage x="3"/>
      </fieldsUsage>
    </cacheHierarchy>
    <cacheHierarchy uniqueName="[OpportunitiesTable1].[STATUS (DropDown)]" caption="STATUS (DropDown)" attribute="1" defaultMemberUniqueName="[OpportunitiesTable1].[STATUS (DropDown)].[All]" allUniqueName="[OpportunitiesTable1].[STATUS (DropDown)].[All]" dimensionUniqueName="[OpportunitiesTable1]" displayFolder="" count="2" memberValueDatatype="130" unbalanced="0">
      <fieldsUsage count="2">
        <fieldUsage x="-1"/>
        <fieldUsage x="0"/>
      </fieldsUsage>
    </cacheHierarchy>
    <cacheHierarchy uniqueName="[OpportunitiesTable1].[STAGE (DropDown)]" caption="STAGE (DropDown)" attribute="1" defaultMemberUniqueName="[OpportunitiesTable1].[STAGE (DropDown)].[All]" allUniqueName="[OpportunitiesTable1].[STAGE (DropDown)].[All]" dimensionUniqueName="[OpportunitiesTable1]" displayFolder="" count="0" memberValueDatatype="130" unbalanced="0"/>
    <cacheHierarchy uniqueName="[OpportunitiesTable1].[EXP. SOLD-7]" caption="EXP. SOLD-7" attribute="1" defaultMemberUniqueName="[OpportunitiesTable1].[EXP. SOLD-7].[All]" allUniqueName="[OpportunitiesTable1].[EXP. SOLD-7].[All]" dimensionUniqueName="[OpportunitiesTable1]" displayFolder="" count="0" memberValueDatatype="130" unbalanced="0"/>
    <cacheHierarchy uniqueName="[OpportunitiesTable1].[PROBABILITY]" caption="PROBABILITY" attribute="1" defaultMemberUniqueName="[OpportunitiesTable1].[PROBABILITY].[All]" allUniqueName="[OpportunitiesTable1].[PROBABILITY].[All]" dimensionUniqueName="[OpportunitiesTable1]" displayFolder="" count="0" memberValueDatatype="130" unbalanced="0"/>
    <cacheHierarchy uniqueName="[OpportunitiesTable1].[PRINCIPAL]" caption="PRINCIPAL" attribute="1" defaultMemberUniqueName="[OpportunitiesTable1].[PRINCIPAL].[All]" allUniqueName="[OpportunitiesTable1].[PRINCIPAL].[All]" dimensionUniqueName="[OpportunitiesTable1]" displayFolder="" count="2" memberValueDatatype="130" unbalanced="0">
      <fieldsUsage count="2">
        <fieldUsage x="-1"/>
        <fieldUsage x="2"/>
      </fieldsUsage>
    </cacheHierarchy>
    <cacheHierarchy uniqueName="[OpportunitiesTable1].[PRODUCT (DropDown)]" caption="PRODUCT (DropDown)" attribute="1" defaultMemberUniqueName="[OpportunitiesTable1].[PRODUCT (DropDown)].[All]" allUniqueName="[OpportunitiesTable1].[PRODUCT (DropDown)].[All]" dimensionUniqueName="[OpportunitiesTable1]" displayFolder="" count="0" memberValueDatatype="130" unbalanced="0"/>
    <cacheHierarchy uniqueName="[OpportunitiesTable1].[CASES  Per Week VOLUME]" caption="CASES  Per Week VOLUME" attribute="1" defaultMemberUniqueName="[OpportunitiesTable1].[CASES  Per Week VOLUME].[All]" allUniqueName="[OpportunitiesTable1].[CASES  Per Week VOLUME].[All]" dimensionUniqueName="[OpportunitiesTable1]" displayFolder="" count="0" memberValueDatatype="130" unbalanced="0"/>
    <cacheHierarchy uniqueName="[OpportunitiesTable1].[DEAL OWNER (DropDown)]" caption="DEAL OWNER (DropDown)" attribute="1" defaultMemberUniqueName="[OpportunitiesTable1].[DEAL OWNER (DropDown)].[All]" allUniqueName="[OpportunitiesTable1].[DEAL OWNER (DropDown)].[All]" dimensionUniqueName="[OpportunitiesTable1]" displayFolder="" count="0" memberValueDatatype="130" unbalanced="0"/>
    <cacheHierarchy uniqueName="[OpportunitiesTable1].[SOURCE (DropDown)]" caption="SOURCE (DropDown)" attribute="1" defaultMemberUniqueName="[OpportunitiesTable1].[SOURCE (DropDown)].[All]" allUniqueName="[OpportunitiesTable1].[SOURCE (DropDown)].[All]" dimensionUniqueName="[OpportunitiesTable1]" displayFolder="" count="0" memberValueDatatype="130" unbalanced="0"/>
    <cacheHierarchy uniqueName="[OpportunitiesTable1].[LOSS REASON (DropDown)]" caption="LOSS REASON (DropDown)" attribute="1" defaultMemberUniqueName="[OpportunitiesTable1].[LOSS REASON (DropDown)].[All]" allUniqueName="[OpportunitiesTable1].[LOSS REASON (DropDown)].[All]" dimensionUniqueName="[OpportunitiesTable1]" displayFolder="" count="0" memberValueDatatype="130" unbalanced="0"/>
    <cacheHierarchy uniqueName="[OpportunitiesTable1].[Notes]" caption="Notes" attribute="1" defaultMemberUniqueName="[OpportunitiesTable1].[Notes].[All]" allUniqueName="[OpportunitiesTable1].[Notes].[All]" dimensionUniqueName="[OpportunitiesTable1]" displayFolder="" count="0" memberValueDatatype="130" unbalanced="0"/>
    <cacheHierarchy uniqueName="[InteractionsTable].[DATE (Month Index)]" caption="DATE (Month Index)" attribute="1" defaultMemberUniqueName="[InteractionsTable].[DATE (Month Index)].[All]" allUniqueName="[InteractionsTable].[DATE (Month Index)].[All]" dimensionUniqueName="[InteractionsTable]" displayFolder="" count="0" memberValueDatatype="20" unbalanced="0" hidden="1"/>
    <cacheHierarchy uniqueName="[Measures].[__XL_Count DropDownsTable]" caption="__XL_Count DropDownsTable" measure="1" displayFolder="" measureGroup="DropDownsTable" count="0" hidden="1"/>
    <cacheHierarchy uniqueName="[Measures].[__XL_Count InteractionsTable]" caption="__XL_Count InteractionsTable" measure="1" displayFolder="" measureGroup="InteractionsTable" count="0" hidden="1"/>
    <cacheHierarchy uniqueName="[Measures].[__XL_Count OpportunitiesTable1]" caption="__XL_Count OpportunitiesTable1" measure="1" displayFolder="" measureGroup="OpportunitiesTable1" count="0" hidden="1"/>
    <cacheHierarchy uniqueName="[Measures].[__No measures defined]" caption="__No measures defined" measure="1" displayFolder="" count="0" hidden="1"/>
    <cacheHierarchy uniqueName="[Measures].[Count of INTERACTION  (Dropdown)]" caption="Count of INTERACTION  (Dropdown)" measure="1" displayFolder="" measureGroup="InteractionsTable" count="0" hidden="1">
      <extLst>
        <ext xmlns:x15="http://schemas.microsoft.com/office/spreadsheetml/2010/11/main" uri="{B97F6D7D-B522-45F9-BDA1-12C45D357490}">
          <x15:cacheHierarchy aggregatedColumn="15"/>
        </ext>
      </extLst>
    </cacheHierarchy>
    <cacheHierarchy uniqueName="[Measures].[Count of STAGE (DropDown) 2]" caption="Count of STAGE (DropDown) 2" measure="1" displayFolder="" measureGroup="OpportunitiesTable1" count="0" hidden="1">
      <extLst>
        <ext xmlns:x15="http://schemas.microsoft.com/office/spreadsheetml/2010/11/main" uri="{B97F6D7D-B522-45F9-BDA1-12C45D357490}">
          <x15:cacheHierarchy aggregatedColumn="31"/>
        </ext>
      </extLst>
    </cacheHierarchy>
    <cacheHierarchy uniqueName="[Measures].[Count of Start Date 2]" caption="Count of Start Date 2" measure="1" displayFolder="" measureGroup="OpportunitiesTable1" count="0" hidden="1">
      <extLst>
        <ext xmlns:x15="http://schemas.microsoft.com/office/spreadsheetml/2010/11/main" uri="{B97F6D7D-B522-45F9-BDA1-12C45D357490}">
          <x15:cacheHierarchy aggregatedColumn="28"/>
        </ext>
      </extLst>
    </cacheHierarchy>
    <cacheHierarchy uniqueName="[Measures].[Count of PRODUCT (DropDown) 2]" caption="Count of PRODUCT (DropDown) 2" measure="1" displayFolder="" measureGroup="OpportunitiesTable1" count="0" hidden="1">
      <extLst>
        <ext xmlns:x15="http://schemas.microsoft.com/office/spreadsheetml/2010/11/main" uri="{B97F6D7D-B522-45F9-BDA1-12C45D357490}">
          <x15:cacheHierarchy aggregatedColumn="35"/>
        </ext>
      </extLst>
    </cacheHierarchy>
    <cacheHierarchy uniqueName="[Measures].[Count of Notes 2]" caption="Count of Notes 2" measure="1" displayFolder="" measureGroup="OpportunitiesTable1" count="0" hidden="1">
      <extLst>
        <ext xmlns:x15="http://schemas.microsoft.com/office/spreadsheetml/2010/11/main" uri="{B97F6D7D-B522-45F9-BDA1-12C45D357490}">
          <x15:cacheHierarchy aggregatedColumn="40"/>
        </ext>
      </extLst>
    </cacheHierarchy>
    <cacheHierarchy uniqueName="[Measures].[Count of STATUS (DropDown) 2]" caption="Count of STATUS (DropDown) 2" measure="1" displayFolder="" measureGroup="OpportunitiesTable1" count="0" oneField="1" hidden="1">
      <fieldsUsage count="1">
        <fieldUsage x="1"/>
      </fieldsUsage>
      <extLst>
        <ext xmlns:x15="http://schemas.microsoft.com/office/spreadsheetml/2010/11/main" uri="{B97F6D7D-B522-45F9-BDA1-12C45D357490}">
          <x15:cacheHierarchy aggregatedColumn="30"/>
        </ext>
      </extLst>
    </cacheHierarchy>
  </cacheHierarchies>
  <kpis count="0"/>
  <dimensions count="4">
    <dimension name="DropDownsTable" uniqueName="[DropDownsTable]" caption="DropDownsTable"/>
    <dimension name="InteractionsTable" uniqueName="[InteractionsTable]" caption="InteractionsTable"/>
    <dimension measure="1" name="Measures" uniqueName="[Measures]" caption="Measures"/>
    <dimension name="OpportunitiesTable1" uniqueName="[OpportunitiesTable1]" caption="OpportunitiesTable1"/>
  </dimensions>
  <measureGroups count="3">
    <measureGroup name="DropDownsTable" caption="DropDownsTable"/>
    <measureGroup name="InteractionsTable" caption="InteractionsTable"/>
    <measureGroup name="OpportunitiesTable1" caption="Opportunities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810.55017037037" backgroundQuery="1" createdVersion="8" refreshedVersion="8" minRefreshableVersion="3" recordCount="0" supportSubquery="1" supportAdvancedDrill="1" xr:uid="{DD2BA7B5-18F2-459A-84E0-C3DEA6A8B047}">
  <cacheSource type="external" connectionId="1"/>
  <cacheFields count="4">
    <cacheField name="[OpportunitiesTable1].[STAGE (DropDown)].[STAGE (DropDown)]" caption="STAGE (DropDown)" numFmtId="0" hierarchy="31" level="1">
      <sharedItems containsSemiMixedTypes="0" containsNonDate="0" containsString="0"/>
    </cacheField>
    <cacheField name="[OpportunitiesTable1].[Organizations (DropDown)].[Organizations (DropDown)]" caption="Organizations (DropDown)" numFmtId="0" hierarchy="26" level="1">
      <sharedItems count="4">
        <s v="Caplinger"/>
        <s v="EuroUSA"/>
        <s v="Gordon Food Service"/>
        <s v="Pavlou Group"/>
      </sharedItems>
    </cacheField>
    <cacheField name="[OpportunitiesTable1].[PRINCIPAL].[PRINCIPAL]" caption="PRINCIPAL" numFmtId="0" hierarchy="34" level="1">
      <sharedItems containsSemiMixedTypes="0" containsNonDate="0" containsString="0"/>
    </cacheField>
    <cacheField name="[OpportunitiesTable1].[Start of Week].[Start of Week]" caption="Start of Week" numFmtId="0" hierarchy="29" level="1">
      <sharedItems containsSemiMixedTypes="0" containsNonDate="0" containsString="0"/>
    </cacheField>
  </cacheFields>
  <cacheHierarchies count="52">
    <cacheHierarchy uniqueName="[DropDownsTable].[PRIORITY]" caption="PRIORITY" attribute="1" defaultMemberUniqueName="[DropDownsTable].[PRIORITY].[All]" allUniqueName="[DropDownsTable].[PRIORITY].[All]" dimensionUniqueName="[DropDownsTable]" displayFolder="" count="0" memberValueDatatype="130" unbalanced="0"/>
    <cacheHierarchy uniqueName="[DropDownsTable].[SEGMENT]" caption="SEGMENT" attribute="1" defaultMemberUniqueName="[DropDownsTable].[SEGMENT].[All]" allUniqueName="[DropDownsTable].[SEGMENT].[All]" dimensionUniqueName="[DropDownsTable]" displayFolder="" count="0" memberValueDatatype="130" unbalanced="0"/>
    <cacheHierarchy uniqueName="[DropDownsTable].[DISTRIBUTOR-A priority w/w weekly]" caption="DISTRIBUTOR-A priority w/w weekly" attribute="1" defaultMemberUniqueName="[DropDownsTable].[DISTRIBUTOR-A priority w/w weekly].[All]" allUniqueName="[DropDownsTable].[DISTRIBUTOR-A priority w/w weekly].[All]" dimensionUniqueName="[DropDownsTable]" displayFolder="" count="0" memberValueDatatype="130" unbalanced="0"/>
    <cacheHierarchy uniqueName="[DropDownsTable].[ACCT. MANAGER]" caption="ACCT. MANAGER" attribute="1" defaultMemberUniqueName="[DropDownsTable].[ACCT. MANAGER].[All]" allUniqueName="[DropDownsTable].[ACCT. MANAGER].[All]" dimensionUniqueName="[DropDownsTable]" displayFolder="" count="0" memberValueDatatype="130" unbalanced="0"/>
    <cacheHierarchy uniqueName="[DropDownsTable].[STAGE-8 point sales funnel]" caption="STAGE-8 point sales funnel" attribute="1" defaultMemberUniqueName="[DropDownsTable].[STAGE-8 point sales funnel].[All]" allUniqueName="[DropDownsTable].[STAGE-8 point sales funnel].[All]" dimensionUniqueName="[DropDownsTable]" displayFolder="" count="0" memberValueDatatype="130" unbalanced="0"/>
    <cacheHierarchy uniqueName="[DropDownsTable].[POSITION]" caption="POSITION" attribute="1" defaultMemberUniqueName="[DropDownsTable].[POSITION].[All]" allUniqueName="[DropDownsTable].[POSITION].[All]" dimensionUniqueName="[DropDownsTable]" displayFolder="" count="0" memberValueDatatype="130" unbalanced="0"/>
    <cacheHierarchy uniqueName="[DropDownsTable].[REASON]" caption="REASON" attribute="1" defaultMemberUniqueName="[DropDownsTable].[REASON].[All]" allUniqueName="[DropDownsTable].[REASON].[All]" dimensionUniqueName="[DropDownsTable]" displayFolder="" count="0" memberValueDatatype="130" unbalanced="0"/>
    <cacheHierarchy uniqueName="[DropDownsTable].[SOURCE]" caption="SOURCE" attribute="1" defaultMemberUniqueName="[DropDownsTable].[SOURCE].[All]" allUniqueName="[DropDownsTable].[SOURCE].[All]" dimensionUniqueName="[DropDownsTable]" displayFolder="" count="0" memberValueDatatype="130" unbalanced="0"/>
    <cacheHierarchy uniqueName="[DropDownsTable].[INTERACTION]" caption="INTERACTION" attribute="1" defaultMemberUniqueName="[DropDownsTable].[INTERACTION].[All]" allUniqueName="[DropDownsTable].[INTERACTION].[All]" dimensionUniqueName="[DropDownsTable]" displayFolder="" count="0" memberValueDatatype="130" unbalanced="0"/>
    <cacheHierarchy uniqueName="[DropDownsTable].[STATUS]" caption="STATUS" attribute="1" defaultMemberUniqueName="[DropDownsTable].[STATUS].[All]" allUniqueName="[DropDownsTable].[STATUS].[All]" dimensionUniqueName="[DropDownsTable]" displayFolder="" count="0" memberValueDatatype="130" unbalanced="0"/>
    <cacheHierarchy uniqueName="[DropDownsTable].[PRINCIPAL]" caption="PRINCIPAL" attribute="1" defaultMemberUniqueName="[DropDownsTable].[PRINCIPAL].[All]" allUniqueName="[DropDownsTable].[PRINCIPAL].[All]" dimensionUniqueName="[DropDownsTable]" displayFolder="" count="0" memberValueDatatype="130" unbalanced="0"/>
    <cacheHierarchy uniqueName="[DropDownsTable].[PRODUCT]" caption="PRODUCT" attribute="1" defaultMemberUniqueName="[DropDownsTable].[PRODUCT].[All]" allUniqueName="[DropDownsTable].[PRODUCT].[All]" dimensionUniqueName="[DropDownsTable]" displayFolder="" count="0" memberValueDatatype="130" unbalanced="0"/>
    <cacheHierarchy uniqueName="[InteractionsTable].[PRIORITY (Formula)]" caption="PRIORITY (Formula)" attribute="1" defaultMemberUniqueName="[InteractionsTable].[PRIORITY (Formula)].[All]" allUniqueName="[InteractionsTable].[PRIORITY (Formula)].[All]" dimensionUniqueName="[InteractionsTable]" displayFolder="" count="0" memberValueDatatype="130" unbalanced="0"/>
    <cacheHierarchy uniqueName="[InteractionsTable].[DATE]" caption="DATE" attribute="1" time="1" defaultMemberUniqueName="[InteractionsTable].[DATE].[All]" allUniqueName="[InteractionsTable].[DATE].[All]" dimensionUniqueName="[InteractionsTable]" displayFolder="" count="0" memberValueDatatype="7" unbalanced="0"/>
    <cacheHierarchy uniqueName="[InteractionsTable].[Start of Week]" caption="Start of Week" attribute="1" defaultMemberUniqueName="[InteractionsTable].[Start of Week].[All]" allUniqueName="[InteractionsTable].[Start of Week].[All]" dimensionUniqueName="[InteractionsTable]" displayFolder="" count="0" memberValueDatatype="130" unbalanced="0"/>
    <cacheHierarchy uniqueName="[InteractionsTable].[INTERACTION  (Dropdown)]" caption="INTERACTION  (Dropdown)" attribute="1" defaultMemberUniqueName="[InteractionsTable].[INTERACTION  (Dropdown)].[All]" allUniqueName="[InteractionsTable].[INTERACTION  (Dropdown)].[All]" dimensionUniqueName="[InteractionsTable]" displayFolder="" count="0" memberValueDatatype="130" unbalanced="0"/>
    <cacheHierarchy uniqueName="[InteractionsTable].[Organizations (Formula)]" caption="Organizations (Formula)" attribute="1" defaultMemberUniqueName="[InteractionsTable].[Organizations (Formula)].[All]" allUniqueName="[InteractionsTable].[Organizations (Formula)].[All]" dimensionUniqueName="[InteractionsTable]" displayFolder="" count="0" memberValueDatatype="130" unbalanced="0"/>
    <cacheHierarchy uniqueName="[InteractionsTable].[ACCT.    MANAGER  (Dropdown)]" caption="ACCT.    MANAGER  (Dropdown)" attribute="1" defaultMemberUniqueName="[InteractionsTable].[ACCT.    MANAGER  (Dropdown)].[All]" allUniqueName="[InteractionsTable].[ACCT.    MANAGER  (Dropdown)].[All]" dimensionUniqueName="[InteractionsTable]" displayFolder="" count="0" memberValueDatatype="130" unbalanced="0"/>
    <cacheHierarchy uniqueName="[InteractionsTable].[OPPORTUNITY]" caption="OPPORTUNITY" attribute="1" defaultMemberUniqueName="[InteractionsTable].[OPPORTUNITY].[All]" allUniqueName="[InteractionsTable].[OPPORTUNITY].[All]" dimensionUniqueName="[InteractionsTable]" displayFolder="" count="0" memberValueDatatype="130" unbalanced="0"/>
    <cacheHierarchy uniqueName="[InteractionsTable].[CONTACT  (Dropdown)]" caption="CONTACT  (Dropdown)" attribute="1" defaultMemberUniqueName="[InteractionsTable].[CONTACT  (Dropdown)].[All]" allUniqueName="[InteractionsTable].[CONTACT  (Dropdown)].[All]" dimensionUniqueName="[InteractionsTable]" displayFolder="" count="0" memberValueDatatype="130" unbalanced="0"/>
    <cacheHierarchy uniqueName="[InteractionsTable].[PRINCIPAL]" caption="PRINCIPAL" attribute="1" defaultMemberUniqueName="[InteractionsTable].[PRINCIPAL].[All]" allUniqueName="[InteractionsTable].[PRINCIPAL].[All]" dimensionUniqueName="[InteractionsTable]" displayFolder="" count="0" memberValueDatatype="130" unbalanced="0"/>
    <cacheHierarchy uniqueName="[InteractionsTable].[NOTES]" caption="NOTES" attribute="1" defaultMemberUniqueName="[InteractionsTable].[NOTES].[All]" allUniqueName="[InteractionsTable].[NOTES].[All]" dimensionUniqueName="[InteractionsTable]" displayFolder="" count="0" memberValueDatatype="130" unbalanced="0"/>
    <cacheHierarchy uniqueName="[InteractionsTable].[DATE (Year)]" caption="DATE (Year)" attribute="1" defaultMemberUniqueName="[InteractionsTable].[DATE (Year)].[All]" allUniqueName="[InteractionsTable].[DATE (Year)].[All]" dimensionUniqueName="[InteractionsTable]" displayFolder="" count="0" memberValueDatatype="130" unbalanced="0"/>
    <cacheHierarchy uniqueName="[InteractionsTable].[DATE (Quarter)]" caption="DATE (Quarter)" attribute="1" defaultMemberUniqueName="[InteractionsTable].[DATE (Quarter)].[All]" allUniqueName="[InteractionsTable].[DATE (Quarter)].[All]" dimensionUniqueName="[InteractionsTable]" displayFolder="" count="0" memberValueDatatype="130" unbalanced="0"/>
    <cacheHierarchy uniqueName="[InteractionsTable].[DATE (Month)]" caption="DATE (Month)" attribute="1" defaultMemberUniqueName="[InteractionsTable].[DATE (Month)].[All]" allUniqueName="[InteractionsTable].[DATE (Month)].[All]" dimensionUniqueName="[InteractionsTable]" displayFolder="" count="0" memberValueDatatype="130" unbalanced="0"/>
    <cacheHierarchy uniqueName="[OpportunitiesTable1].[PRIORITY (Formula)]" caption="PRIORITY (Formula)" attribute="1" defaultMemberUniqueName="[OpportunitiesTable1].[PRIORITY (Formula)].[All]" allUniqueName="[OpportunitiesTable1].[PRIORITY (Formula)].[All]" dimensionUniqueName="[OpportunitiesTable1]" displayFolder="" count="0" memberValueDatatype="130" unbalanced="0"/>
    <cacheHierarchy uniqueName="[OpportunitiesTable1].[Organizations (DropDown)]" caption="Organizations (DropDown)" attribute="1" defaultMemberUniqueName="[OpportunitiesTable1].[Organizations (DropDown)].[All]" allUniqueName="[OpportunitiesTable1].[Organizations (DropDown)].[All]" dimensionUniqueName="[OpportunitiesTable1]" displayFolder="" count="2" memberValueDatatype="130" unbalanced="0">
      <fieldsUsage count="2">
        <fieldUsage x="-1"/>
        <fieldUsage x="1"/>
      </fieldsUsage>
    </cacheHierarchy>
    <cacheHierarchy uniqueName="[OpportunitiesTable1].[OPPORTUNITY NAME]" caption="OPPORTUNITY NAME" attribute="1" defaultMemberUniqueName="[OpportunitiesTable1].[OPPORTUNITY NAME].[All]" allUniqueName="[OpportunitiesTable1].[OPPORTUNITY NAME].[All]" dimensionUniqueName="[OpportunitiesTable1]" displayFolder="" count="0" memberValueDatatype="130" unbalanced="0"/>
    <cacheHierarchy uniqueName="[OpportunitiesTable1].[Start Date]" caption="Start Date" attribute="1" time="1" defaultMemberUniqueName="[OpportunitiesTable1].[Start Date].[All]" allUniqueName="[OpportunitiesTable1].[Start Date].[All]" dimensionUniqueName="[OpportunitiesTable1]" displayFolder="" count="0" memberValueDatatype="7" unbalanced="0"/>
    <cacheHierarchy uniqueName="[OpportunitiesTable1].[Start of Week]" caption="Start of Week" attribute="1" defaultMemberUniqueName="[OpportunitiesTable1].[Start of Week].[All]" allUniqueName="[OpportunitiesTable1].[Start of Week].[All]" dimensionUniqueName="[OpportunitiesTable1]" displayFolder="" count="2" memberValueDatatype="130" unbalanced="0">
      <fieldsUsage count="2">
        <fieldUsage x="-1"/>
        <fieldUsage x="3"/>
      </fieldsUsage>
    </cacheHierarchy>
    <cacheHierarchy uniqueName="[OpportunitiesTable1].[STATUS (DropDown)]" caption="STATUS (DropDown)" attribute="1" defaultMemberUniqueName="[OpportunitiesTable1].[STATUS (DropDown)].[All]" allUniqueName="[OpportunitiesTable1].[STATUS (DropDown)].[All]" dimensionUniqueName="[OpportunitiesTable1]" displayFolder="" count="0" memberValueDatatype="130" unbalanced="0"/>
    <cacheHierarchy uniqueName="[OpportunitiesTable1].[STAGE (DropDown)]" caption="STAGE (DropDown)" attribute="1" defaultMemberUniqueName="[OpportunitiesTable1].[STAGE (DropDown)].[All]" allUniqueName="[OpportunitiesTable1].[STAGE (DropDown)].[All]" dimensionUniqueName="[OpportunitiesTable1]" displayFolder="" count="2" memberValueDatatype="130" unbalanced="0">
      <fieldsUsage count="2">
        <fieldUsage x="-1"/>
        <fieldUsage x="0"/>
      </fieldsUsage>
    </cacheHierarchy>
    <cacheHierarchy uniqueName="[OpportunitiesTable1].[EXP. SOLD-7]" caption="EXP. SOLD-7" attribute="1" defaultMemberUniqueName="[OpportunitiesTable1].[EXP. SOLD-7].[All]" allUniqueName="[OpportunitiesTable1].[EXP. SOLD-7].[All]" dimensionUniqueName="[OpportunitiesTable1]" displayFolder="" count="0" memberValueDatatype="130" unbalanced="0"/>
    <cacheHierarchy uniqueName="[OpportunitiesTable1].[PROBABILITY]" caption="PROBABILITY" attribute="1" defaultMemberUniqueName="[OpportunitiesTable1].[PROBABILITY].[All]" allUniqueName="[OpportunitiesTable1].[PROBABILITY].[All]" dimensionUniqueName="[OpportunitiesTable1]" displayFolder="" count="0" memberValueDatatype="130" unbalanced="0"/>
    <cacheHierarchy uniqueName="[OpportunitiesTable1].[PRINCIPAL]" caption="PRINCIPAL" attribute="1" defaultMemberUniqueName="[OpportunitiesTable1].[PRINCIPAL].[All]" allUniqueName="[OpportunitiesTable1].[PRINCIPAL].[All]" dimensionUniqueName="[OpportunitiesTable1]" displayFolder="" count="2" memberValueDatatype="130" unbalanced="0">
      <fieldsUsage count="2">
        <fieldUsage x="-1"/>
        <fieldUsage x="2"/>
      </fieldsUsage>
    </cacheHierarchy>
    <cacheHierarchy uniqueName="[OpportunitiesTable1].[PRODUCT (DropDown)]" caption="PRODUCT (DropDown)" attribute="1" defaultMemberUniqueName="[OpportunitiesTable1].[PRODUCT (DropDown)].[All]" allUniqueName="[OpportunitiesTable1].[PRODUCT (DropDown)].[All]" dimensionUniqueName="[OpportunitiesTable1]" displayFolder="" count="0" memberValueDatatype="130" unbalanced="0"/>
    <cacheHierarchy uniqueName="[OpportunitiesTable1].[CASES  Per Week VOLUME]" caption="CASES  Per Week VOLUME" attribute="1" defaultMemberUniqueName="[OpportunitiesTable1].[CASES  Per Week VOLUME].[All]" allUniqueName="[OpportunitiesTable1].[CASES  Per Week VOLUME].[All]" dimensionUniqueName="[OpportunitiesTable1]" displayFolder="" count="0" memberValueDatatype="130" unbalanced="0"/>
    <cacheHierarchy uniqueName="[OpportunitiesTable1].[DEAL OWNER (DropDown)]" caption="DEAL OWNER (DropDown)" attribute="1" defaultMemberUniqueName="[OpportunitiesTable1].[DEAL OWNER (DropDown)].[All]" allUniqueName="[OpportunitiesTable1].[DEAL OWNER (DropDown)].[All]" dimensionUniqueName="[OpportunitiesTable1]" displayFolder="" count="0" memberValueDatatype="130" unbalanced="0"/>
    <cacheHierarchy uniqueName="[OpportunitiesTable1].[SOURCE (DropDown)]" caption="SOURCE (DropDown)" attribute="1" defaultMemberUniqueName="[OpportunitiesTable1].[SOURCE (DropDown)].[All]" allUniqueName="[OpportunitiesTable1].[SOURCE (DropDown)].[All]" dimensionUniqueName="[OpportunitiesTable1]" displayFolder="" count="0" memberValueDatatype="130" unbalanced="0"/>
    <cacheHierarchy uniqueName="[OpportunitiesTable1].[LOSS REASON (DropDown)]" caption="LOSS REASON (DropDown)" attribute="1" defaultMemberUniqueName="[OpportunitiesTable1].[LOSS REASON (DropDown)].[All]" allUniqueName="[OpportunitiesTable1].[LOSS REASON (DropDown)].[All]" dimensionUniqueName="[OpportunitiesTable1]" displayFolder="" count="0" memberValueDatatype="130" unbalanced="0"/>
    <cacheHierarchy uniqueName="[OpportunitiesTable1].[Notes]" caption="Notes" attribute="1" defaultMemberUniqueName="[OpportunitiesTable1].[Notes].[All]" allUniqueName="[OpportunitiesTable1].[Notes].[All]" dimensionUniqueName="[OpportunitiesTable1]" displayFolder="" count="0" memberValueDatatype="130" unbalanced="0"/>
    <cacheHierarchy uniqueName="[InteractionsTable].[DATE (Month Index)]" caption="DATE (Month Index)" attribute="1" defaultMemberUniqueName="[InteractionsTable].[DATE (Month Index)].[All]" allUniqueName="[InteractionsTable].[DATE (Month Index)].[All]" dimensionUniqueName="[InteractionsTable]" displayFolder="" count="0" memberValueDatatype="20" unbalanced="0" hidden="1"/>
    <cacheHierarchy uniqueName="[Measures].[__XL_Count DropDownsTable]" caption="__XL_Count DropDownsTable" measure="1" displayFolder="" measureGroup="DropDownsTable" count="0" hidden="1"/>
    <cacheHierarchy uniqueName="[Measures].[__XL_Count InteractionsTable]" caption="__XL_Count InteractionsTable" measure="1" displayFolder="" measureGroup="InteractionsTable" count="0" hidden="1"/>
    <cacheHierarchy uniqueName="[Measures].[__XL_Count OpportunitiesTable1]" caption="__XL_Count OpportunitiesTable1" measure="1" displayFolder="" measureGroup="OpportunitiesTable1" count="0" hidden="1"/>
    <cacheHierarchy uniqueName="[Measures].[__No measures defined]" caption="__No measures defined" measure="1" displayFolder="" count="0" hidden="1"/>
    <cacheHierarchy uniqueName="[Measures].[Count of INTERACTION  (Dropdown)]" caption="Count of INTERACTION  (Dropdown)" measure="1" displayFolder="" measureGroup="InteractionsTable" count="0" hidden="1">
      <extLst>
        <ext xmlns:x15="http://schemas.microsoft.com/office/spreadsheetml/2010/11/main" uri="{B97F6D7D-B522-45F9-BDA1-12C45D357490}">
          <x15:cacheHierarchy aggregatedColumn="15"/>
        </ext>
      </extLst>
    </cacheHierarchy>
    <cacheHierarchy uniqueName="[Measures].[Count of STAGE (DropDown) 2]" caption="Count of STAGE (DropDown) 2" measure="1" displayFolder="" measureGroup="OpportunitiesTable1" count="0" hidden="1">
      <extLst>
        <ext xmlns:x15="http://schemas.microsoft.com/office/spreadsheetml/2010/11/main" uri="{B97F6D7D-B522-45F9-BDA1-12C45D357490}">
          <x15:cacheHierarchy aggregatedColumn="31"/>
        </ext>
      </extLst>
    </cacheHierarchy>
    <cacheHierarchy uniqueName="[Measures].[Count of Start Date 2]" caption="Count of Start Date 2" measure="1" displayFolder="" measureGroup="OpportunitiesTable1" count="0" hidden="1">
      <extLst>
        <ext xmlns:x15="http://schemas.microsoft.com/office/spreadsheetml/2010/11/main" uri="{B97F6D7D-B522-45F9-BDA1-12C45D357490}">
          <x15:cacheHierarchy aggregatedColumn="28"/>
        </ext>
      </extLst>
    </cacheHierarchy>
    <cacheHierarchy uniqueName="[Measures].[Count of PRODUCT (DropDown) 2]" caption="Count of PRODUCT (DropDown) 2" measure="1" displayFolder="" measureGroup="OpportunitiesTable1" count="0" hidden="1">
      <extLst>
        <ext xmlns:x15="http://schemas.microsoft.com/office/spreadsheetml/2010/11/main" uri="{B97F6D7D-B522-45F9-BDA1-12C45D357490}">
          <x15:cacheHierarchy aggregatedColumn="35"/>
        </ext>
      </extLst>
    </cacheHierarchy>
    <cacheHierarchy uniqueName="[Measures].[Count of Notes 2]" caption="Count of Notes 2" measure="1" displayFolder="" measureGroup="OpportunitiesTable1" count="0" hidden="1">
      <extLst>
        <ext xmlns:x15="http://schemas.microsoft.com/office/spreadsheetml/2010/11/main" uri="{B97F6D7D-B522-45F9-BDA1-12C45D357490}">
          <x15:cacheHierarchy aggregatedColumn="40"/>
        </ext>
      </extLst>
    </cacheHierarchy>
    <cacheHierarchy uniqueName="[Measures].[Count of STATUS (DropDown) 2]" caption="Count of STATUS (DropDown) 2" measure="1" displayFolder="" measureGroup="OpportunitiesTable1" count="0" hidden="1">
      <extLst>
        <ext xmlns:x15="http://schemas.microsoft.com/office/spreadsheetml/2010/11/main" uri="{B97F6D7D-B522-45F9-BDA1-12C45D357490}">
          <x15:cacheHierarchy aggregatedColumn="30"/>
        </ext>
      </extLst>
    </cacheHierarchy>
  </cacheHierarchies>
  <kpis count="0"/>
  <dimensions count="4">
    <dimension name="DropDownsTable" uniqueName="[DropDownsTable]" caption="DropDownsTable"/>
    <dimension name="InteractionsTable" uniqueName="[InteractionsTable]" caption="InteractionsTable"/>
    <dimension measure="1" name="Measures" uniqueName="[Measures]" caption="Measures"/>
    <dimension name="OpportunitiesTable1" uniqueName="[OpportunitiesTable1]" caption="OpportunitiesTable1"/>
  </dimensions>
  <measureGroups count="3">
    <measureGroup name="DropDownsTable" caption="DropDownsTable"/>
    <measureGroup name="InteractionsTable" caption="InteractionsTable"/>
    <measureGroup name="OpportunitiesTable1" caption="Opportunities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810.55017141204" backgroundQuery="1" createdVersion="8" refreshedVersion="8" minRefreshableVersion="3" recordCount="0" supportSubquery="1" supportAdvancedDrill="1" xr:uid="{B6FCFF7D-AB7F-42D2-8101-0CBCBD3CA279}">
  <cacheSource type="external" connectionId="1"/>
  <cacheFields count="4">
    <cacheField name="[OpportunitiesTable1].[STAGE (DropDown)].[STAGE (DropDown)]" caption="STAGE (DropDown)" numFmtId="0" hierarchy="31" level="1">
      <sharedItems containsSemiMixedTypes="0" containsNonDate="0" containsString="0"/>
    </cacheField>
    <cacheField name="[OpportunitiesTable1].[Organizations (DropDown)].[Organizations (DropDown)]" caption="Organizations (DropDown)" numFmtId="0" hierarchy="26" level="1">
      <sharedItems count="2">
        <s v="Crust Brewing"/>
        <s v="Gemato's Wood Pit BBQ"/>
      </sharedItems>
    </cacheField>
    <cacheField name="[OpportunitiesTable1].[PRINCIPAL].[PRINCIPAL]" caption="PRINCIPAL" numFmtId="0" hierarchy="34" level="1">
      <sharedItems containsSemiMixedTypes="0" containsNonDate="0" containsString="0"/>
    </cacheField>
    <cacheField name="[OpportunitiesTable1].[Start of Week].[Start of Week]" caption="Start of Week" numFmtId="0" hierarchy="29" level="1">
      <sharedItems containsSemiMixedTypes="0" containsNonDate="0" containsString="0"/>
    </cacheField>
  </cacheFields>
  <cacheHierarchies count="52">
    <cacheHierarchy uniqueName="[DropDownsTable].[PRIORITY]" caption="PRIORITY" attribute="1" defaultMemberUniqueName="[DropDownsTable].[PRIORITY].[All]" allUniqueName="[DropDownsTable].[PRIORITY].[All]" dimensionUniqueName="[DropDownsTable]" displayFolder="" count="0" memberValueDatatype="130" unbalanced="0"/>
    <cacheHierarchy uniqueName="[DropDownsTable].[SEGMENT]" caption="SEGMENT" attribute="1" defaultMemberUniqueName="[DropDownsTable].[SEGMENT].[All]" allUniqueName="[DropDownsTable].[SEGMENT].[All]" dimensionUniqueName="[DropDownsTable]" displayFolder="" count="0" memberValueDatatype="130" unbalanced="0"/>
    <cacheHierarchy uniqueName="[DropDownsTable].[DISTRIBUTOR-A priority w/w weekly]" caption="DISTRIBUTOR-A priority w/w weekly" attribute="1" defaultMemberUniqueName="[DropDownsTable].[DISTRIBUTOR-A priority w/w weekly].[All]" allUniqueName="[DropDownsTable].[DISTRIBUTOR-A priority w/w weekly].[All]" dimensionUniqueName="[DropDownsTable]" displayFolder="" count="0" memberValueDatatype="130" unbalanced="0"/>
    <cacheHierarchy uniqueName="[DropDownsTable].[ACCT. MANAGER]" caption="ACCT. MANAGER" attribute="1" defaultMemberUniqueName="[DropDownsTable].[ACCT. MANAGER].[All]" allUniqueName="[DropDownsTable].[ACCT. MANAGER].[All]" dimensionUniqueName="[DropDownsTable]" displayFolder="" count="0" memberValueDatatype="130" unbalanced="0"/>
    <cacheHierarchy uniqueName="[DropDownsTable].[STAGE-8 point sales funnel]" caption="STAGE-8 point sales funnel" attribute="1" defaultMemberUniqueName="[DropDownsTable].[STAGE-8 point sales funnel].[All]" allUniqueName="[DropDownsTable].[STAGE-8 point sales funnel].[All]" dimensionUniqueName="[DropDownsTable]" displayFolder="" count="0" memberValueDatatype="130" unbalanced="0"/>
    <cacheHierarchy uniqueName="[DropDownsTable].[POSITION]" caption="POSITION" attribute="1" defaultMemberUniqueName="[DropDownsTable].[POSITION].[All]" allUniqueName="[DropDownsTable].[POSITION].[All]" dimensionUniqueName="[DropDownsTable]" displayFolder="" count="0" memberValueDatatype="130" unbalanced="0"/>
    <cacheHierarchy uniqueName="[DropDownsTable].[REASON]" caption="REASON" attribute="1" defaultMemberUniqueName="[DropDownsTable].[REASON].[All]" allUniqueName="[DropDownsTable].[REASON].[All]" dimensionUniqueName="[DropDownsTable]" displayFolder="" count="0" memberValueDatatype="130" unbalanced="0"/>
    <cacheHierarchy uniqueName="[DropDownsTable].[SOURCE]" caption="SOURCE" attribute="1" defaultMemberUniqueName="[DropDownsTable].[SOURCE].[All]" allUniqueName="[DropDownsTable].[SOURCE].[All]" dimensionUniqueName="[DropDownsTable]" displayFolder="" count="0" memberValueDatatype="130" unbalanced="0"/>
    <cacheHierarchy uniqueName="[DropDownsTable].[INTERACTION]" caption="INTERACTION" attribute="1" defaultMemberUniqueName="[DropDownsTable].[INTERACTION].[All]" allUniqueName="[DropDownsTable].[INTERACTION].[All]" dimensionUniqueName="[DropDownsTable]" displayFolder="" count="0" memberValueDatatype="130" unbalanced="0"/>
    <cacheHierarchy uniqueName="[DropDownsTable].[STATUS]" caption="STATUS" attribute="1" defaultMemberUniqueName="[DropDownsTable].[STATUS].[All]" allUniqueName="[DropDownsTable].[STATUS].[All]" dimensionUniqueName="[DropDownsTable]" displayFolder="" count="0" memberValueDatatype="130" unbalanced="0"/>
    <cacheHierarchy uniqueName="[DropDownsTable].[PRINCIPAL]" caption="PRINCIPAL" attribute="1" defaultMemberUniqueName="[DropDownsTable].[PRINCIPAL].[All]" allUniqueName="[DropDownsTable].[PRINCIPAL].[All]" dimensionUniqueName="[DropDownsTable]" displayFolder="" count="0" memberValueDatatype="130" unbalanced="0"/>
    <cacheHierarchy uniqueName="[DropDownsTable].[PRODUCT]" caption="PRODUCT" attribute="1" defaultMemberUniqueName="[DropDownsTable].[PRODUCT].[All]" allUniqueName="[DropDownsTable].[PRODUCT].[All]" dimensionUniqueName="[DropDownsTable]" displayFolder="" count="0" memberValueDatatype="130" unbalanced="0"/>
    <cacheHierarchy uniqueName="[InteractionsTable].[PRIORITY (Formula)]" caption="PRIORITY (Formula)" attribute="1" defaultMemberUniqueName="[InteractionsTable].[PRIORITY (Formula)].[All]" allUniqueName="[InteractionsTable].[PRIORITY (Formula)].[All]" dimensionUniqueName="[InteractionsTable]" displayFolder="" count="0" memberValueDatatype="130" unbalanced="0"/>
    <cacheHierarchy uniqueName="[InteractionsTable].[DATE]" caption="DATE" attribute="1" time="1" defaultMemberUniqueName="[InteractionsTable].[DATE].[All]" allUniqueName="[InteractionsTable].[DATE].[All]" dimensionUniqueName="[InteractionsTable]" displayFolder="" count="0" memberValueDatatype="7" unbalanced="0"/>
    <cacheHierarchy uniqueName="[InteractionsTable].[Start of Week]" caption="Start of Week" attribute="1" defaultMemberUniqueName="[InteractionsTable].[Start of Week].[All]" allUniqueName="[InteractionsTable].[Start of Week].[All]" dimensionUniqueName="[InteractionsTable]" displayFolder="" count="0" memberValueDatatype="130" unbalanced="0"/>
    <cacheHierarchy uniqueName="[InteractionsTable].[INTERACTION  (Dropdown)]" caption="INTERACTION  (Dropdown)" attribute="1" defaultMemberUniqueName="[InteractionsTable].[INTERACTION  (Dropdown)].[All]" allUniqueName="[InteractionsTable].[INTERACTION  (Dropdown)].[All]" dimensionUniqueName="[InteractionsTable]" displayFolder="" count="0" memberValueDatatype="130" unbalanced="0"/>
    <cacheHierarchy uniqueName="[InteractionsTable].[Organizations (Formula)]" caption="Organizations (Formula)" attribute="1" defaultMemberUniqueName="[InteractionsTable].[Organizations (Formula)].[All]" allUniqueName="[InteractionsTable].[Organizations (Formula)].[All]" dimensionUniqueName="[InteractionsTable]" displayFolder="" count="0" memberValueDatatype="130" unbalanced="0"/>
    <cacheHierarchy uniqueName="[InteractionsTable].[ACCT.    MANAGER  (Dropdown)]" caption="ACCT.    MANAGER  (Dropdown)" attribute="1" defaultMemberUniqueName="[InteractionsTable].[ACCT.    MANAGER  (Dropdown)].[All]" allUniqueName="[InteractionsTable].[ACCT.    MANAGER  (Dropdown)].[All]" dimensionUniqueName="[InteractionsTable]" displayFolder="" count="0" memberValueDatatype="130" unbalanced="0"/>
    <cacheHierarchy uniqueName="[InteractionsTable].[OPPORTUNITY]" caption="OPPORTUNITY" attribute="1" defaultMemberUniqueName="[InteractionsTable].[OPPORTUNITY].[All]" allUniqueName="[InteractionsTable].[OPPORTUNITY].[All]" dimensionUniqueName="[InteractionsTable]" displayFolder="" count="0" memberValueDatatype="130" unbalanced="0"/>
    <cacheHierarchy uniqueName="[InteractionsTable].[CONTACT  (Dropdown)]" caption="CONTACT  (Dropdown)" attribute="1" defaultMemberUniqueName="[InteractionsTable].[CONTACT  (Dropdown)].[All]" allUniqueName="[InteractionsTable].[CONTACT  (Dropdown)].[All]" dimensionUniqueName="[InteractionsTable]" displayFolder="" count="0" memberValueDatatype="130" unbalanced="0"/>
    <cacheHierarchy uniqueName="[InteractionsTable].[PRINCIPAL]" caption="PRINCIPAL" attribute="1" defaultMemberUniqueName="[InteractionsTable].[PRINCIPAL].[All]" allUniqueName="[InteractionsTable].[PRINCIPAL].[All]" dimensionUniqueName="[InteractionsTable]" displayFolder="" count="0" memberValueDatatype="130" unbalanced="0"/>
    <cacheHierarchy uniqueName="[InteractionsTable].[NOTES]" caption="NOTES" attribute="1" defaultMemberUniqueName="[InteractionsTable].[NOTES].[All]" allUniqueName="[InteractionsTable].[NOTES].[All]" dimensionUniqueName="[InteractionsTable]" displayFolder="" count="0" memberValueDatatype="130" unbalanced="0"/>
    <cacheHierarchy uniqueName="[InteractionsTable].[DATE (Year)]" caption="DATE (Year)" attribute="1" defaultMemberUniqueName="[InteractionsTable].[DATE (Year)].[All]" allUniqueName="[InteractionsTable].[DATE (Year)].[All]" dimensionUniqueName="[InteractionsTable]" displayFolder="" count="0" memberValueDatatype="130" unbalanced="0"/>
    <cacheHierarchy uniqueName="[InteractionsTable].[DATE (Quarter)]" caption="DATE (Quarter)" attribute="1" defaultMemberUniqueName="[InteractionsTable].[DATE (Quarter)].[All]" allUniqueName="[InteractionsTable].[DATE (Quarter)].[All]" dimensionUniqueName="[InteractionsTable]" displayFolder="" count="0" memberValueDatatype="130" unbalanced="0"/>
    <cacheHierarchy uniqueName="[InteractionsTable].[DATE (Month)]" caption="DATE (Month)" attribute="1" defaultMemberUniqueName="[InteractionsTable].[DATE (Month)].[All]" allUniqueName="[InteractionsTable].[DATE (Month)].[All]" dimensionUniqueName="[InteractionsTable]" displayFolder="" count="0" memberValueDatatype="130" unbalanced="0"/>
    <cacheHierarchy uniqueName="[OpportunitiesTable1].[PRIORITY (Formula)]" caption="PRIORITY (Formula)" attribute="1" defaultMemberUniqueName="[OpportunitiesTable1].[PRIORITY (Formula)].[All]" allUniqueName="[OpportunitiesTable1].[PRIORITY (Formula)].[All]" dimensionUniqueName="[OpportunitiesTable1]" displayFolder="" count="0" memberValueDatatype="130" unbalanced="0"/>
    <cacheHierarchy uniqueName="[OpportunitiesTable1].[Organizations (DropDown)]" caption="Organizations (DropDown)" attribute="1" defaultMemberUniqueName="[OpportunitiesTable1].[Organizations (DropDown)].[All]" allUniqueName="[OpportunitiesTable1].[Organizations (DropDown)].[All]" dimensionUniqueName="[OpportunitiesTable1]" displayFolder="" count="2" memberValueDatatype="130" unbalanced="0">
      <fieldsUsage count="2">
        <fieldUsage x="-1"/>
        <fieldUsage x="1"/>
      </fieldsUsage>
    </cacheHierarchy>
    <cacheHierarchy uniqueName="[OpportunitiesTable1].[OPPORTUNITY NAME]" caption="OPPORTUNITY NAME" attribute="1" defaultMemberUniqueName="[OpportunitiesTable1].[OPPORTUNITY NAME].[All]" allUniqueName="[OpportunitiesTable1].[OPPORTUNITY NAME].[All]" dimensionUniqueName="[OpportunitiesTable1]" displayFolder="" count="0" memberValueDatatype="130" unbalanced="0"/>
    <cacheHierarchy uniqueName="[OpportunitiesTable1].[Start Date]" caption="Start Date" attribute="1" time="1" defaultMemberUniqueName="[OpportunitiesTable1].[Start Date].[All]" allUniqueName="[OpportunitiesTable1].[Start Date].[All]" dimensionUniqueName="[OpportunitiesTable1]" displayFolder="" count="0" memberValueDatatype="7" unbalanced="0"/>
    <cacheHierarchy uniqueName="[OpportunitiesTable1].[Start of Week]" caption="Start of Week" attribute="1" defaultMemberUniqueName="[OpportunitiesTable1].[Start of Week].[All]" allUniqueName="[OpportunitiesTable1].[Start of Week].[All]" dimensionUniqueName="[OpportunitiesTable1]" displayFolder="" count="2" memberValueDatatype="130" unbalanced="0">
      <fieldsUsage count="2">
        <fieldUsage x="-1"/>
        <fieldUsage x="3"/>
      </fieldsUsage>
    </cacheHierarchy>
    <cacheHierarchy uniqueName="[OpportunitiesTable1].[STATUS (DropDown)]" caption="STATUS (DropDown)" attribute="1" defaultMemberUniqueName="[OpportunitiesTable1].[STATUS (DropDown)].[All]" allUniqueName="[OpportunitiesTable1].[STATUS (DropDown)].[All]" dimensionUniqueName="[OpportunitiesTable1]" displayFolder="" count="0" memberValueDatatype="130" unbalanced="0"/>
    <cacheHierarchy uniqueName="[OpportunitiesTable1].[STAGE (DropDown)]" caption="STAGE (DropDown)" attribute="1" defaultMemberUniqueName="[OpportunitiesTable1].[STAGE (DropDown)].[All]" allUniqueName="[OpportunitiesTable1].[STAGE (DropDown)].[All]" dimensionUniqueName="[OpportunitiesTable1]" displayFolder="" count="2" memberValueDatatype="130" unbalanced="0">
      <fieldsUsage count="2">
        <fieldUsage x="-1"/>
        <fieldUsage x="0"/>
      </fieldsUsage>
    </cacheHierarchy>
    <cacheHierarchy uniqueName="[OpportunitiesTable1].[EXP. SOLD-7]" caption="EXP. SOLD-7" attribute="1" defaultMemberUniqueName="[OpportunitiesTable1].[EXP. SOLD-7].[All]" allUniqueName="[OpportunitiesTable1].[EXP. SOLD-7].[All]" dimensionUniqueName="[OpportunitiesTable1]" displayFolder="" count="0" memberValueDatatype="130" unbalanced="0"/>
    <cacheHierarchy uniqueName="[OpportunitiesTable1].[PROBABILITY]" caption="PROBABILITY" attribute="1" defaultMemberUniqueName="[OpportunitiesTable1].[PROBABILITY].[All]" allUniqueName="[OpportunitiesTable1].[PROBABILITY].[All]" dimensionUniqueName="[OpportunitiesTable1]" displayFolder="" count="0" memberValueDatatype="130" unbalanced="0"/>
    <cacheHierarchy uniqueName="[OpportunitiesTable1].[PRINCIPAL]" caption="PRINCIPAL" attribute="1" defaultMemberUniqueName="[OpportunitiesTable1].[PRINCIPAL].[All]" allUniqueName="[OpportunitiesTable1].[PRINCIPAL].[All]" dimensionUniqueName="[OpportunitiesTable1]" displayFolder="" count="2" memberValueDatatype="130" unbalanced="0">
      <fieldsUsage count="2">
        <fieldUsage x="-1"/>
        <fieldUsage x="2"/>
      </fieldsUsage>
    </cacheHierarchy>
    <cacheHierarchy uniqueName="[OpportunitiesTable1].[PRODUCT (DropDown)]" caption="PRODUCT (DropDown)" attribute="1" defaultMemberUniqueName="[OpportunitiesTable1].[PRODUCT (DropDown)].[All]" allUniqueName="[OpportunitiesTable1].[PRODUCT (DropDown)].[All]" dimensionUniqueName="[OpportunitiesTable1]" displayFolder="" count="0" memberValueDatatype="130" unbalanced="0"/>
    <cacheHierarchy uniqueName="[OpportunitiesTable1].[CASES  Per Week VOLUME]" caption="CASES  Per Week VOLUME" attribute="1" defaultMemberUniqueName="[OpportunitiesTable1].[CASES  Per Week VOLUME].[All]" allUniqueName="[OpportunitiesTable1].[CASES  Per Week VOLUME].[All]" dimensionUniqueName="[OpportunitiesTable1]" displayFolder="" count="0" memberValueDatatype="130" unbalanced="0"/>
    <cacheHierarchy uniqueName="[OpportunitiesTable1].[DEAL OWNER (DropDown)]" caption="DEAL OWNER (DropDown)" attribute="1" defaultMemberUniqueName="[OpportunitiesTable1].[DEAL OWNER (DropDown)].[All]" allUniqueName="[OpportunitiesTable1].[DEAL OWNER (DropDown)].[All]" dimensionUniqueName="[OpportunitiesTable1]" displayFolder="" count="0" memberValueDatatype="130" unbalanced="0"/>
    <cacheHierarchy uniqueName="[OpportunitiesTable1].[SOURCE (DropDown)]" caption="SOURCE (DropDown)" attribute="1" defaultMemberUniqueName="[OpportunitiesTable1].[SOURCE (DropDown)].[All]" allUniqueName="[OpportunitiesTable1].[SOURCE (DropDown)].[All]" dimensionUniqueName="[OpportunitiesTable1]" displayFolder="" count="0" memberValueDatatype="130" unbalanced="0"/>
    <cacheHierarchy uniqueName="[OpportunitiesTable1].[LOSS REASON (DropDown)]" caption="LOSS REASON (DropDown)" attribute="1" defaultMemberUniqueName="[OpportunitiesTable1].[LOSS REASON (DropDown)].[All]" allUniqueName="[OpportunitiesTable1].[LOSS REASON (DropDown)].[All]" dimensionUniqueName="[OpportunitiesTable1]" displayFolder="" count="0" memberValueDatatype="130" unbalanced="0"/>
    <cacheHierarchy uniqueName="[OpportunitiesTable1].[Notes]" caption="Notes" attribute="1" defaultMemberUniqueName="[OpportunitiesTable1].[Notes].[All]" allUniqueName="[OpportunitiesTable1].[Notes].[All]" dimensionUniqueName="[OpportunitiesTable1]" displayFolder="" count="0" memberValueDatatype="130" unbalanced="0"/>
    <cacheHierarchy uniqueName="[InteractionsTable].[DATE (Month Index)]" caption="DATE (Month Index)" attribute="1" defaultMemberUniqueName="[InteractionsTable].[DATE (Month Index)].[All]" allUniqueName="[InteractionsTable].[DATE (Month Index)].[All]" dimensionUniqueName="[InteractionsTable]" displayFolder="" count="0" memberValueDatatype="20" unbalanced="0" hidden="1"/>
    <cacheHierarchy uniqueName="[Measures].[__XL_Count DropDownsTable]" caption="__XL_Count DropDownsTable" measure="1" displayFolder="" measureGroup="DropDownsTable" count="0" hidden="1"/>
    <cacheHierarchy uniqueName="[Measures].[__XL_Count InteractionsTable]" caption="__XL_Count InteractionsTable" measure="1" displayFolder="" measureGroup="InteractionsTable" count="0" hidden="1"/>
    <cacheHierarchy uniqueName="[Measures].[__XL_Count OpportunitiesTable1]" caption="__XL_Count OpportunitiesTable1" measure="1" displayFolder="" measureGroup="OpportunitiesTable1" count="0" hidden="1"/>
    <cacheHierarchy uniqueName="[Measures].[__No measures defined]" caption="__No measures defined" measure="1" displayFolder="" count="0" hidden="1"/>
    <cacheHierarchy uniqueName="[Measures].[Count of INTERACTION  (Dropdown)]" caption="Count of INTERACTION  (Dropdown)" measure="1" displayFolder="" measureGroup="InteractionsTable" count="0" hidden="1">
      <extLst>
        <ext xmlns:x15="http://schemas.microsoft.com/office/spreadsheetml/2010/11/main" uri="{B97F6D7D-B522-45F9-BDA1-12C45D357490}">
          <x15:cacheHierarchy aggregatedColumn="15"/>
        </ext>
      </extLst>
    </cacheHierarchy>
    <cacheHierarchy uniqueName="[Measures].[Count of STAGE (DropDown) 2]" caption="Count of STAGE (DropDown) 2" measure="1" displayFolder="" measureGroup="OpportunitiesTable1" count="0" hidden="1">
      <extLst>
        <ext xmlns:x15="http://schemas.microsoft.com/office/spreadsheetml/2010/11/main" uri="{B97F6D7D-B522-45F9-BDA1-12C45D357490}">
          <x15:cacheHierarchy aggregatedColumn="31"/>
        </ext>
      </extLst>
    </cacheHierarchy>
    <cacheHierarchy uniqueName="[Measures].[Count of Start Date 2]" caption="Count of Start Date 2" measure="1" displayFolder="" measureGroup="OpportunitiesTable1" count="0" hidden="1">
      <extLst>
        <ext xmlns:x15="http://schemas.microsoft.com/office/spreadsheetml/2010/11/main" uri="{B97F6D7D-B522-45F9-BDA1-12C45D357490}">
          <x15:cacheHierarchy aggregatedColumn="28"/>
        </ext>
      </extLst>
    </cacheHierarchy>
    <cacheHierarchy uniqueName="[Measures].[Count of PRODUCT (DropDown) 2]" caption="Count of PRODUCT (DropDown) 2" measure="1" displayFolder="" measureGroup="OpportunitiesTable1" count="0" hidden="1">
      <extLst>
        <ext xmlns:x15="http://schemas.microsoft.com/office/spreadsheetml/2010/11/main" uri="{B97F6D7D-B522-45F9-BDA1-12C45D357490}">
          <x15:cacheHierarchy aggregatedColumn="35"/>
        </ext>
      </extLst>
    </cacheHierarchy>
    <cacheHierarchy uniqueName="[Measures].[Count of Notes 2]" caption="Count of Notes 2" measure="1" displayFolder="" measureGroup="OpportunitiesTable1" count="0" hidden="1">
      <extLst>
        <ext xmlns:x15="http://schemas.microsoft.com/office/spreadsheetml/2010/11/main" uri="{B97F6D7D-B522-45F9-BDA1-12C45D357490}">
          <x15:cacheHierarchy aggregatedColumn="40"/>
        </ext>
      </extLst>
    </cacheHierarchy>
    <cacheHierarchy uniqueName="[Measures].[Count of STATUS (DropDown) 2]" caption="Count of STATUS (DropDown) 2" measure="1" displayFolder="" measureGroup="OpportunitiesTable1" count="0" hidden="1">
      <extLst>
        <ext xmlns:x15="http://schemas.microsoft.com/office/spreadsheetml/2010/11/main" uri="{B97F6D7D-B522-45F9-BDA1-12C45D357490}">
          <x15:cacheHierarchy aggregatedColumn="30"/>
        </ext>
      </extLst>
    </cacheHierarchy>
  </cacheHierarchies>
  <kpis count="0"/>
  <dimensions count="4">
    <dimension name="DropDownsTable" uniqueName="[DropDownsTable]" caption="DropDownsTable"/>
    <dimension name="InteractionsTable" uniqueName="[InteractionsTable]" caption="InteractionsTable"/>
    <dimension measure="1" name="Measures" uniqueName="[Measures]" caption="Measures"/>
    <dimension name="OpportunitiesTable1" uniqueName="[OpportunitiesTable1]" caption="OpportunitiesTable1"/>
  </dimensions>
  <measureGroups count="3">
    <measureGroup name="DropDownsTable" caption="DropDownsTable"/>
    <measureGroup name="InteractionsTable" caption="InteractionsTable"/>
    <measureGroup name="OpportunitiesTable1" caption="Opportunities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810.550172106479" backgroundQuery="1" createdVersion="8" refreshedVersion="8" minRefreshableVersion="3" recordCount="0" supportSubquery="1" supportAdvancedDrill="1" xr:uid="{73F9FFF1-9142-4419-A656-D26D39B6BEC7}">
  <cacheSource type="external" connectionId="1"/>
  <cacheFields count="4">
    <cacheField name="[OpportunitiesTable1].[STAGE (DropDown)].[STAGE (DropDown)]" caption="STAGE (DropDown)" numFmtId="0" hierarchy="31" level="1">
      <sharedItems containsSemiMixedTypes="0" containsNonDate="0" containsString="0"/>
    </cacheField>
    <cacheField name="[OpportunitiesTable1].[Organizations (DropDown)].[Organizations (DropDown)]" caption="Organizations (DropDown)" numFmtId="0" hierarchy="26" level="1">
      <sharedItems count="3">
        <s v="Hailstorm Brewing"/>
        <s v="Lettuce Entertain You"/>
        <s v="Sip Self Serve Wine Bar"/>
      </sharedItems>
    </cacheField>
    <cacheField name="[OpportunitiesTable1].[PRINCIPAL].[PRINCIPAL]" caption="PRINCIPAL" numFmtId="0" hierarchy="34" level="1">
      <sharedItems containsSemiMixedTypes="0" containsNonDate="0" containsString="0"/>
    </cacheField>
    <cacheField name="[OpportunitiesTable1].[Start of Week].[Start of Week]" caption="Start of Week" numFmtId="0" hierarchy="29" level="1">
      <sharedItems containsSemiMixedTypes="0" containsNonDate="0" containsString="0"/>
    </cacheField>
  </cacheFields>
  <cacheHierarchies count="52">
    <cacheHierarchy uniqueName="[DropDownsTable].[PRIORITY]" caption="PRIORITY" attribute="1" defaultMemberUniqueName="[DropDownsTable].[PRIORITY].[All]" allUniqueName="[DropDownsTable].[PRIORITY].[All]" dimensionUniqueName="[DropDownsTable]" displayFolder="" count="0" memberValueDatatype="130" unbalanced="0"/>
    <cacheHierarchy uniqueName="[DropDownsTable].[SEGMENT]" caption="SEGMENT" attribute="1" defaultMemberUniqueName="[DropDownsTable].[SEGMENT].[All]" allUniqueName="[DropDownsTable].[SEGMENT].[All]" dimensionUniqueName="[DropDownsTable]" displayFolder="" count="0" memberValueDatatype="130" unbalanced="0"/>
    <cacheHierarchy uniqueName="[DropDownsTable].[DISTRIBUTOR-A priority w/w weekly]" caption="DISTRIBUTOR-A priority w/w weekly" attribute="1" defaultMemberUniqueName="[DropDownsTable].[DISTRIBUTOR-A priority w/w weekly].[All]" allUniqueName="[DropDownsTable].[DISTRIBUTOR-A priority w/w weekly].[All]" dimensionUniqueName="[DropDownsTable]" displayFolder="" count="0" memberValueDatatype="130" unbalanced="0"/>
    <cacheHierarchy uniqueName="[DropDownsTable].[ACCT. MANAGER]" caption="ACCT. MANAGER" attribute="1" defaultMemberUniqueName="[DropDownsTable].[ACCT. MANAGER].[All]" allUniqueName="[DropDownsTable].[ACCT. MANAGER].[All]" dimensionUniqueName="[DropDownsTable]" displayFolder="" count="0" memberValueDatatype="130" unbalanced="0"/>
    <cacheHierarchy uniqueName="[DropDownsTable].[STAGE-8 point sales funnel]" caption="STAGE-8 point sales funnel" attribute="1" defaultMemberUniqueName="[DropDownsTable].[STAGE-8 point sales funnel].[All]" allUniqueName="[DropDownsTable].[STAGE-8 point sales funnel].[All]" dimensionUniqueName="[DropDownsTable]" displayFolder="" count="0" memberValueDatatype="130" unbalanced="0"/>
    <cacheHierarchy uniqueName="[DropDownsTable].[POSITION]" caption="POSITION" attribute="1" defaultMemberUniqueName="[DropDownsTable].[POSITION].[All]" allUniqueName="[DropDownsTable].[POSITION].[All]" dimensionUniqueName="[DropDownsTable]" displayFolder="" count="0" memberValueDatatype="130" unbalanced="0"/>
    <cacheHierarchy uniqueName="[DropDownsTable].[REASON]" caption="REASON" attribute="1" defaultMemberUniqueName="[DropDownsTable].[REASON].[All]" allUniqueName="[DropDownsTable].[REASON].[All]" dimensionUniqueName="[DropDownsTable]" displayFolder="" count="0" memberValueDatatype="130" unbalanced="0"/>
    <cacheHierarchy uniqueName="[DropDownsTable].[SOURCE]" caption="SOURCE" attribute="1" defaultMemberUniqueName="[DropDownsTable].[SOURCE].[All]" allUniqueName="[DropDownsTable].[SOURCE].[All]" dimensionUniqueName="[DropDownsTable]" displayFolder="" count="0" memberValueDatatype="130" unbalanced="0"/>
    <cacheHierarchy uniqueName="[DropDownsTable].[INTERACTION]" caption="INTERACTION" attribute="1" defaultMemberUniqueName="[DropDownsTable].[INTERACTION].[All]" allUniqueName="[DropDownsTable].[INTERACTION].[All]" dimensionUniqueName="[DropDownsTable]" displayFolder="" count="0" memberValueDatatype="130" unbalanced="0"/>
    <cacheHierarchy uniqueName="[DropDownsTable].[STATUS]" caption="STATUS" attribute="1" defaultMemberUniqueName="[DropDownsTable].[STATUS].[All]" allUniqueName="[DropDownsTable].[STATUS].[All]" dimensionUniqueName="[DropDownsTable]" displayFolder="" count="0" memberValueDatatype="130" unbalanced="0"/>
    <cacheHierarchy uniqueName="[DropDownsTable].[PRINCIPAL]" caption="PRINCIPAL" attribute="1" defaultMemberUniqueName="[DropDownsTable].[PRINCIPAL].[All]" allUniqueName="[DropDownsTable].[PRINCIPAL].[All]" dimensionUniqueName="[DropDownsTable]" displayFolder="" count="0" memberValueDatatype="130" unbalanced="0"/>
    <cacheHierarchy uniqueName="[DropDownsTable].[PRODUCT]" caption="PRODUCT" attribute="1" defaultMemberUniqueName="[DropDownsTable].[PRODUCT].[All]" allUniqueName="[DropDownsTable].[PRODUCT].[All]" dimensionUniqueName="[DropDownsTable]" displayFolder="" count="0" memberValueDatatype="130" unbalanced="0"/>
    <cacheHierarchy uniqueName="[InteractionsTable].[PRIORITY (Formula)]" caption="PRIORITY (Formula)" attribute="1" defaultMemberUniqueName="[InteractionsTable].[PRIORITY (Formula)].[All]" allUniqueName="[InteractionsTable].[PRIORITY (Formula)].[All]" dimensionUniqueName="[InteractionsTable]" displayFolder="" count="0" memberValueDatatype="130" unbalanced="0"/>
    <cacheHierarchy uniqueName="[InteractionsTable].[DATE]" caption="DATE" attribute="1" time="1" defaultMemberUniqueName="[InteractionsTable].[DATE].[All]" allUniqueName="[InteractionsTable].[DATE].[All]" dimensionUniqueName="[InteractionsTable]" displayFolder="" count="0" memberValueDatatype="7" unbalanced="0"/>
    <cacheHierarchy uniqueName="[InteractionsTable].[Start of Week]" caption="Start of Week" attribute="1" defaultMemberUniqueName="[InteractionsTable].[Start of Week].[All]" allUniqueName="[InteractionsTable].[Start of Week].[All]" dimensionUniqueName="[InteractionsTable]" displayFolder="" count="0" memberValueDatatype="130" unbalanced="0"/>
    <cacheHierarchy uniqueName="[InteractionsTable].[INTERACTION  (Dropdown)]" caption="INTERACTION  (Dropdown)" attribute="1" defaultMemberUniqueName="[InteractionsTable].[INTERACTION  (Dropdown)].[All]" allUniqueName="[InteractionsTable].[INTERACTION  (Dropdown)].[All]" dimensionUniqueName="[InteractionsTable]" displayFolder="" count="0" memberValueDatatype="130" unbalanced="0"/>
    <cacheHierarchy uniqueName="[InteractionsTable].[Organizations (Formula)]" caption="Organizations (Formula)" attribute="1" defaultMemberUniqueName="[InteractionsTable].[Organizations (Formula)].[All]" allUniqueName="[InteractionsTable].[Organizations (Formula)].[All]" dimensionUniqueName="[InteractionsTable]" displayFolder="" count="0" memberValueDatatype="130" unbalanced="0"/>
    <cacheHierarchy uniqueName="[InteractionsTable].[ACCT.    MANAGER  (Dropdown)]" caption="ACCT.    MANAGER  (Dropdown)" attribute="1" defaultMemberUniqueName="[InteractionsTable].[ACCT.    MANAGER  (Dropdown)].[All]" allUniqueName="[InteractionsTable].[ACCT.    MANAGER  (Dropdown)].[All]" dimensionUniqueName="[InteractionsTable]" displayFolder="" count="0" memberValueDatatype="130" unbalanced="0"/>
    <cacheHierarchy uniqueName="[InteractionsTable].[OPPORTUNITY]" caption="OPPORTUNITY" attribute="1" defaultMemberUniqueName="[InteractionsTable].[OPPORTUNITY].[All]" allUniqueName="[InteractionsTable].[OPPORTUNITY].[All]" dimensionUniqueName="[InteractionsTable]" displayFolder="" count="0" memberValueDatatype="130" unbalanced="0"/>
    <cacheHierarchy uniqueName="[InteractionsTable].[CONTACT  (Dropdown)]" caption="CONTACT  (Dropdown)" attribute="1" defaultMemberUniqueName="[InteractionsTable].[CONTACT  (Dropdown)].[All]" allUniqueName="[InteractionsTable].[CONTACT  (Dropdown)].[All]" dimensionUniqueName="[InteractionsTable]" displayFolder="" count="0" memberValueDatatype="130" unbalanced="0"/>
    <cacheHierarchy uniqueName="[InteractionsTable].[PRINCIPAL]" caption="PRINCIPAL" attribute="1" defaultMemberUniqueName="[InteractionsTable].[PRINCIPAL].[All]" allUniqueName="[InteractionsTable].[PRINCIPAL].[All]" dimensionUniqueName="[InteractionsTable]" displayFolder="" count="0" memberValueDatatype="130" unbalanced="0"/>
    <cacheHierarchy uniqueName="[InteractionsTable].[NOTES]" caption="NOTES" attribute="1" defaultMemberUniqueName="[InteractionsTable].[NOTES].[All]" allUniqueName="[InteractionsTable].[NOTES].[All]" dimensionUniqueName="[InteractionsTable]" displayFolder="" count="0" memberValueDatatype="130" unbalanced="0"/>
    <cacheHierarchy uniqueName="[InteractionsTable].[DATE (Year)]" caption="DATE (Year)" attribute="1" defaultMemberUniqueName="[InteractionsTable].[DATE (Year)].[All]" allUniqueName="[InteractionsTable].[DATE (Year)].[All]" dimensionUniqueName="[InteractionsTable]" displayFolder="" count="0" memberValueDatatype="130" unbalanced="0"/>
    <cacheHierarchy uniqueName="[InteractionsTable].[DATE (Quarter)]" caption="DATE (Quarter)" attribute="1" defaultMemberUniqueName="[InteractionsTable].[DATE (Quarter)].[All]" allUniqueName="[InteractionsTable].[DATE (Quarter)].[All]" dimensionUniqueName="[InteractionsTable]" displayFolder="" count="0" memberValueDatatype="130" unbalanced="0"/>
    <cacheHierarchy uniqueName="[InteractionsTable].[DATE (Month)]" caption="DATE (Month)" attribute="1" defaultMemberUniqueName="[InteractionsTable].[DATE (Month)].[All]" allUniqueName="[InteractionsTable].[DATE (Month)].[All]" dimensionUniqueName="[InteractionsTable]" displayFolder="" count="0" memberValueDatatype="130" unbalanced="0"/>
    <cacheHierarchy uniqueName="[OpportunitiesTable1].[PRIORITY (Formula)]" caption="PRIORITY (Formula)" attribute="1" defaultMemberUniqueName="[OpportunitiesTable1].[PRIORITY (Formula)].[All]" allUniqueName="[OpportunitiesTable1].[PRIORITY (Formula)].[All]" dimensionUniqueName="[OpportunitiesTable1]" displayFolder="" count="0" memberValueDatatype="130" unbalanced="0"/>
    <cacheHierarchy uniqueName="[OpportunitiesTable1].[Organizations (DropDown)]" caption="Organizations (DropDown)" attribute="1" defaultMemberUniqueName="[OpportunitiesTable1].[Organizations (DropDown)].[All]" allUniqueName="[OpportunitiesTable1].[Organizations (DropDown)].[All]" dimensionUniqueName="[OpportunitiesTable1]" displayFolder="" count="2" memberValueDatatype="130" unbalanced="0">
      <fieldsUsage count="2">
        <fieldUsage x="-1"/>
        <fieldUsage x="1"/>
      </fieldsUsage>
    </cacheHierarchy>
    <cacheHierarchy uniqueName="[OpportunitiesTable1].[OPPORTUNITY NAME]" caption="OPPORTUNITY NAME" attribute="1" defaultMemberUniqueName="[OpportunitiesTable1].[OPPORTUNITY NAME].[All]" allUniqueName="[OpportunitiesTable1].[OPPORTUNITY NAME].[All]" dimensionUniqueName="[OpportunitiesTable1]" displayFolder="" count="0" memberValueDatatype="130" unbalanced="0"/>
    <cacheHierarchy uniqueName="[OpportunitiesTable1].[Start Date]" caption="Start Date" attribute="1" time="1" defaultMemberUniqueName="[OpportunitiesTable1].[Start Date].[All]" allUniqueName="[OpportunitiesTable1].[Start Date].[All]" dimensionUniqueName="[OpportunitiesTable1]" displayFolder="" count="0" memberValueDatatype="7" unbalanced="0"/>
    <cacheHierarchy uniqueName="[OpportunitiesTable1].[Start of Week]" caption="Start of Week" attribute="1" defaultMemberUniqueName="[OpportunitiesTable1].[Start of Week].[All]" allUniqueName="[OpportunitiesTable1].[Start of Week].[All]" dimensionUniqueName="[OpportunitiesTable1]" displayFolder="" count="2" memberValueDatatype="130" unbalanced="0">
      <fieldsUsage count="2">
        <fieldUsage x="-1"/>
        <fieldUsage x="3"/>
      </fieldsUsage>
    </cacheHierarchy>
    <cacheHierarchy uniqueName="[OpportunitiesTable1].[STATUS (DropDown)]" caption="STATUS (DropDown)" attribute="1" defaultMemberUniqueName="[OpportunitiesTable1].[STATUS (DropDown)].[All]" allUniqueName="[OpportunitiesTable1].[STATUS (DropDown)].[All]" dimensionUniqueName="[OpportunitiesTable1]" displayFolder="" count="0" memberValueDatatype="130" unbalanced="0"/>
    <cacheHierarchy uniqueName="[OpportunitiesTable1].[STAGE (DropDown)]" caption="STAGE (DropDown)" attribute="1" defaultMemberUniqueName="[OpportunitiesTable1].[STAGE (DropDown)].[All]" allUniqueName="[OpportunitiesTable1].[STAGE (DropDown)].[All]" dimensionUniqueName="[OpportunitiesTable1]" displayFolder="" count="2" memberValueDatatype="130" unbalanced="0">
      <fieldsUsage count="2">
        <fieldUsage x="-1"/>
        <fieldUsage x="0"/>
      </fieldsUsage>
    </cacheHierarchy>
    <cacheHierarchy uniqueName="[OpportunitiesTable1].[EXP. SOLD-7]" caption="EXP. SOLD-7" attribute="1" defaultMemberUniqueName="[OpportunitiesTable1].[EXP. SOLD-7].[All]" allUniqueName="[OpportunitiesTable1].[EXP. SOLD-7].[All]" dimensionUniqueName="[OpportunitiesTable1]" displayFolder="" count="0" memberValueDatatype="130" unbalanced="0"/>
    <cacheHierarchy uniqueName="[OpportunitiesTable1].[PROBABILITY]" caption="PROBABILITY" attribute="1" defaultMemberUniqueName="[OpportunitiesTable1].[PROBABILITY].[All]" allUniqueName="[OpportunitiesTable1].[PROBABILITY].[All]" dimensionUniqueName="[OpportunitiesTable1]" displayFolder="" count="0" memberValueDatatype="130" unbalanced="0"/>
    <cacheHierarchy uniqueName="[OpportunitiesTable1].[PRINCIPAL]" caption="PRINCIPAL" attribute="1" defaultMemberUniqueName="[OpportunitiesTable1].[PRINCIPAL].[All]" allUniqueName="[OpportunitiesTable1].[PRINCIPAL].[All]" dimensionUniqueName="[OpportunitiesTable1]" displayFolder="" count="2" memberValueDatatype="130" unbalanced="0">
      <fieldsUsage count="2">
        <fieldUsage x="-1"/>
        <fieldUsage x="2"/>
      </fieldsUsage>
    </cacheHierarchy>
    <cacheHierarchy uniqueName="[OpportunitiesTable1].[PRODUCT (DropDown)]" caption="PRODUCT (DropDown)" attribute="1" defaultMemberUniqueName="[OpportunitiesTable1].[PRODUCT (DropDown)].[All]" allUniqueName="[OpportunitiesTable1].[PRODUCT (DropDown)].[All]" dimensionUniqueName="[OpportunitiesTable1]" displayFolder="" count="0" memberValueDatatype="130" unbalanced="0"/>
    <cacheHierarchy uniqueName="[OpportunitiesTable1].[CASES  Per Week VOLUME]" caption="CASES  Per Week VOLUME" attribute="1" defaultMemberUniqueName="[OpportunitiesTable1].[CASES  Per Week VOLUME].[All]" allUniqueName="[OpportunitiesTable1].[CASES  Per Week VOLUME].[All]" dimensionUniqueName="[OpportunitiesTable1]" displayFolder="" count="0" memberValueDatatype="130" unbalanced="0"/>
    <cacheHierarchy uniqueName="[OpportunitiesTable1].[DEAL OWNER (DropDown)]" caption="DEAL OWNER (DropDown)" attribute="1" defaultMemberUniqueName="[OpportunitiesTable1].[DEAL OWNER (DropDown)].[All]" allUniqueName="[OpportunitiesTable1].[DEAL OWNER (DropDown)].[All]" dimensionUniqueName="[OpportunitiesTable1]" displayFolder="" count="0" memberValueDatatype="130" unbalanced="0"/>
    <cacheHierarchy uniqueName="[OpportunitiesTable1].[SOURCE (DropDown)]" caption="SOURCE (DropDown)" attribute="1" defaultMemberUniqueName="[OpportunitiesTable1].[SOURCE (DropDown)].[All]" allUniqueName="[OpportunitiesTable1].[SOURCE (DropDown)].[All]" dimensionUniqueName="[OpportunitiesTable1]" displayFolder="" count="0" memberValueDatatype="130" unbalanced="0"/>
    <cacheHierarchy uniqueName="[OpportunitiesTable1].[LOSS REASON (DropDown)]" caption="LOSS REASON (DropDown)" attribute="1" defaultMemberUniqueName="[OpportunitiesTable1].[LOSS REASON (DropDown)].[All]" allUniqueName="[OpportunitiesTable1].[LOSS REASON (DropDown)].[All]" dimensionUniqueName="[OpportunitiesTable1]" displayFolder="" count="0" memberValueDatatype="130" unbalanced="0"/>
    <cacheHierarchy uniqueName="[OpportunitiesTable1].[Notes]" caption="Notes" attribute="1" defaultMemberUniqueName="[OpportunitiesTable1].[Notes].[All]" allUniqueName="[OpportunitiesTable1].[Notes].[All]" dimensionUniqueName="[OpportunitiesTable1]" displayFolder="" count="0" memberValueDatatype="130" unbalanced="0"/>
    <cacheHierarchy uniqueName="[InteractionsTable].[DATE (Month Index)]" caption="DATE (Month Index)" attribute="1" defaultMemberUniqueName="[InteractionsTable].[DATE (Month Index)].[All]" allUniqueName="[InteractionsTable].[DATE (Month Index)].[All]" dimensionUniqueName="[InteractionsTable]" displayFolder="" count="0" memberValueDatatype="20" unbalanced="0" hidden="1"/>
    <cacheHierarchy uniqueName="[Measures].[__XL_Count DropDownsTable]" caption="__XL_Count DropDownsTable" measure="1" displayFolder="" measureGroup="DropDownsTable" count="0" hidden="1"/>
    <cacheHierarchy uniqueName="[Measures].[__XL_Count InteractionsTable]" caption="__XL_Count InteractionsTable" measure="1" displayFolder="" measureGroup="InteractionsTable" count="0" hidden="1"/>
    <cacheHierarchy uniqueName="[Measures].[__XL_Count OpportunitiesTable1]" caption="__XL_Count OpportunitiesTable1" measure="1" displayFolder="" measureGroup="OpportunitiesTable1" count="0" hidden="1"/>
    <cacheHierarchy uniqueName="[Measures].[__No measures defined]" caption="__No measures defined" measure="1" displayFolder="" count="0" hidden="1"/>
    <cacheHierarchy uniqueName="[Measures].[Count of INTERACTION  (Dropdown)]" caption="Count of INTERACTION  (Dropdown)" measure="1" displayFolder="" measureGroup="InteractionsTable" count="0" hidden="1">
      <extLst>
        <ext xmlns:x15="http://schemas.microsoft.com/office/spreadsheetml/2010/11/main" uri="{B97F6D7D-B522-45F9-BDA1-12C45D357490}">
          <x15:cacheHierarchy aggregatedColumn="15"/>
        </ext>
      </extLst>
    </cacheHierarchy>
    <cacheHierarchy uniqueName="[Measures].[Count of STAGE (DropDown) 2]" caption="Count of STAGE (DropDown) 2" measure="1" displayFolder="" measureGroup="OpportunitiesTable1" count="0" hidden="1">
      <extLst>
        <ext xmlns:x15="http://schemas.microsoft.com/office/spreadsheetml/2010/11/main" uri="{B97F6D7D-B522-45F9-BDA1-12C45D357490}">
          <x15:cacheHierarchy aggregatedColumn="31"/>
        </ext>
      </extLst>
    </cacheHierarchy>
    <cacheHierarchy uniqueName="[Measures].[Count of Start Date 2]" caption="Count of Start Date 2" measure="1" displayFolder="" measureGroup="OpportunitiesTable1" count="0" hidden="1">
      <extLst>
        <ext xmlns:x15="http://schemas.microsoft.com/office/spreadsheetml/2010/11/main" uri="{B97F6D7D-B522-45F9-BDA1-12C45D357490}">
          <x15:cacheHierarchy aggregatedColumn="28"/>
        </ext>
      </extLst>
    </cacheHierarchy>
    <cacheHierarchy uniqueName="[Measures].[Count of PRODUCT (DropDown) 2]" caption="Count of PRODUCT (DropDown) 2" measure="1" displayFolder="" measureGroup="OpportunitiesTable1" count="0" hidden="1">
      <extLst>
        <ext xmlns:x15="http://schemas.microsoft.com/office/spreadsheetml/2010/11/main" uri="{B97F6D7D-B522-45F9-BDA1-12C45D357490}">
          <x15:cacheHierarchy aggregatedColumn="35"/>
        </ext>
      </extLst>
    </cacheHierarchy>
    <cacheHierarchy uniqueName="[Measures].[Count of Notes 2]" caption="Count of Notes 2" measure="1" displayFolder="" measureGroup="OpportunitiesTable1" count="0" hidden="1">
      <extLst>
        <ext xmlns:x15="http://schemas.microsoft.com/office/spreadsheetml/2010/11/main" uri="{B97F6D7D-B522-45F9-BDA1-12C45D357490}">
          <x15:cacheHierarchy aggregatedColumn="40"/>
        </ext>
      </extLst>
    </cacheHierarchy>
    <cacheHierarchy uniqueName="[Measures].[Count of STATUS (DropDown) 2]" caption="Count of STATUS (DropDown) 2" measure="1" displayFolder="" measureGroup="OpportunitiesTable1" count="0" hidden="1">
      <extLst>
        <ext xmlns:x15="http://schemas.microsoft.com/office/spreadsheetml/2010/11/main" uri="{B97F6D7D-B522-45F9-BDA1-12C45D357490}">
          <x15:cacheHierarchy aggregatedColumn="30"/>
        </ext>
      </extLst>
    </cacheHierarchy>
  </cacheHierarchies>
  <kpis count="0"/>
  <dimensions count="4">
    <dimension name="DropDownsTable" uniqueName="[DropDownsTable]" caption="DropDownsTable"/>
    <dimension name="InteractionsTable" uniqueName="[InteractionsTable]" caption="InteractionsTable"/>
    <dimension measure="1" name="Measures" uniqueName="[Measures]" caption="Measures"/>
    <dimension name="OpportunitiesTable1" uniqueName="[OpportunitiesTable1]" caption="OpportunitiesTable1"/>
  </dimensions>
  <measureGroups count="3">
    <measureGroup name="DropDownsTable" caption="DropDownsTable"/>
    <measureGroup name="InteractionsTable" caption="InteractionsTable"/>
    <measureGroup name="OpportunitiesTable1" caption="Opportunities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810.550172800926" backgroundQuery="1" createdVersion="8" refreshedVersion="8" minRefreshableVersion="3" recordCount="0" supportSubquery="1" supportAdvancedDrill="1" xr:uid="{D2CD718E-00C7-4A04-BF1F-230495933BC0}">
  <cacheSource type="external" connectionId="1"/>
  <cacheFields count="4">
    <cacheField name="[OpportunitiesTable1].[STAGE (DropDown)].[STAGE (DropDown)]" caption="STAGE (DropDown)" numFmtId="0" hierarchy="31" level="1">
      <sharedItems containsSemiMixedTypes="0" containsNonDate="0" containsString="0"/>
    </cacheField>
    <cacheField name="[OpportunitiesTable1].[Organizations (DropDown)].[Organizations (DropDown)]" caption="Organizations (DropDown)" numFmtId="0" hierarchy="26" level="1">
      <sharedItems count="4">
        <s v="A.Fusion"/>
        <s v="Gordon Food Service"/>
        <s v="PFG"/>
        <s v="Weather Mark Tavern"/>
      </sharedItems>
    </cacheField>
    <cacheField name="[OpportunitiesTable1].[PRINCIPAL].[PRINCIPAL]" caption="PRINCIPAL" numFmtId="0" hierarchy="34" level="1">
      <sharedItems containsSemiMixedTypes="0" containsNonDate="0" containsString="0"/>
    </cacheField>
    <cacheField name="[OpportunitiesTable1].[Start of Week].[Start of Week]" caption="Start of Week" numFmtId="0" hierarchy="29" level="1">
      <sharedItems containsSemiMixedTypes="0" containsNonDate="0" containsString="0"/>
    </cacheField>
  </cacheFields>
  <cacheHierarchies count="52">
    <cacheHierarchy uniqueName="[DropDownsTable].[PRIORITY]" caption="PRIORITY" attribute="1" defaultMemberUniqueName="[DropDownsTable].[PRIORITY].[All]" allUniqueName="[DropDownsTable].[PRIORITY].[All]" dimensionUniqueName="[DropDownsTable]" displayFolder="" count="0" memberValueDatatype="130" unbalanced="0"/>
    <cacheHierarchy uniqueName="[DropDownsTable].[SEGMENT]" caption="SEGMENT" attribute="1" defaultMemberUniqueName="[DropDownsTable].[SEGMENT].[All]" allUniqueName="[DropDownsTable].[SEGMENT].[All]" dimensionUniqueName="[DropDownsTable]" displayFolder="" count="0" memberValueDatatype="130" unbalanced="0"/>
    <cacheHierarchy uniqueName="[DropDownsTable].[DISTRIBUTOR-A priority w/w weekly]" caption="DISTRIBUTOR-A priority w/w weekly" attribute="1" defaultMemberUniqueName="[DropDownsTable].[DISTRIBUTOR-A priority w/w weekly].[All]" allUniqueName="[DropDownsTable].[DISTRIBUTOR-A priority w/w weekly].[All]" dimensionUniqueName="[DropDownsTable]" displayFolder="" count="0" memberValueDatatype="130" unbalanced="0"/>
    <cacheHierarchy uniqueName="[DropDownsTable].[ACCT. MANAGER]" caption="ACCT. MANAGER" attribute="1" defaultMemberUniqueName="[DropDownsTable].[ACCT. MANAGER].[All]" allUniqueName="[DropDownsTable].[ACCT. MANAGER].[All]" dimensionUniqueName="[DropDownsTable]" displayFolder="" count="0" memberValueDatatype="130" unbalanced="0"/>
    <cacheHierarchy uniqueName="[DropDownsTable].[STAGE-8 point sales funnel]" caption="STAGE-8 point sales funnel" attribute="1" defaultMemberUniqueName="[DropDownsTable].[STAGE-8 point sales funnel].[All]" allUniqueName="[DropDownsTable].[STAGE-8 point sales funnel].[All]" dimensionUniqueName="[DropDownsTable]" displayFolder="" count="0" memberValueDatatype="130" unbalanced="0"/>
    <cacheHierarchy uniqueName="[DropDownsTable].[POSITION]" caption="POSITION" attribute="1" defaultMemberUniqueName="[DropDownsTable].[POSITION].[All]" allUniqueName="[DropDownsTable].[POSITION].[All]" dimensionUniqueName="[DropDownsTable]" displayFolder="" count="0" memberValueDatatype="130" unbalanced="0"/>
    <cacheHierarchy uniqueName="[DropDownsTable].[REASON]" caption="REASON" attribute="1" defaultMemberUniqueName="[DropDownsTable].[REASON].[All]" allUniqueName="[DropDownsTable].[REASON].[All]" dimensionUniqueName="[DropDownsTable]" displayFolder="" count="0" memberValueDatatype="130" unbalanced="0"/>
    <cacheHierarchy uniqueName="[DropDownsTable].[SOURCE]" caption="SOURCE" attribute="1" defaultMemberUniqueName="[DropDownsTable].[SOURCE].[All]" allUniqueName="[DropDownsTable].[SOURCE].[All]" dimensionUniqueName="[DropDownsTable]" displayFolder="" count="0" memberValueDatatype="130" unbalanced="0"/>
    <cacheHierarchy uniqueName="[DropDownsTable].[INTERACTION]" caption="INTERACTION" attribute="1" defaultMemberUniqueName="[DropDownsTable].[INTERACTION].[All]" allUniqueName="[DropDownsTable].[INTERACTION].[All]" dimensionUniqueName="[DropDownsTable]" displayFolder="" count="0" memberValueDatatype="130" unbalanced="0"/>
    <cacheHierarchy uniqueName="[DropDownsTable].[STATUS]" caption="STATUS" attribute="1" defaultMemberUniqueName="[DropDownsTable].[STATUS].[All]" allUniqueName="[DropDownsTable].[STATUS].[All]" dimensionUniqueName="[DropDownsTable]" displayFolder="" count="0" memberValueDatatype="130" unbalanced="0"/>
    <cacheHierarchy uniqueName="[DropDownsTable].[PRINCIPAL]" caption="PRINCIPAL" attribute="1" defaultMemberUniqueName="[DropDownsTable].[PRINCIPAL].[All]" allUniqueName="[DropDownsTable].[PRINCIPAL].[All]" dimensionUniqueName="[DropDownsTable]" displayFolder="" count="0" memberValueDatatype="130" unbalanced="0"/>
    <cacheHierarchy uniqueName="[DropDownsTable].[PRODUCT]" caption="PRODUCT" attribute="1" defaultMemberUniqueName="[DropDownsTable].[PRODUCT].[All]" allUniqueName="[DropDownsTable].[PRODUCT].[All]" dimensionUniqueName="[DropDownsTable]" displayFolder="" count="0" memberValueDatatype="130" unbalanced="0"/>
    <cacheHierarchy uniqueName="[InteractionsTable].[PRIORITY (Formula)]" caption="PRIORITY (Formula)" attribute="1" defaultMemberUniqueName="[InteractionsTable].[PRIORITY (Formula)].[All]" allUniqueName="[InteractionsTable].[PRIORITY (Formula)].[All]" dimensionUniqueName="[InteractionsTable]" displayFolder="" count="0" memberValueDatatype="130" unbalanced="0"/>
    <cacheHierarchy uniqueName="[InteractionsTable].[DATE]" caption="DATE" attribute="1" time="1" defaultMemberUniqueName="[InteractionsTable].[DATE].[All]" allUniqueName="[InteractionsTable].[DATE].[All]" dimensionUniqueName="[InteractionsTable]" displayFolder="" count="0" memberValueDatatype="7" unbalanced="0"/>
    <cacheHierarchy uniqueName="[InteractionsTable].[Start of Week]" caption="Start of Week" attribute="1" defaultMemberUniqueName="[InteractionsTable].[Start of Week].[All]" allUniqueName="[InteractionsTable].[Start of Week].[All]" dimensionUniqueName="[InteractionsTable]" displayFolder="" count="0" memberValueDatatype="130" unbalanced="0"/>
    <cacheHierarchy uniqueName="[InteractionsTable].[INTERACTION  (Dropdown)]" caption="INTERACTION  (Dropdown)" attribute="1" defaultMemberUniqueName="[InteractionsTable].[INTERACTION  (Dropdown)].[All]" allUniqueName="[InteractionsTable].[INTERACTION  (Dropdown)].[All]" dimensionUniqueName="[InteractionsTable]" displayFolder="" count="0" memberValueDatatype="130" unbalanced="0"/>
    <cacheHierarchy uniqueName="[InteractionsTable].[Organizations (Formula)]" caption="Organizations (Formula)" attribute="1" defaultMemberUniqueName="[InteractionsTable].[Organizations (Formula)].[All]" allUniqueName="[InteractionsTable].[Organizations (Formula)].[All]" dimensionUniqueName="[InteractionsTable]" displayFolder="" count="0" memberValueDatatype="130" unbalanced="0"/>
    <cacheHierarchy uniqueName="[InteractionsTable].[ACCT.    MANAGER  (Dropdown)]" caption="ACCT.    MANAGER  (Dropdown)" attribute="1" defaultMemberUniqueName="[InteractionsTable].[ACCT.    MANAGER  (Dropdown)].[All]" allUniqueName="[InteractionsTable].[ACCT.    MANAGER  (Dropdown)].[All]" dimensionUniqueName="[InteractionsTable]" displayFolder="" count="0" memberValueDatatype="130" unbalanced="0"/>
    <cacheHierarchy uniqueName="[InteractionsTable].[OPPORTUNITY]" caption="OPPORTUNITY" attribute="1" defaultMemberUniqueName="[InteractionsTable].[OPPORTUNITY].[All]" allUniqueName="[InteractionsTable].[OPPORTUNITY].[All]" dimensionUniqueName="[InteractionsTable]" displayFolder="" count="0" memberValueDatatype="130" unbalanced="0"/>
    <cacheHierarchy uniqueName="[InteractionsTable].[CONTACT  (Dropdown)]" caption="CONTACT  (Dropdown)" attribute="1" defaultMemberUniqueName="[InteractionsTable].[CONTACT  (Dropdown)].[All]" allUniqueName="[InteractionsTable].[CONTACT  (Dropdown)].[All]" dimensionUniqueName="[InteractionsTable]" displayFolder="" count="0" memberValueDatatype="130" unbalanced="0"/>
    <cacheHierarchy uniqueName="[InteractionsTable].[PRINCIPAL]" caption="PRINCIPAL" attribute="1" defaultMemberUniqueName="[InteractionsTable].[PRINCIPAL].[All]" allUniqueName="[InteractionsTable].[PRINCIPAL].[All]" dimensionUniqueName="[InteractionsTable]" displayFolder="" count="0" memberValueDatatype="130" unbalanced="0"/>
    <cacheHierarchy uniqueName="[InteractionsTable].[NOTES]" caption="NOTES" attribute="1" defaultMemberUniqueName="[InteractionsTable].[NOTES].[All]" allUniqueName="[InteractionsTable].[NOTES].[All]" dimensionUniqueName="[InteractionsTable]" displayFolder="" count="0" memberValueDatatype="130" unbalanced="0"/>
    <cacheHierarchy uniqueName="[InteractionsTable].[DATE (Year)]" caption="DATE (Year)" attribute="1" defaultMemberUniqueName="[InteractionsTable].[DATE (Year)].[All]" allUniqueName="[InteractionsTable].[DATE (Year)].[All]" dimensionUniqueName="[InteractionsTable]" displayFolder="" count="0" memberValueDatatype="130" unbalanced="0"/>
    <cacheHierarchy uniqueName="[InteractionsTable].[DATE (Quarter)]" caption="DATE (Quarter)" attribute="1" defaultMemberUniqueName="[InteractionsTable].[DATE (Quarter)].[All]" allUniqueName="[InteractionsTable].[DATE (Quarter)].[All]" dimensionUniqueName="[InteractionsTable]" displayFolder="" count="0" memberValueDatatype="130" unbalanced="0"/>
    <cacheHierarchy uniqueName="[InteractionsTable].[DATE (Month)]" caption="DATE (Month)" attribute="1" defaultMemberUniqueName="[InteractionsTable].[DATE (Month)].[All]" allUniqueName="[InteractionsTable].[DATE (Month)].[All]" dimensionUniqueName="[InteractionsTable]" displayFolder="" count="0" memberValueDatatype="130" unbalanced="0"/>
    <cacheHierarchy uniqueName="[OpportunitiesTable1].[PRIORITY (Formula)]" caption="PRIORITY (Formula)" attribute="1" defaultMemberUniqueName="[OpportunitiesTable1].[PRIORITY (Formula)].[All]" allUniqueName="[OpportunitiesTable1].[PRIORITY (Formula)].[All]" dimensionUniqueName="[OpportunitiesTable1]" displayFolder="" count="0" memberValueDatatype="130" unbalanced="0"/>
    <cacheHierarchy uniqueName="[OpportunitiesTable1].[Organizations (DropDown)]" caption="Organizations (DropDown)" attribute="1" defaultMemberUniqueName="[OpportunitiesTable1].[Organizations (DropDown)].[All]" allUniqueName="[OpportunitiesTable1].[Organizations (DropDown)].[All]" dimensionUniqueName="[OpportunitiesTable1]" displayFolder="" count="2" memberValueDatatype="130" unbalanced="0">
      <fieldsUsage count="2">
        <fieldUsage x="-1"/>
        <fieldUsage x="1"/>
      </fieldsUsage>
    </cacheHierarchy>
    <cacheHierarchy uniqueName="[OpportunitiesTable1].[OPPORTUNITY NAME]" caption="OPPORTUNITY NAME" attribute="1" defaultMemberUniqueName="[OpportunitiesTable1].[OPPORTUNITY NAME].[All]" allUniqueName="[OpportunitiesTable1].[OPPORTUNITY NAME].[All]" dimensionUniqueName="[OpportunitiesTable1]" displayFolder="" count="0" memberValueDatatype="130" unbalanced="0"/>
    <cacheHierarchy uniqueName="[OpportunitiesTable1].[Start Date]" caption="Start Date" attribute="1" time="1" defaultMemberUniqueName="[OpportunitiesTable1].[Start Date].[All]" allUniqueName="[OpportunitiesTable1].[Start Date].[All]" dimensionUniqueName="[OpportunitiesTable1]" displayFolder="" count="0" memberValueDatatype="7" unbalanced="0"/>
    <cacheHierarchy uniqueName="[OpportunitiesTable1].[Start of Week]" caption="Start of Week" attribute="1" defaultMemberUniqueName="[OpportunitiesTable1].[Start of Week].[All]" allUniqueName="[OpportunitiesTable1].[Start of Week].[All]" dimensionUniqueName="[OpportunitiesTable1]" displayFolder="" count="2" memberValueDatatype="130" unbalanced="0">
      <fieldsUsage count="2">
        <fieldUsage x="-1"/>
        <fieldUsage x="3"/>
      </fieldsUsage>
    </cacheHierarchy>
    <cacheHierarchy uniqueName="[OpportunitiesTable1].[STATUS (DropDown)]" caption="STATUS (DropDown)" attribute="1" defaultMemberUniqueName="[OpportunitiesTable1].[STATUS (DropDown)].[All]" allUniqueName="[OpportunitiesTable1].[STATUS (DropDown)].[All]" dimensionUniqueName="[OpportunitiesTable1]" displayFolder="" count="0" memberValueDatatype="130" unbalanced="0"/>
    <cacheHierarchy uniqueName="[OpportunitiesTable1].[STAGE (DropDown)]" caption="STAGE (DropDown)" attribute="1" defaultMemberUniqueName="[OpportunitiesTable1].[STAGE (DropDown)].[All]" allUniqueName="[OpportunitiesTable1].[STAGE (DropDown)].[All]" dimensionUniqueName="[OpportunitiesTable1]" displayFolder="" count="2" memberValueDatatype="130" unbalanced="0">
      <fieldsUsage count="2">
        <fieldUsage x="-1"/>
        <fieldUsage x="0"/>
      </fieldsUsage>
    </cacheHierarchy>
    <cacheHierarchy uniqueName="[OpportunitiesTable1].[EXP. SOLD-7]" caption="EXP. SOLD-7" attribute="1" defaultMemberUniqueName="[OpportunitiesTable1].[EXP. SOLD-7].[All]" allUniqueName="[OpportunitiesTable1].[EXP. SOLD-7].[All]" dimensionUniqueName="[OpportunitiesTable1]" displayFolder="" count="0" memberValueDatatype="130" unbalanced="0"/>
    <cacheHierarchy uniqueName="[OpportunitiesTable1].[PROBABILITY]" caption="PROBABILITY" attribute="1" defaultMemberUniqueName="[OpportunitiesTable1].[PROBABILITY].[All]" allUniqueName="[OpportunitiesTable1].[PROBABILITY].[All]" dimensionUniqueName="[OpportunitiesTable1]" displayFolder="" count="0" memberValueDatatype="130" unbalanced="0"/>
    <cacheHierarchy uniqueName="[OpportunitiesTable1].[PRINCIPAL]" caption="PRINCIPAL" attribute="1" defaultMemberUniqueName="[OpportunitiesTable1].[PRINCIPAL].[All]" allUniqueName="[OpportunitiesTable1].[PRINCIPAL].[All]" dimensionUniqueName="[OpportunitiesTable1]" displayFolder="" count="2" memberValueDatatype="130" unbalanced="0">
      <fieldsUsage count="2">
        <fieldUsage x="-1"/>
        <fieldUsage x="2"/>
      </fieldsUsage>
    </cacheHierarchy>
    <cacheHierarchy uniqueName="[OpportunitiesTable1].[PRODUCT (DropDown)]" caption="PRODUCT (DropDown)" attribute="1" defaultMemberUniqueName="[OpportunitiesTable1].[PRODUCT (DropDown)].[All]" allUniqueName="[OpportunitiesTable1].[PRODUCT (DropDown)].[All]" dimensionUniqueName="[OpportunitiesTable1]" displayFolder="" count="0" memberValueDatatype="130" unbalanced="0"/>
    <cacheHierarchy uniqueName="[OpportunitiesTable1].[CASES  Per Week VOLUME]" caption="CASES  Per Week VOLUME" attribute="1" defaultMemberUniqueName="[OpportunitiesTable1].[CASES  Per Week VOLUME].[All]" allUniqueName="[OpportunitiesTable1].[CASES  Per Week VOLUME].[All]" dimensionUniqueName="[OpportunitiesTable1]" displayFolder="" count="0" memberValueDatatype="130" unbalanced="0"/>
    <cacheHierarchy uniqueName="[OpportunitiesTable1].[DEAL OWNER (DropDown)]" caption="DEAL OWNER (DropDown)" attribute="1" defaultMemberUniqueName="[OpportunitiesTable1].[DEAL OWNER (DropDown)].[All]" allUniqueName="[OpportunitiesTable1].[DEAL OWNER (DropDown)].[All]" dimensionUniqueName="[OpportunitiesTable1]" displayFolder="" count="0" memberValueDatatype="130" unbalanced="0"/>
    <cacheHierarchy uniqueName="[OpportunitiesTable1].[SOURCE (DropDown)]" caption="SOURCE (DropDown)" attribute="1" defaultMemberUniqueName="[OpportunitiesTable1].[SOURCE (DropDown)].[All]" allUniqueName="[OpportunitiesTable1].[SOURCE (DropDown)].[All]" dimensionUniqueName="[OpportunitiesTable1]" displayFolder="" count="0" memberValueDatatype="130" unbalanced="0"/>
    <cacheHierarchy uniqueName="[OpportunitiesTable1].[LOSS REASON (DropDown)]" caption="LOSS REASON (DropDown)" attribute="1" defaultMemberUniqueName="[OpportunitiesTable1].[LOSS REASON (DropDown)].[All]" allUniqueName="[OpportunitiesTable1].[LOSS REASON (DropDown)].[All]" dimensionUniqueName="[OpportunitiesTable1]" displayFolder="" count="0" memberValueDatatype="130" unbalanced="0"/>
    <cacheHierarchy uniqueName="[OpportunitiesTable1].[Notes]" caption="Notes" attribute="1" defaultMemberUniqueName="[OpportunitiesTable1].[Notes].[All]" allUniqueName="[OpportunitiesTable1].[Notes].[All]" dimensionUniqueName="[OpportunitiesTable1]" displayFolder="" count="0" memberValueDatatype="130" unbalanced="0"/>
    <cacheHierarchy uniqueName="[InteractionsTable].[DATE (Month Index)]" caption="DATE (Month Index)" attribute="1" defaultMemberUniqueName="[InteractionsTable].[DATE (Month Index)].[All]" allUniqueName="[InteractionsTable].[DATE (Month Index)].[All]" dimensionUniqueName="[InteractionsTable]" displayFolder="" count="0" memberValueDatatype="20" unbalanced="0" hidden="1"/>
    <cacheHierarchy uniqueName="[Measures].[__XL_Count DropDownsTable]" caption="__XL_Count DropDownsTable" measure="1" displayFolder="" measureGroup="DropDownsTable" count="0" hidden="1"/>
    <cacheHierarchy uniqueName="[Measures].[__XL_Count InteractionsTable]" caption="__XL_Count InteractionsTable" measure="1" displayFolder="" measureGroup="InteractionsTable" count="0" hidden="1"/>
    <cacheHierarchy uniqueName="[Measures].[__XL_Count OpportunitiesTable1]" caption="__XL_Count OpportunitiesTable1" measure="1" displayFolder="" measureGroup="OpportunitiesTable1" count="0" hidden="1"/>
    <cacheHierarchy uniqueName="[Measures].[__No measures defined]" caption="__No measures defined" measure="1" displayFolder="" count="0" hidden="1"/>
    <cacheHierarchy uniqueName="[Measures].[Count of INTERACTION  (Dropdown)]" caption="Count of INTERACTION  (Dropdown)" measure="1" displayFolder="" measureGroup="InteractionsTable" count="0" hidden="1">
      <extLst>
        <ext xmlns:x15="http://schemas.microsoft.com/office/spreadsheetml/2010/11/main" uri="{B97F6D7D-B522-45F9-BDA1-12C45D357490}">
          <x15:cacheHierarchy aggregatedColumn="15"/>
        </ext>
      </extLst>
    </cacheHierarchy>
    <cacheHierarchy uniqueName="[Measures].[Count of STAGE (DropDown) 2]" caption="Count of STAGE (DropDown) 2" measure="1" displayFolder="" measureGroup="OpportunitiesTable1" count="0" hidden="1">
      <extLst>
        <ext xmlns:x15="http://schemas.microsoft.com/office/spreadsheetml/2010/11/main" uri="{B97F6D7D-B522-45F9-BDA1-12C45D357490}">
          <x15:cacheHierarchy aggregatedColumn="31"/>
        </ext>
      </extLst>
    </cacheHierarchy>
    <cacheHierarchy uniqueName="[Measures].[Count of Start Date 2]" caption="Count of Start Date 2" measure="1" displayFolder="" measureGroup="OpportunitiesTable1" count="0" hidden="1">
      <extLst>
        <ext xmlns:x15="http://schemas.microsoft.com/office/spreadsheetml/2010/11/main" uri="{B97F6D7D-B522-45F9-BDA1-12C45D357490}">
          <x15:cacheHierarchy aggregatedColumn="28"/>
        </ext>
      </extLst>
    </cacheHierarchy>
    <cacheHierarchy uniqueName="[Measures].[Count of PRODUCT (DropDown) 2]" caption="Count of PRODUCT (DropDown) 2" measure="1" displayFolder="" measureGroup="OpportunitiesTable1" count="0" hidden="1">
      <extLst>
        <ext xmlns:x15="http://schemas.microsoft.com/office/spreadsheetml/2010/11/main" uri="{B97F6D7D-B522-45F9-BDA1-12C45D357490}">
          <x15:cacheHierarchy aggregatedColumn="35"/>
        </ext>
      </extLst>
    </cacheHierarchy>
    <cacheHierarchy uniqueName="[Measures].[Count of Notes 2]" caption="Count of Notes 2" measure="1" displayFolder="" measureGroup="OpportunitiesTable1" count="0" hidden="1">
      <extLst>
        <ext xmlns:x15="http://schemas.microsoft.com/office/spreadsheetml/2010/11/main" uri="{B97F6D7D-B522-45F9-BDA1-12C45D357490}">
          <x15:cacheHierarchy aggregatedColumn="40"/>
        </ext>
      </extLst>
    </cacheHierarchy>
    <cacheHierarchy uniqueName="[Measures].[Count of STATUS (DropDown) 2]" caption="Count of STATUS (DropDown) 2" measure="1" displayFolder="" measureGroup="OpportunitiesTable1" count="0" hidden="1">
      <extLst>
        <ext xmlns:x15="http://schemas.microsoft.com/office/spreadsheetml/2010/11/main" uri="{B97F6D7D-B522-45F9-BDA1-12C45D357490}">
          <x15:cacheHierarchy aggregatedColumn="30"/>
        </ext>
      </extLst>
    </cacheHierarchy>
  </cacheHierarchies>
  <kpis count="0"/>
  <dimensions count="4">
    <dimension name="DropDownsTable" uniqueName="[DropDownsTable]" caption="DropDownsTable"/>
    <dimension name="InteractionsTable" uniqueName="[InteractionsTable]" caption="InteractionsTable"/>
    <dimension measure="1" name="Measures" uniqueName="[Measures]" caption="Measures"/>
    <dimension name="OpportunitiesTable1" uniqueName="[OpportunitiesTable1]" caption="OpportunitiesTable1"/>
  </dimensions>
  <measureGroups count="3">
    <measureGroup name="DropDownsTable" caption="DropDownsTable"/>
    <measureGroup name="InteractionsTable" caption="InteractionsTable"/>
    <measureGroup name="OpportunitiesTable1" caption="Opportunities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810.550173611111" backgroundQuery="1" createdVersion="8" refreshedVersion="8" minRefreshableVersion="3" recordCount="0" supportSubquery="1" supportAdvancedDrill="1" xr:uid="{7033ACF9-0361-4388-90C3-E05DDEB9B4CC}">
  <cacheSource type="external" connectionId="1"/>
  <cacheFields count="4">
    <cacheField name="[OpportunitiesTable1].[STAGE (DropDown)].[STAGE (DropDown)]" caption="STAGE (DropDown)" numFmtId="0" hierarchy="31" level="1">
      <sharedItems containsSemiMixedTypes="0" containsNonDate="0" containsString="0"/>
    </cacheField>
    <cacheField name="[OpportunitiesTable1].[Organizations (DropDown)].[Organizations (DropDown)]" caption="Organizations (DropDown)" numFmtId="0" hierarchy="26" level="1">
      <sharedItems count="78">
        <s v="All Nite Mobile Cafe"/>
        <s v="ANDERSON FOODS"/>
        <s v="Battle Alley Brewing Company"/>
        <s v="BAY CLIFF HEALTH CAMP"/>
        <s v="Belva "/>
        <s v="BENS SUPERCENTER"/>
        <s v="Bluebird"/>
        <s v="BOARDWALK (THE)"/>
        <s v="Boyne River Inn"/>
        <s v="BRIGHTMOOR CHRISTIAN CHURCH"/>
        <s v="BSA-COLE CANOE"/>
        <s v="Bust Outs"/>
        <s v="C K O S - Catered Events "/>
        <s v="CAMP BLODGETT"/>
        <s v="CAMP CO-BE-AC"/>
        <s v="Cardinal Pizza"/>
        <s v="Carmella's Italian Ice"/>
        <s v="CDS - Miracle Camp and Retreat Cent"/>
        <s v="Chart Room"/>
        <s v="Chico's Bar and Grill"/>
        <s v="COMM ACTION - HEAD START"/>
        <s v="COUNTRY VIEW BULK FOODS"/>
        <s v="Cut River Grille"/>
        <s v="Daybreak Cafe"/>
        <s v="DELTON MEMORIAL VFW #422"/>
        <s v="DETROIT PIZZA FACTORY"/>
        <s v="Dockside Torch Lake"/>
        <s v="Double Down Desserts"/>
        <s v="DUCK LAKE COUNTRY CLUB 40461E"/>
        <s v="Eighteen87"/>
        <s v="EMBASSY BAR &amp; GRILL"/>
        <s v="FEED BAG CAFE (THE)"/>
        <s v="GAYLORD BOWLING CENTER"/>
        <s v="GILLIES CONEY ISLAND/MT MORRIS"/>
        <s v="grill 89"/>
        <s v="HACIENDA MEXICAN REST H-1"/>
        <s v="HAMLIN PUB - ROCHESTER HILLS"/>
        <s v="HENRY FORD COLLEGE"/>
        <s v="HENRY'S RESTAURANT- OTTAWA"/>
        <s v="HOG'S BACK FOOD CO-OP\ CAROLYN PERU"/>
        <s v="Jayell Smoke House"/>
        <s v="KEYS (THE)"/>
        <s v="LINCOLN LAKE BAPTIST YOUTH CAMP"/>
        <s v="LOUHELEN BAHA'I SCHOOL"/>
        <s v="MICHIGAN STATE POLICE TRAINING DIVI"/>
        <s v="MORRISON LAKE GOLF CLUB"/>
        <s v="Mrs. C’s Grilled Cheese"/>
        <s v="POTTERVILLE INN"/>
        <s v="PRINCIPLE BUSINESS ENTERPRISES"/>
        <s v="Put In Bay Resort"/>
        <s v="RIVER ROCK BAR &amp; GRILL"/>
        <s v="RIVERFRONT GRILLE"/>
        <s v="RIVERWALK GRILL"/>
        <s v="ROYAL OAK AMERICAN LEGION"/>
        <s v="SAGINAW CLUB"/>
        <s v="Shafer's Smoked Meats"/>
        <s v="shawnee country club"/>
        <s v="SLOW'S TO GO 002"/>
        <s v="SMALL BATCH AT THE CUPOLA ROOM"/>
        <s v="Smokin' Pigs by Bigs"/>
        <s v="Sparrow Eaton"/>
        <s v="ST PETER LUTHERAN SCHOOL ACCOUNT"/>
        <s v="SUNRISE WAREHOUSE"/>
        <s v="The Cortland Northview"/>
        <s v="The Little Store"/>
        <s v="The Mayfield Tavern"/>
        <s v="The New Tubbs Lake Resort"/>
        <s v="The Pepper Mill"/>
        <s v="Towneplace Suites Ann Arbor"/>
        <s v="Trackside Eatery &amp; Pub"/>
        <s v="TRAILS END PUB"/>
        <s v="Treetops - Top Of Hill"/>
        <s v="Troy Escape"/>
        <s v="Turnaround Bar And Grille"/>
        <s v="Village Place- Greek"/>
        <s v="Vinny's PIzza and Catering"/>
        <s v="Zachariah's Chocolates"/>
        <s v="Zefs Lighthouse Tavern"/>
      </sharedItems>
    </cacheField>
    <cacheField name="[OpportunitiesTable1].[PRINCIPAL].[PRINCIPAL]" caption="PRINCIPAL" numFmtId="0" hierarchy="34" level="1">
      <sharedItems containsSemiMixedTypes="0" containsNonDate="0" containsString="0"/>
    </cacheField>
    <cacheField name="[OpportunitiesTable1].[Start of Week].[Start of Week]" caption="Start of Week" numFmtId="0" hierarchy="29" level="1">
      <sharedItems containsSemiMixedTypes="0" containsNonDate="0" containsString="0"/>
    </cacheField>
  </cacheFields>
  <cacheHierarchies count="52">
    <cacheHierarchy uniqueName="[DropDownsTable].[PRIORITY]" caption="PRIORITY" attribute="1" defaultMemberUniqueName="[DropDownsTable].[PRIORITY].[All]" allUniqueName="[DropDownsTable].[PRIORITY].[All]" dimensionUniqueName="[DropDownsTable]" displayFolder="" count="0" memberValueDatatype="130" unbalanced="0"/>
    <cacheHierarchy uniqueName="[DropDownsTable].[SEGMENT]" caption="SEGMENT" attribute="1" defaultMemberUniqueName="[DropDownsTable].[SEGMENT].[All]" allUniqueName="[DropDownsTable].[SEGMENT].[All]" dimensionUniqueName="[DropDownsTable]" displayFolder="" count="0" memberValueDatatype="130" unbalanced="0"/>
    <cacheHierarchy uniqueName="[DropDownsTable].[DISTRIBUTOR-A priority w/w weekly]" caption="DISTRIBUTOR-A priority w/w weekly" attribute="1" defaultMemberUniqueName="[DropDownsTable].[DISTRIBUTOR-A priority w/w weekly].[All]" allUniqueName="[DropDownsTable].[DISTRIBUTOR-A priority w/w weekly].[All]" dimensionUniqueName="[DropDownsTable]" displayFolder="" count="0" memberValueDatatype="130" unbalanced="0"/>
    <cacheHierarchy uniqueName="[DropDownsTable].[ACCT. MANAGER]" caption="ACCT. MANAGER" attribute="1" defaultMemberUniqueName="[DropDownsTable].[ACCT. MANAGER].[All]" allUniqueName="[DropDownsTable].[ACCT. MANAGER].[All]" dimensionUniqueName="[DropDownsTable]" displayFolder="" count="0" memberValueDatatype="130" unbalanced="0"/>
    <cacheHierarchy uniqueName="[DropDownsTable].[STAGE-8 point sales funnel]" caption="STAGE-8 point sales funnel" attribute="1" defaultMemberUniqueName="[DropDownsTable].[STAGE-8 point sales funnel].[All]" allUniqueName="[DropDownsTable].[STAGE-8 point sales funnel].[All]" dimensionUniqueName="[DropDownsTable]" displayFolder="" count="0" memberValueDatatype="130" unbalanced="0"/>
    <cacheHierarchy uniqueName="[DropDownsTable].[POSITION]" caption="POSITION" attribute="1" defaultMemberUniqueName="[DropDownsTable].[POSITION].[All]" allUniqueName="[DropDownsTable].[POSITION].[All]" dimensionUniqueName="[DropDownsTable]" displayFolder="" count="0" memberValueDatatype="130" unbalanced="0"/>
    <cacheHierarchy uniqueName="[DropDownsTable].[REASON]" caption="REASON" attribute="1" defaultMemberUniqueName="[DropDownsTable].[REASON].[All]" allUniqueName="[DropDownsTable].[REASON].[All]" dimensionUniqueName="[DropDownsTable]" displayFolder="" count="0" memberValueDatatype="130" unbalanced="0"/>
    <cacheHierarchy uniqueName="[DropDownsTable].[SOURCE]" caption="SOURCE" attribute="1" defaultMemberUniqueName="[DropDownsTable].[SOURCE].[All]" allUniqueName="[DropDownsTable].[SOURCE].[All]" dimensionUniqueName="[DropDownsTable]" displayFolder="" count="0" memberValueDatatype="130" unbalanced="0"/>
    <cacheHierarchy uniqueName="[DropDownsTable].[INTERACTION]" caption="INTERACTION" attribute="1" defaultMemberUniqueName="[DropDownsTable].[INTERACTION].[All]" allUniqueName="[DropDownsTable].[INTERACTION].[All]" dimensionUniqueName="[DropDownsTable]" displayFolder="" count="0" memberValueDatatype="130" unbalanced="0"/>
    <cacheHierarchy uniqueName="[DropDownsTable].[STATUS]" caption="STATUS" attribute="1" defaultMemberUniqueName="[DropDownsTable].[STATUS].[All]" allUniqueName="[DropDownsTable].[STATUS].[All]" dimensionUniqueName="[DropDownsTable]" displayFolder="" count="0" memberValueDatatype="130" unbalanced="0"/>
    <cacheHierarchy uniqueName="[DropDownsTable].[PRINCIPAL]" caption="PRINCIPAL" attribute="1" defaultMemberUniqueName="[DropDownsTable].[PRINCIPAL].[All]" allUniqueName="[DropDownsTable].[PRINCIPAL].[All]" dimensionUniqueName="[DropDownsTable]" displayFolder="" count="0" memberValueDatatype="130" unbalanced="0"/>
    <cacheHierarchy uniqueName="[DropDownsTable].[PRODUCT]" caption="PRODUCT" attribute="1" defaultMemberUniqueName="[DropDownsTable].[PRODUCT].[All]" allUniqueName="[DropDownsTable].[PRODUCT].[All]" dimensionUniqueName="[DropDownsTable]" displayFolder="" count="0" memberValueDatatype="130" unbalanced="0"/>
    <cacheHierarchy uniqueName="[InteractionsTable].[PRIORITY (Formula)]" caption="PRIORITY (Formula)" attribute="1" defaultMemberUniqueName="[InteractionsTable].[PRIORITY (Formula)].[All]" allUniqueName="[InteractionsTable].[PRIORITY (Formula)].[All]" dimensionUniqueName="[InteractionsTable]" displayFolder="" count="0" memberValueDatatype="130" unbalanced="0"/>
    <cacheHierarchy uniqueName="[InteractionsTable].[DATE]" caption="DATE" attribute="1" time="1" defaultMemberUniqueName="[InteractionsTable].[DATE].[All]" allUniqueName="[InteractionsTable].[DATE].[All]" dimensionUniqueName="[InteractionsTable]" displayFolder="" count="0" memberValueDatatype="7" unbalanced="0"/>
    <cacheHierarchy uniqueName="[InteractionsTable].[Start of Week]" caption="Start of Week" attribute="1" defaultMemberUniqueName="[InteractionsTable].[Start of Week].[All]" allUniqueName="[InteractionsTable].[Start of Week].[All]" dimensionUniqueName="[InteractionsTable]" displayFolder="" count="0" memberValueDatatype="130" unbalanced="0"/>
    <cacheHierarchy uniqueName="[InteractionsTable].[INTERACTION  (Dropdown)]" caption="INTERACTION  (Dropdown)" attribute="1" defaultMemberUniqueName="[InteractionsTable].[INTERACTION  (Dropdown)].[All]" allUniqueName="[InteractionsTable].[INTERACTION  (Dropdown)].[All]" dimensionUniqueName="[InteractionsTable]" displayFolder="" count="0" memberValueDatatype="130" unbalanced="0"/>
    <cacheHierarchy uniqueName="[InteractionsTable].[Organizations (Formula)]" caption="Organizations (Formula)" attribute="1" defaultMemberUniqueName="[InteractionsTable].[Organizations (Formula)].[All]" allUniqueName="[InteractionsTable].[Organizations (Formula)].[All]" dimensionUniqueName="[InteractionsTable]" displayFolder="" count="0" memberValueDatatype="130" unbalanced="0"/>
    <cacheHierarchy uniqueName="[InteractionsTable].[ACCT.    MANAGER  (Dropdown)]" caption="ACCT.    MANAGER  (Dropdown)" attribute="1" defaultMemberUniqueName="[InteractionsTable].[ACCT.    MANAGER  (Dropdown)].[All]" allUniqueName="[InteractionsTable].[ACCT.    MANAGER  (Dropdown)].[All]" dimensionUniqueName="[InteractionsTable]" displayFolder="" count="0" memberValueDatatype="130" unbalanced="0"/>
    <cacheHierarchy uniqueName="[InteractionsTable].[OPPORTUNITY]" caption="OPPORTUNITY" attribute="1" defaultMemberUniqueName="[InteractionsTable].[OPPORTUNITY].[All]" allUniqueName="[InteractionsTable].[OPPORTUNITY].[All]" dimensionUniqueName="[InteractionsTable]" displayFolder="" count="0" memberValueDatatype="130" unbalanced="0"/>
    <cacheHierarchy uniqueName="[InteractionsTable].[CONTACT  (Dropdown)]" caption="CONTACT  (Dropdown)" attribute="1" defaultMemberUniqueName="[InteractionsTable].[CONTACT  (Dropdown)].[All]" allUniqueName="[InteractionsTable].[CONTACT  (Dropdown)].[All]" dimensionUniqueName="[InteractionsTable]" displayFolder="" count="0" memberValueDatatype="130" unbalanced="0"/>
    <cacheHierarchy uniqueName="[InteractionsTable].[PRINCIPAL]" caption="PRINCIPAL" attribute="1" defaultMemberUniqueName="[InteractionsTable].[PRINCIPAL].[All]" allUniqueName="[InteractionsTable].[PRINCIPAL].[All]" dimensionUniqueName="[InteractionsTable]" displayFolder="" count="0" memberValueDatatype="130" unbalanced="0"/>
    <cacheHierarchy uniqueName="[InteractionsTable].[NOTES]" caption="NOTES" attribute="1" defaultMemberUniqueName="[InteractionsTable].[NOTES].[All]" allUniqueName="[InteractionsTable].[NOTES].[All]" dimensionUniqueName="[InteractionsTable]" displayFolder="" count="0" memberValueDatatype="130" unbalanced="0"/>
    <cacheHierarchy uniqueName="[InteractionsTable].[DATE (Year)]" caption="DATE (Year)" attribute="1" defaultMemberUniqueName="[InteractionsTable].[DATE (Year)].[All]" allUniqueName="[InteractionsTable].[DATE (Year)].[All]" dimensionUniqueName="[InteractionsTable]" displayFolder="" count="0" memberValueDatatype="130" unbalanced="0"/>
    <cacheHierarchy uniqueName="[InteractionsTable].[DATE (Quarter)]" caption="DATE (Quarter)" attribute="1" defaultMemberUniqueName="[InteractionsTable].[DATE (Quarter)].[All]" allUniqueName="[InteractionsTable].[DATE (Quarter)].[All]" dimensionUniqueName="[InteractionsTable]" displayFolder="" count="0" memberValueDatatype="130" unbalanced="0"/>
    <cacheHierarchy uniqueName="[InteractionsTable].[DATE (Month)]" caption="DATE (Month)" attribute="1" defaultMemberUniqueName="[InteractionsTable].[DATE (Month)].[All]" allUniqueName="[InteractionsTable].[DATE (Month)].[All]" dimensionUniqueName="[InteractionsTable]" displayFolder="" count="0" memberValueDatatype="130" unbalanced="0"/>
    <cacheHierarchy uniqueName="[OpportunitiesTable1].[PRIORITY (Formula)]" caption="PRIORITY (Formula)" attribute="1" defaultMemberUniqueName="[OpportunitiesTable1].[PRIORITY (Formula)].[All]" allUniqueName="[OpportunitiesTable1].[PRIORITY (Formula)].[All]" dimensionUniqueName="[OpportunitiesTable1]" displayFolder="" count="0" memberValueDatatype="130" unbalanced="0"/>
    <cacheHierarchy uniqueName="[OpportunitiesTable1].[Organizations (DropDown)]" caption="Organizations (DropDown)" attribute="1" defaultMemberUniqueName="[OpportunitiesTable1].[Organizations (DropDown)].[All]" allUniqueName="[OpportunitiesTable1].[Organizations (DropDown)].[All]" dimensionUniqueName="[OpportunitiesTable1]" displayFolder="" count="2" memberValueDatatype="130" unbalanced="0">
      <fieldsUsage count="2">
        <fieldUsage x="-1"/>
        <fieldUsage x="1"/>
      </fieldsUsage>
    </cacheHierarchy>
    <cacheHierarchy uniqueName="[OpportunitiesTable1].[OPPORTUNITY NAME]" caption="OPPORTUNITY NAME" attribute="1" defaultMemberUniqueName="[OpportunitiesTable1].[OPPORTUNITY NAME].[All]" allUniqueName="[OpportunitiesTable1].[OPPORTUNITY NAME].[All]" dimensionUniqueName="[OpportunitiesTable1]" displayFolder="" count="0" memberValueDatatype="130" unbalanced="0"/>
    <cacheHierarchy uniqueName="[OpportunitiesTable1].[Start Date]" caption="Start Date" attribute="1" time="1" defaultMemberUniqueName="[OpportunitiesTable1].[Start Date].[All]" allUniqueName="[OpportunitiesTable1].[Start Date].[All]" dimensionUniqueName="[OpportunitiesTable1]" displayFolder="" count="0" memberValueDatatype="7" unbalanced="0"/>
    <cacheHierarchy uniqueName="[OpportunitiesTable1].[Start of Week]" caption="Start of Week" attribute="1" defaultMemberUniqueName="[OpportunitiesTable1].[Start of Week].[All]" allUniqueName="[OpportunitiesTable1].[Start of Week].[All]" dimensionUniqueName="[OpportunitiesTable1]" displayFolder="" count="2" memberValueDatatype="130" unbalanced="0">
      <fieldsUsage count="2">
        <fieldUsage x="-1"/>
        <fieldUsage x="3"/>
      </fieldsUsage>
    </cacheHierarchy>
    <cacheHierarchy uniqueName="[OpportunitiesTable1].[STATUS (DropDown)]" caption="STATUS (DropDown)" attribute="1" defaultMemberUniqueName="[OpportunitiesTable1].[STATUS (DropDown)].[All]" allUniqueName="[OpportunitiesTable1].[STATUS (DropDown)].[All]" dimensionUniqueName="[OpportunitiesTable1]" displayFolder="" count="0" memberValueDatatype="130" unbalanced="0"/>
    <cacheHierarchy uniqueName="[OpportunitiesTable1].[STAGE (DropDown)]" caption="STAGE (DropDown)" attribute="1" defaultMemberUniqueName="[OpportunitiesTable1].[STAGE (DropDown)].[All]" allUniqueName="[OpportunitiesTable1].[STAGE (DropDown)].[All]" dimensionUniqueName="[OpportunitiesTable1]" displayFolder="" count="2" memberValueDatatype="130" unbalanced="0">
      <fieldsUsage count="2">
        <fieldUsage x="-1"/>
        <fieldUsage x="0"/>
      </fieldsUsage>
    </cacheHierarchy>
    <cacheHierarchy uniqueName="[OpportunitiesTable1].[EXP. SOLD-7]" caption="EXP. SOLD-7" attribute="1" defaultMemberUniqueName="[OpportunitiesTable1].[EXP. SOLD-7].[All]" allUniqueName="[OpportunitiesTable1].[EXP. SOLD-7].[All]" dimensionUniqueName="[OpportunitiesTable1]" displayFolder="" count="0" memberValueDatatype="130" unbalanced="0"/>
    <cacheHierarchy uniqueName="[OpportunitiesTable1].[PROBABILITY]" caption="PROBABILITY" attribute="1" defaultMemberUniqueName="[OpportunitiesTable1].[PROBABILITY].[All]" allUniqueName="[OpportunitiesTable1].[PROBABILITY].[All]" dimensionUniqueName="[OpportunitiesTable1]" displayFolder="" count="0" memberValueDatatype="130" unbalanced="0"/>
    <cacheHierarchy uniqueName="[OpportunitiesTable1].[PRINCIPAL]" caption="PRINCIPAL" attribute="1" defaultMemberUniqueName="[OpportunitiesTable1].[PRINCIPAL].[All]" allUniqueName="[OpportunitiesTable1].[PRINCIPAL].[All]" dimensionUniqueName="[OpportunitiesTable1]" displayFolder="" count="2" memberValueDatatype="130" unbalanced="0">
      <fieldsUsage count="2">
        <fieldUsage x="-1"/>
        <fieldUsage x="2"/>
      </fieldsUsage>
    </cacheHierarchy>
    <cacheHierarchy uniqueName="[OpportunitiesTable1].[PRODUCT (DropDown)]" caption="PRODUCT (DropDown)" attribute="1" defaultMemberUniqueName="[OpportunitiesTable1].[PRODUCT (DropDown)].[All]" allUniqueName="[OpportunitiesTable1].[PRODUCT (DropDown)].[All]" dimensionUniqueName="[OpportunitiesTable1]" displayFolder="" count="0" memberValueDatatype="130" unbalanced="0"/>
    <cacheHierarchy uniqueName="[OpportunitiesTable1].[CASES  Per Week VOLUME]" caption="CASES  Per Week VOLUME" attribute="1" defaultMemberUniqueName="[OpportunitiesTable1].[CASES  Per Week VOLUME].[All]" allUniqueName="[OpportunitiesTable1].[CASES  Per Week VOLUME].[All]" dimensionUniqueName="[OpportunitiesTable1]" displayFolder="" count="0" memberValueDatatype="130" unbalanced="0"/>
    <cacheHierarchy uniqueName="[OpportunitiesTable1].[DEAL OWNER (DropDown)]" caption="DEAL OWNER (DropDown)" attribute="1" defaultMemberUniqueName="[OpportunitiesTable1].[DEAL OWNER (DropDown)].[All]" allUniqueName="[OpportunitiesTable1].[DEAL OWNER (DropDown)].[All]" dimensionUniqueName="[OpportunitiesTable1]" displayFolder="" count="0" memberValueDatatype="130" unbalanced="0"/>
    <cacheHierarchy uniqueName="[OpportunitiesTable1].[SOURCE (DropDown)]" caption="SOURCE (DropDown)" attribute="1" defaultMemberUniqueName="[OpportunitiesTable1].[SOURCE (DropDown)].[All]" allUniqueName="[OpportunitiesTable1].[SOURCE (DropDown)].[All]" dimensionUniqueName="[OpportunitiesTable1]" displayFolder="" count="0" memberValueDatatype="130" unbalanced="0"/>
    <cacheHierarchy uniqueName="[OpportunitiesTable1].[LOSS REASON (DropDown)]" caption="LOSS REASON (DropDown)" attribute="1" defaultMemberUniqueName="[OpportunitiesTable1].[LOSS REASON (DropDown)].[All]" allUniqueName="[OpportunitiesTable1].[LOSS REASON (DropDown)].[All]" dimensionUniqueName="[OpportunitiesTable1]" displayFolder="" count="0" memberValueDatatype="130" unbalanced="0"/>
    <cacheHierarchy uniqueName="[OpportunitiesTable1].[Notes]" caption="Notes" attribute="1" defaultMemberUniqueName="[OpportunitiesTable1].[Notes].[All]" allUniqueName="[OpportunitiesTable1].[Notes].[All]" dimensionUniqueName="[OpportunitiesTable1]" displayFolder="" count="0" memberValueDatatype="130" unbalanced="0"/>
    <cacheHierarchy uniqueName="[InteractionsTable].[DATE (Month Index)]" caption="DATE (Month Index)" attribute="1" defaultMemberUniqueName="[InteractionsTable].[DATE (Month Index)].[All]" allUniqueName="[InteractionsTable].[DATE (Month Index)].[All]" dimensionUniqueName="[InteractionsTable]" displayFolder="" count="0" memberValueDatatype="20" unbalanced="0" hidden="1"/>
    <cacheHierarchy uniqueName="[Measures].[__XL_Count DropDownsTable]" caption="__XL_Count DropDownsTable" measure="1" displayFolder="" measureGroup="DropDownsTable" count="0" hidden="1"/>
    <cacheHierarchy uniqueName="[Measures].[__XL_Count InteractionsTable]" caption="__XL_Count InteractionsTable" measure="1" displayFolder="" measureGroup="InteractionsTable" count="0" hidden="1"/>
    <cacheHierarchy uniqueName="[Measures].[__XL_Count OpportunitiesTable1]" caption="__XL_Count OpportunitiesTable1" measure="1" displayFolder="" measureGroup="OpportunitiesTable1" count="0" hidden="1"/>
    <cacheHierarchy uniqueName="[Measures].[__No measures defined]" caption="__No measures defined" measure="1" displayFolder="" count="0" hidden="1"/>
    <cacheHierarchy uniqueName="[Measures].[Count of INTERACTION  (Dropdown)]" caption="Count of INTERACTION  (Dropdown)" measure="1" displayFolder="" measureGroup="InteractionsTable" count="0" hidden="1">
      <extLst>
        <ext xmlns:x15="http://schemas.microsoft.com/office/spreadsheetml/2010/11/main" uri="{B97F6D7D-B522-45F9-BDA1-12C45D357490}">
          <x15:cacheHierarchy aggregatedColumn="15"/>
        </ext>
      </extLst>
    </cacheHierarchy>
    <cacheHierarchy uniqueName="[Measures].[Count of STAGE (DropDown) 2]" caption="Count of STAGE (DropDown) 2" measure="1" displayFolder="" measureGroup="OpportunitiesTable1" count="0" hidden="1">
      <extLst>
        <ext xmlns:x15="http://schemas.microsoft.com/office/spreadsheetml/2010/11/main" uri="{B97F6D7D-B522-45F9-BDA1-12C45D357490}">
          <x15:cacheHierarchy aggregatedColumn="31"/>
        </ext>
      </extLst>
    </cacheHierarchy>
    <cacheHierarchy uniqueName="[Measures].[Count of Start Date 2]" caption="Count of Start Date 2" measure="1" displayFolder="" measureGroup="OpportunitiesTable1" count="0" hidden="1">
      <extLst>
        <ext xmlns:x15="http://schemas.microsoft.com/office/spreadsheetml/2010/11/main" uri="{B97F6D7D-B522-45F9-BDA1-12C45D357490}">
          <x15:cacheHierarchy aggregatedColumn="28"/>
        </ext>
      </extLst>
    </cacheHierarchy>
    <cacheHierarchy uniqueName="[Measures].[Count of PRODUCT (DropDown) 2]" caption="Count of PRODUCT (DropDown) 2" measure="1" displayFolder="" measureGroup="OpportunitiesTable1" count="0" hidden="1">
      <extLst>
        <ext xmlns:x15="http://schemas.microsoft.com/office/spreadsheetml/2010/11/main" uri="{B97F6D7D-B522-45F9-BDA1-12C45D357490}">
          <x15:cacheHierarchy aggregatedColumn="35"/>
        </ext>
      </extLst>
    </cacheHierarchy>
    <cacheHierarchy uniqueName="[Measures].[Count of Notes 2]" caption="Count of Notes 2" measure="1" displayFolder="" measureGroup="OpportunitiesTable1" count="0" hidden="1">
      <extLst>
        <ext xmlns:x15="http://schemas.microsoft.com/office/spreadsheetml/2010/11/main" uri="{B97F6D7D-B522-45F9-BDA1-12C45D357490}">
          <x15:cacheHierarchy aggregatedColumn="40"/>
        </ext>
      </extLst>
    </cacheHierarchy>
    <cacheHierarchy uniqueName="[Measures].[Count of STATUS (DropDown) 2]" caption="Count of STATUS (DropDown) 2" measure="1" displayFolder="" measureGroup="OpportunitiesTable1" count="0" hidden="1">
      <extLst>
        <ext xmlns:x15="http://schemas.microsoft.com/office/spreadsheetml/2010/11/main" uri="{B97F6D7D-B522-45F9-BDA1-12C45D357490}">
          <x15:cacheHierarchy aggregatedColumn="30"/>
        </ext>
      </extLst>
    </cacheHierarchy>
  </cacheHierarchies>
  <kpis count="0"/>
  <dimensions count="4">
    <dimension name="DropDownsTable" uniqueName="[DropDownsTable]" caption="DropDownsTable"/>
    <dimension name="InteractionsTable" uniqueName="[InteractionsTable]" caption="InteractionsTable"/>
    <dimension measure="1" name="Measures" uniqueName="[Measures]" caption="Measures"/>
    <dimension name="OpportunitiesTable1" uniqueName="[OpportunitiesTable1]" caption="OpportunitiesTable1"/>
  </dimensions>
  <measureGroups count="3">
    <measureGroup name="DropDownsTable" caption="DropDownsTable"/>
    <measureGroup name="InteractionsTable" caption="InteractionsTable"/>
    <measureGroup name="OpportunitiesTable1" caption="Opportunities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810.550174652781" backgroundQuery="1" createdVersion="8" refreshedVersion="8" minRefreshableVersion="3" recordCount="0" supportSubquery="1" supportAdvancedDrill="1" xr:uid="{FF128CE9-A791-4F4A-8918-608F4B41EBF9}">
  <cacheSource type="external" connectionId="1"/>
  <cacheFields count="5">
    <cacheField name="[Measures].[Count of STAGE (DropDown) 2]" caption="Count of STAGE (DropDown) 2" numFmtId="0" hierarchy="47" level="32767"/>
    <cacheField name="[OpportunitiesTable1].[STAGE (DropDown)].[STAGE (DropDown)]" caption="STAGE (DropDown)" numFmtId="0" hierarchy="31" level="1">
      <sharedItems count="5">
        <s v="Sampled/Visited invite-3"/>
        <s v="Lead-discovery-1" u="1"/>
        <s v="Contacted-phone/email-2" u="1"/>
        <s v="SOLD-7" u="1"/>
        <s v=" Loss Business. Reason?" u="1"/>
      </sharedItems>
    </cacheField>
    <cacheField name="[OpportunitiesTable1].[PRODUCT (DropDown)].[PRODUCT (DropDown)]" caption="PRODUCT (DropDown)" numFmtId="0" hierarchy="35" level="1">
      <sharedItems count="7">
        <s v="Ranch"/>
        <s v="Frites street home fries" u="1"/>
        <s v="Unknown" u="1"/>
        <s v="Ahi Tuna" u="1"/>
        <s v="Better Balance hot dogs" u="1"/>
        <s v="Frites street 1/2" u="1"/>
        <s v="Frites street 3/8" u="1"/>
      </sharedItems>
    </cacheField>
    <cacheField name="[OpportunitiesTable1].[PRINCIPAL].[PRINCIPAL]" caption="PRINCIPAL" numFmtId="0" hierarchy="34" level="1">
      <sharedItems containsSemiMixedTypes="0" containsNonDate="0" containsString="0"/>
    </cacheField>
    <cacheField name="[OpportunitiesTable1].[Start of Week].[Start of Week]" caption="Start of Week" numFmtId="0" hierarchy="29" level="1">
      <sharedItems containsSemiMixedTypes="0" containsNonDate="0" containsString="0"/>
    </cacheField>
  </cacheFields>
  <cacheHierarchies count="52">
    <cacheHierarchy uniqueName="[DropDownsTable].[PRIORITY]" caption="PRIORITY" attribute="1" defaultMemberUniqueName="[DropDownsTable].[PRIORITY].[All]" allUniqueName="[DropDownsTable].[PRIORITY].[All]" dimensionUniqueName="[DropDownsTable]" displayFolder="" count="0" memberValueDatatype="130" unbalanced="0"/>
    <cacheHierarchy uniqueName="[DropDownsTable].[SEGMENT]" caption="SEGMENT" attribute="1" defaultMemberUniqueName="[DropDownsTable].[SEGMENT].[All]" allUniqueName="[DropDownsTable].[SEGMENT].[All]" dimensionUniqueName="[DropDownsTable]" displayFolder="" count="0" memberValueDatatype="130" unbalanced="0"/>
    <cacheHierarchy uniqueName="[DropDownsTable].[DISTRIBUTOR-A priority w/w weekly]" caption="DISTRIBUTOR-A priority w/w weekly" attribute="1" defaultMemberUniqueName="[DropDownsTable].[DISTRIBUTOR-A priority w/w weekly].[All]" allUniqueName="[DropDownsTable].[DISTRIBUTOR-A priority w/w weekly].[All]" dimensionUniqueName="[DropDownsTable]" displayFolder="" count="0" memberValueDatatype="130" unbalanced="0"/>
    <cacheHierarchy uniqueName="[DropDownsTable].[ACCT. MANAGER]" caption="ACCT. MANAGER" attribute="1" defaultMemberUniqueName="[DropDownsTable].[ACCT. MANAGER].[All]" allUniqueName="[DropDownsTable].[ACCT. MANAGER].[All]" dimensionUniqueName="[DropDownsTable]" displayFolder="" count="0" memberValueDatatype="130" unbalanced="0"/>
    <cacheHierarchy uniqueName="[DropDownsTable].[STAGE-8 point sales funnel]" caption="STAGE-8 point sales funnel" attribute="1" defaultMemberUniqueName="[DropDownsTable].[STAGE-8 point sales funnel].[All]" allUniqueName="[DropDownsTable].[STAGE-8 point sales funnel].[All]" dimensionUniqueName="[DropDownsTable]" displayFolder="" count="0" memberValueDatatype="130" unbalanced="0"/>
    <cacheHierarchy uniqueName="[DropDownsTable].[POSITION]" caption="POSITION" attribute="1" defaultMemberUniqueName="[DropDownsTable].[POSITION].[All]" allUniqueName="[DropDownsTable].[POSITION].[All]" dimensionUniqueName="[DropDownsTable]" displayFolder="" count="0" memberValueDatatype="130" unbalanced="0"/>
    <cacheHierarchy uniqueName="[DropDownsTable].[REASON]" caption="REASON" attribute="1" defaultMemberUniqueName="[DropDownsTable].[REASON].[All]" allUniqueName="[DropDownsTable].[REASON].[All]" dimensionUniqueName="[DropDownsTable]" displayFolder="" count="0" memberValueDatatype="130" unbalanced="0"/>
    <cacheHierarchy uniqueName="[DropDownsTable].[SOURCE]" caption="SOURCE" attribute="1" defaultMemberUniqueName="[DropDownsTable].[SOURCE].[All]" allUniqueName="[DropDownsTable].[SOURCE].[All]" dimensionUniqueName="[DropDownsTable]" displayFolder="" count="0" memberValueDatatype="130" unbalanced="0"/>
    <cacheHierarchy uniqueName="[DropDownsTable].[INTERACTION]" caption="INTERACTION" attribute="1" defaultMemberUniqueName="[DropDownsTable].[INTERACTION].[All]" allUniqueName="[DropDownsTable].[INTERACTION].[All]" dimensionUniqueName="[DropDownsTable]" displayFolder="" count="0" memberValueDatatype="130" unbalanced="0"/>
    <cacheHierarchy uniqueName="[DropDownsTable].[STATUS]" caption="STATUS" attribute="1" defaultMemberUniqueName="[DropDownsTable].[STATUS].[All]" allUniqueName="[DropDownsTable].[STATUS].[All]" dimensionUniqueName="[DropDownsTable]" displayFolder="" count="0" memberValueDatatype="130" unbalanced="0"/>
    <cacheHierarchy uniqueName="[DropDownsTable].[PRINCIPAL]" caption="PRINCIPAL" attribute="1" defaultMemberUniqueName="[DropDownsTable].[PRINCIPAL].[All]" allUniqueName="[DropDownsTable].[PRINCIPAL].[All]" dimensionUniqueName="[DropDownsTable]" displayFolder="" count="0" memberValueDatatype="130" unbalanced="0"/>
    <cacheHierarchy uniqueName="[DropDownsTable].[PRODUCT]" caption="PRODUCT" attribute="1" defaultMemberUniqueName="[DropDownsTable].[PRODUCT].[All]" allUniqueName="[DropDownsTable].[PRODUCT].[All]" dimensionUniqueName="[DropDownsTable]" displayFolder="" count="0" memberValueDatatype="130" unbalanced="0"/>
    <cacheHierarchy uniqueName="[InteractionsTable].[PRIORITY (Formula)]" caption="PRIORITY (Formula)" attribute="1" defaultMemberUniqueName="[InteractionsTable].[PRIORITY (Formula)].[All]" allUniqueName="[InteractionsTable].[PRIORITY (Formula)].[All]" dimensionUniqueName="[InteractionsTable]" displayFolder="" count="0" memberValueDatatype="130" unbalanced="0"/>
    <cacheHierarchy uniqueName="[InteractionsTable].[DATE]" caption="DATE" attribute="1" time="1" defaultMemberUniqueName="[InteractionsTable].[DATE].[All]" allUniqueName="[InteractionsTable].[DATE].[All]" dimensionUniqueName="[InteractionsTable]" displayFolder="" count="0" memberValueDatatype="7" unbalanced="0"/>
    <cacheHierarchy uniqueName="[InteractionsTable].[Start of Week]" caption="Start of Week" attribute="1" defaultMemberUniqueName="[InteractionsTable].[Start of Week].[All]" allUniqueName="[InteractionsTable].[Start of Week].[All]" dimensionUniqueName="[InteractionsTable]" displayFolder="" count="0" memberValueDatatype="130" unbalanced="0"/>
    <cacheHierarchy uniqueName="[InteractionsTable].[INTERACTION  (Dropdown)]" caption="INTERACTION  (Dropdown)" attribute="1" defaultMemberUniqueName="[InteractionsTable].[INTERACTION  (Dropdown)].[All]" allUniqueName="[InteractionsTable].[INTERACTION  (Dropdown)].[All]" dimensionUniqueName="[InteractionsTable]" displayFolder="" count="0" memberValueDatatype="130" unbalanced="0"/>
    <cacheHierarchy uniqueName="[InteractionsTable].[Organizations (Formula)]" caption="Organizations (Formula)" attribute="1" defaultMemberUniqueName="[InteractionsTable].[Organizations (Formula)].[All]" allUniqueName="[InteractionsTable].[Organizations (Formula)].[All]" dimensionUniqueName="[InteractionsTable]" displayFolder="" count="0" memberValueDatatype="130" unbalanced="0"/>
    <cacheHierarchy uniqueName="[InteractionsTable].[ACCT.    MANAGER  (Dropdown)]" caption="ACCT.    MANAGER  (Dropdown)" attribute="1" defaultMemberUniqueName="[InteractionsTable].[ACCT.    MANAGER  (Dropdown)].[All]" allUniqueName="[InteractionsTable].[ACCT.    MANAGER  (Dropdown)].[All]" dimensionUniqueName="[InteractionsTable]" displayFolder="" count="0" memberValueDatatype="130" unbalanced="0"/>
    <cacheHierarchy uniqueName="[InteractionsTable].[OPPORTUNITY]" caption="OPPORTUNITY" attribute="1" defaultMemberUniqueName="[InteractionsTable].[OPPORTUNITY].[All]" allUniqueName="[InteractionsTable].[OPPORTUNITY].[All]" dimensionUniqueName="[InteractionsTable]" displayFolder="" count="0" memberValueDatatype="130" unbalanced="0"/>
    <cacheHierarchy uniqueName="[InteractionsTable].[CONTACT  (Dropdown)]" caption="CONTACT  (Dropdown)" attribute="1" defaultMemberUniqueName="[InteractionsTable].[CONTACT  (Dropdown)].[All]" allUniqueName="[InteractionsTable].[CONTACT  (Dropdown)].[All]" dimensionUniqueName="[InteractionsTable]" displayFolder="" count="0" memberValueDatatype="130" unbalanced="0"/>
    <cacheHierarchy uniqueName="[InteractionsTable].[PRINCIPAL]" caption="PRINCIPAL" attribute="1" defaultMemberUniqueName="[InteractionsTable].[PRINCIPAL].[All]" allUniqueName="[InteractionsTable].[PRINCIPAL].[All]" dimensionUniqueName="[InteractionsTable]" displayFolder="" count="0" memberValueDatatype="130" unbalanced="0"/>
    <cacheHierarchy uniqueName="[InteractionsTable].[NOTES]" caption="NOTES" attribute="1" defaultMemberUniqueName="[InteractionsTable].[NOTES].[All]" allUniqueName="[InteractionsTable].[NOTES].[All]" dimensionUniqueName="[InteractionsTable]" displayFolder="" count="0" memberValueDatatype="130" unbalanced="0"/>
    <cacheHierarchy uniqueName="[InteractionsTable].[DATE (Year)]" caption="DATE (Year)" attribute="1" defaultMemberUniqueName="[InteractionsTable].[DATE (Year)].[All]" allUniqueName="[InteractionsTable].[DATE (Year)].[All]" dimensionUniqueName="[InteractionsTable]" displayFolder="" count="0" memberValueDatatype="130" unbalanced="0"/>
    <cacheHierarchy uniqueName="[InteractionsTable].[DATE (Quarter)]" caption="DATE (Quarter)" attribute="1" defaultMemberUniqueName="[InteractionsTable].[DATE (Quarter)].[All]" allUniqueName="[InteractionsTable].[DATE (Quarter)].[All]" dimensionUniqueName="[InteractionsTable]" displayFolder="" count="0" memberValueDatatype="130" unbalanced="0"/>
    <cacheHierarchy uniqueName="[InteractionsTable].[DATE (Month)]" caption="DATE (Month)" attribute="1" defaultMemberUniqueName="[InteractionsTable].[DATE (Month)].[All]" allUniqueName="[InteractionsTable].[DATE (Month)].[All]" dimensionUniqueName="[InteractionsTable]" displayFolder="" count="0" memberValueDatatype="130" unbalanced="0"/>
    <cacheHierarchy uniqueName="[OpportunitiesTable1].[PRIORITY (Formula)]" caption="PRIORITY (Formula)" attribute="1" defaultMemberUniqueName="[OpportunitiesTable1].[PRIORITY (Formula)].[All]" allUniqueName="[OpportunitiesTable1].[PRIORITY (Formula)].[All]" dimensionUniqueName="[OpportunitiesTable1]" displayFolder="" count="0" memberValueDatatype="130" unbalanced="0"/>
    <cacheHierarchy uniqueName="[OpportunitiesTable1].[Organizations (DropDown)]" caption="Organizations (DropDown)" attribute="1" defaultMemberUniqueName="[OpportunitiesTable1].[Organizations (DropDown)].[All]" allUniqueName="[OpportunitiesTable1].[Organizations (DropDown)].[All]" dimensionUniqueName="[OpportunitiesTable1]" displayFolder="" count="0" memberValueDatatype="130" unbalanced="0"/>
    <cacheHierarchy uniqueName="[OpportunitiesTable1].[OPPORTUNITY NAME]" caption="OPPORTUNITY NAME" attribute="1" defaultMemberUniqueName="[OpportunitiesTable1].[OPPORTUNITY NAME].[All]" allUniqueName="[OpportunitiesTable1].[OPPORTUNITY NAME].[All]" dimensionUniqueName="[OpportunitiesTable1]" displayFolder="" count="0" memberValueDatatype="130" unbalanced="0"/>
    <cacheHierarchy uniqueName="[OpportunitiesTable1].[Start Date]" caption="Start Date" attribute="1" time="1" defaultMemberUniqueName="[OpportunitiesTable1].[Start Date].[All]" allUniqueName="[OpportunitiesTable1].[Start Date].[All]" dimensionUniqueName="[OpportunitiesTable1]" displayFolder="" count="0" memberValueDatatype="7" unbalanced="0"/>
    <cacheHierarchy uniqueName="[OpportunitiesTable1].[Start of Week]" caption="Start of Week" attribute="1" defaultMemberUniqueName="[OpportunitiesTable1].[Start of Week].[All]" allUniqueName="[OpportunitiesTable1].[Start of Week].[All]" dimensionUniqueName="[OpportunitiesTable1]" displayFolder="" count="2" memberValueDatatype="130" unbalanced="0">
      <fieldsUsage count="2">
        <fieldUsage x="-1"/>
        <fieldUsage x="4"/>
      </fieldsUsage>
    </cacheHierarchy>
    <cacheHierarchy uniqueName="[OpportunitiesTable1].[STATUS (DropDown)]" caption="STATUS (DropDown)" attribute="1" defaultMemberUniqueName="[OpportunitiesTable1].[STATUS (DropDown)].[All]" allUniqueName="[OpportunitiesTable1].[STATUS (DropDown)].[All]" dimensionUniqueName="[OpportunitiesTable1]" displayFolder="" count="0" memberValueDatatype="130" unbalanced="0"/>
    <cacheHierarchy uniqueName="[OpportunitiesTable1].[STAGE (DropDown)]" caption="STAGE (DropDown)" attribute="1" defaultMemberUniqueName="[OpportunitiesTable1].[STAGE (DropDown)].[All]" allUniqueName="[OpportunitiesTable1].[STAGE (DropDown)].[All]" dimensionUniqueName="[OpportunitiesTable1]" displayFolder="" count="2" memberValueDatatype="130" unbalanced="0">
      <fieldsUsage count="2">
        <fieldUsage x="-1"/>
        <fieldUsage x="1"/>
      </fieldsUsage>
    </cacheHierarchy>
    <cacheHierarchy uniqueName="[OpportunitiesTable1].[EXP. SOLD-7]" caption="EXP. SOLD-7" attribute="1" defaultMemberUniqueName="[OpportunitiesTable1].[EXP. SOLD-7].[All]" allUniqueName="[OpportunitiesTable1].[EXP. SOLD-7].[All]" dimensionUniqueName="[OpportunitiesTable1]" displayFolder="" count="0" memberValueDatatype="130" unbalanced="0"/>
    <cacheHierarchy uniqueName="[OpportunitiesTable1].[PROBABILITY]" caption="PROBABILITY" attribute="1" defaultMemberUniqueName="[OpportunitiesTable1].[PROBABILITY].[All]" allUniqueName="[OpportunitiesTable1].[PROBABILITY].[All]" dimensionUniqueName="[OpportunitiesTable1]" displayFolder="" count="0" memberValueDatatype="130" unbalanced="0"/>
    <cacheHierarchy uniqueName="[OpportunitiesTable1].[PRINCIPAL]" caption="PRINCIPAL" attribute="1" defaultMemberUniqueName="[OpportunitiesTable1].[PRINCIPAL].[All]" allUniqueName="[OpportunitiesTable1].[PRINCIPAL].[All]" dimensionUniqueName="[OpportunitiesTable1]" displayFolder="" count="2" memberValueDatatype="130" unbalanced="0">
      <fieldsUsage count="2">
        <fieldUsage x="-1"/>
        <fieldUsage x="3"/>
      </fieldsUsage>
    </cacheHierarchy>
    <cacheHierarchy uniqueName="[OpportunitiesTable1].[PRODUCT (DropDown)]" caption="PRODUCT (DropDown)" attribute="1" defaultMemberUniqueName="[OpportunitiesTable1].[PRODUCT (DropDown)].[All]" allUniqueName="[OpportunitiesTable1].[PRODUCT (DropDown)].[All]" dimensionUniqueName="[OpportunitiesTable1]" displayFolder="" count="2" memberValueDatatype="130" unbalanced="0">
      <fieldsUsage count="2">
        <fieldUsage x="-1"/>
        <fieldUsage x="2"/>
      </fieldsUsage>
    </cacheHierarchy>
    <cacheHierarchy uniqueName="[OpportunitiesTable1].[CASES  Per Week VOLUME]" caption="CASES  Per Week VOLUME" attribute="1" defaultMemberUniqueName="[OpportunitiesTable1].[CASES  Per Week VOLUME].[All]" allUniqueName="[OpportunitiesTable1].[CASES  Per Week VOLUME].[All]" dimensionUniqueName="[OpportunitiesTable1]" displayFolder="" count="0" memberValueDatatype="130" unbalanced="0"/>
    <cacheHierarchy uniqueName="[OpportunitiesTable1].[DEAL OWNER (DropDown)]" caption="DEAL OWNER (DropDown)" attribute="1" defaultMemberUniqueName="[OpportunitiesTable1].[DEAL OWNER (DropDown)].[All]" allUniqueName="[OpportunitiesTable1].[DEAL OWNER (DropDown)].[All]" dimensionUniqueName="[OpportunitiesTable1]" displayFolder="" count="0" memberValueDatatype="130" unbalanced="0"/>
    <cacheHierarchy uniqueName="[OpportunitiesTable1].[SOURCE (DropDown)]" caption="SOURCE (DropDown)" attribute="1" defaultMemberUniqueName="[OpportunitiesTable1].[SOURCE (DropDown)].[All]" allUniqueName="[OpportunitiesTable1].[SOURCE (DropDown)].[All]" dimensionUniqueName="[OpportunitiesTable1]" displayFolder="" count="0" memberValueDatatype="130" unbalanced="0"/>
    <cacheHierarchy uniqueName="[OpportunitiesTable1].[LOSS REASON (DropDown)]" caption="LOSS REASON (DropDown)" attribute="1" defaultMemberUniqueName="[OpportunitiesTable1].[LOSS REASON (DropDown)].[All]" allUniqueName="[OpportunitiesTable1].[LOSS REASON (DropDown)].[All]" dimensionUniqueName="[OpportunitiesTable1]" displayFolder="" count="0" memberValueDatatype="130" unbalanced="0"/>
    <cacheHierarchy uniqueName="[OpportunitiesTable1].[Notes]" caption="Notes" attribute="1" defaultMemberUniqueName="[OpportunitiesTable1].[Notes].[All]" allUniqueName="[OpportunitiesTable1].[Notes].[All]" dimensionUniqueName="[OpportunitiesTable1]" displayFolder="" count="0" memberValueDatatype="130" unbalanced="0"/>
    <cacheHierarchy uniqueName="[InteractionsTable].[DATE (Month Index)]" caption="DATE (Month Index)" attribute="1" defaultMemberUniqueName="[InteractionsTable].[DATE (Month Index)].[All]" allUniqueName="[InteractionsTable].[DATE (Month Index)].[All]" dimensionUniqueName="[InteractionsTable]" displayFolder="" count="0" memberValueDatatype="20" unbalanced="0" hidden="1"/>
    <cacheHierarchy uniqueName="[Measures].[__XL_Count DropDownsTable]" caption="__XL_Count DropDownsTable" measure="1" displayFolder="" measureGroup="DropDownsTable" count="0" hidden="1"/>
    <cacheHierarchy uniqueName="[Measures].[__XL_Count InteractionsTable]" caption="__XL_Count InteractionsTable" measure="1" displayFolder="" measureGroup="InteractionsTable" count="0" hidden="1"/>
    <cacheHierarchy uniqueName="[Measures].[__XL_Count OpportunitiesTable1]" caption="__XL_Count OpportunitiesTable1" measure="1" displayFolder="" measureGroup="OpportunitiesTable1" count="0" hidden="1"/>
    <cacheHierarchy uniqueName="[Measures].[__No measures defined]" caption="__No measures defined" measure="1" displayFolder="" count="0" hidden="1"/>
    <cacheHierarchy uniqueName="[Measures].[Count of INTERACTION  (Dropdown)]" caption="Count of INTERACTION  (Dropdown)" measure="1" displayFolder="" measureGroup="InteractionsTable" count="0" hidden="1">
      <extLst>
        <ext xmlns:x15="http://schemas.microsoft.com/office/spreadsheetml/2010/11/main" uri="{B97F6D7D-B522-45F9-BDA1-12C45D357490}">
          <x15:cacheHierarchy aggregatedColumn="15"/>
        </ext>
      </extLst>
    </cacheHierarchy>
    <cacheHierarchy uniqueName="[Measures].[Count of STAGE (DropDown) 2]" caption="Count of STAGE (DropDown) 2" measure="1" displayFolder="" measureGroup="OpportunitiesTable1" count="0" oneField="1" hidden="1">
      <fieldsUsage count="1">
        <fieldUsage x="0"/>
      </fieldsUsage>
      <extLst>
        <ext xmlns:x15="http://schemas.microsoft.com/office/spreadsheetml/2010/11/main" uri="{B97F6D7D-B522-45F9-BDA1-12C45D357490}">
          <x15:cacheHierarchy aggregatedColumn="31"/>
        </ext>
      </extLst>
    </cacheHierarchy>
    <cacheHierarchy uniqueName="[Measures].[Count of Start Date 2]" caption="Count of Start Date 2" measure="1" displayFolder="" measureGroup="OpportunitiesTable1" count="0" hidden="1">
      <extLst>
        <ext xmlns:x15="http://schemas.microsoft.com/office/spreadsheetml/2010/11/main" uri="{B97F6D7D-B522-45F9-BDA1-12C45D357490}">
          <x15:cacheHierarchy aggregatedColumn="28"/>
        </ext>
      </extLst>
    </cacheHierarchy>
    <cacheHierarchy uniqueName="[Measures].[Count of PRODUCT (DropDown) 2]" caption="Count of PRODUCT (DropDown) 2" measure="1" displayFolder="" measureGroup="OpportunitiesTable1" count="0" hidden="1">
      <extLst>
        <ext xmlns:x15="http://schemas.microsoft.com/office/spreadsheetml/2010/11/main" uri="{B97F6D7D-B522-45F9-BDA1-12C45D357490}">
          <x15:cacheHierarchy aggregatedColumn="35"/>
        </ext>
      </extLst>
    </cacheHierarchy>
    <cacheHierarchy uniqueName="[Measures].[Count of Notes 2]" caption="Count of Notes 2" measure="1" displayFolder="" measureGroup="OpportunitiesTable1" count="0" hidden="1">
      <extLst>
        <ext xmlns:x15="http://schemas.microsoft.com/office/spreadsheetml/2010/11/main" uri="{B97F6D7D-B522-45F9-BDA1-12C45D357490}">
          <x15:cacheHierarchy aggregatedColumn="40"/>
        </ext>
      </extLst>
    </cacheHierarchy>
    <cacheHierarchy uniqueName="[Measures].[Count of STATUS (DropDown) 2]" caption="Count of STATUS (DropDown) 2" measure="1" displayFolder="" measureGroup="OpportunitiesTable1" count="0" hidden="1">
      <extLst>
        <ext xmlns:x15="http://schemas.microsoft.com/office/spreadsheetml/2010/11/main" uri="{B97F6D7D-B522-45F9-BDA1-12C45D357490}">
          <x15:cacheHierarchy aggregatedColumn="30"/>
        </ext>
      </extLst>
    </cacheHierarchy>
  </cacheHierarchies>
  <kpis count="0"/>
  <dimensions count="4">
    <dimension name="DropDownsTable" uniqueName="[DropDownsTable]" caption="DropDownsTable"/>
    <dimension name="InteractionsTable" uniqueName="[InteractionsTable]" caption="InteractionsTable"/>
    <dimension measure="1" name="Measures" uniqueName="[Measures]" caption="Measures"/>
    <dimension name="OpportunitiesTable1" uniqueName="[OpportunitiesTable1]" caption="OpportunitiesTable1"/>
  </dimensions>
  <measureGroups count="3">
    <measureGroup name="DropDownsTable" caption="DropDownsTable"/>
    <measureGroup name="InteractionsTable" caption="InteractionsTable"/>
    <measureGroup name="OpportunitiesTable1" caption="Opportunities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810.550175578705" backgroundQuery="1" createdVersion="8" refreshedVersion="8" minRefreshableVersion="3" recordCount="0" supportSubquery="1" supportAdvancedDrill="1" xr:uid="{19EB6724-E31F-4877-B43E-24336493E347}">
  <cacheSource type="external" connectionId="1"/>
  <cacheFields count="4">
    <cacheField name="[OpportunitiesTable1].[Organizations (DropDown)].[Organizations (DropDown)]" caption="Organizations (DropDown)" numFmtId="0" hierarchy="26" level="1">
      <sharedItems count="7">
        <s v="A.Fusion"/>
        <s v="Atlantic Food Distributors"/>
        <s v="Bavarian Inn/cheese trap"/>
        <s v="Gordon Foodservice"/>
        <s v="Jesse Oaks"/>
        <s v="North Point"/>
        <s v="Rail House Bar"/>
      </sharedItems>
    </cacheField>
    <cacheField name="[OpportunitiesTable1].[STAGE (DropDown)].[STAGE (DropDown)]" caption="STAGE (DropDown)" numFmtId="0" hierarchy="31" level="1">
      <sharedItems containsSemiMixedTypes="0" containsNonDate="0" containsString="0"/>
    </cacheField>
    <cacheField name="[OpportunitiesTable1].[PRINCIPAL].[PRINCIPAL]" caption="PRINCIPAL" numFmtId="0" hierarchy="34" level="1">
      <sharedItems containsSemiMixedTypes="0" containsNonDate="0" containsString="0"/>
    </cacheField>
    <cacheField name="[OpportunitiesTable1].[Start of Week].[Start of Week]" caption="Start of Week" numFmtId="0" hierarchy="29" level="1">
      <sharedItems containsSemiMixedTypes="0" containsNonDate="0" containsString="0"/>
    </cacheField>
  </cacheFields>
  <cacheHierarchies count="52">
    <cacheHierarchy uniqueName="[DropDownsTable].[PRIORITY]" caption="PRIORITY" attribute="1" defaultMemberUniqueName="[DropDownsTable].[PRIORITY].[All]" allUniqueName="[DropDownsTable].[PRIORITY].[All]" dimensionUniqueName="[DropDownsTable]" displayFolder="" count="0" memberValueDatatype="130" unbalanced="0"/>
    <cacheHierarchy uniqueName="[DropDownsTable].[SEGMENT]" caption="SEGMENT" attribute="1" defaultMemberUniqueName="[DropDownsTable].[SEGMENT].[All]" allUniqueName="[DropDownsTable].[SEGMENT].[All]" dimensionUniqueName="[DropDownsTable]" displayFolder="" count="0" memberValueDatatype="130" unbalanced="0"/>
    <cacheHierarchy uniqueName="[DropDownsTable].[DISTRIBUTOR-A priority w/w weekly]" caption="DISTRIBUTOR-A priority w/w weekly" attribute="1" defaultMemberUniqueName="[DropDownsTable].[DISTRIBUTOR-A priority w/w weekly].[All]" allUniqueName="[DropDownsTable].[DISTRIBUTOR-A priority w/w weekly].[All]" dimensionUniqueName="[DropDownsTable]" displayFolder="" count="0" memberValueDatatype="130" unbalanced="0"/>
    <cacheHierarchy uniqueName="[DropDownsTable].[ACCT. MANAGER]" caption="ACCT. MANAGER" attribute="1" defaultMemberUniqueName="[DropDownsTable].[ACCT. MANAGER].[All]" allUniqueName="[DropDownsTable].[ACCT. MANAGER].[All]" dimensionUniqueName="[DropDownsTable]" displayFolder="" count="0" memberValueDatatype="130" unbalanced="0"/>
    <cacheHierarchy uniqueName="[DropDownsTable].[STAGE-8 point sales funnel]" caption="STAGE-8 point sales funnel" attribute="1" defaultMemberUniqueName="[DropDownsTable].[STAGE-8 point sales funnel].[All]" allUniqueName="[DropDownsTable].[STAGE-8 point sales funnel].[All]" dimensionUniqueName="[DropDownsTable]" displayFolder="" count="0" memberValueDatatype="130" unbalanced="0"/>
    <cacheHierarchy uniqueName="[DropDownsTable].[POSITION]" caption="POSITION" attribute="1" defaultMemberUniqueName="[DropDownsTable].[POSITION].[All]" allUniqueName="[DropDownsTable].[POSITION].[All]" dimensionUniqueName="[DropDownsTable]" displayFolder="" count="0" memberValueDatatype="130" unbalanced="0"/>
    <cacheHierarchy uniqueName="[DropDownsTable].[REASON]" caption="REASON" attribute="1" defaultMemberUniqueName="[DropDownsTable].[REASON].[All]" allUniqueName="[DropDownsTable].[REASON].[All]" dimensionUniqueName="[DropDownsTable]" displayFolder="" count="0" memberValueDatatype="130" unbalanced="0"/>
    <cacheHierarchy uniqueName="[DropDownsTable].[SOURCE]" caption="SOURCE" attribute="1" defaultMemberUniqueName="[DropDownsTable].[SOURCE].[All]" allUniqueName="[DropDownsTable].[SOURCE].[All]" dimensionUniqueName="[DropDownsTable]" displayFolder="" count="0" memberValueDatatype="130" unbalanced="0"/>
    <cacheHierarchy uniqueName="[DropDownsTable].[INTERACTION]" caption="INTERACTION" attribute="1" defaultMemberUniqueName="[DropDownsTable].[INTERACTION].[All]" allUniqueName="[DropDownsTable].[INTERACTION].[All]" dimensionUniqueName="[DropDownsTable]" displayFolder="" count="0" memberValueDatatype="130" unbalanced="0"/>
    <cacheHierarchy uniqueName="[DropDownsTable].[STATUS]" caption="STATUS" attribute="1" defaultMemberUniqueName="[DropDownsTable].[STATUS].[All]" allUniqueName="[DropDownsTable].[STATUS].[All]" dimensionUniqueName="[DropDownsTable]" displayFolder="" count="0" memberValueDatatype="130" unbalanced="0"/>
    <cacheHierarchy uniqueName="[DropDownsTable].[PRINCIPAL]" caption="PRINCIPAL" attribute="1" defaultMemberUniqueName="[DropDownsTable].[PRINCIPAL].[All]" allUniqueName="[DropDownsTable].[PRINCIPAL].[All]" dimensionUniqueName="[DropDownsTable]" displayFolder="" count="0" memberValueDatatype="130" unbalanced="0"/>
    <cacheHierarchy uniqueName="[DropDownsTable].[PRODUCT]" caption="PRODUCT" attribute="1" defaultMemberUniqueName="[DropDownsTable].[PRODUCT].[All]" allUniqueName="[DropDownsTable].[PRODUCT].[All]" dimensionUniqueName="[DropDownsTable]" displayFolder="" count="0" memberValueDatatype="130" unbalanced="0"/>
    <cacheHierarchy uniqueName="[InteractionsTable].[PRIORITY (Formula)]" caption="PRIORITY (Formula)" attribute="1" defaultMemberUniqueName="[InteractionsTable].[PRIORITY (Formula)].[All]" allUniqueName="[InteractionsTable].[PRIORITY (Formula)].[All]" dimensionUniqueName="[InteractionsTable]" displayFolder="" count="0" memberValueDatatype="130" unbalanced="0"/>
    <cacheHierarchy uniqueName="[InteractionsTable].[DATE]" caption="DATE" attribute="1" time="1" defaultMemberUniqueName="[InteractionsTable].[DATE].[All]" allUniqueName="[InteractionsTable].[DATE].[All]" dimensionUniqueName="[InteractionsTable]" displayFolder="" count="0" memberValueDatatype="7" unbalanced="0"/>
    <cacheHierarchy uniqueName="[InteractionsTable].[Start of Week]" caption="Start of Week" attribute="1" defaultMemberUniqueName="[InteractionsTable].[Start of Week].[All]" allUniqueName="[InteractionsTable].[Start of Week].[All]" dimensionUniqueName="[InteractionsTable]" displayFolder="" count="0" memberValueDatatype="130" unbalanced="0"/>
    <cacheHierarchy uniqueName="[InteractionsTable].[INTERACTION  (Dropdown)]" caption="INTERACTION  (Dropdown)" attribute="1" defaultMemberUniqueName="[InteractionsTable].[INTERACTION  (Dropdown)].[All]" allUniqueName="[InteractionsTable].[INTERACTION  (Dropdown)].[All]" dimensionUniqueName="[InteractionsTable]" displayFolder="" count="0" memberValueDatatype="130" unbalanced="0"/>
    <cacheHierarchy uniqueName="[InteractionsTable].[Organizations (Formula)]" caption="Organizations (Formula)" attribute="1" defaultMemberUniqueName="[InteractionsTable].[Organizations (Formula)].[All]" allUniqueName="[InteractionsTable].[Organizations (Formula)].[All]" dimensionUniqueName="[InteractionsTable]" displayFolder="" count="0" memberValueDatatype="130" unbalanced="0"/>
    <cacheHierarchy uniqueName="[InteractionsTable].[ACCT.    MANAGER  (Dropdown)]" caption="ACCT.    MANAGER  (Dropdown)" attribute="1" defaultMemberUniqueName="[InteractionsTable].[ACCT.    MANAGER  (Dropdown)].[All]" allUniqueName="[InteractionsTable].[ACCT.    MANAGER  (Dropdown)].[All]" dimensionUniqueName="[InteractionsTable]" displayFolder="" count="0" memberValueDatatype="130" unbalanced="0"/>
    <cacheHierarchy uniqueName="[InteractionsTable].[OPPORTUNITY]" caption="OPPORTUNITY" attribute="1" defaultMemberUniqueName="[InteractionsTable].[OPPORTUNITY].[All]" allUniqueName="[InteractionsTable].[OPPORTUNITY].[All]" dimensionUniqueName="[InteractionsTable]" displayFolder="" count="0" memberValueDatatype="130" unbalanced="0"/>
    <cacheHierarchy uniqueName="[InteractionsTable].[CONTACT  (Dropdown)]" caption="CONTACT  (Dropdown)" attribute="1" defaultMemberUniqueName="[InteractionsTable].[CONTACT  (Dropdown)].[All]" allUniqueName="[InteractionsTable].[CONTACT  (Dropdown)].[All]" dimensionUniqueName="[InteractionsTable]" displayFolder="" count="0" memberValueDatatype="130" unbalanced="0"/>
    <cacheHierarchy uniqueName="[InteractionsTable].[PRINCIPAL]" caption="PRINCIPAL" attribute="1" defaultMemberUniqueName="[InteractionsTable].[PRINCIPAL].[All]" allUniqueName="[InteractionsTable].[PRINCIPAL].[All]" dimensionUniqueName="[InteractionsTable]" displayFolder="" count="0" memberValueDatatype="130" unbalanced="0"/>
    <cacheHierarchy uniqueName="[InteractionsTable].[NOTES]" caption="NOTES" attribute="1" defaultMemberUniqueName="[InteractionsTable].[NOTES].[All]" allUniqueName="[InteractionsTable].[NOTES].[All]" dimensionUniqueName="[InteractionsTable]" displayFolder="" count="0" memberValueDatatype="130" unbalanced="0"/>
    <cacheHierarchy uniqueName="[InteractionsTable].[DATE (Year)]" caption="DATE (Year)" attribute="1" defaultMemberUniqueName="[InteractionsTable].[DATE (Year)].[All]" allUniqueName="[InteractionsTable].[DATE (Year)].[All]" dimensionUniqueName="[InteractionsTable]" displayFolder="" count="0" memberValueDatatype="130" unbalanced="0"/>
    <cacheHierarchy uniqueName="[InteractionsTable].[DATE (Quarter)]" caption="DATE (Quarter)" attribute="1" defaultMemberUniqueName="[InteractionsTable].[DATE (Quarter)].[All]" allUniqueName="[InteractionsTable].[DATE (Quarter)].[All]" dimensionUniqueName="[InteractionsTable]" displayFolder="" count="0" memberValueDatatype="130" unbalanced="0"/>
    <cacheHierarchy uniqueName="[InteractionsTable].[DATE (Month)]" caption="DATE (Month)" attribute="1" defaultMemberUniqueName="[InteractionsTable].[DATE (Month)].[All]" allUniqueName="[InteractionsTable].[DATE (Month)].[All]" dimensionUniqueName="[InteractionsTable]" displayFolder="" count="0" memberValueDatatype="130" unbalanced="0"/>
    <cacheHierarchy uniqueName="[OpportunitiesTable1].[PRIORITY (Formula)]" caption="PRIORITY (Formula)" attribute="1" defaultMemberUniqueName="[OpportunitiesTable1].[PRIORITY (Formula)].[All]" allUniqueName="[OpportunitiesTable1].[PRIORITY (Formula)].[All]" dimensionUniqueName="[OpportunitiesTable1]" displayFolder="" count="0" memberValueDatatype="130" unbalanced="0"/>
    <cacheHierarchy uniqueName="[OpportunitiesTable1].[Organizations (DropDown)]" caption="Organizations (DropDown)" attribute="1" defaultMemberUniqueName="[OpportunitiesTable1].[Organizations (DropDown)].[All]" allUniqueName="[OpportunitiesTable1].[Organizations (DropDown)].[All]" dimensionUniqueName="[OpportunitiesTable1]" displayFolder="" count="2" memberValueDatatype="130" unbalanced="0">
      <fieldsUsage count="2">
        <fieldUsage x="-1"/>
        <fieldUsage x="0"/>
      </fieldsUsage>
    </cacheHierarchy>
    <cacheHierarchy uniqueName="[OpportunitiesTable1].[OPPORTUNITY NAME]" caption="OPPORTUNITY NAME" attribute="1" defaultMemberUniqueName="[OpportunitiesTable1].[OPPORTUNITY NAME].[All]" allUniqueName="[OpportunitiesTable1].[OPPORTUNITY NAME].[All]" dimensionUniqueName="[OpportunitiesTable1]" displayFolder="" count="0" memberValueDatatype="130" unbalanced="0"/>
    <cacheHierarchy uniqueName="[OpportunitiesTable1].[Start Date]" caption="Start Date" attribute="1" time="1" defaultMemberUniqueName="[OpportunitiesTable1].[Start Date].[All]" allUniqueName="[OpportunitiesTable1].[Start Date].[All]" dimensionUniqueName="[OpportunitiesTable1]" displayFolder="" count="0" memberValueDatatype="7" unbalanced="0"/>
    <cacheHierarchy uniqueName="[OpportunitiesTable1].[Start of Week]" caption="Start of Week" attribute="1" defaultMemberUniqueName="[OpportunitiesTable1].[Start of Week].[All]" allUniqueName="[OpportunitiesTable1].[Start of Week].[All]" dimensionUniqueName="[OpportunitiesTable1]" displayFolder="" count="2" memberValueDatatype="130" unbalanced="0">
      <fieldsUsage count="2">
        <fieldUsage x="-1"/>
        <fieldUsage x="3"/>
      </fieldsUsage>
    </cacheHierarchy>
    <cacheHierarchy uniqueName="[OpportunitiesTable1].[STATUS (DropDown)]" caption="STATUS (DropDown)" attribute="1" defaultMemberUniqueName="[OpportunitiesTable1].[STATUS (DropDown)].[All]" allUniqueName="[OpportunitiesTable1].[STATUS (DropDown)].[All]" dimensionUniqueName="[OpportunitiesTable1]" displayFolder="" count="0" memberValueDatatype="130" unbalanced="0"/>
    <cacheHierarchy uniqueName="[OpportunitiesTable1].[STAGE (DropDown)]" caption="STAGE (DropDown)" attribute="1" defaultMemberUniqueName="[OpportunitiesTable1].[STAGE (DropDown)].[All]" allUniqueName="[OpportunitiesTable1].[STAGE (DropDown)].[All]" dimensionUniqueName="[OpportunitiesTable1]" displayFolder="" count="2" memberValueDatatype="130" unbalanced="0">
      <fieldsUsage count="2">
        <fieldUsage x="-1"/>
        <fieldUsage x="1"/>
      </fieldsUsage>
    </cacheHierarchy>
    <cacheHierarchy uniqueName="[OpportunitiesTable1].[EXP. SOLD-7]" caption="EXP. SOLD-7" attribute="1" defaultMemberUniqueName="[OpportunitiesTable1].[EXP. SOLD-7].[All]" allUniqueName="[OpportunitiesTable1].[EXP. SOLD-7].[All]" dimensionUniqueName="[OpportunitiesTable1]" displayFolder="" count="0" memberValueDatatype="130" unbalanced="0"/>
    <cacheHierarchy uniqueName="[OpportunitiesTable1].[PROBABILITY]" caption="PROBABILITY" attribute="1" defaultMemberUniqueName="[OpportunitiesTable1].[PROBABILITY].[All]" allUniqueName="[OpportunitiesTable1].[PROBABILITY].[All]" dimensionUniqueName="[OpportunitiesTable1]" displayFolder="" count="0" memberValueDatatype="130" unbalanced="0"/>
    <cacheHierarchy uniqueName="[OpportunitiesTable1].[PRINCIPAL]" caption="PRINCIPAL" attribute="1" defaultMemberUniqueName="[OpportunitiesTable1].[PRINCIPAL].[All]" allUniqueName="[OpportunitiesTable1].[PRINCIPAL].[All]" dimensionUniqueName="[OpportunitiesTable1]" displayFolder="" count="2" memberValueDatatype="130" unbalanced="0">
      <fieldsUsage count="2">
        <fieldUsage x="-1"/>
        <fieldUsage x="2"/>
      </fieldsUsage>
    </cacheHierarchy>
    <cacheHierarchy uniqueName="[OpportunitiesTable1].[PRODUCT (DropDown)]" caption="PRODUCT (DropDown)" attribute="1" defaultMemberUniqueName="[OpportunitiesTable1].[PRODUCT (DropDown)].[All]" allUniqueName="[OpportunitiesTable1].[PRODUCT (DropDown)].[All]" dimensionUniqueName="[OpportunitiesTable1]" displayFolder="" count="0" memberValueDatatype="130" unbalanced="0"/>
    <cacheHierarchy uniqueName="[OpportunitiesTable1].[CASES  Per Week VOLUME]" caption="CASES  Per Week VOLUME" attribute="1" defaultMemberUniqueName="[OpportunitiesTable1].[CASES  Per Week VOLUME].[All]" allUniqueName="[OpportunitiesTable1].[CASES  Per Week VOLUME].[All]" dimensionUniqueName="[OpportunitiesTable1]" displayFolder="" count="0" memberValueDatatype="130" unbalanced="0"/>
    <cacheHierarchy uniqueName="[OpportunitiesTable1].[DEAL OWNER (DropDown)]" caption="DEAL OWNER (DropDown)" attribute="1" defaultMemberUniqueName="[OpportunitiesTable1].[DEAL OWNER (DropDown)].[All]" allUniqueName="[OpportunitiesTable1].[DEAL OWNER (DropDown)].[All]" dimensionUniqueName="[OpportunitiesTable1]" displayFolder="" count="0" memberValueDatatype="130" unbalanced="0"/>
    <cacheHierarchy uniqueName="[OpportunitiesTable1].[SOURCE (DropDown)]" caption="SOURCE (DropDown)" attribute="1" defaultMemberUniqueName="[OpportunitiesTable1].[SOURCE (DropDown)].[All]" allUniqueName="[OpportunitiesTable1].[SOURCE (DropDown)].[All]" dimensionUniqueName="[OpportunitiesTable1]" displayFolder="" count="0" memberValueDatatype="130" unbalanced="0"/>
    <cacheHierarchy uniqueName="[OpportunitiesTable1].[LOSS REASON (DropDown)]" caption="LOSS REASON (DropDown)" attribute="1" defaultMemberUniqueName="[OpportunitiesTable1].[LOSS REASON (DropDown)].[All]" allUniqueName="[OpportunitiesTable1].[LOSS REASON (DropDown)].[All]" dimensionUniqueName="[OpportunitiesTable1]" displayFolder="" count="0" memberValueDatatype="130" unbalanced="0"/>
    <cacheHierarchy uniqueName="[OpportunitiesTable1].[Notes]" caption="Notes" attribute="1" defaultMemberUniqueName="[OpportunitiesTable1].[Notes].[All]" allUniqueName="[OpportunitiesTable1].[Notes].[All]" dimensionUniqueName="[OpportunitiesTable1]" displayFolder="" count="0" memberValueDatatype="130" unbalanced="0"/>
    <cacheHierarchy uniqueName="[InteractionsTable].[DATE (Month Index)]" caption="DATE (Month Index)" attribute="1" defaultMemberUniqueName="[InteractionsTable].[DATE (Month Index)].[All]" allUniqueName="[InteractionsTable].[DATE (Month Index)].[All]" dimensionUniqueName="[InteractionsTable]" displayFolder="" count="0" memberValueDatatype="20" unbalanced="0" hidden="1"/>
    <cacheHierarchy uniqueName="[Measures].[__XL_Count DropDownsTable]" caption="__XL_Count DropDownsTable" measure="1" displayFolder="" measureGroup="DropDownsTable" count="0" hidden="1"/>
    <cacheHierarchy uniqueName="[Measures].[__XL_Count InteractionsTable]" caption="__XL_Count InteractionsTable" measure="1" displayFolder="" measureGroup="InteractionsTable" count="0" hidden="1"/>
    <cacheHierarchy uniqueName="[Measures].[__XL_Count OpportunitiesTable1]" caption="__XL_Count OpportunitiesTable1" measure="1" displayFolder="" measureGroup="OpportunitiesTable1" count="0" hidden="1"/>
    <cacheHierarchy uniqueName="[Measures].[__No measures defined]" caption="__No measures defined" measure="1" displayFolder="" count="0" hidden="1"/>
    <cacheHierarchy uniqueName="[Measures].[Count of INTERACTION  (Dropdown)]" caption="Count of INTERACTION  (Dropdown)" measure="1" displayFolder="" measureGroup="InteractionsTable" count="0" hidden="1">
      <extLst>
        <ext xmlns:x15="http://schemas.microsoft.com/office/spreadsheetml/2010/11/main" uri="{B97F6D7D-B522-45F9-BDA1-12C45D357490}">
          <x15:cacheHierarchy aggregatedColumn="15"/>
        </ext>
      </extLst>
    </cacheHierarchy>
    <cacheHierarchy uniqueName="[Measures].[Count of STAGE (DropDown) 2]" caption="Count of STAGE (DropDown) 2" measure="1" displayFolder="" measureGroup="OpportunitiesTable1" count="0" hidden="1">
      <extLst>
        <ext xmlns:x15="http://schemas.microsoft.com/office/spreadsheetml/2010/11/main" uri="{B97F6D7D-B522-45F9-BDA1-12C45D357490}">
          <x15:cacheHierarchy aggregatedColumn="31"/>
        </ext>
      </extLst>
    </cacheHierarchy>
    <cacheHierarchy uniqueName="[Measures].[Count of Start Date 2]" caption="Count of Start Date 2" measure="1" displayFolder="" measureGroup="OpportunitiesTable1" count="0" hidden="1">
      <extLst>
        <ext xmlns:x15="http://schemas.microsoft.com/office/spreadsheetml/2010/11/main" uri="{B97F6D7D-B522-45F9-BDA1-12C45D357490}">
          <x15:cacheHierarchy aggregatedColumn="28"/>
        </ext>
      </extLst>
    </cacheHierarchy>
    <cacheHierarchy uniqueName="[Measures].[Count of PRODUCT (DropDown) 2]" caption="Count of PRODUCT (DropDown) 2" measure="1" displayFolder="" measureGroup="OpportunitiesTable1" count="0" hidden="1">
      <extLst>
        <ext xmlns:x15="http://schemas.microsoft.com/office/spreadsheetml/2010/11/main" uri="{B97F6D7D-B522-45F9-BDA1-12C45D357490}">
          <x15:cacheHierarchy aggregatedColumn="35"/>
        </ext>
      </extLst>
    </cacheHierarchy>
    <cacheHierarchy uniqueName="[Measures].[Count of Notes 2]" caption="Count of Notes 2" measure="1" displayFolder="" measureGroup="OpportunitiesTable1" count="0" hidden="1">
      <extLst>
        <ext xmlns:x15="http://schemas.microsoft.com/office/spreadsheetml/2010/11/main" uri="{B97F6D7D-B522-45F9-BDA1-12C45D357490}">
          <x15:cacheHierarchy aggregatedColumn="40"/>
        </ext>
      </extLst>
    </cacheHierarchy>
    <cacheHierarchy uniqueName="[Measures].[Count of STATUS (DropDown) 2]" caption="Count of STATUS (DropDown) 2" measure="1" displayFolder="" measureGroup="OpportunitiesTable1" count="0" hidden="1">
      <extLst>
        <ext xmlns:x15="http://schemas.microsoft.com/office/spreadsheetml/2010/11/main" uri="{B97F6D7D-B522-45F9-BDA1-12C45D357490}">
          <x15:cacheHierarchy aggregatedColumn="30"/>
        </ext>
      </extLst>
    </cacheHierarchy>
  </cacheHierarchies>
  <kpis count="0"/>
  <dimensions count="4">
    <dimension name="DropDownsTable" uniqueName="[DropDownsTable]" caption="DropDownsTable"/>
    <dimension name="InteractionsTable" uniqueName="[InteractionsTable]" caption="InteractionsTable"/>
    <dimension measure="1" name="Measures" uniqueName="[Measures]" caption="Measures"/>
    <dimension name="OpportunitiesTable1" uniqueName="[OpportunitiesTable1]" caption="OpportunitiesTable1"/>
  </dimensions>
  <measureGroups count="3">
    <measureGroup name="DropDownsTable" caption="DropDownsTable"/>
    <measureGroup name="InteractionsTable" caption="InteractionsTable"/>
    <measureGroup name="OpportunitiesTable1" caption="Opportunities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810.550176157405" backgroundQuery="1" createdVersion="8" refreshedVersion="8" minRefreshableVersion="3" recordCount="0" supportSubquery="1" supportAdvancedDrill="1" xr:uid="{F6626F6A-83A0-4CF1-9A77-2448AEDF7764}">
  <cacheSource type="external" connectionId="1"/>
  <cacheFields count="4">
    <cacheField name="[OpportunitiesTable1].[Organizations (DropDown)].[Organizations (DropDown)]" caption="Organizations (DropDown)" numFmtId="0" hierarchy="26" level="1">
      <sharedItems count="2">
        <s v="MICHIGAN STATE POLICE TRAINING DIVI"/>
        <s v="The Ohio State University"/>
      </sharedItems>
    </cacheField>
    <cacheField name="[OpportunitiesTable1].[STAGE (DropDown)].[STAGE (DropDown)]" caption="STAGE (DropDown)" numFmtId="0" hierarchy="31" level="1">
      <sharedItems containsSemiMixedTypes="0" containsNonDate="0" containsString="0"/>
    </cacheField>
    <cacheField name="[OpportunitiesTable1].[PRINCIPAL].[PRINCIPAL]" caption="PRINCIPAL" numFmtId="0" hierarchy="34" level="1">
      <sharedItems containsSemiMixedTypes="0" containsNonDate="0" containsString="0"/>
    </cacheField>
    <cacheField name="[OpportunitiesTable1].[Start of Week].[Start of Week]" caption="Start of Week" numFmtId="0" hierarchy="29" level="1">
      <sharedItems containsSemiMixedTypes="0" containsNonDate="0" containsString="0"/>
    </cacheField>
  </cacheFields>
  <cacheHierarchies count="52">
    <cacheHierarchy uniqueName="[DropDownsTable].[PRIORITY]" caption="PRIORITY" attribute="1" defaultMemberUniqueName="[DropDownsTable].[PRIORITY].[All]" allUniqueName="[DropDownsTable].[PRIORITY].[All]" dimensionUniqueName="[DropDownsTable]" displayFolder="" count="0" memberValueDatatype="130" unbalanced="0"/>
    <cacheHierarchy uniqueName="[DropDownsTable].[SEGMENT]" caption="SEGMENT" attribute="1" defaultMemberUniqueName="[DropDownsTable].[SEGMENT].[All]" allUniqueName="[DropDownsTable].[SEGMENT].[All]" dimensionUniqueName="[DropDownsTable]" displayFolder="" count="0" memberValueDatatype="130" unbalanced="0"/>
    <cacheHierarchy uniqueName="[DropDownsTable].[DISTRIBUTOR-A priority w/w weekly]" caption="DISTRIBUTOR-A priority w/w weekly" attribute="1" defaultMemberUniqueName="[DropDownsTable].[DISTRIBUTOR-A priority w/w weekly].[All]" allUniqueName="[DropDownsTable].[DISTRIBUTOR-A priority w/w weekly].[All]" dimensionUniqueName="[DropDownsTable]" displayFolder="" count="0" memberValueDatatype="130" unbalanced="0"/>
    <cacheHierarchy uniqueName="[DropDownsTable].[ACCT. MANAGER]" caption="ACCT. MANAGER" attribute="1" defaultMemberUniqueName="[DropDownsTable].[ACCT. MANAGER].[All]" allUniqueName="[DropDownsTable].[ACCT. MANAGER].[All]" dimensionUniqueName="[DropDownsTable]" displayFolder="" count="0" memberValueDatatype="130" unbalanced="0"/>
    <cacheHierarchy uniqueName="[DropDownsTable].[STAGE-8 point sales funnel]" caption="STAGE-8 point sales funnel" attribute="1" defaultMemberUniqueName="[DropDownsTable].[STAGE-8 point sales funnel].[All]" allUniqueName="[DropDownsTable].[STAGE-8 point sales funnel].[All]" dimensionUniqueName="[DropDownsTable]" displayFolder="" count="0" memberValueDatatype="130" unbalanced="0"/>
    <cacheHierarchy uniqueName="[DropDownsTable].[POSITION]" caption="POSITION" attribute="1" defaultMemberUniqueName="[DropDownsTable].[POSITION].[All]" allUniqueName="[DropDownsTable].[POSITION].[All]" dimensionUniqueName="[DropDownsTable]" displayFolder="" count="0" memberValueDatatype="130" unbalanced="0"/>
    <cacheHierarchy uniqueName="[DropDownsTable].[REASON]" caption="REASON" attribute="1" defaultMemberUniqueName="[DropDownsTable].[REASON].[All]" allUniqueName="[DropDownsTable].[REASON].[All]" dimensionUniqueName="[DropDownsTable]" displayFolder="" count="0" memberValueDatatype="130" unbalanced="0"/>
    <cacheHierarchy uniqueName="[DropDownsTable].[SOURCE]" caption="SOURCE" attribute="1" defaultMemberUniqueName="[DropDownsTable].[SOURCE].[All]" allUniqueName="[DropDownsTable].[SOURCE].[All]" dimensionUniqueName="[DropDownsTable]" displayFolder="" count="0" memberValueDatatype="130" unbalanced="0"/>
    <cacheHierarchy uniqueName="[DropDownsTable].[INTERACTION]" caption="INTERACTION" attribute="1" defaultMemberUniqueName="[DropDownsTable].[INTERACTION].[All]" allUniqueName="[DropDownsTable].[INTERACTION].[All]" dimensionUniqueName="[DropDownsTable]" displayFolder="" count="0" memberValueDatatype="130" unbalanced="0"/>
    <cacheHierarchy uniqueName="[DropDownsTable].[STATUS]" caption="STATUS" attribute="1" defaultMemberUniqueName="[DropDownsTable].[STATUS].[All]" allUniqueName="[DropDownsTable].[STATUS].[All]" dimensionUniqueName="[DropDownsTable]" displayFolder="" count="0" memberValueDatatype="130" unbalanced="0"/>
    <cacheHierarchy uniqueName="[DropDownsTable].[PRINCIPAL]" caption="PRINCIPAL" attribute="1" defaultMemberUniqueName="[DropDownsTable].[PRINCIPAL].[All]" allUniqueName="[DropDownsTable].[PRINCIPAL].[All]" dimensionUniqueName="[DropDownsTable]" displayFolder="" count="0" memberValueDatatype="130" unbalanced="0"/>
    <cacheHierarchy uniqueName="[DropDownsTable].[PRODUCT]" caption="PRODUCT" attribute="1" defaultMemberUniqueName="[DropDownsTable].[PRODUCT].[All]" allUniqueName="[DropDownsTable].[PRODUCT].[All]" dimensionUniqueName="[DropDownsTable]" displayFolder="" count="0" memberValueDatatype="130" unbalanced="0"/>
    <cacheHierarchy uniqueName="[InteractionsTable].[PRIORITY (Formula)]" caption="PRIORITY (Formula)" attribute="1" defaultMemberUniqueName="[InteractionsTable].[PRIORITY (Formula)].[All]" allUniqueName="[InteractionsTable].[PRIORITY (Formula)].[All]" dimensionUniqueName="[InteractionsTable]" displayFolder="" count="0" memberValueDatatype="130" unbalanced="0"/>
    <cacheHierarchy uniqueName="[InteractionsTable].[DATE]" caption="DATE" attribute="1" time="1" defaultMemberUniqueName="[InteractionsTable].[DATE].[All]" allUniqueName="[InteractionsTable].[DATE].[All]" dimensionUniqueName="[InteractionsTable]" displayFolder="" count="0" memberValueDatatype="7" unbalanced="0"/>
    <cacheHierarchy uniqueName="[InteractionsTable].[Start of Week]" caption="Start of Week" attribute="1" defaultMemberUniqueName="[InteractionsTable].[Start of Week].[All]" allUniqueName="[InteractionsTable].[Start of Week].[All]" dimensionUniqueName="[InteractionsTable]" displayFolder="" count="0" memberValueDatatype="130" unbalanced="0"/>
    <cacheHierarchy uniqueName="[InteractionsTable].[INTERACTION  (Dropdown)]" caption="INTERACTION  (Dropdown)" attribute="1" defaultMemberUniqueName="[InteractionsTable].[INTERACTION  (Dropdown)].[All]" allUniqueName="[InteractionsTable].[INTERACTION  (Dropdown)].[All]" dimensionUniqueName="[InteractionsTable]" displayFolder="" count="0" memberValueDatatype="130" unbalanced="0"/>
    <cacheHierarchy uniqueName="[InteractionsTable].[Organizations (Formula)]" caption="Organizations (Formula)" attribute="1" defaultMemberUniqueName="[InteractionsTable].[Organizations (Formula)].[All]" allUniqueName="[InteractionsTable].[Organizations (Formula)].[All]" dimensionUniqueName="[InteractionsTable]" displayFolder="" count="0" memberValueDatatype="130" unbalanced="0"/>
    <cacheHierarchy uniqueName="[InteractionsTable].[ACCT.    MANAGER  (Dropdown)]" caption="ACCT.    MANAGER  (Dropdown)" attribute="1" defaultMemberUniqueName="[InteractionsTable].[ACCT.    MANAGER  (Dropdown)].[All]" allUniqueName="[InteractionsTable].[ACCT.    MANAGER  (Dropdown)].[All]" dimensionUniqueName="[InteractionsTable]" displayFolder="" count="0" memberValueDatatype="130" unbalanced="0"/>
    <cacheHierarchy uniqueName="[InteractionsTable].[OPPORTUNITY]" caption="OPPORTUNITY" attribute="1" defaultMemberUniqueName="[InteractionsTable].[OPPORTUNITY].[All]" allUniqueName="[InteractionsTable].[OPPORTUNITY].[All]" dimensionUniqueName="[InteractionsTable]" displayFolder="" count="0" memberValueDatatype="130" unbalanced="0"/>
    <cacheHierarchy uniqueName="[InteractionsTable].[CONTACT  (Dropdown)]" caption="CONTACT  (Dropdown)" attribute="1" defaultMemberUniqueName="[InteractionsTable].[CONTACT  (Dropdown)].[All]" allUniqueName="[InteractionsTable].[CONTACT  (Dropdown)].[All]" dimensionUniqueName="[InteractionsTable]" displayFolder="" count="0" memberValueDatatype="130" unbalanced="0"/>
    <cacheHierarchy uniqueName="[InteractionsTable].[PRINCIPAL]" caption="PRINCIPAL" attribute="1" defaultMemberUniqueName="[InteractionsTable].[PRINCIPAL].[All]" allUniqueName="[InteractionsTable].[PRINCIPAL].[All]" dimensionUniqueName="[InteractionsTable]" displayFolder="" count="0" memberValueDatatype="130" unbalanced="0"/>
    <cacheHierarchy uniqueName="[InteractionsTable].[NOTES]" caption="NOTES" attribute="1" defaultMemberUniqueName="[InteractionsTable].[NOTES].[All]" allUniqueName="[InteractionsTable].[NOTES].[All]" dimensionUniqueName="[InteractionsTable]" displayFolder="" count="0" memberValueDatatype="130" unbalanced="0"/>
    <cacheHierarchy uniqueName="[InteractionsTable].[DATE (Year)]" caption="DATE (Year)" attribute="1" defaultMemberUniqueName="[InteractionsTable].[DATE (Year)].[All]" allUniqueName="[InteractionsTable].[DATE (Year)].[All]" dimensionUniqueName="[InteractionsTable]" displayFolder="" count="0" memberValueDatatype="130" unbalanced="0"/>
    <cacheHierarchy uniqueName="[InteractionsTable].[DATE (Quarter)]" caption="DATE (Quarter)" attribute="1" defaultMemberUniqueName="[InteractionsTable].[DATE (Quarter)].[All]" allUniqueName="[InteractionsTable].[DATE (Quarter)].[All]" dimensionUniqueName="[InteractionsTable]" displayFolder="" count="0" memberValueDatatype="130" unbalanced="0"/>
    <cacheHierarchy uniqueName="[InteractionsTable].[DATE (Month)]" caption="DATE (Month)" attribute="1" defaultMemberUniqueName="[InteractionsTable].[DATE (Month)].[All]" allUniqueName="[InteractionsTable].[DATE (Month)].[All]" dimensionUniqueName="[InteractionsTable]" displayFolder="" count="0" memberValueDatatype="130" unbalanced="0"/>
    <cacheHierarchy uniqueName="[OpportunitiesTable1].[PRIORITY (Formula)]" caption="PRIORITY (Formula)" attribute="1" defaultMemberUniqueName="[OpportunitiesTable1].[PRIORITY (Formula)].[All]" allUniqueName="[OpportunitiesTable1].[PRIORITY (Formula)].[All]" dimensionUniqueName="[OpportunitiesTable1]" displayFolder="" count="0" memberValueDatatype="130" unbalanced="0"/>
    <cacheHierarchy uniqueName="[OpportunitiesTable1].[Organizations (DropDown)]" caption="Organizations (DropDown)" attribute="1" defaultMemberUniqueName="[OpportunitiesTable1].[Organizations (DropDown)].[All]" allUniqueName="[OpportunitiesTable1].[Organizations (DropDown)].[All]" dimensionUniqueName="[OpportunitiesTable1]" displayFolder="" count="2" memberValueDatatype="130" unbalanced="0">
      <fieldsUsage count="2">
        <fieldUsage x="-1"/>
        <fieldUsage x="0"/>
      </fieldsUsage>
    </cacheHierarchy>
    <cacheHierarchy uniqueName="[OpportunitiesTable1].[OPPORTUNITY NAME]" caption="OPPORTUNITY NAME" attribute="1" defaultMemberUniqueName="[OpportunitiesTable1].[OPPORTUNITY NAME].[All]" allUniqueName="[OpportunitiesTable1].[OPPORTUNITY NAME].[All]" dimensionUniqueName="[OpportunitiesTable1]" displayFolder="" count="0" memberValueDatatype="130" unbalanced="0"/>
    <cacheHierarchy uniqueName="[OpportunitiesTable1].[Start Date]" caption="Start Date" attribute="1" time="1" defaultMemberUniqueName="[OpportunitiesTable1].[Start Date].[All]" allUniqueName="[OpportunitiesTable1].[Start Date].[All]" dimensionUniqueName="[OpportunitiesTable1]" displayFolder="" count="0" memberValueDatatype="7" unbalanced="0"/>
    <cacheHierarchy uniqueName="[OpportunitiesTable1].[Start of Week]" caption="Start of Week" attribute="1" defaultMemberUniqueName="[OpportunitiesTable1].[Start of Week].[All]" allUniqueName="[OpportunitiesTable1].[Start of Week].[All]" dimensionUniqueName="[OpportunitiesTable1]" displayFolder="" count="2" memberValueDatatype="130" unbalanced="0">
      <fieldsUsage count="2">
        <fieldUsage x="-1"/>
        <fieldUsage x="3"/>
      </fieldsUsage>
    </cacheHierarchy>
    <cacheHierarchy uniqueName="[OpportunitiesTable1].[STATUS (DropDown)]" caption="STATUS (DropDown)" attribute="1" defaultMemberUniqueName="[OpportunitiesTable1].[STATUS (DropDown)].[All]" allUniqueName="[OpportunitiesTable1].[STATUS (DropDown)].[All]" dimensionUniqueName="[OpportunitiesTable1]" displayFolder="" count="0" memberValueDatatype="130" unbalanced="0"/>
    <cacheHierarchy uniqueName="[OpportunitiesTable1].[STAGE (DropDown)]" caption="STAGE (DropDown)" attribute="1" defaultMemberUniqueName="[OpportunitiesTable1].[STAGE (DropDown)].[All]" allUniqueName="[OpportunitiesTable1].[STAGE (DropDown)].[All]" dimensionUniqueName="[OpportunitiesTable1]" displayFolder="" count="2" memberValueDatatype="130" unbalanced="0">
      <fieldsUsage count="2">
        <fieldUsage x="-1"/>
        <fieldUsage x="1"/>
      </fieldsUsage>
    </cacheHierarchy>
    <cacheHierarchy uniqueName="[OpportunitiesTable1].[EXP. SOLD-7]" caption="EXP. SOLD-7" attribute="1" defaultMemberUniqueName="[OpportunitiesTable1].[EXP. SOLD-7].[All]" allUniqueName="[OpportunitiesTable1].[EXP. SOLD-7].[All]" dimensionUniqueName="[OpportunitiesTable1]" displayFolder="" count="0" memberValueDatatype="130" unbalanced="0"/>
    <cacheHierarchy uniqueName="[OpportunitiesTable1].[PROBABILITY]" caption="PROBABILITY" attribute="1" defaultMemberUniqueName="[OpportunitiesTable1].[PROBABILITY].[All]" allUniqueName="[OpportunitiesTable1].[PROBABILITY].[All]" dimensionUniqueName="[OpportunitiesTable1]" displayFolder="" count="0" memberValueDatatype="130" unbalanced="0"/>
    <cacheHierarchy uniqueName="[OpportunitiesTable1].[PRINCIPAL]" caption="PRINCIPAL" attribute="1" defaultMemberUniqueName="[OpportunitiesTable1].[PRINCIPAL].[All]" allUniqueName="[OpportunitiesTable1].[PRINCIPAL].[All]" dimensionUniqueName="[OpportunitiesTable1]" displayFolder="" count="2" memberValueDatatype="130" unbalanced="0">
      <fieldsUsage count="2">
        <fieldUsage x="-1"/>
        <fieldUsage x="2"/>
      </fieldsUsage>
    </cacheHierarchy>
    <cacheHierarchy uniqueName="[OpportunitiesTable1].[PRODUCT (DropDown)]" caption="PRODUCT (DropDown)" attribute="1" defaultMemberUniqueName="[OpportunitiesTable1].[PRODUCT (DropDown)].[All]" allUniqueName="[OpportunitiesTable1].[PRODUCT (DropDown)].[All]" dimensionUniqueName="[OpportunitiesTable1]" displayFolder="" count="0" memberValueDatatype="130" unbalanced="0"/>
    <cacheHierarchy uniqueName="[OpportunitiesTable1].[CASES  Per Week VOLUME]" caption="CASES  Per Week VOLUME" attribute="1" defaultMemberUniqueName="[OpportunitiesTable1].[CASES  Per Week VOLUME].[All]" allUniqueName="[OpportunitiesTable1].[CASES  Per Week VOLUME].[All]" dimensionUniqueName="[OpportunitiesTable1]" displayFolder="" count="0" memberValueDatatype="130" unbalanced="0"/>
    <cacheHierarchy uniqueName="[OpportunitiesTable1].[DEAL OWNER (DropDown)]" caption="DEAL OWNER (DropDown)" attribute="1" defaultMemberUniqueName="[OpportunitiesTable1].[DEAL OWNER (DropDown)].[All]" allUniqueName="[OpportunitiesTable1].[DEAL OWNER (DropDown)].[All]" dimensionUniqueName="[OpportunitiesTable1]" displayFolder="" count="0" memberValueDatatype="130" unbalanced="0"/>
    <cacheHierarchy uniqueName="[OpportunitiesTable1].[SOURCE (DropDown)]" caption="SOURCE (DropDown)" attribute="1" defaultMemberUniqueName="[OpportunitiesTable1].[SOURCE (DropDown)].[All]" allUniqueName="[OpportunitiesTable1].[SOURCE (DropDown)].[All]" dimensionUniqueName="[OpportunitiesTable1]" displayFolder="" count="0" memberValueDatatype="130" unbalanced="0"/>
    <cacheHierarchy uniqueName="[OpportunitiesTable1].[LOSS REASON (DropDown)]" caption="LOSS REASON (DropDown)" attribute="1" defaultMemberUniqueName="[OpportunitiesTable1].[LOSS REASON (DropDown)].[All]" allUniqueName="[OpportunitiesTable1].[LOSS REASON (DropDown)].[All]" dimensionUniqueName="[OpportunitiesTable1]" displayFolder="" count="0" memberValueDatatype="130" unbalanced="0"/>
    <cacheHierarchy uniqueName="[OpportunitiesTable1].[Notes]" caption="Notes" attribute="1" defaultMemberUniqueName="[OpportunitiesTable1].[Notes].[All]" allUniqueName="[OpportunitiesTable1].[Notes].[All]" dimensionUniqueName="[OpportunitiesTable1]" displayFolder="" count="0" memberValueDatatype="130" unbalanced="0"/>
    <cacheHierarchy uniqueName="[InteractionsTable].[DATE (Month Index)]" caption="DATE (Month Index)" attribute="1" defaultMemberUniqueName="[InteractionsTable].[DATE (Month Index)].[All]" allUniqueName="[InteractionsTable].[DATE (Month Index)].[All]" dimensionUniqueName="[InteractionsTable]" displayFolder="" count="0" memberValueDatatype="20" unbalanced="0" hidden="1"/>
    <cacheHierarchy uniqueName="[Measures].[__XL_Count DropDownsTable]" caption="__XL_Count DropDownsTable" measure="1" displayFolder="" measureGroup="DropDownsTable" count="0" hidden="1"/>
    <cacheHierarchy uniqueName="[Measures].[__XL_Count InteractionsTable]" caption="__XL_Count InteractionsTable" measure="1" displayFolder="" measureGroup="InteractionsTable" count="0" hidden="1"/>
    <cacheHierarchy uniqueName="[Measures].[__XL_Count OpportunitiesTable1]" caption="__XL_Count OpportunitiesTable1" measure="1" displayFolder="" measureGroup="OpportunitiesTable1" count="0" hidden="1"/>
    <cacheHierarchy uniqueName="[Measures].[__No measures defined]" caption="__No measures defined" measure="1" displayFolder="" count="0" hidden="1"/>
    <cacheHierarchy uniqueName="[Measures].[Count of INTERACTION  (Dropdown)]" caption="Count of INTERACTION  (Dropdown)" measure="1" displayFolder="" measureGroup="InteractionsTable" count="0" hidden="1">
      <extLst>
        <ext xmlns:x15="http://schemas.microsoft.com/office/spreadsheetml/2010/11/main" uri="{B97F6D7D-B522-45F9-BDA1-12C45D357490}">
          <x15:cacheHierarchy aggregatedColumn="15"/>
        </ext>
      </extLst>
    </cacheHierarchy>
    <cacheHierarchy uniqueName="[Measures].[Count of STAGE (DropDown) 2]" caption="Count of STAGE (DropDown) 2" measure="1" displayFolder="" measureGroup="OpportunitiesTable1" count="0" hidden="1">
      <extLst>
        <ext xmlns:x15="http://schemas.microsoft.com/office/spreadsheetml/2010/11/main" uri="{B97F6D7D-B522-45F9-BDA1-12C45D357490}">
          <x15:cacheHierarchy aggregatedColumn="31"/>
        </ext>
      </extLst>
    </cacheHierarchy>
    <cacheHierarchy uniqueName="[Measures].[Count of Start Date 2]" caption="Count of Start Date 2" measure="1" displayFolder="" measureGroup="OpportunitiesTable1" count="0" hidden="1">
      <extLst>
        <ext xmlns:x15="http://schemas.microsoft.com/office/spreadsheetml/2010/11/main" uri="{B97F6D7D-B522-45F9-BDA1-12C45D357490}">
          <x15:cacheHierarchy aggregatedColumn="28"/>
        </ext>
      </extLst>
    </cacheHierarchy>
    <cacheHierarchy uniqueName="[Measures].[Count of PRODUCT (DropDown) 2]" caption="Count of PRODUCT (DropDown) 2" measure="1" displayFolder="" measureGroup="OpportunitiesTable1" count="0" hidden="1">
      <extLst>
        <ext xmlns:x15="http://schemas.microsoft.com/office/spreadsheetml/2010/11/main" uri="{B97F6D7D-B522-45F9-BDA1-12C45D357490}">
          <x15:cacheHierarchy aggregatedColumn="35"/>
        </ext>
      </extLst>
    </cacheHierarchy>
    <cacheHierarchy uniqueName="[Measures].[Count of Notes 2]" caption="Count of Notes 2" measure="1" displayFolder="" measureGroup="OpportunitiesTable1" count="0" hidden="1">
      <extLst>
        <ext xmlns:x15="http://schemas.microsoft.com/office/spreadsheetml/2010/11/main" uri="{B97F6D7D-B522-45F9-BDA1-12C45D357490}">
          <x15:cacheHierarchy aggregatedColumn="40"/>
        </ext>
      </extLst>
    </cacheHierarchy>
    <cacheHierarchy uniqueName="[Measures].[Count of STATUS (DropDown) 2]" caption="Count of STATUS (DropDown) 2" measure="1" displayFolder="" measureGroup="OpportunitiesTable1" count="0" hidden="1">
      <extLst>
        <ext xmlns:x15="http://schemas.microsoft.com/office/spreadsheetml/2010/11/main" uri="{B97F6D7D-B522-45F9-BDA1-12C45D357490}">
          <x15:cacheHierarchy aggregatedColumn="30"/>
        </ext>
      </extLst>
    </cacheHierarchy>
  </cacheHierarchies>
  <kpis count="0"/>
  <dimensions count="4">
    <dimension name="DropDownsTable" uniqueName="[DropDownsTable]" caption="DropDownsTable"/>
    <dimension name="InteractionsTable" uniqueName="[InteractionsTable]" caption="InteractionsTable"/>
    <dimension measure="1" name="Measures" uniqueName="[Measures]" caption="Measures"/>
    <dimension name="OpportunitiesTable1" uniqueName="[OpportunitiesTable1]" caption="OpportunitiesTable1"/>
  </dimensions>
  <measureGroups count="3">
    <measureGroup name="DropDownsTable" caption="DropDownsTable"/>
    <measureGroup name="InteractionsTable" caption="InteractionsTable"/>
    <measureGroup name="OpportunitiesTable1" caption="Opportunities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810.550176851852" backgroundQuery="1" createdVersion="8" refreshedVersion="8" minRefreshableVersion="3" recordCount="0" supportSubquery="1" supportAdvancedDrill="1" xr:uid="{8F95082D-0771-4B58-95DA-55A5C254B805}">
  <cacheSource type="external" connectionId="1"/>
  <cacheFields count="4">
    <cacheField name="[OpportunitiesTable1].[STAGE (DropDown)].[STAGE (DropDown)]" caption="STAGE (DropDown)" numFmtId="0" hierarchy="31" level="1">
      <sharedItems count="8">
        <s v="Lead-discovery-1"/>
        <s v="order support-8"/>
        <s v="Sampled/Visited invite-3"/>
        <s v="Contacted-phone/email-2" u="1"/>
        <s v="demo-cookup-6" u="1"/>
        <s v="Follow-up-4" u="1"/>
        <s v="SOLD-7" u="1"/>
        <s v="Feedback- received-5" u="1"/>
      </sharedItems>
    </cacheField>
    <cacheField name="[Measures].[Count of STAGE (DropDown) 2]" caption="Count of STAGE (DropDown) 2" numFmtId="0" hierarchy="47" level="32767"/>
    <cacheField name="[OpportunitiesTable1].[PRINCIPAL].[PRINCIPAL]" caption="PRINCIPAL" numFmtId="0" hierarchy="34" level="1">
      <sharedItems containsSemiMixedTypes="0" containsNonDate="0" containsString="0"/>
    </cacheField>
    <cacheField name="[OpportunitiesTable1].[Start of Week].[Start of Week]" caption="Start of Week" numFmtId="0" hierarchy="29" level="1">
      <sharedItems containsSemiMixedTypes="0" containsNonDate="0" containsString="0"/>
    </cacheField>
  </cacheFields>
  <cacheHierarchies count="52">
    <cacheHierarchy uniqueName="[DropDownsTable].[PRIORITY]" caption="PRIORITY" attribute="1" defaultMemberUniqueName="[DropDownsTable].[PRIORITY].[All]" allUniqueName="[DropDownsTable].[PRIORITY].[All]" dimensionUniqueName="[DropDownsTable]" displayFolder="" count="0" memberValueDatatype="130" unbalanced="0"/>
    <cacheHierarchy uniqueName="[DropDownsTable].[SEGMENT]" caption="SEGMENT" attribute="1" defaultMemberUniqueName="[DropDownsTable].[SEGMENT].[All]" allUniqueName="[DropDownsTable].[SEGMENT].[All]" dimensionUniqueName="[DropDownsTable]" displayFolder="" count="0" memberValueDatatype="130" unbalanced="0"/>
    <cacheHierarchy uniqueName="[DropDownsTable].[DISTRIBUTOR-A priority w/w weekly]" caption="DISTRIBUTOR-A priority w/w weekly" attribute="1" defaultMemberUniqueName="[DropDownsTable].[DISTRIBUTOR-A priority w/w weekly].[All]" allUniqueName="[DropDownsTable].[DISTRIBUTOR-A priority w/w weekly].[All]" dimensionUniqueName="[DropDownsTable]" displayFolder="" count="0" memberValueDatatype="130" unbalanced="0"/>
    <cacheHierarchy uniqueName="[DropDownsTable].[ACCT. MANAGER]" caption="ACCT. MANAGER" attribute="1" defaultMemberUniqueName="[DropDownsTable].[ACCT. MANAGER].[All]" allUniqueName="[DropDownsTable].[ACCT. MANAGER].[All]" dimensionUniqueName="[DropDownsTable]" displayFolder="" count="0" memberValueDatatype="130" unbalanced="0"/>
    <cacheHierarchy uniqueName="[DropDownsTable].[STAGE-8 point sales funnel]" caption="STAGE-8 point sales funnel" attribute="1" defaultMemberUniqueName="[DropDownsTable].[STAGE-8 point sales funnel].[All]" allUniqueName="[DropDownsTable].[STAGE-8 point sales funnel].[All]" dimensionUniqueName="[DropDownsTable]" displayFolder="" count="0" memberValueDatatype="130" unbalanced="0"/>
    <cacheHierarchy uniqueName="[DropDownsTable].[POSITION]" caption="POSITION" attribute="1" defaultMemberUniqueName="[DropDownsTable].[POSITION].[All]" allUniqueName="[DropDownsTable].[POSITION].[All]" dimensionUniqueName="[DropDownsTable]" displayFolder="" count="0" memberValueDatatype="130" unbalanced="0"/>
    <cacheHierarchy uniqueName="[DropDownsTable].[REASON]" caption="REASON" attribute="1" defaultMemberUniqueName="[DropDownsTable].[REASON].[All]" allUniqueName="[DropDownsTable].[REASON].[All]" dimensionUniqueName="[DropDownsTable]" displayFolder="" count="0" memberValueDatatype="130" unbalanced="0"/>
    <cacheHierarchy uniqueName="[DropDownsTable].[SOURCE]" caption="SOURCE" attribute="1" defaultMemberUniqueName="[DropDownsTable].[SOURCE].[All]" allUniqueName="[DropDownsTable].[SOURCE].[All]" dimensionUniqueName="[DropDownsTable]" displayFolder="" count="0" memberValueDatatype="130" unbalanced="0"/>
    <cacheHierarchy uniqueName="[DropDownsTable].[INTERACTION]" caption="INTERACTION" attribute="1" defaultMemberUniqueName="[DropDownsTable].[INTERACTION].[All]" allUniqueName="[DropDownsTable].[INTERACTION].[All]" dimensionUniqueName="[DropDownsTable]" displayFolder="" count="0" memberValueDatatype="130" unbalanced="0"/>
    <cacheHierarchy uniqueName="[DropDownsTable].[STATUS]" caption="STATUS" attribute="1" defaultMemberUniqueName="[DropDownsTable].[STATUS].[All]" allUniqueName="[DropDownsTable].[STATUS].[All]" dimensionUniqueName="[DropDownsTable]" displayFolder="" count="0" memberValueDatatype="130" unbalanced="0"/>
    <cacheHierarchy uniqueName="[DropDownsTable].[PRINCIPAL]" caption="PRINCIPAL" attribute="1" defaultMemberUniqueName="[DropDownsTable].[PRINCIPAL].[All]" allUniqueName="[DropDownsTable].[PRINCIPAL].[All]" dimensionUniqueName="[DropDownsTable]" displayFolder="" count="0" memberValueDatatype="130" unbalanced="0"/>
    <cacheHierarchy uniqueName="[DropDownsTable].[PRODUCT]" caption="PRODUCT" attribute="1" defaultMemberUniqueName="[DropDownsTable].[PRODUCT].[All]" allUniqueName="[DropDownsTable].[PRODUCT].[All]" dimensionUniqueName="[DropDownsTable]" displayFolder="" count="0" memberValueDatatype="130" unbalanced="0"/>
    <cacheHierarchy uniqueName="[InteractionsTable].[PRIORITY (Formula)]" caption="PRIORITY (Formula)" attribute="1" defaultMemberUniqueName="[InteractionsTable].[PRIORITY (Formula)].[All]" allUniqueName="[InteractionsTable].[PRIORITY (Formula)].[All]" dimensionUniqueName="[InteractionsTable]" displayFolder="" count="0" memberValueDatatype="130" unbalanced="0"/>
    <cacheHierarchy uniqueName="[InteractionsTable].[DATE]" caption="DATE" attribute="1" time="1" defaultMemberUniqueName="[InteractionsTable].[DATE].[All]" allUniqueName="[InteractionsTable].[DATE].[All]" dimensionUniqueName="[InteractionsTable]" displayFolder="" count="0" memberValueDatatype="7" unbalanced="0"/>
    <cacheHierarchy uniqueName="[InteractionsTable].[Start of Week]" caption="Start of Week" attribute="1" defaultMemberUniqueName="[InteractionsTable].[Start of Week].[All]" allUniqueName="[InteractionsTable].[Start of Week].[All]" dimensionUniqueName="[InteractionsTable]" displayFolder="" count="0" memberValueDatatype="130" unbalanced="0"/>
    <cacheHierarchy uniqueName="[InteractionsTable].[INTERACTION  (Dropdown)]" caption="INTERACTION  (Dropdown)" attribute="1" defaultMemberUniqueName="[InteractionsTable].[INTERACTION  (Dropdown)].[All]" allUniqueName="[InteractionsTable].[INTERACTION  (Dropdown)].[All]" dimensionUniqueName="[InteractionsTable]" displayFolder="" count="0" memberValueDatatype="130" unbalanced="0"/>
    <cacheHierarchy uniqueName="[InteractionsTable].[Organizations (Formula)]" caption="Organizations (Formula)" attribute="1" defaultMemberUniqueName="[InteractionsTable].[Organizations (Formula)].[All]" allUniqueName="[InteractionsTable].[Organizations (Formula)].[All]" dimensionUniqueName="[InteractionsTable]" displayFolder="" count="0" memberValueDatatype="130" unbalanced="0"/>
    <cacheHierarchy uniqueName="[InteractionsTable].[ACCT.    MANAGER  (Dropdown)]" caption="ACCT.    MANAGER  (Dropdown)" attribute="1" defaultMemberUniqueName="[InteractionsTable].[ACCT.    MANAGER  (Dropdown)].[All]" allUniqueName="[InteractionsTable].[ACCT.    MANAGER  (Dropdown)].[All]" dimensionUniqueName="[InteractionsTable]" displayFolder="" count="0" memberValueDatatype="130" unbalanced="0"/>
    <cacheHierarchy uniqueName="[InteractionsTable].[OPPORTUNITY]" caption="OPPORTUNITY" attribute="1" defaultMemberUniqueName="[InteractionsTable].[OPPORTUNITY].[All]" allUniqueName="[InteractionsTable].[OPPORTUNITY].[All]" dimensionUniqueName="[InteractionsTable]" displayFolder="" count="0" memberValueDatatype="130" unbalanced="0"/>
    <cacheHierarchy uniqueName="[InteractionsTable].[CONTACT  (Dropdown)]" caption="CONTACT  (Dropdown)" attribute="1" defaultMemberUniqueName="[InteractionsTable].[CONTACT  (Dropdown)].[All]" allUniqueName="[InteractionsTable].[CONTACT  (Dropdown)].[All]" dimensionUniqueName="[InteractionsTable]" displayFolder="" count="0" memberValueDatatype="130" unbalanced="0"/>
    <cacheHierarchy uniqueName="[InteractionsTable].[PRINCIPAL]" caption="PRINCIPAL" attribute="1" defaultMemberUniqueName="[InteractionsTable].[PRINCIPAL].[All]" allUniqueName="[InteractionsTable].[PRINCIPAL].[All]" dimensionUniqueName="[InteractionsTable]" displayFolder="" count="0" memberValueDatatype="130" unbalanced="0"/>
    <cacheHierarchy uniqueName="[InteractionsTable].[NOTES]" caption="NOTES" attribute="1" defaultMemberUniqueName="[InteractionsTable].[NOTES].[All]" allUniqueName="[InteractionsTable].[NOTES].[All]" dimensionUniqueName="[InteractionsTable]" displayFolder="" count="0" memberValueDatatype="130" unbalanced="0"/>
    <cacheHierarchy uniqueName="[InteractionsTable].[DATE (Year)]" caption="DATE (Year)" attribute="1" defaultMemberUniqueName="[InteractionsTable].[DATE (Year)].[All]" allUniqueName="[InteractionsTable].[DATE (Year)].[All]" dimensionUniqueName="[InteractionsTable]" displayFolder="" count="0" memberValueDatatype="130" unbalanced="0"/>
    <cacheHierarchy uniqueName="[InteractionsTable].[DATE (Quarter)]" caption="DATE (Quarter)" attribute="1" defaultMemberUniqueName="[InteractionsTable].[DATE (Quarter)].[All]" allUniqueName="[InteractionsTable].[DATE (Quarter)].[All]" dimensionUniqueName="[InteractionsTable]" displayFolder="" count="0" memberValueDatatype="130" unbalanced="0"/>
    <cacheHierarchy uniqueName="[InteractionsTable].[DATE (Month)]" caption="DATE (Month)" attribute="1" defaultMemberUniqueName="[InteractionsTable].[DATE (Month)].[All]" allUniqueName="[InteractionsTable].[DATE (Month)].[All]" dimensionUniqueName="[InteractionsTable]" displayFolder="" count="0" memberValueDatatype="130" unbalanced="0"/>
    <cacheHierarchy uniqueName="[OpportunitiesTable1].[PRIORITY (Formula)]" caption="PRIORITY (Formula)" attribute="1" defaultMemberUniqueName="[OpportunitiesTable1].[PRIORITY (Formula)].[All]" allUniqueName="[OpportunitiesTable1].[PRIORITY (Formula)].[All]" dimensionUniqueName="[OpportunitiesTable1]" displayFolder="" count="0" memberValueDatatype="130" unbalanced="0"/>
    <cacheHierarchy uniqueName="[OpportunitiesTable1].[Organizations (DropDown)]" caption="Organizations (DropDown)" attribute="1" defaultMemberUniqueName="[OpportunitiesTable1].[Organizations (DropDown)].[All]" allUniqueName="[OpportunitiesTable1].[Organizations (DropDown)].[All]" dimensionUniqueName="[OpportunitiesTable1]" displayFolder="" count="0" memberValueDatatype="130" unbalanced="0"/>
    <cacheHierarchy uniqueName="[OpportunitiesTable1].[OPPORTUNITY NAME]" caption="OPPORTUNITY NAME" attribute="1" defaultMemberUniqueName="[OpportunitiesTable1].[OPPORTUNITY NAME].[All]" allUniqueName="[OpportunitiesTable1].[OPPORTUNITY NAME].[All]" dimensionUniqueName="[OpportunitiesTable1]" displayFolder="" count="0" memberValueDatatype="130" unbalanced="0"/>
    <cacheHierarchy uniqueName="[OpportunitiesTable1].[Start Date]" caption="Start Date" attribute="1" time="1" defaultMemberUniqueName="[OpportunitiesTable1].[Start Date].[All]" allUniqueName="[OpportunitiesTable1].[Start Date].[All]" dimensionUniqueName="[OpportunitiesTable1]" displayFolder="" count="0" memberValueDatatype="7" unbalanced="0"/>
    <cacheHierarchy uniqueName="[OpportunitiesTable1].[Start of Week]" caption="Start of Week" attribute="1" defaultMemberUniqueName="[OpportunitiesTable1].[Start of Week].[All]" allUniqueName="[OpportunitiesTable1].[Start of Week].[All]" dimensionUniqueName="[OpportunitiesTable1]" displayFolder="" count="2" memberValueDatatype="130" unbalanced="0">
      <fieldsUsage count="2">
        <fieldUsage x="-1"/>
        <fieldUsage x="3"/>
      </fieldsUsage>
    </cacheHierarchy>
    <cacheHierarchy uniqueName="[OpportunitiesTable1].[STATUS (DropDown)]" caption="STATUS (DropDown)" attribute="1" defaultMemberUniqueName="[OpportunitiesTable1].[STATUS (DropDown)].[All]" allUniqueName="[OpportunitiesTable1].[STATUS (DropDown)].[All]" dimensionUniqueName="[OpportunitiesTable1]" displayFolder="" count="0" memberValueDatatype="130" unbalanced="0"/>
    <cacheHierarchy uniqueName="[OpportunitiesTable1].[STAGE (DropDown)]" caption="STAGE (DropDown)" attribute="1" defaultMemberUniqueName="[OpportunitiesTable1].[STAGE (DropDown)].[All]" allUniqueName="[OpportunitiesTable1].[STAGE (DropDown)].[All]" dimensionUniqueName="[OpportunitiesTable1]" displayFolder="" count="2" memberValueDatatype="130" unbalanced="0">
      <fieldsUsage count="2">
        <fieldUsage x="-1"/>
        <fieldUsage x="0"/>
      </fieldsUsage>
    </cacheHierarchy>
    <cacheHierarchy uniqueName="[OpportunitiesTable1].[EXP. SOLD-7]" caption="EXP. SOLD-7" attribute="1" defaultMemberUniqueName="[OpportunitiesTable1].[EXP. SOLD-7].[All]" allUniqueName="[OpportunitiesTable1].[EXP. SOLD-7].[All]" dimensionUniqueName="[OpportunitiesTable1]" displayFolder="" count="0" memberValueDatatype="130" unbalanced="0"/>
    <cacheHierarchy uniqueName="[OpportunitiesTable1].[PROBABILITY]" caption="PROBABILITY" attribute="1" defaultMemberUniqueName="[OpportunitiesTable1].[PROBABILITY].[All]" allUniqueName="[OpportunitiesTable1].[PROBABILITY].[All]" dimensionUniqueName="[OpportunitiesTable1]" displayFolder="" count="0" memberValueDatatype="130" unbalanced="0"/>
    <cacheHierarchy uniqueName="[OpportunitiesTable1].[PRINCIPAL]" caption="PRINCIPAL" attribute="1" defaultMemberUniqueName="[OpportunitiesTable1].[PRINCIPAL].[All]" allUniqueName="[OpportunitiesTable1].[PRINCIPAL].[All]" dimensionUniqueName="[OpportunitiesTable1]" displayFolder="" count="2" memberValueDatatype="130" unbalanced="0">
      <fieldsUsage count="2">
        <fieldUsage x="-1"/>
        <fieldUsage x="2"/>
      </fieldsUsage>
    </cacheHierarchy>
    <cacheHierarchy uniqueName="[OpportunitiesTable1].[PRODUCT (DropDown)]" caption="PRODUCT (DropDown)" attribute="1" defaultMemberUniqueName="[OpportunitiesTable1].[PRODUCT (DropDown)].[All]" allUniqueName="[OpportunitiesTable1].[PRODUCT (DropDown)].[All]" dimensionUniqueName="[OpportunitiesTable1]" displayFolder="" count="0" memberValueDatatype="130" unbalanced="0"/>
    <cacheHierarchy uniqueName="[OpportunitiesTable1].[CASES  Per Week VOLUME]" caption="CASES  Per Week VOLUME" attribute="1" defaultMemberUniqueName="[OpportunitiesTable1].[CASES  Per Week VOLUME].[All]" allUniqueName="[OpportunitiesTable1].[CASES  Per Week VOLUME].[All]" dimensionUniqueName="[OpportunitiesTable1]" displayFolder="" count="0" memberValueDatatype="130" unbalanced="0"/>
    <cacheHierarchy uniqueName="[OpportunitiesTable1].[DEAL OWNER (DropDown)]" caption="DEAL OWNER (DropDown)" attribute="1" defaultMemberUniqueName="[OpportunitiesTable1].[DEAL OWNER (DropDown)].[All]" allUniqueName="[OpportunitiesTable1].[DEAL OWNER (DropDown)].[All]" dimensionUniqueName="[OpportunitiesTable1]" displayFolder="" count="0" memberValueDatatype="130" unbalanced="0"/>
    <cacheHierarchy uniqueName="[OpportunitiesTable1].[SOURCE (DropDown)]" caption="SOURCE (DropDown)" attribute="1" defaultMemberUniqueName="[OpportunitiesTable1].[SOURCE (DropDown)].[All]" allUniqueName="[OpportunitiesTable1].[SOURCE (DropDown)].[All]" dimensionUniqueName="[OpportunitiesTable1]" displayFolder="" count="0" memberValueDatatype="130" unbalanced="0"/>
    <cacheHierarchy uniqueName="[OpportunitiesTable1].[LOSS REASON (DropDown)]" caption="LOSS REASON (DropDown)" attribute="1" defaultMemberUniqueName="[OpportunitiesTable1].[LOSS REASON (DropDown)].[All]" allUniqueName="[OpportunitiesTable1].[LOSS REASON (DropDown)].[All]" dimensionUniqueName="[OpportunitiesTable1]" displayFolder="" count="0" memberValueDatatype="130" unbalanced="0"/>
    <cacheHierarchy uniqueName="[OpportunitiesTable1].[Notes]" caption="Notes" attribute="1" defaultMemberUniqueName="[OpportunitiesTable1].[Notes].[All]" allUniqueName="[OpportunitiesTable1].[Notes].[All]" dimensionUniqueName="[OpportunitiesTable1]" displayFolder="" count="0" memberValueDatatype="130" unbalanced="0"/>
    <cacheHierarchy uniqueName="[InteractionsTable].[DATE (Month Index)]" caption="DATE (Month Index)" attribute="1" defaultMemberUniqueName="[InteractionsTable].[DATE (Month Index)].[All]" allUniqueName="[InteractionsTable].[DATE (Month Index)].[All]" dimensionUniqueName="[InteractionsTable]" displayFolder="" count="0" memberValueDatatype="20" unbalanced="0" hidden="1"/>
    <cacheHierarchy uniqueName="[Measures].[__XL_Count DropDownsTable]" caption="__XL_Count DropDownsTable" measure="1" displayFolder="" measureGroup="DropDownsTable" count="0" hidden="1"/>
    <cacheHierarchy uniqueName="[Measures].[__XL_Count InteractionsTable]" caption="__XL_Count InteractionsTable" measure="1" displayFolder="" measureGroup="InteractionsTable" count="0" hidden="1"/>
    <cacheHierarchy uniqueName="[Measures].[__XL_Count OpportunitiesTable1]" caption="__XL_Count OpportunitiesTable1" measure="1" displayFolder="" measureGroup="OpportunitiesTable1" count="0" hidden="1"/>
    <cacheHierarchy uniqueName="[Measures].[__No measures defined]" caption="__No measures defined" measure="1" displayFolder="" count="0" hidden="1"/>
    <cacheHierarchy uniqueName="[Measures].[Count of INTERACTION  (Dropdown)]" caption="Count of INTERACTION  (Dropdown)" measure="1" displayFolder="" measureGroup="InteractionsTable" count="0" hidden="1">
      <extLst>
        <ext xmlns:x15="http://schemas.microsoft.com/office/spreadsheetml/2010/11/main" uri="{B97F6D7D-B522-45F9-BDA1-12C45D357490}">
          <x15:cacheHierarchy aggregatedColumn="15"/>
        </ext>
      </extLst>
    </cacheHierarchy>
    <cacheHierarchy uniqueName="[Measures].[Count of STAGE (DropDown) 2]" caption="Count of STAGE (DropDown) 2" measure="1" displayFolder="" measureGroup="OpportunitiesTable1" count="0" oneField="1" hidden="1">
      <fieldsUsage count="1">
        <fieldUsage x="1"/>
      </fieldsUsage>
      <extLst>
        <ext xmlns:x15="http://schemas.microsoft.com/office/spreadsheetml/2010/11/main" uri="{B97F6D7D-B522-45F9-BDA1-12C45D357490}">
          <x15:cacheHierarchy aggregatedColumn="31"/>
        </ext>
      </extLst>
    </cacheHierarchy>
    <cacheHierarchy uniqueName="[Measures].[Count of Start Date 2]" caption="Count of Start Date 2" measure="1" displayFolder="" measureGroup="OpportunitiesTable1" count="0" hidden="1">
      <extLst>
        <ext xmlns:x15="http://schemas.microsoft.com/office/spreadsheetml/2010/11/main" uri="{B97F6D7D-B522-45F9-BDA1-12C45D357490}">
          <x15:cacheHierarchy aggregatedColumn="28"/>
        </ext>
      </extLst>
    </cacheHierarchy>
    <cacheHierarchy uniqueName="[Measures].[Count of PRODUCT (DropDown) 2]" caption="Count of PRODUCT (DropDown) 2" measure="1" displayFolder="" measureGroup="OpportunitiesTable1" count="0" hidden="1">
      <extLst>
        <ext xmlns:x15="http://schemas.microsoft.com/office/spreadsheetml/2010/11/main" uri="{B97F6D7D-B522-45F9-BDA1-12C45D357490}">
          <x15:cacheHierarchy aggregatedColumn="35"/>
        </ext>
      </extLst>
    </cacheHierarchy>
    <cacheHierarchy uniqueName="[Measures].[Count of Notes 2]" caption="Count of Notes 2" measure="1" displayFolder="" measureGroup="OpportunitiesTable1" count="0" hidden="1">
      <extLst>
        <ext xmlns:x15="http://schemas.microsoft.com/office/spreadsheetml/2010/11/main" uri="{B97F6D7D-B522-45F9-BDA1-12C45D357490}">
          <x15:cacheHierarchy aggregatedColumn="40"/>
        </ext>
      </extLst>
    </cacheHierarchy>
    <cacheHierarchy uniqueName="[Measures].[Count of STATUS (DropDown) 2]" caption="Count of STATUS (DropDown) 2" measure="1" displayFolder="" measureGroup="OpportunitiesTable1" count="0" hidden="1">
      <extLst>
        <ext xmlns:x15="http://schemas.microsoft.com/office/spreadsheetml/2010/11/main" uri="{B97F6D7D-B522-45F9-BDA1-12C45D357490}">
          <x15:cacheHierarchy aggregatedColumn="30"/>
        </ext>
      </extLst>
    </cacheHierarchy>
  </cacheHierarchies>
  <kpis count="0"/>
  <dimensions count="4">
    <dimension name="DropDownsTable" uniqueName="[DropDownsTable]" caption="DropDownsTable"/>
    <dimension name="InteractionsTable" uniqueName="[InteractionsTable]" caption="InteractionsTable"/>
    <dimension measure="1" name="Measures" uniqueName="[Measures]" caption="Measures"/>
    <dimension name="OpportunitiesTable1" uniqueName="[OpportunitiesTable1]" caption="OpportunitiesTable1"/>
  </dimensions>
  <measureGroups count="3">
    <measureGroup name="DropDownsTable" caption="DropDownsTable"/>
    <measureGroup name="InteractionsTable" caption="InteractionsTable"/>
    <measureGroup name="OpportunitiesTable1" caption="Opportunities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810.550191435184" backgroundQuery="1" createdVersion="8" refreshedVersion="8" minRefreshableVersion="3" recordCount="0" supportSubquery="1" supportAdvancedDrill="1" xr:uid="{20BDE24F-BB99-4FBD-8F04-D456FAE0CB52}">
  <cacheSource type="external" connectionId="1"/>
  <cacheFields count="5">
    <cacheField name="[InteractionsTable].[DATE].[DATE]" caption="DATE" numFmtId="0" hierarchy="13" level="1">
      <sharedItems containsSemiMixedTypes="0" containsNonDate="0" containsString="0"/>
    </cacheField>
    <cacheField name="[InteractionsTable].[Start of Week].[Start of Week]" caption="Start of Week" numFmtId="0" hierarchy="14" level="1">
      <sharedItems count="1">
        <s v="5/26/2025"/>
      </sharedItems>
    </cacheField>
    <cacheField name="[Measures].[Count of INTERACTION  (Dropdown)]" caption="Count of INTERACTION  (Dropdown)" numFmtId="0" hierarchy="46" level="32767"/>
    <cacheField name="[InteractionsTable].[INTERACTION  (Dropdown)].[INTERACTION  (Dropdown)]" caption="INTERACTION  (Dropdown)" numFmtId="0" hierarchy="15" level="1">
      <sharedItems count="10">
        <s v="In Person"/>
        <s v="Demo/sampled" u="1"/>
        <s v="Call" u="1"/>
        <s v="Distributor visited &amp; reported" u="1"/>
        <s v="Email" u="1"/>
        <s v="Food show" u="1"/>
        <s v="Quoted price" u="1"/>
        <s v="Shipped Samples" u="1"/>
        <s v="Texted" u="1"/>
        <s v="W/w rep" u="1"/>
      </sharedItems>
    </cacheField>
    <cacheField name="[InteractionsTable].[PRINCIPAL].[PRINCIPAL]" caption="PRINCIPAL" numFmtId="0" hierarchy="20" level="1">
      <sharedItems containsSemiMixedTypes="0" containsNonDate="0" containsString="0"/>
    </cacheField>
  </cacheFields>
  <cacheHierarchies count="52">
    <cacheHierarchy uniqueName="[DropDownsTable].[PRIORITY]" caption="PRIORITY" attribute="1" defaultMemberUniqueName="[DropDownsTable].[PRIORITY].[All]" allUniqueName="[DropDownsTable].[PRIORITY].[All]" dimensionUniqueName="[DropDownsTable]" displayFolder="" count="0" memberValueDatatype="130" unbalanced="0"/>
    <cacheHierarchy uniqueName="[DropDownsTable].[SEGMENT]" caption="SEGMENT" attribute="1" defaultMemberUniqueName="[DropDownsTable].[SEGMENT].[All]" allUniqueName="[DropDownsTable].[SEGMENT].[All]" dimensionUniqueName="[DropDownsTable]" displayFolder="" count="0" memberValueDatatype="130" unbalanced="0"/>
    <cacheHierarchy uniqueName="[DropDownsTable].[DISTRIBUTOR-A priority w/w weekly]" caption="DISTRIBUTOR-A priority w/w weekly" attribute="1" defaultMemberUniqueName="[DropDownsTable].[DISTRIBUTOR-A priority w/w weekly].[All]" allUniqueName="[DropDownsTable].[DISTRIBUTOR-A priority w/w weekly].[All]" dimensionUniqueName="[DropDownsTable]" displayFolder="" count="0" memberValueDatatype="130" unbalanced="0"/>
    <cacheHierarchy uniqueName="[DropDownsTable].[ACCT. MANAGER]" caption="ACCT. MANAGER" attribute="1" defaultMemberUniqueName="[DropDownsTable].[ACCT. MANAGER].[All]" allUniqueName="[DropDownsTable].[ACCT. MANAGER].[All]" dimensionUniqueName="[DropDownsTable]" displayFolder="" count="0" memberValueDatatype="130" unbalanced="0"/>
    <cacheHierarchy uniqueName="[DropDownsTable].[STAGE-8 point sales funnel]" caption="STAGE-8 point sales funnel" attribute="1" defaultMemberUniqueName="[DropDownsTable].[STAGE-8 point sales funnel].[All]" allUniqueName="[DropDownsTable].[STAGE-8 point sales funnel].[All]" dimensionUniqueName="[DropDownsTable]" displayFolder="" count="0" memberValueDatatype="130" unbalanced="0"/>
    <cacheHierarchy uniqueName="[DropDownsTable].[POSITION]" caption="POSITION" attribute="1" defaultMemberUniqueName="[DropDownsTable].[POSITION].[All]" allUniqueName="[DropDownsTable].[POSITION].[All]" dimensionUniqueName="[DropDownsTable]" displayFolder="" count="0" memberValueDatatype="130" unbalanced="0"/>
    <cacheHierarchy uniqueName="[DropDownsTable].[REASON]" caption="REASON" attribute="1" defaultMemberUniqueName="[DropDownsTable].[REASON].[All]" allUniqueName="[DropDownsTable].[REASON].[All]" dimensionUniqueName="[DropDownsTable]" displayFolder="" count="0" memberValueDatatype="130" unbalanced="0"/>
    <cacheHierarchy uniqueName="[DropDownsTable].[SOURCE]" caption="SOURCE" attribute="1" defaultMemberUniqueName="[DropDownsTable].[SOURCE].[All]" allUniqueName="[DropDownsTable].[SOURCE].[All]" dimensionUniqueName="[DropDownsTable]" displayFolder="" count="0" memberValueDatatype="130" unbalanced="0"/>
    <cacheHierarchy uniqueName="[DropDownsTable].[INTERACTION]" caption="INTERACTION" attribute="1" defaultMemberUniqueName="[DropDownsTable].[INTERACTION].[All]" allUniqueName="[DropDownsTable].[INTERACTION].[All]" dimensionUniqueName="[DropDownsTable]" displayFolder="" count="0" memberValueDatatype="130" unbalanced="0"/>
    <cacheHierarchy uniqueName="[DropDownsTable].[STATUS]" caption="STATUS" attribute="1" defaultMemberUniqueName="[DropDownsTable].[STATUS].[All]" allUniqueName="[DropDownsTable].[STATUS].[All]" dimensionUniqueName="[DropDownsTable]" displayFolder="" count="0" memberValueDatatype="130" unbalanced="0"/>
    <cacheHierarchy uniqueName="[DropDownsTable].[PRINCIPAL]" caption="PRINCIPAL" attribute="1" defaultMemberUniqueName="[DropDownsTable].[PRINCIPAL].[All]" allUniqueName="[DropDownsTable].[PRINCIPAL].[All]" dimensionUniqueName="[DropDownsTable]" displayFolder="" count="0" memberValueDatatype="130" unbalanced="0"/>
    <cacheHierarchy uniqueName="[DropDownsTable].[PRODUCT]" caption="PRODUCT" attribute="1" defaultMemberUniqueName="[DropDownsTable].[PRODUCT].[All]" allUniqueName="[DropDownsTable].[PRODUCT].[All]" dimensionUniqueName="[DropDownsTable]" displayFolder="" count="0" memberValueDatatype="130" unbalanced="0"/>
    <cacheHierarchy uniqueName="[InteractionsTable].[PRIORITY (Formula)]" caption="PRIORITY (Formula)" attribute="1" defaultMemberUniqueName="[InteractionsTable].[PRIORITY (Formula)].[All]" allUniqueName="[InteractionsTable].[PRIORITY (Formula)].[All]" dimensionUniqueName="[InteractionsTable]" displayFolder="" count="0" memberValueDatatype="130" unbalanced="0"/>
    <cacheHierarchy uniqueName="[InteractionsTable].[DATE]" caption="DATE" attribute="1" time="1" defaultMemberUniqueName="[InteractionsTable].[DATE].[All]" allUniqueName="[InteractionsTable].[DATE].[All]" dimensionUniqueName="[InteractionsTable]" displayFolder="" count="2" memberValueDatatype="7" unbalanced="0">
      <fieldsUsage count="2">
        <fieldUsage x="-1"/>
        <fieldUsage x="0"/>
      </fieldsUsage>
    </cacheHierarchy>
    <cacheHierarchy uniqueName="[InteractionsTable].[Start of Week]" caption="Start of Week" attribute="1" defaultMemberUniqueName="[InteractionsTable].[Start of Week].[All]" allUniqueName="[InteractionsTable].[Start of Week].[All]" dimensionUniqueName="[InteractionsTable]" displayFolder="" count="2" memberValueDatatype="130" unbalanced="0">
      <fieldsUsage count="2">
        <fieldUsage x="-1"/>
        <fieldUsage x="1"/>
      </fieldsUsage>
    </cacheHierarchy>
    <cacheHierarchy uniqueName="[InteractionsTable].[INTERACTION  (Dropdown)]" caption="INTERACTION  (Dropdown)" attribute="1" defaultMemberUniqueName="[InteractionsTable].[INTERACTION  (Dropdown)].[All]" allUniqueName="[InteractionsTable].[INTERACTION  (Dropdown)].[All]" dimensionUniqueName="[InteractionsTable]" displayFolder="" count="2" memberValueDatatype="130" unbalanced="0">
      <fieldsUsage count="2">
        <fieldUsage x="-1"/>
        <fieldUsage x="3"/>
      </fieldsUsage>
    </cacheHierarchy>
    <cacheHierarchy uniqueName="[InteractionsTable].[Organizations (Formula)]" caption="Organizations (Formula)" attribute="1" defaultMemberUniqueName="[InteractionsTable].[Organizations (Formula)].[All]" allUniqueName="[InteractionsTable].[Organizations (Formula)].[All]" dimensionUniqueName="[InteractionsTable]" displayFolder="" count="0" memberValueDatatype="130" unbalanced="0"/>
    <cacheHierarchy uniqueName="[InteractionsTable].[ACCT.    MANAGER  (Dropdown)]" caption="ACCT.    MANAGER  (Dropdown)" attribute="1" defaultMemberUniqueName="[InteractionsTable].[ACCT.    MANAGER  (Dropdown)].[All]" allUniqueName="[InteractionsTable].[ACCT.    MANAGER  (Dropdown)].[All]" dimensionUniqueName="[InteractionsTable]" displayFolder="" count="0" memberValueDatatype="130" unbalanced="0"/>
    <cacheHierarchy uniqueName="[InteractionsTable].[OPPORTUNITY]" caption="OPPORTUNITY" attribute="1" defaultMemberUniqueName="[InteractionsTable].[OPPORTUNITY].[All]" allUniqueName="[InteractionsTable].[OPPORTUNITY].[All]" dimensionUniqueName="[InteractionsTable]" displayFolder="" count="0" memberValueDatatype="130" unbalanced="0"/>
    <cacheHierarchy uniqueName="[InteractionsTable].[CONTACT  (Dropdown)]" caption="CONTACT  (Dropdown)" attribute="1" defaultMemberUniqueName="[InteractionsTable].[CONTACT  (Dropdown)].[All]" allUniqueName="[InteractionsTable].[CONTACT  (Dropdown)].[All]" dimensionUniqueName="[InteractionsTable]" displayFolder="" count="0" memberValueDatatype="130" unbalanced="0"/>
    <cacheHierarchy uniqueName="[InteractionsTable].[PRINCIPAL]" caption="PRINCIPAL" attribute="1" defaultMemberUniqueName="[InteractionsTable].[PRINCIPAL].[All]" allUniqueName="[InteractionsTable].[PRINCIPAL].[All]" dimensionUniqueName="[InteractionsTable]" displayFolder="" count="2" memberValueDatatype="130" unbalanced="0">
      <fieldsUsage count="2">
        <fieldUsage x="-1"/>
        <fieldUsage x="4"/>
      </fieldsUsage>
    </cacheHierarchy>
    <cacheHierarchy uniqueName="[InteractionsTable].[NOTES]" caption="NOTES" attribute="1" defaultMemberUniqueName="[InteractionsTable].[NOTES].[All]" allUniqueName="[InteractionsTable].[NOTES].[All]" dimensionUniqueName="[InteractionsTable]" displayFolder="" count="0" memberValueDatatype="130" unbalanced="0"/>
    <cacheHierarchy uniqueName="[InteractionsTable].[DATE (Year)]" caption="DATE (Year)" attribute="1" defaultMemberUniqueName="[InteractionsTable].[DATE (Year)].[All]" allUniqueName="[InteractionsTable].[DATE (Year)].[All]" dimensionUniqueName="[InteractionsTable]" displayFolder="" count="0" memberValueDatatype="130" unbalanced="0"/>
    <cacheHierarchy uniqueName="[InteractionsTable].[DATE (Quarter)]" caption="DATE (Quarter)" attribute="1" defaultMemberUniqueName="[InteractionsTable].[DATE (Quarter)].[All]" allUniqueName="[InteractionsTable].[DATE (Quarter)].[All]" dimensionUniqueName="[InteractionsTable]" displayFolder="" count="0" memberValueDatatype="130" unbalanced="0"/>
    <cacheHierarchy uniqueName="[InteractionsTable].[DATE (Month)]" caption="DATE (Month)" attribute="1" defaultMemberUniqueName="[InteractionsTable].[DATE (Month)].[All]" allUniqueName="[InteractionsTable].[DATE (Month)].[All]" dimensionUniqueName="[InteractionsTable]" displayFolder="" count="0" memberValueDatatype="130" unbalanced="0"/>
    <cacheHierarchy uniqueName="[OpportunitiesTable1].[PRIORITY (Formula)]" caption="PRIORITY (Formula)" attribute="1" defaultMemberUniqueName="[OpportunitiesTable1].[PRIORITY (Formula)].[All]" allUniqueName="[OpportunitiesTable1].[PRIORITY (Formula)].[All]" dimensionUniqueName="[OpportunitiesTable1]" displayFolder="" count="0" memberValueDatatype="130" unbalanced="0"/>
    <cacheHierarchy uniqueName="[OpportunitiesTable1].[Organizations (DropDown)]" caption="Organizations (DropDown)" attribute="1" defaultMemberUniqueName="[OpportunitiesTable1].[Organizations (DropDown)].[All]" allUniqueName="[OpportunitiesTable1].[Organizations (DropDown)].[All]" dimensionUniqueName="[OpportunitiesTable1]" displayFolder="" count="0" memberValueDatatype="130" unbalanced="0"/>
    <cacheHierarchy uniqueName="[OpportunitiesTable1].[OPPORTUNITY NAME]" caption="OPPORTUNITY NAME" attribute="1" defaultMemberUniqueName="[OpportunitiesTable1].[OPPORTUNITY NAME].[All]" allUniqueName="[OpportunitiesTable1].[OPPORTUNITY NAME].[All]" dimensionUniqueName="[OpportunitiesTable1]" displayFolder="" count="0" memberValueDatatype="130" unbalanced="0"/>
    <cacheHierarchy uniqueName="[OpportunitiesTable1].[Start Date]" caption="Start Date" attribute="1" time="1" defaultMemberUniqueName="[OpportunitiesTable1].[Start Date].[All]" allUniqueName="[OpportunitiesTable1].[Start Date].[All]" dimensionUniqueName="[OpportunitiesTable1]" displayFolder="" count="0" memberValueDatatype="7" unbalanced="0"/>
    <cacheHierarchy uniqueName="[OpportunitiesTable1].[Start of Week]" caption="Start of Week" attribute="1" defaultMemberUniqueName="[OpportunitiesTable1].[Start of Week].[All]" allUniqueName="[OpportunitiesTable1].[Start of Week].[All]" dimensionUniqueName="[OpportunitiesTable1]" displayFolder="" count="0" memberValueDatatype="130" unbalanced="0"/>
    <cacheHierarchy uniqueName="[OpportunitiesTable1].[STATUS (DropDown)]" caption="STATUS (DropDown)" attribute="1" defaultMemberUniqueName="[OpportunitiesTable1].[STATUS (DropDown)].[All]" allUniqueName="[OpportunitiesTable1].[STATUS (DropDown)].[All]" dimensionUniqueName="[OpportunitiesTable1]" displayFolder="" count="0" memberValueDatatype="130" unbalanced="0"/>
    <cacheHierarchy uniqueName="[OpportunitiesTable1].[STAGE (DropDown)]" caption="STAGE (DropDown)" attribute="1" defaultMemberUniqueName="[OpportunitiesTable1].[STAGE (DropDown)].[All]" allUniqueName="[OpportunitiesTable1].[STAGE (DropDown)].[All]" dimensionUniqueName="[OpportunitiesTable1]" displayFolder="" count="0" memberValueDatatype="130" unbalanced="0"/>
    <cacheHierarchy uniqueName="[OpportunitiesTable1].[EXP. SOLD-7]" caption="EXP. SOLD-7" attribute="1" defaultMemberUniqueName="[OpportunitiesTable1].[EXP. SOLD-7].[All]" allUniqueName="[OpportunitiesTable1].[EXP. SOLD-7].[All]" dimensionUniqueName="[OpportunitiesTable1]" displayFolder="" count="0" memberValueDatatype="130" unbalanced="0"/>
    <cacheHierarchy uniqueName="[OpportunitiesTable1].[PROBABILITY]" caption="PROBABILITY" attribute="1" defaultMemberUniqueName="[OpportunitiesTable1].[PROBABILITY].[All]" allUniqueName="[OpportunitiesTable1].[PROBABILITY].[All]" dimensionUniqueName="[OpportunitiesTable1]" displayFolder="" count="0" memberValueDatatype="130" unbalanced="0"/>
    <cacheHierarchy uniqueName="[OpportunitiesTable1].[PRINCIPAL]" caption="PRINCIPAL" attribute="1" defaultMemberUniqueName="[OpportunitiesTable1].[PRINCIPAL].[All]" allUniqueName="[OpportunitiesTable1].[PRINCIPAL].[All]" dimensionUniqueName="[OpportunitiesTable1]" displayFolder="" count="0" memberValueDatatype="130" unbalanced="0"/>
    <cacheHierarchy uniqueName="[OpportunitiesTable1].[PRODUCT (DropDown)]" caption="PRODUCT (DropDown)" attribute="1" defaultMemberUniqueName="[OpportunitiesTable1].[PRODUCT (DropDown)].[All]" allUniqueName="[OpportunitiesTable1].[PRODUCT (DropDown)].[All]" dimensionUniqueName="[OpportunitiesTable1]" displayFolder="" count="0" memberValueDatatype="130" unbalanced="0"/>
    <cacheHierarchy uniqueName="[OpportunitiesTable1].[CASES  Per Week VOLUME]" caption="CASES  Per Week VOLUME" attribute="1" defaultMemberUniqueName="[OpportunitiesTable1].[CASES  Per Week VOLUME].[All]" allUniqueName="[OpportunitiesTable1].[CASES  Per Week VOLUME].[All]" dimensionUniqueName="[OpportunitiesTable1]" displayFolder="" count="0" memberValueDatatype="130" unbalanced="0"/>
    <cacheHierarchy uniqueName="[OpportunitiesTable1].[DEAL OWNER (DropDown)]" caption="DEAL OWNER (DropDown)" attribute="1" defaultMemberUniqueName="[OpportunitiesTable1].[DEAL OWNER (DropDown)].[All]" allUniqueName="[OpportunitiesTable1].[DEAL OWNER (DropDown)].[All]" dimensionUniqueName="[OpportunitiesTable1]" displayFolder="" count="0" memberValueDatatype="130" unbalanced="0"/>
    <cacheHierarchy uniqueName="[OpportunitiesTable1].[SOURCE (DropDown)]" caption="SOURCE (DropDown)" attribute="1" defaultMemberUniqueName="[OpportunitiesTable1].[SOURCE (DropDown)].[All]" allUniqueName="[OpportunitiesTable1].[SOURCE (DropDown)].[All]" dimensionUniqueName="[OpportunitiesTable1]" displayFolder="" count="0" memberValueDatatype="130" unbalanced="0"/>
    <cacheHierarchy uniqueName="[OpportunitiesTable1].[LOSS REASON (DropDown)]" caption="LOSS REASON (DropDown)" attribute="1" defaultMemberUniqueName="[OpportunitiesTable1].[LOSS REASON (DropDown)].[All]" allUniqueName="[OpportunitiesTable1].[LOSS REASON (DropDown)].[All]" dimensionUniqueName="[OpportunitiesTable1]" displayFolder="" count="0" memberValueDatatype="130" unbalanced="0"/>
    <cacheHierarchy uniqueName="[OpportunitiesTable1].[Notes]" caption="Notes" attribute="1" defaultMemberUniqueName="[OpportunitiesTable1].[Notes].[All]" allUniqueName="[OpportunitiesTable1].[Notes].[All]" dimensionUniqueName="[OpportunitiesTable1]" displayFolder="" count="0" memberValueDatatype="130" unbalanced="0"/>
    <cacheHierarchy uniqueName="[InteractionsTable].[DATE (Month Index)]" caption="DATE (Month Index)" attribute="1" defaultMemberUniqueName="[InteractionsTable].[DATE (Month Index)].[All]" allUniqueName="[InteractionsTable].[DATE (Month Index)].[All]" dimensionUniqueName="[InteractionsTable]" displayFolder="" count="0" memberValueDatatype="20" unbalanced="0" hidden="1"/>
    <cacheHierarchy uniqueName="[Measures].[__XL_Count DropDownsTable]" caption="__XL_Count DropDownsTable" measure="1" displayFolder="" measureGroup="DropDownsTable" count="0" hidden="1"/>
    <cacheHierarchy uniqueName="[Measures].[__XL_Count InteractionsTable]" caption="__XL_Count InteractionsTable" measure="1" displayFolder="" measureGroup="InteractionsTable" count="0" hidden="1"/>
    <cacheHierarchy uniqueName="[Measures].[__XL_Count OpportunitiesTable1]" caption="__XL_Count OpportunitiesTable1" measure="1" displayFolder="" measureGroup="OpportunitiesTable1" count="0" hidden="1"/>
    <cacheHierarchy uniqueName="[Measures].[__No measures defined]" caption="__No measures defined" measure="1" displayFolder="" count="0" hidden="1"/>
    <cacheHierarchy uniqueName="[Measures].[Count of INTERACTION  (Dropdown)]" caption="Count of INTERACTION  (Dropdown)" measure="1" displayFolder="" measureGroup="InteractionsTable" count="0" oneField="1" hidden="1">
      <fieldsUsage count="1">
        <fieldUsage x="2"/>
      </fieldsUsage>
      <extLst>
        <ext xmlns:x15="http://schemas.microsoft.com/office/spreadsheetml/2010/11/main" uri="{B97F6D7D-B522-45F9-BDA1-12C45D357490}">
          <x15:cacheHierarchy aggregatedColumn="15"/>
        </ext>
      </extLst>
    </cacheHierarchy>
    <cacheHierarchy uniqueName="[Measures].[Count of STAGE (DropDown) 2]" caption="Count of STAGE (DropDown) 2" measure="1" displayFolder="" measureGroup="OpportunitiesTable1" count="0" hidden="1">
      <extLst>
        <ext xmlns:x15="http://schemas.microsoft.com/office/spreadsheetml/2010/11/main" uri="{B97F6D7D-B522-45F9-BDA1-12C45D357490}">
          <x15:cacheHierarchy aggregatedColumn="31"/>
        </ext>
      </extLst>
    </cacheHierarchy>
    <cacheHierarchy uniqueName="[Measures].[Count of Start Date 2]" caption="Count of Start Date 2" measure="1" displayFolder="" measureGroup="OpportunitiesTable1" count="0" hidden="1">
      <extLst>
        <ext xmlns:x15="http://schemas.microsoft.com/office/spreadsheetml/2010/11/main" uri="{B97F6D7D-B522-45F9-BDA1-12C45D357490}">
          <x15:cacheHierarchy aggregatedColumn="28"/>
        </ext>
      </extLst>
    </cacheHierarchy>
    <cacheHierarchy uniqueName="[Measures].[Count of PRODUCT (DropDown) 2]" caption="Count of PRODUCT (DropDown) 2" measure="1" displayFolder="" measureGroup="OpportunitiesTable1" count="0" hidden="1">
      <extLst>
        <ext xmlns:x15="http://schemas.microsoft.com/office/spreadsheetml/2010/11/main" uri="{B97F6D7D-B522-45F9-BDA1-12C45D357490}">
          <x15:cacheHierarchy aggregatedColumn="35"/>
        </ext>
      </extLst>
    </cacheHierarchy>
    <cacheHierarchy uniqueName="[Measures].[Count of Notes 2]" caption="Count of Notes 2" measure="1" displayFolder="" measureGroup="OpportunitiesTable1" count="0" hidden="1">
      <extLst>
        <ext xmlns:x15="http://schemas.microsoft.com/office/spreadsheetml/2010/11/main" uri="{B97F6D7D-B522-45F9-BDA1-12C45D357490}">
          <x15:cacheHierarchy aggregatedColumn="40"/>
        </ext>
      </extLst>
    </cacheHierarchy>
    <cacheHierarchy uniqueName="[Measures].[Count of STATUS (DropDown) 2]" caption="Count of STATUS (DropDown) 2" measure="1" displayFolder="" measureGroup="OpportunitiesTable1" count="0" hidden="1">
      <extLst>
        <ext xmlns:x15="http://schemas.microsoft.com/office/spreadsheetml/2010/11/main" uri="{B97F6D7D-B522-45F9-BDA1-12C45D357490}">
          <x15:cacheHierarchy aggregatedColumn="30"/>
        </ext>
      </extLst>
    </cacheHierarchy>
  </cacheHierarchies>
  <kpis count="0"/>
  <dimensions count="4">
    <dimension name="DropDownsTable" uniqueName="[DropDownsTable]" caption="DropDownsTable"/>
    <dimension name="InteractionsTable" uniqueName="[InteractionsTable]" caption="InteractionsTable"/>
    <dimension measure="1" name="Measures" uniqueName="[Measures]" caption="Measures"/>
    <dimension name="OpportunitiesTable1" uniqueName="[OpportunitiesTable1]" caption="OpportunitiesTable1"/>
  </dimensions>
  <measureGroups count="3">
    <measureGroup name="DropDownsTable" caption="DropDownsTable"/>
    <measureGroup name="InteractionsTable" caption="InteractionsTable"/>
    <measureGroup name="OpportunitiesTable1" caption="Opportunities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810.550192939816" backgroundQuery="1" createdVersion="8" refreshedVersion="8" minRefreshableVersion="3" recordCount="0" supportSubquery="1" supportAdvancedDrill="1" xr:uid="{DB25846E-69E9-40B3-8727-30304F381C23}">
  <cacheSource type="external" connectionId="1"/>
  <cacheFields count="4">
    <cacheField name="[InteractionsTable].[INTERACTION  (Dropdown)].[INTERACTION  (Dropdown)]" caption="INTERACTION  (Dropdown)" numFmtId="0" hierarchy="15" level="1">
      <sharedItems count="10">
        <s v="In Person"/>
        <s v="Demo/sampled" u="1"/>
        <s v="Call" u="1"/>
        <s v="Distributor visited &amp; reported" u="1"/>
        <s v="Email" u="1"/>
        <s v="Food show" u="1"/>
        <s v="Quoted price" u="1"/>
        <s v="Shipped Samples" u="1"/>
        <s v="Texted" u="1"/>
        <s v="W/w rep" u="1"/>
      </sharedItems>
    </cacheField>
    <cacheField name="[Measures].[Count of INTERACTION  (Dropdown)]" caption="Count of INTERACTION  (Dropdown)" numFmtId="0" hierarchy="46" level="32767"/>
    <cacheField name="[InteractionsTable].[PRINCIPAL].[PRINCIPAL]" caption="PRINCIPAL" numFmtId="0" hierarchy="20" level="1">
      <sharedItems containsSemiMixedTypes="0" containsNonDate="0" containsString="0"/>
    </cacheField>
    <cacheField name="[InteractionsTable].[Start of Week].[Start of Week]" caption="Start of Week" numFmtId="0" hierarchy="14" level="1">
      <sharedItems containsSemiMixedTypes="0" containsNonDate="0" containsString="0"/>
    </cacheField>
  </cacheFields>
  <cacheHierarchies count="52">
    <cacheHierarchy uniqueName="[DropDownsTable].[PRIORITY]" caption="PRIORITY" attribute="1" defaultMemberUniqueName="[DropDownsTable].[PRIORITY].[All]" allUniqueName="[DropDownsTable].[PRIORITY].[All]" dimensionUniqueName="[DropDownsTable]" displayFolder="" count="0" memberValueDatatype="130" unbalanced="0"/>
    <cacheHierarchy uniqueName="[DropDownsTable].[SEGMENT]" caption="SEGMENT" attribute="1" defaultMemberUniqueName="[DropDownsTable].[SEGMENT].[All]" allUniqueName="[DropDownsTable].[SEGMENT].[All]" dimensionUniqueName="[DropDownsTable]" displayFolder="" count="0" memberValueDatatype="130" unbalanced="0"/>
    <cacheHierarchy uniqueName="[DropDownsTable].[DISTRIBUTOR-A priority w/w weekly]" caption="DISTRIBUTOR-A priority w/w weekly" attribute="1" defaultMemberUniqueName="[DropDownsTable].[DISTRIBUTOR-A priority w/w weekly].[All]" allUniqueName="[DropDownsTable].[DISTRIBUTOR-A priority w/w weekly].[All]" dimensionUniqueName="[DropDownsTable]" displayFolder="" count="0" memberValueDatatype="130" unbalanced="0"/>
    <cacheHierarchy uniqueName="[DropDownsTable].[ACCT. MANAGER]" caption="ACCT. MANAGER" attribute="1" defaultMemberUniqueName="[DropDownsTable].[ACCT. MANAGER].[All]" allUniqueName="[DropDownsTable].[ACCT. MANAGER].[All]" dimensionUniqueName="[DropDownsTable]" displayFolder="" count="0" memberValueDatatype="130" unbalanced="0"/>
    <cacheHierarchy uniqueName="[DropDownsTable].[STAGE-8 point sales funnel]" caption="STAGE-8 point sales funnel" attribute="1" defaultMemberUniqueName="[DropDownsTable].[STAGE-8 point sales funnel].[All]" allUniqueName="[DropDownsTable].[STAGE-8 point sales funnel].[All]" dimensionUniqueName="[DropDownsTable]" displayFolder="" count="0" memberValueDatatype="130" unbalanced="0"/>
    <cacheHierarchy uniqueName="[DropDownsTable].[POSITION]" caption="POSITION" attribute="1" defaultMemberUniqueName="[DropDownsTable].[POSITION].[All]" allUniqueName="[DropDownsTable].[POSITION].[All]" dimensionUniqueName="[DropDownsTable]" displayFolder="" count="0" memberValueDatatype="130" unbalanced="0"/>
    <cacheHierarchy uniqueName="[DropDownsTable].[REASON]" caption="REASON" attribute="1" defaultMemberUniqueName="[DropDownsTable].[REASON].[All]" allUniqueName="[DropDownsTable].[REASON].[All]" dimensionUniqueName="[DropDownsTable]" displayFolder="" count="0" memberValueDatatype="130" unbalanced="0"/>
    <cacheHierarchy uniqueName="[DropDownsTable].[SOURCE]" caption="SOURCE" attribute="1" defaultMemberUniqueName="[DropDownsTable].[SOURCE].[All]" allUniqueName="[DropDownsTable].[SOURCE].[All]" dimensionUniqueName="[DropDownsTable]" displayFolder="" count="0" memberValueDatatype="130" unbalanced="0"/>
    <cacheHierarchy uniqueName="[DropDownsTable].[INTERACTION]" caption="INTERACTION" attribute="1" defaultMemberUniqueName="[DropDownsTable].[INTERACTION].[All]" allUniqueName="[DropDownsTable].[INTERACTION].[All]" dimensionUniqueName="[DropDownsTable]" displayFolder="" count="0" memberValueDatatype="130" unbalanced="0"/>
    <cacheHierarchy uniqueName="[DropDownsTable].[STATUS]" caption="STATUS" attribute="1" defaultMemberUniqueName="[DropDownsTable].[STATUS].[All]" allUniqueName="[DropDownsTable].[STATUS].[All]" dimensionUniqueName="[DropDownsTable]" displayFolder="" count="0" memberValueDatatype="130" unbalanced="0"/>
    <cacheHierarchy uniqueName="[DropDownsTable].[PRINCIPAL]" caption="PRINCIPAL" attribute="1" defaultMemberUniqueName="[DropDownsTable].[PRINCIPAL].[All]" allUniqueName="[DropDownsTable].[PRINCIPAL].[All]" dimensionUniqueName="[DropDownsTable]" displayFolder="" count="0" memberValueDatatype="130" unbalanced="0"/>
    <cacheHierarchy uniqueName="[DropDownsTable].[PRODUCT]" caption="PRODUCT" attribute="1" defaultMemberUniqueName="[DropDownsTable].[PRODUCT].[All]" allUniqueName="[DropDownsTable].[PRODUCT].[All]" dimensionUniqueName="[DropDownsTable]" displayFolder="" count="0" memberValueDatatype="130" unbalanced="0"/>
    <cacheHierarchy uniqueName="[InteractionsTable].[PRIORITY (Formula)]" caption="PRIORITY (Formula)" attribute="1" defaultMemberUniqueName="[InteractionsTable].[PRIORITY (Formula)].[All]" allUniqueName="[InteractionsTable].[PRIORITY (Formula)].[All]" dimensionUniqueName="[InteractionsTable]" displayFolder="" count="0" memberValueDatatype="130" unbalanced="0"/>
    <cacheHierarchy uniqueName="[InteractionsTable].[DATE]" caption="DATE" attribute="1" time="1" defaultMemberUniqueName="[InteractionsTable].[DATE].[All]" allUniqueName="[InteractionsTable].[DATE].[All]" dimensionUniqueName="[InteractionsTable]" displayFolder="" count="0" memberValueDatatype="7" unbalanced="0"/>
    <cacheHierarchy uniqueName="[InteractionsTable].[Start of Week]" caption="Start of Week" attribute="1" defaultMemberUniqueName="[InteractionsTable].[Start of Week].[All]" allUniqueName="[InteractionsTable].[Start of Week].[All]" dimensionUniqueName="[InteractionsTable]" displayFolder="" count="2" memberValueDatatype="130" unbalanced="0">
      <fieldsUsage count="2">
        <fieldUsage x="-1"/>
        <fieldUsage x="3"/>
      </fieldsUsage>
    </cacheHierarchy>
    <cacheHierarchy uniqueName="[InteractionsTable].[INTERACTION  (Dropdown)]" caption="INTERACTION  (Dropdown)" attribute="1" defaultMemberUniqueName="[InteractionsTable].[INTERACTION  (Dropdown)].[All]" allUniqueName="[InteractionsTable].[INTERACTION  (Dropdown)].[All]" dimensionUniqueName="[InteractionsTable]" displayFolder="" count="2" memberValueDatatype="130" unbalanced="0">
      <fieldsUsage count="2">
        <fieldUsage x="-1"/>
        <fieldUsage x="0"/>
      </fieldsUsage>
    </cacheHierarchy>
    <cacheHierarchy uniqueName="[InteractionsTable].[Organizations (Formula)]" caption="Organizations (Formula)" attribute="1" defaultMemberUniqueName="[InteractionsTable].[Organizations (Formula)].[All]" allUniqueName="[InteractionsTable].[Organizations (Formula)].[All]" dimensionUniqueName="[InteractionsTable]" displayFolder="" count="0" memberValueDatatype="130" unbalanced="0"/>
    <cacheHierarchy uniqueName="[InteractionsTable].[ACCT.    MANAGER  (Dropdown)]" caption="ACCT.    MANAGER  (Dropdown)" attribute="1" defaultMemberUniqueName="[InteractionsTable].[ACCT.    MANAGER  (Dropdown)].[All]" allUniqueName="[InteractionsTable].[ACCT.    MANAGER  (Dropdown)].[All]" dimensionUniqueName="[InteractionsTable]" displayFolder="" count="0" memberValueDatatype="130" unbalanced="0"/>
    <cacheHierarchy uniqueName="[InteractionsTable].[OPPORTUNITY]" caption="OPPORTUNITY" attribute="1" defaultMemberUniqueName="[InteractionsTable].[OPPORTUNITY].[All]" allUniqueName="[InteractionsTable].[OPPORTUNITY].[All]" dimensionUniqueName="[InteractionsTable]" displayFolder="" count="0" memberValueDatatype="130" unbalanced="0"/>
    <cacheHierarchy uniqueName="[InteractionsTable].[CONTACT  (Dropdown)]" caption="CONTACT  (Dropdown)" attribute="1" defaultMemberUniqueName="[InteractionsTable].[CONTACT  (Dropdown)].[All]" allUniqueName="[InteractionsTable].[CONTACT  (Dropdown)].[All]" dimensionUniqueName="[InteractionsTable]" displayFolder="" count="0" memberValueDatatype="130" unbalanced="0"/>
    <cacheHierarchy uniqueName="[InteractionsTable].[PRINCIPAL]" caption="PRINCIPAL" attribute="1" defaultMemberUniqueName="[InteractionsTable].[PRINCIPAL].[All]" allUniqueName="[InteractionsTable].[PRINCIPAL].[All]" dimensionUniqueName="[InteractionsTable]" displayFolder="" count="2" memberValueDatatype="130" unbalanced="0">
      <fieldsUsage count="2">
        <fieldUsage x="-1"/>
        <fieldUsage x="2"/>
      </fieldsUsage>
    </cacheHierarchy>
    <cacheHierarchy uniqueName="[InteractionsTable].[NOTES]" caption="NOTES" attribute="1" defaultMemberUniqueName="[InteractionsTable].[NOTES].[All]" allUniqueName="[InteractionsTable].[NOTES].[All]" dimensionUniqueName="[InteractionsTable]" displayFolder="" count="0" memberValueDatatype="130" unbalanced="0"/>
    <cacheHierarchy uniqueName="[InteractionsTable].[DATE (Year)]" caption="DATE (Year)" attribute="1" defaultMemberUniqueName="[InteractionsTable].[DATE (Year)].[All]" allUniqueName="[InteractionsTable].[DATE (Year)].[All]" dimensionUniqueName="[InteractionsTable]" displayFolder="" count="0" memberValueDatatype="130" unbalanced="0"/>
    <cacheHierarchy uniqueName="[InteractionsTable].[DATE (Quarter)]" caption="DATE (Quarter)" attribute="1" defaultMemberUniqueName="[InteractionsTable].[DATE (Quarter)].[All]" allUniqueName="[InteractionsTable].[DATE (Quarter)].[All]" dimensionUniqueName="[InteractionsTable]" displayFolder="" count="0" memberValueDatatype="130" unbalanced="0"/>
    <cacheHierarchy uniqueName="[InteractionsTable].[DATE (Month)]" caption="DATE (Month)" attribute="1" defaultMemberUniqueName="[InteractionsTable].[DATE (Month)].[All]" allUniqueName="[InteractionsTable].[DATE (Month)].[All]" dimensionUniqueName="[InteractionsTable]" displayFolder="" count="0" memberValueDatatype="130" unbalanced="0"/>
    <cacheHierarchy uniqueName="[OpportunitiesTable1].[PRIORITY (Formula)]" caption="PRIORITY (Formula)" attribute="1" defaultMemberUniqueName="[OpportunitiesTable1].[PRIORITY (Formula)].[All]" allUniqueName="[OpportunitiesTable1].[PRIORITY (Formula)].[All]" dimensionUniqueName="[OpportunitiesTable1]" displayFolder="" count="0" memberValueDatatype="130" unbalanced="0"/>
    <cacheHierarchy uniqueName="[OpportunitiesTable1].[Organizations (DropDown)]" caption="Organizations (DropDown)" attribute="1" defaultMemberUniqueName="[OpportunitiesTable1].[Organizations (DropDown)].[All]" allUniqueName="[OpportunitiesTable1].[Organizations (DropDown)].[All]" dimensionUniqueName="[OpportunitiesTable1]" displayFolder="" count="0" memberValueDatatype="130" unbalanced="0"/>
    <cacheHierarchy uniqueName="[OpportunitiesTable1].[OPPORTUNITY NAME]" caption="OPPORTUNITY NAME" attribute="1" defaultMemberUniqueName="[OpportunitiesTable1].[OPPORTUNITY NAME].[All]" allUniqueName="[OpportunitiesTable1].[OPPORTUNITY NAME].[All]" dimensionUniqueName="[OpportunitiesTable1]" displayFolder="" count="0" memberValueDatatype="130" unbalanced="0"/>
    <cacheHierarchy uniqueName="[OpportunitiesTable1].[Start Date]" caption="Start Date" attribute="1" time="1" defaultMemberUniqueName="[OpportunitiesTable1].[Start Date].[All]" allUniqueName="[OpportunitiesTable1].[Start Date].[All]" dimensionUniqueName="[OpportunitiesTable1]" displayFolder="" count="0" memberValueDatatype="7" unbalanced="0"/>
    <cacheHierarchy uniqueName="[OpportunitiesTable1].[Start of Week]" caption="Start of Week" attribute="1" defaultMemberUniqueName="[OpportunitiesTable1].[Start of Week].[All]" allUniqueName="[OpportunitiesTable1].[Start of Week].[All]" dimensionUniqueName="[OpportunitiesTable1]" displayFolder="" count="0" memberValueDatatype="130" unbalanced="0"/>
    <cacheHierarchy uniqueName="[OpportunitiesTable1].[STATUS (DropDown)]" caption="STATUS (DropDown)" attribute="1" defaultMemberUniqueName="[OpportunitiesTable1].[STATUS (DropDown)].[All]" allUniqueName="[OpportunitiesTable1].[STATUS (DropDown)].[All]" dimensionUniqueName="[OpportunitiesTable1]" displayFolder="" count="0" memberValueDatatype="130" unbalanced="0"/>
    <cacheHierarchy uniqueName="[OpportunitiesTable1].[STAGE (DropDown)]" caption="STAGE (DropDown)" attribute="1" defaultMemberUniqueName="[OpportunitiesTable1].[STAGE (DropDown)].[All]" allUniqueName="[OpportunitiesTable1].[STAGE (DropDown)].[All]" dimensionUniqueName="[OpportunitiesTable1]" displayFolder="" count="0" memberValueDatatype="130" unbalanced="0"/>
    <cacheHierarchy uniqueName="[OpportunitiesTable1].[EXP. SOLD-7]" caption="EXP. SOLD-7" attribute="1" defaultMemberUniqueName="[OpportunitiesTable1].[EXP. SOLD-7].[All]" allUniqueName="[OpportunitiesTable1].[EXP. SOLD-7].[All]" dimensionUniqueName="[OpportunitiesTable1]" displayFolder="" count="0" memberValueDatatype="130" unbalanced="0"/>
    <cacheHierarchy uniqueName="[OpportunitiesTable1].[PROBABILITY]" caption="PROBABILITY" attribute="1" defaultMemberUniqueName="[OpportunitiesTable1].[PROBABILITY].[All]" allUniqueName="[OpportunitiesTable1].[PROBABILITY].[All]" dimensionUniqueName="[OpportunitiesTable1]" displayFolder="" count="0" memberValueDatatype="130" unbalanced="0"/>
    <cacheHierarchy uniqueName="[OpportunitiesTable1].[PRINCIPAL]" caption="PRINCIPAL" attribute="1" defaultMemberUniqueName="[OpportunitiesTable1].[PRINCIPAL].[All]" allUniqueName="[OpportunitiesTable1].[PRINCIPAL].[All]" dimensionUniqueName="[OpportunitiesTable1]" displayFolder="" count="0" memberValueDatatype="130" unbalanced="0"/>
    <cacheHierarchy uniqueName="[OpportunitiesTable1].[PRODUCT (DropDown)]" caption="PRODUCT (DropDown)" attribute="1" defaultMemberUniqueName="[OpportunitiesTable1].[PRODUCT (DropDown)].[All]" allUniqueName="[OpportunitiesTable1].[PRODUCT (DropDown)].[All]" dimensionUniqueName="[OpportunitiesTable1]" displayFolder="" count="0" memberValueDatatype="130" unbalanced="0"/>
    <cacheHierarchy uniqueName="[OpportunitiesTable1].[CASES  Per Week VOLUME]" caption="CASES  Per Week VOLUME" attribute="1" defaultMemberUniqueName="[OpportunitiesTable1].[CASES  Per Week VOLUME].[All]" allUniqueName="[OpportunitiesTable1].[CASES  Per Week VOLUME].[All]" dimensionUniqueName="[OpportunitiesTable1]" displayFolder="" count="0" memberValueDatatype="130" unbalanced="0"/>
    <cacheHierarchy uniqueName="[OpportunitiesTable1].[DEAL OWNER (DropDown)]" caption="DEAL OWNER (DropDown)" attribute="1" defaultMemberUniqueName="[OpportunitiesTable1].[DEAL OWNER (DropDown)].[All]" allUniqueName="[OpportunitiesTable1].[DEAL OWNER (DropDown)].[All]" dimensionUniqueName="[OpportunitiesTable1]" displayFolder="" count="0" memberValueDatatype="130" unbalanced="0"/>
    <cacheHierarchy uniqueName="[OpportunitiesTable1].[SOURCE (DropDown)]" caption="SOURCE (DropDown)" attribute="1" defaultMemberUniqueName="[OpportunitiesTable1].[SOURCE (DropDown)].[All]" allUniqueName="[OpportunitiesTable1].[SOURCE (DropDown)].[All]" dimensionUniqueName="[OpportunitiesTable1]" displayFolder="" count="0" memberValueDatatype="130" unbalanced="0"/>
    <cacheHierarchy uniqueName="[OpportunitiesTable1].[LOSS REASON (DropDown)]" caption="LOSS REASON (DropDown)" attribute="1" defaultMemberUniqueName="[OpportunitiesTable1].[LOSS REASON (DropDown)].[All]" allUniqueName="[OpportunitiesTable1].[LOSS REASON (DropDown)].[All]" dimensionUniqueName="[OpportunitiesTable1]" displayFolder="" count="0" memberValueDatatype="130" unbalanced="0"/>
    <cacheHierarchy uniqueName="[OpportunitiesTable1].[Notes]" caption="Notes" attribute="1" defaultMemberUniqueName="[OpportunitiesTable1].[Notes].[All]" allUniqueName="[OpportunitiesTable1].[Notes].[All]" dimensionUniqueName="[OpportunitiesTable1]" displayFolder="" count="0" memberValueDatatype="130" unbalanced="0"/>
    <cacheHierarchy uniqueName="[InteractionsTable].[DATE (Month Index)]" caption="DATE (Month Index)" attribute="1" defaultMemberUniqueName="[InteractionsTable].[DATE (Month Index)].[All]" allUniqueName="[InteractionsTable].[DATE (Month Index)].[All]" dimensionUniqueName="[InteractionsTable]" displayFolder="" count="0" memberValueDatatype="20" unbalanced="0" hidden="1"/>
    <cacheHierarchy uniqueName="[Measures].[__XL_Count DropDownsTable]" caption="__XL_Count DropDownsTable" measure="1" displayFolder="" measureGroup="DropDownsTable" count="0" hidden="1"/>
    <cacheHierarchy uniqueName="[Measures].[__XL_Count InteractionsTable]" caption="__XL_Count InteractionsTable" measure="1" displayFolder="" measureGroup="InteractionsTable" count="0" hidden="1"/>
    <cacheHierarchy uniqueName="[Measures].[__XL_Count OpportunitiesTable1]" caption="__XL_Count OpportunitiesTable1" measure="1" displayFolder="" measureGroup="OpportunitiesTable1" count="0" hidden="1"/>
    <cacheHierarchy uniqueName="[Measures].[__No measures defined]" caption="__No measures defined" measure="1" displayFolder="" count="0" hidden="1"/>
    <cacheHierarchy uniqueName="[Measures].[Count of INTERACTION  (Dropdown)]" caption="Count of INTERACTION  (Dropdown)" measure="1" displayFolder="" measureGroup="InteractionsTable"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STAGE (DropDown) 2]" caption="Count of STAGE (DropDown) 2" measure="1" displayFolder="" measureGroup="OpportunitiesTable1" count="0" hidden="1">
      <extLst>
        <ext xmlns:x15="http://schemas.microsoft.com/office/spreadsheetml/2010/11/main" uri="{B97F6D7D-B522-45F9-BDA1-12C45D357490}">
          <x15:cacheHierarchy aggregatedColumn="31"/>
        </ext>
      </extLst>
    </cacheHierarchy>
    <cacheHierarchy uniqueName="[Measures].[Count of Start Date 2]" caption="Count of Start Date 2" measure="1" displayFolder="" measureGroup="OpportunitiesTable1" count="0" hidden="1">
      <extLst>
        <ext xmlns:x15="http://schemas.microsoft.com/office/spreadsheetml/2010/11/main" uri="{B97F6D7D-B522-45F9-BDA1-12C45D357490}">
          <x15:cacheHierarchy aggregatedColumn="28"/>
        </ext>
      </extLst>
    </cacheHierarchy>
    <cacheHierarchy uniqueName="[Measures].[Count of PRODUCT (DropDown) 2]" caption="Count of PRODUCT (DropDown) 2" measure="1" displayFolder="" measureGroup="OpportunitiesTable1" count="0" hidden="1">
      <extLst>
        <ext xmlns:x15="http://schemas.microsoft.com/office/spreadsheetml/2010/11/main" uri="{B97F6D7D-B522-45F9-BDA1-12C45D357490}">
          <x15:cacheHierarchy aggregatedColumn="35"/>
        </ext>
      </extLst>
    </cacheHierarchy>
    <cacheHierarchy uniqueName="[Measures].[Count of Notes 2]" caption="Count of Notes 2" measure="1" displayFolder="" measureGroup="OpportunitiesTable1" count="0" hidden="1">
      <extLst>
        <ext xmlns:x15="http://schemas.microsoft.com/office/spreadsheetml/2010/11/main" uri="{B97F6D7D-B522-45F9-BDA1-12C45D357490}">
          <x15:cacheHierarchy aggregatedColumn="40"/>
        </ext>
      </extLst>
    </cacheHierarchy>
    <cacheHierarchy uniqueName="[Measures].[Count of STATUS (DropDown) 2]" caption="Count of STATUS (DropDown) 2" measure="1" displayFolder="" measureGroup="OpportunitiesTable1" count="0" hidden="1">
      <extLst>
        <ext xmlns:x15="http://schemas.microsoft.com/office/spreadsheetml/2010/11/main" uri="{B97F6D7D-B522-45F9-BDA1-12C45D357490}">
          <x15:cacheHierarchy aggregatedColumn="30"/>
        </ext>
      </extLst>
    </cacheHierarchy>
  </cacheHierarchies>
  <kpis count="0"/>
  <dimensions count="4">
    <dimension name="DropDownsTable" uniqueName="[DropDownsTable]" caption="DropDownsTable"/>
    <dimension name="InteractionsTable" uniqueName="[InteractionsTable]" caption="InteractionsTable"/>
    <dimension measure="1" name="Measures" uniqueName="[Measures]" caption="Measures"/>
    <dimension name="OpportunitiesTable1" uniqueName="[OpportunitiesTable1]" caption="OpportunitiesTable1"/>
  </dimensions>
  <measureGroups count="3">
    <measureGroup name="DropDownsTable" caption="DropDownsTable"/>
    <measureGroup name="InteractionsTable" caption="InteractionsTable"/>
    <measureGroup name="OpportunitiesTable1" caption="Opportunities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810.550169212962" backgroundQuery="1" createdVersion="3" refreshedVersion="8" minRefreshableVersion="3" recordCount="0" supportSubquery="1" supportAdvancedDrill="1" xr:uid="{89331316-6311-4A12-8F08-F95ED7451BE6}">
  <cacheSource type="external" connectionId="1">
    <extLst>
      <ext xmlns:x14="http://schemas.microsoft.com/office/spreadsheetml/2009/9/main" uri="{F057638F-6D5F-4e77-A914-E7F072B9BCA8}">
        <x14:sourceConnection name="ThisWorkbookDataModel"/>
      </ext>
    </extLst>
  </cacheSource>
  <cacheFields count="0"/>
  <cacheHierarchies count="52">
    <cacheHierarchy uniqueName="[DropDownsTable].[PRIORITY]" caption="PRIORITY" attribute="1" defaultMemberUniqueName="[DropDownsTable].[PRIORITY].[All]" allUniqueName="[DropDownsTable].[PRIORITY].[All]" dimensionUniqueName="[DropDownsTable]" displayFolder="" count="0" memberValueDatatype="130" unbalanced="0"/>
    <cacheHierarchy uniqueName="[DropDownsTable].[SEGMENT]" caption="SEGMENT" attribute="1" defaultMemberUniqueName="[DropDownsTable].[SEGMENT].[All]" allUniqueName="[DropDownsTable].[SEGMENT].[All]" dimensionUniqueName="[DropDownsTable]" displayFolder="" count="0" memberValueDatatype="130" unbalanced="0"/>
    <cacheHierarchy uniqueName="[DropDownsTable].[DISTRIBUTOR-A priority w/w weekly]" caption="DISTRIBUTOR-A priority w/w weekly" attribute="1" defaultMemberUniqueName="[DropDownsTable].[DISTRIBUTOR-A priority w/w weekly].[All]" allUniqueName="[DropDownsTable].[DISTRIBUTOR-A priority w/w weekly].[All]" dimensionUniqueName="[DropDownsTable]" displayFolder="" count="0" memberValueDatatype="130" unbalanced="0"/>
    <cacheHierarchy uniqueName="[DropDownsTable].[ACCT. MANAGER]" caption="ACCT. MANAGER" attribute="1" defaultMemberUniqueName="[DropDownsTable].[ACCT. MANAGER].[All]" allUniqueName="[DropDownsTable].[ACCT. MANAGER].[All]" dimensionUniqueName="[DropDownsTable]" displayFolder="" count="0" memberValueDatatype="130" unbalanced="0"/>
    <cacheHierarchy uniqueName="[DropDownsTable].[STAGE-8 point sales funnel]" caption="STAGE-8 point sales funnel" attribute="1" defaultMemberUniqueName="[DropDownsTable].[STAGE-8 point sales funnel].[All]" allUniqueName="[DropDownsTable].[STAGE-8 point sales funnel].[All]" dimensionUniqueName="[DropDownsTable]" displayFolder="" count="0" memberValueDatatype="130" unbalanced="0"/>
    <cacheHierarchy uniqueName="[DropDownsTable].[POSITION]" caption="POSITION" attribute="1" defaultMemberUniqueName="[DropDownsTable].[POSITION].[All]" allUniqueName="[DropDownsTable].[POSITION].[All]" dimensionUniqueName="[DropDownsTable]" displayFolder="" count="0" memberValueDatatype="130" unbalanced="0"/>
    <cacheHierarchy uniqueName="[DropDownsTable].[REASON]" caption="REASON" attribute="1" defaultMemberUniqueName="[DropDownsTable].[REASON].[All]" allUniqueName="[DropDownsTable].[REASON].[All]" dimensionUniqueName="[DropDownsTable]" displayFolder="" count="0" memberValueDatatype="130" unbalanced="0"/>
    <cacheHierarchy uniqueName="[DropDownsTable].[SOURCE]" caption="SOURCE" attribute="1" defaultMemberUniqueName="[DropDownsTable].[SOURCE].[All]" allUniqueName="[DropDownsTable].[SOURCE].[All]" dimensionUniqueName="[DropDownsTable]" displayFolder="" count="0" memberValueDatatype="130" unbalanced="0"/>
    <cacheHierarchy uniqueName="[DropDownsTable].[INTERACTION]" caption="INTERACTION" attribute="1" defaultMemberUniqueName="[DropDownsTable].[INTERACTION].[All]" allUniqueName="[DropDownsTable].[INTERACTION].[All]" dimensionUniqueName="[DropDownsTable]" displayFolder="" count="0" memberValueDatatype="130" unbalanced="0"/>
    <cacheHierarchy uniqueName="[DropDownsTable].[STATUS]" caption="STATUS" attribute="1" defaultMemberUniqueName="[DropDownsTable].[STATUS].[All]" allUniqueName="[DropDownsTable].[STATUS].[All]" dimensionUniqueName="[DropDownsTable]" displayFolder="" count="0" memberValueDatatype="130" unbalanced="0"/>
    <cacheHierarchy uniqueName="[DropDownsTable].[PRINCIPAL]" caption="PRINCIPAL" attribute="1" defaultMemberUniqueName="[DropDownsTable].[PRINCIPAL].[All]" allUniqueName="[DropDownsTable].[PRINCIPAL].[All]" dimensionUniqueName="[DropDownsTable]" displayFolder="" count="0" memberValueDatatype="130" unbalanced="0"/>
    <cacheHierarchy uniqueName="[DropDownsTable].[PRODUCT]" caption="PRODUCT" attribute="1" defaultMemberUniqueName="[DropDownsTable].[PRODUCT].[All]" allUniqueName="[DropDownsTable].[PRODUCT].[All]" dimensionUniqueName="[DropDownsTable]" displayFolder="" count="0" memberValueDatatype="130" unbalanced="0"/>
    <cacheHierarchy uniqueName="[InteractionsTable].[PRIORITY (Formula)]" caption="PRIORITY (Formula)" attribute="1" defaultMemberUniqueName="[InteractionsTable].[PRIORITY (Formula)].[All]" allUniqueName="[InteractionsTable].[PRIORITY (Formula)].[All]" dimensionUniqueName="[InteractionsTable]" displayFolder="" count="0" memberValueDatatype="130" unbalanced="0"/>
    <cacheHierarchy uniqueName="[InteractionsTable].[DATE]" caption="DATE" attribute="1" time="1" defaultMemberUniqueName="[InteractionsTable].[DATE].[All]" allUniqueName="[InteractionsTable].[DATE].[All]" dimensionUniqueName="[InteractionsTable]" displayFolder="" count="0" memberValueDatatype="7" unbalanced="0"/>
    <cacheHierarchy uniqueName="[InteractionsTable].[Start of Week]" caption="Start of Week" attribute="1" defaultMemberUniqueName="[InteractionsTable].[Start of Week].[All]" allUniqueName="[InteractionsTable].[Start of Week].[All]" dimensionUniqueName="[InteractionsTable]" displayFolder="" count="0" memberValueDatatype="130" unbalanced="0"/>
    <cacheHierarchy uniqueName="[InteractionsTable].[INTERACTION  (Dropdown)]" caption="INTERACTION  (Dropdown)" attribute="1" defaultMemberUniqueName="[InteractionsTable].[INTERACTION  (Dropdown)].[All]" allUniqueName="[InteractionsTable].[INTERACTION  (Dropdown)].[All]" dimensionUniqueName="[InteractionsTable]" displayFolder="" count="0" memberValueDatatype="130" unbalanced="0"/>
    <cacheHierarchy uniqueName="[InteractionsTable].[Organizations (Formula)]" caption="Organizations (Formula)" attribute="1" defaultMemberUniqueName="[InteractionsTable].[Organizations (Formula)].[All]" allUniqueName="[InteractionsTable].[Organizations (Formula)].[All]" dimensionUniqueName="[InteractionsTable]" displayFolder="" count="0" memberValueDatatype="130" unbalanced="0"/>
    <cacheHierarchy uniqueName="[InteractionsTable].[ACCT.    MANAGER  (Dropdown)]" caption="ACCT.    MANAGER  (Dropdown)" attribute="1" defaultMemberUniqueName="[InteractionsTable].[ACCT.    MANAGER  (Dropdown)].[All]" allUniqueName="[InteractionsTable].[ACCT.    MANAGER  (Dropdown)].[All]" dimensionUniqueName="[InteractionsTable]" displayFolder="" count="0" memberValueDatatype="130" unbalanced="0"/>
    <cacheHierarchy uniqueName="[InteractionsTable].[OPPORTUNITY]" caption="OPPORTUNITY" attribute="1" defaultMemberUniqueName="[InteractionsTable].[OPPORTUNITY].[All]" allUniqueName="[InteractionsTable].[OPPORTUNITY].[All]" dimensionUniqueName="[InteractionsTable]" displayFolder="" count="0" memberValueDatatype="130" unbalanced="0"/>
    <cacheHierarchy uniqueName="[InteractionsTable].[CONTACT  (Dropdown)]" caption="CONTACT  (Dropdown)" attribute="1" defaultMemberUniqueName="[InteractionsTable].[CONTACT  (Dropdown)].[All]" allUniqueName="[InteractionsTable].[CONTACT  (Dropdown)].[All]" dimensionUniqueName="[InteractionsTable]" displayFolder="" count="0" memberValueDatatype="130" unbalanced="0"/>
    <cacheHierarchy uniqueName="[InteractionsTable].[PRINCIPAL]" caption="PRINCIPAL" attribute="1" defaultMemberUniqueName="[InteractionsTable].[PRINCIPAL].[All]" allUniqueName="[InteractionsTable].[PRINCIPAL].[All]" dimensionUniqueName="[InteractionsTable]" displayFolder="" count="0" memberValueDatatype="130" unbalanced="0"/>
    <cacheHierarchy uniqueName="[InteractionsTable].[NOTES]" caption="NOTES" attribute="1" defaultMemberUniqueName="[InteractionsTable].[NOTES].[All]" allUniqueName="[InteractionsTable].[NOTES].[All]" dimensionUniqueName="[InteractionsTable]" displayFolder="" count="0" memberValueDatatype="130" unbalanced="0"/>
    <cacheHierarchy uniqueName="[InteractionsTable].[DATE (Year)]" caption="DATE (Year)" attribute="1" defaultMemberUniqueName="[InteractionsTable].[DATE (Year)].[All]" allUniqueName="[InteractionsTable].[DATE (Year)].[All]" dimensionUniqueName="[InteractionsTable]" displayFolder="" count="0" memberValueDatatype="130" unbalanced="0"/>
    <cacheHierarchy uniqueName="[InteractionsTable].[DATE (Quarter)]" caption="DATE (Quarter)" attribute="1" defaultMemberUniqueName="[InteractionsTable].[DATE (Quarter)].[All]" allUniqueName="[InteractionsTable].[DATE (Quarter)].[All]" dimensionUniqueName="[InteractionsTable]" displayFolder="" count="0" memberValueDatatype="130" unbalanced="0"/>
    <cacheHierarchy uniqueName="[InteractionsTable].[DATE (Month)]" caption="DATE (Month)" attribute="1" defaultMemberUniqueName="[InteractionsTable].[DATE (Month)].[All]" allUniqueName="[InteractionsTable].[DATE (Month)].[All]" dimensionUniqueName="[InteractionsTable]" displayFolder="" count="0" memberValueDatatype="130" unbalanced="0"/>
    <cacheHierarchy uniqueName="[OpportunitiesTable1].[PRIORITY (Formula)]" caption="PRIORITY (Formula)" attribute="1" defaultMemberUniqueName="[OpportunitiesTable1].[PRIORITY (Formula)].[All]" allUniqueName="[OpportunitiesTable1].[PRIORITY (Formula)].[All]" dimensionUniqueName="[OpportunitiesTable1]" displayFolder="" count="0" memberValueDatatype="130" unbalanced="0"/>
    <cacheHierarchy uniqueName="[OpportunitiesTable1].[Organizations (DropDown)]" caption="Organizations (DropDown)" attribute="1" defaultMemberUniqueName="[OpportunitiesTable1].[Organizations (DropDown)].[All]" allUniqueName="[OpportunitiesTable1].[Organizations (DropDown)].[All]" dimensionUniqueName="[OpportunitiesTable1]" displayFolder="" count="0" memberValueDatatype="130" unbalanced="0"/>
    <cacheHierarchy uniqueName="[OpportunitiesTable1].[OPPORTUNITY NAME]" caption="OPPORTUNITY NAME" attribute="1" defaultMemberUniqueName="[OpportunitiesTable1].[OPPORTUNITY NAME].[All]" allUniqueName="[OpportunitiesTable1].[OPPORTUNITY NAME].[All]" dimensionUniqueName="[OpportunitiesTable1]" displayFolder="" count="0" memberValueDatatype="130" unbalanced="0"/>
    <cacheHierarchy uniqueName="[OpportunitiesTable1].[Start Date]" caption="Start Date" attribute="1" time="1" defaultMemberUniqueName="[OpportunitiesTable1].[Start Date].[All]" allUniqueName="[OpportunitiesTable1].[Start Date].[All]" dimensionUniqueName="[OpportunitiesTable1]" displayFolder="" count="0" memberValueDatatype="7" unbalanced="0"/>
    <cacheHierarchy uniqueName="[OpportunitiesTable1].[Start of Week]" caption="Start of Week" attribute="1" defaultMemberUniqueName="[OpportunitiesTable1].[Start of Week].[All]" allUniqueName="[OpportunitiesTable1].[Start of Week].[All]" dimensionUniqueName="[OpportunitiesTable1]" displayFolder="" count="2" memberValueDatatype="130" unbalanced="0"/>
    <cacheHierarchy uniqueName="[OpportunitiesTable1].[STATUS (DropDown)]" caption="STATUS (DropDown)" attribute="1" defaultMemberUniqueName="[OpportunitiesTable1].[STATUS (DropDown)].[All]" allUniqueName="[OpportunitiesTable1].[STATUS (DropDown)].[All]" dimensionUniqueName="[OpportunitiesTable1]" displayFolder="" count="0" memberValueDatatype="130" unbalanced="0"/>
    <cacheHierarchy uniqueName="[OpportunitiesTable1].[STAGE (DropDown)]" caption="STAGE (DropDown)" attribute="1" defaultMemberUniqueName="[OpportunitiesTable1].[STAGE (DropDown)].[All]" allUniqueName="[OpportunitiesTable1].[STAGE (DropDown)].[All]" dimensionUniqueName="[OpportunitiesTable1]" displayFolder="" count="0" memberValueDatatype="130" unbalanced="0"/>
    <cacheHierarchy uniqueName="[OpportunitiesTable1].[EXP. SOLD-7]" caption="EXP. SOLD-7" attribute="1" defaultMemberUniqueName="[OpportunitiesTable1].[EXP. SOLD-7].[All]" allUniqueName="[OpportunitiesTable1].[EXP. SOLD-7].[All]" dimensionUniqueName="[OpportunitiesTable1]" displayFolder="" count="0" memberValueDatatype="130" unbalanced="0"/>
    <cacheHierarchy uniqueName="[OpportunitiesTable1].[PROBABILITY]" caption="PROBABILITY" attribute="1" defaultMemberUniqueName="[OpportunitiesTable1].[PROBABILITY].[All]" allUniqueName="[OpportunitiesTable1].[PROBABILITY].[All]" dimensionUniqueName="[OpportunitiesTable1]" displayFolder="" count="0" memberValueDatatype="130" unbalanced="0"/>
    <cacheHierarchy uniqueName="[OpportunitiesTable1].[PRINCIPAL]" caption="PRINCIPAL" attribute="1" defaultMemberUniqueName="[OpportunitiesTable1].[PRINCIPAL].[All]" allUniqueName="[OpportunitiesTable1].[PRINCIPAL].[All]" dimensionUniqueName="[OpportunitiesTable1]" displayFolder="" count="2" memberValueDatatype="130" unbalanced="0"/>
    <cacheHierarchy uniqueName="[OpportunitiesTable1].[PRODUCT (DropDown)]" caption="PRODUCT (DropDown)" attribute="1" defaultMemberUniqueName="[OpportunitiesTable1].[PRODUCT (DropDown)].[All]" allUniqueName="[OpportunitiesTable1].[PRODUCT (DropDown)].[All]" dimensionUniqueName="[OpportunitiesTable1]" displayFolder="" count="2" memberValueDatatype="130" unbalanced="0"/>
    <cacheHierarchy uniqueName="[OpportunitiesTable1].[CASES  Per Week VOLUME]" caption="CASES  Per Week VOLUME" attribute="1" defaultMemberUniqueName="[OpportunitiesTable1].[CASES  Per Week VOLUME].[All]" allUniqueName="[OpportunitiesTable1].[CASES  Per Week VOLUME].[All]" dimensionUniqueName="[OpportunitiesTable1]" displayFolder="" count="0" memberValueDatatype="130" unbalanced="0"/>
    <cacheHierarchy uniqueName="[OpportunitiesTable1].[DEAL OWNER (DropDown)]" caption="DEAL OWNER (DropDown)" attribute="1" defaultMemberUniqueName="[OpportunitiesTable1].[DEAL OWNER (DropDown)].[All]" allUniqueName="[OpportunitiesTable1].[DEAL OWNER (DropDown)].[All]" dimensionUniqueName="[OpportunitiesTable1]" displayFolder="" count="0" memberValueDatatype="130" unbalanced="0"/>
    <cacheHierarchy uniqueName="[OpportunitiesTable1].[SOURCE (DropDown)]" caption="SOURCE (DropDown)" attribute="1" defaultMemberUniqueName="[OpportunitiesTable1].[SOURCE (DropDown)].[All]" allUniqueName="[OpportunitiesTable1].[SOURCE (DropDown)].[All]" dimensionUniqueName="[OpportunitiesTable1]" displayFolder="" count="0" memberValueDatatype="130" unbalanced="0"/>
    <cacheHierarchy uniqueName="[OpportunitiesTable1].[LOSS REASON (DropDown)]" caption="LOSS REASON (DropDown)" attribute="1" defaultMemberUniqueName="[OpportunitiesTable1].[LOSS REASON (DropDown)].[All]" allUniqueName="[OpportunitiesTable1].[LOSS REASON (DropDown)].[All]" dimensionUniqueName="[OpportunitiesTable1]" displayFolder="" count="0" memberValueDatatype="130" unbalanced="0"/>
    <cacheHierarchy uniqueName="[OpportunitiesTable1].[Notes]" caption="Notes" attribute="1" defaultMemberUniqueName="[OpportunitiesTable1].[Notes].[All]" allUniqueName="[OpportunitiesTable1].[Notes].[All]" dimensionUniqueName="[OpportunitiesTable1]" displayFolder="" count="0" memberValueDatatype="130" unbalanced="0"/>
    <cacheHierarchy uniqueName="[InteractionsTable].[DATE (Month Index)]" caption="DATE (Month Index)" attribute="1" defaultMemberUniqueName="[InteractionsTable].[DATE (Month Index)].[All]" allUniqueName="[InteractionsTable].[DATE (Month Index)].[All]" dimensionUniqueName="[InteractionsTable]" displayFolder="" count="0" memberValueDatatype="20" unbalanced="0" hidden="1"/>
    <cacheHierarchy uniqueName="[Measures].[__XL_Count DropDownsTable]" caption="__XL_Count DropDownsTable" measure="1" displayFolder="" measureGroup="DropDownsTable" count="0" hidden="1"/>
    <cacheHierarchy uniqueName="[Measures].[__XL_Count InteractionsTable]" caption="__XL_Count InteractionsTable" measure="1" displayFolder="" measureGroup="InteractionsTable" count="0" hidden="1"/>
    <cacheHierarchy uniqueName="[Measures].[__XL_Count OpportunitiesTable1]" caption="__XL_Count OpportunitiesTable1" measure="1" displayFolder="" measureGroup="OpportunitiesTable1" count="0" hidden="1"/>
    <cacheHierarchy uniqueName="[Measures].[__No measures defined]" caption="__No measures defined" measure="1" displayFolder="" count="0" hidden="1"/>
    <cacheHierarchy uniqueName="[Measures].[Count of INTERACTION  (Dropdown)]" caption="Count of INTERACTION  (Dropdown)" measure="1" displayFolder="" measureGroup="InteractionsTable" count="0" hidden="1">
      <extLst>
        <ext xmlns:x15="http://schemas.microsoft.com/office/spreadsheetml/2010/11/main" uri="{B97F6D7D-B522-45F9-BDA1-12C45D357490}">
          <x15:cacheHierarchy aggregatedColumn="15"/>
        </ext>
      </extLst>
    </cacheHierarchy>
    <cacheHierarchy uniqueName="[Measures].[Count of STAGE (DropDown) 2]" caption="Count of STAGE (DropDown) 2" measure="1" displayFolder="" measureGroup="OpportunitiesTable1" count="0" hidden="1">
      <extLst>
        <ext xmlns:x15="http://schemas.microsoft.com/office/spreadsheetml/2010/11/main" uri="{B97F6D7D-B522-45F9-BDA1-12C45D357490}">
          <x15:cacheHierarchy aggregatedColumn="31"/>
        </ext>
      </extLst>
    </cacheHierarchy>
    <cacheHierarchy uniqueName="[Measures].[Count of Start Date 2]" caption="Count of Start Date 2" measure="1" displayFolder="" measureGroup="OpportunitiesTable1" count="0" hidden="1">
      <extLst>
        <ext xmlns:x15="http://schemas.microsoft.com/office/spreadsheetml/2010/11/main" uri="{B97F6D7D-B522-45F9-BDA1-12C45D357490}">
          <x15:cacheHierarchy aggregatedColumn="28"/>
        </ext>
      </extLst>
    </cacheHierarchy>
    <cacheHierarchy uniqueName="[Measures].[Count of PRODUCT (DropDown) 2]" caption="Count of PRODUCT (DropDown) 2" measure="1" displayFolder="" measureGroup="OpportunitiesTable1" count="0" hidden="1">
      <extLst>
        <ext xmlns:x15="http://schemas.microsoft.com/office/spreadsheetml/2010/11/main" uri="{B97F6D7D-B522-45F9-BDA1-12C45D357490}">
          <x15:cacheHierarchy aggregatedColumn="35"/>
        </ext>
      </extLst>
    </cacheHierarchy>
    <cacheHierarchy uniqueName="[Measures].[Count of Notes 2]" caption="Count of Notes 2" measure="1" displayFolder="" measureGroup="OpportunitiesTable1" count="0" hidden="1">
      <extLst>
        <ext xmlns:x15="http://schemas.microsoft.com/office/spreadsheetml/2010/11/main" uri="{B97F6D7D-B522-45F9-BDA1-12C45D357490}">
          <x15:cacheHierarchy aggregatedColumn="40"/>
        </ext>
      </extLst>
    </cacheHierarchy>
    <cacheHierarchy uniqueName="[Measures].[Count of STATUS (DropDown) 2]" caption="Count of STATUS (DropDown) 2" measure="1" displayFolder="" measureGroup="OpportunitiesTable1" count="0" hidden="1">
      <extLst>
        <ext xmlns:x15="http://schemas.microsoft.com/office/spreadsheetml/2010/11/main" uri="{B97F6D7D-B522-45F9-BDA1-12C45D357490}">
          <x15:cacheHierarchy aggregatedColumn="30"/>
        </ext>
      </extLst>
    </cacheHierarchy>
  </cacheHierarchies>
  <kpis count="0"/>
  <extLst>
    <ext xmlns:x14="http://schemas.microsoft.com/office/spreadsheetml/2009/9/main" uri="{725AE2AE-9491-48be-B2B4-4EB974FC3084}">
      <x14:pivotCacheDefinition slicerData="1" pivotCacheId="269801412"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810.550190624999" backgroundQuery="1" createdVersion="3" refreshedVersion="8" minRefreshableVersion="3" recordCount="0" supportSubquery="1" supportAdvancedDrill="1" xr:uid="{3A95789E-DACD-4476-AB2A-A4C93E7CB9F0}">
  <cacheSource type="external" connectionId="1">
    <extLst>
      <ext xmlns:x14="http://schemas.microsoft.com/office/spreadsheetml/2009/9/main" uri="{F057638F-6D5F-4e77-A914-E7F072B9BCA8}">
        <x14:sourceConnection name="ThisWorkbookDataModel"/>
      </ext>
    </extLst>
  </cacheSource>
  <cacheFields count="0"/>
  <cacheHierarchies count="52">
    <cacheHierarchy uniqueName="[DropDownsTable].[PRIORITY]" caption="PRIORITY" attribute="1" defaultMemberUniqueName="[DropDownsTable].[PRIORITY].[All]" allUniqueName="[DropDownsTable].[PRIORITY].[All]" dimensionUniqueName="[DropDownsTable]" displayFolder="" count="0" memberValueDatatype="130" unbalanced="0"/>
    <cacheHierarchy uniqueName="[DropDownsTable].[SEGMENT]" caption="SEGMENT" attribute="1" defaultMemberUniqueName="[DropDownsTable].[SEGMENT].[All]" allUniqueName="[DropDownsTable].[SEGMENT].[All]" dimensionUniqueName="[DropDownsTable]" displayFolder="" count="0" memberValueDatatype="130" unbalanced="0"/>
    <cacheHierarchy uniqueName="[DropDownsTable].[DISTRIBUTOR-A priority w/w weekly]" caption="DISTRIBUTOR-A priority w/w weekly" attribute="1" defaultMemberUniqueName="[DropDownsTable].[DISTRIBUTOR-A priority w/w weekly].[All]" allUniqueName="[DropDownsTable].[DISTRIBUTOR-A priority w/w weekly].[All]" dimensionUniqueName="[DropDownsTable]" displayFolder="" count="0" memberValueDatatype="130" unbalanced="0"/>
    <cacheHierarchy uniqueName="[DropDownsTable].[ACCT. MANAGER]" caption="ACCT. MANAGER" attribute="1" defaultMemberUniqueName="[DropDownsTable].[ACCT. MANAGER].[All]" allUniqueName="[DropDownsTable].[ACCT. MANAGER].[All]" dimensionUniqueName="[DropDownsTable]" displayFolder="" count="0" memberValueDatatype="130" unbalanced="0"/>
    <cacheHierarchy uniqueName="[DropDownsTable].[STAGE-8 point sales funnel]" caption="STAGE-8 point sales funnel" attribute="1" defaultMemberUniqueName="[DropDownsTable].[STAGE-8 point sales funnel].[All]" allUniqueName="[DropDownsTable].[STAGE-8 point sales funnel].[All]" dimensionUniqueName="[DropDownsTable]" displayFolder="" count="0" memberValueDatatype="130" unbalanced="0"/>
    <cacheHierarchy uniqueName="[DropDownsTable].[POSITION]" caption="POSITION" attribute="1" defaultMemberUniqueName="[DropDownsTable].[POSITION].[All]" allUniqueName="[DropDownsTable].[POSITION].[All]" dimensionUniqueName="[DropDownsTable]" displayFolder="" count="0" memberValueDatatype="130" unbalanced="0"/>
    <cacheHierarchy uniqueName="[DropDownsTable].[REASON]" caption="REASON" attribute="1" defaultMemberUniqueName="[DropDownsTable].[REASON].[All]" allUniqueName="[DropDownsTable].[REASON].[All]" dimensionUniqueName="[DropDownsTable]" displayFolder="" count="0" memberValueDatatype="130" unbalanced="0"/>
    <cacheHierarchy uniqueName="[DropDownsTable].[SOURCE]" caption="SOURCE" attribute="1" defaultMemberUniqueName="[DropDownsTable].[SOURCE].[All]" allUniqueName="[DropDownsTable].[SOURCE].[All]" dimensionUniqueName="[DropDownsTable]" displayFolder="" count="0" memberValueDatatype="130" unbalanced="0"/>
    <cacheHierarchy uniqueName="[DropDownsTable].[INTERACTION]" caption="INTERACTION" attribute="1" defaultMemberUniqueName="[DropDownsTable].[INTERACTION].[All]" allUniqueName="[DropDownsTable].[INTERACTION].[All]" dimensionUniqueName="[DropDownsTable]" displayFolder="" count="0" memberValueDatatype="130" unbalanced="0"/>
    <cacheHierarchy uniqueName="[DropDownsTable].[STATUS]" caption="STATUS" attribute="1" defaultMemberUniqueName="[DropDownsTable].[STATUS].[All]" allUniqueName="[DropDownsTable].[STATUS].[All]" dimensionUniqueName="[DropDownsTable]" displayFolder="" count="0" memberValueDatatype="130" unbalanced="0"/>
    <cacheHierarchy uniqueName="[DropDownsTable].[PRINCIPAL]" caption="PRINCIPAL" attribute="1" defaultMemberUniqueName="[DropDownsTable].[PRINCIPAL].[All]" allUniqueName="[DropDownsTable].[PRINCIPAL].[All]" dimensionUniqueName="[DropDownsTable]" displayFolder="" count="0" memberValueDatatype="130" unbalanced="0"/>
    <cacheHierarchy uniqueName="[DropDownsTable].[PRODUCT]" caption="PRODUCT" attribute="1" defaultMemberUniqueName="[DropDownsTable].[PRODUCT].[All]" allUniqueName="[DropDownsTable].[PRODUCT].[All]" dimensionUniqueName="[DropDownsTable]" displayFolder="" count="0" memberValueDatatype="130" unbalanced="0"/>
    <cacheHierarchy uniqueName="[InteractionsTable].[PRIORITY (Formula)]" caption="PRIORITY (Formula)" attribute="1" defaultMemberUniqueName="[InteractionsTable].[PRIORITY (Formula)].[All]" allUniqueName="[InteractionsTable].[PRIORITY (Formula)].[All]" dimensionUniqueName="[InteractionsTable]" displayFolder="" count="0" memberValueDatatype="130" unbalanced="0"/>
    <cacheHierarchy uniqueName="[InteractionsTable].[DATE]" caption="DATE" attribute="1" time="1" defaultMemberUniqueName="[InteractionsTable].[DATE].[All]" allUniqueName="[InteractionsTable].[DATE].[All]" dimensionUniqueName="[InteractionsTable]" displayFolder="" count="0" memberValueDatatype="7" unbalanced="0"/>
    <cacheHierarchy uniqueName="[InteractionsTable].[Start of Week]" caption="Start of Week" attribute="1" defaultMemberUniqueName="[InteractionsTable].[Start of Week].[All]" allUniqueName="[InteractionsTable].[Start of Week].[All]" dimensionUniqueName="[InteractionsTable]" displayFolder="" count="2" memberValueDatatype="130" unbalanced="0"/>
    <cacheHierarchy uniqueName="[InteractionsTable].[INTERACTION  (Dropdown)]" caption="INTERACTION  (Dropdown)" attribute="1" defaultMemberUniqueName="[InteractionsTable].[INTERACTION  (Dropdown)].[All]" allUniqueName="[InteractionsTable].[INTERACTION  (Dropdown)].[All]" dimensionUniqueName="[InteractionsTable]" displayFolder="" count="0" memberValueDatatype="130" unbalanced="0"/>
    <cacheHierarchy uniqueName="[InteractionsTable].[Organizations (Formula)]" caption="Organizations (Formula)" attribute="1" defaultMemberUniqueName="[InteractionsTable].[Organizations (Formula)].[All]" allUniqueName="[InteractionsTable].[Organizations (Formula)].[All]" dimensionUniqueName="[InteractionsTable]" displayFolder="" count="0" memberValueDatatype="130" unbalanced="0"/>
    <cacheHierarchy uniqueName="[InteractionsTable].[ACCT.    MANAGER  (Dropdown)]" caption="ACCT.    MANAGER  (Dropdown)" attribute="1" defaultMemberUniqueName="[InteractionsTable].[ACCT.    MANAGER  (Dropdown)].[All]" allUniqueName="[InteractionsTable].[ACCT.    MANAGER  (Dropdown)].[All]" dimensionUniqueName="[InteractionsTable]" displayFolder="" count="0" memberValueDatatype="130" unbalanced="0"/>
    <cacheHierarchy uniqueName="[InteractionsTable].[OPPORTUNITY]" caption="OPPORTUNITY" attribute="1" defaultMemberUniqueName="[InteractionsTable].[OPPORTUNITY].[All]" allUniqueName="[InteractionsTable].[OPPORTUNITY].[All]" dimensionUniqueName="[InteractionsTable]" displayFolder="" count="0" memberValueDatatype="130" unbalanced="0"/>
    <cacheHierarchy uniqueName="[InteractionsTable].[CONTACT  (Dropdown)]" caption="CONTACT  (Dropdown)" attribute="1" defaultMemberUniqueName="[InteractionsTable].[CONTACT  (Dropdown)].[All]" allUniqueName="[InteractionsTable].[CONTACT  (Dropdown)].[All]" dimensionUniqueName="[InteractionsTable]" displayFolder="" count="0" memberValueDatatype="130" unbalanced="0"/>
    <cacheHierarchy uniqueName="[InteractionsTable].[PRINCIPAL]" caption="PRINCIPAL" attribute="1" defaultMemberUniqueName="[InteractionsTable].[PRINCIPAL].[All]" allUniqueName="[InteractionsTable].[PRINCIPAL].[All]" dimensionUniqueName="[InteractionsTable]" displayFolder="" count="2" memberValueDatatype="130" unbalanced="0"/>
    <cacheHierarchy uniqueName="[InteractionsTable].[NOTES]" caption="NOTES" attribute="1" defaultMemberUniqueName="[InteractionsTable].[NOTES].[All]" allUniqueName="[InteractionsTable].[NOTES].[All]" dimensionUniqueName="[InteractionsTable]" displayFolder="" count="0" memberValueDatatype="130" unbalanced="0"/>
    <cacheHierarchy uniqueName="[InteractionsTable].[DATE (Year)]" caption="DATE (Year)" attribute="1" defaultMemberUniqueName="[InteractionsTable].[DATE (Year)].[All]" allUniqueName="[InteractionsTable].[DATE (Year)].[All]" dimensionUniqueName="[InteractionsTable]" displayFolder="" count="0" memberValueDatatype="130" unbalanced="0"/>
    <cacheHierarchy uniqueName="[InteractionsTable].[DATE (Quarter)]" caption="DATE (Quarter)" attribute="1" defaultMemberUniqueName="[InteractionsTable].[DATE (Quarter)].[All]" allUniqueName="[InteractionsTable].[DATE (Quarter)].[All]" dimensionUniqueName="[InteractionsTable]" displayFolder="" count="0" memberValueDatatype="130" unbalanced="0"/>
    <cacheHierarchy uniqueName="[InteractionsTable].[DATE (Month)]" caption="DATE (Month)" attribute="1" defaultMemberUniqueName="[InteractionsTable].[DATE (Month)].[All]" allUniqueName="[InteractionsTable].[DATE (Month)].[All]" dimensionUniqueName="[InteractionsTable]" displayFolder="" count="0" memberValueDatatype="130" unbalanced="0"/>
    <cacheHierarchy uniqueName="[OpportunitiesTable1].[PRIORITY (Formula)]" caption="PRIORITY (Formula)" attribute="1" defaultMemberUniqueName="[OpportunitiesTable1].[PRIORITY (Formula)].[All]" allUniqueName="[OpportunitiesTable1].[PRIORITY (Formula)].[All]" dimensionUniqueName="[OpportunitiesTable1]" displayFolder="" count="0" memberValueDatatype="130" unbalanced="0"/>
    <cacheHierarchy uniqueName="[OpportunitiesTable1].[Organizations (DropDown)]" caption="Organizations (DropDown)" attribute="1" defaultMemberUniqueName="[OpportunitiesTable1].[Organizations (DropDown)].[All]" allUniqueName="[OpportunitiesTable1].[Organizations (DropDown)].[All]" dimensionUniqueName="[OpportunitiesTable1]" displayFolder="" count="0" memberValueDatatype="130" unbalanced="0"/>
    <cacheHierarchy uniqueName="[OpportunitiesTable1].[OPPORTUNITY NAME]" caption="OPPORTUNITY NAME" attribute="1" defaultMemberUniqueName="[OpportunitiesTable1].[OPPORTUNITY NAME].[All]" allUniqueName="[OpportunitiesTable1].[OPPORTUNITY NAME].[All]" dimensionUniqueName="[OpportunitiesTable1]" displayFolder="" count="0" memberValueDatatype="130" unbalanced="0"/>
    <cacheHierarchy uniqueName="[OpportunitiesTable1].[Start Date]" caption="Start Date" attribute="1" time="1" defaultMemberUniqueName="[OpportunitiesTable1].[Start Date].[All]" allUniqueName="[OpportunitiesTable1].[Start Date].[All]" dimensionUniqueName="[OpportunitiesTable1]" displayFolder="" count="0" memberValueDatatype="7" unbalanced="0"/>
    <cacheHierarchy uniqueName="[OpportunitiesTable1].[Start of Week]" caption="Start of Week" attribute="1" defaultMemberUniqueName="[OpportunitiesTable1].[Start of Week].[All]" allUniqueName="[OpportunitiesTable1].[Start of Week].[All]" dimensionUniqueName="[OpportunitiesTable1]" displayFolder="" count="0" memberValueDatatype="130" unbalanced="0"/>
    <cacheHierarchy uniqueName="[OpportunitiesTable1].[STATUS (DropDown)]" caption="STATUS (DropDown)" attribute="1" defaultMemberUniqueName="[OpportunitiesTable1].[STATUS (DropDown)].[All]" allUniqueName="[OpportunitiesTable1].[STATUS (DropDown)].[All]" dimensionUniqueName="[OpportunitiesTable1]" displayFolder="" count="0" memberValueDatatype="130" unbalanced="0"/>
    <cacheHierarchy uniqueName="[OpportunitiesTable1].[STAGE (DropDown)]" caption="STAGE (DropDown)" attribute="1" defaultMemberUniqueName="[OpportunitiesTable1].[STAGE (DropDown)].[All]" allUniqueName="[OpportunitiesTable1].[STAGE (DropDown)].[All]" dimensionUniqueName="[OpportunitiesTable1]" displayFolder="" count="0" memberValueDatatype="130" unbalanced="0"/>
    <cacheHierarchy uniqueName="[OpportunitiesTable1].[EXP. SOLD-7]" caption="EXP. SOLD-7" attribute="1" defaultMemberUniqueName="[OpportunitiesTable1].[EXP. SOLD-7].[All]" allUniqueName="[OpportunitiesTable1].[EXP. SOLD-7].[All]" dimensionUniqueName="[OpportunitiesTable1]" displayFolder="" count="0" memberValueDatatype="130" unbalanced="0"/>
    <cacheHierarchy uniqueName="[OpportunitiesTable1].[PROBABILITY]" caption="PROBABILITY" attribute="1" defaultMemberUniqueName="[OpportunitiesTable1].[PROBABILITY].[All]" allUniqueName="[OpportunitiesTable1].[PROBABILITY].[All]" dimensionUniqueName="[OpportunitiesTable1]" displayFolder="" count="0" memberValueDatatype="130" unbalanced="0"/>
    <cacheHierarchy uniqueName="[OpportunitiesTable1].[PRINCIPAL]" caption="PRINCIPAL" attribute="1" defaultMemberUniqueName="[OpportunitiesTable1].[PRINCIPAL].[All]" allUniqueName="[OpportunitiesTable1].[PRINCIPAL].[All]" dimensionUniqueName="[OpportunitiesTable1]" displayFolder="" count="0" memberValueDatatype="130" unbalanced="0"/>
    <cacheHierarchy uniqueName="[OpportunitiesTable1].[PRODUCT (DropDown)]" caption="PRODUCT (DropDown)" attribute="1" defaultMemberUniqueName="[OpportunitiesTable1].[PRODUCT (DropDown)].[All]" allUniqueName="[OpportunitiesTable1].[PRODUCT (DropDown)].[All]" dimensionUniqueName="[OpportunitiesTable1]" displayFolder="" count="0" memberValueDatatype="130" unbalanced="0"/>
    <cacheHierarchy uniqueName="[OpportunitiesTable1].[CASES  Per Week VOLUME]" caption="CASES  Per Week VOLUME" attribute="1" defaultMemberUniqueName="[OpportunitiesTable1].[CASES  Per Week VOLUME].[All]" allUniqueName="[OpportunitiesTable1].[CASES  Per Week VOLUME].[All]" dimensionUniqueName="[OpportunitiesTable1]" displayFolder="" count="0" memberValueDatatype="130" unbalanced="0"/>
    <cacheHierarchy uniqueName="[OpportunitiesTable1].[DEAL OWNER (DropDown)]" caption="DEAL OWNER (DropDown)" attribute="1" defaultMemberUniqueName="[OpportunitiesTable1].[DEAL OWNER (DropDown)].[All]" allUniqueName="[OpportunitiesTable1].[DEAL OWNER (DropDown)].[All]" dimensionUniqueName="[OpportunitiesTable1]" displayFolder="" count="0" memberValueDatatype="130" unbalanced="0"/>
    <cacheHierarchy uniqueName="[OpportunitiesTable1].[SOURCE (DropDown)]" caption="SOURCE (DropDown)" attribute="1" defaultMemberUniqueName="[OpportunitiesTable1].[SOURCE (DropDown)].[All]" allUniqueName="[OpportunitiesTable1].[SOURCE (DropDown)].[All]" dimensionUniqueName="[OpportunitiesTable1]" displayFolder="" count="0" memberValueDatatype="130" unbalanced="0"/>
    <cacheHierarchy uniqueName="[OpportunitiesTable1].[LOSS REASON (DropDown)]" caption="LOSS REASON (DropDown)" attribute="1" defaultMemberUniqueName="[OpportunitiesTable1].[LOSS REASON (DropDown)].[All]" allUniqueName="[OpportunitiesTable1].[LOSS REASON (DropDown)].[All]" dimensionUniqueName="[OpportunitiesTable1]" displayFolder="" count="0" memberValueDatatype="130" unbalanced="0"/>
    <cacheHierarchy uniqueName="[OpportunitiesTable1].[Notes]" caption="Notes" attribute="1" defaultMemberUniqueName="[OpportunitiesTable1].[Notes].[All]" allUniqueName="[OpportunitiesTable1].[Notes].[All]" dimensionUniqueName="[OpportunitiesTable1]" displayFolder="" count="0" memberValueDatatype="130" unbalanced="0"/>
    <cacheHierarchy uniqueName="[InteractionsTable].[DATE (Month Index)]" caption="DATE (Month Index)" attribute="1" defaultMemberUniqueName="[InteractionsTable].[DATE (Month Index)].[All]" allUniqueName="[InteractionsTable].[DATE (Month Index)].[All]" dimensionUniqueName="[InteractionsTable]" displayFolder="" count="0" memberValueDatatype="20" unbalanced="0" hidden="1"/>
    <cacheHierarchy uniqueName="[Measures].[__XL_Count DropDownsTable]" caption="__XL_Count DropDownsTable" measure="1" displayFolder="" measureGroup="DropDownsTable" count="0" hidden="1"/>
    <cacheHierarchy uniqueName="[Measures].[__XL_Count InteractionsTable]" caption="__XL_Count InteractionsTable" measure="1" displayFolder="" measureGroup="InteractionsTable" count="0" hidden="1"/>
    <cacheHierarchy uniqueName="[Measures].[__XL_Count OpportunitiesTable1]" caption="__XL_Count OpportunitiesTable1" measure="1" displayFolder="" measureGroup="OpportunitiesTable1" count="0" hidden="1"/>
    <cacheHierarchy uniqueName="[Measures].[__No measures defined]" caption="__No measures defined" measure="1" displayFolder="" count="0" hidden="1"/>
    <cacheHierarchy uniqueName="[Measures].[Count of INTERACTION  (Dropdown)]" caption="Count of INTERACTION  (Dropdown)" measure="1" displayFolder="" measureGroup="InteractionsTable" count="0" hidden="1">
      <extLst>
        <ext xmlns:x15="http://schemas.microsoft.com/office/spreadsheetml/2010/11/main" uri="{B97F6D7D-B522-45F9-BDA1-12C45D357490}">
          <x15:cacheHierarchy aggregatedColumn="15"/>
        </ext>
      </extLst>
    </cacheHierarchy>
    <cacheHierarchy uniqueName="[Measures].[Count of STAGE (DropDown) 2]" caption="Count of STAGE (DropDown) 2" measure="1" displayFolder="" measureGroup="OpportunitiesTable1" count="0" hidden="1">
      <extLst>
        <ext xmlns:x15="http://schemas.microsoft.com/office/spreadsheetml/2010/11/main" uri="{B97F6D7D-B522-45F9-BDA1-12C45D357490}">
          <x15:cacheHierarchy aggregatedColumn="31"/>
        </ext>
      </extLst>
    </cacheHierarchy>
    <cacheHierarchy uniqueName="[Measures].[Count of Start Date 2]" caption="Count of Start Date 2" measure="1" displayFolder="" measureGroup="OpportunitiesTable1" count="0" hidden="1">
      <extLst>
        <ext xmlns:x15="http://schemas.microsoft.com/office/spreadsheetml/2010/11/main" uri="{B97F6D7D-B522-45F9-BDA1-12C45D357490}">
          <x15:cacheHierarchy aggregatedColumn="28"/>
        </ext>
      </extLst>
    </cacheHierarchy>
    <cacheHierarchy uniqueName="[Measures].[Count of PRODUCT (DropDown) 2]" caption="Count of PRODUCT (DropDown) 2" measure="1" displayFolder="" measureGroup="OpportunitiesTable1" count="0" hidden="1">
      <extLst>
        <ext xmlns:x15="http://schemas.microsoft.com/office/spreadsheetml/2010/11/main" uri="{B97F6D7D-B522-45F9-BDA1-12C45D357490}">
          <x15:cacheHierarchy aggregatedColumn="35"/>
        </ext>
      </extLst>
    </cacheHierarchy>
    <cacheHierarchy uniqueName="[Measures].[Count of Notes 2]" caption="Count of Notes 2" measure="1" displayFolder="" measureGroup="OpportunitiesTable1" count="0" hidden="1">
      <extLst>
        <ext xmlns:x15="http://schemas.microsoft.com/office/spreadsheetml/2010/11/main" uri="{B97F6D7D-B522-45F9-BDA1-12C45D357490}">
          <x15:cacheHierarchy aggregatedColumn="40"/>
        </ext>
      </extLst>
    </cacheHierarchy>
    <cacheHierarchy uniqueName="[Measures].[Count of STATUS (DropDown) 2]" caption="Count of STATUS (DropDown) 2" measure="1" displayFolder="" measureGroup="OpportunitiesTable1" count="0" hidden="1">
      <extLst>
        <ext xmlns:x15="http://schemas.microsoft.com/office/spreadsheetml/2010/11/main" uri="{B97F6D7D-B522-45F9-BDA1-12C45D357490}">
          <x15:cacheHierarchy aggregatedColumn="30"/>
        </ext>
      </extLst>
    </cacheHierarchy>
  </cacheHierarchies>
  <kpis count="0"/>
  <extLst>
    <ext xmlns:x14="http://schemas.microsoft.com/office/spreadsheetml/2009/9/main" uri="{725AE2AE-9491-48be-B2B4-4EB974FC3084}">
      <x14:pivotCacheDefinition slicerData="1" pivotCacheId="188723401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CFF542-4B51-4BF0-A32D-941E0B4B7EAE}" name="PivotLeadDiscovery" cacheId="3" applyNumberFormats="0" applyBorderFormats="0" applyFontFormats="0" applyPatternFormats="0" applyAlignmentFormats="0" applyWidthHeightFormats="1" dataCaption="Values" tag="7ffb27cb-2eec-4ff4-9fe9-e610189f7fa5" updatedVersion="8" minRefreshableVersion="3" useAutoFormatting="1" subtotalHiddenItems="1" rowGrandTotals="0" itemPrintTitles="1" createdVersion="8" indent="0" outline="1" outlineData="1" multipleFieldFilters="0">
  <location ref="A6:A9" firstHeaderRow="1" firstDataRow="1"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x v="2"/>
    </i>
  </rowItems>
  <pageFields count="1">
    <pageField fld="0" hier="31" name="[OpportunitiesTable1].[STAGE (DropDown)].&amp;[Lead-discovery-1]" cap="Lead-discovery-1"/>
  </page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pportunitiesTable1].[Start of Week].&amp;[5/26/2025]"/>
      </members>
    </pivotHierarchy>
    <pivotHierarchy dragToData="1"/>
    <pivotHierarchy multipleItemSelectionAllowed="1" dragToData="1">
      <members count="1" level="1">
        <member name="[OpportunitiesTable1].[STAGE (DropDown)].&amp;[Lead-discovery-1]"/>
      </members>
    </pivotHierarchy>
    <pivotHierarchy dragToData="1"/>
    <pivotHierarchy dragToData="1"/>
    <pivotHierarchy multipleItemSelectionAllowed="1" dragToData="1">
      <members count="1" level="1">
        <member name="[OpportunitiesTable1].[PRINCIPAL].&amp;[Kaufholds]"/>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M WORKBOOK.xlsx!OpportunitiesTable1">
        <x15:activeTabTopLevelEntity name="[Opportunities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89F7DE-DA51-49DC-A117-21F6E9680D35}" name="PivotPhone" cacheId="4" applyNumberFormats="0" applyBorderFormats="0" applyFontFormats="0" applyPatternFormats="0" applyAlignmentFormats="0" applyWidthHeightFormats="1" dataCaption="Values" tag="38b06a8d-f159-4485-8d2d-44e69f4fc9d8" updatedVersion="8" minRefreshableVersion="3" useAutoFormatting="1" subtotalHiddenItems="1" rowGrandTotals="0" itemPrintTitles="1" createdVersion="8" indent="0" outline="1" outlineData="1" multipleFieldFilters="0">
  <location ref="E6" firstHeaderRow="1" firstDataRow="1"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1">
    <field x="1"/>
  </rowFields>
  <pageFields count="1">
    <pageField fld="0" hier="31" name="[OpportunitiesTable1].[STAGE (DropDown)].&amp;[Contacted-phone/email-2]" cap="Contacted-phone/email-2"/>
  </pageFields>
  <formats count="1">
    <format dxfId="124">
      <pivotArea dataOnly="0" labelOnly="1" outline="0" fieldPosition="0">
        <references count="1">
          <reference field="0" count="0"/>
        </references>
      </pivotArea>
    </format>
  </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pportunitiesTable1].[Start of Week].&amp;[5/26/2025]"/>
      </members>
    </pivotHierarchy>
    <pivotHierarchy dragToData="1"/>
    <pivotHierarchy multipleItemSelectionAllowed="1" dragToData="1">
      <members count="1" level="1">
        <member name="[OpportunitiesTable1].[STAGE (DropDown)].&amp;[Contacted-phone/email-2]"/>
      </members>
    </pivotHierarchy>
    <pivotHierarchy dragToData="1"/>
    <pivotHierarchy dragToData="1"/>
    <pivotHierarchy multipleItemSelectionAllowed="1" dragToData="1">
      <members count="1" level="1">
        <member name="[OpportunitiesTable1].[PRINCIPAL].&amp;[Kaufholds]"/>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M WORKBOOK.xlsx!OpportunitiesTable1">
        <x15:activeTabTopLevelEntity name="[Opportunities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F9A1A6-103A-4FD5-81C2-9D0B3DB32A3F}" name="Pivotreceived" cacheId="1" applyNumberFormats="0" applyBorderFormats="0" applyFontFormats="0" applyPatternFormats="0" applyAlignmentFormats="0" applyWidthHeightFormats="1" dataCaption="Values" tag="b4c42491-2c6f-480a-996e-23352e59f544" updatedVersion="8" minRefreshableVersion="3" useAutoFormatting="1" subtotalHiddenItems="1" rowGrandTotals="0" itemPrintTitles="1" createdVersion="8" indent="0" outline="1" outlineData="1" multipleFieldFilters="0">
  <location ref="Q6" firstHeaderRow="1" firstDataRow="1"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1">
    <field x="1"/>
  </rowFields>
  <pageFields count="1">
    <pageField fld="0" hier="31" name="[OpportunitiesTable1].[STAGE (DropDown)].&amp;[Feedback- received-5]" cap="Feedback- received-5"/>
  </page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pportunitiesTable1].[Start of Week].&amp;[5/26/2025]"/>
      </members>
    </pivotHierarchy>
    <pivotHierarchy dragToData="1"/>
    <pivotHierarchy dragToData="1"/>
    <pivotHierarchy dragToData="1"/>
    <pivotHierarchy dragToData="1"/>
    <pivotHierarchy multipleItemSelectionAllowed="1" dragToData="1">
      <members count="1" level="1">
        <member name="[OpportunitiesTable1].[PRINCIPAL].&amp;[Kaufholds]"/>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M WORKBOOK.xlsx!OpportunitiesTable1">
        <x15:activeTabTopLevelEntity name="[Opportunities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885557-D2BC-4CEA-A98E-A75A29364CDD}" name="PivotTable3" cacheId="8" applyNumberFormats="0" applyBorderFormats="0" applyFontFormats="0" applyPatternFormats="0" applyAlignmentFormats="0" applyWidthHeightFormats="1" dataCaption="Values" tag="bd987109-51d7-4561-ac8a-02d1f48e62b4" updatedVersion="8" minRefreshableVersion="3" useAutoFormatting="1" subtotalHiddenItems="1" rowGrandTotals="0" colGrandTotals="0" itemPrintTitles="1" createdVersion="8" indent="0" multipleFieldFilters="0">
  <location ref="T6" firstHeaderRow="1" firstDataRow="1" firstDataCol="1" rowPageCount="1" colPageCount="1"/>
  <pivotFields count="4">
    <pivotField axis="axisRow" allDrilled="1" showAll="0" dataSourceSort="1" defaultAttributeDrillState="1">
      <items count="3">
        <item x="0"/>
        <item x="1"/>
        <item t="default"/>
      </items>
    </pivotField>
    <pivotField axis="axisPage" allDrilled="1" showAll="0" dataSourceSort="1" defaultAttributeDrillState="1">
      <items count="1">
        <item t="default"/>
      </items>
    </pivotField>
    <pivotField allDrilled="1" showAll="0" dataSourceSort="1" defaultAttributeDrillState="1"/>
    <pivotField allDrilled="1" showAll="0" dataSourceSort="1" defaultAttributeDrillState="1">
      <items count="1">
        <item t="default"/>
      </items>
    </pivotField>
  </pivotFields>
  <rowFields count="1">
    <field x="0"/>
  </rowFields>
  <pageFields count="1">
    <pageField fld="1" hier="31" name="[OpportunitiesTable1].[STAGE (DropDown)].&amp;[demo-cookup-6]" cap="demo-cookup-6"/>
  </page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pportunitiesTable1].[Start of Week].&amp;[5/26/2025]"/>
      </members>
    </pivotHierarchy>
    <pivotHierarchy dragToData="1"/>
    <pivotHierarchy dragToData="1"/>
    <pivotHierarchy dragToData="1"/>
    <pivotHierarchy dragToData="1"/>
    <pivotHierarchy multipleItemSelectionAllowed="1" dragToData="1">
      <members count="1" level="1">
        <member name="[OpportunitiesTable1].[PRINCIPAL].&amp;[Kaufholds]"/>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portunitiesTable1]"/>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586995-D0AE-4D55-9EF9-584BD04487F5}" name="PivotSold"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multipleFieldFilters="0">
  <location ref="X6" firstHeaderRow="1" firstDataRow="1" firstDataCol="1" rowPageCount="1" colPageCount="1"/>
  <pivotFields count="4">
    <pivotField axis="axisRow" allDrilled="1" showAll="0" dataSourceSort="1" defaultAttributeDrillState="1">
      <items count="8">
        <item x="0"/>
        <item x="1"/>
        <item x="2"/>
        <item x="3"/>
        <item x="4"/>
        <item x="5"/>
        <item x="6"/>
        <item t="default"/>
      </items>
    </pivotField>
    <pivotField axis="axisPage" allDrilled="1" showAll="0" dataSourceSort="1" defaultAttributeDrillState="1">
      <items count="1">
        <item t="default"/>
      </items>
    </pivotField>
    <pivotField allDrilled="1" showAll="0" dataSourceSort="1" defaultAttributeDrillState="1"/>
    <pivotField allDrilled="1" showAll="0" dataSourceSort="1" defaultAttributeDrillState="1">
      <items count="1">
        <item t="default"/>
      </items>
    </pivotField>
  </pivotFields>
  <rowFields count="1">
    <field x="0"/>
  </rowFields>
  <pageFields count="1">
    <pageField fld="1" hier="31" name="[OpportunitiesTable1].[STAGE (DropDown)].&amp;[SOLD-7]" cap="SOLD-7"/>
  </page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pportunitiesTable1].[Start of Week].&amp;[5/26/2025]"/>
      </members>
    </pivotHierarchy>
    <pivotHierarchy dragToData="1"/>
    <pivotHierarchy dragToData="1"/>
    <pivotHierarchy dragToData="1"/>
    <pivotHierarchy dragToData="1"/>
    <pivotHierarchy multipleItemSelectionAllowed="1" dragToData="1">
      <members count="1" level="1">
        <member name="[OpportunitiesTable1].[PRINCIPAL].&amp;[Kaufholds]"/>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portunitiesTable1]"/>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6A309F-6AF9-4D17-8AE9-0835FE09F559}" name="PivotFollowUp" cacheId="2" applyNumberFormats="0" applyBorderFormats="0" applyFontFormats="0" applyPatternFormats="0" applyAlignmentFormats="0" applyWidthHeightFormats="1" dataCaption="Values" tag="663b0f60-5b93-4d8b-98d9-9be594630412" updatedVersion="8" minRefreshableVersion="3" useAutoFormatting="1" subtotalHiddenItems="1" rowGrandTotals="0" itemPrintTitles="1" createdVersion="8" indent="0" outline="1" outlineData="1" multipleFieldFilters="0">
  <location ref="M6" firstHeaderRow="1" firstDataRow="1"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1"/>
  </rowFields>
  <pageFields count="1">
    <pageField fld="0" hier="31" name="[OpportunitiesTable1].[STAGE (DropDown)].&amp;[Follow-up-4]" cap="Follow-up-4"/>
  </page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pportunitiesTable1].[Start of Week].&amp;[5/26/2025]"/>
      </members>
    </pivotHierarchy>
    <pivotHierarchy dragToData="1"/>
    <pivotHierarchy dragToData="1"/>
    <pivotHierarchy dragToData="1"/>
    <pivotHierarchy dragToData="1"/>
    <pivotHierarchy multipleItemSelectionAllowed="1" dragToData="1">
      <members count="1" level="1">
        <member name="[OpportunitiesTable1].[PRINCIPAL].&amp;[Kaufholds]"/>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M WORKBOOK.xlsx!OpportunitiesTable1">
        <x15:activeTabTopLevelEntity name="[Opportunities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BF12890-7639-4F1E-B45C-CFA10930D0B8}" name="PivotVisited" cacheId="5" applyNumberFormats="0" applyBorderFormats="0" applyFontFormats="0" applyPatternFormats="0" applyAlignmentFormats="0" applyWidthHeightFormats="1" dataCaption="Values" tag="f5e4cdad-a480-4eee-999d-f5b7a836ac7a" updatedVersion="8" minRefreshableVersion="3" useAutoFormatting="1" subtotalHiddenItems="1" rowGrandTotals="0" itemPrintTitles="1" createdVersion="8" indent="0" outline="1" outlineData="1" multipleFieldFilters="0">
  <location ref="I6:I84" firstHeaderRow="1" firstDataRow="1"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rowItems>
  <pageFields count="1">
    <pageField fld="0" hier="31" name="[OpportunitiesTable1].[STAGE (DropDown)].&amp;[Sampled/Visited invite-3]" cap="Sampled/Visited invite-3"/>
  </page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pportunitiesTable1].[Start of Week].&amp;[5/26/2025]"/>
      </members>
    </pivotHierarchy>
    <pivotHierarchy dragToData="1"/>
    <pivotHierarchy multipleItemSelectionAllowed="1" dragToData="1">
      <members count="1" level="1">
        <member name="[OpportunitiesTable1].[STAGE (DropDown)].&amp;[Sampled/Visited invite-3]"/>
      </members>
    </pivotHierarchy>
    <pivotHierarchy dragToData="1"/>
    <pivotHierarchy dragToData="1"/>
    <pivotHierarchy multipleItemSelectionAllowed="1" dragToData="1">
      <members count="1" level="1">
        <member name="[OpportunitiesTable1].[PRINCIPAL].&amp;[Kaufholds]"/>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M WORKBOOK.xlsx!OpportunitiesTable1">
        <x15:activeTabTopLevelEntity name="[Opportunities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FD1E5AD-94C9-4925-A2C5-2BDEA6F32C6B}" name="PivotInteractLineWeekly" cacheId="10" applyNumberFormats="0" applyBorderFormats="0" applyFontFormats="0" applyPatternFormats="0" applyAlignmentFormats="0" applyWidthHeightFormats="1" dataCaption="Values" tag="852d5d79-3a05-478d-9d11-35a998112c7b" updatedVersion="8" minRefreshableVersion="3" useAutoFormatting="1" subtotalHiddenItems="1" itemPrintTitles="1" createdVersion="8" indent="0" outline="1" outlineData="1" multipleFieldFilters="0" chartFormat="7">
  <location ref="E12:G15" firstHeaderRow="1" firstDataRow="2" firstDataCol="1" rowPageCount="1" colPageCount="1"/>
  <pivotFields count="5">
    <pivotField axis="axisPage" allDrilled="1" subtotalTop="0" showAll="0" dataSourceSort="1" defaultSubtotal="0" defaultAttributeDrillState="1"/>
    <pivotField axis="axisRow" allDrilled="1" subtotalTop="0" showAll="0" dataSourceSort="1" defaultSubtotal="0" defaultAttributeDrillState="1">
      <items count="1">
        <item s="1" x="0"/>
      </items>
    </pivotField>
    <pivotField dataField="1" subtotalTop="0" showAll="0" defaultSubtotal="0"/>
    <pivotField axis="axisCol"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1"/>
  </rowFields>
  <rowItems count="2">
    <i>
      <x/>
    </i>
    <i t="grand">
      <x/>
    </i>
  </rowItems>
  <colFields count="1">
    <field x="3"/>
  </colFields>
  <colItems count="2">
    <i>
      <x/>
    </i>
    <i t="grand">
      <x/>
    </i>
  </colItems>
  <pageFields count="1">
    <pageField fld="0" hier="13" name="[InteractionsTable].[DATE].[All]" cap="All"/>
  </pageFields>
  <dataFields count="1">
    <dataField name="Count of INTERACTION  (Dropdown)" fld="2" subtotal="count" baseField="0" baseItem="0"/>
  </dataFields>
  <chartFormats count="10">
    <chartFormat chart="6" format="103" series="1">
      <pivotArea type="data" outline="0" fieldPosition="0">
        <references count="2">
          <reference field="4294967294" count="1" selected="0">
            <x v="0"/>
          </reference>
          <reference field="3" count="1" selected="0">
            <x v="2"/>
          </reference>
        </references>
      </pivotArea>
    </chartFormat>
    <chartFormat chart="6" format="104" series="1">
      <pivotArea type="data" outline="0" fieldPosition="0">
        <references count="2">
          <reference field="4294967294" count="1" selected="0">
            <x v="0"/>
          </reference>
          <reference field="3" count="1" selected="0">
            <x v="1"/>
          </reference>
        </references>
      </pivotArea>
    </chartFormat>
    <chartFormat chart="6" format="105" series="1">
      <pivotArea type="data" outline="0" fieldPosition="0">
        <references count="2">
          <reference field="4294967294" count="1" selected="0">
            <x v="0"/>
          </reference>
          <reference field="3" count="1" selected="0">
            <x v="3"/>
          </reference>
        </references>
      </pivotArea>
    </chartFormat>
    <chartFormat chart="6" format="106" series="1">
      <pivotArea type="data" outline="0" fieldPosition="0">
        <references count="2">
          <reference field="4294967294" count="1" selected="0">
            <x v="0"/>
          </reference>
          <reference field="3" count="1" selected="0">
            <x v="4"/>
          </reference>
        </references>
      </pivotArea>
    </chartFormat>
    <chartFormat chart="6" format="107" series="1">
      <pivotArea type="data" outline="0" fieldPosition="0">
        <references count="2">
          <reference field="4294967294" count="1" selected="0">
            <x v="0"/>
          </reference>
          <reference field="3" count="1" selected="0">
            <x v="0"/>
          </reference>
        </references>
      </pivotArea>
    </chartFormat>
    <chartFormat chart="6" format="108" series="1">
      <pivotArea type="data" outline="0" fieldPosition="0">
        <references count="2">
          <reference field="4294967294" count="1" selected="0">
            <x v="0"/>
          </reference>
          <reference field="3" count="1" selected="0">
            <x v="6"/>
          </reference>
        </references>
      </pivotArea>
    </chartFormat>
    <chartFormat chart="6" format="109" series="1">
      <pivotArea type="data" outline="0" fieldPosition="0">
        <references count="2">
          <reference field="4294967294" count="1" selected="0">
            <x v="0"/>
          </reference>
          <reference field="3" count="1" selected="0">
            <x v="7"/>
          </reference>
        </references>
      </pivotArea>
    </chartFormat>
    <chartFormat chart="6" format="110" series="1">
      <pivotArea type="data" outline="0" fieldPosition="0">
        <references count="2">
          <reference field="4294967294" count="1" selected="0">
            <x v="0"/>
          </reference>
          <reference field="3" count="1" selected="0">
            <x v="8"/>
          </reference>
        </references>
      </pivotArea>
    </chartFormat>
    <chartFormat chart="6" format="111" series="1">
      <pivotArea type="data" outline="0" fieldPosition="0">
        <references count="2">
          <reference field="4294967294" count="1" selected="0">
            <x v="0"/>
          </reference>
          <reference field="3" count="1" selected="0">
            <x v="9"/>
          </reference>
        </references>
      </pivotArea>
    </chartFormat>
    <chartFormat chart="6" format="112" series="1">
      <pivotArea type="data" outline="0" fieldPosition="0">
        <references count="2">
          <reference field="4294967294" count="1" selected="0">
            <x v="0"/>
          </reference>
          <reference field="3" count="1" selected="0">
            <x v="5"/>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InteractionsTable].[PRINCIPAL].&amp;[Kaufhold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M WORKBOOK.xlsx!InteractionsTable">
        <x15:activeTabTopLevelEntity name="[Interaction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D80BA8-63EF-4F39-B152-2096A60D7928}" name="PivotInteractTotal" cacheId="11" applyNumberFormats="0" applyBorderFormats="0" applyFontFormats="0" applyPatternFormats="0" applyAlignmentFormats="0" applyWidthHeightFormats="1" dataCaption="Values" tag="ac672c2a-2eaa-470b-9bf0-208a8b7200ca" updatedVersion="8" minRefreshableVersion="3" useAutoFormatting="1" subtotalHiddenItems="1" itemPrintTitles="1" createdVersion="8" indent="0" outline="1" outlineData="1" multipleFieldFilters="0" chartFormat="15">
  <location ref="A7:B9" firstHeaderRow="1" firstDataRow="1" firstDataCol="1" rowPageCount="2" colPageCount="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2">
    <i>
      <x/>
    </i>
    <i t="grand">
      <x/>
    </i>
  </rowItems>
  <colItems count="1">
    <i/>
  </colItems>
  <pageFields count="2">
    <pageField fld="3" hier="14" name="[InteractionsTable].[Start of Week].&amp;[5/26/2025]" cap="5/26/2025"/>
    <pageField fld="2" hier="20" name="[InteractionsTable].[PRINCIPAL].&amp;[Kaufholds]" cap="Kaufholds"/>
  </pageFields>
  <dataFields count="1">
    <dataField name="Count of INTERACTION  (Dropdown)" fld="1" subtotal="count" baseField="0" baseItem="0"/>
  </dataFields>
  <chartFormats count="22">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0" count="1" selected="0">
            <x v="2"/>
          </reference>
        </references>
      </pivotArea>
    </chartFormat>
    <chartFormat chart="9" format="14">
      <pivotArea type="data" outline="0" fieldPosition="0">
        <references count="2">
          <reference field="4294967294" count="1" selected="0">
            <x v="0"/>
          </reference>
          <reference field="0" count="1" selected="0">
            <x v="1"/>
          </reference>
        </references>
      </pivotArea>
    </chartFormat>
    <chartFormat chart="9" format="15">
      <pivotArea type="data" outline="0" fieldPosition="0">
        <references count="2">
          <reference field="4294967294" count="1" selected="0">
            <x v="0"/>
          </reference>
          <reference field="0" count="1" selected="0">
            <x v="3"/>
          </reference>
        </references>
      </pivotArea>
    </chartFormat>
    <chartFormat chart="9" format="16">
      <pivotArea type="data" outline="0" fieldPosition="0">
        <references count="2">
          <reference field="4294967294" count="1" selected="0">
            <x v="0"/>
          </reference>
          <reference field="0" count="1" selected="0">
            <x v="4"/>
          </reference>
        </references>
      </pivotArea>
    </chartFormat>
    <chartFormat chart="9" format="17">
      <pivotArea type="data" outline="0" fieldPosition="0">
        <references count="2">
          <reference field="4294967294" count="1" selected="0">
            <x v="0"/>
          </reference>
          <reference field="0" count="1" selected="0">
            <x v="0"/>
          </reference>
        </references>
      </pivotArea>
    </chartFormat>
    <chartFormat chart="9" format="18">
      <pivotArea type="data" outline="0" fieldPosition="0">
        <references count="2">
          <reference field="4294967294" count="1" selected="0">
            <x v="0"/>
          </reference>
          <reference field="0" count="1" selected="0">
            <x v="6"/>
          </reference>
        </references>
      </pivotArea>
    </chartFormat>
    <chartFormat chart="9" format="19">
      <pivotArea type="data" outline="0" fieldPosition="0">
        <references count="2">
          <reference field="4294967294" count="1" selected="0">
            <x v="0"/>
          </reference>
          <reference field="0" count="1" selected="0">
            <x v="7"/>
          </reference>
        </references>
      </pivotArea>
    </chartFormat>
    <chartFormat chart="9" format="20">
      <pivotArea type="data" outline="0" fieldPosition="0">
        <references count="2">
          <reference field="4294967294" count="1" selected="0">
            <x v="0"/>
          </reference>
          <reference field="0" count="1" selected="0">
            <x v="8"/>
          </reference>
        </references>
      </pivotArea>
    </chartFormat>
    <chartFormat chart="9" format="21">
      <pivotArea type="data" outline="0" fieldPosition="0">
        <references count="2">
          <reference field="4294967294" count="1" selected="0">
            <x v="0"/>
          </reference>
          <reference field="0" count="1" selected="0">
            <x v="9"/>
          </reference>
        </references>
      </pivotArea>
    </chartFormat>
    <chartFormat chart="12" format="40" series="1">
      <pivotArea type="data" outline="0" fieldPosition="0">
        <references count="1">
          <reference field="4294967294" count="1" selected="0">
            <x v="0"/>
          </reference>
        </references>
      </pivotArea>
    </chartFormat>
    <chartFormat chart="12" format="41">
      <pivotArea type="data" outline="0" fieldPosition="0">
        <references count="2">
          <reference field="4294967294" count="1" selected="0">
            <x v="0"/>
          </reference>
          <reference field="0" count="1" selected="0">
            <x v="2"/>
          </reference>
        </references>
      </pivotArea>
    </chartFormat>
    <chartFormat chart="12" format="42">
      <pivotArea type="data" outline="0" fieldPosition="0">
        <references count="2">
          <reference field="4294967294" count="1" selected="0">
            <x v="0"/>
          </reference>
          <reference field="0" count="1" selected="0">
            <x v="4"/>
          </reference>
        </references>
      </pivotArea>
    </chartFormat>
    <chartFormat chart="12" format="43">
      <pivotArea type="data" outline="0" fieldPosition="0">
        <references count="2">
          <reference field="4294967294" count="1" selected="0">
            <x v="0"/>
          </reference>
          <reference field="0" count="1" selected="0">
            <x v="0"/>
          </reference>
        </references>
      </pivotArea>
    </chartFormat>
    <chartFormat chart="12" format="44">
      <pivotArea type="data" outline="0" fieldPosition="0">
        <references count="2">
          <reference field="4294967294" count="1" selected="0">
            <x v="0"/>
          </reference>
          <reference field="0" count="1" selected="0">
            <x v="7"/>
          </reference>
        </references>
      </pivotArea>
    </chartFormat>
    <chartFormat chart="12" format="45">
      <pivotArea type="data" outline="0" fieldPosition="0">
        <references count="2">
          <reference field="4294967294" count="1" selected="0">
            <x v="0"/>
          </reference>
          <reference field="0" count="1" selected="0">
            <x v="8"/>
          </reference>
        </references>
      </pivotArea>
    </chartFormat>
    <chartFormat chart="12" format="46">
      <pivotArea type="data" outline="0" fieldPosition="0">
        <references count="2">
          <reference field="4294967294" count="1" selected="0">
            <x v="0"/>
          </reference>
          <reference field="0" count="1" selected="0">
            <x v="9"/>
          </reference>
        </references>
      </pivotArea>
    </chartFormat>
    <chartFormat chart="12" format="47">
      <pivotArea type="data" outline="0" fieldPosition="0">
        <references count="2">
          <reference field="4294967294" count="1" selected="0">
            <x v="0"/>
          </reference>
          <reference field="0" count="1" selected="0">
            <x v="3"/>
          </reference>
        </references>
      </pivotArea>
    </chartFormat>
    <chartFormat chart="9" format="22">
      <pivotArea type="data" outline="0" fieldPosition="0">
        <references count="2">
          <reference field="4294967294" count="1" selected="0">
            <x v="0"/>
          </reference>
          <reference field="0" count="1" selected="0">
            <x v="5"/>
          </reference>
        </references>
      </pivotArea>
    </chartFormat>
    <chartFormat chart="12" format="48">
      <pivotArea type="data" outline="0" fieldPosition="0">
        <references count="2">
          <reference field="4294967294" count="1" selected="0">
            <x v="0"/>
          </reference>
          <reference field="0" count="1" selected="0">
            <x v="5"/>
          </reference>
        </references>
      </pivotArea>
    </chartFormat>
    <chartFormat chart="12" format="49">
      <pivotArea type="data" outline="0" fieldPosition="0">
        <references count="2">
          <reference field="4294967294" count="1" selected="0">
            <x v="0"/>
          </reference>
          <reference field="0" count="1" selected="0">
            <x v="1"/>
          </reference>
        </references>
      </pivotArea>
    </chartFormat>
    <chartFormat chart="12" format="50">
      <pivotArea type="data" outline="0" fieldPosition="0">
        <references count="2">
          <reference field="4294967294" count="1" selected="0">
            <x v="0"/>
          </reference>
          <reference field="0" count="1" selected="0">
            <x v="6"/>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teractionsTable].[Start of Week].&amp;[5/26/2025]"/>
      </members>
    </pivotHierarchy>
    <pivotHierarchy dragToData="1"/>
    <pivotHierarchy dragToData="1"/>
    <pivotHierarchy dragToData="1"/>
    <pivotHierarchy dragToData="1"/>
    <pivotHierarchy dragToData="1"/>
    <pivotHierarchy multipleItemSelectionAllowed="1" dragToData="1">
      <members count="1" level="1">
        <member name="[InteractionsTable].[PRINCIPAL].&amp;[Kaufhold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M WORKBOOK.xlsx!InteractionsTable">
        <x15:activeTabTopLevelEntity name="[InteractionsTable]"/>
        <x15:activeTabTopLevelEntity name="[Opportunities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F3741FB-FE1C-414A-85D0-8B27DD1510E9}" name="PivotProductStage" cacheId="6" applyNumberFormats="0" applyBorderFormats="0" applyFontFormats="0" applyPatternFormats="0" applyAlignmentFormats="0" applyWidthHeightFormats="1" dataCaption="Values" tag="01d65220-a4a5-4a35-964b-077d316bad22" updatedVersion="8" minRefreshableVersion="3" useAutoFormatting="1" subtotalHiddenItems="1" itemPrintTitles="1" createdVersion="8" indent="0" compact="0" compactData="0" gridDropZones="1" multipleFieldFilters="0" chartFormat="23">
  <location ref="A21:C24" firstHeaderRow="1" firstDataRow="2" firstDataCol="1"/>
  <pivotFields count="5">
    <pivotField dataField="1" compact="0" outline="0" subtotalTop="0" showAll="0" defaultSubtotal="0"/>
    <pivotField axis="axisCol" compact="0" allDrilled="1" outline="0" subtotalTop="0" showAll="0" nonAutoSortDefault="1" defaultSubtotal="0" defaultAttributeDrillState="1">
      <items count="5">
        <item x="4"/>
        <item x="2"/>
        <item x="1"/>
        <item x="0"/>
        <item x="3"/>
      </items>
    </pivotField>
    <pivotField axis="axisRow" compact="0" allDrilled="1" outline="0" subtotalTop="0" showAll="0" dataSourceSort="1" defaultSubtotal="0" defaultAttributeDrillState="1">
      <items count="7">
        <item s="1" x="0"/>
        <item x="1"/>
        <item x="2"/>
        <item x="3"/>
        <item x="4"/>
        <item x="5"/>
        <item x="6"/>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2"/>
  </rowFields>
  <rowItems count="2">
    <i>
      <x/>
    </i>
    <i t="grand">
      <x/>
    </i>
  </rowItems>
  <colFields count="1">
    <field x="1"/>
  </colFields>
  <colItems count="2">
    <i>
      <x v="3"/>
    </i>
    <i t="grand">
      <x/>
    </i>
  </colItems>
  <dataFields count="1">
    <dataField name="Count of STAGE (DropDown)" fld="0" subtotal="count" baseField="0" baseItem="0"/>
  </dataFields>
  <chartFormats count="33">
    <chartFormat chart="14" format="40" series="1">
      <pivotArea type="data" outline="0" fieldPosition="0">
        <references count="1">
          <reference field="4294967294" count="1" selected="0">
            <x v="0"/>
          </reference>
        </references>
      </pivotArea>
    </chartFormat>
    <chartFormat chart="14" format="41">
      <pivotArea type="data" outline="0" fieldPosition="0">
        <references count="3">
          <reference field="4294967294" count="1" selected="0">
            <x v="0"/>
          </reference>
          <reference field="1" count="1" selected="0">
            <x v="1048832"/>
          </reference>
          <reference field="2" count="1" selected="0">
            <x v="1"/>
          </reference>
        </references>
      </pivotArea>
    </chartFormat>
    <chartFormat chart="14" format="42">
      <pivotArea type="data" outline="0" fieldPosition="0">
        <references count="3">
          <reference field="4294967294" count="1" selected="0">
            <x v="0"/>
          </reference>
          <reference field="1" count="1" selected="0">
            <x v="1048832"/>
          </reference>
          <reference field="2" count="1" selected="0">
            <x v="2"/>
          </reference>
        </references>
      </pivotArea>
    </chartFormat>
    <chartFormat chart="14" format="43">
      <pivotArea type="data" outline="0" fieldPosition="0">
        <references count="3">
          <reference field="4294967294" count="1" selected="0">
            <x v="0"/>
          </reference>
          <reference field="1" count="1" selected="0">
            <x v="1048832"/>
          </reference>
          <reference field="2" count="1" selected="0">
            <x v="3"/>
          </reference>
        </references>
      </pivotArea>
    </chartFormat>
    <chartFormat chart="14" format="44">
      <pivotArea type="data" outline="0" fieldPosition="0">
        <references count="3">
          <reference field="4294967294" count="1" selected="0">
            <x v="0"/>
          </reference>
          <reference field="1" count="1" selected="0">
            <x v="1048832"/>
          </reference>
          <reference field="2" count="1" selected="0">
            <x v="6"/>
          </reference>
        </references>
      </pivotArea>
    </chartFormat>
    <chartFormat chart="14" format="45">
      <pivotArea type="data" outline="0" fieldPosition="0">
        <references count="3">
          <reference field="4294967294" count="1" selected="0">
            <x v="0"/>
          </reference>
          <reference field="1" count="1" selected="0">
            <x v="1048832"/>
          </reference>
          <reference field="2" count="1" selected="0">
            <x v="2"/>
          </reference>
        </references>
      </pivotArea>
    </chartFormat>
    <chartFormat chart="14" format="46">
      <pivotArea type="data" outline="0" fieldPosition="0">
        <references count="3">
          <reference field="4294967294" count="1" selected="0">
            <x v="0"/>
          </reference>
          <reference field="1" count="1" selected="0">
            <x v="1048832"/>
          </reference>
          <reference field="2" count="1" selected="0">
            <x v="2"/>
          </reference>
        </references>
      </pivotArea>
    </chartFormat>
    <chartFormat chart="14" format="47">
      <pivotArea type="data" outline="0" fieldPosition="0">
        <references count="3">
          <reference field="4294967294" count="1" selected="0">
            <x v="0"/>
          </reference>
          <reference field="1" count="1" selected="0">
            <x v="1048832"/>
          </reference>
          <reference field="2" count="1" selected="0">
            <x v="3"/>
          </reference>
        </references>
      </pivotArea>
    </chartFormat>
    <chartFormat chart="14" format="48">
      <pivotArea type="data" outline="0" fieldPosition="0">
        <references count="3">
          <reference field="4294967294" count="1" selected="0">
            <x v="0"/>
          </reference>
          <reference field="1" count="1" selected="0">
            <x v="1048832"/>
          </reference>
          <reference field="2" count="1" selected="0">
            <x v="2"/>
          </reference>
        </references>
      </pivotArea>
    </chartFormat>
    <chartFormat chart="14" format="49">
      <pivotArea type="data" outline="0" fieldPosition="0">
        <references count="3">
          <reference field="4294967294" count="1" selected="0">
            <x v="0"/>
          </reference>
          <reference field="1" count="1" selected="0">
            <x v="1048832"/>
          </reference>
          <reference field="2" count="1" selected="0">
            <x v="3"/>
          </reference>
        </references>
      </pivotArea>
    </chartFormat>
    <chartFormat chart="14" format="50">
      <pivotArea type="data" outline="0" fieldPosition="0">
        <references count="3">
          <reference field="4294967294" count="1" selected="0">
            <x v="0"/>
          </reference>
          <reference field="1" count="1" selected="0">
            <x v="1048832"/>
          </reference>
          <reference field="2" count="1" selected="0">
            <x v="4"/>
          </reference>
        </references>
      </pivotArea>
    </chartFormat>
    <chartFormat chart="14" format="51">
      <pivotArea type="data" outline="0" fieldPosition="0">
        <references count="3">
          <reference field="4294967294" count="1" selected="0">
            <x v="0"/>
          </reference>
          <reference field="1" count="1" selected="0">
            <x v="1048832"/>
          </reference>
          <reference field="2" count="1" selected="0">
            <x v="5"/>
          </reference>
        </references>
      </pivotArea>
    </chartFormat>
    <chartFormat chart="14" format="52">
      <pivotArea type="data" outline="0" fieldPosition="0">
        <references count="3">
          <reference field="4294967294" count="1" selected="0">
            <x v="0"/>
          </reference>
          <reference field="1" count="1" selected="0">
            <x v="1048832"/>
          </reference>
          <reference field="2" count="1" selected="0">
            <x v="2"/>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2">
          <reference field="4294967294" count="1" selected="0">
            <x v="0"/>
          </reference>
          <reference field="1" count="1" selected="0">
            <x v="1048832"/>
          </reference>
        </references>
      </pivotArea>
    </chartFormat>
    <chartFormat chart="15" format="2" series="1">
      <pivotArea type="data" outline="0" fieldPosition="0">
        <references count="2">
          <reference field="4294967294" count="1" selected="0">
            <x v="0"/>
          </reference>
          <reference field="1" count="1" selected="0">
            <x v="1048832"/>
          </reference>
        </references>
      </pivotArea>
    </chartFormat>
    <chartFormat chart="15" format="3" series="1">
      <pivotArea type="data" outline="0" fieldPosition="0">
        <references count="2">
          <reference field="4294967294" count="1" selected="0">
            <x v="0"/>
          </reference>
          <reference field="1" count="1" selected="0">
            <x v="1048832"/>
          </reference>
        </references>
      </pivotArea>
    </chartFormat>
    <chartFormat chart="15" format="4" series="1">
      <pivotArea type="data" outline="0" fieldPosition="0">
        <references count="2">
          <reference field="4294967294" count="1" selected="0">
            <x v="0"/>
          </reference>
          <reference field="1" count="1" selected="0">
            <x v="1048832"/>
          </reference>
        </references>
      </pivotArea>
    </chartFormat>
    <chartFormat chart="14" format="53" series="1">
      <pivotArea type="data" outline="0" fieldPosition="0">
        <references count="2">
          <reference field="4294967294" count="1" selected="0">
            <x v="0"/>
          </reference>
          <reference field="1" count="1" selected="0">
            <x v="1048832"/>
          </reference>
        </references>
      </pivotArea>
    </chartFormat>
    <chartFormat chart="14" format="54" series="1">
      <pivotArea type="data" outline="0" fieldPosition="0">
        <references count="2">
          <reference field="4294967294" count="1" selected="0">
            <x v="0"/>
          </reference>
          <reference field="1" count="1" selected="0">
            <x v="1048832"/>
          </reference>
        </references>
      </pivotArea>
    </chartFormat>
    <chartFormat chart="14" format="55" series="1">
      <pivotArea type="data" outline="0" fieldPosition="0">
        <references count="2">
          <reference field="4294967294" count="1" selected="0">
            <x v="0"/>
          </reference>
          <reference field="1" count="1" selected="0">
            <x v="1048832"/>
          </reference>
        </references>
      </pivotArea>
    </chartFormat>
    <chartFormat chart="14" format="56" series="1">
      <pivotArea type="data" outline="0" fieldPosition="0">
        <references count="2">
          <reference field="4294967294" count="1" selected="0">
            <x v="0"/>
          </reference>
          <reference field="1" count="1" selected="0">
            <x v="1048832"/>
          </reference>
        </references>
      </pivotArea>
    </chartFormat>
    <chartFormat chart="19" format="16" series="1">
      <pivotArea type="data" outline="0" fieldPosition="0">
        <references count="2">
          <reference field="4294967294" count="1" selected="0">
            <x v="0"/>
          </reference>
          <reference field="1" count="1" selected="0">
            <x v="1048832"/>
          </reference>
        </references>
      </pivotArea>
    </chartFormat>
    <chartFormat chart="19" format="17" series="1">
      <pivotArea type="data" outline="0" fieldPosition="0">
        <references count="2">
          <reference field="4294967294" count="1" selected="0">
            <x v="0"/>
          </reference>
          <reference field="1" count="1" selected="0">
            <x v="1048832"/>
          </reference>
        </references>
      </pivotArea>
    </chartFormat>
    <chartFormat chart="19" format="18" series="1">
      <pivotArea type="data" outline="0" fieldPosition="0">
        <references count="2">
          <reference field="4294967294" count="1" selected="0">
            <x v="0"/>
          </reference>
          <reference field="1" count="1" selected="0">
            <x v="1048832"/>
          </reference>
        </references>
      </pivotArea>
    </chartFormat>
    <chartFormat chart="19" format="19" series="1">
      <pivotArea type="data" outline="0" fieldPosition="0">
        <references count="2">
          <reference field="4294967294" count="1" selected="0">
            <x v="0"/>
          </reference>
          <reference field="1" count="1" selected="0">
            <x v="1048832"/>
          </reference>
        </references>
      </pivotArea>
    </chartFormat>
    <chartFormat chart="19" format="20" series="1">
      <pivotArea type="data" outline="0" fieldPosition="0">
        <references count="2">
          <reference field="4294967294" count="1" selected="0">
            <x v="0"/>
          </reference>
          <reference field="1" count="1" selected="0">
            <x v="1048832"/>
          </reference>
        </references>
      </pivotArea>
    </chartFormat>
    <chartFormat chart="19" format="21" series="1">
      <pivotArea type="data" outline="0" fieldPosition="0">
        <references count="2">
          <reference field="4294967294" count="1" selected="0">
            <x v="0"/>
          </reference>
          <reference field="1" count="1" selected="0">
            <x v="0"/>
          </reference>
        </references>
      </pivotArea>
    </chartFormat>
    <chartFormat chart="19" format="22" series="1">
      <pivotArea type="data" outline="0" fieldPosition="0">
        <references count="2">
          <reference field="4294967294" count="1" selected="0">
            <x v="0"/>
          </reference>
          <reference field="1" count="1" selected="0">
            <x v="1048832"/>
          </reference>
        </references>
      </pivotArea>
    </chartFormat>
    <chartFormat chart="19" format="23" series="1">
      <pivotArea type="data" outline="0" fieldPosition="0">
        <references count="2">
          <reference field="4294967294" count="1" selected="0">
            <x v="0"/>
          </reference>
          <reference field="1" count="1" selected="0">
            <x v="1"/>
          </reference>
        </references>
      </pivotArea>
    </chartFormat>
    <chartFormat chart="19" format="24" series="1">
      <pivotArea type="data" outline="0" fieldPosition="0">
        <references count="2">
          <reference field="4294967294" count="1" selected="0">
            <x v="0"/>
          </reference>
          <reference field="1" count="1" selected="0">
            <x v="2"/>
          </reference>
        </references>
      </pivotArea>
    </chartFormat>
    <chartFormat chart="19" format="25" series="1">
      <pivotArea type="data" outline="0" fieldPosition="0">
        <references count="2">
          <reference field="4294967294" count="1" selected="0">
            <x v="0"/>
          </reference>
          <reference field="1" count="1" selected="0">
            <x v="3"/>
          </reference>
        </references>
      </pivotArea>
    </chartFormat>
    <chartFormat chart="19" format="26" series="1">
      <pivotArea type="data" outline="0" fieldPosition="0">
        <references count="2">
          <reference field="4294967294" count="1" selected="0">
            <x v="0"/>
          </reference>
          <reference field="1" count="1" selected="0">
            <x v="4"/>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pportunitiesTable1].[Start of Week].&amp;[5/26/2025]"/>
      </members>
    </pivotHierarchy>
    <pivotHierarchy dragToData="1"/>
    <pivotHierarchy dragToData="1"/>
    <pivotHierarchy dragToData="1"/>
    <pivotHierarchy dragToData="1"/>
    <pivotHierarchy multipleItemSelectionAllowed="1" dragToData="1">
      <members count="1" level="1">
        <member name="[OpportunitiesTable1].[PRINCIPAL].&amp;[Kaufholds]"/>
      </members>
    </pivotHierarchy>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M WORKBOOK.xlsx!OpportunitiesTable1">
        <x15:activeTabTopLevelEntity name="[Opportunities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6751762-E276-442B-9F5A-9314518904D9}" name="PivotOppStatus" cacheId="0" applyNumberFormats="0" applyBorderFormats="0" applyFontFormats="0" applyPatternFormats="0" applyAlignmentFormats="0" applyWidthHeightFormats="1" dataCaption="Values" tag="66dbb5c9-dcc4-412e-aa37-41d0f374844d" updatedVersion="8" minRefreshableVersion="3" useAutoFormatting="1" subtotalHiddenItems="1" itemPrintTitles="1" createdVersion="8" indent="0" outline="1" outlineData="1" multipleFieldFilters="0" chartFormat="14">
  <location ref="D6:E8" firstHeaderRow="1" firstDataRow="1" firstDataCol="1"/>
  <pivotFields count="4">
    <pivotField axis="axisRow" allDrilled="1" subtotalTop="0" showAll="0" nonAutoSortDefaul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Count of STATUS (DropDown)" fld="1" subtotal="count"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pportunitiesTable1].[Start of Week].&amp;[5/26/2025]"/>
      </members>
    </pivotHierarchy>
    <pivotHierarchy dragToData="1"/>
    <pivotHierarchy dragToData="1"/>
    <pivotHierarchy dragToData="1"/>
    <pivotHierarchy dragToData="1"/>
    <pivotHierarchy multipleItemSelectionAllowed="1" dragToData="1">
      <members count="1" level="1">
        <member name="[OpportunitiesTable1].[PRINCIPAL].&amp;[Kaufholds]"/>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M WORKBOOK.xlsx!OpportunitiesTable1">
        <x15:activeTabTopLevelEntity name="[Opportunities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02D8DCA-373D-443F-BB91-DDCE40221BB4}" name="PivotOppStage" cacheId="9" applyNumberFormats="0" applyBorderFormats="0" applyFontFormats="0" applyPatternFormats="0" applyAlignmentFormats="0" applyWidthHeightFormats="1" dataCaption="Values" tag="2c940c0e-4869-4c0a-9ca8-cb8574cf0742" updatedVersion="8" minRefreshableVersion="3" useAutoFormatting="1" subtotalHiddenItems="1" itemPrintTitles="1" createdVersion="8" indent="0" outline="1" outlineData="1" multipleFieldFilters="0" chartFormat="21">
  <location ref="A6:B10" firstHeaderRow="1" firstDataRow="1" firstDataCol="1"/>
  <pivotFields count="4">
    <pivotField axis="axisRow" allDrilled="1" subtotalTop="0" showAll="0" nonAutoSortDefault="1" defaultSubtotal="0" defaultAttributeDrillState="1">
      <items count="8">
        <item x="2"/>
        <item x="4"/>
        <item x="0"/>
        <item x="6"/>
        <item x="3"/>
        <item x="5"/>
        <item x="7"/>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2"/>
    </i>
    <i>
      <x v="7"/>
    </i>
    <i t="grand">
      <x/>
    </i>
  </rowItems>
  <colItems count="1">
    <i/>
  </colItems>
  <dataFields count="1">
    <dataField name="Count of STAGE (DropDown)" fld="1" subtotal="count" baseField="0" baseItem="0"/>
  </dataFields>
  <chartFormats count="13">
    <chartFormat chart="3" format="23" series="1">
      <pivotArea type="data" outline="0" fieldPosition="0">
        <references count="1">
          <reference field="4294967294" count="1" selected="0">
            <x v="0"/>
          </reference>
        </references>
      </pivotArea>
    </chartFormat>
    <chartFormat chart="3" format="24">
      <pivotArea type="data" outline="0" fieldPosition="0">
        <references count="2">
          <reference field="4294967294" count="1" selected="0">
            <x v="0"/>
          </reference>
          <reference field="0" count="1" selected="0">
            <x v="0"/>
          </reference>
        </references>
      </pivotArea>
    </chartFormat>
    <chartFormat chart="3" format="25">
      <pivotArea type="data" outline="0" fieldPosition="0">
        <references count="2">
          <reference field="4294967294" count="1" selected="0">
            <x v="0"/>
          </reference>
          <reference field="0" count="1" selected="0">
            <x v="1"/>
          </reference>
        </references>
      </pivotArea>
    </chartFormat>
    <chartFormat chart="3" format="26">
      <pivotArea type="data" outline="0" fieldPosition="0">
        <references count="2">
          <reference field="4294967294" count="1" selected="0">
            <x v="0"/>
          </reference>
          <reference field="0" count="1" selected="0">
            <x v="2"/>
          </reference>
        </references>
      </pivotArea>
    </chartFormat>
    <chartFormat chart="3" format="27">
      <pivotArea type="data" outline="0" fieldPosition="0">
        <references count="2">
          <reference field="4294967294" count="1" selected="0">
            <x v="0"/>
          </reference>
          <reference field="0" count="1" selected="0">
            <x v="3"/>
          </reference>
        </references>
      </pivotArea>
    </chartFormat>
    <chartFormat chart="3" format="28">
      <pivotArea type="data" outline="0" fieldPosition="0">
        <references count="2">
          <reference field="4294967294" count="1" selected="0">
            <x v="0"/>
          </reference>
          <reference field="0" count="1" selected="0">
            <x v="4"/>
          </reference>
        </references>
      </pivotArea>
    </chartFormat>
    <chartFormat chart="3" format="29">
      <pivotArea type="data" outline="0" fieldPosition="0">
        <references count="2">
          <reference field="4294967294" count="1" selected="0">
            <x v="0"/>
          </reference>
          <reference field="0" count="1" selected="0">
            <x v="1048832"/>
          </reference>
        </references>
      </pivotArea>
    </chartFormat>
    <chartFormat chart="3" format="30">
      <pivotArea type="data" outline="0" fieldPosition="0">
        <references count="2">
          <reference field="4294967294" count="1" selected="0">
            <x v="0"/>
          </reference>
          <reference field="0" count="1" selected="0">
            <x v="1048832"/>
          </reference>
        </references>
      </pivotArea>
    </chartFormat>
    <chartFormat chart="3" format="31">
      <pivotArea type="data" outline="0" fieldPosition="0">
        <references count="2">
          <reference field="4294967294" count="1" selected="0">
            <x v="0"/>
          </reference>
          <reference field="0" count="1" selected="0">
            <x v="1048832"/>
          </reference>
        </references>
      </pivotArea>
    </chartFormat>
    <chartFormat chart="3" format="32">
      <pivotArea type="data" outline="0" fieldPosition="0">
        <references count="2">
          <reference field="4294967294" count="1" selected="0">
            <x v="0"/>
          </reference>
          <reference field="0" count="1" selected="0">
            <x v="1048832"/>
          </reference>
        </references>
      </pivotArea>
    </chartFormat>
    <chartFormat chart="3" format="33">
      <pivotArea type="data" outline="0" fieldPosition="0">
        <references count="2">
          <reference field="4294967294" count="1" selected="0">
            <x v="0"/>
          </reference>
          <reference field="0" count="1" selected="0">
            <x v="5"/>
          </reference>
        </references>
      </pivotArea>
    </chartFormat>
    <chartFormat chart="3" format="34">
      <pivotArea type="data" outline="0" fieldPosition="0">
        <references count="2">
          <reference field="4294967294" count="1" selected="0">
            <x v="0"/>
          </reference>
          <reference field="0" count="1" selected="0">
            <x v="6"/>
          </reference>
        </references>
      </pivotArea>
    </chartFormat>
    <chartFormat chart="3" format="35">
      <pivotArea type="data" outline="0" fieldPosition="0">
        <references count="2">
          <reference field="4294967294" count="1" selected="0">
            <x v="0"/>
          </reference>
          <reference field="0" count="1" selected="0">
            <x v="7"/>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pportunitiesTable1].[Start of Week].&amp;[5/26/2025]"/>
      </members>
    </pivotHierarchy>
    <pivotHierarchy dragToData="1"/>
    <pivotHierarchy dragToData="1"/>
    <pivotHierarchy dragToData="1"/>
    <pivotHierarchy dragToData="1"/>
    <pivotHierarchy multipleItemSelectionAllowed="1" dragToData="1">
      <members count="1" level="1">
        <member name="[OpportunitiesTable1].[PRINCIPAL].&amp;[Kaufholds]"/>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M WORKBOOK.xlsx!OpportunitiesTable1">
        <x15:activeTabTopLevelEntity name="[Opportunities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_of_Week" xr10:uid="{9F9EA25F-CB6F-460E-A46D-8AD4F948B7D9}" sourceName="[OpportunitiesTable1].[Start of Week]">
  <pivotTables>
    <pivotTable tabId="37" name="PivotOppStage"/>
    <pivotTable tabId="37" name="PivotOppStatus"/>
    <pivotTable tabId="41" name="Pivotreceived"/>
    <pivotTable tabId="41" name="PivotFollowUp"/>
    <pivotTable tabId="41" name="PivotLeadDiscovery"/>
    <pivotTable tabId="41" name="PivotPhone"/>
    <pivotTable tabId="41" name="PivotVisited"/>
    <pivotTable tabId="37" name="PivotProductStage"/>
    <pivotTable tabId="41" name="PivotSold"/>
    <pivotTable tabId="41" name="PivotTable3"/>
  </pivotTables>
  <data>
    <olap pivotCacheId="269801412">
      <levels count="2">
        <level uniqueName="[OpportunitiesTable1].[Start of Week].[(All)]" sourceCaption="(All)" count="0"/>
        <level uniqueName="[OpportunitiesTable1].[Start of Week].[Start of Week]" sourceCaption="Start of Week" count="23">
          <ranges>
            <range startItem="0">
              <i n="[OpportunitiesTable1].[Start of Week].&amp;[1/13/2025]" c="1/13/2025"/>
              <i n="[OpportunitiesTable1].[Start of Week].&amp;[1/20/2025]" c="1/20/2025"/>
              <i n="[OpportunitiesTable1].[Start of Week].&amp;[12/30/2024]" c="12/30/2024"/>
              <i n="[OpportunitiesTable1].[Start of Week].&amp;[2/17/2025]" c="2/17/2025"/>
              <i n="[OpportunitiesTable1].[Start of Week].&amp;[2/24/2025]" c="2/24/2025"/>
              <i n="[OpportunitiesTable1].[Start of Week].&amp;[2/3/2025]" c="2/3/2025"/>
              <i n="[OpportunitiesTable1].[Start of Week].&amp;[3/3/2025]" c="3/3/2025"/>
              <i n="[OpportunitiesTable1].[Start of Week].&amp;[3/31/2025]" c="3/31/2025"/>
              <i n="[OpportunitiesTable1].[Start of Week].&amp;[4/14/2025]" c="4/14/2025"/>
              <i n="[OpportunitiesTable1].[Start of Week].&amp;[4/21/2025]" c="4/21/2025"/>
              <i n="[OpportunitiesTable1].[Start of Week].&amp;[4/28/2025]" c="4/28/2025"/>
              <i n="[OpportunitiesTable1].[Start of Week].&amp;[5/26/2025]" c="5/26/2025"/>
              <i n="[OpportunitiesTable1].[Start of Week].&amp;" c="(blank)" nd="1"/>
              <i n="[OpportunitiesTable1].[Start of Week].&amp;[]" c="" nd="1"/>
              <i n="[OpportunitiesTable1].[Start of Week].&amp;[1/27/2025]" c="1/27/2025" nd="1"/>
              <i n="[OpportunitiesTable1].[Start of Week].&amp;[1/6/2025]" c="1/6/2025" nd="1"/>
              <i n="[OpportunitiesTable1].[Start of Week].&amp;[10/28/2024]" c="10/28/2024" nd="1"/>
              <i n="[OpportunitiesTable1].[Start of Week].&amp;[2/10/2025]" c="2/10/2025" nd="1"/>
              <i n="[OpportunitiesTable1].[Start of Week].&amp;[3/10/2025]" c="3/10/2025" nd="1"/>
              <i n="[OpportunitiesTable1].[Start of Week].&amp;[3/17/2025]" c="3/17/2025" nd="1"/>
              <i n="[OpportunitiesTable1].[Start of Week].&amp;[5/19/2025]" c="5/19/2025" nd="1"/>
              <i n="[OpportunitiesTable1].[Start of Week].&amp;[5/5/2025]" c="5/5/2025" nd="1"/>
              <i n="[OpportunitiesTable1].[Start of Week].&amp;[6/2/2025]" c="6/2/2025" nd="1"/>
            </range>
          </ranges>
        </level>
      </levels>
      <selections count="1">
        <selection n="[OpportunitiesTable1].[Start of Week].&amp;[5/26/2025]"/>
      </selections>
    </olap>
  </data>
  <extLst>
    <x:ext xmlns:x15="http://schemas.microsoft.com/office/spreadsheetml/2010/11/main" uri="{470722E0-AACD-4C17-9CDC-17EF765DBC7E}">
      <x15:slicerCacheHideItemsWithNoData count="1">
        <x15:slicerCacheOlapLevelName uniqueName="[OpportunitiesTable1].[Start of Week].[Start of Week]" count="11"/>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NCIPAL" xr10:uid="{B8878AEC-A020-442B-AE51-8896C1F5EFC5}" sourceName="[OpportunitiesTable1].[PRINCIPAL]">
  <pivotTables>
    <pivotTable tabId="37" name="PivotOppStage"/>
    <pivotTable tabId="37" name="PivotOppStatus"/>
    <pivotTable tabId="37" name="PivotProductStage"/>
    <pivotTable tabId="41" name="Pivotreceived"/>
    <pivotTable tabId="41" name="PivotFollowUp"/>
    <pivotTable tabId="41" name="PivotLeadDiscovery"/>
    <pivotTable tabId="41" name="PivotPhone"/>
    <pivotTable tabId="41" name="PivotVisited"/>
    <pivotTable tabId="41" name="PivotSold"/>
    <pivotTable tabId="41" name="PivotTable3"/>
  </pivotTables>
  <data>
    <olap pivotCacheId="269801412">
      <levels count="2">
        <level uniqueName="[OpportunitiesTable1].[PRINCIPAL].[(All)]" sourceCaption="(All)" count="0"/>
        <level uniqueName="[OpportunitiesTable1].[PRINCIPAL].[PRINCIPAL]" sourceCaption="PRINCIPAL" count="19">
          <ranges>
            <range startItem="0">
              <i n="[OpportunitiesTable1].[PRINCIPAL].&amp;" c="(blank)"/>
              <i n="[OpportunitiesTable1].[PRINCIPAL].&amp;[Kaufholds]" c="Kaufholds"/>
              <i n="[OpportunitiesTable1].[PRINCIPAL].&amp;[McCrum]" c="McCrum"/>
              <i n="[OpportunitiesTable1].[PRINCIPAL].&amp;[TCFB]" c="TCFB"/>
              <i n="[OpportunitiesTable1].[PRINCIPAL].&amp;[VAF]" c="VAF"/>
              <i n="[OpportunitiesTable1].[PRINCIPAL].&amp;[Wicks]" c="Wicks"/>
              <i n="[OpportunitiesTable1].[PRINCIPAL].&amp;[Abdale]" c="Abdale" nd="1"/>
              <i n="[OpportunitiesTable1].[PRINCIPAL].&amp;[Annasea]" c="Annasea" nd="1"/>
              <i n="[OpportunitiesTable1].[PRINCIPAL].&amp;[Better Balance]" c="Better Balance" nd="1"/>
              <i n="[OpportunitiesTable1].[PRINCIPAL].&amp;[Frites Street]" c="Frites Street" nd="1"/>
              <i n="[OpportunitiesTable1].[PRINCIPAL].&amp;[Kayco]" c="Kayco" nd="1"/>
              <i n="[OpportunitiesTable1].[PRINCIPAL].&amp;[Mrs Ressler's]" c="Mrs Ressler's" nd="1"/>
              <i n="[OpportunitiesTable1].[PRINCIPAL].&amp;[Never Better]" c="Never Better" nd="1"/>
              <i n="[OpportunitiesTable1].[PRINCIPAL].&amp;[Ofk]" c="Ofk" nd="1"/>
              <i n="[OpportunitiesTable1].[PRINCIPAL].&amp;[Rapid Rasoi]" c="Rapid Rasoi" nd="1"/>
              <i n="[OpportunitiesTable1].[PRINCIPAL].&amp;[RJC]" c="RJC" nd="1"/>
              <i n="[OpportunitiesTable1].[PRINCIPAL].&amp;[SWAP]" c="SWAP" nd="1"/>
              <i n="[OpportunitiesTable1].[PRINCIPAL].&amp;[TCCF]" c="TCCF" nd="1"/>
              <i n="[OpportunitiesTable1].[PRINCIPAL].&amp;[Unknown]" c="Unknown" nd="1"/>
            </range>
          </ranges>
        </level>
      </levels>
      <selections count="1">
        <selection n="[OpportunitiesTable1].[PRINCIPAL].&amp;[Kaufholds]"/>
      </selections>
    </olap>
  </data>
  <extLst>
    <x:ext xmlns:x15="http://schemas.microsoft.com/office/spreadsheetml/2010/11/main" uri="{470722E0-AACD-4C17-9CDC-17EF765DBC7E}">
      <x15:slicerCacheHideItemsWithNoData count="1">
        <x15:slicerCacheOlapLevelName uniqueName="[OpportunitiesTable1].[PRINCIPAL].[PRINCIPAL]" count="13"/>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_of_Week1" xr10:uid="{5FDB4237-C6E4-44FC-840A-84B8084F6023}" sourceName="[InteractionsTable].[Start of Week]">
  <pivotTables>
    <pivotTable tabId="40" name="PivotInteractTotal"/>
    <pivotTable tabId="40" name="PivotInteractLineWeekly"/>
  </pivotTables>
  <data>
    <olap pivotCacheId="1887234019">
      <levels count="2">
        <level uniqueName="[InteractionsTable].[Start of Week].[(All)]" sourceCaption="(All)" count="0"/>
        <level uniqueName="[InteractionsTable].[Start of Week].[Start of Week]" sourceCaption="Start of Week" count="33">
          <ranges>
            <range startItem="0">
              <i n="[InteractionsTable].[Start of Week].&amp;[]" c=""/>
              <i n="[InteractionsTable].[Start of Week].&amp;[1/13/2025]" c="1/13/2025"/>
              <i n="[InteractionsTable].[Start of Week].&amp;[1/20/2025]" c="1/20/2025"/>
              <i n="[InteractionsTable].[Start of Week].&amp;[1/27/2025]" c="1/27/2025"/>
              <i n="[InteractionsTable].[Start of Week].&amp;[1/6/2025]" c="1/6/2025"/>
              <i n="[InteractionsTable].[Start of Week].&amp;[11/25/2024]" c="11/25/2024"/>
              <i n="[InteractionsTable].[Start of Week].&amp;[12/2/2024]" c="12/2/2024"/>
              <i n="[InteractionsTable].[Start of Week].&amp;[12/23/2024]" c="12/23/2024"/>
              <i n="[InteractionsTable].[Start of Week].&amp;[12/30/2024]" c="12/30/2024"/>
              <i n="[InteractionsTable].[Start of Week].&amp;[12/9/2024]" c="12/9/2024"/>
              <i n="[InteractionsTable].[Start of Week].&amp;[2/10/2025]" c="2/10/2025"/>
              <i n="[InteractionsTable].[Start of Week].&amp;[2/17/2025]" c="2/17/2025"/>
              <i n="[InteractionsTable].[Start of Week].&amp;[2/24/2025]" c="2/24/2025"/>
              <i n="[InteractionsTable].[Start of Week].&amp;[2/3/2025]" c="2/3/2025"/>
              <i n="[InteractionsTable].[Start of Week].&amp;[3/10/2025]" c="3/10/2025"/>
              <i n="[InteractionsTable].[Start of Week].&amp;[3/3/2025]" c="3/3/2025"/>
              <i n="[InteractionsTable].[Start of Week].&amp;[3/31/2025]" c="3/31/2025"/>
              <i n="[InteractionsTable].[Start of Week].&amp;[4/14/2025]" c="4/14/2025"/>
              <i n="[InteractionsTable].[Start of Week].&amp;[4/21/2025]" c="4/21/2025"/>
              <i n="[InteractionsTable].[Start of Week].&amp;[4/28/2025]" c="4/28/2025"/>
              <i n="[InteractionsTable].[Start of Week].&amp;[4/7/2025]" c="4/7/2025"/>
              <i n="[InteractionsTable].[Start of Week].&amp;[5/12/2025]" c="5/12/2025"/>
              <i n="[InteractionsTable].[Start of Week].&amp;[5/19/2025]" c="5/19/2025"/>
              <i n="[InteractionsTable].[Start of Week].&amp;[5/26/2025]" c="5/26/2025"/>
              <i n="[InteractionsTable].[Start of Week].&amp;[5/5/2025]" c="5/5/2025"/>
              <i n="[InteractionsTable].[Start of Week].&amp;" c="(blank)" nd="1"/>
              <i n="[InteractionsTable].[Start of Week].&amp;[10/28/2024]" c="10/28/2024" nd="1"/>
              <i n="[InteractionsTable].[Start of Week].&amp;[10/7/2024]" c="10/7/2024" nd="1"/>
              <i n="[InteractionsTable].[Start of Week].&amp;[11/11/2024]" c="11/11/2024" nd="1"/>
              <i n="[InteractionsTable].[Start of Week].&amp;[11/18/2024]" c="11/18/2024" nd="1"/>
              <i n="[InteractionsTable].[Start of Week].&amp;[11/4/2024]" c="11/4/2024" nd="1"/>
              <i n="[InteractionsTable].[Start of Week].&amp;[12/16/2024]" c="12/16/2024" nd="1"/>
              <i n="[InteractionsTable].[Start of Week].&amp;[3/24/2025]" c="3/24/2025" nd="1"/>
            </range>
          </ranges>
        </level>
      </levels>
      <selections count="1">
        <selection n="[InteractionsTable].[Start of Week].&amp;[5/26/2025]"/>
      </selections>
    </olap>
  </data>
  <extLst>
    <x:ext xmlns:x15="http://schemas.microsoft.com/office/spreadsheetml/2010/11/main" uri="{470722E0-AACD-4C17-9CDC-17EF765DBC7E}">
      <x15:slicerCacheHideItemsWithNoData count="1">
        <x15:slicerCacheOlapLevelName uniqueName="[InteractionsTable].[Start of Week].[Start of Week]" count="8"/>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NCIPAL1" xr10:uid="{633C435A-A37C-40BE-9DC1-D699E73AEBB7}" sourceName="[InteractionsTable].[PRINCIPAL]">
  <pivotTables>
    <pivotTable tabId="40" name="PivotInteractTotal"/>
    <pivotTable tabId="40" name="PivotInteractLineWeekly"/>
  </pivotTables>
  <data>
    <olap pivotCacheId="1887234019">
      <levels count="2">
        <level uniqueName="[InteractionsTable].[PRINCIPAL].[(All)]" sourceCaption="(All)" count="0"/>
        <level uniqueName="[InteractionsTable].[PRINCIPAL].[PRINCIPAL]" sourceCaption="PRINCIPAL" count="26">
          <ranges>
            <range startItem="0">
              <i n="[InteractionsTable].[PRINCIPAL].&amp;" c="(blank)"/>
              <i n="[InteractionsTable].[PRINCIPAL].&amp;[Better Balance]" c="Better Balance"/>
              <i n="[InteractionsTable].[PRINCIPAL].&amp;[CFCK]" c="CFCK"/>
              <i n="[InteractionsTable].[PRINCIPAL].&amp;[Kaufholds]" c="Kaufholds"/>
              <i n="[InteractionsTable].[PRINCIPAL].&amp;[McCrum]" c="McCrum"/>
              <i n="[InteractionsTable].[PRINCIPAL].&amp;[SWAP]" c="SWAP"/>
              <i n="[InteractionsTable].[PRINCIPAL].&amp;[]" c="" nd="1"/>
              <i n="[InteractionsTable].[PRINCIPAL].&amp;[Abdale]" c="Abdale" nd="1"/>
              <i n="[InteractionsTable].[PRINCIPAL].&amp;[Annasea]" c="Annasea" nd="1"/>
              <i n="[InteractionsTable].[PRINCIPAL].&amp;[Column1]" c="Column1" nd="1"/>
              <i n="[InteractionsTable].[PRINCIPAL].&amp;[Column2]" c="Column2" nd="1"/>
              <i n="[InteractionsTable].[PRINCIPAL].&amp;[Column4]" c="Column4" nd="1"/>
              <i n="[InteractionsTable].[PRINCIPAL].&amp;[Frites Street]" c="Frites Street" nd="1"/>
              <i n="[InteractionsTable].[PRINCIPAL].&amp;[Kayco]" c="Kayco" nd="1"/>
              <i n="[InteractionsTable].[PRINCIPAL].&amp;[Land Lovers]" c="Land Lovers" nd="1"/>
              <i n="[InteractionsTable].[PRINCIPAL].&amp;[Mrs Ressler's]" c="Mrs Ressler's" nd="1"/>
              <i n="[InteractionsTable].[PRINCIPAL].&amp;[Never Better]" c="Never Better" nd="1"/>
              <i n="[InteractionsTable].[PRINCIPAL].&amp;[NSP]" c="NSP" nd="1"/>
              <i n="[InteractionsTable].[PRINCIPAL].&amp;[Ofk]" c="Ofk" nd="1"/>
              <i n="[InteractionsTable].[PRINCIPAL].&amp;[Rapid Rasoi]" c="Rapid Rasoi" nd="1"/>
              <i n="[InteractionsTable].[PRINCIPAL].&amp;[RJC]" c="RJC" nd="1"/>
              <i n="[InteractionsTable].[PRINCIPAL].&amp;[TCCF]" c="TCCF" nd="1"/>
              <i n="[InteractionsTable].[PRINCIPAL].&amp;[TCFB]" c="TCFB" nd="1"/>
              <i n="[InteractionsTable].[PRINCIPAL].&amp;[Unknown]" c="Unknown" nd="1"/>
              <i n="[InteractionsTable].[PRINCIPAL].&amp;[VAF]" c="VAF" nd="1"/>
              <i n="[InteractionsTable].[PRINCIPAL].&amp;[Wicks]" c="Wicks" nd="1"/>
            </range>
          </ranges>
        </level>
      </levels>
      <selections count="1">
        <selection n="[InteractionsTable].[PRINCIPAL].&amp;[Kaufholds]"/>
      </selections>
    </olap>
  </data>
  <extLst>
    <x:ext xmlns:x15="http://schemas.microsoft.com/office/spreadsheetml/2010/11/main" uri="{470722E0-AACD-4C17-9CDC-17EF765DBC7E}">
      <x15:slicerCacheHideItemsWithNoData count="1">
        <x15:slicerCacheOlapLevelName uniqueName="[InteractionsTable].[PRINCIPAL].[PRINCIPAL]" count="20"/>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_DropDown" xr10:uid="{5F45C81A-0C08-4B28-86DD-95BD4529FED5}" sourceName="[OpportunitiesTable1].[PRODUCT (DropDown)]">
  <pivotTables>
    <pivotTable tabId="37" name="PivotProductStage"/>
  </pivotTables>
  <data>
    <olap pivotCacheId="269801412">
      <levels count="2">
        <level uniqueName="[OpportunitiesTable1].[PRODUCT (DropDown)].[(All)]" sourceCaption="(All)" count="0"/>
        <level uniqueName="[OpportunitiesTable1].[PRODUCT (DropDown)].[PRODUCT (DropDown)]" sourceCaption="PRODUCT (DropDown)" count="25">
          <ranges>
            <range startItem="0">
              <i n="[OpportunitiesTable1].[PRODUCT (DropDown)].&amp;" c="(blank)"/>
              <i n="[OpportunitiesTable1].[PRODUCT (DropDown)].&amp;[Ranch]" c="Ranch"/>
              <i n="[OpportunitiesTable1].[PRODUCT (DropDown)].&amp;[Ahi Tuna]" c="Ahi Tuna" nd="1"/>
              <i n="[OpportunitiesTable1].[PRODUCT (DropDown)].&amp;[All]" c="All" nd="1"/>
              <i n="[OpportunitiesTable1].[PRODUCT (DropDown)].&amp;[Bakeable]" c="Bakeable" nd="1"/>
              <i n="[OpportunitiesTable1].[PRODUCT (DropDown)].&amp;[Better Balance hot dogs]" c="Better Balance hot dogs" nd="1"/>
              <i n="[OpportunitiesTable1].[PRODUCT (DropDown)].&amp;[Bibb Lettuce]" c="Bibb Lettuce" nd="1"/>
              <i n="[OpportunitiesTable1].[PRODUCT (DropDown)].&amp;[Bulk pack]" c="Bulk pack" nd="1"/>
              <i n="[OpportunitiesTable1].[PRODUCT (DropDown)].&amp;[Chef's Mix]" c="Chef's Mix" nd="1"/>
              <i n="[OpportunitiesTable1].[PRODUCT (DropDown)].&amp;[Chicken]" c="Chicken" nd="1"/>
              <i n="[OpportunitiesTable1].[PRODUCT (DropDown)].&amp;[Dehli Tikka Masala]" c="Dehli Tikka Masala" nd="1"/>
              <i n="[OpportunitiesTable1].[PRODUCT (DropDown)].&amp;[Dill Pickle]" c="Dill Pickle" nd="1"/>
              <i n="[OpportunitiesTable1].[PRODUCT (DropDown)].&amp;[Frites street  waffle]" c="Frites street  waffle" nd="1"/>
              <i n="[OpportunitiesTable1].[PRODUCT (DropDown)].&amp;[Frites street 1/2]" c="Frites street 1/2" nd="1"/>
              <i n="[OpportunitiesTable1].[PRODUCT (DropDown)].&amp;[Frites street 1/4]" c="Frites street 1/4" nd="1"/>
              <i n="[OpportunitiesTable1].[PRODUCT (DropDown)].&amp;[Frites street 3/8]" c="Frites street 3/8" nd="1"/>
              <i n="[OpportunitiesTable1].[PRODUCT (DropDown)].&amp;[Frites street home fries]" c="Frites street home fries" nd="1"/>
              <i n="[OpportunitiesTable1].[PRODUCT (DropDown)].&amp;[Garlic]" c="Garlic" nd="1"/>
              <i n="[OpportunitiesTable1].[PRODUCT (DropDown)].&amp;[Jalapeno]" c="Jalapeno" nd="1"/>
              <i n="[OpportunitiesTable1].[PRODUCT (DropDown)].&amp;[Kaufholds]" c="Kaufholds" nd="1"/>
              <i n="[OpportunitiesTable1].[PRODUCT (DropDown)].&amp;[Makhani]" c="Makhani" nd="1"/>
              <i n="[OpportunitiesTable1].[PRODUCT (DropDown)].&amp;[Original White Cheddar]" c="Original White Cheddar" nd="1"/>
              <i n="[OpportunitiesTable1].[PRODUCT (DropDown)].&amp;[Red Romaine]" c="Red Romaine" nd="1"/>
              <i n="[OpportunitiesTable1].[PRODUCT (DropDown)].&amp;[Sirracha]" c="Sirracha" nd="1"/>
              <i n="[OpportunitiesTable1].[PRODUCT (DropDown)].&amp;[Unknown]" c="Unknown" nd="1"/>
            </range>
          </ranges>
        </level>
      </levels>
      <selections count="1">
        <selection n="[OpportunitiesTable1].[PRODUCT (DropDown)].&amp;[Ranch]"/>
      </selections>
    </olap>
  </data>
  <extLst>
    <x:ext xmlns:x15="http://schemas.microsoft.com/office/spreadsheetml/2010/11/main" uri="{470722E0-AACD-4C17-9CDC-17EF765DBC7E}">
      <x15:slicerCacheHideItemsWithNoData count="1">
        <x15:slicerCacheOlapLevelName uniqueName="[OpportunitiesTable1].[PRODUCT (DropDown)].[PRODUCT (DropDown)]" count="23"/>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t of Week 3" xr10:uid="{2760F251-90F2-4A47-BEB3-A5C106F0973B}" cache="Slicer_Start_of_Week1" caption="Start of Week" level="1" rowHeight="225425"/>
  <slicer name="PRINCIPAL 3" xr10:uid="{E9A21186-1372-44CC-BBE8-92F65E7484D1}" cache="Slicer_PRINCIPAL1" caption="PRINCIPAL" level="1"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t of Week" xr10:uid="{BED999E4-8C3A-4AD7-8C73-E3A7AC93659B}" cache="Slicer_Start_of_Week" caption="Start of Week" startItem="5" level="1" rowHeight="225425"/>
  <slicer name="PRINCIPAL" xr10:uid="{B899ECDC-2F76-4815-9A39-02108F16EBFE}" cache="Slicer_PRINCIPAL" caption="PRINCIPAL" level="1" rowHeight="225425"/>
  <slicer name="PRODUCT (DropDown)" xr10:uid="{60A59D7F-F3DE-41C9-84E9-7380A483F8F4}" cache="Slicer_PRODUCT__DropDown" caption="PRODUCTS" level="1"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597F52F-A05C-4510-9719-D9DC03947F60}" name="OperatorsTable" displayName="OperatorsTable" ref="B4:P2018" totalsRowShown="0" headerRowDxfId="123" dataDxfId="122">
  <autoFilter ref="B4:P2018" xr:uid="{6597F52F-A05C-4510-9719-D9DC03947F60}"/>
  <tableColumns count="15">
    <tableColumn id="2" xr3:uid="{2FD6E5A2-5301-4744-9EAB-59FA9160520C}" name="PRIORITY-FOCUS (A-D) A-highest _x000a_(DropDown)" dataDxfId="121"/>
    <tableColumn id="3" xr3:uid="{7633B038-4948-47D5-98B5-1AC97AFC4394}" name="Organizations" dataDxfId="120"/>
    <tableColumn id="4" xr3:uid="{9DE3EE62-ECD8-4215-9056-D43956EDDD47}" name="SEGMENT_x000a_(DropDown)" dataDxfId="119"/>
    <tableColumn id="5" xr3:uid="{38A116AB-B6FB-477D-997C-50073342DAA3}" name="DISTRIBUTOR _x000a_(DropDown)" dataDxfId="118"/>
    <tableColumn id="1" xr3:uid="{6E559A13-667D-4FD0-B930-DAF2D37E17C2}" name="Distr Rep" dataDxfId="117"/>
    <tableColumn id="6" xr3:uid="{010C8597-5B2F-474E-955E-705E5C4A6F79}" name="PRIMARY ACCT. MANAGER _x000a_(DropDown)" dataDxfId="116"/>
    <tableColumn id="7" xr3:uid="{4DC79919-EB6F-4E1B-A3A1-242F78D77BB3}" name="SECONDARY ACCT. MANAGER _x000a_(DropDown)" dataDxfId="115"/>
    <tableColumn id="8" xr3:uid="{B4B14F88-D4CC-4347-9EAE-88A5F8E42112}" name="Weekly Priority-dated Mondays" dataDxfId="114"/>
    <tableColumn id="9" xr3:uid="{D5F8E94B-3648-454E-8CDA-546702E1DC99}" name="LINKEDIN" dataDxfId="113"/>
    <tableColumn id="10" xr3:uid="{F3ABE86E-8177-4343-9287-F3539573E96F}" name="PHONE" dataDxfId="112"/>
    <tableColumn id="11" xr3:uid="{2EA6BBFE-2AB4-4801-AF7F-2E43C30F1B28}" name="STREET ADDRESS" dataDxfId="111"/>
    <tableColumn id="12" xr3:uid="{415B1F6A-18AD-4DFA-A571-8E35018C77A1}" name="CITY" dataDxfId="110"/>
    <tableColumn id="13" xr3:uid="{2E7D5F2F-8A6D-4784-8B58-FF15911F64BE}" name="STATE_x000a_(DropDown)" dataDxfId="109"/>
    <tableColumn id="14" xr3:uid="{ECAFB622-981E-445A-A71B-E122D9B758C7}" name="Zip Code" dataDxfId="108"/>
    <tableColumn id="15" xr3:uid="{5281D2F9-BA28-4D71-9072-B5EB76985C60}" name="NOTES" dataDxfId="10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1CBF5D-5025-4523-8CAA-01707326510C}" name="ContactsTable" displayName="ContactsTable" ref="B4:O1589" totalsRowShown="0" headerRowDxfId="106" dataDxfId="105">
  <autoFilter ref="B4:O1589" xr:uid="{971CBF5D-5025-4523-8CAA-01707326510C}"/>
  <tableColumns count="14">
    <tableColumn id="1" xr3:uid="{A1C755A6-E43B-479E-8F15-D89E2AA7B277}" name="PRIORITY_x000a_(Formula)" dataDxfId="104">
      <calculatedColumnFormula>IF(D5="", "NO PRIORITY", IF(ISNA(_xlfn.XLOOKUP(D5, Organizations!C:C, Organizations!B:B, "")), "NO ORG NAME", IF(_xlfn.XLOOKUP(D5, Organizations!C:C, Organizations!B:B, "")="", "NO PRIORITY", _xlfn.XLOOKUP(D5, Organizations!C:C, Organizations!B:B, ""))))</calculatedColumnFormula>
    </tableColumn>
    <tableColumn id="16" xr3:uid="{CEAABD87-0E1C-4EF3-8EB9-AB332F928071}" name="FULL NAME (FIRST, LAST)" dataDxfId="103"/>
    <tableColumn id="18" xr3:uid="{51D6C54B-91B7-4B04-801C-E1BBBD10AFF8}" name="Organizations (DropDown)" dataDxfId="102"/>
    <tableColumn id="15" xr3:uid="{97291D03-3288-482E-947A-C9AEABD4F6BC}" name="POSITION_x000a_(DropDown)" dataDxfId="101"/>
    <tableColumn id="6" xr3:uid="{A6F25988-24E3-48E9-9021-00CD7BA1EF63}" name="EMAIL" dataDxfId="100"/>
    <tableColumn id="8" xr3:uid="{D20E6315-BF56-47B0-9F70-FF1ECB852AF1}" name="PHONE" dataDxfId="99"/>
    <tableColumn id="4" xr3:uid="{7DE829BC-8827-4DC3-A636-15F86A2ED015}" name="ACCT. MANAGER_x000a_(DropDown)" dataDxfId="98"/>
    <tableColumn id="17" xr3:uid="{AD012C5D-8928-4147-B9F7-6E4E568C82E2}" name="LINKEDIN" dataDxfId="97"/>
    <tableColumn id="9" xr3:uid="{1D7B0465-DFFE-43D5-9B65-E707D6290A28}" name="STREET ADDRESS" dataDxfId="96"/>
    <tableColumn id="10" xr3:uid="{92E9B968-6286-4C04-A683-9CEF929DA166}" name="CITY" dataDxfId="95"/>
    <tableColumn id="11" xr3:uid="{CCB00AA6-707B-4545-9755-E8441BE028FC}" name="STATE_x000a_(DropDown)" dataDxfId="94"/>
    <tableColumn id="12" xr3:uid="{3B2CD81C-707E-49E1-B46A-D7EDA1D63995}" name="ZIP" dataDxfId="93"/>
    <tableColumn id="13" xr3:uid="{7EA63349-5460-4BBF-B0E3-C936C50EEF45}" name="NOTES" dataDxfId="92"/>
    <tableColumn id="3" xr3:uid="{EAC54218-4EE7-492D-9B8D-80DA6C97EF9D}" name="Filtered Contacts" dataDxfId="91">
      <calculatedColumnFormula>IF(Q5="", "NO PRIORITY", IF(ISNA(_xlfn.XLOOKUP(Q5, Organizations!Q:Q, Organizations!P:P, "")), "NO ORG NAME", IF(_xlfn.XLOOKUP(Q5, Organizations!Q:Q, Organizations!P:P, "")="", "NO PRIORITY", _xlfn.XLOOKUP(Q5, Organizations!Q:Q, Organizations!P:P, ""))))</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3F6D325-3C23-4775-BB1B-C9B80DDD1356}" name="OpportunitiesTable" displayName="OpportunitiesTable" ref="B4:Q776" totalsRowShown="0" headerRowDxfId="90" dataDxfId="89">
  <autoFilter ref="B4:Q776" xr:uid="{83F6D325-3C23-4775-BB1B-C9B80DDD1356}">
    <filterColumn colId="6">
      <filters>
        <filter val="VAF BLITZ"/>
      </filters>
    </filterColumn>
    <filterColumn colId="9">
      <filters>
        <filter val="VAF"/>
      </filters>
    </filterColumn>
  </autoFilter>
  <sortState xmlns:xlrd2="http://schemas.microsoft.com/office/spreadsheetml/2017/richdata2" ref="B5:Q694">
    <sortCondition descending="1" ref="H4:H694"/>
  </sortState>
  <tableColumns count="16">
    <tableColumn id="1" xr3:uid="{42092223-0C52-46A2-A623-5D023222780D}" name="PRIORITY_x000a_(Formula)" dataDxfId="88">
      <calculatedColumnFormula>IF(C5="", "NO PRIORITY", IF(_xlfn.XLOOKUP(C5, Organizations!C:C, Organizations!B:B, "")="", "NO PRIORITY", _xlfn.XLOOKUP(C5, Organizations!C:C, Organizations!B:B, "NO ORG NAME")))</calculatedColumnFormula>
    </tableColumn>
    <tableColumn id="5" xr3:uid="{DB6A00E9-E8C9-49AF-92AE-2E0CF6E77536}" name="Organizations_x000a_(DropDown)" dataDxfId="87"/>
    <tableColumn id="2" xr3:uid="{ECCEA1B1-1B66-47DD-8502-A5F5D938421D}" name="OPPORTUNITY NAME" dataDxfId="86"/>
    <tableColumn id="11" xr3:uid="{A6226DC2-6835-4F39-844F-A8A6AD0686C2}" name="Start Date" dataDxfId="85"/>
    <tableColumn id="4" xr3:uid="{318E140D-4878-4F43-8390-C3D1C1FCD6AE}" name="Start of Week" dataDxfId="84">
      <calculatedColumnFormula>IF(ISBLANK(E5),"",E5-WEEKDAY(E5)+2)</calculatedColumnFormula>
    </tableColumn>
    <tableColumn id="17" xr3:uid="{4D85B5E9-40EF-4332-9582-D9614D8E8A87}" name="STATUS_x000a_(DropDown)" dataDxfId="83"/>
    <tableColumn id="13" xr3:uid="{7511D6DB-6F04-492F-B5BB-3039A1D49CF7}" name="STAGE_x000a_(DropDown)" dataDxfId="82"/>
    <tableColumn id="19" xr3:uid="{01E38709-EEF5-4501-A0DF-DEFC09B1E330}" name="EXP. SOLD-7" dataDxfId="81"/>
    <tableColumn id="18" xr3:uid="{A52C9FE9-5278-4A93-A9C4-8B3771EC26A1}" name="PROBABILITY" dataDxfId="80"/>
    <tableColumn id="22" xr3:uid="{90D23809-E765-4E56-B610-5B230975243A}" name="PRINCIPAL" dataDxfId="79"/>
    <tableColumn id="21" xr3:uid="{15867D7B-6933-4FA1-A183-1BE2C1A37798}" name="PRODUCT_x000a_(DropDown)" dataDxfId="78"/>
    <tableColumn id="20" xr3:uid="{BCCB2B4F-A858-4E24-8095-9F67EA438C7E}" name=" CASES _x000a_Per Week_x000a_VOLUME" dataDxfId="77"/>
    <tableColumn id="3" xr3:uid="{E30267C0-9CF3-4C61-BBD0-71B5C8FF0D93}" name="DEAL OWNER_x000a_(DropDown)" dataDxfId="76"/>
    <tableColumn id="15" xr3:uid="{741AD154-5B7C-4C8E-9F86-735C109B1A1B}" name="SOURCE_x000a_(DropDown)" dataDxfId="75"/>
    <tableColumn id="10" xr3:uid="{DF9C07B2-B8FA-42E8-9D62-EA056BF00A3C}" name="LOSS REASON_x000a_(DropDown)" dataDxfId="74"/>
    <tableColumn id="12" xr3:uid="{875EBDFF-6EEB-49E1-A227-AE4310B40BB5}" name="Notes" dataDxfId="73"/>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84FD2E-2347-40C3-87EB-67CB241BAF18}" name="InteractionsTable" displayName="InteractionsTable" ref="B4:K2742" totalsRowShown="0" headerRowDxfId="72" dataDxfId="71">
  <autoFilter ref="B4:K2742" xr:uid="{4A84FD2E-2347-40C3-87EB-67CB241BAF18}">
    <filterColumn colId="2">
      <filters blank="1">
        <dateGroupItem year="2025" month="5" day="26" dateTimeGrouping="day"/>
      </filters>
    </filterColumn>
    <filterColumn colId="8">
      <filters blank="1">
        <filter val="kaufholds"/>
      </filters>
    </filterColumn>
  </autoFilter>
  <sortState xmlns:xlrd2="http://schemas.microsoft.com/office/spreadsheetml/2017/richdata2" ref="B5:K2742">
    <sortCondition ref="D4:D2742"/>
  </sortState>
  <tableColumns count="10">
    <tableColumn id="1" xr3:uid="{E2356C66-60FF-4474-88E1-E4397E432A41}" name="PRIORITY (Formula)" dataDxfId="70">
      <calculatedColumnFormula>IF(F5="", "NO PRIORITY", _xlfn.XLOOKUP(F5, Organizations!C:C, Organizations!B:B, "NO ORG NAME"))</calculatedColumnFormula>
    </tableColumn>
    <tableColumn id="6" xr3:uid="{C10A90AC-829D-485F-8FFD-1A3601C3385F}" name="DATE" dataDxfId="69"/>
    <tableColumn id="7" xr3:uid="{03948472-6826-48F2-87A2-210AAC05FCE8}" name="Start of Week" dataDxfId="68">
      <calculatedColumnFormula>IF(ISBLANK(C5),"",C5-WEEKDAY(C5)+2)</calculatedColumnFormula>
    </tableColumn>
    <tableColumn id="15" xr3:uid="{288F3B2E-1DB0-4777-9736-3AF24E2FBDB5}" name="INTERACTION _x000a_(Dropdown)" dataDxfId="67"/>
    <tableColumn id="5" xr3:uid="{A036B894-5D84-4FEA-A57C-82A19B577643}" name="Organizations_x000a_(Formula)" dataDxfId="66"/>
    <tableColumn id="13" xr3:uid="{52E4F1F0-0E55-47E4-9B88-59AAA3205975}" name="ACCT.    MANAGER _x000a_(Dropdown)" dataDxfId="65"/>
    <tableColumn id="10" xr3:uid="{51FDA57C-03CD-42B3-BE2F-E0C1CAF9DE72}" name="OPPORTUNITY_x000a_" dataDxfId="64"/>
    <tableColumn id="11" xr3:uid="{6ED20690-508B-449C-86E7-E1E9227950F8}" name="CONTACT _x000a_(Dropdown)" dataDxfId="63"/>
    <tableColumn id="2" xr3:uid="{96D7F140-3D62-42F3-895C-4CD053FF5316}" name="PRINCIPAL" dataDxfId="62"/>
    <tableColumn id="4" xr3:uid="{21DB191D-B268-4752-B1FC-64F2998A3111}" name="NOTES" dataDxfId="61"/>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BB6377-9E7D-450B-9C73-B0E808A34BE4}" name="DropDownsTable" displayName="DropDownsTable" ref="B4:M941" totalsRowShown="0" headerRowDxfId="60" dataDxfId="59">
  <autoFilter ref="B4:M941" xr:uid="{BCBB6377-9E7D-450B-9C73-B0E808A34BE4}">
    <filterColumn colId="11">
      <filters blank="1">
        <filter val="Bakeable Curds 2 - 5 LB Bags"/>
        <filter val="Bakeable Curds 32 - 5 OZ Bags"/>
        <filter val="Better Balance hot dogs"/>
        <filter val="Bulk pack"/>
        <filter val="Cajun Curds"/>
        <filter val="Chesapeake Curds"/>
        <filter val="Cowboy chips"/>
        <filter val="Crepes"/>
        <filter val="Curdtown -Original Curds"/>
        <filter val="Dill Pickle Curds"/>
        <filter val="Frites street  waffle"/>
        <filter val="Frites street 1/2"/>
        <filter val="Frites street 1/4"/>
        <filter val="Frites street 3/4"/>
        <filter val="Frites street 3/8"/>
        <filter val="Frites street crinkle"/>
        <filter val="Frites street home fries"/>
        <filter val="Frites street lattice"/>
        <filter val="Garlic Curds"/>
        <filter val="Italian Mozzarella Bites"/>
        <filter val="Jalapeno Curds"/>
        <filter val="Microgreens"/>
        <filter val="Original White Cheddar"/>
        <filter val="Potato pancake"/>
        <filter val="Romaine"/>
        <filter val="Sriracha Curds"/>
        <filter val="Wonder juice"/>
        <filter val="Yellow Curds"/>
      </filters>
    </filterColumn>
  </autoFilter>
  <tableColumns count="12">
    <tableColumn id="1" xr3:uid="{1129DCE3-D16E-4582-9E1E-25CD23D89A3B}" name="PRIORITY" dataDxfId="58"/>
    <tableColumn id="2" xr3:uid="{76CE82C5-86D1-4B3A-87BA-96395C381CD5}" name="SEGMENT" dataDxfId="57"/>
    <tableColumn id="3" xr3:uid="{87E74593-FAFE-47A6-90A5-7AA8E0F629CE}" name="DISTRIBUTOR-A priority w/w weekly" dataDxfId="56"/>
    <tableColumn id="4" xr3:uid="{90F5D65E-4D8B-4427-A01A-3278AFC24C50}" name="ACCT. MANAGER" dataDxfId="55"/>
    <tableColumn id="5" xr3:uid="{42FD7772-6AE3-4DF5-9EC8-7EE6AAA7B520}" name="STAGE-8 point sales funnel" dataDxfId="54"/>
    <tableColumn id="6" xr3:uid="{A57BBCA5-B999-4EC6-A221-516149A2ED1B}" name="POSITION" dataDxfId="53"/>
    <tableColumn id="7" xr3:uid="{1C3FDAF0-2070-4F97-B6B9-D8A90F763636}" name="REASON" dataDxfId="52"/>
    <tableColumn id="8" xr3:uid="{8803EC21-0E11-4FA1-80B3-2EAFFD496A70}" name="SOURCE" dataDxfId="51"/>
    <tableColumn id="9" xr3:uid="{908828F3-EF1F-4BA3-B3E9-4A19EFA719DA}" name="INTERACTION" dataDxfId="50"/>
    <tableColumn id="10" xr3:uid="{42B4B17D-06A6-4BB4-977A-FA60E7C29683}" name="STATUS" dataDxfId="49"/>
    <tableColumn id="11" xr3:uid="{3F8ECF5E-E095-42CC-826A-C513A19C0183}" name="PRINCIPAL" dataDxfId="48"/>
    <tableColumn id="12" xr3:uid="{FC9C421F-2C24-46CD-B408-A8D6878CBF2C}" name="PRODUCT" dataDxfId="47"/>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F678070-9368-4F3E-A933-7B5D8207C307}" name="ProductTable" displayName="ProductTable" ref="B4:Q941" totalsRowShown="0" headerRowDxfId="46" dataDxfId="45">
  <autoFilter ref="B4:Q941" xr:uid="{BCBB6377-9E7D-450B-9C73-B0E808A34BE4}"/>
  <tableColumns count="16">
    <tableColumn id="1" xr3:uid="{E3710854-751E-4647-9F19-4EA6C1DAC8F0}" name="Kaufholds" dataDxfId="44"/>
    <tableColumn id="2" xr3:uid="{491C7B25-6634-4862-BB86-CD23E03DE666}" name="Frites Street" dataDxfId="43"/>
    <tableColumn id="3" xr3:uid="{89403650-D111-434B-95D2-F353E59517AF}" name="Better Balance" dataDxfId="42"/>
    <tableColumn id="4" xr3:uid="{B3EFCE2F-C5FF-4828-94A4-3792CC7DF491}" name="VAF" dataDxfId="41"/>
    <tableColumn id="5" xr3:uid="{C9D70E30-5AED-4B11-BC24-552850D69DB1}" name="Ofk" dataDxfId="40"/>
    <tableColumn id="6" xr3:uid="{5FD6890F-B1B7-450D-9E8C-19C088FB0949}" name="Annasea" dataDxfId="39"/>
    <tableColumn id="7" xr3:uid="{810416AE-CEE3-4FB0-936E-68AF1BCA11FB}" name="Wicks" dataDxfId="38"/>
    <tableColumn id="8" xr3:uid="{01F886D3-DB67-494A-9513-8FD97F46F51F}" name="RJC" dataDxfId="37"/>
    <tableColumn id="9" xr3:uid="{1A0EBBE1-4448-4724-83A7-4D3A641FB91D}" name="Kayco" dataDxfId="36"/>
    <tableColumn id="10" xr3:uid="{6F40B12C-B5A8-4616-98D7-6AFE7CF9F2B2}" name="Abdale" dataDxfId="35"/>
    <tableColumn id="13" xr3:uid="{239B2F03-67E1-4E45-AD70-EECF9BF86A00}" name="Mccrum" dataDxfId="34"/>
    <tableColumn id="11" xr3:uid="{1A2B8844-F771-4C31-844A-3E2B6999AF50}" name="Rapid Rasoi" dataDxfId="33"/>
    <tableColumn id="17" xr3:uid="{2D352CF9-94DD-4F2C-90C2-8CCD68411420}" name="SWAP" dataDxfId="32"/>
    <tableColumn id="16" xr3:uid="{DAD05918-6FDF-4DC4-AA64-CD7574ED1BB1}" name="Never Better" dataDxfId="31"/>
    <tableColumn id="15" xr3:uid="{480D8591-D2DD-4ABC-AED1-9D2DB401F0A3}" name="TCFB" dataDxfId="30"/>
    <tableColumn id="12" xr3:uid="{D135E1EB-3E2C-4D48-AAAD-97AF81705B14}" name="Mrs Ressler's" dataDxfId="29"/>
  </tableColumns>
  <tableStyleInfo name="TableStyleMedium1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0166E0C-6674-446B-B8F0-92FE6FA768A2}" name="Table6" displayName="Table6" ref="A3:I22" totalsRowShown="0">
  <autoFilter ref="A3:I22" xr:uid="{C0166E0C-6674-446B-B8F0-92FE6FA768A2}"/>
  <tableColumns count="9">
    <tableColumn id="1" xr3:uid="{65DDD7DC-4078-411D-9A0E-F43CD79C03F2}" name="PRIORITY (Formula)"/>
    <tableColumn id="2" xr3:uid="{A8A8154A-8F9E-49A0-8B12-768C5A6B7928}" name="INTERACTION _x000a_(Dropdown)"/>
    <tableColumn id="3" xr3:uid="{9C5D5B04-7F9A-4833-A5C2-F6A825C6972A}" name="DATE" dataDxfId="28"/>
    <tableColumn id="4" xr3:uid="{99C6959D-7AF2-43F6-A1A5-129ADCC189C1}" name="ACCT.    MANAGER _x000a_(Dropdown)"/>
    <tableColumn id="5" xr3:uid="{F353FF5F-29DA-430C-9FDC-A066746C1B17}" name="OPPORTUNITY_x000a_"/>
    <tableColumn id="6" xr3:uid="{92D69745-5A09-4E33-BEE5-42AFABA2B8B8}" name="CONTACT _x000a_(Dropdown)"/>
    <tableColumn id="7" xr3:uid="{89D5353F-F1FF-4303-BA05-D356235BE8E5}" name="PRINCIPAL _x000a_(Formula)"/>
    <tableColumn id="8" xr3:uid="{9790AA3E-AFE1-417A-B658-12683F26D692}" name="Organizations_x000a_(Formula)"/>
    <tableColumn id="9" xr3:uid="{24E3FDE4-3318-4DB3-97DA-DEDD2834E470}" name="NOTES"/>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8" Type="http://schemas.openxmlformats.org/officeDocument/2006/relationships/hyperlink" Target="https://maps.google.com/maps?rlz=1C5CHFA_enUS867US873&amp;gs_lcrp=EgZjaHJvbWUqCggBEC4YsQMYgAQyBggAEEUYOTIKCAEQLhixAxiABDIHCAIQABiABDIHCAMQABiABDIHCAQQABiABDINCAUQLhivARjHARiABDIHCAYQABiABDIHCAcQABiABDIHCAgQABiABNIBCDMwNjdqMGo5qAIIsAIB&amp;um=1&amp;ie=UTF-8&amp;fb=1&amp;gl=us&amp;sa=X&amp;ftid=0x880fd34bc1dad5cf:0xa1e2c82c628c184&amp;ved=2ahUKEwjyrpKLp6CLAxWYk4kEHWlMKGgQ4kB6BAgsEAE" TargetMode="External"/><Relationship Id="rId13" Type="http://schemas.openxmlformats.org/officeDocument/2006/relationships/hyperlink" Target="mailto:chris.merritt@gfs.com" TargetMode="External"/><Relationship Id="rId18" Type="http://schemas.openxmlformats.org/officeDocument/2006/relationships/hyperlink" Target="mailto:krisc@testaproduce.com" TargetMode="External"/><Relationship Id="rId3" Type="http://schemas.openxmlformats.org/officeDocument/2006/relationships/hyperlink" Target="https://www.google.com/search?q=bob+chinn&amp;sca_esv=567ab18d067741e3&amp;rlz=1C5CHFA_enUS867US873&amp;sxsrf=ADLYWILbrex5p_sgsnLwEhBi-decC5QKMQ%3A1737150171925&amp;ei=286KZ6WWOOy3ptQPhLCH8Qs&amp;gs_ssp=eJzj4tZP1zcsSU-uzMsuN2C0UjWosLAwSEuyNEpJSTY0NjZLNrcyqDBMTUwzSzY2Sks1SEu1NDD24kzKT1JIzsjMywMAWlETBQ&amp;oq=bob+ch&amp;gs_lp=Egxnd3Mtd2l6LXNlcnAiBmJvYiBjaCoCCAEyBBAjGCcyFBAuGIAEGLEDGNQCGMcBGMkDGK8BMgsQABiABBiRAhiKBTIFEAAYgAQyBRAAGIAEMgsQLhiABBixAxjUAjIFEAAYgAQyBRAAGIAEMgUQABiABDIIEC4YgAQYsQNIrDdQkAhY-CpwAXgAkAEAmAH7AaAB1gaqAQUxLjQuMbgBAcgBAPgBAZgCB6AChgeoAgrCAgcQIxgnGOoCwgIQEC4YxwEYJxjqAhiOBRivAcICChAjGIAEGCcYigXCAhMQLhiABBjHARgnGIoFGI4FGK8BwgIREC4YgAQYkQIY0QMYxwEYigXCAhEQLhiABBiRAhjHARiKBRivAcICDhAuGIAEGLEDGNEDGMcBwgIIEAAYgAQYsQPCAgUQLhiABMICEBAuGIAEGEMYxwEYigUYrwHCAgoQABiABBhDGIoFwgIQEAAYgAQYsQMYQxjJAxiKBcICFBAuGIAEGJECGNQCGMcBGIoFGK8BwgILEC4YgAQYsQMYgwHCAg4QLhiABBiRAhjUAhiKBcICFhAuGIAEGEMYxwEYyQMYigUYjgUYrwHCAhAQABiABBixAxhDGIMBGIoFwgIREC4YgAQYkQIYsQMY1AIYigXCAgoQLhiABBixAxgKmAMJ8QUz16Tp4eX-EZIHBTEuNS4xoAenoQE&amp;sclient=gws-wiz-serp" TargetMode="External"/><Relationship Id="rId21" Type="http://schemas.openxmlformats.org/officeDocument/2006/relationships/hyperlink" Target="mailto:mark.burhalter@gfs.com" TargetMode="External"/><Relationship Id="rId7" Type="http://schemas.openxmlformats.org/officeDocument/2006/relationships/hyperlink" Target="https://www.google.com/search?q=quest+managment&amp;rlz=1C5CHFA_enUS867US873&amp;oq=quest+managment&amp;gs_lcrp=EgZjaHJvbWUqBggAEEUYOzIGCAAQRRg7Mg8IARAuGAoYrwEYxwEYgAQyCQgCEAAYChiABDIJCAMQABgKGIAEMg8IBBAuGAoYrwEYxwEYgAQyCQgFEAAYChiABDIPCAYQLhgKGK8BGMcBGIAEMgkIBxAAGAoYgAQyCQgIEAAYChiABNIBCDMwODhqMGo0qAIIsAIB&amp;sourceid=chrome&amp;ie=UTF-8" TargetMode="External"/><Relationship Id="rId12" Type="http://schemas.openxmlformats.org/officeDocument/2006/relationships/hyperlink" Target="mailto:Ethan.Weisberg@gfs.com" TargetMode="External"/><Relationship Id="rId17" Type="http://schemas.openxmlformats.org/officeDocument/2006/relationships/hyperlink" Target="mailto:mikeh@testaproduce.com" TargetMode="External"/><Relationship Id="rId2" Type="http://schemas.openxmlformats.org/officeDocument/2006/relationships/hyperlink" Target="https://www.google.com/search?q=curt%27s+caf%C3%A9+highland+park&amp;sca_esv=567ab18d067741e3&amp;rlz=1C5CHFA_enUS867US873&amp;sxsrf=ADLYWIIMK5sLDzHRQ7HxXwjGNvSaWUndag%3A1737150000190&amp;ei=MM6KZ_ijC_SHw8cPsfLfmQQ&amp;oq=curts+cafe&amp;gs_lp=Egxnd3Mtd2l6LXNlcnAiCmN1cnRzIGNhZmUqAggBMgoQABiwAxjWBBhHMgoQABiwAxjWBBhHMgoQABiwAxjWBBhHMgoQABiwAxjWBBhHMgoQABiwAxjWBBhHMgoQABiwAxjWBBhHMgoQABiwAxjWBBhHMgoQABiwAxjWBBhHSOEPUABYAHABeAGQAQCYAQCgAQCqAQC4AQHIAQCYAgGgAgWYAwCIBgGQBgiSBwExoAcA&amp;sclient=gws-wiz-serp" TargetMode="External"/><Relationship Id="rId16" Type="http://schemas.openxmlformats.org/officeDocument/2006/relationships/hyperlink" Target="mailto:mikeh@testaproduce.com" TargetMode="External"/><Relationship Id="rId20" Type="http://schemas.openxmlformats.org/officeDocument/2006/relationships/hyperlink" Target="mailto:morgan.grant@pfgc.com" TargetMode="External"/><Relationship Id="rId1" Type="http://schemas.openxmlformats.org/officeDocument/2006/relationships/hyperlink" Target="https://www.google.com/search?q=madame+zuzu&amp;sca_esv=567ab18d067741e3&amp;rlz=1C5CHFA_enUS867US873&amp;sxsrf=ADLYWIKvr7iedpfvWSCrsXvPznBNgGackQ%3A1737149862101&amp;ei=ps2KZ_nzBdmuptQPpfS4-AI&amp;gs_ssp=eJzj4tFP1zfMSEvOzjEwSDZgtFI1qLCwMEhLNjQzNUk0SU1LSUmxMqgwTDGztEgyTEw2TDUxMU1N9eLOTUxJzE1VqCqtKgUAfXUT_w&amp;oq=mada&amp;gs_lp=Egxnd3Mtd2l6LXNlcnAiBG1hZGEqAggAMhEQLhiABBiRAhjHARiKBRivATIKEAAYgAQYQxiKBTIKEAAYgAQYQxiKBTIKEAAYgAQYQxiKBTILEC4YgAQYsQMY1AIyCBAuGIAEGLEDMggQABiABBixAzILEC4YgAQYsQMY1AIyCBAuGIAEGLEDMgsQABiABBixAxiDAUi7L1C5EljQGnABeAGQAQCYAYsBoAGMBKoBAzAuNLgBAcgBAPgBAZgCBaACrASoAgrCAgcQIxgnGOoCwgIQEC4YxwEYJxjqAhiOBRivAcICExAuGIAEGMcBGCcYigUYjgUYrwHCAgoQLhiABBgnGIoFwgIKECMYgAQYJxiKBcICFBAuGIAEGJECGMcBGIoFGI4FGK8BwgILEAAYgAQYkQIYigXCAg4QLhiABBixAxjRAxjHAcICBRAAGIAEwgIEECMYJ8ICExAuGIAEGEMYxwEYigUYjgUYrwHCAgUQLhiABMICFhAuGIAEGEMY1AIYxwEYigUYjgUYrwHCAg0QLhiABBhDGOUEGIoFwgINEC4YgAQYQxjUAhiKBZgDB_EFx7IALRCS2x-SBwMxLjSgB4de&amp;sclient=gws-wiz-serp" TargetMode="External"/><Relationship Id="rId6" Type="http://schemas.openxmlformats.org/officeDocument/2006/relationships/hyperlink" Target="tel:(708)-354-4880" TargetMode="External"/><Relationship Id="rId11" Type="http://schemas.openxmlformats.org/officeDocument/2006/relationships/hyperlink" Target="https://www.google.com/search?q=roots+pizza+chicago&amp;sca_esv=3cf292a586b28e04&amp;rlz=1C5CHFA_enUS867US873&amp;sxsrf=AHTn8zqD0G2tR8e1bkdEZiD3x3p89uwHDw%3A1738359906677&amp;ei=YkSdZ_T7KKenptQPlruzKA&amp;ved=0ahUKEwj0tOql96CLAxWnk4kEHZbdDAUQ4dUDCBE&amp;uact=5&amp;oq=roots+pizza+chicago&amp;gs_lp=Egxnd3Mtd2l6LXNlcnAiE3Jvb3RzIHBpenphIGNoaWNhZ28yBRAAGIAEMgsQLhiABBjHARivATIREC4YgAQYkQIYxwEYigUYrwEyBRAAGIAEMgYQABgWGB4yBhAAGBYYHjIGEAAYFhgeMgYQABgWGB4yBhAAGBYYHjIGEAAYFhgeSMUwULMLWPYtcAJ4AZABAJgBxwGgAbsRqgEEMy4xNrgBA8gBAPgBAZgCFaACuxKoAgrCAgoQABiwAxjWBBhHwgINEAAYsAMY1gQYRxjJA8ICDhAAGIAEGLADGJIDGIoFwgIHECMYJxjqAsICEBAuGMcBGCcY6gIYjgUYrwHCAgoQIxjwBRgnGOoCwgINEC4YxwEYJxjqAhivAcICChAjGIAEGCcYigXCAgoQABiABBhDGIoFwgINEAAYgAQYsQMYQxiKBcICEBAuGIAEGEMYxwEYigUYrwHCAhAQLhiABBjRAxgUGMcBGIcCwgILEC4YgAQYsQMY1ALCAg0QABiABBixAxgUGIcCwgIEECMYJ8ICDhAuGIAEGLEDGMcBGK8BwgIQEAAYgAQYsQMYQxiDARiKBcICFBAuGIAEGLEDGIMBGMcBGI4FGK8BwgIREC4YgAQYsQMY0QMY1AIYxwHCAgsQABiABBixAxiDAcICCBAAGIAEGMkDwgINEAAYgAQYkgMYFBiHAsICChAAGIAEGBQYhwLCAgsQABiABBiRAhiKBcICCBAAGKIEGIkFmAMH8QVKKwdbZ-PneYgGAZAGCZIHBjMuMTcuMaAH8I0C&amp;sclient=gws-wiz-serp&amp;lqi=ChNyb290cyBwaXp6YSBjaGljYWdvIgOIAQFIw7avz-WAgIAIWicQABABGAAYARgCIhNyb290cyBwaXp6YSBjaGljYWdvKgYIAhAAEAGSARBwaXp6YV9yZXN0YXVyYW50qgFNEAEqDyILcm9vdHMgcGl6emEoADIfEAEiG4WAfPjQ0iiPihYv8hO3rKV5Miz6qIzMXEXIbzIXEAIiE3Jvb3RzIHBpenphIGNoaWNhZ2_gAQA" TargetMode="External"/><Relationship Id="rId24" Type="http://schemas.microsoft.com/office/2019/04/relationships/namedSheetView" Target="../namedSheetViews/namedSheetView1.xml"/><Relationship Id="rId5" Type="http://schemas.openxmlformats.org/officeDocument/2006/relationships/hyperlink" Target="http://www.google.com/maps/search/181%20Countryside%20Plaza%2C%20Countryside%2C%20IL%2060525" TargetMode="External"/><Relationship Id="rId15" Type="http://schemas.openxmlformats.org/officeDocument/2006/relationships/hyperlink" Target="mailto:mikeh@testaproduce.com" TargetMode="External"/><Relationship Id="rId23" Type="http://schemas.openxmlformats.org/officeDocument/2006/relationships/table" Target="../tables/table1.xml"/><Relationship Id="rId10" Type="http://schemas.openxmlformats.org/officeDocument/2006/relationships/hyperlink" Target="https://www.google.com/search?q=midtown+athletic+club+chicago&amp;sca_esv=3cf292a586b28e04&amp;rlz=1C5CHFA_enUS867US873&amp;sxsrf=AHTn8zopcDZQ0Dxz10QUijAPX8ONfCcUqQ%3A1738358843795&amp;ei=O0CdZ9OPMK_kwN4P9L2oqAE&amp;ved=0ahUKEwiTmYGr86CLAxUvMtAFHfQeChUQ4dUDCBE&amp;uact=5&amp;oq=midtown+athletic+club+chicago&amp;gs_lp=Egxnd3Mtd2l6LXNlcnAiHW1pZHRvd24gYXRobGV0aWMgY2x1YiBjaGljYWdvSJEWUPIBWJ4OcAB4AZABAJgBAKABAKoBALgBA8gBAPgBAZgCAKACAJgDAJIHAKAHAA&amp;sclient=gws-wiz-serp" TargetMode="External"/><Relationship Id="rId19" Type="http://schemas.openxmlformats.org/officeDocument/2006/relationships/hyperlink" Target="mailto:krisc@testaproduce.com" TargetMode="External"/><Relationship Id="rId4" Type="http://schemas.openxmlformats.org/officeDocument/2006/relationships/hyperlink" Target="http://www.google.com/maps/search/181%20Countryside%20Plaza%2C%20Countryside%2C%20IL%2060525" TargetMode="External"/><Relationship Id="rId9" Type="http://schemas.openxmlformats.org/officeDocument/2006/relationships/hyperlink" Target="https://www.google.com/search?gs_ssp=eJzj4tTP1TcwTMspyjBg9BLNzc9PqVRIykzKSVXIzCsuySwpLUkFAL0_C8s&amp;q=moody+bible+institute&amp;rlz=1C5CHFA_enUS867US873&amp;oq=moody+bible+in&amp;gs_lcrp=EgZjaHJvbWUqCggBEC4YsQMYgAQyBggAEEUYOTIKCAEQLhixAxiABDIHCAIQABiABDIHCAMQABiABDIHCAQQABiABDINCAUQLhivARjHARiABDIHCAYQABiABDIHCAcQABiABDIHCAgQABiABNIBCDMwNjdqMGo5qAIIsAIB&amp;sourceid=chrome&amp;ie=UTF-8" TargetMode="External"/><Relationship Id="rId14" Type="http://schemas.openxmlformats.org/officeDocument/2006/relationships/hyperlink" Target="mailto:David.herrell@gfs.com" TargetMode="External"/><Relationship Id="rId22"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17" Type="http://schemas.openxmlformats.org/officeDocument/2006/relationships/hyperlink" Target="mailto:czawila@gmail.com" TargetMode="External"/><Relationship Id="rId21" Type="http://schemas.openxmlformats.org/officeDocument/2006/relationships/hyperlink" Target="mailto:MattS@HoneyBerryCafe.com" TargetMode="External"/><Relationship Id="rId42" Type="http://schemas.openxmlformats.org/officeDocument/2006/relationships/hyperlink" Target="mailto:Gavin.fedrico@grecoandsons.com" TargetMode="External"/><Relationship Id="rId63" Type="http://schemas.openxmlformats.org/officeDocument/2006/relationships/hyperlink" Target="mailto:turchan@umich.edu" TargetMode="External"/><Relationship Id="rId84" Type="http://schemas.openxmlformats.org/officeDocument/2006/relationships/hyperlink" Target="mailto:docksidetorchlake@gmail.com" TargetMode="External"/><Relationship Id="rId138" Type="http://schemas.openxmlformats.org/officeDocument/2006/relationships/hyperlink" Target="mailto:Steven.zabel@pfgc.com" TargetMode="External"/><Relationship Id="rId107" Type="http://schemas.openxmlformats.org/officeDocument/2006/relationships/hyperlink" Target="mailto:grillmanager@riverwalkplace.net" TargetMode="External"/><Relationship Id="rId11" Type="http://schemas.openxmlformats.org/officeDocument/2006/relationships/hyperlink" Target="mailto:mark.burkhalter@gfs.com" TargetMode="External"/><Relationship Id="rId32" Type="http://schemas.openxmlformats.org/officeDocument/2006/relationships/hyperlink" Target="mailto:virginiaquintanilla@DTMdistributors.com" TargetMode="External"/><Relationship Id="rId53" Type="http://schemas.openxmlformats.org/officeDocument/2006/relationships/hyperlink" Target="mailto:Erik.Keever@windcreek.com" TargetMode="External"/><Relationship Id="rId74" Type="http://schemas.openxmlformats.org/officeDocument/2006/relationships/hyperlink" Target="mailto:thebdbar.grill@gmail.com" TargetMode="External"/><Relationship Id="rId128" Type="http://schemas.openxmlformats.org/officeDocument/2006/relationships/hyperlink" Target="mailto:Greenl18@michigan.gov" TargetMode="External"/><Relationship Id="rId149" Type="http://schemas.openxmlformats.org/officeDocument/2006/relationships/hyperlink" Target="mailto:nealhummitsch@gmail.com" TargetMode="External"/><Relationship Id="rId5" Type="http://schemas.openxmlformats.org/officeDocument/2006/relationships/hyperlink" Target="mailto:Shawn.duggan@pfgc.com" TargetMode="External"/><Relationship Id="rId95" Type="http://schemas.openxmlformats.org/officeDocument/2006/relationships/hyperlink" Target="mailto:henrysrestaurantottawa@gmail.com" TargetMode="External"/><Relationship Id="rId22" Type="http://schemas.openxmlformats.org/officeDocument/2006/relationships/hyperlink" Target="mailto:Andrew@Yancysky.com" TargetMode="External"/><Relationship Id="rId27" Type="http://schemas.openxmlformats.org/officeDocument/2006/relationships/hyperlink" Target="mailto:emaldonado@crsonesource.com" TargetMode="External"/><Relationship Id="rId43" Type="http://schemas.openxmlformats.org/officeDocument/2006/relationships/hyperlink" Target="mailto:aric.nichols@gfs.com" TargetMode="External"/><Relationship Id="rId48" Type="http://schemas.openxmlformats.org/officeDocument/2006/relationships/hyperlink" Target="mailto:cottavio@donatos.com" TargetMode="External"/><Relationship Id="rId64" Type="http://schemas.openxmlformats.org/officeDocument/2006/relationships/hyperlink" Target="mailto:pja1a@yahoo.com" TargetMode="External"/><Relationship Id="rId69" Type="http://schemas.openxmlformats.org/officeDocument/2006/relationships/hyperlink" Target="mailto:bluebirdleland@gmail.com" TargetMode="External"/><Relationship Id="rId113" Type="http://schemas.openxmlformats.org/officeDocument/2006/relationships/hyperlink" Target="mailto:smokinpigsbybigs@gmail.com" TargetMode="External"/><Relationship Id="rId118" Type="http://schemas.openxmlformats.org/officeDocument/2006/relationships/hyperlink" Target="mailto:chefwilder@hotmail.com" TargetMode="External"/><Relationship Id="rId134" Type="http://schemas.openxmlformats.org/officeDocument/2006/relationships/hyperlink" Target="mailto:katlyn@lincolnlake.com" TargetMode="External"/><Relationship Id="rId139" Type="http://schemas.openxmlformats.org/officeDocument/2006/relationships/hyperlink" Target="mailto:sconklin@indianhills-bgky.com" TargetMode="External"/><Relationship Id="rId80" Type="http://schemas.openxmlformats.org/officeDocument/2006/relationships/hyperlink" Target="mailto:Losiewiczmatthew@yahoo.com" TargetMode="External"/><Relationship Id="rId85" Type="http://schemas.openxmlformats.org/officeDocument/2006/relationships/hyperlink" Target="mailto:doubledowndesserts@gmail.com" TargetMode="External"/><Relationship Id="rId150" Type="http://schemas.openxmlformats.org/officeDocument/2006/relationships/hyperlink" Target="mailto:customerservice@jacobspub.com" TargetMode="External"/><Relationship Id="rId155" Type="http://schemas.openxmlformats.org/officeDocument/2006/relationships/table" Target="../tables/table2.xml"/><Relationship Id="rId12" Type="http://schemas.openxmlformats.org/officeDocument/2006/relationships/hyperlink" Target="mailto:spillwaybg@yahoo.com" TargetMode="External"/><Relationship Id="rId17" Type="http://schemas.openxmlformats.org/officeDocument/2006/relationships/hyperlink" Target="mailto:JenniferF@testaproduce.com" TargetMode="External"/><Relationship Id="rId33" Type="http://schemas.openxmlformats.org/officeDocument/2006/relationships/hyperlink" Target="mailto:matt.Dalicandro@gfs.com" TargetMode="External"/><Relationship Id="rId38" Type="http://schemas.openxmlformats.org/officeDocument/2006/relationships/hyperlink" Target="mailto:RIrving@cameronmitchell.com" TargetMode="External"/><Relationship Id="rId59" Type="http://schemas.openxmlformats.org/officeDocument/2006/relationships/hyperlink" Target="mailto:DaveRyan@Berkott.net" TargetMode="External"/><Relationship Id="rId103" Type="http://schemas.openxmlformats.org/officeDocument/2006/relationships/hyperlink" Target="mailto:mleeland@pbenet.com" TargetMode="External"/><Relationship Id="rId108" Type="http://schemas.openxmlformats.org/officeDocument/2006/relationships/hyperlink" Target="mailto:DORISPOST253@GMAIL.COM" TargetMode="External"/><Relationship Id="rId124" Type="http://schemas.openxmlformats.org/officeDocument/2006/relationships/hyperlink" Target="mailto:krorick19@yahoo.com" TargetMode="External"/><Relationship Id="rId129" Type="http://schemas.openxmlformats.org/officeDocument/2006/relationships/hyperlink" Target="mailto:brian@slowsbarbq.com" TargetMode="External"/><Relationship Id="rId54" Type="http://schemas.openxmlformats.org/officeDocument/2006/relationships/hyperlink" Target="mailto:lovejpmcurty2010@gmail.com" TargetMode="External"/><Relationship Id="rId70" Type="http://schemas.openxmlformats.org/officeDocument/2006/relationships/hyperlink" Target="mailto:Jroach33@yahoo.com" TargetMode="External"/><Relationship Id="rId75" Type="http://schemas.openxmlformats.org/officeDocument/2006/relationships/hyperlink" Target="mailto:alexander.ausley@miraclecamp.com" TargetMode="External"/><Relationship Id="rId91" Type="http://schemas.openxmlformats.org/officeDocument/2006/relationships/hyperlink" Target="mailto:Davis.donaven@yahoo.com" TargetMode="External"/><Relationship Id="rId96" Type="http://schemas.openxmlformats.org/officeDocument/2006/relationships/hyperlink" Target="mailto:jg2900m53@aol.com" TargetMode="External"/><Relationship Id="rId140" Type="http://schemas.openxmlformats.org/officeDocument/2006/relationships/hyperlink" Target="mailto:Bsmithson@fourwindscasino.com" TargetMode="External"/><Relationship Id="rId145" Type="http://schemas.openxmlformats.org/officeDocument/2006/relationships/hyperlink" Target="mailto:sarah@obryansobky.com" TargetMode="External"/><Relationship Id="rId1" Type="http://schemas.openxmlformats.org/officeDocument/2006/relationships/hyperlink" Target="mailto:Jmoore@parkhurstdining.com" TargetMode="External"/><Relationship Id="rId6" Type="http://schemas.openxmlformats.org/officeDocument/2006/relationships/hyperlink" Target="mailto:kevin.junior@pfgc.com" TargetMode="External"/><Relationship Id="rId23" Type="http://schemas.openxmlformats.org/officeDocument/2006/relationships/hyperlink" Target="mailto:fineartbistroglasowky@gmail.com" TargetMode="External"/><Relationship Id="rId28" Type="http://schemas.openxmlformats.org/officeDocument/2006/relationships/hyperlink" Target="mailto:robert.gheejr@sysco.com" TargetMode="External"/><Relationship Id="rId49" Type="http://schemas.openxmlformats.org/officeDocument/2006/relationships/hyperlink" Target="mailto:Gm@evilczech.com" TargetMode="External"/><Relationship Id="rId114" Type="http://schemas.openxmlformats.org/officeDocument/2006/relationships/hyperlink" Target="mailto:ccatalfio@gmail.com" TargetMode="External"/><Relationship Id="rId119" Type="http://schemas.openxmlformats.org/officeDocument/2006/relationships/hyperlink" Target="mailto:agllaher_56@yahoo.com" TargetMode="External"/><Relationship Id="rId44" Type="http://schemas.openxmlformats.org/officeDocument/2006/relationships/hyperlink" Target="mailto:melinda@whitfield.ord" TargetMode="External"/><Relationship Id="rId60" Type="http://schemas.openxmlformats.org/officeDocument/2006/relationships/hyperlink" Target="mailto:steve.mcmillen@greatlakesch.org" TargetMode="External"/><Relationship Id="rId65" Type="http://schemas.openxmlformats.org/officeDocument/2006/relationships/hyperlink" Target="mailto:evan@battlealleybrewingcompany.com" TargetMode="External"/><Relationship Id="rId81" Type="http://schemas.openxmlformats.org/officeDocument/2006/relationships/hyperlink" Target="mailto:daybreakcafe@comcast.net" TargetMode="External"/><Relationship Id="rId86" Type="http://schemas.openxmlformats.org/officeDocument/2006/relationships/hyperlink" Target="mailto:joshualane13@gmail.com" TargetMode="External"/><Relationship Id="rId130" Type="http://schemas.openxmlformats.org/officeDocument/2006/relationships/hyperlink" Target="mailto:rsmith@warriorweb.org" TargetMode="External"/><Relationship Id="rId135" Type="http://schemas.openxmlformats.org/officeDocument/2006/relationships/hyperlink" Target="mailto:rhonda.howard@umhsparrow.org" TargetMode="External"/><Relationship Id="rId151" Type="http://schemas.openxmlformats.org/officeDocument/2006/relationships/hyperlink" Target="mailto:mark.pruett@oakviewgroup.com" TargetMode="External"/><Relationship Id="rId156" Type="http://schemas.microsoft.com/office/2019/04/relationships/namedSheetView" Target="../namedSheetViews/namedSheetView2.xml"/><Relationship Id="rId13" Type="http://schemas.openxmlformats.org/officeDocument/2006/relationships/hyperlink" Target="mailto:Jeremymmclain@gmail.som" TargetMode="External"/><Relationship Id="rId18" Type="http://schemas.openxmlformats.org/officeDocument/2006/relationships/hyperlink" Target="mailto:kristenH@testaproduce.com" TargetMode="External"/><Relationship Id="rId39" Type="http://schemas.openxmlformats.org/officeDocument/2006/relationships/hyperlink" Target="mailto:Bayman@TinCaps.com" TargetMode="External"/><Relationship Id="rId109" Type="http://schemas.openxmlformats.org/officeDocument/2006/relationships/hyperlink" Target="mailto:jjbeemiii@gmail.com" TargetMode="External"/><Relationship Id="rId34" Type="http://schemas.openxmlformats.org/officeDocument/2006/relationships/hyperlink" Target="mailto:jbauman1@udayton.edu" TargetMode="External"/><Relationship Id="rId50" Type="http://schemas.openxmlformats.org/officeDocument/2006/relationships/hyperlink" Target="mailto:Director@mfgrestaurant.com" TargetMode="External"/><Relationship Id="rId55" Type="http://schemas.openxmlformats.org/officeDocument/2006/relationships/hyperlink" Target="mailto:blake.Kollker@azzippizza.com" TargetMode="External"/><Relationship Id="rId76" Type="http://schemas.openxmlformats.org/officeDocument/2006/relationships/hyperlink" Target="mailto:tedklonaris@gmail.com" TargetMode="External"/><Relationship Id="rId97" Type="http://schemas.openxmlformats.org/officeDocument/2006/relationships/hyperlink" Target="mailto:infojayell@gmail.com" TargetMode="External"/><Relationship Id="rId104" Type="http://schemas.openxmlformats.org/officeDocument/2006/relationships/hyperlink" Target="mailto:katelyn@putinbayresort.com" TargetMode="External"/><Relationship Id="rId120" Type="http://schemas.openxmlformats.org/officeDocument/2006/relationships/hyperlink" Target="mailto:AGMTPSAnnArbor@arborlodging.com" TargetMode="External"/><Relationship Id="rId125" Type="http://schemas.openxmlformats.org/officeDocument/2006/relationships/hyperlink" Target="mailto:greekjalapenodixie@gmail.com" TargetMode="External"/><Relationship Id="rId141" Type="http://schemas.openxmlformats.org/officeDocument/2006/relationships/hyperlink" Target="mailto:Smzastrow@wisc.edu" TargetMode="External"/><Relationship Id="rId146" Type="http://schemas.openxmlformats.org/officeDocument/2006/relationships/hyperlink" Target="mailto:rick.blasey@usfoods.com" TargetMode="External"/><Relationship Id="rId7" Type="http://schemas.openxmlformats.org/officeDocument/2006/relationships/hyperlink" Target="mailto:Michael.warren@pfgc.com" TargetMode="External"/><Relationship Id="rId71" Type="http://schemas.openxmlformats.org/officeDocument/2006/relationships/hyperlink" Target="mailto:bri@boyneriverinn.com" TargetMode="External"/><Relationship Id="rId92" Type="http://schemas.openxmlformats.org/officeDocument/2006/relationships/hyperlink" Target="mailto:pveen@haciendafiesta.com" TargetMode="External"/><Relationship Id="rId2" Type="http://schemas.openxmlformats.org/officeDocument/2006/relationships/hyperlink" Target="mailto:demetrios.kyprianos@compass-usa.com" TargetMode="External"/><Relationship Id="rId29" Type="http://schemas.openxmlformats.org/officeDocument/2006/relationships/hyperlink" Target="mailto:gary.shelton@pfgc.com" TargetMode="External"/><Relationship Id="rId24" Type="http://schemas.openxmlformats.org/officeDocument/2006/relationships/hyperlink" Target="mailto:tommy@barefootrepublic.org" TargetMode="External"/><Relationship Id="rId40" Type="http://schemas.openxmlformats.org/officeDocument/2006/relationships/hyperlink" Target="mailto:Jkokowski@pennmacfs.com" TargetMode="External"/><Relationship Id="rId45" Type="http://schemas.openxmlformats.org/officeDocument/2006/relationships/hyperlink" Target="mailto:info@THE30BIRD.COM" TargetMode="External"/><Relationship Id="rId66" Type="http://schemas.openxmlformats.org/officeDocument/2006/relationships/hyperlink" Target="mailto:asmith@baycliff.org" TargetMode="External"/><Relationship Id="rId87" Type="http://schemas.openxmlformats.org/officeDocument/2006/relationships/hyperlink" Target="mailto:eighteen87llc@gmail.com" TargetMode="External"/><Relationship Id="rId110" Type="http://schemas.openxmlformats.org/officeDocument/2006/relationships/hyperlink" Target="mailto:dshafer4@outlook.com" TargetMode="External"/><Relationship Id="rId115" Type="http://schemas.openxmlformats.org/officeDocument/2006/relationships/hyperlink" Target="mailto:tholsworth@sunrisestores.com" TargetMode="External"/><Relationship Id="rId131" Type="http://schemas.openxmlformats.org/officeDocument/2006/relationships/hyperlink" Target="mailto:bpaul@campblodgett.org" TargetMode="External"/><Relationship Id="rId136" Type="http://schemas.openxmlformats.org/officeDocument/2006/relationships/hyperlink" Target="mailto:Rut.Thomason@DTMDistribotors.com" TargetMode="External"/><Relationship Id="rId61" Type="http://schemas.openxmlformats.org/officeDocument/2006/relationships/hyperlink" Target="mailto:kopplebergerp@michigan.gov" TargetMode="External"/><Relationship Id="rId82" Type="http://schemas.openxmlformats.org/officeDocument/2006/relationships/hyperlink" Target="mailto:kdmorg5@gmail.com" TargetMode="External"/><Relationship Id="rId152" Type="http://schemas.openxmlformats.org/officeDocument/2006/relationships/hyperlink" Target="mailto:amaldonado@crsonesource.com" TargetMode="External"/><Relationship Id="rId19" Type="http://schemas.openxmlformats.org/officeDocument/2006/relationships/hyperlink" Target="mailto:info@yanceysbrewery.com" TargetMode="External"/><Relationship Id="rId14" Type="http://schemas.openxmlformats.org/officeDocument/2006/relationships/hyperlink" Target="mailto:alexvaldez@gmail.com" TargetMode="External"/><Relationship Id="rId30" Type="http://schemas.openxmlformats.org/officeDocument/2006/relationships/hyperlink" Target="mailto:mark.burkhalter@gfs.com" TargetMode="External"/><Relationship Id="rId35" Type="http://schemas.openxmlformats.org/officeDocument/2006/relationships/hyperlink" Target="mailto:flores.552@osu.edu" TargetMode="External"/><Relationship Id="rId56" Type="http://schemas.openxmlformats.org/officeDocument/2006/relationships/hyperlink" Target="mailto:jkuykendall@ralphiesfuncenter.com" TargetMode="External"/><Relationship Id="rId77" Type="http://schemas.openxmlformats.org/officeDocument/2006/relationships/hyperlink" Target="mailto:jamesfwinter10@gmail.com" TargetMode="External"/><Relationship Id="rId100" Type="http://schemas.openxmlformats.org/officeDocument/2006/relationships/hyperlink" Target="mailto:spinagcmlgc@gmail.com" TargetMode="External"/><Relationship Id="rId105" Type="http://schemas.openxmlformats.org/officeDocument/2006/relationships/hyperlink" Target="mailto:dsaurman@hotmail.com" TargetMode="External"/><Relationship Id="rId126" Type="http://schemas.openxmlformats.org/officeDocument/2006/relationships/hyperlink" Target="mailto:zchocolateshop@gmail.com" TargetMode="External"/><Relationship Id="rId147" Type="http://schemas.openxmlformats.org/officeDocument/2006/relationships/hyperlink" Target="mailto:chefbrian@hailstormbrewing.com" TargetMode="External"/><Relationship Id="rId8" Type="http://schemas.openxmlformats.org/officeDocument/2006/relationships/hyperlink" Target="mailto:mike.saltzstein@sofofoods.com" TargetMode="External"/><Relationship Id="rId51" Type="http://schemas.openxmlformats.org/officeDocument/2006/relationships/hyperlink" Target="mailto:chef@evilczech.com" TargetMode="External"/><Relationship Id="rId72" Type="http://schemas.openxmlformats.org/officeDocument/2006/relationships/hyperlink" Target="mailto:andrew.wright@scouting.org" TargetMode="External"/><Relationship Id="rId93" Type="http://schemas.openxmlformats.org/officeDocument/2006/relationships/hyperlink" Target="mailto:keith.ingrassia@gmail.com" TargetMode="External"/><Relationship Id="rId98" Type="http://schemas.openxmlformats.org/officeDocument/2006/relationships/hyperlink" Target="mailto:bretklun@hotmail.com" TargetMode="External"/><Relationship Id="rId121" Type="http://schemas.openxmlformats.org/officeDocument/2006/relationships/hyperlink" Target="mailto:tracksideeatery@gmail.com" TargetMode="External"/><Relationship Id="rId142" Type="http://schemas.openxmlformats.org/officeDocument/2006/relationships/hyperlink" Target="mailto:Cihomich@d.umn.edu" TargetMode="External"/><Relationship Id="rId3" Type="http://schemas.openxmlformats.org/officeDocument/2006/relationships/hyperlink" Target="mailto:Dan@fortunefishco.net" TargetMode="External"/><Relationship Id="rId25" Type="http://schemas.openxmlformats.org/officeDocument/2006/relationships/hyperlink" Target="mailto:jae.craycraft@pfgc.com" TargetMode="External"/><Relationship Id="rId46" Type="http://schemas.openxmlformats.org/officeDocument/2006/relationships/hyperlink" Target="mailto:nate@spencers.com" TargetMode="External"/><Relationship Id="rId67" Type="http://schemas.openxmlformats.org/officeDocument/2006/relationships/hyperlink" Target="mailto:toddforsythe75@gmail.com" TargetMode="External"/><Relationship Id="rId116" Type="http://schemas.openxmlformats.org/officeDocument/2006/relationships/hyperlink" Target="mailto:kemelander@prioritylc.com" TargetMode="External"/><Relationship Id="rId137" Type="http://schemas.openxmlformats.org/officeDocument/2006/relationships/hyperlink" Target="mailto:tarandfeather70@gmail.com" TargetMode="External"/><Relationship Id="rId20" Type="http://schemas.openxmlformats.org/officeDocument/2006/relationships/hyperlink" Target="mailto:RavenW@HoneyBerryCafe.com" TargetMode="External"/><Relationship Id="rId41" Type="http://schemas.openxmlformats.org/officeDocument/2006/relationships/hyperlink" Target="mailto:Nathan.williamson1@grecoandsons.com" TargetMode="External"/><Relationship Id="rId62" Type="http://schemas.openxmlformats.org/officeDocument/2006/relationships/hyperlink" Target="mailto:chritan@umich.edu" TargetMode="External"/><Relationship Id="rId83" Type="http://schemas.openxmlformats.org/officeDocument/2006/relationships/hyperlink" Target="mailto:jmajed@mac.com" TargetMode="External"/><Relationship Id="rId88" Type="http://schemas.openxmlformats.org/officeDocument/2006/relationships/hyperlink" Target="mailto:mac5478@gmail.com" TargetMode="External"/><Relationship Id="rId111" Type="http://schemas.openxmlformats.org/officeDocument/2006/relationships/hyperlink" Target="mailto:jsamsal@shawneecountryclub.com" TargetMode="External"/><Relationship Id="rId132" Type="http://schemas.openxmlformats.org/officeDocument/2006/relationships/hyperlink" Target="mailto:caden.fulkerson@cobeac.org" TargetMode="External"/><Relationship Id="rId153" Type="http://schemas.openxmlformats.org/officeDocument/2006/relationships/hyperlink" Target="mailto:Valerie.sharber@pfgc.com" TargetMode="External"/><Relationship Id="rId15" Type="http://schemas.openxmlformats.org/officeDocument/2006/relationships/hyperlink" Target="mailto:Chris.swidergal@factor75.com" TargetMode="External"/><Relationship Id="rId36" Type="http://schemas.openxmlformats.org/officeDocument/2006/relationships/hyperlink" Target="mailto:lathrop.36@osu.edu" TargetMode="External"/><Relationship Id="rId57" Type="http://schemas.openxmlformats.org/officeDocument/2006/relationships/hyperlink" Target="mailto:graham.garrett@gfs.com" TargetMode="External"/><Relationship Id="rId106" Type="http://schemas.openxmlformats.org/officeDocument/2006/relationships/hyperlink" Target="mailto:riverfrontgrillechesaning@gmail.com" TargetMode="External"/><Relationship Id="rId127" Type="http://schemas.openxmlformats.org/officeDocument/2006/relationships/hyperlink" Target="mailto:ppharmony72@gmail.com" TargetMode="External"/><Relationship Id="rId10" Type="http://schemas.openxmlformats.org/officeDocument/2006/relationships/hyperlink" Target="mailto:Ken@panchofoods.com" TargetMode="External"/><Relationship Id="rId31" Type="http://schemas.openxmlformats.org/officeDocument/2006/relationships/hyperlink" Target="mailto:shawn.duggan@pfgc.com" TargetMode="External"/><Relationship Id="rId52" Type="http://schemas.openxmlformats.org/officeDocument/2006/relationships/hyperlink" Target="mailto:Monder85@yahoo.com" TargetMode="External"/><Relationship Id="rId73" Type="http://schemas.openxmlformats.org/officeDocument/2006/relationships/hyperlink" Target="mailto:grabby.gnat_0u@icloud.com" TargetMode="External"/><Relationship Id="rId78" Type="http://schemas.openxmlformats.org/officeDocument/2006/relationships/hyperlink" Target="mailto:melissac@caascm.org" TargetMode="External"/><Relationship Id="rId94" Type="http://schemas.openxmlformats.org/officeDocument/2006/relationships/hyperlink" Target="mailto:jrthompson1@hfcc.edu" TargetMode="External"/><Relationship Id="rId99" Type="http://schemas.openxmlformats.org/officeDocument/2006/relationships/hyperlink" Target="mailto:opelton@usbnc.org" TargetMode="External"/><Relationship Id="rId101" Type="http://schemas.openxmlformats.org/officeDocument/2006/relationships/hyperlink" Target="mailto:mrscsgrilledcheese@gmail.com" TargetMode="External"/><Relationship Id="rId122" Type="http://schemas.openxmlformats.org/officeDocument/2006/relationships/hyperlink" Target="mailto:kathleenrn50@gmail.com" TargetMode="External"/><Relationship Id="rId143" Type="http://schemas.openxmlformats.org/officeDocument/2006/relationships/hyperlink" Target="mailto:SkeeneJ@missouri.edu" TargetMode="External"/><Relationship Id="rId148" Type="http://schemas.openxmlformats.org/officeDocument/2006/relationships/hyperlink" Target="mailto:sdickstein12@gmail.com" TargetMode="External"/><Relationship Id="rId4" Type="http://schemas.openxmlformats.org/officeDocument/2006/relationships/hyperlink" Target="mailto:Nikki.goodman@pfgc.com" TargetMode="External"/><Relationship Id="rId9" Type="http://schemas.openxmlformats.org/officeDocument/2006/relationships/hyperlink" Target="mailto:brad.tracy@sofofoods.com" TargetMode="External"/><Relationship Id="rId26" Type="http://schemas.openxmlformats.org/officeDocument/2006/relationships/hyperlink" Target="mailto:traci.greenup@hthackney.com" TargetMode="External"/><Relationship Id="rId47" Type="http://schemas.openxmlformats.org/officeDocument/2006/relationships/hyperlink" Target="mailto:Cheftom@uncommonground.com" TargetMode="External"/><Relationship Id="rId68" Type="http://schemas.openxmlformats.org/officeDocument/2006/relationships/hyperlink" Target="mailto:kkinney@benssupercenter.com" TargetMode="External"/><Relationship Id="rId89" Type="http://schemas.openxmlformats.org/officeDocument/2006/relationships/hyperlink" Target="mailto:jtlaw93@icloud.com" TargetMode="External"/><Relationship Id="rId112" Type="http://schemas.openxmlformats.org/officeDocument/2006/relationships/hyperlink" Target="mailto:LAURETTA@SMALLBATCHHS.COM" TargetMode="External"/><Relationship Id="rId133" Type="http://schemas.openxmlformats.org/officeDocument/2006/relationships/hyperlink" Target="mailto:carmellascreamery@gmail.com" TargetMode="External"/><Relationship Id="rId154" Type="http://schemas.openxmlformats.org/officeDocument/2006/relationships/printerSettings" Target="../printerSettings/printerSettings3.bin"/><Relationship Id="rId16" Type="http://schemas.openxmlformats.org/officeDocument/2006/relationships/hyperlink" Target="mailto:Kate.healy@hellofresh.com" TargetMode="External"/><Relationship Id="rId37" Type="http://schemas.openxmlformats.org/officeDocument/2006/relationships/hyperlink" Target="mailto:jgridley@dorothylane.com" TargetMode="External"/><Relationship Id="rId58" Type="http://schemas.openxmlformats.org/officeDocument/2006/relationships/hyperlink" Target="mailto:ethan.weinberger@gfs.com" TargetMode="External"/><Relationship Id="rId79" Type="http://schemas.openxmlformats.org/officeDocument/2006/relationships/hyperlink" Target="mailto:juliatyrrell@gmail.com" TargetMode="External"/><Relationship Id="rId102" Type="http://schemas.openxmlformats.org/officeDocument/2006/relationships/hyperlink" Target="mailto:jbdance@sbcglobal.net" TargetMode="External"/><Relationship Id="rId123" Type="http://schemas.openxmlformats.org/officeDocument/2006/relationships/hyperlink" Target="mailto:jesse.mullens@eatsandcrafts.com" TargetMode="External"/><Relationship Id="rId144" Type="http://schemas.openxmlformats.org/officeDocument/2006/relationships/hyperlink" Target="mailto:robert.cooper@ky.gov" TargetMode="External"/><Relationship Id="rId90" Type="http://schemas.openxmlformats.org/officeDocument/2006/relationships/hyperlink" Target="mailto:Snnkibby@yahoo.com" TargetMode="External"/></Relationships>
</file>

<file path=xl/worksheets/_rels/sheet10.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5" Type="http://schemas.microsoft.com/office/2019/04/relationships/namedSheetView" Target="../namedSheetViews/namedSheetView3.xml"/><Relationship Id="rId4"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3" Type="http://schemas.microsoft.com/office/2019/04/relationships/namedSheetView" Target="../namedSheetViews/namedSheetView4.xml"/><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2.vml"/><Relationship Id="rId1" Type="http://schemas.openxmlformats.org/officeDocument/2006/relationships/printerSettings" Target="../printerSettings/printerSettings6.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8.xml.rels><?xml version="1.0" encoding="UTF-8" standalone="yes"?>
<Relationships xmlns="http://schemas.openxmlformats.org/package/2006/relationships"><Relationship Id="rId117" Type="http://schemas.openxmlformats.org/officeDocument/2006/relationships/hyperlink" Target="mailto:episcopo@grecoandsons.com" TargetMode="External"/><Relationship Id="rId299" Type="http://schemas.openxmlformats.org/officeDocument/2006/relationships/hyperlink" Target="mailto:mary.wymer@gfs.com" TargetMode="External"/><Relationship Id="rId21" Type="http://schemas.openxmlformats.org/officeDocument/2006/relationships/hyperlink" Target="mailto:Elva.Mathews@pfgc.com" TargetMode="External"/><Relationship Id="rId63" Type="http://schemas.openxmlformats.org/officeDocument/2006/relationships/hyperlink" Target="mailto:David.Keller@pfgc.com" TargetMode="External"/><Relationship Id="rId159" Type="http://schemas.openxmlformats.org/officeDocument/2006/relationships/hyperlink" Target="mailto:nlarocco@grecoandsons.com" TargetMode="External"/><Relationship Id="rId170" Type="http://schemas.openxmlformats.org/officeDocument/2006/relationships/hyperlink" Target="mailto:ryley.knar@grecoandsons.com" TargetMode="External"/><Relationship Id="rId226" Type="http://schemas.openxmlformats.org/officeDocument/2006/relationships/hyperlink" Target="mailto:shawn.hoppenrath@gfs.com" TargetMode="External"/><Relationship Id="rId268" Type="http://schemas.openxmlformats.org/officeDocument/2006/relationships/hyperlink" Target="mailto:mike.jambor@gfs.com" TargetMode="External"/><Relationship Id="rId32" Type="http://schemas.openxmlformats.org/officeDocument/2006/relationships/hyperlink" Target="mailto:Joann.Oyola@pfgc.com" TargetMode="External"/><Relationship Id="rId74" Type="http://schemas.openxmlformats.org/officeDocument/2006/relationships/hyperlink" Target="mailto:Matt.Kilbride@pfgc.com" TargetMode="External"/><Relationship Id="rId128" Type="http://schemas.openxmlformats.org/officeDocument/2006/relationships/hyperlink" Target="mailto:mciampanelli@grecoandsons.com" TargetMode="External"/><Relationship Id="rId5" Type="http://schemas.openxmlformats.org/officeDocument/2006/relationships/hyperlink" Target="mailto:Bradley.Ritter@pfgc.com" TargetMode="External"/><Relationship Id="rId181" Type="http://schemas.openxmlformats.org/officeDocument/2006/relationships/hyperlink" Target="mailto:Adan.Gonzalez@Sysco.com" TargetMode="External"/><Relationship Id="rId237" Type="http://schemas.openxmlformats.org/officeDocument/2006/relationships/hyperlink" Target="mailto:lindsey.karle@gfs.com" TargetMode="External"/><Relationship Id="rId279" Type="http://schemas.openxmlformats.org/officeDocument/2006/relationships/hyperlink" Target="mailto:terry.hager@gfs.com" TargetMode="External"/><Relationship Id="rId43" Type="http://schemas.openxmlformats.org/officeDocument/2006/relationships/hyperlink" Target="mailto:Troy.Cooksey@pfgc.com" TargetMode="External"/><Relationship Id="rId139" Type="http://schemas.openxmlformats.org/officeDocument/2006/relationships/hyperlink" Target="mailto:JROGERS@grecoandsons.com" TargetMode="External"/><Relationship Id="rId290" Type="http://schemas.openxmlformats.org/officeDocument/2006/relationships/hyperlink" Target="mailto:laine.marks@gfs.com" TargetMode="External"/><Relationship Id="rId304" Type="http://schemas.openxmlformats.org/officeDocument/2006/relationships/hyperlink" Target="mailto:angella.jirovec@gfs.com" TargetMode="External"/><Relationship Id="rId85" Type="http://schemas.openxmlformats.org/officeDocument/2006/relationships/hyperlink" Target="mailto:Scott.Henning@pfgc.com" TargetMode="External"/><Relationship Id="rId150" Type="http://schemas.openxmlformats.org/officeDocument/2006/relationships/hyperlink" Target="mailto:pbelski@grecoandsons.com" TargetMode="External"/><Relationship Id="rId192" Type="http://schemas.openxmlformats.org/officeDocument/2006/relationships/hyperlink" Target="mailto:Margaret.Avila@sysco.com" TargetMode="External"/><Relationship Id="rId206" Type="http://schemas.openxmlformats.org/officeDocument/2006/relationships/hyperlink" Target="mailto:Benjamin.Goldhirsh@sysco.com" TargetMode="External"/><Relationship Id="rId248" Type="http://schemas.openxmlformats.org/officeDocument/2006/relationships/hyperlink" Target="mailto:deb.bellomo@gfs.com" TargetMode="External"/><Relationship Id="rId12" Type="http://schemas.openxmlformats.org/officeDocument/2006/relationships/hyperlink" Target="mailto:Steven.Zabel@pfgc.com" TargetMode="External"/><Relationship Id="rId108" Type="http://schemas.openxmlformats.org/officeDocument/2006/relationships/hyperlink" Target="mailto:Brittany.biggs@usfoods.com" TargetMode="External"/><Relationship Id="rId54" Type="http://schemas.openxmlformats.org/officeDocument/2006/relationships/hyperlink" Target="mailto:Amanda.Governale@pfgc.com" TargetMode="External"/><Relationship Id="rId96" Type="http://schemas.openxmlformats.org/officeDocument/2006/relationships/hyperlink" Target="mailto:dennis.nichols@pfgc.com" TargetMode="External"/><Relationship Id="rId161" Type="http://schemas.openxmlformats.org/officeDocument/2006/relationships/hyperlink" Target="mailto:tdidomenico@grecoandsons.com" TargetMode="External"/><Relationship Id="rId217" Type="http://schemas.openxmlformats.org/officeDocument/2006/relationships/hyperlink" Target="mailto:Bill.Lorenz@sysco.com&#65533;" TargetMode="External"/><Relationship Id="rId259" Type="http://schemas.openxmlformats.org/officeDocument/2006/relationships/hyperlink" Target="mailto:terry.hager@gfs.com" TargetMode="External"/><Relationship Id="rId23" Type="http://schemas.openxmlformats.org/officeDocument/2006/relationships/hyperlink" Target="mailto:Taylor.Schamehorn@pfgc.com" TargetMode="External"/><Relationship Id="rId119" Type="http://schemas.openxmlformats.org/officeDocument/2006/relationships/hyperlink" Target="mailto:rlemonier@grecoandsons.com" TargetMode="External"/><Relationship Id="rId270" Type="http://schemas.openxmlformats.org/officeDocument/2006/relationships/hyperlink" Target="mailto:megan.punches@gfs.com" TargetMode="External"/><Relationship Id="rId44" Type="http://schemas.openxmlformats.org/officeDocument/2006/relationships/hyperlink" Target="mailto:Melissa.Japkowski@pfgc.com" TargetMode="External"/><Relationship Id="rId65" Type="http://schemas.openxmlformats.org/officeDocument/2006/relationships/hyperlink" Target="mailto:Michael.Kureja@pfg.com" TargetMode="External"/><Relationship Id="rId86" Type="http://schemas.openxmlformats.org/officeDocument/2006/relationships/hyperlink" Target="mailto:Mark.Konicek@pfgc.com" TargetMode="External"/><Relationship Id="rId130" Type="http://schemas.openxmlformats.org/officeDocument/2006/relationships/hyperlink" Target="mailto:JROGERS@grecoandsons.com" TargetMode="External"/><Relationship Id="rId151" Type="http://schemas.openxmlformats.org/officeDocument/2006/relationships/hyperlink" Target="mailto:DCELESTINE@GRECOANDSONS.COM" TargetMode="External"/><Relationship Id="rId172" Type="http://schemas.openxmlformats.org/officeDocument/2006/relationships/hyperlink" Target="mailto:menetee@chefswarehouse.com" TargetMode="External"/><Relationship Id="rId193" Type="http://schemas.openxmlformats.org/officeDocument/2006/relationships/hyperlink" Target="mailto:Carlos.CastroLopez@sysco.com" TargetMode="External"/><Relationship Id="rId207" Type="http://schemas.openxmlformats.org/officeDocument/2006/relationships/hyperlink" Target="mailto:Russell.Siegel@sysco.com&#65533;" TargetMode="External"/><Relationship Id="rId228" Type="http://schemas.openxmlformats.org/officeDocument/2006/relationships/hyperlink" Target="mailto:beth.wampler@gfs.com" TargetMode="External"/><Relationship Id="rId249" Type="http://schemas.openxmlformats.org/officeDocument/2006/relationships/hyperlink" Target="mailto:eric.robinson@gfs.com" TargetMode="External"/><Relationship Id="rId13" Type="http://schemas.openxmlformats.org/officeDocument/2006/relationships/hyperlink" Target="mailto:Jamie.Logan@pfgc.com" TargetMode="External"/><Relationship Id="rId109" Type="http://schemas.openxmlformats.org/officeDocument/2006/relationships/hyperlink" Target="mailto:Maryann.ariza@usfoods.com" TargetMode="External"/><Relationship Id="rId260" Type="http://schemas.openxmlformats.org/officeDocument/2006/relationships/hyperlink" Target="mailto:larry.musk@gfs.com" TargetMode="External"/><Relationship Id="rId281" Type="http://schemas.openxmlformats.org/officeDocument/2006/relationships/hyperlink" Target="mailto:jessica.habetler@gfs.com" TargetMode="External"/><Relationship Id="rId34" Type="http://schemas.openxmlformats.org/officeDocument/2006/relationships/hyperlink" Target="mailto:Joe.Anthony@pfgc.com" TargetMode="External"/><Relationship Id="rId55" Type="http://schemas.openxmlformats.org/officeDocument/2006/relationships/hyperlink" Target="mailto:anthony.lopez2@pfgc.com" TargetMode="External"/><Relationship Id="rId76" Type="http://schemas.openxmlformats.org/officeDocument/2006/relationships/hyperlink" Target="mailto:Nick.Nero@pfgc.com" TargetMode="External"/><Relationship Id="rId97" Type="http://schemas.openxmlformats.org/officeDocument/2006/relationships/hyperlink" Target="mailto:Scott.VanBortel@pfgc.com" TargetMode="External"/><Relationship Id="rId120" Type="http://schemas.openxmlformats.org/officeDocument/2006/relationships/hyperlink" Target="mailto:mgarritson@grecoandsons.com" TargetMode="External"/><Relationship Id="rId141" Type="http://schemas.openxmlformats.org/officeDocument/2006/relationships/hyperlink" Target="mailto:tbills@grecoandsons.com" TargetMode="External"/><Relationship Id="rId7" Type="http://schemas.openxmlformats.org/officeDocument/2006/relationships/hyperlink" Target="mailto:Michele.Darby@pfgc.com" TargetMode="External"/><Relationship Id="rId162" Type="http://schemas.openxmlformats.org/officeDocument/2006/relationships/hyperlink" Target="mailto:JGUERINO@GRECOANDSONS.COM" TargetMode="External"/><Relationship Id="rId183" Type="http://schemas.openxmlformats.org/officeDocument/2006/relationships/hyperlink" Target="mailto:Robert.Cajacob@sysco.com" TargetMode="External"/><Relationship Id="rId218" Type="http://schemas.openxmlformats.org/officeDocument/2006/relationships/hyperlink" Target="mailto:Gary.Cocanig@sysco.com&#65533;" TargetMode="External"/><Relationship Id="rId239" Type="http://schemas.openxmlformats.org/officeDocument/2006/relationships/hyperlink" Target="mailto:mishael.pullian@gfs.com" TargetMode="External"/><Relationship Id="rId250" Type="http://schemas.openxmlformats.org/officeDocument/2006/relationships/hyperlink" Target="mailto:ryan.schnipke@gfs.com" TargetMode="External"/><Relationship Id="rId271" Type="http://schemas.openxmlformats.org/officeDocument/2006/relationships/hyperlink" Target="mailto:brian.shreffler@gfs.com" TargetMode="External"/><Relationship Id="rId292" Type="http://schemas.openxmlformats.org/officeDocument/2006/relationships/hyperlink" Target="mailto:ashley.lutjens@gfs.com" TargetMode="External"/><Relationship Id="rId306" Type="http://schemas.openxmlformats.org/officeDocument/2006/relationships/hyperlink" Target="mailto:sam.butler@gfs.com" TargetMode="External"/><Relationship Id="rId24" Type="http://schemas.openxmlformats.org/officeDocument/2006/relationships/hyperlink" Target="mailto:Steve.Wren@pfgc.com" TargetMode="External"/><Relationship Id="rId45" Type="http://schemas.openxmlformats.org/officeDocument/2006/relationships/hyperlink" Target="mailto:Nicholas.Papamihalakis@pfgc.com" TargetMode="External"/><Relationship Id="rId66" Type="http://schemas.openxmlformats.org/officeDocument/2006/relationships/hyperlink" Target="mailto:Ethan.Pribilsky@pfgc.com" TargetMode="External"/><Relationship Id="rId87" Type="http://schemas.openxmlformats.org/officeDocument/2006/relationships/hyperlink" Target="mailto:Joel.Meyers@pfgc.com" TargetMode="External"/><Relationship Id="rId110" Type="http://schemas.openxmlformats.org/officeDocument/2006/relationships/hyperlink" Target="mailto:Gina.godinez@usfoods.com" TargetMode="External"/><Relationship Id="rId131" Type="http://schemas.openxmlformats.org/officeDocument/2006/relationships/hyperlink" Target="mailto:jsoukup@grecoandsons.com" TargetMode="External"/><Relationship Id="rId152" Type="http://schemas.openxmlformats.org/officeDocument/2006/relationships/hyperlink" Target="mailto:mburdi@grecoandsons.com" TargetMode="External"/><Relationship Id="rId173" Type="http://schemas.openxmlformats.org/officeDocument/2006/relationships/hyperlink" Target="mailto:montes@%20chetswarehouse.com" TargetMode="External"/><Relationship Id="rId194" Type="http://schemas.openxmlformats.org/officeDocument/2006/relationships/hyperlink" Target="mailto:Diana.Poggy@sysco.com" TargetMode="External"/><Relationship Id="rId208" Type="http://schemas.openxmlformats.org/officeDocument/2006/relationships/hyperlink" Target="mailto:Tessa.Brueckner@sysco.com" TargetMode="External"/><Relationship Id="rId229" Type="http://schemas.openxmlformats.org/officeDocument/2006/relationships/hyperlink" Target="mailto:BRIAN.DEMANN@GFS.COM" TargetMode="External"/><Relationship Id="rId240" Type="http://schemas.openxmlformats.org/officeDocument/2006/relationships/hyperlink" Target="mailto:david.drauer@gfs.com" TargetMode="External"/><Relationship Id="rId261" Type="http://schemas.openxmlformats.org/officeDocument/2006/relationships/hyperlink" Target="mailto:meredith.isenberg@gfs.com" TargetMode="External"/><Relationship Id="rId14" Type="http://schemas.openxmlformats.org/officeDocument/2006/relationships/hyperlink" Target="mailto:Rita.Miller@pfgc.com" TargetMode="External"/><Relationship Id="rId35" Type="http://schemas.openxmlformats.org/officeDocument/2006/relationships/hyperlink" Target="mailto:Brett.Davis@pfgc.com" TargetMode="External"/><Relationship Id="rId56" Type="http://schemas.openxmlformats.org/officeDocument/2006/relationships/hyperlink" Target="mailto:Dan.Romanelli2@pfgc.com" TargetMode="External"/><Relationship Id="rId77" Type="http://schemas.openxmlformats.org/officeDocument/2006/relationships/hyperlink" Target="mailto:Albert.Novak@pfgc.com" TargetMode="External"/><Relationship Id="rId100" Type="http://schemas.openxmlformats.org/officeDocument/2006/relationships/hyperlink" Target="mailto:Greg.Davis@pfgc.com" TargetMode="External"/><Relationship Id="rId282" Type="http://schemas.openxmlformats.org/officeDocument/2006/relationships/hyperlink" Target="mailto:lucas.sweet@gfs.com" TargetMode="External"/><Relationship Id="rId8" Type="http://schemas.openxmlformats.org/officeDocument/2006/relationships/hyperlink" Target="mailto:Jim.Rieck@pfgc.com" TargetMode="External"/><Relationship Id="rId98" Type="http://schemas.openxmlformats.org/officeDocument/2006/relationships/hyperlink" Target="mailto:Bob.Miller@pfgc.com" TargetMode="External"/><Relationship Id="rId121" Type="http://schemas.openxmlformats.org/officeDocument/2006/relationships/hyperlink" Target="mailto:apusiteri@grecoandsons.com" TargetMode="External"/><Relationship Id="rId142" Type="http://schemas.openxmlformats.org/officeDocument/2006/relationships/hyperlink" Target="mailto:lmiller@grecoandsons.com" TargetMode="External"/><Relationship Id="rId163" Type="http://schemas.openxmlformats.org/officeDocument/2006/relationships/hyperlink" Target="mailto:RDONOVAN@GRECOANDSONS.COM" TargetMode="External"/><Relationship Id="rId184" Type="http://schemas.openxmlformats.org/officeDocument/2006/relationships/hyperlink" Target="mailto:Karen.Ufanowski@sysco.com" TargetMode="External"/><Relationship Id="rId219" Type="http://schemas.openxmlformats.org/officeDocument/2006/relationships/hyperlink" Target="mailto:Mark.block@sysco.com" TargetMode="External"/><Relationship Id="rId230" Type="http://schemas.openxmlformats.org/officeDocument/2006/relationships/hyperlink" Target="mailto:lindsey.karle@gfs.com" TargetMode="External"/><Relationship Id="rId251" Type="http://schemas.openxmlformats.org/officeDocument/2006/relationships/hyperlink" Target="mailto:jessie.waalkes@gfs.com" TargetMode="External"/><Relationship Id="rId25" Type="http://schemas.openxmlformats.org/officeDocument/2006/relationships/hyperlink" Target="mailto:Leah.Atkins@pfgc.com" TargetMode="External"/><Relationship Id="rId46" Type="http://schemas.openxmlformats.org/officeDocument/2006/relationships/hyperlink" Target="mailto:Nathan.Sherman@pfgc.com" TargetMode="External"/><Relationship Id="rId67" Type="http://schemas.openxmlformats.org/officeDocument/2006/relationships/hyperlink" Target="mailto:Luca.Ventre@pfgc.com" TargetMode="External"/><Relationship Id="rId272" Type="http://schemas.openxmlformats.org/officeDocument/2006/relationships/hyperlink" Target="mailto:bob.schuyler@gfs.com" TargetMode="External"/><Relationship Id="rId293" Type="http://schemas.openxmlformats.org/officeDocument/2006/relationships/hyperlink" Target="mailto:janet.allen@gfs.com" TargetMode="External"/><Relationship Id="rId307" Type="http://schemas.openxmlformats.org/officeDocument/2006/relationships/hyperlink" Target="mailto:ruben.ornelas-luna@gfs.com" TargetMode="External"/><Relationship Id="rId88" Type="http://schemas.openxmlformats.org/officeDocument/2006/relationships/hyperlink" Target="mailto:Steve.Monical@pfgc.com" TargetMode="External"/><Relationship Id="rId111" Type="http://schemas.openxmlformats.org/officeDocument/2006/relationships/hyperlink" Target="mailto:Nic.andrews@usfoods.com" TargetMode="External"/><Relationship Id="rId132" Type="http://schemas.openxmlformats.org/officeDocument/2006/relationships/hyperlink" Target="mailto:lmiller@grecoandsons.com" TargetMode="External"/><Relationship Id="rId153" Type="http://schemas.openxmlformats.org/officeDocument/2006/relationships/hyperlink" Target="mailto:itufano@grecoandsons.com" TargetMode="External"/><Relationship Id="rId174" Type="http://schemas.openxmlformats.org/officeDocument/2006/relationships/hyperlink" Target="mailto:Ryan.Behrman@sysco.com" TargetMode="External"/><Relationship Id="rId195" Type="http://schemas.openxmlformats.org/officeDocument/2006/relationships/hyperlink" Target="mailto:Kevin.Daley@sysco.com" TargetMode="External"/><Relationship Id="rId209" Type="http://schemas.openxmlformats.org/officeDocument/2006/relationships/hyperlink" Target="mailto:Jack.Byrne@sysco.com&#65533;" TargetMode="External"/><Relationship Id="rId220" Type="http://schemas.openxmlformats.org/officeDocument/2006/relationships/hyperlink" Target="mailto:Russell.Siegel@sysco.com&#65533;" TargetMode="External"/><Relationship Id="rId241" Type="http://schemas.openxmlformats.org/officeDocument/2006/relationships/hyperlink" Target="mailto:TONY.RABIDEAU@GFS.COM" TargetMode="External"/><Relationship Id="rId15" Type="http://schemas.openxmlformats.org/officeDocument/2006/relationships/hyperlink" Target="mailto:Anthony.Abraham@pfgc.com" TargetMode="External"/><Relationship Id="rId36" Type="http://schemas.openxmlformats.org/officeDocument/2006/relationships/hyperlink" Target="mailto:Demetri.Delis@pfgc.com" TargetMode="External"/><Relationship Id="rId57" Type="http://schemas.openxmlformats.org/officeDocument/2006/relationships/hyperlink" Target="mailto:Ron.Snell@pfgc.com" TargetMode="External"/><Relationship Id="rId262" Type="http://schemas.openxmlformats.org/officeDocument/2006/relationships/hyperlink" Target="mailto:michelle.wurst@gfs.com" TargetMode="External"/><Relationship Id="rId283" Type="http://schemas.openxmlformats.org/officeDocument/2006/relationships/hyperlink" Target="mailto:matthew.dehuff@gfs.com" TargetMode="External"/><Relationship Id="rId78" Type="http://schemas.openxmlformats.org/officeDocument/2006/relationships/hyperlink" Target="mailto:Jason.Rozzoni@pfgc.com" TargetMode="External"/><Relationship Id="rId99" Type="http://schemas.openxmlformats.org/officeDocument/2006/relationships/hyperlink" Target="mailto:Mark.Misch@pfgc.com" TargetMode="External"/><Relationship Id="rId101" Type="http://schemas.openxmlformats.org/officeDocument/2006/relationships/hyperlink" Target="mailto:Greg.Piekos@pfgc.com" TargetMode="External"/><Relationship Id="rId122" Type="http://schemas.openxmlformats.org/officeDocument/2006/relationships/hyperlink" Target="mailto:rfeddersen@grecoandsons.com" TargetMode="External"/><Relationship Id="rId143" Type="http://schemas.openxmlformats.org/officeDocument/2006/relationships/hyperlink" Target="mailto:cgarza@grecoandsons.com" TargetMode="External"/><Relationship Id="rId164" Type="http://schemas.openxmlformats.org/officeDocument/2006/relationships/hyperlink" Target="mailto:lmiller@grecoandsons.com" TargetMode="External"/><Relationship Id="rId185" Type="http://schemas.openxmlformats.org/officeDocument/2006/relationships/hyperlink" Target="mailto:Brian.Murphy@sysco.com" TargetMode="External"/><Relationship Id="rId9" Type="http://schemas.openxmlformats.org/officeDocument/2006/relationships/hyperlink" Target="mailto:Rob.Morelli@pfgc.com" TargetMode="External"/><Relationship Id="rId210" Type="http://schemas.openxmlformats.org/officeDocument/2006/relationships/hyperlink" Target="mailto:brian.murphy2@sysco.com" TargetMode="External"/><Relationship Id="rId26" Type="http://schemas.openxmlformats.org/officeDocument/2006/relationships/hyperlink" Target="mailto:Nick.Caruso@pfgc.com" TargetMode="External"/><Relationship Id="rId231" Type="http://schemas.openxmlformats.org/officeDocument/2006/relationships/hyperlink" Target="mailto:aaron.wartenberg@gfs.com" TargetMode="External"/><Relationship Id="rId252" Type="http://schemas.openxmlformats.org/officeDocument/2006/relationships/hyperlink" Target="mailto:ryan.schnipke@gfs.com" TargetMode="External"/><Relationship Id="rId273" Type="http://schemas.openxmlformats.org/officeDocument/2006/relationships/hyperlink" Target="mailto:andrew.knapp@gfs.com" TargetMode="External"/><Relationship Id="rId294" Type="http://schemas.openxmlformats.org/officeDocument/2006/relationships/hyperlink" Target="mailto:megan.punches@gfs.com" TargetMode="External"/><Relationship Id="rId308" Type="http://schemas.openxmlformats.org/officeDocument/2006/relationships/hyperlink" Target="mailto:holly.fluker@gfs.com" TargetMode="External"/><Relationship Id="rId47" Type="http://schemas.openxmlformats.org/officeDocument/2006/relationships/hyperlink" Target="mailto:Emma.Swift@pfgc.com" TargetMode="External"/><Relationship Id="rId68" Type="http://schemas.openxmlformats.org/officeDocument/2006/relationships/hyperlink" Target="mailto:David.Voynovich@pfgc.com" TargetMode="External"/><Relationship Id="rId89" Type="http://schemas.openxmlformats.org/officeDocument/2006/relationships/hyperlink" Target="mailto:Kevin.Riley@pfgc.com" TargetMode="External"/><Relationship Id="rId112" Type="http://schemas.openxmlformats.org/officeDocument/2006/relationships/hyperlink" Target="mailto:Jason.glisan@usfoods.com" TargetMode="External"/><Relationship Id="rId133" Type="http://schemas.openxmlformats.org/officeDocument/2006/relationships/hyperlink" Target="mailto:unclejohn@grecoandsons.com" TargetMode="External"/><Relationship Id="rId154" Type="http://schemas.openxmlformats.org/officeDocument/2006/relationships/hyperlink" Target="mailto:jbrunetti@grecoandsons.com" TargetMode="External"/><Relationship Id="rId175" Type="http://schemas.openxmlformats.org/officeDocument/2006/relationships/hyperlink" Target="mailto:Neil.Steiner@sysco.com" TargetMode="External"/><Relationship Id="rId196" Type="http://schemas.openxmlformats.org/officeDocument/2006/relationships/hyperlink" Target="mailto:Elisa.Jensen@sysco.com" TargetMode="External"/><Relationship Id="rId200" Type="http://schemas.openxmlformats.org/officeDocument/2006/relationships/hyperlink" Target="mailto:Peter.Katz@sysco.com" TargetMode="External"/><Relationship Id="rId16" Type="http://schemas.openxmlformats.org/officeDocument/2006/relationships/hyperlink" Target="mailto:John.Amiss@pfgc.com" TargetMode="External"/><Relationship Id="rId221" Type="http://schemas.openxmlformats.org/officeDocument/2006/relationships/hyperlink" Target="mailto:Jack.Byrne@sysco.com&#65533;" TargetMode="External"/><Relationship Id="rId242" Type="http://schemas.openxmlformats.org/officeDocument/2006/relationships/hyperlink" Target="mailto:aaron.wartenberg@gfs.com" TargetMode="External"/><Relationship Id="rId263" Type="http://schemas.openxmlformats.org/officeDocument/2006/relationships/hyperlink" Target="mailto:david.brown3@gfs.com" TargetMode="External"/><Relationship Id="rId284" Type="http://schemas.openxmlformats.org/officeDocument/2006/relationships/hyperlink" Target="mailto:kevin.johnson@gfs.com" TargetMode="External"/><Relationship Id="rId37" Type="http://schemas.openxmlformats.org/officeDocument/2006/relationships/hyperlink" Target="mailto:Dan.Fremgen@pfgc.com" TargetMode="External"/><Relationship Id="rId58" Type="http://schemas.openxmlformats.org/officeDocument/2006/relationships/hyperlink" Target="mailto:Brian.Vedziovski@pfgc.com" TargetMode="External"/><Relationship Id="rId79" Type="http://schemas.openxmlformats.org/officeDocument/2006/relationships/hyperlink" Target="mailto:Daniel.Shinn@pfgc.com" TargetMode="External"/><Relationship Id="rId102" Type="http://schemas.openxmlformats.org/officeDocument/2006/relationships/hyperlink" Target="mailto:Nicholas.dispenza@usfoods.com" TargetMode="External"/><Relationship Id="rId123" Type="http://schemas.openxmlformats.org/officeDocument/2006/relationships/hyperlink" Target="mailto:mgarritson@grecoandsons.com" TargetMode="External"/><Relationship Id="rId144" Type="http://schemas.openxmlformats.org/officeDocument/2006/relationships/hyperlink" Target="mailto:vsnell@grecoandsons.com" TargetMode="External"/><Relationship Id="rId90" Type="http://schemas.openxmlformats.org/officeDocument/2006/relationships/hyperlink" Target="mailto:Dennis.Mitchell@pfgc.com" TargetMode="External"/><Relationship Id="rId165" Type="http://schemas.openxmlformats.org/officeDocument/2006/relationships/hyperlink" Target="mailto:andrews.holbrook@grecoandsons.com" TargetMode="External"/><Relationship Id="rId186" Type="http://schemas.openxmlformats.org/officeDocument/2006/relationships/hyperlink" Target="mailto:Michael.Braskich@sysco.com" TargetMode="External"/><Relationship Id="rId211" Type="http://schemas.openxmlformats.org/officeDocument/2006/relationships/hyperlink" Target="mailto:Nicholas.Mastores@sysco.com&#65533;" TargetMode="External"/><Relationship Id="rId232" Type="http://schemas.openxmlformats.org/officeDocument/2006/relationships/hyperlink" Target="mailto:angella.jirovec@gfs.com" TargetMode="External"/><Relationship Id="rId253" Type="http://schemas.openxmlformats.org/officeDocument/2006/relationships/hyperlink" Target="mailto:mark.standfest@gfs.com" TargetMode="External"/><Relationship Id="rId274" Type="http://schemas.openxmlformats.org/officeDocument/2006/relationships/hyperlink" Target="mailto:mary.wymer@gfs.com" TargetMode="External"/><Relationship Id="rId295" Type="http://schemas.openxmlformats.org/officeDocument/2006/relationships/hyperlink" Target="mailto:lauren.frazier@gfs.com" TargetMode="External"/><Relationship Id="rId309" Type="http://schemas.openxmlformats.org/officeDocument/2006/relationships/hyperlink" Target="mailto:john.malaric@gfs.com" TargetMode="External"/><Relationship Id="rId27" Type="http://schemas.openxmlformats.org/officeDocument/2006/relationships/hyperlink" Target="mailto:Michael.Edgar@pfgc.com" TargetMode="External"/><Relationship Id="rId48" Type="http://schemas.openxmlformats.org/officeDocument/2006/relationships/hyperlink" Target="mailto:Alex.Wise@pfgc.com" TargetMode="External"/><Relationship Id="rId69" Type="http://schemas.openxmlformats.org/officeDocument/2006/relationships/hyperlink" Target="mailto:Greg.York@pfgc.com" TargetMode="External"/><Relationship Id="rId113" Type="http://schemas.openxmlformats.org/officeDocument/2006/relationships/hyperlink" Target="mailto:Kevin.ballard@usfoods.com" TargetMode="External"/><Relationship Id="rId134" Type="http://schemas.openxmlformats.org/officeDocument/2006/relationships/hyperlink" Target="mailto:edaniels@grecoandsons.com" TargetMode="External"/><Relationship Id="rId80" Type="http://schemas.openxmlformats.org/officeDocument/2006/relationships/hyperlink" Target="mailto:Ethan.Linderman@pfgc.com" TargetMode="External"/><Relationship Id="rId155" Type="http://schemas.openxmlformats.org/officeDocument/2006/relationships/hyperlink" Target="mailto:JROGERS@grecoandsons.com" TargetMode="External"/><Relationship Id="rId176" Type="http://schemas.openxmlformats.org/officeDocument/2006/relationships/hyperlink" Target="mailto:Rick.Flores@sysco.com" TargetMode="External"/><Relationship Id="rId197" Type="http://schemas.openxmlformats.org/officeDocument/2006/relationships/hyperlink" Target="mailto:John.Lembesis@sysco.com" TargetMode="External"/><Relationship Id="rId201" Type="http://schemas.openxmlformats.org/officeDocument/2006/relationships/hyperlink" Target="mailto:Jim.Dirienzo@sysco.com" TargetMode="External"/><Relationship Id="rId222" Type="http://schemas.openxmlformats.org/officeDocument/2006/relationships/hyperlink" Target="mailto:Nicholas.Mastores@sysco.com&#65533;" TargetMode="External"/><Relationship Id="rId243" Type="http://schemas.openxmlformats.org/officeDocument/2006/relationships/hyperlink" Target="mailto:brittany.bradley@gfs.com" TargetMode="External"/><Relationship Id="rId264" Type="http://schemas.openxmlformats.org/officeDocument/2006/relationships/hyperlink" Target="mailto:megan.punches@gfs.com" TargetMode="External"/><Relationship Id="rId285" Type="http://schemas.openxmlformats.org/officeDocument/2006/relationships/hyperlink" Target="mailto:tony.perna@gfs.com" TargetMode="External"/><Relationship Id="rId17" Type="http://schemas.openxmlformats.org/officeDocument/2006/relationships/hyperlink" Target="mailto:Jessica.Decker@pfgc.com" TargetMode="External"/><Relationship Id="rId38" Type="http://schemas.openxmlformats.org/officeDocument/2006/relationships/hyperlink" Target="mailto:rossy.gajardo@pfgc.com" TargetMode="External"/><Relationship Id="rId59" Type="http://schemas.openxmlformats.org/officeDocument/2006/relationships/hyperlink" Target="mailto:Jason.Weber@pfgc.com" TargetMode="External"/><Relationship Id="rId103" Type="http://schemas.openxmlformats.org/officeDocument/2006/relationships/hyperlink" Target="mailto:Tony.jung@usfoods.com" TargetMode="External"/><Relationship Id="rId124" Type="http://schemas.openxmlformats.org/officeDocument/2006/relationships/hyperlink" Target="mailto:apusiteri@grecoandsons.com" TargetMode="External"/><Relationship Id="rId310" Type="http://schemas.openxmlformats.org/officeDocument/2006/relationships/hyperlink" Target="mailto:TONY.RABIDEAU@GFS.COM" TargetMode="External"/><Relationship Id="rId70" Type="http://schemas.openxmlformats.org/officeDocument/2006/relationships/hyperlink" Target="mailto:Dave.Jenkins2@pfgc.com" TargetMode="External"/><Relationship Id="rId91" Type="http://schemas.openxmlformats.org/officeDocument/2006/relationships/hyperlink" Target="mailto:lawrence.barbera@pfgc.com" TargetMode="External"/><Relationship Id="rId145" Type="http://schemas.openxmlformats.org/officeDocument/2006/relationships/hyperlink" Target="mailto:fderosa@grecoandsons.com" TargetMode="External"/><Relationship Id="rId166" Type="http://schemas.openxmlformats.org/officeDocument/2006/relationships/hyperlink" Target="mailto:cpizzo@grecoandsons.com" TargetMode="External"/><Relationship Id="rId187" Type="http://schemas.openxmlformats.org/officeDocument/2006/relationships/hyperlink" Target="mailto:Charles.Schumacher@sysco.com" TargetMode="External"/><Relationship Id="rId1" Type="http://schemas.openxmlformats.org/officeDocument/2006/relationships/hyperlink" Target="mailto:Daniel.Gilroy@pfgc.com" TargetMode="External"/><Relationship Id="rId212" Type="http://schemas.openxmlformats.org/officeDocument/2006/relationships/hyperlink" Target="mailto:Corina.Hartwig@sysco.com&#65533;" TargetMode="External"/><Relationship Id="rId233" Type="http://schemas.openxmlformats.org/officeDocument/2006/relationships/hyperlink" Target="mailto:jp.pinckney@gfs.com" TargetMode="External"/><Relationship Id="rId254" Type="http://schemas.openxmlformats.org/officeDocument/2006/relationships/hyperlink" Target="mailto:KATE.CHOWNING@GFS.COM" TargetMode="External"/><Relationship Id="rId28" Type="http://schemas.openxmlformats.org/officeDocument/2006/relationships/hyperlink" Target="mailto:Jose.Fortuna@pfgc.com" TargetMode="External"/><Relationship Id="rId49" Type="http://schemas.openxmlformats.org/officeDocument/2006/relationships/hyperlink" Target="mailto:Matt.Tonozzi@pfgc.com" TargetMode="External"/><Relationship Id="rId114" Type="http://schemas.openxmlformats.org/officeDocument/2006/relationships/hyperlink" Target="mailto:Daryl.rosenthal@usfoods.com" TargetMode="External"/><Relationship Id="rId275" Type="http://schemas.openxmlformats.org/officeDocument/2006/relationships/hyperlink" Target="mailto:sam.butler@gfs.com" TargetMode="External"/><Relationship Id="rId296" Type="http://schemas.openxmlformats.org/officeDocument/2006/relationships/hyperlink" Target="mailto:robert.doherty@gfs.com" TargetMode="External"/><Relationship Id="rId300" Type="http://schemas.openxmlformats.org/officeDocument/2006/relationships/hyperlink" Target="mailto:daniel.mckisson@gfs.com" TargetMode="External"/><Relationship Id="rId60" Type="http://schemas.openxmlformats.org/officeDocument/2006/relationships/hyperlink" Target="mailto:sean.donohue@pfgc.com" TargetMode="External"/><Relationship Id="rId81" Type="http://schemas.openxmlformats.org/officeDocument/2006/relationships/hyperlink" Target="mailto:jason.boston@pfgc.com" TargetMode="External"/><Relationship Id="rId135" Type="http://schemas.openxmlformats.org/officeDocument/2006/relationships/hyperlink" Target="mailto:jdrewenski@grecoandsons.com" TargetMode="External"/><Relationship Id="rId156" Type="http://schemas.openxmlformats.org/officeDocument/2006/relationships/hyperlink" Target="mailto:MCOPPOCK@GRECOANDSONS.COM" TargetMode="External"/><Relationship Id="rId177" Type="http://schemas.openxmlformats.org/officeDocument/2006/relationships/hyperlink" Target="mailto:Danielle.Lewis@sysco.com" TargetMode="External"/><Relationship Id="rId198" Type="http://schemas.openxmlformats.org/officeDocument/2006/relationships/hyperlink" Target="mailto:Emily.Drane@sysco.com" TargetMode="External"/><Relationship Id="rId202" Type="http://schemas.openxmlformats.org/officeDocument/2006/relationships/hyperlink" Target="mailto:Nicholas.LaRocco@sysco.com" TargetMode="External"/><Relationship Id="rId223" Type="http://schemas.openxmlformats.org/officeDocument/2006/relationships/hyperlink" Target="mailto:Corina.Hartwig@sysco.com&#65533;" TargetMode="External"/><Relationship Id="rId244" Type="http://schemas.openxmlformats.org/officeDocument/2006/relationships/hyperlink" Target="mailto:shane.bybee@gfs.com" TargetMode="External"/><Relationship Id="rId18" Type="http://schemas.openxmlformats.org/officeDocument/2006/relationships/hyperlink" Target="mailto:Amy.Dipiazza@pfgc.com" TargetMode="External"/><Relationship Id="rId39" Type="http://schemas.openxmlformats.org/officeDocument/2006/relationships/hyperlink" Target="mailto:Ray.Palmateer@pfgc.com" TargetMode="External"/><Relationship Id="rId265" Type="http://schemas.openxmlformats.org/officeDocument/2006/relationships/hyperlink" Target="mailto:joseph.kortman@gfs.com" TargetMode="External"/><Relationship Id="rId286" Type="http://schemas.openxmlformats.org/officeDocument/2006/relationships/hyperlink" Target="mailto:joey.fosmore@gfs.com" TargetMode="External"/><Relationship Id="rId50" Type="http://schemas.openxmlformats.org/officeDocument/2006/relationships/hyperlink" Target="mailto:Jim.Bowling@pfgc.com" TargetMode="External"/><Relationship Id="rId104" Type="http://schemas.openxmlformats.org/officeDocument/2006/relationships/hyperlink" Target="mailto:Jeff.forkenbrock@usfoods.com" TargetMode="External"/><Relationship Id="rId125" Type="http://schemas.openxmlformats.org/officeDocument/2006/relationships/hyperlink" Target="mailto:rfeddersen@grecoandsons.com" TargetMode="External"/><Relationship Id="rId146" Type="http://schemas.openxmlformats.org/officeDocument/2006/relationships/hyperlink" Target="mailto:nanderson@grecoandsons.com" TargetMode="External"/><Relationship Id="rId167" Type="http://schemas.openxmlformats.org/officeDocument/2006/relationships/hyperlink" Target="mailto:SHEINLE@GRECOANDSONS.COM" TargetMode="External"/><Relationship Id="rId188" Type="http://schemas.openxmlformats.org/officeDocument/2006/relationships/hyperlink" Target="mailto:Jake.Moss@sysco.com" TargetMode="External"/><Relationship Id="rId311" Type="http://schemas.openxmlformats.org/officeDocument/2006/relationships/hyperlink" Target="mailto:Suvrat.Soni@sysco.com" TargetMode="External"/><Relationship Id="rId71" Type="http://schemas.openxmlformats.org/officeDocument/2006/relationships/hyperlink" Target="mailto:Anthony.Burzynski@pfgc.com" TargetMode="External"/><Relationship Id="rId92" Type="http://schemas.openxmlformats.org/officeDocument/2006/relationships/hyperlink" Target="mailto:Stephen.Druwe@pfgc.com" TargetMode="External"/><Relationship Id="rId213" Type="http://schemas.openxmlformats.org/officeDocument/2006/relationships/hyperlink" Target="mailto:gregory.youra@usfoods.com" TargetMode="External"/><Relationship Id="rId234" Type="http://schemas.openxmlformats.org/officeDocument/2006/relationships/hyperlink" Target="mailto:TOM.FREDERICK@GFS.COM" TargetMode="External"/><Relationship Id="rId2" Type="http://schemas.openxmlformats.org/officeDocument/2006/relationships/hyperlink" Target="mailto:Patrick.Vanderhoff@pfgc.com" TargetMode="External"/><Relationship Id="rId29" Type="http://schemas.openxmlformats.org/officeDocument/2006/relationships/hyperlink" Target="mailto:Daniel.Gutierrez@pfgc.com" TargetMode="External"/><Relationship Id="rId255" Type="http://schemas.openxmlformats.org/officeDocument/2006/relationships/hyperlink" Target="mailto:ryan.treharne@gfs.com" TargetMode="External"/><Relationship Id="rId276" Type="http://schemas.openxmlformats.org/officeDocument/2006/relationships/hyperlink" Target="mailto:megan.punches@gfs.com" TargetMode="External"/><Relationship Id="rId297" Type="http://schemas.openxmlformats.org/officeDocument/2006/relationships/hyperlink" Target="mailto:john.kluck@gfs.com" TargetMode="External"/><Relationship Id="rId40" Type="http://schemas.openxmlformats.org/officeDocument/2006/relationships/hyperlink" Target="mailto:Fred.Goebel@pfgc.com" TargetMode="External"/><Relationship Id="rId115" Type="http://schemas.openxmlformats.org/officeDocument/2006/relationships/hyperlink" Target="mailto:melonie.sutton@usfoods.com" TargetMode="External"/><Relationship Id="rId136" Type="http://schemas.openxmlformats.org/officeDocument/2006/relationships/hyperlink" Target="mailto:dnaatz@grecoandsons.com" TargetMode="External"/><Relationship Id="rId157" Type="http://schemas.openxmlformats.org/officeDocument/2006/relationships/hyperlink" Target="mailto:mcalo@grecoandsons.com" TargetMode="External"/><Relationship Id="rId178" Type="http://schemas.openxmlformats.org/officeDocument/2006/relationships/hyperlink" Target="mailto:Michael.Palmer@sysco.com" TargetMode="External"/><Relationship Id="rId301" Type="http://schemas.openxmlformats.org/officeDocument/2006/relationships/hyperlink" Target="mailto:rob.white@gfs.com" TargetMode="External"/><Relationship Id="rId61" Type="http://schemas.openxmlformats.org/officeDocument/2006/relationships/hyperlink" Target="mailto:tomer.bega@pfgc.com" TargetMode="External"/><Relationship Id="rId82" Type="http://schemas.openxmlformats.org/officeDocument/2006/relationships/hyperlink" Target="mailto:Rcraig.Clemens@pfgc.com" TargetMode="External"/><Relationship Id="rId199" Type="http://schemas.openxmlformats.org/officeDocument/2006/relationships/hyperlink" Target="mailto:Analia.Lang@sysco.com" TargetMode="External"/><Relationship Id="rId203" Type="http://schemas.openxmlformats.org/officeDocument/2006/relationships/hyperlink" Target="mailto:Bryant.Mitchell@sysco.com&#65533;" TargetMode="External"/><Relationship Id="rId19" Type="http://schemas.openxmlformats.org/officeDocument/2006/relationships/hyperlink" Target="mailto:Kevin.Goodcourage@pfgc.com" TargetMode="External"/><Relationship Id="rId224" Type="http://schemas.openxmlformats.org/officeDocument/2006/relationships/hyperlink" Target="mailto:caroline.albertelli@sysco.com&#65533;" TargetMode="External"/><Relationship Id="rId245" Type="http://schemas.openxmlformats.org/officeDocument/2006/relationships/hyperlink" Target="mailto:mary.wymer@gfs.com" TargetMode="External"/><Relationship Id="rId266" Type="http://schemas.openxmlformats.org/officeDocument/2006/relationships/hyperlink" Target="mailto:sam.butler@gfs.com" TargetMode="External"/><Relationship Id="rId287" Type="http://schemas.openxmlformats.org/officeDocument/2006/relationships/hyperlink" Target="mailto:nick.duncan@gfs.com" TargetMode="External"/><Relationship Id="rId30" Type="http://schemas.openxmlformats.org/officeDocument/2006/relationships/hyperlink" Target="mailto:Tony.Millincamp@pfgc.com" TargetMode="External"/><Relationship Id="rId105" Type="http://schemas.openxmlformats.org/officeDocument/2006/relationships/hyperlink" Target="mailto:Brian.mish@usfoods.com" TargetMode="External"/><Relationship Id="rId126" Type="http://schemas.openxmlformats.org/officeDocument/2006/relationships/hyperlink" Target="mailto:lmiller@grecoandsons.com" TargetMode="External"/><Relationship Id="rId147" Type="http://schemas.openxmlformats.org/officeDocument/2006/relationships/hyperlink" Target="mailto:LVERDE@GRECOANDSONS.COM" TargetMode="External"/><Relationship Id="rId168" Type="http://schemas.openxmlformats.org/officeDocument/2006/relationships/hyperlink" Target="mailto:KHELFRICH@GRECOANDSONS.COM" TargetMode="External"/><Relationship Id="rId51" Type="http://schemas.openxmlformats.org/officeDocument/2006/relationships/hyperlink" Target="mailto:Alvaro.Cortez@pfgc.com" TargetMode="External"/><Relationship Id="rId72" Type="http://schemas.openxmlformats.org/officeDocument/2006/relationships/hyperlink" Target="mailto:Kierre.Doyle@pfgc.com" TargetMode="External"/><Relationship Id="rId93" Type="http://schemas.openxmlformats.org/officeDocument/2006/relationships/hyperlink" Target="mailto:Cheryl.Ferreri@pfgc.com" TargetMode="External"/><Relationship Id="rId189" Type="http://schemas.openxmlformats.org/officeDocument/2006/relationships/hyperlink" Target="mailto:Scott.Owens@sysco.com" TargetMode="External"/><Relationship Id="rId3" Type="http://schemas.openxmlformats.org/officeDocument/2006/relationships/hyperlink" Target="mailto:Michelle.Hollandsworth@pfgc.com" TargetMode="External"/><Relationship Id="rId214" Type="http://schemas.openxmlformats.org/officeDocument/2006/relationships/hyperlink" Target="mailto:caroline.albertelli@sysco.com&#65533;" TargetMode="External"/><Relationship Id="rId235" Type="http://schemas.openxmlformats.org/officeDocument/2006/relationships/hyperlink" Target="mailto:douglas.bovee@gfs.com" TargetMode="External"/><Relationship Id="rId256" Type="http://schemas.openxmlformats.org/officeDocument/2006/relationships/hyperlink" Target="mailto:bob.schuyler@gfs.com" TargetMode="External"/><Relationship Id="rId277" Type="http://schemas.openxmlformats.org/officeDocument/2006/relationships/hyperlink" Target="mailto:megan.punches@gfs.com" TargetMode="External"/><Relationship Id="rId298" Type="http://schemas.openxmlformats.org/officeDocument/2006/relationships/hyperlink" Target="mailto:anthony.vitale@gfs.com" TargetMode="External"/><Relationship Id="rId116" Type="http://schemas.openxmlformats.org/officeDocument/2006/relationships/hyperlink" Target="mailto:lgreco@grecoandsons.com" TargetMode="External"/><Relationship Id="rId137" Type="http://schemas.openxmlformats.org/officeDocument/2006/relationships/hyperlink" Target="mailto:vsnell@grecoandsons.com" TargetMode="External"/><Relationship Id="rId158" Type="http://schemas.openxmlformats.org/officeDocument/2006/relationships/hyperlink" Target="mailto:lmiller@grecoandsons.com" TargetMode="External"/><Relationship Id="rId302" Type="http://schemas.openxmlformats.org/officeDocument/2006/relationships/hyperlink" Target="mailto:KATE.CHOWNING@GFS.COM" TargetMode="External"/><Relationship Id="rId20" Type="http://schemas.openxmlformats.org/officeDocument/2006/relationships/hyperlink" Target="mailto:Jordan.Gottlieb@pfgc.com" TargetMode="External"/><Relationship Id="rId41" Type="http://schemas.openxmlformats.org/officeDocument/2006/relationships/hyperlink" Target="mailto:John.Bauer@pfgc.com" TargetMode="External"/><Relationship Id="rId62" Type="http://schemas.openxmlformats.org/officeDocument/2006/relationships/hyperlink" Target="mailto:Kimberly.Finley@pfgc.com" TargetMode="External"/><Relationship Id="rId83" Type="http://schemas.openxmlformats.org/officeDocument/2006/relationships/hyperlink" Target="mailto:Dave.Dekker@pfgc.com" TargetMode="External"/><Relationship Id="rId179" Type="http://schemas.openxmlformats.org/officeDocument/2006/relationships/hyperlink" Target="mailto:Mattew.Moreno@sysco.com" TargetMode="External"/><Relationship Id="rId190" Type="http://schemas.openxmlformats.org/officeDocument/2006/relationships/hyperlink" Target="mailto:Hannah.Asma@sysco.com" TargetMode="External"/><Relationship Id="rId204" Type="http://schemas.openxmlformats.org/officeDocument/2006/relationships/hyperlink" Target="mailto:Bill.Lorenz@sysco.com&#65533;" TargetMode="External"/><Relationship Id="rId225" Type="http://schemas.openxmlformats.org/officeDocument/2006/relationships/hyperlink" Target="mailto:euijeong.kim@sysco.com&#65533;" TargetMode="External"/><Relationship Id="rId246" Type="http://schemas.openxmlformats.org/officeDocument/2006/relationships/hyperlink" Target="mailto:TOM.FREDERICK@GFS.COM" TargetMode="External"/><Relationship Id="rId267" Type="http://schemas.openxmlformats.org/officeDocument/2006/relationships/hyperlink" Target="mailto:dave.oberski@gfs.com" TargetMode="External"/><Relationship Id="rId288" Type="http://schemas.openxmlformats.org/officeDocument/2006/relationships/hyperlink" Target="mailto:RHONDA.SANDISON@GFS.COM" TargetMode="External"/><Relationship Id="rId106" Type="http://schemas.openxmlformats.org/officeDocument/2006/relationships/hyperlink" Target="mailto:Frank.pomey@usfoods.com" TargetMode="External"/><Relationship Id="rId127" Type="http://schemas.openxmlformats.org/officeDocument/2006/relationships/hyperlink" Target="mailto:tsalerno@grecoandsons.com" TargetMode="External"/><Relationship Id="rId10" Type="http://schemas.openxmlformats.org/officeDocument/2006/relationships/hyperlink" Target="mailto:Todd.Clason@pfgc.com" TargetMode="External"/><Relationship Id="rId31" Type="http://schemas.openxmlformats.org/officeDocument/2006/relationships/hyperlink" Target="mailto:Maria.Northam@pfgc.com" TargetMode="External"/><Relationship Id="rId52" Type="http://schemas.openxmlformats.org/officeDocument/2006/relationships/hyperlink" Target="mailto:John.Czech@pfgc.com" TargetMode="External"/><Relationship Id="rId73" Type="http://schemas.openxmlformats.org/officeDocument/2006/relationships/hyperlink" Target="mailto:Brian.Grabher@pfgc.com" TargetMode="External"/><Relationship Id="rId94" Type="http://schemas.openxmlformats.org/officeDocument/2006/relationships/hyperlink" Target="mailto:Don.Furlano@pfgc.com" TargetMode="External"/><Relationship Id="rId148" Type="http://schemas.openxmlformats.org/officeDocument/2006/relationships/hyperlink" Target="mailto:DPROKOS@GRECOANDSONS.COM" TargetMode="External"/><Relationship Id="rId169" Type="http://schemas.openxmlformats.org/officeDocument/2006/relationships/hyperlink" Target="mailto:christopher.pignotti@grecoandsons.com" TargetMode="External"/><Relationship Id="rId4" Type="http://schemas.openxmlformats.org/officeDocument/2006/relationships/hyperlink" Target="mailto:Don.Harris@pfgc.com" TargetMode="External"/><Relationship Id="rId180" Type="http://schemas.openxmlformats.org/officeDocument/2006/relationships/hyperlink" Target="mailto:Euijeong.Kim@sysco.com" TargetMode="External"/><Relationship Id="rId215" Type="http://schemas.openxmlformats.org/officeDocument/2006/relationships/hyperlink" Target="mailto:euijeong.kim@sysco.com&#65533;" TargetMode="External"/><Relationship Id="rId236" Type="http://schemas.openxmlformats.org/officeDocument/2006/relationships/hyperlink" Target="mailto:todd.sobecki@gfs.com" TargetMode="External"/><Relationship Id="rId257" Type="http://schemas.openxmlformats.org/officeDocument/2006/relationships/hyperlink" Target="mailto:sam.butler@gfs.com" TargetMode="External"/><Relationship Id="rId278" Type="http://schemas.openxmlformats.org/officeDocument/2006/relationships/hyperlink" Target="mailto:dave.oberski@gfs.com" TargetMode="External"/><Relationship Id="rId303" Type="http://schemas.openxmlformats.org/officeDocument/2006/relationships/hyperlink" Target="mailto:KATE.CHOWNING@GFS.COM" TargetMode="External"/><Relationship Id="rId42" Type="http://schemas.openxmlformats.org/officeDocument/2006/relationships/hyperlink" Target="mailto:Katie.Clawson@pfgc.com" TargetMode="External"/><Relationship Id="rId84" Type="http://schemas.openxmlformats.org/officeDocument/2006/relationships/hyperlink" Target="mailto:Nick.Galanis@pfgc.com" TargetMode="External"/><Relationship Id="rId138" Type="http://schemas.openxmlformats.org/officeDocument/2006/relationships/hyperlink" Target="mailto:rkoontz@grecoandsons.com" TargetMode="External"/><Relationship Id="rId191" Type="http://schemas.openxmlformats.org/officeDocument/2006/relationships/hyperlink" Target="mailto:Aidan.Danvers@sysco.com" TargetMode="External"/><Relationship Id="rId205" Type="http://schemas.openxmlformats.org/officeDocument/2006/relationships/hyperlink" Target="mailto:Gary.Cocanig@sysco.com&#65533;" TargetMode="External"/><Relationship Id="rId247" Type="http://schemas.openxmlformats.org/officeDocument/2006/relationships/hyperlink" Target="mailto:megan.punches@gfs.com" TargetMode="External"/><Relationship Id="rId107" Type="http://schemas.openxmlformats.org/officeDocument/2006/relationships/hyperlink" Target="mailto:Jonathan.rado@usfoods.com" TargetMode="External"/><Relationship Id="rId289" Type="http://schemas.openxmlformats.org/officeDocument/2006/relationships/hyperlink" Target="mailto:mark.standfest@gfs.com" TargetMode="External"/><Relationship Id="rId11" Type="http://schemas.openxmlformats.org/officeDocument/2006/relationships/hyperlink" Target="mailto:Chris.Holden@pfgc.com" TargetMode="External"/><Relationship Id="rId53" Type="http://schemas.openxmlformats.org/officeDocument/2006/relationships/hyperlink" Target="mailto:dan.foote@pfgc.com" TargetMode="External"/><Relationship Id="rId149" Type="http://schemas.openxmlformats.org/officeDocument/2006/relationships/hyperlink" Target="mailto:RBERN@GRECOANDSONS.COM" TargetMode="External"/><Relationship Id="rId95" Type="http://schemas.openxmlformats.org/officeDocument/2006/relationships/hyperlink" Target="mailto:Brad.Kinast@pfgc.com" TargetMode="External"/><Relationship Id="rId160" Type="http://schemas.openxmlformats.org/officeDocument/2006/relationships/hyperlink" Target="mailto:tschaffer@grecoandsons.com" TargetMode="External"/><Relationship Id="rId216" Type="http://schemas.openxmlformats.org/officeDocument/2006/relationships/hyperlink" Target="mailto:Bryant.Mitchell@sysco.com&#65533;" TargetMode="External"/><Relationship Id="rId258" Type="http://schemas.openxmlformats.org/officeDocument/2006/relationships/hyperlink" Target="mailto:michael.gunderson@gfs.com" TargetMode="External"/><Relationship Id="rId22" Type="http://schemas.openxmlformats.org/officeDocument/2006/relationships/hyperlink" Target="mailto:Bruce.Satterlee@pfgc.com" TargetMode="External"/><Relationship Id="rId64" Type="http://schemas.openxmlformats.org/officeDocument/2006/relationships/hyperlink" Target="mailto:christopher.kellogg@pfgc.com" TargetMode="External"/><Relationship Id="rId118" Type="http://schemas.openxmlformats.org/officeDocument/2006/relationships/hyperlink" Target="mailto:patc@grecoandsons.com" TargetMode="External"/><Relationship Id="rId171" Type="http://schemas.openxmlformats.org/officeDocument/2006/relationships/hyperlink" Target="mailto:M.CALO@GRECOANDSONS.COM" TargetMode="External"/><Relationship Id="rId227" Type="http://schemas.openxmlformats.org/officeDocument/2006/relationships/hyperlink" Target="mailto:KATE.CHOWNING@GFS.COM" TargetMode="External"/><Relationship Id="rId269" Type="http://schemas.openxmlformats.org/officeDocument/2006/relationships/hyperlink" Target="mailto:brian.rice@gfs.com" TargetMode="External"/><Relationship Id="rId33" Type="http://schemas.openxmlformats.org/officeDocument/2006/relationships/hyperlink" Target="mailto:Frances.Byrne@pfgc.com" TargetMode="External"/><Relationship Id="rId129" Type="http://schemas.openxmlformats.org/officeDocument/2006/relationships/hyperlink" Target="mailto:DCELESTINE@GRECOANDSONS.COM" TargetMode="External"/><Relationship Id="rId280" Type="http://schemas.openxmlformats.org/officeDocument/2006/relationships/hyperlink" Target="mailto:meredith.isenberg@gfs.com" TargetMode="External"/><Relationship Id="rId75" Type="http://schemas.openxmlformats.org/officeDocument/2006/relationships/hyperlink" Target="mailto:Joe.Klaus@pfgc.com" TargetMode="External"/><Relationship Id="rId140" Type="http://schemas.openxmlformats.org/officeDocument/2006/relationships/hyperlink" Target="mailto:jsoukup@grecoandsons.com" TargetMode="External"/><Relationship Id="rId182" Type="http://schemas.openxmlformats.org/officeDocument/2006/relationships/hyperlink" Target="mailto:Jaeho.Cho@sysco.com" TargetMode="External"/><Relationship Id="rId6" Type="http://schemas.openxmlformats.org/officeDocument/2006/relationships/hyperlink" Target="mailto:Gino.Darco@pfgc.com" TargetMode="External"/><Relationship Id="rId238" Type="http://schemas.openxmlformats.org/officeDocument/2006/relationships/hyperlink" Target="mailto:elizabeth.grabowski@gfs.com" TargetMode="External"/><Relationship Id="rId291" Type="http://schemas.openxmlformats.org/officeDocument/2006/relationships/hyperlink" Target="mailto:robert.renninger@gfs.com" TargetMode="External"/><Relationship Id="rId305" Type="http://schemas.openxmlformats.org/officeDocument/2006/relationships/hyperlink" Target="mailto:stephanie.gjonaj@gfs.com"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mailto:erica.cheers@outlook.com" TargetMode="External"/><Relationship Id="rId2" Type="http://schemas.openxmlformats.org/officeDocument/2006/relationships/hyperlink" Target="mailto:lisa.hayes@gfs.com" TargetMode="External"/><Relationship Id="rId1" Type="http://schemas.openxmlformats.org/officeDocument/2006/relationships/hyperlink" Target="mailto:kathy.eising@gfs.com" TargetMode="External"/><Relationship Id="rId4" Type="http://schemas.openxmlformats.org/officeDocument/2006/relationships/hyperlink" Target="mailto:PAMELA.HOLTZ@GFS.COM" TargetMode="External"/></Relationships>
</file>

<file path=xl/worksheets/_rels/sheet24.xml.rels><?xml version="1.0" encoding="UTF-8" standalone="yes"?>
<Relationships xmlns="http://schemas.openxmlformats.org/package/2006/relationships"><Relationship Id="rId117" Type="http://schemas.openxmlformats.org/officeDocument/2006/relationships/hyperlink" Target="mailto:KATE.CHOWNING@GFS.COM" TargetMode="External"/><Relationship Id="rId21" Type="http://schemas.openxmlformats.org/officeDocument/2006/relationships/hyperlink" Target="mailto:mark.standfest@gfs.com" TargetMode="External"/><Relationship Id="rId42" Type="http://schemas.openxmlformats.org/officeDocument/2006/relationships/hyperlink" Target="mailto:daggnus@icloud.com" TargetMode="External"/><Relationship Id="rId63" Type="http://schemas.openxmlformats.org/officeDocument/2006/relationships/hyperlink" Target="mailto:brittany.bradley@gfs.com" TargetMode="External"/><Relationship Id="rId84" Type="http://schemas.openxmlformats.org/officeDocument/2006/relationships/hyperlink" Target="mailto:andonia@frontiernet.net" TargetMode="External"/><Relationship Id="rId138" Type="http://schemas.openxmlformats.org/officeDocument/2006/relationships/hyperlink" Target="mailto:rob.white@gfs.com" TargetMode="External"/><Relationship Id="rId159" Type="http://schemas.openxmlformats.org/officeDocument/2006/relationships/hyperlink" Target="mailto:ryan.schnipke@gfs.com" TargetMode="External"/><Relationship Id="rId170" Type="http://schemas.openxmlformats.org/officeDocument/2006/relationships/hyperlink" Target="mailto:sstone@zps.org" TargetMode="External"/><Relationship Id="rId107" Type="http://schemas.openxmlformats.org/officeDocument/2006/relationships/hyperlink" Target="mailto:dave.oberski@gfs.com" TargetMode="External"/><Relationship Id="rId11" Type="http://schemas.openxmlformats.org/officeDocument/2006/relationships/hyperlink" Target="mailto:megan.punches@gfs.com" TargetMode="External"/><Relationship Id="rId32" Type="http://schemas.openxmlformats.org/officeDocument/2006/relationships/hyperlink" Target="mailto:michaelg@casscoa.org" TargetMode="External"/><Relationship Id="rId53" Type="http://schemas.openxmlformats.org/officeDocument/2006/relationships/hyperlink" Target="mailto:tony.perna@gfs.com" TargetMode="External"/><Relationship Id="rId74" Type="http://schemas.openxmlformats.org/officeDocument/2006/relationships/hyperlink" Target="mailto:david.drauer@gfs.com" TargetMode="External"/><Relationship Id="rId128" Type="http://schemas.openxmlformats.org/officeDocument/2006/relationships/hyperlink" Target="mailto:sam.butler@gfs.com" TargetMode="External"/><Relationship Id="rId149" Type="http://schemas.openxmlformats.org/officeDocument/2006/relationships/hyperlink" Target="mailto:bob.schuyler@gfs.com" TargetMode="External"/><Relationship Id="rId5" Type="http://schemas.openxmlformats.org/officeDocument/2006/relationships/hyperlink" Target="mailto:aaron.wartenberg@gfs.com" TargetMode="External"/><Relationship Id="rId95" Type="http://schemas.openxmlformats.org/officeDocument/2006/relationships/hyperlink" Target="mailto:lindsey.karle@gfs.com" TargetMode="External"/><Relationship Id="rId160" Type="http://schemas.openxmlformats.org/officeDocument/2006/relationships/hyperlink" Target="mailto:diet.mason@tlcmgmt.com" TargetMode="External"/><Relationship Id="rId22" Type="http://schemas.openxmlformats.org/officeDocument/2006/relationships/hyperlink" Target="mailto:edisonronnie@yahoo.com" TargetMode="External"/><Relationship Id="rId43" Type="http://schemas.openxmlformats.org/officeDocument/2006/relationships/hyperlink" Target="mailto:megan.punches@gfs.com" TargetMode="External"/><Relationship Id="rId64" Type="http://schemas.openxmlformats.org/officeDocument/2006/relationships/hyperlink" Target="mailto:cpowell@grdominicans.org" TargetMode="External"/><Relationship Id="rId118" Type="http://schemas.openxmlformats.org/officeDocument/2006/relationships/hyperlink" Target="mailto:ahaddix@otsegops.org" TargetMode="External"/><Relationship Id="rId139" Type="http://schemas.openxmlformats.org/officeDocument/2006/relationships/hyperlink" Target="mailto:sloebonesbbq@gmail.com" TargetMode="External"/><Relationship Id="rId85" Type="http://schemas.openxmlformats.org/officeDocument/2006/relationships/hyperlink" Target="mailto:TOM.FREDERICK@GFS.COM" TargetMode="External"/><Relationship Id="rId150" Type="http://schemas.openxmlformats.org/officeDocument/2006/relationships/hyperlink" Target="mailto:freitasto@tcaps.net" TargetMode="External"/><Relationship Id="rId12" Type="http://schemas.openxmlformats.org/officeDocument/2006/relationships/hyperlink" Target="mailto:laura.whaley@baruchsls.org" TargetMode="External"/><Relationship Id="rId33" Type="http://schemas.openxmlformats.org/officeDocument/2006/relationships/hyperlink" Target="mailto:KATE.CHOWNING@GFS.COM" TargetMode="External"/><Relationship Id="rId108" Type="http://schemas.openxmlformats.org/officeDocument/2006/relationships/hyperlink" Target="mailto:jesse@michindoh.com" TargetMode="External"/><Relationship Id="rId129" Type="http://schemas.openxmlformats.org/officeDocument/2006/relationships/hyperlink" Target="mailto:tengland@rivertownridge.com" TargetMode="External"/><Relationship Id="rId54" Type="http://schemas.openxmlformats.org/officeDocument/2006/relationships/hyperlink" Target="mailto:osukane@gmail.com" TargetMode="External"/><Relationship Id="rId70" Type="http://schemas.openxmlformats.org/officeDocument/2006/relationships/hyperlink" Target="mailto:lucas.sweet@gfs.com" TargetMode="External"/><Relationship Id="rId75" Type="http://schemas.openxmlformats.org/officeDocument/2006/relationships/hyperlink" Target="mailto:chuck@aardvarkmi.com" TargetMode="External"/><Relationship Id="rId91" Type="http://schemas.openxmlformats.org/officeDocument/2006/relationships/hyperlink" Target="mailto:angella.jirovec@gfs.com" TargetMode="External"/><Relationship Id="rId96" Type="http://schemas.openxmlformats.org/officeDocument/2006/relationships/hyperlink" Target="mailto:andrewkleck@gmail.com" TargetMode="External"/><Relationship Id="rId140" Type="http://schemas.openxmlformats.org/officeDocument/2006/relationships/hyperlink" Target="mailto:laine.marks@gfs.com" TargetMode="External"/><Relationship Id="rId145" Type="http://schemas.openxmlformats.org/officeDocument/2006/relationships/hyperlink" Target="mailto:todd.sobecki@gfs.com" TargetMode="External"/><Relationship Id="rId161" Type="http://schemas.openxmlformats.org/officeDocument/2006/relationships/hyperlink" Target="mailto:mary.wymer@gfs.com" TargetMode="External"/><Relationship Id="rId166" Type="http://schemas.openxmlformats.org/officeDocument/2006/relationships/hyperlink" Target="mailto:kct21584@gmail.com" TargetMode="External"/><Relationship Id="rId1" Type="http://schemas.openxmlformats.org/officeDocument/2006/relationships/hyperlink" Target="mailto:ashley.lutjens@gfs.com" TargetMode="External"/><Relationship Id="rId6" Type="http://schemas.openxmlformats.org/officeDocument/2006/relationships/hyperlink" Target="mailto:clarkj@antrimcounty.org" TargetMode="External"/><Relationship Id="rId23" Type="http://schemas.openxmlformats.org/officeDocument/2006/relationships/hyperlink" Target="mailto:aaron.wartenberg@gfs.com" TargetMode="External"/><Relationship Id="rId28" Type="http://schemas.openxmlformats.org/officeDocument/2006/relationships/hyperlink" Target="mailto:jake@campgreenwood.org" TargetMode="External"/><Relationship Id="rId49" Type="http://schemas.openxmlformats.org/officeDocument/2006/relationships/hyperlink" Target="mailto:KATE.CHOWNING@GFS.COM" TargetMode="External"/><Relationship Id="rId114" Type="http://schemas.openxmlformats.org/officeDocument/2006/relationships/hyperlink" Target="mailto:newparkchef@gmail.com" TargetMode="External"/><Relationship Id="rId119" Type="http://schemas.openxmlformats.org/officeDocument/2006/relationships/hyperlink" Target="mailto:michelle.wurst@gfs.com" TargetMode="External"/><Relationship Id="rId44" Type="http://schemas.openxmlformats.org/officeDocument/2006/relationships/hyperlink" Target="mailto:kitchen@crcg.org" TargetMode="External"/><Relationship Id="rId60" Type="http://schemas.openxmlformats.org/officeDocument/2006/relationships/hyperlink" Target="mailto:gladstonedeli@yahoo.com" TargetMode="External"/><Relationship Id="rId65" Type="http://schemas.openxmlformats.org/officeDocument/2006/relationships/hyperlink" Target="mailto:mward@glaa.net" TargetMode="External"/><Relationship Id="rId81" Type="http://schemas.openxmlformats.org/officeDocument/2006/relationships/hyperlink" Target="mailto:robert.doherty@gfs.com" TargetMode="External"/><Relationship Id="rId86" Type="http://schemas.openxmlformats.org/officeDocument/2006/relationships/hyperlink" Target="mailto:atolbert@ywcakalamazoo.org" TargetMode="External"/><Relationship Id="rId130" Type="http://schemas.openxmlformats.org/officeDocument/2006/relationships/hyperlink" Target="mailto:jessica.habetler@gfs.com" TargetMode="External"/><Relationship Id="rId135" Type="http://schemas.openxmlformats.org/officeDocument/2006/relationships/hyperlink" Target="mailto:sarah@silvagr.com" TargetMode="External"/><Relationship Id="rId151" Type="http://schemas.openxmlformats.org/officeDocument/2006/relationships/hyperlink" Target="mailto:matthew.dehuff@gfs.com" TargetMode="External"/><Relationship Id="rId156" Type="http://schemas.openxmlformats.org/officeDocument/2006/relationships/hyperlink" Target="mailto:simmonan@trinity-health.org" TargetMode="External"/><Relationship Id="rId13" Type="http://schemas.openxmlformats.org/officeDocument/2006/relationships/hyperlink" Target="mailto:anthony.vitale@gfs.com" TargetMode="External"/><Relationship Id="rId18" Type="http://schemas.openxmlformats.org/officeDocument/2006/relationships/hyperlink" Target="mailto:bklaurenceinc@rocketmail.com" TargetMode="External"/><Relationship Id="rId39" Type="http://schemas.openxmlformats.org/officeDocument/2006/relationships/hyperlink" Target="mailto:ryan.schnipke@gfs.com" TargetMode="External"/><Relationship Id="rId109" Type="http://schemas.openxmlformats.org/officeDocument/2006/relationships/hyperlink" Target="mailto:eric.robinson@gfs.com" TargetMode="External"/><Relationship Id="rId34" Type="http://schemas.openxmlformats.org/officeDocument/2006/relationships/hyperlink" Target="mailto:eileenobrien@grcatholiccentral.org" TargetMode="External"/><Relationship Id="rId50" Type="http://schemas.openxmlformats.org/officeDocument/2006/relationships/hyperlink" Target="mailto:ssimons@ctachargers.org" TargetMode="External"/><Relationship Id="rId55" Type="http://schemas.openxmlformats.org/officeDocument/2006/relationships/hyperlink" Target="mailto:larry.musk@gfs.com" TargetMode="External"/><Relationship Id="rId76" Type="http://schemas.openxmlformats.org/officeDocument/2006/relationships/hyperlink" Target="mailto:brian.rice@gfs.com" TargetMode="External"/><Relationship Id="rId97" Type="http://schemas.openxmlformats.org/officeDocument/2006/relationships/hyperlink" Target="mailto:mark.standfest@gfs.com" TargetMode="External"/><Relationship Id="rId104" Type="http://schemas.openxmlformats.org/officeDocument/2006/relationships/hyperlink" Target="mailto:gweismann@beaconhealthsystem.org" TargetMode="External"/><Relationship Id="rId120" Type="http://schemas.openxmlformats.org/officeDocument/2006/relationships/hyperlink" Target="mailto:halker.c@ottawaglandorf.org" TargetMode="External"/><Relationship Id="rId125" Type="http://schemas.openxmlformats.org/officeDocument/2006/relationships/hyperlink" Target="mailto:kevin@pineridgecamp.com" TargetMode="External"/><Relationship Id="rId141" Type="http://schemas.openxmlformats.org/officeDocument/2006/relationships/hyperlink" Target="mailto:rhonda.howard@umhsparrow.org" TargetMode="External"/><Relationship Id="rId146" Type="http://schemas.openxmlformats.org/officeDocument/2006/relationships/hyperlink" Target="mailto:Caitlyn.R.Scher@powershealth.org" TargetMode="External"/><Relationship Id="rId167" Type="http://schemas.openxmlformats.org/officeDocument/2006/relationships/hyperlink" Target="mailto:mike.jambor@gfs.com" TargetMode="External"/><Relationship Id="rId7" Type="http://schemas.openxmlformats.org/officeDocument/2006/relationships/hyperlink" Target="mailto:brian.shreffler@gfs.com" TargetMode="External"/><Relationship Id="rId71" Type="http://schemas.openxmlformats.org/officeDocument/2006/relationships/hyperlink" Target="mailto:msearing@burnsidecenter.com" TargetMode="External"/><Relationship Id="rId92" Type="http://schemas.openxmlformats.org/officeDocument/2006/relationships/hyperlink" Target="mailto:swermuth@lcmcf.org" TargetMode="External"/><Relationship Id="rId162" Type="http://schemas.openxmlformats.org/officeDocument/2006/relationships/hyperlink" Target="mailto:kendra.gradert@faithhospicecare.org" TargetMode="External"/><Relationship Id="rId2" Type="http://schemas.openxmlformats.org/officeDocument/2006/relationships/hyperlink" Target="mailto:richard.gutowski.88@gmail.com" TargetMode="External"/><Relationship Id="rId29" Type="http://schemas.openxmlformats.org/officeDocument/2006/relationships/hyperlink" Target="mailto:lindsey.karle@gfs.com" TargetMode="External"/><Relationship Id="rId24" Type="http://schemas.openxmlformats.org/officeDocument/2006/relationships/hyperlink" Target="mailto:apowell_01@yahoo.com" TargetMode="External"/><Relationship Id="rId40" Type="http://schemas.openxmlformats.org/officeDocument/2006/relationships/hyperlink" Target="mailto:dweaver@bryanhc.com" TargetMode="External"/><Relationship Id="rId45" Type="http://schemas.openxmlformats.org/officeDocument/2006/relationships/hyperlink" Target="mailto:holly.fluker@gfs.com" TargetMode="External"/><Relationship Id="rId66" Type="http://schemas.openxmlformats.org/officeDocument/2006/relationships/hyperlink" Target="mailto:mishael.pullian@gfs.com" TargetMode="External"/><Relationship Id="rId87" Type="http://schemas.openxmlformats.org/officeDocument/2006/relationships/hyperlink" Target="mailto:john.malaric@gfs.com" TargetMode="External"/><Relationship Id="rId110" Type="http://schemas.openxmlformats.org/officeDocument/2006/relationships/hyperlink" Target="mailto:Deven@MiddleCoastBrewingCo.com" TargetMode="External"/><Relationship Id="rId115" Type="http://schemas.openxmlformats.org/officeDocument/2006/relationships/hyperlink" Target="mailto:megan.punches@gfs.com" TargetMode="External"/><Relationship Id="rId131" Type="http://schemas.openxmlformats.org/officeDocument/2006/relationships/hyperlink" Target="mailto:mike@rollerdawg.com" TargetMode="External"/><Relationship Id="rId136" Type="http://schemas.openxmlformats.org/officeDocument/2006/relationships/hyperlink" Target="mailto:robert.renninger@gfs.com" TargetMode="External"/><Relationship Id="rId157" Type="http://schemas.openxmlformats.org/officeDocument/2006/relationships/hyperlink" Target="mailto:david.brown3@gfs.com" TargetMode="External"/><Relationship Id="rId61" Type="http://schemas.openxmlformats.org/officeDocument/2006/relationships/hyperlink" Target="mailto:megan.punches@gfs.com" TargetMode="External"/><Relationship Id="rId82" Type="http://schemas.openxmlformats.org/officeDocument/2006/relationships/hyperlink" Target="mailto:scoaxum@ivytech.edu" TargetMode="External"/><Relationship Id="rId152" Type="http://schemas.openxmlformats.org/officeDocument/2006/relationships/hyperlink" Target="mailto:mshufelt@theamplepantry.com" TargetMode="External"/><Relationship Id="rId19" Type="http://schemas.openxmlformats.org/officeDocument/2006/relationships/hyperlink" Target="mailto:elizabeth.grabowski@gfs.com" TargetMode="External"/><Relationship Id="rId14" Type="http://schemas.openxmlformats.org/officeDocument/2006/relationships/hyperlink" Target="mailto:sdyker@gmail.com" TargetMode="External"/><Relationship Id="rId30" Type="http://schemas.openxmlformats.org/officeDocument/2006/relationships/hyperlink" Target="mailto:cateringandevents@candlestone.com" TargetMode="External"/><Relationship Id="rId35" Type="http://schemas.openxmlformats.org/officeDocument/2006/relationships/hyperlink" Target="mailto:RHONDA.SANDISON@GFS.COM" TargetMode="External"/><Relationship Id="rId56" Type="http://schemas.openxmlformats.org/officeDocument/2006/relationships/hyperlink" Target="mailto:gnlregionalmanager@gmail.com" TargetMode="External"/><Relationship Id="rId77" Type="http://schemas.openxmlformats.org/officeDocument/2006/relationships/hyperlink" Target="mailto:joe@highcaliberkarting.com" TargetMode="External"/><Relationship Id="rId100" Type="http://schemas.openxmlformats.org/officeDocument/2006/relationships/hyperlink" Target="mailto:julie.kitson@mcbain.org" TargetMode="External"/><Relationship Id="rId105" Type="http://schemas.openxmlformats.org/officeDocument/2006/relationships/hyperlink" Target="mailto:TONY.RABIDEAU@GFS.COM" TargetMode="External"/><Relationship Id="rId126" Type="http://schemas.openxmlformats.org/officeDocument/2006/relationships/hyperlink" Target="mailto:nick.duncan@gfs.com" TargetMode="External"/><Relationship Id="rId147" Type="http://schemas.openxmlformats.org/officeDocument/2006/relationships/hyperlink" Target="mailto:deb.bellomo@gfs.com" TargetMode="External"/><Relationship Id="rId168" Type="http://schemas.openxmlformats.org/officeDocument/2006/relationships/hyperlink" Target="mailto:jimmy.carter@wisacad.org" TargetMode="External"/><Relationship Id="rId8" Type="http://schemas.openxmlformats.org/officeDocument/2006/relationships/hyperlink" Target="mailto:julianhart0413@gmail.com" TargetMode="External"/><Relationship Id="rId51" Type="http://schemas.openxmlformats.org/officeDocument/2006/relationships/hyperlink" Target="mailto:beth.wampler@gfs.com" TargetMode="External"/><Relationship Id="rId72" Type="http://schemas.openxmlformats.org/officeDocument/2006/relationships/hyperlink" Target="mailto:sam.butler@gfs.com" TargetMode="External"/><Relationship Id="rId93" Type="http://schemas.openxmlformats.org/officeDocument/2006/relationships/hyperlink" Target="mailto:john.kluck@gfs.com" TargetMode="External"/><Relationship Id="rId98" Type="http://schemas.openxmlformats.org/officeDocument/2006/relationships/hyperlink" Target="mailto:rbtcrissman@gmail.com" TargetMode="External"/><Relationship Id="rId121" Type="http://schemas.openxmlformats.org/officeDocument/2006/relationships/hyperlink" Target="mailto:jp.pinckney@gfs.com" TargetMode="External"/><Relationship Id="rId142" Type="http://schemas.openxmlformats.org/officeDocument/2006/relationships/hyperlink" Target="mailto:mary.wymer@gfs.com" TargetMode="External"/><Relationship Id="rId163" Type="http://schemas.openxmlformats.org/officeDocument/2006/relationships/hyperlink" Target="mailto:stephanie.gjonaj@gfs.com" TargetMode="External"/><Relationship Id="rId3" Type="http://schemas.openxmlformats.org/officeDocument/2006/relationships/hyperlink" Target="mailto:shawn.hoppenrath@gfs.com" TargetMode="External"/><Relationship Id="rId25" Type="http://schemas.openxmlformats.org/officeDocument/2006/relationships/hyperlink" Target="mailto:megan.punches@gfs.com" TargetMode="External"/><Relationship Id="rId46" Type="http://schemas.openxmlformats.org/officeDocument/2006/relationships/hyperlink" Target="mailto:umasmarket@gmail.com" TargetMode="External"/><Relationship Id="rId67" Type="http://schemas.openxmlformats.org/officeDocument/2006/relationships/hyperlink" Target="mailto:chefmichael@cannonsburgvillage.com" TargetMode="External"/><Relationship Id="rId116" Type="http://schemas.openxmlformats.org/officeDocument/2006/relationships/hyperlink" Target="mailto:josh.simmer@robbinswoodalc.com" TargetMode="External"/><Relationship Id="rId137" Type="http://schemas.openxmlformats.org/officeDocument/2006/relationships/hyperlink" Target="mailto:rhondabloch@yahoo.com" TargetMode="External"/><Relationship Id="rId158" Type="http://schemas.openxmlformats.org/officeDocument/2006/relationships/hyperlink" Target="mailto:info@tinyscoffeebar.com" TargetMode="External"/><Relationship Id="rId20" Type="http://schemas.openxmlformats.org/officeDocument/2006/relationships/hyperlink" Target="mailto:cgibbons0003@gmail.com" TargetMode="External"/><Relationship Id="rId41" Type="http://schemas.openxmlformats.org/officeDocument/2006/relationships/hyperlink" Target="mailto:shane.bybee@gfs.com" TargetMode="External"/><Relationship Id="rId62" Type="http://schemas.openxmlformats.org/officeDocument/2006/relationships/hyperlink" Target="mailto:ruth@graceadventures.org" TargetMode="External"/><Relationship Id="rId83" Type="http://schemas.openxmlformats.org/officeDocument/2006/relationships/hyperlink" Target="mailto:BRIAN.DEMANN@GFS.COM" TargetMode="External"/><Relationship Id="rId88" Type="http://schemas.openxmlformats.org/officeDocument/2006/relationships/hyperlink" Target="mailto:WCarroll1@saulttribe.net" TargetMode="External"/><Relationship Id="rId111" Type="http://schemas.openxmlformats.org/officeDocument/2006/relationships/hyperlink" Target="mailto:ryan.treharne@gfs.com" TargetMode="External"/><Relationship Id="rId132" Type="http://schemas.openxmlformats.org/officeDocument/2006/relationships/hyperlink" Target="mailto:jessie.waalkes@gfs.com" TargetMode="External"/><Relationship Id="rId153" Type="http://schemas.openxmlformats.org/officeDocument/2006/relationships/hyperlink" Target="mailto:ruben.ornelas-luna@gfs.com" TargetMode="External"/><Relationship Id="rId15" Type="http://schemas.openxmlformats.org/officeDocument/2006/relationships/hyperlink" Target="mailto:daniel.mckisson@gfs.com" TargetMode="External"/><Relationship Id="rId36" Type="http://schemas.openxmlformats.org/officeDocument/2006/relationships/hyperlink" Target="mailto:pmurray@creativedining.com" TargetMode="External"/><Relationship Id="rId57" Type="http://schemas.openxmlformats.org/officeDocument/2006/relationships/hyperlink" Target="mailto:michael.gunderson@gfs.com" TargetMode="External"/><Relationship Id="rId106" Type="http://schemas.openxmlformats.org/officeDocument/2006/relationships/hyperlink" Target="mailto:wesley.davis@magi.net" TargetMode="External"/><Relationship Id="rId127" Type="http://schemas.openxmlformats.org/officeDocument/2006/relationships/hyperlink" Target="mailto:plantbasedconeys@gmail.com" TargetMode="External"/><Relationship Id="rId10" Type="http://schemas.openxmlformats.org/officeDocument/2006/relationships/hyperlink" Target="mailto:Jclairmont@grymca.org" TargetMode="External"/><Relationship Id="rId31" Type="http://schemas.openxmlformats.org/officeDocument/2006/relationships/hyperlink" Target="mailto:meredith.isenberg@gfs.com" TargetMode="External"/><Relationship Id="rId52" Type="http://schemas.openxmlformats.org/officeDocument/2006/relationships/hyperlink" Target="mailto:amiranda@crossroadcares.org" TargetMode="External"/><Relationship Id="rId73" Type="http://schemas.openxmlformats.org/officeDocument/2006/relationships/hyperlink" Target="mailto:Gibsonll@thornapplemanor.com" TargetMode="External"/><Relationship Id="rId78" Type="http://schemas.openxmlformats.org/officeDocument/2006/relationships/hyperlink" Target="mailto:angella.jirovec@gfs.com" TargetMode="External"/><Relationship Id="rId94" Type="http://schemas.openxmlformats.org/officeDocument/2006/relationships/hyperlink" Target="mailto:scottpetitpas@gmail.com" TargetMode="External"/><Relationship Id="rId99" Type="http://schemas.openxmlformats.org/officeDocument/2006/relationships/hyperlink" Target="mailto:bob.schuyler@gfs.com" TargetMode="External"/><Relationship Id="rId101" Type="http://schemas.openxmlformats.org/officeDocument/2006/relationships/hyperlink" Target="mailto:janet.allen@gfs.com" TargetMode="External"/><Relationship Id="rId122" Type="http://schemas.openxmlformats.org/officeDocument/2006/relationships/hyperlink" Target="mailto:ashton.brandow@gmail.com" TargetMode="External"/><Relationship Id="rId143" Type="http://schemas.openxmlformats.org/officeDocument/2006/relationships/hyperlink" Target="mailto:joseph.kortman@gfs.com" TargetMode="External"/><Relationship Id="rId148" Type="http://schemas.openxmlformats.org/officeDocument/2006/relationships/hyperlink" Target="mailto:derek.anders@storypoint.com" TargetMode="External"/><Relationship Id="rId164" Type="http://schemas.openxmlformats.org/officeDocument/2006/relationships/hyperlink" Target="mailto:taylor.lowell@harborterracesl.com" TargetMode="External"/><Relationship Id="rId169" Type="http://schemas.openxmlformats.org/officeDocument/2006/relationships/hyperlink" Target="mailto:KATE.CHOWNING@GFS.COM" TargetMode="External"/><Relationship Id="rId4" Type="http://schemas.openxmlformats.org/officeDocument/2006/relationships/hyperlink" Target="mailto:addam@brunch-house.com" TargetMode="External"/><Relationship Id="rId9" Type="http://schemas.openxmlformats.org/officeDocument/2006/relationships/hyperlink" Target="mailto:sam.butler@gfs.com" TargetMode="External"/><Relationship Id="rId26" Type="http://schemas.openxmlformats.org/officeDocument/2006/relationships/hyperlink" Target="mailto:dave@campblodgett.org" TargetMode="External"/><Relationship Id="rId47" Type="http://schemas.openxmlformats.org/officeDocument/2006/relationships/hyperlink" Target="mailto:dave.oberski@gfs.com" TargetMode="External"/><Relationship Id="rId68" Type="http://schemas.openxmlformats.org/officeDocument/2006/relationships/hyperlink" Target="mailto:TOM.FREDERICK@GFS.COM" TargetMode="External"/><Relationship Id="rId89" Type="http://schemas.openxmlformats.org/officeDocument/2006/relationships/hyperlink" Target="mailto:joey.fosmore@gfs.com" TargetMode="External"/><Relationship Id="rId112" Type="http://schemas.openxmlformats.org/officeDocument/2006/relationships/hyperlink" Target="mailto:ericgillishmrg@gmail.com" TargetMode="External"/><Relationship Id="rId133" Type="http://schemas.openxmlformats.org/officeDocument/2006/relationships/hyperlink" Target="mailto:director@rccoa.net" TargetMode="External"/><Relationship Id="rId154" Type="http://schemas.openxmlformats.org/officeDocument/2006/relationships/hyperlink" Target="mailto:theknotspot@gmail.com" TargetMode="External"/><Relationship Id="rId16" Type="http://schemas.openxmlformats.org/officeDocument/2006/relationships/hyperlink" Target="mailto:slimmendonald@gmail.com" TargetMode="External"/><Relationship Id="rId37" Type="http://schemas.openxmlformats.org/officeDocument/2006/relationships/hyperlink" Target="mailto:TONY.RABIDEAU@GFS.COM" TargetMode="External"/><Relationship Id="rId58" Type="http://schemas.openxmlformats.org/officeDocument/2006/relationships/hyperlink" Target="mailto:gilliesconey@gmail.com" TargetMode="External"/><Relationship Id="rId79" Type="http://schemas.openxmlformats.org/officeDocument/2006/relationships/hyperlink" Target="mailto:terry.hager@gfs.com" TargetMode="External"/><Relationship Id="rId102" Type="http://schemas.openxmlformats.org/officeDocument/2006/relationships/hyperlink" Target="mailto:rubenb@melnapschools.com" TargetMode="External"/><Relationship Id="rId123" Type="http://schemas.openxmlformats.org/officeDocument/2006/relationships/hyperlink" Target="mailto:nsbriggs09@gmail.com" TargetMode="External"/><Relationship Id="rId144" Type="http://schemas.openxmlformats.org/officeDocument/2006/relationships/hyperlink" Target="mailto:James@thespringscamp.com" TargetMode="External"/><Relationship Id="rId90" Type="http://schemas.openxmlformats.org/officeDocument/2006/relationships/hyperlink" Target="mailto:phaddle@hotmail.com" TargetMode="External"/><Relationship Id="rId165" Type="http://schemas.openxmlformats.org/officeDocument/2006/relationships/hyperlink" Target="mailto:andrew.knapp@gfs.com" TargetMode="External"/><Relationship Id="rId27" Type="http://schemas.openxmlformats.org/officeDocument/2006/relationships/hyperlink" Target="mailto:megan.punches@gfs.com" TargetMode="External"/><Relationship Id="rId48" Type="http://schemas.openxmlformats.org/officeDocument/2006/relationships/hyperlink" Target="mailto:lindsay.kent@myeagles.org" TargetMode="External"/><Relationship Id="rId69" Type="http://schemas.openxmlformats.org/officeDocument/2006/relationships/hyperlink" Target="mailto:dannyl@gulllake.org" TargetMode="External"/><Relationship Id="rId113" Type="http://schemas.openxmlformats.org/officeDocument/2006/relationships/hyperlink" Target="mailto:kevin.johnson@gfs.com" TargetMode="External"/><Relationship Id="rId134" Type="http://schemas.openxmlformats.org/officeDocument/2006/relationships/hyperlink" Target="mailto:lauren.frazier@gfs.com" TargetMode="External"/><Relationship Id="rId80" Type="http://schemas.openxmlformats.org/officeDocument/2006/relationships/hyperlink" Target="mailto:luke@islandresortandcasino.com" TargetMode="External"/><Relationship Id="rId155" Type="http://schemas.openxmlformats.org/officeDocument/2006/relationships/hyperlink" Target="mailto:mary.wymer@gfs.com" TargetMode="External"/><Relationship Id="rId17" Type="http://schemas.openxmlformats.org/officeDocument/2006/relationships/hyperlink" Target="mailto:douglas.bovee@gfs.com" TargetMode="External"/><Relationship Id="rId38" Type="http://schemas.openxmlformats.org/officeDocument/2006/relationships/hyperlink" Target="mailto:cjames@celebrationcinema.com" TargetMode="External"/><Relationship Id="rId59" Type="http://schemas.openxmlformats.org/officeDocument/2006/relationships/hyperlink" Target="mailto:terry.hager@gfs.com" TargetMode="External"/><Relationship Id="rId103" Type="http://schemas.openxmlformats.org/officeDocument/2006/relationships/hyperlink" Target="mailto:meredith.isenberg@gfs.com" TargetMode="External"/><Relationship Id="rId124" Type="http://schemas.openxmlformats.org/officeDocument/2006/relationships/hyperlink" Target="mailto:sam.butler@gfs.com" TargetMode="External"/></Relationships>
</file>

<file path=xl/worksheets/_rels/sheet25.xml.rels><?xml version="1.0" encoding="UTF-8" standalone="yes"?>
<Relationships xmlns="http://schemas.openxmlformats.org/package/2006/relationships"><Relationship Id="rId2" Type="http://schemas.openxmlformats.org/officeDocument/2006/relationships/hyperlink" Target="mailto:laine.marks@gfs.com" TargetMode="External"/><Relationship Id="rId1" Type="http://schemas.openxmlformats.org/officeDocument/2006/relationships/hyperlink" Target="mailto:ryan.schnipke@gf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6647C-643F-4DB3-9103-AFFB35D4F952}">
  <sheetPr codeName="Sheet3">
    <tabColor theme="8"/>
  </sheetPr>
  <dimension ref="A1:AB36"/>
  <sheetViews>
    <sheetView topLeftCell="G1" workbookViewId="0">
      <selection activeCell="H35" sqref="H35"/>
    </sheetView>
  </sheetViews>
  <sheetFormatPr defaultColWidth="9.140625" defaultRowHeight="12.75"/>
  <cols>
    <col min="1" max="16384" width="9.140625" style="288"/>
  </cols>
  <sheetData>
    <row r="1" spans="1:28">
      <c r="A1" s="287"/>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row>
    <row r="2" spans="1:28">
      <c r="A2" s="287"/>
      <c r="B2" s="287"/>
      <c r="C2" s="287"/>
      <c r="D2" s="287"/>
      <c r="E2" s="287"/>
      <c r="F2" s="287"/>
      <c r="G2" s="287"/>
      <c r="H2" s="287"/>
      <c r="I2" s="287"/>
      <c r="J2" s="287"/>
      <c r="K2" s="287"/>
      <c r="L2" s="287"/>
      <c r="M2" s="287"/>
      <c r="N2" s="287"/>
      <c r="O2" s="287"/>
      <c r="P2" s="287"/>
      <c r="Q2" s="287"/>
      <c r="R2" s="287"/>
      <c r="S2" s="287"/>
      <c r="T2" s="287"/>
      <c r="U2" s="287"/>
      <c r="V2" s="287"/>
      <c r="W2" s="287"/>
      <c r="X2" s="287"/>
      <c r="Y2" s="287"/>
      <c r="Z2" s="287"/>
      <c r="AA2" s="287"/>
      <c r="AB2" s="287"/>
    </row>
    <row r="3" spans="1:28">
      <c r="A3" s="287"/>
      <c r="B3" s="287"/>
      <c r="C3" s="287"/>
      <c r="D3" s="287"/>
      <c r="E3" s="287"/>
      <c r="F3" s="287"/>
      <c r="G3" s="287"/>
      <c r="H3" s="287"/>
      <c r="I3" s="287"/>
      <c r="J3" s="287"/>
      <c r="K3" s="287"/>
      <c r="L3" s="287"/>
      <c r="M3" s="287"/>
      <c r="N3" s="287"/>
      <c r="O3" s="287"/>
      <c r="P3" s="287"/>
      <c r="Q3" s="287"/>
      <c r="R3" s="287"/>
      <c r="S3" s="287"/>
      <c r="T3" s="287"/>
      <c r="U3" s="287"/>
      <c r="V3" s="287"/>
      <c r="W3" s="287"/>
      <c r="X3" s="287"/>
      <c r="Y3" s="287"/>
      <c r="Z3" s="287"/>
      <c r="AA3" s="287"/>
      <c r="AB3" s="287"/>
    </row>
    <row r="4" spans="1:28">
      <c r="A4" s="287"/>
      <c r="B4" s="287"/>
      <c r="C4" s="287"/>
      <c r="D4" s="287"/>
      <c r="E4" s="287"/>
      <c r="F4" s="287"/>
      <c r="G4" s="287"/>
      <c r="H4" s="287"/>
      <c r="I4" s="287"/>
      <c r="J4" s="287"/>
      <c r="K4" s="287"/>
      <c r="L4" s="287"/>
      <c r="M4" s="287"/>
      <c r="N4" s="287"/>
      <c r="O4" s="287"/>
      <c r="P4" s="287"/>
      <c r="Q4" s="287"/>
      <c r="R4" s="287"/>
      <c r="S4" s="287"/>
      <c r="T4" s="287"/>
      <c r="U4" s="287"/>
      <c r="V4" s="287"/>
      <c r="W4" s="287"/>
      <c r="X4" s="287"/>
      <c r="Y4" s="287"/>
      <c r="Z4" s="287"/>
      <c r="AA4" s="287"/>
      <c r="AB4" s="287"/>
    </row>
    <row r="5" spans="1:28">
      <c r="A5" s="287"/>
      <c r="B5" s="287"/>
      <c r="C5" s="287"/>
      <c r="D5" s="287"/>
      <c r="E5" s="287"/>
      <c r="F5" s="287"/>
      <c r="G5" s="287"/>
      <c r="H5" s="287"/>
      <c r="I5" s="287"/>
      <c r="J5" s="287"/>
      <c r="K5" s="287"/>
      <c r="L5" s="287"/>
      <c r="M5" s="287"/>
      <c r="N5" s="287"/>
      <c r="O5" s="287"/>
      <c r="P5" s="287"/>
      <c r="Q5" s="287"/>
      <c r="R5" s="287"/>
      <c r="S5" s="287"/>
      <c r="T5" s="287"/>
      <c r="U5" s="287"/>
      <c r="V5" s="287"/>
      <c r="W5" s="287"/>
      <c r="X5" s="287"/>
      <c r="Y5" s="287"/>
      <c r="Z5" s="287"/>
      <c r="AA5" s="287"/>
      <c r="AB5" s="287"/>
    </row>
    <row r="7" spans="1:28" ht="23.25">
      <c r="B7" s="515" t="s">
        <v>0</v>
      </c>
      <c r="C7" s="515"/>
      <c r="D7" s="515"/>
      <c r="E7" s="515"/>
      <c r="F7" s="515"/>
      <c r="G7" s="515"/>
      <c r="H7" s="515"/>
      <c r="I7" s="515"/>
      <c r="J7" s="515"/>
      <c r="K7" s="515"/>
      <c r="L7" s="515"/>
      <c r="M7" s="515"/>
      <c r="N7" s="515"/>
      <c r="O7" s="515"/>
      <c r="P7" s="515"/>
      <c r="Q7" s="515"/>
      <c r="R7" s="515"/>
      <c r="S7" s="515"/>
      <c r="T7" s="515"/>
      <c r="U7" s="515"/>
      <c r="V7" s="515"/>
      <c r="W7" s="515"/>
      <c r="X7" s="515"/>
      <c r="Y7" s="515"/>
      <c r="Z7" s="515"/>
      <c r="AA7" s="515"/>
    </row>
    <row r="8" spans="1:28">
      <c r="B8" s="290"/>
      <c r="C8" s="290"/>
      <c r="D8" s="290"/>
      <c r="E8" s="290"/>
      <c r="F8" s="290"/>
      <c r="G8" s="290"/>
      <c r="H8" s="290"/>
      <c r="I8" s="290"/>
      <c r="J8" s="290"/>
      <c r="K8" s="290"/>
      <c r="L8" s="290"/>
      <c r="M8" s="290"/>
      <c r="N8" s="290"/>
      <c r="O8" s="290"/>
      <c r="P8" s="290"/>
      <c r="Q8" s="290"/>
      <c r="R8" s="290"/>
      <c r="S8" s="290"/>
      <c r="T8" s="290"/>
      <c r="U8" s="290"/>
      <c r="V8" s="290"/>
      <c r="W8" s="290"/>
      <c r="X8" s="290"/>
      <c r="Y8" s="290"/>
      <c r="Z8" s="290"/>
      <c r="AA8" s="290"/>
    </row>
    <row r="9" spans="1:28">
      <c r="B9" s="290"/>
      <c r="C9" s="290"/>
      <c r="D9" s="290"/>
      <c r="E9" s="290"/>
      <c r="F9" s="290"/>
      <c r="G9" s="290"/>
      <c r="H9" s="290"/>
      <c r="I9" s="290"/>
      <c r="J9" s="290"/>
      <c r="K9" s="290"/>
      <c r="L9" s="290"/>
      <c r="M9" s="290"/>
      <c r="N9" s="290"/>
      <c r="O9" s="290"/>
      <c r="P9" s="290"/>
      <c r="Q9" s="290"/>
      <c r="R9" s="290"/>
      <c r="S9" s="290"/>
      <c r="T9" s="290"/>
      <c r="U9" s="290"/>
      <c r="V9" s="290"/>
      <c r="W9" s="290"/>
      <c r="X9" s="290"/>
      <c r="Y9" s="290"/>
      <c r="Z9" s="290"/>
      <c r="AA9" s="290"/>
    </row>
    <row r="10" spans="1:28">
      <c r="B10" s="290"/>
      <c r="C10" s="290"/>
      <c r="D10" s="290"/>
      <c r="E10" s="290"/>
      <c r="F10" s="290"/>
      <c r="G10" s="290"/>
      <c r="H10" s="290"/>
      <c r="I10" s="290"/>
      <c r="J10" s="290"/>
      <c r="K10" s="290"/>
      <c r="L10" s="290"/>
      <c r="M10" s="290"/>
      <c r="N10" s="290"/>
      <c r="O10" s="290"/>
      <c r="P10" s="290"/>
      <c r="Q10" s="290"/>
      <c r="R10" s="290"/>
      <c r="S10" s="290"/>
      <c r="T10" s="290"/>
      <c r="U10" s="290"/>
      <c r="V10" s="290"/>
      <c r="W10" s="290"/>
      <c r="X10" s="290"/>
      <c r="Y10" s="290"/>
      <c r="Z10" s="290"/>
      <c r="AA10" s="290"/>
    </row>
    <row r="11" spans="1:28">
      <c r="B11" s="290"/>
      <c r="C11" s="290"/>
      <c r="D11" s="290"/>
      <c r="E11" s="290"/>
      <c r="F11" s="290"/>
      <c r="G11" s="290"/>
      <c r="H11" s="290"/>
      <c r="I11" s="290"/>
      <c r="J11" s="290"/>
      <c r="K11" s="290"/>
      <c r="L11" s="290"/>
      <c r="M11" s="290"/>
      <c r="N11" s="290"/>
      <c r="O11" s="290"/>
      <c r="P11" s="290"/>
      <c r="Q11" s="290"/>
      <c r="R11" s="290"/>
      <c r="S11" s="290"/>
      <c r="T11" s="290"/>
      <c r="U11" s="290"/>
      <c r="V11" s="290"/>
      <c r="W11" s="290"/>
      <c r="X11" s="290"/>
      <c r="Y11" s="290"/>
      <c r="Z11" s="290"/>
      <c r="AA11" s="290"/>
    </row>
    <row r="12" spans="1:28">
      <c r="B12" s="290"/>
      <c r="C12" s="290"/>
      <c r="D12" s="290"/>
      <c r="E12" s="290"/>
      <c r="F12" s="290"/>
      <c r="G12" s="290"/>
      <c r="H12" s="290"/>
      <c r="I12" s="290"/>
      <c r="J12" s="290"/>
      <c r="K12" s="290"/>
      <c r="L12" s="290"/>
      <c r="M12" s="290"/>
      <c r="N12" s="290"/>
      <c r="O12" s="290"/>
      <c r="P12" s="290"/>
      <c r="Q12" s="290"/>
      <c r="R12" s="290"/>
      <c r="S12" s="290"/>
      <c r="T12" s="290"/>
      <c r="U12" s="290"/>
      <c r="V12" s="290"/>
      <c r="W12" s="290"/>
      <c r="X12" s="290"/>
      <c r="Y12" s="290"/>
      <c r="Z12" s="290"/>
      <c r="AA12" s="290"/>
    </row>
    <row r="13" spans="1:28">
      <c r="B13" s="290"/>
      <c r="C13" s="290"/>
      <c r="D13" s="290"/>
      <c r="E13" s="290"/>
      <c r="F13" s="290"/>
      <c r="G13" s="290"/>
      <c r="H13" s="290"/>
      <c r="I13" s="290"/>
      <c r="J13" s="290"/>
      <c r="K13" s="290"/>
      <c r="L13" s="290"/>
      <c r="M13" s="290"/>
      <c r="N13" s="290"/>
      <c r="O13" s="290"/>
      <c r="P13" s="290"/>
      <c r="Q13" s="290"/>
      <c r="R13" s="290"/>
      <c r="S13" s="290"/>
      <c r="T13" s="290"/>
      <c r="U13" s="290"/>
      <c r="V13" s="290"/>
      <c r="W13" s="290"/>
      <c r="X13" s="290"/>
      <c r="Y13" s="290"/>
      <c r="Z13" s="290"/>
      <c r="AA13" s="290"/>
    </row>
    <row r="14" spans="1:28">
      <c r="B14" s="290"/>
      <c r="C14" s="290"/>
      <c r="D14" s="290"/>
      <c r="E14" s="290"/>
      <c r="F14" s="290"/>
      <c r="G14" s="290"/>
      <c r="H14" s="290"/>
      <c r="I14" s="290"/>
      <c r="J14" s="290"/>
      <c r="K14" s="290"/>
      <c r="L14" s="290"/>
      <c r="M14" s="290"/>
      <c r="N14" s="290"/>
      <c r="O14" s="290"/>
      <c r="P14" s="290"/>
      <c r="Q14" s="290"/>
      <c r="R14" s="290"/>
      <c r="S14" s="290"/>
      <c r="T14" s="290"/>
      <c r="U14" s="290"/>
      <c r="V14" s="290"/>
      <c r="W14" s="290"/>
      <c r="X14" s="290"/>
      <c r="Y14" s="290"/>
      <c r="Z14" s="290"/>
      <c r="AA14" s="290"/>
    </row>
    <row r="15" spans="1:28">
      <c r="B15" s="290"/>
      <c r="C15" s="290"/>
      <c r="D15" s="290"/>
      <c r="E15" s="290"/>
      <c r="F15" s="290"/>
      <c r="G15" s="290"/>
      <c r="H15" s="290"/>
      <c r="I15" s="290"/>
      <c r="J15" s="290"/>
      <c r="K15" s="290"/>
      <c r="L15" s="290"/>
      <c r="M15" s="290"/>
      <c r="N15" s="290"/>
      <c r="O15" s="290"/>
      <c r="P15" s="290"/>
      <c r="Q15" s="290"/>
      <c r="R15" s="290"/>
      <c r="S15" s="290"/>
      <c r="T15" s="290"/>
      <c r="U15" s="290"/>
      <c r="V15" s="290"/>
      <c r="W15" s="290"/>
      <c r="X15" s="290"/>
      <c r="Y15" s="290"/>
      <c r="Z15" s="290"/>
      <c r="AA15" s="290"/>
    </row>
    <row r="16" spans="1:28">
      <c r="B16" s="290"/>
      <c r="C16" s="290"/>
      <c r="D16" s="290"/>
      <c r="E16" s="290"/>
      <c r="F16" s="290"/>
      <c r="G16" s="290"/>
      <c r="H16" s="290"/>
      <c r="I16" s="290"/>
      <c r="J16" s="290"/>
      <c r="K16" s="290"/>
      <c r="L16" s="290"/>
      <c r="M16" s="290"/>
      <c r="N16" s="290"/>
      <c r="O16" s="290"/>
      <c r="P16" s="290"/>
      <c r="Q16" s="290"/>
      <c r="R16" s="290"/>
      <c r="S16" s="290"/>
      <c r="T16" s="290"/>
      <c r="U16" s="290"/>
      <c r="V16" s="290"/>
      <c r="W16" s="290"/>
      <c r="X16" s="290"/>
      <c r="Y16" s="290"/>
      <c r="Z16" s="290"/>
      <c r="AA16" s="290"/>
    </row>
    <row r="17" spans="2:27">
      <c r="B17" s="290"/>
      <c r="C17" s="290"/>
      <c r="D17" s="290"/>
      <c r="E17" s="290"/>
      <c r="F17" s="290"/>
      <c r="G17" s="290"/>
      <c r="H17" s="290"/>
      <c r="I17" s="290"/>
      <c r="J17" s="290"/>
      <c r="K17" s="290"/>
      <c r="L17" s="290"/>
      <c r="M17" s="290"/>
      <c r="N17" s="290"/>
      <c r="O17" s="290"/>
      <c r="P17" s="290"/>
      <c r="Q17" s="290"/>
      <c r="R17" s="290"/>
      <c r="S17" s="290"/>
      <c r="T17" s="290"/>
      <c r="U17" s="290"/>
      <c r="V17" s="290"/>
      <c r="W17" s="290"/>
      <c r="X17" s="290"/>
      <c r="Y17" s="290"/>
      <c r="Z17" s="290"/>
      <c r="AA17" s="290"/>
    </row>
    <row r="18" spans="2:27">
      <c r="B18" s="290"/>
      <c r="C18" s="290"/>
      <c r="D18" s="290"/>
      <c r="E18" s="290"/>
      <c r="F18" s="290"/>
      <c r="G18" s="290"/>
      <c r="H18" s="290"/>
      <c r="I18" s="290"/>
      <c r="J18" s="290"/>
      <c r="K18" s="290"/>
      <c r="L18" s="290"/>
      <c r="M18" s="290"/>
      <c r="N18" s="290"/>
      <c r="O18" s="290"/>
      <c r="P18" s="290"/>
      <c r="Q18" s="290"/>
      <c r="R18" s="290"/>
      <c r="S18" s="290"/>
      <c r="T18" s="290"/>
      <c r="U18" s="290"/>
      <c r="V18" s="290"/>
      <c r="W18" s="290"/>
      <c r="X18" s="290"/>
      <c r="Y18" s="290"/>
      <c r="Z18" s="290"/>
      <c r="AA18" s="290"/>
    </row>
    <row r="19" spans="2:27">
      <c r="B19" s="290"/>
      <c r="C19" s="290"/>
      <c r="D19" s="290"/>
      <c r="E19" s="290"/>
      <c r="F19" s="290"/>
      <c r="G19" s="290"/>
      <c r="H19" s="290"/>
      <c r="I19" s="290"/>
      <c r="J19" s="290"/>
      <c r="K19" s="290"/>
      <c r="L19" s="290"/>
      <c r="M19" s="290"/>
      <c r="N19" s="290"/>
      <c r="O19" s="290"/>
      <c r="P19" s="290"/>
      <c r="Q19" s="290"/>
      <c r="R19" s="290"/>
      <c r="S19" s="290"/>
      <c r="T19" s="290"/>
      <c r="U19" s="290"/>
      <c r="V19" s="290"/>
      <c r="W19" s="290"/>
      <c r="X19" s="290"/>
      <c r="Y19" s="290"/>
      <c r="Z19" s="290"/>
      <c r="AA19" s="290"/>
    </row>
    <row r="20" spans="2:27">
      <c r="B20" s="290"/>
      <c r="C20" s="290"/>
      <c r="D20" s="290"/>
      <c r="E20" s="290"/>
      <c r="F20" s="290"/>
      <c r="G20" s="290"/>
      <c r="H20" s="290"/>
      <c r="I20" s="290"/>
      <c r="J20" s="290"/>
      <c r="K20" s="290"/>
      <c r="L20" s="290"/>
      <c r="M20" s="290"/>
      <c r="N20" s="290"/>
      <c r="O20" s="290"/>
      <c r="P20" s="290"/>
      <c r="Q20" s="290"/>
      <c r="R20" s="290"/>
      <c r="S20" s="290"/>
      <c r="T20" s="290"/>
      <c r="U20" s="290"/>
      <c r="V20" s="290"/>
      <c r="W20" s="290"/>
      <c r="X20" s="290"/>
      <c r="Y20" s="290"/>
      <c r="Z20" s="290"/>
      <c r="AA20" s="290"/>
    </row>
    <row r="21" spans="2:27">
      <c r="B21" s="290"/>
      <c r="C21" s="290"/>
      <c r="D21" s="290"/>
      <c r="E21" s="290"/>
      <c r="F21" s="290"/>
      <c r="G21" s="290"/>
      <c r="H21" s="290"/>
      <c r="I21" s="290"/>
      <c r="J21" s="290"/>
      <c r="K21" s="290"/>
      <c r="L21" s="290"/>
      <c r="M21" s="290"/>
      <c r="N21" s="290"/>
      <c r="O21" s="290"/>
      <c r="P21" s="290"/>
      <c r="Q21" s="290"/>
      <c r="R21" s="290"/>
      <c r="S21" s="290"/>
      <c r="T21" s="290"/>
      <c r="U21" s="290"/>
      <c r="V21" s="290"/>
      <c r="W21" s="290"/>
      <c r="X21" s="290"/>
      <c r="Y21" s="290"/>
      <c r="Z21" s="290"/>
      <c r="AA21" s="290"/>
    </row>
    <row r="22" spans="2:27">
      <c r="B22" s="290"/>
      <c r="C22" s="290"/>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row>
    <row r="23" spans="2:27">
      <c r="B23" s="290"/>
      <c r="C23" s="290"/>
      <c r="D23" s="290"/>
      <c r="E23" s="290"/>
      <c r="F23" s="290"/>
      <c r="G23" s="290"/>
      <c r="H23" s="290"/>
      <c r="I23" s="290"/>
      <c r="J23" s="290"/>
      <c r="K23" s="290"/>
      <c r="L23" s="290"/>
      <c r="M23" s="290"/>
      <c r="N23" s="290"/>
      <c r="O23" s="290"/>
      <c r="P23" s="290"/>
      <c r="Q23" s="290"/>
      <c r="R23" s="290"/>
      <c r="S23" s="290"/>
      <c r="T23" s="290"/>
      <c r="U23" s="290"/>
      <c r="V23" s="290"/>
      <c r="W23" s="290"/>
      <c r="X23" s="290"/>
      <c r="Y23" s="290"/>
      <c r="Z23" s="290"/>
      <c r="AA23" s="290"/>
    </row>
    <row r="24" spans="2:27">
      <c r="B24" s="290"/>
      <c r="C24" s="290"/>
      <c r="D24" s="290"/>
      <c r="E24" s="290"/>
      <c r="F24" s="290"/>
      <c r="G24" s="290"/>
      <c r="H24" s="290"/>
      <c r="I24" s="290"/>
      <c r="J24" s="290"/>
      <c r="K24" s="290"/>
      <c r="L24" s="290"/>
      <c r="M24" s="290"/>
      <c r="N24" s="290"/>
      <c r="O24" s="290"/>
      <c r="P24" s="290"/>
      <c r="Q24" s="290"/>
      <c r="R24" s="290"/>
      <c r="S24" s="290"/>
      <c r="T24" s="290"/>
      <c r="U24" s="290"/>
      <c r="V24" s="290"/>
      <c r="W24" s="290"/>
      <c r="X24" s="290"/>
      <c r="Y24" s="290"/>
      <c r="Z24" s="290"/>
      <c r="AA24" s="290"/>
    </row>
    <row r="25" spans="2:27">
      <c r="B25" s="290"/>
      <c r="C25" s="290"/>
      <c r="D25" s="290"/>
      <c r="E25" s="290"/>
      <c r="F25" s="290"/>
      <c r="G25" s="290"/>
      <c r="H25" s="290"/>
      <c r="I25" s="290"/>
      <c r="J25" s="290"/>
      <c r="K25" s="290"/>
      <c r="L25" s="290"/>
      <c r="M25" s="290"/>
      <c r="N25" s="290"/>
      <c r="O25" s="290"/>
      <c r="P25" s="290"/>
      <c r="Q25" s="290"/>
      <c r="R25" s="290"/>
      <c r="S25" s="290"/>
      <c r="T25" s="290"/>
      <c r="U25" s="290"/>
      <c r="V25" s="290"/>
      <c r="W25" s="290"/>
      <c r="X25" s="290"/>
      <c r="Y25" s="290"/>
      <c r="Z25" s="290"/>
      <c r="AA25" s="290"/>
    </row>
    <row r="26" spans="2:27">
      <c r="B26" s="290"/>
      <c r="C26" s="290"/>
      <c r="D26" s="290"/>
      <c r="E26" s="290"/>
      <c r="F26" s="290"/>
      <c r="G26" s="290"/>
      <c r="H26" s="290"/>
      <c r="I26" s="290"/>
      <c r="J26" s="290"/>
      <c r="K26" s="290"/>
      <c r="L26" s="290"/>
      <c r="M26" s="290"/>
      <c r="N26" s="290"/>
      <c r="O26" s="290"/>
      <c r="P26" s="290"/>
      <c r="Q26" s="290"/>
      <c r="R26" s="290"/>
      <c r="S26" s="290"/>
      <c r="T26" s="290"/>
      <c r="U26" s="290"/>
      <c r="V26" s="290"/>
      <c r="W26" s="290"/>
      <c r="X26" s="290"/>
      <c r="Y26" s="290"/>
      <c r="Z26" s="290"/>
      <c r="AA26" s="290"/>
    </row>
    <row r="27" spans="2:27">
      <c r="B27" s="290"/>
      <c r="C27" s="290"/>
      <c r="D27" s="290"/>
      <c r="E27" s="290"/>
      <c r="F27" s="290"/>
      <c r="G27" s="290"/>
      <c r="H27" s="290"/>
      <c r="I27" s="290"/>
      <c r="J27" s="290"/>
      <c r="K27" s="290"/>
      <c r="L27" s="290"/>
      <c r="M27" s="290"/>
      <c r="N27" s="290"/>
      <c r="O27" s="290"/>
      <c r="P27" s="290"/>
      <c r="Q27" s="290"/>
      <c r="R27" s="290"/>
      <c r="S27" s="290"/>
      <c r="T27" s="290"/>
      <c r="U27" s="290"/>
      <c r="V27" s="290"/>
      <c r="W27" s="290"/>
      <c r="X27" s="290"/>
      <c r="Y27" s="290"/>
      <c r="Z27" s="290"/>
      <c r="AA27" s="290"/>
    </row>
    <row r="28" spans="2:27">
      <c r="B28" s="290"/>
      <c r="C28" s="290"/>
      <c r="D28" s="290"/>
      <c r="E28" s="290"/>
      <c r="F28" s="290"/>
      <c r="G28" s="290"/>
      <c r="H28" s="290"/>
      <c r="I28" s="290"/>
      <c r="J28" s="290"/>
      <c r="K28" s="290"/>
      <c r="L28" s="290"/>
      <c r="M28" s="290"/>
      <c r="N28" s="290"/>
      <c r="O28" s="290"/>
      <c r="P28" s="290"/>
      <c r="Q28" s="290"/>
      <c r="R28" s="290"/>
      <c r="S28" s="290"/>
      <c r="T28" s="290"/>
      <c r="U28" s="290"/>
      <c r="V28" s="290"/>
      <c r="W28" s="290"/>
      <c r="X28" s="290"/>
      <c r="Y28" s="290"/>
      <c r="Z28" s="290"/>
      <c r="AA28" s="290"/>
    </row>
    <row r="29" spans="2:27">
      <c r="B29" s="290"/>
      <c r="C29" s="290"/>
      <c r="D29" s="290"/>
      <c r="E29" s="290"/>
      <c r="F29" s="290"/>
      <c r="G29" s="290"/>
      <c r="H29" s="290"/>
      <c r="I29" s="290"/>
      <c r="J29" s="290"/>
      <c r="K29" s="290"/>
      <c r="L29" s="290"/>
      <c r="M29" s="290"/>
      <c r="N29" s="290"/>
      <c r="O29" s="290"/>
      <c r="P29" s="290"/>
      <c r="Q29" s="290"/>
      <c r="R29" s="290"/>
      <c r="S29" s="290"/>
      <c r="T29" s="290"/>
      <c r="U29" s="290"/>
      <c r="V29" s="290"/>
      <c r="W29" s="290"/>
      <c r="X29" s="290"/>
      <c r="Y29" s="290"/>
      <c r="Z29" s="290"/>
      <c r="AA29" s="290"/>
    </row>
    <row r="30" spans="2:27">
      <c r="B30" s="290"/>
      <c r="C30" s="290"/>
      <c r="D30" s="290"/>
      <c r="E30" s="290"/>
      <c r="F30" s="290"/>
      <c r="G30" s="290"/>
      <c r="H30" s="290"/>
      <c r="I30" s="290"/>
      <c r="J30" s="290"/>
      <c r="K30" s="290"/>
      <c r="L30" s="290"/>
      <c r="M30" s="290"/>
      <c r="N30" s="290"/>
      <c r="O30" s="290"/>
      <c r="P30" s="290"/>
      <c r="Q30" s="290"/>
      <c r="R30" s="290"/>
      <c r="S30" s="290"/>
      <c r="T30" s="290"/>
      <c r="U30" s="290"/>
      <c r="V30" s="290"/>
      <c r="W30" s="290"/>
      <c r="X30" s="290"/>
      <c r="Y30" s="290"/>
      <c r="Z30" s="290"/>
      <c r="AA30" s="290"/>
    </row>
    <row r="31" spans="2:27">
      <c r="B31" s="290"/>
      <c r="C31" s="290"/>
      <c r="D31" s="290"/>
      <c r="E31" s="290"/>
      <c r="F31" s="290"/>
      <c r="G31" s="290"/>
      <c r="H31" s="290"/>
      <c r="I31" s="290"/>
      <c r="J31" s="290"/>
      <c r="K31" s="290"/>
      <c r="L31" s="290"/>
      <c r="M31" s="290"/>
      <c r="N31" s="290"/>
      <c r="O31" s="290"/>
      <c r="P31" s="290"/>
      <c r="Q31" s="290"/>
      <c r="R31" s="290"/>
      <c r="S31" s="290"/>
      <c r="T31" s="290"/>
      <c r="U31" s="290"/>
      <c r="V31" s="290"/>
      <c r="W31" s="290"/>
      <c r="X31" s="290"/>
      <c r="Y31" s="290"/>
      <c r="Z31" s="290"/>
      <c r="AA31" s="290"/>
    </row>
    <row r="32" spans="2:27">
      <c r="B32" s="290"/>
      <c r="C32" s="290"/>
      <c r="D32" s="290"/>
      <c r="E32" s="290"/>
      <c r="F32" s="290"/>
      <c r="G32" s="290"/>
      <c r="H32" s="290"/>
      <c r="I32" s="290"/>
      <c r="J32" s="290"/>
      <c r="K32" s="290"/>
      <c r="L32" s="290"/>
      <c r="M32" s="290"/>
      <c r="N32" s="290"/>
      <c r="O32" s="290"/>
      <c r="P32" s="290"/>
      <c r="Q32" s="290"/>
      <c r="R32" s="290"/>
      <c r="S32" s="290"/>
      <c r="T32" s="290"/>
      <c r="U32" s="290"/>
      <c r="V32" s="290"/>
      <c r="W32" s="290"/>
      <c r="X32" s="290"/>
      <c r="Y32" s="290"/>
      <c r="Z32" s="290"/>
      <c r="AA32" s="290"/>
    </row>
    <row r="33" spans="2:27">
      <c r="B33" s="290"/>
      <c r="C33" s="290"/>
      <c r="D33" s="290"/>
      <c r="E33" s="290"/>
      <c r="F33" s="290"/>
      <c r="G33" s="290"/>
      <c r="H33" s="290"/>
      <c r="I33" s="290"/>
      <c r="J33" s="290"/>
      <c r="K33" s="290"/>
      <c r="L33" s="290"/>
      <c r="M33" s="290"/>
      <c r="N33" s="290"/>
      <c r="O33" s="290"/>
      <c r="P33" s="290"/>
      <c r="Q33" s="290"/>
      <c r="R33" s="290"/>
      <c r="S33" s="290"/>
      <c r="T33" s="290"/>
      <c r="U33" s="290"/>
      <c r="V33" s="290"/>
      <c r="W33" s="290"/>
      <c r="X33" s="290"/>
      <c r="Y33" s="290"/>
      <c r="Z33" s="290"/>
      <c r="AA33" s="290"/>
    </row>
    <row r="34" spans="2:27">
      <c r="B34" s="290"/>
      <c r="C34" s="290"/>
      <c r="D34" s="290"/>
      <c r="E34" s="290"/>
      <c r="F34" s="290"/>
      <c r="G34" s="290"/>
      <c r="H34" s="290"/>
      <c r="I34" s="290"/>
      <c r="J34" s="290"/>
      <c r="K34" s="290"/>
      <c r="L34" s="290"/>
      <c r="M34" s="290"/>
      <c r="N34" s="290"/>
      <c r="O34" s="290"/>
      <c r="P34" s="290"/>
      <c r="Q34" s="290"/>
      <c r="R34" s="290"/>
      <c r="S34" s="290"/>
      <c r="T34" s="290"/>
      <c r="U34" s="290"/>
      <c r="V34" s="290"/>
      <c r="W34" s="290"/>
      <c r="X34" s="290"/>
      <c r="Y34" s="290"/>
      <c r="Z34" s="290"/>
      <c r="AA34" s="290"/>
    </row>
    <row r="35" spans="2:27" ht="13.7" customHeight="1"/>
    <row r="36" spans="2:27" ht="13.7" customHeight="1"/>
  </sheetData>
  <mergeCells count="1">
    <mergeCell ref="B7:AA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5C9E7-6280-4F8C-A4BC-30BDD99604F7}">
  <sheetPr>
    <tabColor theme="7"/>
  </sheetPr>
  <dimension ref="A1:AB74"/>
  <sheetViews>
    <sheetView showGridLines="0" topLeftCell="A15" zoomScaleNormal="100" workbookViewId="0">
      <selection activeCell="H39" sqref="H39:P65"/>
    </sheetView>
  </sheetViews>
  <sheetFormatPr defaultColWidth="0" defaultRowHeight="12.75"/>
  <cols>
    <col min="1" max="8" width="9.140625" style="288" customWidth="1"/>
    <col min="9" max="9" width="31.5703125" style="288" bestFit="1" customWidth="1"/>
    <col min="10" max="10" width="15.7109375" style="288" bestFit="1" customWidth="1"/>
    <col min="11" max="11" width="6.140625" style="288" bestFit="1" customWidth="1"/>
    <col min="12" max="12" width="10" style="288" bestFit="1" customWidth="1"/>
    <col min="13" max="13" width="6.140625" style="288" bestFit="1" customWidth="1"/>
    <col min="14" max="14" width="10" style="288" bestFit="1" customWidth="1"/>
    <col min="15" max="15" width="13.140625" style="288" bestFit="1" customWidth="1"/>
    <col min="16" max="16" width="17.5703125" style="288" bestFit="1" customWidth="1"/>
    <col min="17" max="17" width="7.5703125" style="288" bestFit="1" customWidth="1"/>
    <col min="18" max="18" width="11.7109375" style="288" bestFit="1" customWidth="1"/>
    <col min="19" max="28" width="9.140625" style="288" customWidth="1"/>
    <col min="29" max="16384" width="9.140625" style="288" hidden="1"/>
  </cols>
  <sheetData>
    <row r="1" spans="1:28">
      <c r="A1" s="287"/>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row>
    <row r="2" spans="1:28">
      <c r="A2" s="287"/>
      <c r="B2" s="287"/>
      <c r="C2" s="287"/>
      <c r="D2" s="287"/>
      <c r="E2" s="287"/>
      <c r="F2" s="287"/>
      <c r="G2" s="287"/>
      <c r="H2" s="287"/>
      <c r="I2" s="287"/>
      <c r="J2" s="287"/>
      <c r="K2" s="287"/>
      <c r="L2" s="287"/>
      <c r="M2" s="287"/>
      <c r="N2" s="287"/>
      <c r="O2" s="287"/>
      <c r="P2" s="287"/>
      <c r="Q2" s="287"/>
      <c r="R2" s="287"/>
      <c r="S2" s="287"/>
      <c r="T2" s="287"/>
      <c r="U2" s="287"/>
      <c r="V2" s="287"/>
      <c r="W2" s="287"/>
      <c r="X2" s="287"/>
      <c r="Y2" s="287"/>
      <c r="Z2" s="287"/>
      <c r="AA2" s="287"/>
      <c r="AB2" s="287"/>
    </row>
    <row r="3" spans="1:28">
      <c r="A3" s="287"/>
      <c r="B3" s="287"/>
      <c r="C3" s="287"/>
      <c r="D3" s="287"/>
      <c r="E3" s="287"/>
      <c r="F3" s="287"/>
      <c r="G3" s="287"/>
      <c r="H3" s="287"/>
      <c r="I3" s="287"/>
      <c r="J3" s="287"/>
      <c r="K3" s="287"/>
      <c r="L3" s="287"/>
      <c r="M3" s="287"/>
      <c r="N3" s="287"/>
      <c r="O3" s="287"/>
      <c r="P3" s="287"/>
      <c r="Q3" s="287"/>
      <c r="R3" s="287"/>
      <c r="S3" s="287"/>
      <c r="T3" s="287"/>
      <c r="U3" s="287"/>
      <c r="V3" s="287"/>
      <c r="W3" s="287"/>
      <c r="X3" s="287"/>
      <c r="Y3" s="287"/>
      <c r="Z3" s="287"/>
      <c r="AA3" s="287"/>
      <c r="AB3" s="287"/>
    </row>
    <row r="4" spans="1:28">
      <c r="A4" s="287"/>
      <c r="B4" s="287"/>
      <c r="C4" s="287"/>
      <c r="D4" s="287"/>
      <c r="E4" s="287"/>
      <c r="F4" s="287"/>
      <c r="G4" s="287"/>
      <c r="H4" s="287"/>
      <c r="I4" s="287"/>
      <c r="J4" s="287"/>
      <c r="K4" s="287"/>
      <c r="L4" s="287"/>
      <c r="M4" s="287"/>
      <c r="N4" s="287"/>
      <c r="O4" s="287"/>
      <c r="P4" s="287"/>
      <c r="Q4" s="287"/>
      <c r="R4" s="287"/>
      <c r="S4" s="287"/>
      <c r="T4" s="287"/>
      <c r="U4" s="287"/>
      <c r="V4" s="287"/>
      <c r="W4" s="287"/>
      <c r="X4" s="287"/>
      <c r="Y4" s="287"/>
      <c r="Z4" s="287"/>
      <c r="AA4" s="287"/>
      <c r="AB4" s="287"/>
    </row>
    <row r="5" spans="1:28">
      <c r="A5" s="287"/>
      <c r="B5" s="287"/>
      <c r="C5" s="287"/>
      <c r="D5" s="287"/>
      <c r="E5" s="287"/>
      <c r="F5" s="287"/>
      <c r="G5" s="287"/>
      <c r="H5" s="287"/>
      <c r="I5" s="287"/>
      <c r="J5" s="287"/>
      <c r="K5" s="287"/>
      <c r="L5" s="287"/>
      <c r="M5" s="287"/>
      <c r="N5" s="287"/>
      <c r="O5" s="287"/>
      <c r="P5" s="287"/>
      <c r="Q5" s="287"/>
      <c r="R5" s="287"/>
      <c r="S5" s="287"/>
      <c r="T5" s="287"/>
      <c r="U5" s="287"/>
      <c r="V5" s="287"/>
      <c r="W5" s="287"/>
      <c r="X5" s="287"/>
      <c r="Y5" s="287"/>
      <c r="Z5" s="287"/>
      <c r="AA5" s="287"/>
      <c r="AB5" s="287"/>
    </row>
    <row r="7" spans="1:28" ht="23.25">
      <c r="B7" s="515" t="s">
        <v>0</v>
      </c>
      <c r="C7" s="515"/>
      <c r="D7" s="515"/>
      <c r="E7" s="515"/>
      <c r="F7" s="515"/>
      <c r="G7" s="515"/>
      <c r="H7" s="515"/>
      <c r="I7" s="515"/>
      <c r="J7" s="515"/>
      <c r="K7" s="515"/>
      <c r="L7" s="515"/>
      <c r="M7" s="515"/>
      <c r="N7" s="515"/>
      <c r="O7" s="515"/>
      <c r="P7" s="515"/>
      <c r="Q7" s="515"/>
      <c r="R7" s="515"/>
      <c r="S7" s="515"/>
      <c r="T7" s="515"/>
      <c r="U7" s="515"/>
      <c r="V7" s="515"/>
      <c r="W7" s="515"/>
      <c r="X7" s="515"/>
      <c r="Y7" s="515"/>
      <c r="Z7" s="515"/>
      <c r="AA7" s="515"/>
    </row>
    <row r="8" spans="1:28">
      <c r="B8" s="290"/>
      <c r="C8" s="290"/>
      <c r="D8" s="290"/>
      <c r="E8" s="290"/>
      <c r="F8" s="290"/>
      <c r="G8" s="290"/>
      <c r="H8" s="290"/>
      <c r="I8" s="290"/>
      <c r="J8" s="290"/>
      <c r="K8" s="290"/>
      <c r="L8" s="290"/>
      <c r="M8" s="290"/>
      <c r="N8" s="290"/>
      <c r="O8" s="290"/>
      <c r="P8" s="290"/>
      <c r="Q8" s="290"/>
      <c r="R8" s="290"/>
      <c r="S8" s="290"/>
      <c r="T8" s="290"/>
      <c r="U8" s="290"/>
      <c r="V8" s="290"/>
      <c r="W8" s="290"/>
      <c r="X8" s="290"/>
      <c r="Y8" s="290"/>
      <c r="Z8" s="290"/>
      <c r="AA8" s="290"/>
    </row>
    <row r="9" spans="1:28">
      <c r="B9" s="290"/>
      <c r="C9" s="290"/>
      <c r="D9" s="290"/>
      <c r="E9" s="290"/>
      <c r="F9" s="290"/>
      <c r="G9" s="290"/>
      <c r="H9" s="290"/>
      <c r="I9" s="290"/>
      <c r="J9" s="290"/>
      <c r="K9" s="290"/>
      <c r="L9" s="290"/>
      <c r="M9" s="290"/>
      <c r="N9" s="290"/>
      <c r="O9" s="290"/>
      <c r="P9" s="290"/>
      <c r="Q9" s="290"/>
      <c r="R9" s="290"/>
      <c r="S9" s="290"/>
      <c r="T9" s="290"/>
      <c r="U9" s="290"/>
      <c r="V9" s="290"/>
      <c r="W9" s="290"/>
      <c r="X9" s="290"/>
      <c r="Y9" s="290"/>
      <c r="Z9" s="290"/>
      <c r="AA9" s="290"/>
    </row>
    <row r="10" spans="1:28">
      <c r="B10" s="290"/>
      <c r="C10" s="290"/>
      <c r="D10" s="290"/>
      <c r="E10" s="290"/>
      <c r="F10" s="290"/>
      <c r="G10" s="290"/>
      <c r="H10" s="290"/>
      <c r="I10" s="290"/>
      <c r="J10" s="290"/>
      <c r="K10" s="290"/>
      <c r="L10" s="290"/>
      <c r="M10" s="290"/>
      <c r="N10" s="290"/>
      <c r="O10" s="290"/>
      <c r="P10" s="290"/>
      <c r="Q10" s="290"/>
      <c r="R10" s="290"/>
      <c r="S10" s="290"/>
      <c r="T10" s="290"/>
      <c r="U10" s="290"/>
      <c r="V10" s="290"/>
      <c r="W10" s="290"/>
      <c r="X10" s="290"/>
      <c r="Y10" s="290"/>
      <c r="Z10" s="290"/>
      <c r="AA10" s="290"/>
    </row>
    <row r="11" spans="1:28">
      <c r="B11" s="290"/>
      <c r="C11" s="290"/>
      <c r="D11" s="290"/>
      <c r="E11" s="290"/>
      <c r="F11" s="290"/>
      <c r="G11" s="290"/>
      <c r="H11" s="290"/>
      <c r="I11" s="290"/>
      <c r="J11" s="290"/>
      <c r="K11" s="290"/>
      <c r="L11" s="290"/>
      <c r="M11" s="290"/>
      <c r="N11" s="290"/>
      <c r="O11" s="290"/>
      <c r="P11" s="290"/>
      <c r="Q11" s="290"/>
      <c r="R11" s="290"/>
      <c r="S11" s="290"/>
      <c r="T11" s="290"/>
      <c r="U11" s="290"/>
      <c r="V11" s="290"/>
      <c r="W11" s="290"/>
      <c r="X11" s="290"/>
      <c r="Y11" s="290"/>
      <c r="Z11" s="290"/>
      <c r="AA11" s="290"/>
    </row>
    <row r="12" spans="1:28">
      <c r="B12" s="290"/>
      <c r="C12" s="290"/>
      <c r="D12" s="290"/>
      <c r="E12" s="290"/>
      <c r="F12" s="290"/>
      <c r="G12" s="290"/>
      <c r="H12" s="290"/>
      <c r="I12" s="290"/>
      <c r="J12" s="290"/>
      <c r="K12" s="290"/>
      <c r="L12" s="290"/>
      <c r="M12" s="290"/>
      <c r="N12" s="290"/>
      <c r="O12" s="290"/>
      <c r="P12" s="290"/>
      <c r="Q12" s="290"/>
      <c r="R12" s="290"/>
      <c r="S12" s="290"/>
      <c r="T12" s="290"/>
      <c r="U12" s="290"/>
      <c r="V12" s="290"/>
      <c r="W12" s="290"/>
      <c r="X12" s="290"/>
      <c r="Y12" s="290"/>
      <c r="Z12" s="290"/>
      <c r="AA12" s="290"/>
    </row>
    <row r="13" spans="1:28">
      <c r="B13" s="290"/>
      <c r="C13" s="290"/>
      <c r="D13" s="290"/>
      <c r="E13" s="290"/>
      <c r="F13" s="290"/>
      <c r="G13" s="290"/>
      <c r="H13" s="290"/>
      <c r="I13" s="290"/>
      <c r="J13" s="290"/>
      <c r="K13" s="290"/>
      <c r="L13" s="290"/>
      <c r="M13" s="290"/>
      <c r="N13" s="290"/>
      <c r="O13" s="290"/>
      <c r="P13" s="290"/>
      <c r="Q13" s="290"/>
      <c r="R13" s="290"/>
      <c r="S13" s="290"/>
      <c r="T13" s="290"/>
      <c r="U13" s="290"/>
      <c r="V13" s="290"/>
      <c r="W13" s="290"/>
      <c r="X13" s="290"/>
      <c r="Y13" s="290"/>
      <c r="Z13" s="290"/>
      <c r="AA13" s="290"/>
    </row>
    <row r="14" spans="1:28">
      <c r="B14" s="290"/>
      <c r="C14" s="290"/>
      <c r="D14" s="290"/>
      <c r="E14" s="290"/>
      <c r="F14" s="290"/>
      <c r="G14" s="290"/>
      <c r="H14" s="290"/>
      <c r="I14" s="290"/>
      <c r="J14" s="290"/>
      <c r="K14" s="290"/>
      <c r="L14" s="290"/>
      <c r="M14" s="290"/>
      <c r="N14" s="290"/>
      <c r="O14" s="290"/>
      <c r="P14" s="290"/>
      <c r="Q14" s="290"/>
      <c r="R14" s="290"/>
      <c r="S14" s="290"/>
      <c r="T14" s="290"/>
      <c r="U14" s="290"/>
      <c r="V14" s="290"/>
      <c r="W14" s="290"/>
      <c r="X14" s="290"/>
      <c r="Y14" s="290"/>
      <c r="Z14" s="290"/>
      <c r="AA14" s="290"/>
    </row>
    <row r="15" spans="1:28">
      <c r="B15" s="290"/>
      <c r="C15" s="290"/>
      <c r="D15" s="290"/>
      <c r="E15" s="290"/>
      <c r="F15" s="290"/>
      <c r="G15" s="290"/>
      <c r="H15" s="290"/>
      <c r="I15" s="290"/>
      <c r="J15" s="290"/>
      <c r="K15" s="290"/>
      <c r="L15" s="290"/>
      <c r="M15" s="290"/>
      <c r="N15" s="290"/>
      <c r="O15" s="290"/>
      <c r="P15" s="290"/>
      <c r="Q15" s="290"/>
      <c r="R15" s="290"/>
      <c r="S15" s="290"/>
      <c r="T15" s="290"/>
      <c r="U15" s="290"/>
      <c r="V15" s="290"/>
      <c r="W15" s="290"/>
      <c r="X15" s="290"/>
      <c r="Y15" s="290"/>
      <c r="Z15" s="290"/>
      <c r="AA15" s="290"/>
    </row>
    <row r="16" spans="1:28">
      <c r="B16" s="290"/>
      <c r="C16" s="290"/>
      <c r="D16" s="290"/>
      <c r="E16" s="290"/>
      <c r="F16" s="290"/>
      <c r="G16" s="290"/>
      <c r="H16" s="290"/>
      <c r="I16" s="290"/>
      <c r="J16" s="290"/>
      <c r="K16" s="290"/>
      <c r="L16" s="290"/>
      <c r="M16" s="290"/>
      <c r="N16" s="290"/>
      <c r="O16" s="290"/>
      <c r="P16" s="290"/>
      <c r="Q16" s="290"/>
      <c r="R16" s="290"/>
      <c r="S16" s="290"/>
      <c r="T16" s="290"/>
      <c r="U16" s="290"/>
      <c r="V16" s="290"/>
      <c r="W16" s="290"/>
      <c r="X16" s="290"/>
      <c r="Y16" s="290"/>
      <c r="Z16" s="290"/>
      <c r="AA16" s="290"/>
    </row>
    <row r="17" spans="2:27">
      <c r="B17" s="290"/>
      <c r="C17" s="290"/>
      <c r="D17" s="290"/>
      <c r="E17" s="290"/>
      <c r="F17" s="290"/>
      <c r="G17" s="290"/>
      <c r="H17" s="290"/>
      <c r="I17" s="290"/>
      <c r="J17" s="290"/>
      <c r="K17" s="290"/>
      <c r="L17" s="290"/>
      <c r="M17" s="290"/>
      <c r="N17" s="290"/>
      <c r="O17" s="290"/>
      <c r="P17" s="290"/>
      <c r="Q17" s="290"/>
      <c r="R17" s="290"/>
      <c r="S17" s="290"/>
      <c r="T17" s="290"/>
      <c r="U17" s="290"/>
      <c r="V17" s="290"/>
      <c r="W17" s="290"/>
      <c r="X17" s="290"/>
      <c r="Y17" s="290"/>
      <c r="Z17" s="290"/>
      <c r="AA17" s="290"/>
    </row>
    <row r="18" spans="2:27">
      <c r="B18" s="290"/>
      <c r="C18" s="290"/>
      <c r="D18" s="290"/>
      <c r="E18" s="290"/>
      <c r="F18" s="290"/>
      <c r="G18" s="290"/>
      <c r="H18" s="290"/>
      <c r="I18" s="290"/>
      <c r="J18" s="290"/>
      <c r="K18" s="290"/>
      <c r="L18" s="290"/>
      <c r="M18" s="290"/>
      <c r="N18" s="290"/>
      <c r="O18" s="290"/>
      <c r="P18" s="290"/>
      <c r="Q18" s="290"/>
      <c r="R18" s="290"/>
      <c r="S18" s="290"/>
      <c r="T18" s="290"/>
      <c r="U18" s="290"/>
      <c r="V18" s="290"/>
      <c r="W18" s="290"/>
      <c r="X18" s="290"/>
      <c r="Y18" s="290"/>
      <c r="Z18" s="290"/>
      <c r="AA18" s="290"/>
    </row>
    <row r="19" spans="2:27">
      <c r="B19" s="290"/>
      <c r="C19" s="290"/>
      <c r="D19" s="290"/>
      <c r="E19" s="290"/>
      <c r="F19" s="290"/>
      <c r="G19" s="290"/>
      <c r="H19" s="290"/>
      <c r="I19" s="290"/>
      <c r="J19" s="290"/>
      <c r="K19" s="290"/>
      <c r="L19" s="290"/>
      <c r="M19" s="290"/>
      <c r="N19" s="290"/>
      <c r="O19" s="290"/>
      <c r="P19" s="290"/>
      <c r="Q19" s="290"/>
      <c r="R19" s="290"/>
      <c r="S19" s="290"/>
      <c r="T19" s="290"/>
      <c r="U19" s="290"/>
      <c r="V19" s="290"/>
      <c r="W19" s="290"/>
      <c r="X19" s="290"/>
      <c r="Y19" s="290"/>
      <c r="Z19" s="290"/>
      <c r="AA19" s="290"/>
    </row>
    <row r="20" spans="2:27">
      <c r="B20" s="290"/>
      <c r="C20" s="290"/>
      <c r="D20" s="290"/>
      <c r="E20" s="290"/>
      <c r="F20" s="290"/>
      <c r="G20" s="290"/>
      <c r="H20" s="290"/>
      <c r="I20" s="290"/>
      <c r="J20" s="290"/>
      <c r="K20" s="290"/>
      <c r="L20" s="290"/>
      <c r="M20" s="290"/>
      <c r="N20" s="290"/>
      <c r="O20" s="290"/>
      <c r="P20" s="290"/>
      <c r="Q20" s="290"/>
      <c r="R20" s="290"/>
      <c r="S20" s="290"/>
      <c r="T20" s="290"/>
      <c r="U20" s="290"/>
      <c r="V20" s="290"/>
      <c r="W20" s="290"/>
      <c r="X20" s="290"/>
      <c r="Y20" s="290"/>
      <c r="Z20" s="290"/>
      <c r="AA20" s="290"/>
    </row>
    <row r="21" spans="2:27">
      <c r="B21" s="290"/>
      <c r="C21" s="290"/>
      <c r="D21" s="290"/>
      <c r="E21" s="290"/>
      <c r="F21" s="290"/>
      <c r="G21" s="290"/>
      <c r="H21" s="290"/>
      <c r="I21" s="290"/>
      <c r="J21" s="290"/>
      <c r="K21" s="290"/>
      <c r="L21" s="290"/>
      <c r="M21" s="290"/>
      <c r="N21" s="290"/>
      <c r="O21" s="290"/>
      <c r="P21" s="290"/>
      <c r="Q21" s="290"/>
      <c r="R21" s="290"/>
      <c r="S21" s="290"/>
      <c r="T21" s="290"/>
      <c r="U21" s="290"/>
      <c r="V21" s="290"/>
      <c r="W21" s="290"/>
      <c r="X21" s="290"/>
      <c r="Y21" s="290"/>
      <c r="Z21" s="290"/>
      <c r="AA21" s="290"/>
    </row>
    <row r="22" spans="2:27">
      <c r="B22" s="290"/>
      <c r="C22" s="290"/>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row>
    <row r="23" spans="2:27">
      <c r="B23" s="290"/>
      <c r="C23" s="290"/>
      <c r="D23" s="290"/>
      <c r="E23" s="290"/>
      <c r="F23" s="290"/>
      <c r="G23" s="290"/>
      <c r="H23" s="290"/>
      <c r="I23" s="290"/>
      <c r="J23" s="290"/>
      <c r="K23" s="290"/>
      <c r="L23" s="290"/>
      <c r="M23" s="290"/>
      <c r="N23" s="290"/>
      <c r="O23" s="290"/>
      <c r="P23" s="290"/>
      <c r="Q23" s="290"/>
      <c r="R23" s="290"/>
      <c r="S23" s="290"/>
      <c r="T23" s="290"/>
      <c r="U23" s="290"/>
      <c r="V23" s="290"/>
      <c r="W23" s="290"/>
      <c r="X23" s="290"/>
      <c r="Y23" s="290"/>
      <c r="Z23" s="290"/>
      <c r="AA23" s="290"/>
    </row>
    <row r="24" spans="2:27">
      <c r="B24" s="290"/>
      <c r="C24" s="290"/>
      <c r="D24" s="290"/>
      <c r="E24" s="290"/>
      <c r="F24" s="290"/>
      <c r="G24" s="290"/>
      <c r="H24" s="290"/>
      <c r="I24" s="290"/>
      <c r="J24" s="290"/>
      <c r="K24" s="290"/>
      <c r="L24" s="290"/>
      <c r="M24" s="290"/>
      <c r="N24" s="290"/>
      <c r="O24" s="290"/>
      <c r="P24" s="290"/>
      <c r="Q24" s="290"/>
      <c r="R24" s="290"/>
      <c r="S24" s="290"/>
      <c r="T24" s="290"/>
      <c r="U24" s="290"/>
      <c r="V24" s="290"/>
      <c r="W24" s="290"/>
      <c r="X24" s="290"/>
      <c r="Y24" s="290"/>
      <c r="Z24" s="290"/>
      <c r="AA24" s="290"/>
    </row>
    <row r="25" spans="2:27">
      <c r="B25" s="290"/>
      <c r="C25" s="290"/>
      <c r="D25" s="290"/>
      <c r="E25" s="290"/>
      <c r="F25" s="290"/>
      <c r="G25" s="290"/>
      <c r="H25" s="290"/>
      <c r="I25" s="290"/>
      <c r="J25" s="290"/>
      <c r="K25" s="290"/>
      <c r="L25" s="290"/>
      <c r="M25" s="290"/>
      <c r="N25" s="290"/>
      <c r="O25" s="290"/>
      <c r="P25" s="290"/>
      <c r="Q25" s="290"/>
      <c r="R25" s="290"/>
      <c r="S25" s="290"/>
      <c r="T25" s="290"/>
      <c r="U25" s="290"/>
      <c r="V25" s="290"/>
      <c r="W25" s="290"/>
      <c r="X25" s="290"/>
      <c r="Y25" s="290"/>
      <c r="Z25" s="290"/>
      <c r="AA25" s="290"/>
    </row>
    <row r="26" spans="2:27">
      <c r="B26" s="290"/>
      <c r="C26" s="290"/>
      <c r="D26" s="290"/>
      <c r="E26" s="290"/>
      <c r="F26" s="290"/>
      <c r="G26" s="290"/>
      <c r="H26" s="290"/>
      <c r="I26" s="290"/>
      <c r="J26" s="290"/>
      <c r="K26" s="290"/>
      <c r="L26" s="290"/>
      <c r="M26" s="290"/>
      <c r="N26" s="290"/>
      <c r="O26" s="290"/>
      <c r="P26" s="290"/>
      <c r="Q26" s="290"/>
      <c r="R26" s="290"/>
      <c r="S26" s="290"/>
      <c r="T26" s="290"/>
      <c r="U26" s="290"/>
      <c r="V26" s="290"/>
      <c r="W26" s="290"/>
      <c r="X26" s="290"/>
      <c r="Y26" s="290"/>
      <c r="Z26" s="290"/>
      <c r="AA26" s="290"/>
    </row>
    <row r="27" spans="2:27">
      <c r="B27" s="290"/>
      <c r="C27" s="290"/>
      <c r="D27" s="290"/>
      <c r="E27" s="290"/>
      <c r="F27" s="290"/>
      <c r="G27" s="290"/>
      <c r="H27" s="290"/>
      <c r="I27" s="290"/>
      <c r="J27" s="290"/>
      <c r="K27" s="290"/>
      <c r="L27" s="290"/>
      <c r="M27" s="290"/>
      <c r="N27" s="290"/>
      <c r="O27" s="290"/>
      <c r="P27" s="290"/>
      <c r="Q27" s="290"/>
      <c r="R27" s="290"/>
      <c r="S27" s="290"/>
      <c r="T27" s="290"/>
      <c r="U27" s="290"/>
      <c r="V27" s="290"/>
      <c r="W27" s="290"/>
      <c r="X27" s="290"/>
      <c r="Y27" s="290"/>
      <c r="Z27" s="290"/>
      <c r="AA27" s="290"/>
    </row>
    <row r="28" spans="2:27">
      <c r="B28" s="290"/>
      <c r="C28" s="290"/>
      <c r="D28" s="290"/>
      <c r="E28" s="290"/>
      <c r="F28" s="290"/>
      <c r="G28" s="290"/>
      <c r="H28" s="290"/>
      <c r="I28" s="290"/>
      <c r="J28" s="290"/>
      <c r="K28" s="290"/>
      <c r="L28" s="290"/>
      <c r="M28" s="290"/>
      <c r="N28" s="290"/>
      <c r="O28" s="290"/>
      <c r="P28" s="290"/>
      <c r="Q28" s="290"/>
      <c r="R28" s="290"/>
      <c r="S28" s="290"/>
      <c r="T28" s="290"/>
      <c r="U28" s="290"/>
      <c r="V28" s="290"/>
      <c r="W28" s="290"/>
      <c r="X28" s="290"/>
      <c r="Y28" s="290"/>
      <c r="Z28" s="290"/>
      <c r="AA28" s="290"/>
    </row>
    <row r="29" spans="2:27">
      <c r="B29" s="290"/>
      <c r="C29" s="290"/>
      <c r="D29" s="290"/>
      <c r="E29" s="290"/>
      <c r="F29" s="290"/>
      <c r="G29" s="290"/>
      <c r="H29" s="290"/>
      <c r="I29" s="290"/>
      <c r="J29" s="290"/>
      <c r="K29" s="290"/>
      <c r="L29" s="290"/>
      <c r="M29" s="290"/>
      <c r="N29" s="290"/>
      <c r="O29" s="290"/>
      <c r="P29" s="290"/>
      <c r="Q29" s="290"/>
      <c r="R29" s="290"/>
      <c r="S29" s="290"/>
      <c r="T29" s="290"/>
      <c r="U29" s="290"/>
      <c r="V29" s="290"/>
      <c r="W29" s="290"/>
      <c r="X29" s="290"/>
      <c r="Y29" s="290"/>
      <c r="Z29" s="290"/>
      <c r="AA29" s="290"/>
    </row>
    <row r="30" spans="2:27">
      <c r="B30" s="290"/>
      <c r="C30" s="290"/>
      <c r="D30" s="290"/>
      <c r="E30" s="290"/>
      <c r="F30" s="290"/>
      <c r="G30" s="290"/>
      <c r="H30" s="290"/>
      <c r="I30" s="290"/>
      <c r="J30" s="290"/>
      <c r="K30" s="290"/>
      <c r="L30" s="290"/>
      <c r="M30" s="290"/>
      <c r="N30" s="290"/>
      <c r="O30" s="290"/>
      <c r="P30" s="290"/>
      <c r="Q30" s="290"/>
      <c r="R30" s="290"/>
      <c r="S30" s="290"/>
      <c r="T30" s="290"/>
      <c r="U30" s="290"/>
      <c r="V30" s="290"/>
      <c r="W30" s="290"/>
      <c r="X30" s="290"/>
      <c r="Y30" s="290"/>
      <c r="Z30" s="290"/>
      <c r="AA30" s="290"/>
    </row>
    <row r="31" spans="2:27">
      <c r="B31" s="290"/>
      <c r="C31" s="290"/>
      <c r="D31" s="290"/>
      <c r="E31" s="290"/>
      <c r="F31" s="290"/>
      <c r="G31" s="290"/>
      <c r="H31" s="290"/>
      <c r="I31" s="290"/>
      <c r="J31" s="290"/>
      <c r="K31" s="290"/>
      <c r="L31" s="290"/>
      <c r="M31" s="290"/>
      <c r="N31" s="290"/>
      <c r="O31" s="290"/>
      <c r="P31" s="290"/>
      <c r="Q31" s="290"/>
      <c r="R31" s="290"/>
      <c r="S31" s="290"/>
      <c r="T31" s="290"/>
      <c r="U31" s="290"/>
      <c r="V31" s="290"/>
      <c r="W31" s="290"/>
      <c r="X31" s="290"/>
      <c r="Y31" s="290"/>
      <c r="Z31" s="290"/>
      <c r="AA31" s="290"/>
    </row>
    <row r="32" spans="2:27">
      <c r="B32" s="290"/>
      <c r="C32" s="290"/>
      <c r="D32" s="290"/>
      <c r="E32" s="290"/>
      <c r="F32" s="290"/>
      <c r="G32" s="290"/>
      <c r="H32" s="290"/>
      <c r="I32" s="290"/>
      <c r="J32" s="290"/>
      <c r="K32" s="290"/>
      <c r="L32" s="290"/>
      <c r="M32" s="290"/>
      <c r="N32" s="290"/>
      <c r="O32" s="290"/>
      <c r="P32" s="290"/>
      <c r="Q32" s="290"/>
      <c r="R32" s="290"/>
      <c r="S32" s="290"/>
      <c r="T32" s="290"/>
      <c r="U32" s="290"/>
      <c r="V32" s="290"/>
      <c r="W32" s="290"/>
      <c r="X32" s="290"/>
      <c r="Y32" s="290"/>
      <c r="Z32" s="290"/>
      <c r="AA32" s="290"/>
    </row>
    <row r="33" spans="2:27">
      <c r="B33" s="290"/>
      <c r="C33" s="290"/>
      <c r="D33" s="290"/>
      <c r="E33" s="290"/>
      <c r="F33" s="290"/>
      <c r="G33" s="290"/>
      <c r="H33" s="290"/>
      <c r="I33" s="290"/>
      <c r="J33" s="290"/>
      <c r="K33" s="290"/>
      <c r="L33" s="290"/>
      <c r="M33" s="290"/>
      <c r="N33" s="290"/>
      <c r="O33" s="290"/>
      <c r="P33" s="290"/>
      <c r="Q33" s="290"/>
      <c r="R33" s="290"/>
      <c r="S33" s="290"/>
      <c r="T33" s="290"/>
      <c r="U33" s="290"/>
      <c r="V33" s="290"/>
      <c r="W33" s="290"/>
      <c r="X33" s="290"/>
      <c r="Y33" s="290"/>
      <c r="Z33" s="290"/>
      <c r="AA33" s="290"/>
    </row>
    <row r="34" spans="2:27">
      <c r="B34" s="290"/>
      <c r="C34" s="290"/>
      <c r="D34" s="290"/>
      <c r="E34" s="290"/>
      <c r="F34" s="290"/>
      <c r="G34" s="290"/>
      <c r="H34" s="290"/>
      <c r="I34" s="290"/>
      <c r="J34" s="290"/>
      <c r="K34" s="290"/>
      <c r="L34" s="290"/>
      <c r="M34" s="290"/>
      <c r="N34" s="290"/>
      <c r="O34" s="290"/>
      <c r="P34" s="290"/>
      <c r="Q34" s="290"/>
      <c r="R34" s="290"/>
      <c r="S34" s="290"/>
      <c r="T34" s="290"/>
      <c r="U34" s="290"/>
      <c r="V34" s="290"/>
      <c r="W34" s="290"/>
      <c r="X34" s="290"/>
      <c r="Y34" s="290"/>
      <c r="Z34" s="290"/>
      <c r="AA34" s="290"/>
    </row>
    <row r="35" spans="2:27" ht="13.7" customHeight="1"/>
    <row r="36" spans="2:27" ht="13.7" customHeight="1"/>
    <row r="37" spans="2:27" ht="23.25">
      <c r="B37" s="516" t="s">
        <v>1</v>
      </c>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row>
    <row r="38" spans="2:27" ht="13.7" customHeight="1">
      <c r="B38" s="290"/>
      <c r="C38" s="290"/>
      <c r="D38" s="290"/>
      <c r="E38" s="290"/>
      <c r="F38" s="290"/>
      <c r="G38" s="290"/>
      <c r="H38" s="290"/>
      <c r="I38" s="290"/>
      <c r="J38" s="290"/>
      <c r="K38" s="290"/>
      <c r="L38" s="290"/>
      <c r="M38" s="290"/>
      <c r="N38" s="290"/>
      <c r="O38" s="290"/>
      <c r="P38" s="290"/>
      <c r="Q38" s="290"/>
      <c r="R38" s="290"/>
      <c r="S38" s="290"/>
      <c r="T38" s="290"/>
      <c r="U38" s="290"/>
      <c r="V38" s="290"/>
      <c r="W38" s="290"/>
      <c r="X38" s="290"/>
      <c r="Y38" s="290"/>
      <c r="Z38" s="290"/>
      <c r="AA38" s="290"/>
    </row>
    <row r="39" spans="2:27">
      <c r="B39" s="290"/>
      <c r="C39" s="290"/>
      <c r="D39" s="290"/>
      <c r="E39" s="290"/>
      <c r="F39" s="290"/>
      <c r="G39" s="290"/>
      <c r="H39" s="290"/>
      <c r="I39" s="290"/>
      <c r="J39" s="290"/>
      <c r="K39" s="290"/>
      <c r="L39" s="290"/>
      <c r="M39" s="290"/>
      <c r="N39" s="290"/>
      <c r="O39" s="290"/>
      <c r="P39" s="290"/>
      <c r="Q39" s="290"/>
      <c r="R39" s="290"/>
      <c r="S39" s="290"/>
      <c r="T39" s="290"/>
      <c r="U39" s="290"/>
      <c r="V39" s="290"/>
      <c r="W39" s="290"/>
      <c r="X39" s="290"/>
      <c r="Y39" s="290"/>
      <c r="Z39" s="290"/>
      <c r="AA39" s="290"/>
    </row>
    <row r="40" spans="2:27" hidden="1">
      <c r="B40" s="290"/>
      <c r="C40" s="290"/>
      <c r="D40" s="290"/>
      <c r="E40" s="290"/>
      <c r="F40" s="290"/>
      <c r="G40" s="290"/>
      <c r="H40" s="290"/>
      <c r="I40" s="290"/>
      <c r="J40" s="290"/>
      <c r="K40" s="290"/>
      <c r="L40" s="290"/>
      <c r="M40" s="290"/>
      <c r="N40" s="290"/>
      <c r="O40" s="290"/>
      <c r="P40" s="290"/>
      <c r="Q40" s="292"/>
      <c r="R40" s="292"/>
      <c r="S40" s="290"/>
      <c r="T40" s="290"/>
      <c r="U40" s="290"/>
      <c r="V40" s="290"/>
      <c r="W40" s="290"/>
      <c r="X40" s="290"/>
      <c r="Y40" s="290"/>
      <c r="Z40" s="290"/>
      <c r="AA40" s="290"/>
    </row>
    <row r="41" spans="2:27">
      <c r="B41" s="290"/>
      <c r="C41" s="290"/>
      <c r="D41" s="290"/>
      <c r="E41" s="290"/>
      <c r="F41" s="290"/>
      <c r="G41" s="290"/>
      <c r="H41" s="290"/>
      <c r="I41" s="290"/>
      <c r="J41" s="290"/>
      <c r="K41" s="290"/>
      <c r="L41" s="290"/>
      <c r="M41" s="290"/>
      <c r="N41" s="290"/>
      <c r="O41" s="290"/>
      <c r="P41" s="290"/>
      <c r="Q41" s="292"/>
      <c r="R41" s="292"/>
      <c r="S41" s="290"/>
      <c r="T41" s="290"/>
      <c r="U41" s="290"/>
      <c r="V41" s="290"/>
      <c r="W41" s="290"/>
      <c r="X41" s="290"/>
      <c r="Y41" s="290"/>
      <c r="Z41" s="290"/>
      <c r="AA41" s="290"/>
    </row>
    <row r="42" spans="2:27">
      <c r="B42" s="290"/>
      <c r="C42" s="290"/>
      <c r="D42" s="290"/>
      <c r="E42" s="290"/>
      <c r="F42" s="290"/>
      <c r="G42" s="290"/>
      <c r="H42" s="290"/>
      <c r="I42" s="290"/>
      <c r="J42" s="290"/>
      <c r="K42" s="290"/>
      <c r="L42" s="290"/>
      <c r="M42" s="290"/>
      <c r="N42" s="290"/>
      <c r="O42" s="290"/>
      <c r="P42" s="290"/>
      <c r="Q42" s="292"/>
      <c r="R42" s="292"/>
      <c r="S42" s="290"/>
      <c r="T42" s="290"/>
      <c r="U42" s="290"/>
      <c r="V42" s="290"/>
      <c r="W42" s="290"/>
      <c r="X42" s="290"/>
      <c r="Y42" s="290"/>
      <c r="Z42" s="290"/>
      <c r="AA42" s="290"/>
    </row>
    <row r="43" spans="2:27">
      <c r="B43" s="290"/>
      <c r="C43" s="290"/>
      <c r="D43" s="290"/>
      <c r="E43" s="290"/>
      <c r="F43" s="290"/>
      <c r="G43" s="290"/>
      <c r="H43" s="290"/>
      <c r="I43" s="290"/>
      <c r="J43" s="290"/>
      <c r="K43" s="290"/>
      <c r="L43" s="290"/>
      <c r="M43" s="290"/>
      <c r="N43" s="290"/>
      <c r="O43" s="290"/>
      <c r="P43" s="290"/>
      <c r="Q43" s="292"/>
      <c r="R43" s="292"/>
      <c r="S43" s="290"/>
      <c r="T43" s="290"/>
      <c r="U43" s="290"/>
      <c r="V43" s="290"/>
      <c r="W43" s="290"/>
      <c r="X43" s="290"/>
      <c r="Y43" s="290"/>
      <c r="Z43" s="290"/>
      <c r="AA43" s="290"/>
    </row>
    <row r="44" spans="2:27">
      <c r="B44" s="290"/>
      <c r="C44" s="290"/>
      <c r="D44" s="290"/>
      <c r="E44" s="290"/>
      <c r="F44" s="290"/>
      <c r="G44" s="290"/>
      <c r="H44" s="290"/>
      <c r="I44" s="290"/>
      <c r="J44" s="290"/>
      <c r="K44" s="290"/>
      <c r="L44" s="290"/>
      <c r="M44" s="290"/>
      <c r="N44" s="290"/>
      <c r="O44" s="290"/>
      <c r="P44" s="290"/>
      <c r="Q44" s="292"/>
      <c r="R44" s="292"/>
      <c r="S44" s="290"/>
      <c r="T44" s="290"/>
      <c r="U44" s="290"/>
      <c r="V44" s="290"/>
      <c r="W44" s="290"/>
      <c r="X44" s="290"/>
      <c r="Y44" s="290"/>
      <c r="Z44" s="290"/>
      <c r="AA44" s="290"/>
    </row>
    <row r="45" spans="2:27">
      <c r="B45" s="290"/>
      <c r="C45" s="290"/>
      <c r="D45" s="290"/>
      <c r="E45" s="290"/>
      <c r="F45" s="290"/>
      <c r="G45" s="290"/>
      <c r="H45" s="290"/>
      <c r="I45" s="290"/>
      <c r="J45" s="290"/>
      <c r="K45" s="290"/>
      <c r="L45" s="290"/>
      <c r="M45" s="290"/>
      <c r="N45" s="290"/>
      <c r="O45" s="290"/>
      <c r="P45" s="290"/>
      <c r="Q45" s="292"/>
      <c r="R45" s="292"/>
      <c r="S45" s="290"/>
      <c r="T45" s="290"/>
      <c r="U45" s="290"/>
      <c r="V45" s="290"/>
      <c r="W45" s="290"/>
      <c r="X45" s="290"/>
      <c r="Y45" s="290"/>
      <c r="Z45" s="290"/>
      <c r="AA45" s="290"/>
    </row>
    <row r="46" spans="2:27">
      <c r="B46" s="290"/>
      <c r="C46" s="290"/>
      <c r="D46" s="290"/>
      <c r="E46" s="290"/>
      <c r="F46" s="290"/>
      <c r="G46" s="290"/>
      <c r="H46" s="290"/>
      <c r="I46" s="290"/>
      <c r="J46" s="290"/>
      <c r="K46" s="290"/>
      <c r="L46" s="290"/>
      <c r="M46" s="290"/>
      <c r="N46" s="290"/>
      <c r="O46" s="290"/>
      <c r="P46" s="290"/>
      <c r="Q46" s="292"/>
      <c r="R46" s="292"/>
      <c r="S46" s="290"/>
      <c r="T46" s="290"/>
      <c r="U46" s="290"/>
      <c r="V46" s="290"/>
      <c r="W46" s="290"/>
      <c r="X46" s="290"/>
      <c r="Y46" s="290"/>
      <c r="Z46" s="290"/>
      <c r="AA46" s="290"/>
    </row>
    <row r="47" spans="2:27">
      <c r="B47" s="290"/>
      <c r="C47" s="290"/>
      <c r="D47" s="290"/>
      <c r="E47" s="290"/>
      <c r="F47" s="290"/>
      <c r="G47" s="290"/>
      <c r="H47" s="290"/>
      <c r="I47" s="290"/>
      <c r="J47" s="290"/>
      <c r="K47" s="290"/>
      <c r="L47" s="290"/>
      <c r="M47" s="290"/>
      <c r="N47" s="290"/>
      <c r="O47" s="290"/>
      <c r="P47" s="290"/>
      <c r="Q47" s="292"/>
      <c r="R47" s="292"/>
      <c r="S47" s="290"/>
      <c r="T47" s="290"/>
      <c r="U47" s="290"/>
      <c r="V47" s="290"/>
      <c r="W47" s="290"/>
      <c r="X47" s="290"/>
      <c r="Y47" s="290"/>
      <c r="Z47" s="290"/>
      <c r="AA47" s="290"/>
    </row>
    <row r="48" spans="2:27">
      <c r="B48" s="290"/>
      <c r="C48" s="290"/>
      <c r="D48" s="290"/>
      <c r="E48" s="290"/>
      <c r="F48" s="290"/>
      <c r="G48" s="290"/>
      <c r="H48" s="290"/>
      <c r="I48" s="290"/>
      <c r="J48" s="290"/>
      <c r="K48" s="290"/>
      <c r="L48" s="290"/>
      <c r="M48" s="290"/>
      <c r="N48" s="290"/>
      <c r="O48" s="290"/>
      <c r="P48" s="290"/>
      <c r="Q48" s="292"/>
      <c r="R48" s="292"/>
      <c r="S48" s="290"/>
      <c r="T48" s="290"/>
      <c r="U48" s="290"/>
      <c r="V48" s="290"/>
      <c r="W48" s="290"/>
      <c r="X48" s="290"/>
      <c r="Y48" s="290"/>
      <c r="Z48" s="290"/>
      <c r="AA48" s="290"/>
    </row>
    <row r="49" spans="2:27">
      <c r="B49" s="290"/>
      <c r="C49" s="290"/>
      <c r="D49" s="290"/>
      <c r="E49" s="290"/>
      <c r="F49" s="290"/>
      <c r="G49" s="290"/>
      <c r="H49" s="290"/>
      <c r="I49" s="290"/>
      <c r="J49" s="290"/>
      <c r="K49" s="290"/>
      <c r="L49" s="290"/>
      <c r="M49" s="290"/>
      <c r="N49" s="290"/>
      <c r="O49" s="290"/>
      <c r="P49" s="290"/>
      <c r="Q49" s="292"/>
      <c r="R49" s="292"/>
      <c r="S49" s="290"/>
      <c r="T49" s="290"/>
      <c r="U49" s="290"/>
      <c r="V49" s="290"/>
      <c r="W49" s="290"/>
      <c r="X49" s="290"/>
      <c r="Y49" s="290"/>
      <c r="Z49" s="290"/>
      <c r="AA49" s="290"/>
    </row>
    <row r="50" spans="2:27">
      <c r="B50" s="290"/>
      <c r="C50" s="290"/>
      <c r="D50" s="290"/>
      <c r="E50" s="290"/>
      <c r="F50" s="290"/>
      <c r="G50" s="290"/>
      <c r="H50" s="290"/>
      <c r="I50" s="290"/>
      <c r="J50" s="290"/>
      <c r="K50" s="290"/>
      <c r="L50" s="290"/>
      <c r="M50" s="290"/>
      <c r="N50" s="290"/>
      <c r="O50" s="290"/>
      <c r="P50" s="290"/>
      <c r="Q50" s="292"/>
      <c r="R50" s="292"/>
      <c r="S50" s="290"/>
      <c r="T50" s="290"/>
      <c r="U50" s="290"/>
      <c r="V50" s="290"/>
      <c r="W50" s="290"/>
      <c r="X50" s="290"/>
      <c r="Y50" s="290"/>
      <c r="Z50" s="290"/>
      <c r="AA50" s="290"/>
    </row>
    <row r="51" spans="2:27">
      <c r="B51" s="290"/>
      <c r="C51" s="290"/>
      <c r="D51" s="290"/>
      <c r="E51" s="290"/>
      <c r="F51" s="290"/>
      <c r="G51" s="290"/>
      <c r="H51" s="290"/>
      <c r="I51" s="290"/>
      <c r="J51" s="290"/>
      <c r="K51" s="290"/>
      <c r="L51" s="290"/>
      <c r="M51" s="290"/>
      <c r="N51" s="290"/>
      <c r="O51" s="290"/>
      <c r="P51" s="290"/>
      <c r="Q51" s="292"/>
      <c r="R51" s="292"/>
      <c r="S51" s="290"/>
      <c r="T51" s="290"/>
      <c r="U51" s="290"/>
      <c r="V51" s="290"/>
      <c r="W51" s="290"/>
      <c r="X51" s="290"/>
      <c r="Y51" s="290"/>
      <c r="Z51" s="290"/>
      <c r="AA51" s="290"/>
    </row>
    <row r="52" spans="2:27">
      <c r="B52" s="290"/>
      <c r="C52" s="290"/>
      <c r="D52" s="290"/>
      <c r="E52" s="290"/>
      <c r="F52" s="290"/>
      <c r="G52" s="290"/>
      <c r="H52" s="290"/>
      <c r="I52" s="290"/>
      <c r="J52" s="290"/>
      <c r="K52" s="290"/>
      <c r="L52" s="290"/>
      <c r="M52" s="290"/>
      <c r="N52" s="290"/>
      <c r="O52" s="290"/>
      <c r="P52" s="290"/>
      <c r="Q52" s="292"/>
      <c r="R52" s="292"/>
      <c r="S52" s="290"/>
      <c r="T52" s="290"/>
      <c r="U52" s="290"/>
      <c r="V52" s="290"/>
      <c r="W52" s="290"/>
      <c r="X52" s="290"/>
      <c r="Y52" s="290"/>
      <c r="Z52" s="290"/>
      <c r="AA52" s="290"/>
    </row>
    <row r="53" spans="2:27">
      <c r="B53" s="290"/>
      <c r="C53" s="290"/>
      <c r="D53" s="290"/>
      <c r="E53" s="290"/>
      <c r="F53" s="290"/>
      <c r="G53" s="290"/>
      <c r="H53" s="290"/>
      <c r="I53" s="290"/>
      <c r="J53" s="290"/>
      <c r="K53" s="290"/>
      <c r="L53" s="290"/>
      <c r="M53" s="290"/>
      <c r="N53" s="290"/>
      <c r="O53" s="290"/>
      <c r="P53" s="290"/>
      <c r="Q53" s="292"/>
      <c r="R53" s="292"/>
      <c r="S53" s="290"/>
      <c r="T53" s="290"/>
      <c r="U53" s="290"/>
      <c r="V53" s="290"/>
      <c r="W53" s="290"/>
      <c r="X53" s="290"/>
      <c r="Y53" s="290"/>
      <c r="Z53" s="290"/>
      <c r="AA53" s="290"/>
    </row>
    <row r="54" spans="2:27">
      <c r="B54" s="290"/>
      <c r="C54" s="290"/>
      <c r="D54" s="290"/>
      <c r="E54" s="290"/>
      <c r="F54" s="290"/>
      <c r="G54" s="290"/>
      <c r="H54" s="290"/>
      <c r="I54" s="290"/>
      <c r="J54" s="290"/>
      <c r="K54" s="290"/>
      <c r="L54" s="290"/>
      <c r="M54" s="290"/>
      <c r="N54" s="290"/>
      <c r="O54" s="290"/>
      <c r="P54" s="290"/>
      <c r="Q54" s="292"/>
      <c r="R54" s="292"/>
      <c r="S54" s="290"/>
      <c r="T54" s="290"/>
      <c r="U54" s="290"/>
      <c r="V54" s="290"/>
      <c r="W54" s="290"/>
      <c r="X54" s="290"/>
      <c r="Y54" s="290"/>
      <c r="Z54" s="290"/>
      <c r="AA54" s="290"/>
    </row>
    <row r="55" spans="2:27">
      <c r="B55" s="290"/>
      <c r="C55" s="290"/>
      <c r="D55" s="290"/>
      <c r="E55" s="290"/>
      <c r="F55" s="290"/>
      <c r="G55" s="290"/>
      <c r="H55" s="290"/>
      <c r="I55" s="290"/>
      <c r="J55" s="290"/>
      <c r="K55" s="290"/>
      <c r="L55" s="290"/>
      <c r="M55" s="290"/>
      <c r="N55" s="290"/>
      <c r="O55" s="290"/>
      <c r="P55" s="290"/>
      <c r="Q55" s="292"/>
      <c r="R55" s="292"/>
      <c r="S55" s="290"/>
      <c r="T55" s="290"/>
      <c r="U55" s="290"/>
      <c r="V55" s="290"/>
      <c r="W55" s="290"/>
      <c r="X55" s="290"/>
      <c r="Y55" s="290"/>
      <c r="Z55" s="290"/>
      <c r="AA55" s="290"/>
    </row>
    <row r="56" spans="2:27">
      <c r="B56" s="290"/>
      <c r="C56" s="290"/>
      <c r="D56" s="290"/>
      <c r="E56" s="290"/>
      <c r="F56" s="290"/>
      <c r="G56" s="290"/>
      <c r="H56" s="290"/>
      <c r="I56" s="290"/>
      <c r="J56" s="290"/>
      <c r="K56" s="290"/>
      <c r="L56" s="290"/>
      <c r="M56" s="290"/>
      <c r="N56" s="290"/>
      <c r="O56" s="290"/>
      <c r="P56" s="290"/>
      <c r="Q56" s="292"/>
      <c r="R56" s="292"/>
      <c r="S56" s="290"/>
      <c r="T56" s="290"/>
      <c r="U56" s="290"/>
      <c r="V56" s="290"/>
      <c r="W56" s="290"/>
      <c r="X56" s="290"/>
      <c r="Y56" s="290"/>
      <c r="Z56" s="290"/>
      <c r="AA56" s="290"/>
    </row>
    <row r="57" spans="2:27">
      <c r="B57" s="290"/>
      <c r="C57" s="290"/>
      <c r="D57" s="290"/>
      <c r="E57" s="290"/>
      <c r="F57" s="290"/>
      <c r="G57" s="290"/>
      <c r="H57" s="290"/>
      <c r="I57" s="290"/>
      <c r="J57" s="290"/>
      <c r="K57" s="290"/>
      <c r="L57" s="290"/>
      <c r="M57" s="290"/>
      <c r="N57" s="290"/>
      <c r="O57" s="290"/>
      <c r="P57" s="290"/>
      <c r="Q57" s="292"/>
      <c r="R57" s="292"/>
      <c r="S57" s="290"/>
      <c r="T57" s="290"/>
      <c r="U57" s="290"/>
      <c r="V57" s="290"/>
      <c r="W57" s="290"/>
      <c r="X57" s="290"/>
      <c r="Y57" s="290"/>
      <c r="Z57" s="290"/>
      <c r="AA57" s="290"/>
    </row>
    <row r="58" spans="2:27">
      <c r="B58" s="290"/>
      <c r="C58" s="290"/>
      <c r="D58" s="290"/>
      <c r="E58" s="290"/>
      <c r="F58" s="290"/>
      <c r="G58" s="290"/>
      <c r="H58" s="290"/>
      <c r="I58" s="290"/>
      <c r="J58" s="290"/>
      <c r="K58" s="290"/>
      <c r="L58" s="290"/>
      <c r="M58" s="290"/>
      <c r="N58" s="290"/>
      <c r="O58" s="290"/>
      <c r="P58" s="290"/>
      <c r="Q58" s="292"/>
      <c r="R58" s="292"/>
      <c r="S58" s="290"/>
      <c r="T58" s="290"/>
      <c r="U58" s="290"/>
      <c r="V58" s="290"/>
      <c r="W58" s="290"/>
      <c r="X58" s="290"/>
      <c r="Y58" s="290"/>
      <c r="Z58" s="290"/>
      <c r="AA58" s="290"/>
    </row>
    <row r="59" spans="2:27">
      <c r="B59" s="290"/>
      <c r="C59" s="290"/>
      <c r="D59" s="290"/>
      <c r="E59" s="290"/>
      <c r="F59" s="290"/>
      <c r="G59" s="290"/>
      <c r="H59" s="290"/>
      <c r="I59" s="290"/>
      <c r="J59" s="290"/>
      <c r="K59" s="290"/>
      <c r="L59" s="290"/>
      <c r="M59" s="290"/>
      <c r="N59" s="290"/>
      <c r="O59" s="290"/>
      <c r="P59" s="290"/>
      <c r="Q59" s="292"/>
      <c r="R59" s="292"/>
      <c r="S59" s="290"/>
      <c r="T59" s="290"/>
      <c r="U59" s="290"/>
      <c r="V59" s="290"/>
      <c r="W59" s="290"/>
      <c r="X59" s="290"/>
      <c r="Y59" s="290"/>
      <c r="Z59" s="290"/>
      <c r="AA59" s="290"/>
    </row>
    <row r="60" spans="2:27">
      <c r="B60" s="290"/>
      <c r="C60" s="290"/>
      <c r="D60" s="290"/>
      <c r="E60" s="290"/>
      <c r="F60" s="290"/>
      <c r="G60" s="290"/>
      <c r="H60" s="290"/>
      <c r="I60" s="290"/>
      <c r="J60" s="290"/>
      <c r="K60" s="290"/>
      <c r="L60" s="290"/>
      <c r="M60" s="290"/>
      <c r="N60" s="290"/>
      <c r="O60" s="290"/>
      <c r="P60" s="290"/>
      <c r="Q60" s="292"/>
      <c r="R60" s="292"/>
      <c r="S60" s="290"/>
      <c r="T60" s="290"/>
      <c r="U60" s="290"/>
      <c r="V60" s="290"/>
      <c r="W60" s="290"/>
      <c r="X60" s="290"/>
      <c r="Y60" s="290"/>
      <c r="Z60" s="290"/>
      <c r="AA60" s="290"/>
    </row>
    <row r="61" spans="2:27">
      <c r="B61" s="290"/>
      <c r="C61" s="290"/>
      <c r="D61" s="290"/>
      <c r="E61" s="290"/>
      <c r="F61" s="290"/>
      <c r="G61" s="290"/>
      <c r="H61" s="290"/>
      <c r="I61" s="290"/>
      <c r="J61" s="290"/>
      <c r="K61" s="290"/>
      <c r="L61" s="290"/>
      <c r="M61" s="290"/>
      <c r="N61" s="290"/>
      <c r="O61" s="290"/>
      <c r="P61" s="290"/>
      <c r="Q61" s="292"/>
      <c r="R61" s="292"/>
      <c r="S61" s="290"/>
      <c r="T61" s="290"/>
      <c r="U61" s="290"/>
      <c r="V61" s="290"/>
      <c r="W61" s="290"/>
      <c r="X61" s="290"/>
      <c r="Y61" s="290"/>
      <c r="Z61" s="290"/>
      <c r="AA61" s="290"/>
    </row>
    <row r="62" spans="2:27">
      <c r="B62" s="290"/>
      <c r="C62" s="290"/>
      <c r="D62" s="290"/>
      <c r="E62" s="290"/>
      <c r="F62" s="290"/>
      <c r="G62" s="290"/>
      <c r="H62" s="290"/>
      <c r="I62" s="290"/>
      <c r="J62" s="290"/>
      <c r="K62" s="290"/>
      <c r="L62" s="290"/>
      <c r="M62" s="290"/>
      <c r="N62" s="290"/>
      <c r="O62" s="290"/>
      <c r="P62" s="290"/>
      <c r="Q62" s="292"/>
      <c r="R62" s="292"/>
      <c r="S62" s="290"/>
      <c r="T62" s="290"/>
      <c r="U62" s="290"/>
      <c r="V62" s="290"/>
      <c r="W62" s="290"/>
      <c r="X62" s="290"/>
      <c r="Y62" s="290"/>
      <c r="Z62" s="290"/>
      <c r="AA62" s="290"/>
    </row>
    <row r="63" spans="2:27">
      <c r="B63" s="290"/>
      <c r="C63" s="290"/>
      <c r="D63" s="290"/>
      <c r="E63" s="290"/>
      <c r="F63" s="290"/>
      <c r="G63" s="290"/>
      <c r="H63" s="290"/>
      <c r="I63" s="290"/>
      <c r="J63" s="290"/>
      <c r="K63" s="290"/>
      <c r="L63" s="290"/>
      <c r="M63" s="290"/>
      <c r="N63" s="290"/>
      <c r="O63" s="290"/>
      <c r="P63" s="290"/>
      <c r="Q63" s="292"/>
      <c r="R63" s="292"/>
      <c r="S63" s="290"/>
      <c r="T63" s="290"/>
      <c r="U63" s="290"/>
      <c r="V63" s="290"/>
      <c r="W63" s="290"/>
      <c r="X63" s="290"/>
      <c r="Y63" s="290"/>
      <c r="Z63" s="290"/>
      <c r="AA63" s="290"/>
    </row>
    <row r="64" spans="2:27">
      <c r="B64" s="290"/>
      <c r="C64" s="290"/>
      <c r="D64" s="290"/>
      <c r="E64" s="290"/>
      <c r="F64" s="290"/>
      <c r="G64" s="290"/>
      <c r="H64" s="290"/>
      <c r="I64" s="290"/>
      <c r="J64" s="290"/>
      <c r="K64" s="290"/>
      <c r="L64" s="290"/>
      <c r="M64" s="290"/>
      <c r="N64" s="290"/>
      <c r="O64" s="290"/>
      <c r="P64" s="290"/>
      <c r="Q64" s="292"/>
      <c r="R64" s="292"/>
      <c r="S64" s="290"/>
      <c r="T64" s="290"/>
      <c r="U64" s="290"/>
      <c r="V64" s="290"/>
      <c r="W64" s="290"/>
      <c r="X64" s="290"/>
      <c r="Y64" s="290"/>
      <c r="Z64" s="290"/>
      <c r="AA64" s="290"/>
    </row>
    <row r="65" spans="2:27">
      <c r="B65" s="290"/>
      <c r="C65" s="290"/>
      <c r="D65" s="290"/>
      <c r="E65" s="290"/>
      <c r="F65" s="290"/>
      <c r="G65" s="290"/>
      <c r="H65" s="290"/>
      <c r="I65" s="290"/>
      <c r="J65" s="290"/>
      <c r="K65" s="290"/>
      <c r="L65" s="290"/>
      <c r="M65" s="290"/>
      <c r="N65" s="290"/>
      <c r="O65" s="290"/>
      <c r="P65" s="290"/>
      <c r="Q65" s="292"/>
      <c r="R65" s="292"/>
      <c r="S65" s="290"/>
      <c r="T65" s="290"/>
      <c r="U65" s="290"/>
      <c r="V65" s="290"/>
      <c r="W65" s="290"/>
      <c r="X65" s="290"/>
      <c r="Y65" s="290"/>
      <c r="Z65" s="290"/>
      <c r="AA65" s="290"/>
    </row>
    <row r="66" spans="2:27">
      <c r="B66" s="290"/>
      <c r="C66" s="290"/>
      <c r="D66" s="290"/>
      <c r="E66" s="290"/>
      <c r="F66" s="290"/>
      <c r="G66" s="290"/>
      <c r="H66" s="290"/>
      <c r="I66" s="292"/>
      <c r="J66" s="292"/>
      <c r="K66" s="292"/>
      <c r="L66" s="292"/>
      <c r="M66" s="292"/>
      <c r="N66" s="292"/>
      <c r="O66" s="292"/>
      <c r="P66" s="292"/>
      <c r="Q66" s="292"/>
      <c r="R66" s="292"/>
      <c r="S66" s="290"/>
      <c r="T66" s="290"/>
      <c r="U66" s="290"/>
      <c r="V66" s="290"/>
      <c r="W66" s="290"/>
      <c r="X66" s="290"/>
      <c r="Y66" s="290"/>
      <c r="Z66" s="290"/>
      <c r="AA66" s="290"/>
    </row>
    <row r="67" spans="2:27">
      <c r="B67" s="290"/>
      <c r="C67" s="290"/>
      <c r="D67" s="290"/>
      <c r="E67" s="290"/>
      <c r="F67" s="290"/>
      <c r="G67" s="290"/>
      <c r="H67" s="290"/>
      <c r="I67" s="290"/>
      <c r="J67" s="290"/>
      <c r="K67" s="290"/>
      <c r="L67" s="290"/>
      <c r="M67" s="290"/>
      <c r="N67" s="290"/>
      <c r="O67" s="290"/>
      <c r="P67" s="290"/>
      <c r="Q67" s="290"/>
      <c r="R67" s="290"/>
      <c r="S67" s="290"/>
      <c r="T67" s="290"/>
      <c r="U67" s="290"/>
      <c r="V67" s="290"/>
      <c r="W67" s="290"/>
      <c r="X67" s="290"/>
      <c r="Y67" s="290"/>
      <c r="Z67" s="290"/>
      <c r="AA67" s="290"/>
    </row>
    <row r="68" spans="2:27">
      <c r="B68" s="290"/>
      <c r="C68" s="290"/>
      <c r="D68" s="290"/>
      <c r="E68" s="290"/>
      <c r="F68" s="290"/>
      <c r="G68" s="290"/>
      <c r="H68" s="290"/>
      <c r="I68" s="290"/>
      <c r="J68" s="290"/>
      <c r="K68" s="290"/>
      <c r="L68" s="290"/>
      <c r="M68" s="290"/>
      <c r="N68" s="290"/>
      <c r="O68" s="290"/>
      <c r="P68" s="290"/>
      <c r="Q68" s="290"/>
      <c r="R68" s="290"/>
      <c r="S68" s="290"/>
      <c r="T68" s="290"/>
      <c r="U68" s="290"/>
      <c r="V68" s="290"/>
      <c r="W68" s="290"/>
      <c r="X68" s="290"/>
      <c r="Y68" s="290"/>
      <c r="Z68" s="290"/>
      <c r="AA68" s="290"/>
    </row>
    <row r="69" spans="2:27">
      <c r="B69" s="290"/>
      <c r="C69" s="290"/>
      <c r="D69" s="290"/>
      <c r="E69" s="290"/>
      <c r="F69" s="290"/>
      <c r="G69" s="290"/>
      <c r="H69" s="290"/>
      <c r="I69" s="290"/>
      <c r="J69" s="290"/>
      <c r="K69" s="290"/>
      <c r="L69" s="290"/>
      <c r="M69" s="290"/>
      <c r="N69" s="290"/>
      <c r="O69" s="290"/>
      <c r="P69" s="290"/>
      <c r="Q69" s="290"/>
      <c r="R69" s="290"/>
      <c r="S69" s="290"/>
      <c r="T69" s="290"/>
      <c r="U69" s="290"/>
      <c r="V69" s="290"/>
      <c r="W69" s="290"/>
      <c r="X69" s="290"/>
      <c r="Y69" s="290"/>
      <c r="Z69" s="290"/>
      <c r="AA69" s="290"/>
    </row>
    <row r="70" spans="2:27">
      <c r="B70" s="290"/>
      <c r="C70" s="290"/>
      <c r="D70" s="290"/>
      <c r="E70" s="290"/>
      <c r="F70" s="290"/>
      <c r="G70" s="290"/>
      <c r="H70" s="290"/>
      <c r="I70" s="290"/>
      <c r="J70" s="290"/>
      <c r="K70" s="290"/>
      <c r="L70" s="290"/>
      <c r="M70" s="290"/>
      <c r="N70" s="290"/>
      <c r="O70" s="290"/>
      <c r="P70" s="290"/>
      <c r="Q70" s="290"/>
      <c r="R70" s="290"/>
      <c r="S70" s="290"/>
      <c r="T70" s="290"/>
      <c r="U70" s="290"/>
      <c r="V70" s="290"/>
      <c r="W70" s="290"/>
      <c r="X70" s="290"/>
      <c r="Y70" s="290"/>
      <c r="Z70" s="290"/>
      <c r="AA70" s="290"/>
    </row>
    <row r="71" spans="2:27">
      <c r="B71" s="290"/>
      <c r="C71" s="290"/>
      <c r="D71" s="290"/>
      <c r="E71" s="290"/>
      <c r="F71" s="290"/>
      <c r="G71" s="290"/>
      <c r="H71" s="290"/>
      <c r="I71" s="290"/>
      <c r="J71" s="290"/>
      <c r="K71" s="290"/>
      <c r="L71" s="290"/>
      <c r="M71" s="290"/>
      <c r="N71" s="290"/>
      <c r="O71" s="290"/>
      <c r="P71" s="290"/>
      <c r="Q71" s="290"/>
      <c r="R71" s="290"/>
      <c r="S71" s="290"/>
      <c r="T71" s="290"/>
      <c r="U71" s="290"/>
      <c r="V71" s="290"/>
      <c r="W71" s="290"/>
      <c r="X71" s="290"/>
      <c r="Y71" s="290"/>
      <c r="Z71" s="290"/>
      <c r="AA71" s="290"/>
    </row>
    <row r="72" spans="2:27">
      <c r="B72" s="290"/>
      <c r="C72" s="290"/>
      <c r="D72" s="290"/>
      <c r="E72" s="290"/>
      <c r="F72" s="290"/>
      <c r="G72" s="290"/>
      <c r="H72" s="290"/>
      <c r="I72" s="290"/>
      <c r="J72" s="290"/>
      <c r="K72" s="290"/>
      <c r="L72" s="290"/>
      <c r="M72" s="290"/>
      <c r="N72" s="290"/>
      <c r="O72" s="290"/>
      <c r="P72" s="290"/>
      <c r="Q72" s="290"/>
      <c r="R72" s="290"/>
      <c r="S72" s="290"/>
      <c r="T72" s="290"/>
      <c r="U72" s="290"/>
      <c r="V72" s="290"/>
      <c r="W72" s="290"/>
      <c r="X72" s="290"/>
      <c r="Y72" s="290"/>
      <c r="Z72" s="290"/>
      <c r="AA72" s="290"/>
    </row>
    <row r="73" spans="2:27">
      <c r="B73" s="290"/>
      <c r="C73" s="290"/>
      <c r="D73" s="290"/>
      <c r="E73" s="290"/>
      <c r="F73" s="290"/>
      <c r="G73" s="290"/>
      <c r="H73" s="290"/>
      <c r="I73" s="290"/>
      <c r="J73" s="290"/>
      <c r="K73" s="290"/>
      <c r="L73" s="290"/>
      <c r="M73" s="290"/>
      <c r="N73" s="290"/>
      <c r="O73" s="290"/>
      <c r="P73" s="290"/>
      <c r="Q73" s="290"/>
      <c r="R73" s="290"/>
      <c r="S73" s="290"/>
      <c r="T73" s="290"/>
      <c r="U73" s="290"/>
      <c r="V73" s="290"/>
      <c r="W73" s="290"/>
      <c r="X73" s="290"/>
      <c r="Y73" s="290"/>
      <c r="Z73" s="290"/>
      <c r="AA73" s="290"/>
    </row>
    <row r="74" spans="2:27">
      <c r="B74" s="290"/>
      <c r="C74" s="290"/>
      <c r="D74" s="290"/>
      <c r="E74" s="290"/>
      <c r="F74" s="290"/>
      <c r="G74" s="290"/>
      <c r="H74" s="290"/>
      <c r="I74" s="290"/>
      <c r="J74" s="290"/>
      <c r="K74" s="290"/>
      <c r="L74" s="290"/>
      <c r="M74" s="290"/>
      <c r="N74" s="290"/>
      <c r="O74" s="290"/>
      <c r="P74" s="290"/>
      <c r="Q74" s="290"/>
      <c r="R74" s="290"/>
      <c r="S74" s="290"/>
      <c r="T74" s="290"/>
      <c r="U74" s="290"/>
      <c r="V74" s="290"/>
      <c r="W74" s="290"/>
      <c r="X74" s="290"/>
      <c r="Y74" s="290"/>
      <c r="Z74" s="290"/>
      <c r="AA74" s="290"/>
    </row>
  </sheetData>
  <mergeCells count="2">
    <mergeCell ref="B7:AA7"/>
    <mergeCell ref="B37:AA3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70126-B25F-4BB7-8C42-97E66BE6907F}">
  <sheetPr>
    <tabColor theme="7" tint="0.59999389629810485"/>
  </sheetPr>
  <dimension ref="A1:AN99"/>
  <sheetViews>
    <sheetView showGridLines="0" topLeftCell="A6" zoomScale="70" zoomScaleNormal="70" workbookViewId="0">
      <selection activeCell="F35" sqref="F35"/>
    </sheetView>
  </sheetViews>
  <sheetFormatPr defaultColWidth="0" defaultRowHeight="12.75" zeroHeight="1"/>
  <cols>
    <col min="1" max="17" width="9.140625" style="288" customWidth="1"/>
    <col min="18" max="18" width="6.28515625" style="288" customWidth="1"/>
    <col min="19" max="19" width="5.42578125" style="288" customWidth="1"/>
    <col min="20" max="35" width="9.140625" style="288" customWidth="1"/>
    <col min="36" max="37" width="9.140625" style="288" hidden="1" customWidth="1"/>
    <col min="38" max="40" width="0" style="288" hidden="1" customWidth="1"/>
    <col min="41" max="16384" width="9.140625" style="288" hidden="1"/>
  </cols>
  <sheetData>
    <row r="1" spans="1:37">
      <c r="A1" s="287"/>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c r="AK1" s="287"/>
    </row>
    <row r="2" spans="1:37">
      <c r="A2" s="287"/>
      <c r="B2" s="287"/>
      <c r="C2" s="287"/>
      <c r="D2" s="287"/>
      <c r="E2" s="287"/>
      <c r="F2" s="287"/>
      <c r="G2" s="287"/>
      <c r="H2" s="287"/>
      <c r="I2" s="287"/>
      <c r="J2" s="287"/>
      <c r="K2" s="287"/>
      <c r="L2" s="287"/>
      <c r="M2" s="287"/>
      <c r="N2" s="287"/>
      <c r="O2" s="287"/>
      <c r="P2" s="287"/>
      <c r="Q2" s="287"/>
      <c r="R2" s="287"/>
      <c r="S2" s="287"/>
      <c r="T2" s="287"/>
      <c r="U2" s="287"/>
      <c r="V2" s="287"/>
      <c r="W2" s="287"/>
      <c r="X2" s="287"/>
      <c r="Y2" s="287"/>
      <c r="Z2" s="287"/>
      <c r="AA2" s="287"/>
      <c r="AB2" s="287"/>
      <c r="AC2" s="287"/>
      <c r="AD2" s="287"/>
      <c r="AE2" s="287"/>
      <c r="AF2" s="287"/>
      <c r="AG2" s="287"/>
      <c r="AH2" s="287"/>
      <c r="AI2" s="287"/>
      <c r="AJ2" s="287"/>
      <c r="AK2" s="287"/>
    </row>
    <row r="3" spans="1:37">
      <c r="A3" s="287"/>
      <c r="B3" s="287"/>
      <c r="C3" s="287"/>
      <c r="D3" s="287"/>
      <c r="E3" s="287"/>
      <c r="F3" s="287"/>
      <c r="G3" s="287"/>
      <c r="H3" s="287"/>
      <c r="I3" s="287"/>
      <c r="J3" s="287"/>
      <c r="K3" s="287"/>
      <c r="L3" s="287"/>
      <c r="M3" s="287"/>
      <c r="N3" s="287"/>
      <c r="O3" s="287"/>
      <c r="P3" s="287"/>
      <c r="Q3" s="287"/>
      <c r="R3" s="287"/>
      <c r="S3" s="287"/>
      <c r="T3" s="287"/>
      <c r="U3" s="287"/>
      <c r="V3" s="287"/>
      <c r="W3" s="287"/>
      <c r="X3" s="287"/>
      <c r="Y3" s="287"/>
      <c r="Z3" s="287"/>
      <c r="AA3" s="287"/>
      <c r="AB3" s="287"/>
      <c r="AC3" s="287"/>
      <c r="AD3" s="287"/>
      <c r="AE3" s="287"/>
      <c r="AF3" s="287"/>
      <c r="AG3" s="287"/>
      <c r="AH3" s="287"/>
      <c r="AI3" s="287"/>
      <c r="AJ3" s="287"/>
      <c r="AK3" s="287"/>
    </row>
    <row r="4" spans="1:37">
      <c r="A4" s="287"/>
      <c r="B4" s="287"/>
      <c r="C4" s="287"/>
      <c r="D4" s="287"/>
      <c r="E4" s="287"/>
      <c r="F4" s="287"/>
      <c r="G4" s="287"/>
      <c r="H4" s="287"/>
      <c r="I4" s="287"/>
      <c r="J4" s="287"/>
      <c r="K4" s="287"/>
      <c r="L4" s="287"/>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row>
    <row r="5" spans="1:37">
      <c r="A5" s="287"/>
      <c r="B5" s="287"/>
      <c r="C5" s="287"/>
      <c r="D5" s="287"/>
      <c r="E5" s="287"/>
      <c r="F5" s="287"/>
      <c r="G5" s="287"/>
      <c r="H5" s="287"/>
      <c r="I5" s="287"/>
      <c r="J5" s="287"/>
      <c r="K5" s="287"/>
      <c r="L5" s="287"/>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row>
    <row r="6" spans="1:37" s="293" customFormat="1" ht="23.25">
      <c r="B6" s="515" t="s">
        <v>2</v>
      </c>
      <c r="C6" s="515"/>
      <c r="D6" s="515"/>
      <c r="E6" s="515"/>
      <c r="F6" s="515"/>
      <c r="G6" s="515"/>
      <c r="H6" s="515"/>
      <c r="I6" s="515"/>
      <c r="J6" s="515"/>
      <c r="K6" s="515"/>
      <c r="L6" s="515"/>
      <c r="M6" s="515"/>
      <c r="N6" s="515"/>
      <c r="O6" s="515"/>
      <c r="P6" s="515"/>
      <c r="Q6" s="515"/>
      <c r="R6" s="515"/>
      <c r="S6" s="515"/>
      <c r="T6" s="515"/>
      <c r="U6" s="515"/>
      <c r="V6" s="515"/>
      <c r="W6" s="515"/>
      <c r="X6" s="515"/>
      <c r="Y6" s="515"/>
      <c r="Z6" s="515"/>
      <c r="AA6" s="515"/>
      <c r="AB6" s="515"/>
      <c r="AC6" s="515"/>
      <c r="AD6" s="515"/>
      <c r="AE6" s="515"/>
      <c r="AF6" s="515"/>
      <c r="AG6" s="515"/>
      <c r="AH6" s="515"/>
      <c r="AI6" s="515"/>
      <c r="AJ6" s="515"/>
    </row>
    <row r="7" spans="1:37">
      <c r="A7" s="293"/>
      <c r="B7" s="293"/>
      <c r="C7" s="293"/>
      <c r="D7" s="295"/>
      <c r="E7" s="295"/>
      <c r="F7" s="295"/>
      <c r="G7" s="295"/>
      <c r="H7" s="295"/>
      <c r="I7" s="295"/>
      <c r="J7" s="295"/>
      <c r="K7" s="295"/>
      <c r="L7" s="295"/>
      <c r="M7" s="295"/>
      <c r="N7" s="295"/>
      <c r="O7" s="295"/>
      <c r="P7" s="295"/>
      <c r="Q7" s="295"/>
      <c r="R7" s="295"/>
      <c r="S7" s="295"/>
      <c r="T7" s="295"/>
      <c r="U7" s="295"/>
      <c r="V7" s="295"/>
      <c r="W7" s="295"/>
      <c r="X7" s="295"/>
      <c r="Y7" s="295"/>
      <c r="Z7" s="295"/>
      <c r="AA7" s="295"/>
      <c r="AB7" s="295"/>
      <c r="AC7" s="295"/>
      <c r="AD7" s="295"/>
      <c r="AE7" s="295"/>
      <c r="AF7" s="295"/>
      <c r="AG7" s="295"/>
      <c r="AH7" s="295"/>
      <c r="AI7" s="295"/>
      <c r="AJ7" s="295"/>
      <c r="AK7" s="295"/>
    </row>
    <row r="8" spans="1:37">
      <c r="A8" s="293"/>
      <c r="B8" s="293"/>
      <c r="C8" s="293"/>
      <c r="D8" s="295"/>
      <c r="E8" s="295"/>
      <c r="F8" s="295"/>
      <c r="G8" s="295"/>
      <c r="H8" s="295"/>
      <c r="I8" s="295"/>
      <c r="J8" s="295"/>
      <c r="K8" s="295"/>
      <c r="L8" s="295"/>
      <c r="M8" s="295"/>
      <c r="N8" s="295"/>
      <c r="O8" s="295"/>
      <c r="P8" s="295"/>
      <c r="Q8" s="295"/>
      <c r="R8" s="295"/>
      <c r="S8" s="295"/>
      <c r="T8" s="295"/>
      <c r="U8" s="295"/>
      <c r="V8" s="295"/>
      <c r="W8" s="295"/>
      <c r="X8" s="295"/>
      <c r="Y8" s="295"/>
      <c r="Z8" s="295"/>
      <c r="AA8" s="295"/>
      <c r="AB8" s="295"/>
      <c r="AC8" s="295"/>
      <c r="AD8" s="295"/>
      <c r="AE8" s="295"/>
      <c r="AF8" s="295"/>
      <c r="AG8" s="295"/>
      <c r="AH8" s="295"/>
      <c r="AI8" s="295"/>
      <c r="AJ8" s="295"/>
      <c r="AK8" s="295"/>
    </row>
    <row r="9" spans="1:37">
      <c r="A9" s="293"/>
      <c r="B9" s="293"/>
      <c r="C9" s="293"/>
      <c r="D9" s="295"/>
      <c r="E9" s="295"/>
      <c r="F9" s="295"/>
      <c r="G9" s="295"/>
      <c r="H9" s="295"/>
      <c r="I9" s="295"/>
      <c r="J9" s="295"/>
      <c r="K9" s="295"/>
      <c r="L9" s="295"/>
      <c r="M9" s="295"/>
      <c r="N9" s="295"/>
      <c r="O9" s="295"/>
      <c r="P9" s="295"/>
      <c r="Q9" s="295"/>
      <c r="R9" s="295"/>
      <c r="S9" s="296"/>
      <c r="T9" s="296"/>
      <c r="U9" s="296"/>
      <c r="V9" s="296"/>
      <c r="W9" s="296"/>
      <c r="X9" s="296"/>
      <c r="Y9" s="296"/>
      <c r="Z9" s="296"/>
      <c r="AA9" s="296"/>
      <c r="AB9" s="296"/>
      <c r="AC9" s="296"/>
      <c r="AD9" s="296"/>
      <c r="AE9" s="296"/>
      <c r="AF9" s="296"/>
      <c r="AG9" s="296"/>
      <c r="AH9" s="296"/>
      <c r="AI9" s="295"/>
      <c r="AJ9" s="295"/>
      <c r="AK9" s="295"/>
    </row>
    <row r="10" spans="1:37">
      <c r="A10" s="293"/>
      <c r="B10" s="293"/>
      <c r="C10" s="293"/>
      <c r="D10" s="295"/>
      <c r="E10" s="295"/>
      <c r="F10" s="295"/>
      <c r="G10" s="295"/>
      <c r="H10" s="295"/>
      <c r="I10" s="295"/>
      <c r="J10" s="295"/>
      <c r="K10" s="295"/>
      <c r="L10" s="295"/>
      <c r="M10" s="295"/>
      <c r="N10" s="295"/>
      <c r="O10" s="295"/>
      <c r="P10" s="295"/>
      <c r="Q10" s="295"/>
      <c r="R10" s="295"/>
      <c r="S10" s="296"/>
      <c r="T10" s="296"/>
      <c r="U10" s="296"/>
      <c r="V10" s="296"/>
      <c r="W10" s="296"/>
      <c r="X10" s="296"/>
      <c r="Y10" s="296"/>
      <c r="Z10" s="296"/>
      <c r="AA10" s="296"/>
      <c r="AB10" s="296"/>
      <c r="AC10" s="296"/>
      <c r="AD10" s="296"/>
      <c r="AE10" s="296"/>
      <c r="AF10" s="296"/>
      <c r="AG10" s="296"/>
      <c r="AH10" s="296"/>
      <c r="AI10" s="295"/>
      <c r="AJ10" s="295"/>
      <c r="AK10" s="295"/>
    </row>
    <row r="11" spans="1:37">
      <c r="A11" s="293"/>
      <c r="B11" s="293"/>
      <c r="C11" s="293"/>
      <c r="D11" s="295"/>
      <c r="E11" s="295"/>
      <c r="F11" s="295"/>
      <c r="G11" s="295"/>
      <c r="H11" s="295"/>
      <c r="I11" s="295"/>
      <c r="J11" s="295"/>
      <c r="K11" s="295"/>
      <c r="L11" s="295"/>
      <c r="M11" s="295"/>
      <c r="N11" s="295"/>
      <c r="O11" s="295"/>
      <c r="P11" s="295"/>
      <c r="Q11" s="295"/>
      <c r="R11" s="295"/>
      <c r="S11" s="296"/>
      <c r="T11" s="296"/>
      <c r="U11" s="296"/>
      <c r="V11" s="296"/>
      <c r="W11" s="296"/>
      <c r="X11" s="296"/>
      <c r="Y11" s="296"/>
      <c r="Z11" s="296"/>
      <c r="AA11" s="296"/>
      <c r="AB11" s="296"/>
      <c r="AC11" s="296"/>
      <c r="AD11" s="296"/>
      <c r="AE11" s="296"/>
      <c r="AF11" s="296"/>
      <c r="AG11" s="296"/>
      <c r="AH11" s="296"/>
      <c r="AI11" s="295"/>
      <c r="AJ11" s="295"/>
      <c r="AK11" s="295"/>
    </row>
    <row r="12" spans="1:37">
      <c r="A12" s="293"/>
      <c r="B12" s="293"/>
      <c r="C12" s="293"/>
      <c r="D12" s="295"/>
      <c r="E12" s="295"/>
      <c r="F12" s="295"/>
      <c r="G12" s="295"/>
      <c r="H12" s="295"/>
      <c r="I12" s="295"/>
      <c r="J12" s="295"/>
      <c r="K12" s="295"/>
      <c r="L12" s="295"/>
      <c r="M12" s="295"/>
      <c r="N12" s="295"/>
      <c r="O12" s="295"/>
      <c r="P12" s="295"/>
      <c r="Q12" s="295"/>
      <c r="R12" s="295"/>
      <c r="S12" s="296"/>
      <c r="T12" s="296"/>
      <c r="U12" s="296"/>
      <c r="V12" s="296"/>
      <c r="W12" s="296"/>
      <c r="X12" s="296"/>
      <c r="Y12" s="296"/>
      <c r="Z12" s="296"/>
      <c r="AA12" s="296"/>
      <c r="AB12" s="296"/>
      <c r="AC12" s="296"/>
      <c r="AD12" s="296"/>
      <c r="AE12" s="296"/>
      <c r="AF12" s="296"/>
      <c r="AG12" s="296"/>
      <c r="AH12" s="296"/>
      <c r="AI12" s="295"/>
      <c r="AJ12" s="295"/>
      <c r="AK12" s="295"/>
    </row>
    <row r="13" spans="1:37">
      <c r="A13" s="293"/>
      <c r="B13" s="293"/>
      <c r="C13" s="293"/>
      <c r="D13" s="295"/>
      <c r="E13" s="295"/>
      <c r="F13" s="295"/>
      <c r="G13" s="295"/>
      <c r="H13" s="295"/>
      <c r="I13" s="295"/>
      <c r="J13" s="295"/>
      <c r="K13" s="295"/>
      <c r="L13" s="295"/>
      <c r="M13" s="295"/>
      <c r="N13" s="295"/>
      <c r="O13" s="295"/>
      <c r="P13" s="295"/>
      <c r="Q13" s="295"/>
      <c r="R13" s="295"/>
      <c r="S13" s="296"/>
      <c r="T13" s="296"/>
      <c r="U13" s="296"/>
      <c r="V13" s="296"/>
      <c r="W13" s="296"/>
      <c r="X13" s="296"/>
      <c r="Y13" s="296"/>
      <c r="Z13" s="296"/>
      <c r="AA13" s="296"/>
      <c r="AB13" s="296"/>
      <c r="AC13" s="296"/>
      <c r="AD13" s="296"/>
      <c r="AE13" s="296"/>
      <c r="AF13" s="296"/>
      <c r="AG13" s="296"/>
      <c r="AH13" s="296"/>
      <c r="AI13" s="295"/>
      <c r="AJ13" s="295"/>
      <c r="AK13" s="295"/>
    </row>
    <row r="14" spans="1:37">
      <c r="A14" s="293"/>
      <c r="B14" s="293"/>
      <c r="C14" s="293"/>
      <c r="D14" s="295"/>
      <c r="E14" s="295"/>
      <c r="F14" s="295"/>
      <c r="G14" s="295"/>
      <c r="H14" s="295"/>
      <c r="I14" s="295"/>
      <c r="J14" s="295"/>
      <c r="K14" s="295"/>
      <c r="L14" s="295"/>
      <c r="M14" s="295"/>
      <c r="N14" s="295"/>
      <c r="O14" s="295"/>
      <c r="P14" s="295"/>
      <c r="Q14" s="295"/>
      <c r="R14" s="295"/>
      <c r="S14" s="296"/>
      <c r="T14" s="296"/>
      <c r="U14" s="296"/>
      <c r="V14" s="296"/>
      <c r="W14" s="296"/>
      <c r="X14" s="296"/>
      <c r="Y14" s="296"/>
      <c r="Z14" s="296"/>
      <c r="AA14" s="296"/>
      <c r="AB14" s="296"/>
      <c r="AC14" s="296"/>
      <c r="AD14" s="296"/>
      <c r="AE14" s="296"/>
      <c r="AF14" s="296"/>
      <c r="AG14" s="296"/>
      <c r="AH14" s="296"/>
      <c r="AI14" s="295"/>
      <c r="AJ14" s="295"/>
      <c r="AK14" s="295"/>
    </row>
    <row r="15" spans="1:37">
      <c r="A15" s="293"/>
      <c r="B15" s="293"/>
      <c r="C15" s="293"/>
      <c r="D15" s="295"/>
      <c r="E15" s="295"/>
      <c r="F15" s="295"/>
      <c r="G15" s="295"/>
      <c r="H15" s="295"/>
      <c r="I15" s="295"/>
      <c r="J15" s="295"/>
      <c r="K15" s="295"/>
      <c r="L15" s="295"/>
      <c r="M15" s="295"/>
      <c r="N15" s="295"/>
      <c r="O15" s="295"/>
      <c r="P15" s="295"/>
      <c r="Q15" s="295"/>
      <c r="R15" s="295"/>
      <c r="S15" s="296"/>
      <c r="T15" s="296"/>
      <c r="U15" s="296"/>
      <c r="V15" s="296"/>
      <c r="W15" s="296"/>
      <c r="X15" s="296"/>
      <c r="Y15" s="296"/>
      <c r="Z15" s="296"/>
      <c r="AA15" s="296"/>
      <c r="AB15" s="296"/>
      <c r="AC15" s="296"/>
      <c r="AD15" s="296"/>
      <c r="AE15" s="296"/>
      <c r="AF15" s="296"/>
      <c r="AG15" s="296"/>
      <c r="AH15" s="296"/>
      <c r="AI15" s="295"/>
      <c r="AJ15" s="295"/>
      <c r="AK15" s="295"/>
    </row>
    <row r="16" spans="1:37">
      <c r="A16" s="293"/>
      <c r="B16" s="293"/>
      <c r="C16" s="293"/>
      <c r="D16" s="295"/>
      <c r="E16" s="295"/>
      <c r="F16" s="295"/>
      <c r="G16" s="295"/>
      <c r="H16" s="295"/>
      <c r="I16" s="295"/>
      <c r="J16" s="295"/>
      <c r="K16" s="295"/>
      <c r="L16" s="295"/>
      <c r="M16" s="295"/>
      <c r="N16" s="295"/>
      <c r="O16" s="295"/>
      <c r="P16" s="295"/>
      <c r="Q16" s="295"/>
      <c r="R16" s="295"/>
      <c r="S16" s="296"/>
      <c r="T16" s="296"/>
      <c r="U16" s="296"/>
      <c r="V16" s="296"/>
      <c r="W16" s="296"/>
      <c r="X16" s="296"/>
      <c r="Y16" s="296"/>
      <c r="Z16" s="296"/>
      <c r="AA16" s="296"/>
      <c r="AB16" s="296"/>
      <c r="AC16" s="296"/>
      <c r="AD16" s="296"/>
      <c r="AE16" s="296"/>
      <c r="AF16" s="296"/>
      <c r="AG16" s="296"/>
      <c r="AH16" s="296"/>
      <c r="AI16" s="295"/>
      <c r="AJ16" s="295"/>
      <c r="AK16" s="295"/>
    </row>
    <row r="17" spans="1:40">
      <c r="A17" s="293"/>
      <c r="B17" s="293"/>
      <c r="C17" s="293"/>
      <c r="D17" s="295"/>
      <c r="E17" s="295"/>
      <c r="F17" s="295"/>
      <c r="G17" s="295"/>
      <c r="H17" s="295"/>
      <c r="I17" s="295"/>
      <c r="J17" s="295"/>
      <c r="K17" s="295"/>
      <c r="L17" s="295"/>
      <c r="M17" s="295"/>
      <c r="N17" s="295"/>
      <c r="O17" s="295"/>
      <c r="P17" s="295"/>
      <c r="Q17" s="295"/>
      <c r="R17" s="295"/>
      <c r="S17" s="296"/>
      <c r="T17" s="296"/>
      <c r="U17" s="296"/>
      <c r="V17" s="296"/>
      <c r="W17" s="296"/>
      <c r="X17" s="296"/>
      <c r="Y17" s="296"/>
      <c r="Z17" s="296"/>
      <c r="AA17" s="296"/>
      <c r="AB17" s="296"/>
      <c r="AC17" s="296"/>
      <c r="AD17" s="296"/>
      <c r="AE17" s="296"/>
      <c r="AF17" s="296"/>
      <c r="AG17" s="296"/>
      <c r="AH17" s="296"/>
      <c r="AI17" s="295"/>
      <c r="AJ17" s="295"/>
      <c r="AK17" s="295"/>
    </row>
    <row r="18" spans="1:40">
      <c r="A18" s="293"/>
      <c r="B18" s="293"/>
      <c r="C18" s="293"/>
      <c r="D18" s="295"/>
      <c r="E18" s="295"/>
      <c r="F18" s="295"/>
      <c r="G18" s="295"/>
      <c r="H18" s="295"/>
      <c r="I18" s="295"/>
      <c r="J18" s="295"/>
      <c r="K18" s="295"/>
      <c r="L18" s="295"/>
      <c r="M18" s="295"/>
      <c r="N18" s="295"/>
      <c r="O18" s="295"/>
      <c r="P18" s="295"/>
      <c r="Q18" s="295"/>
      <c r="R18" s="295"/>
      <c r="S18" s="296"/>
      <c r="T18" s="296"/>
      <c r="U18" s="296"/>
      <c r="V18" s="296"/>
      <c r="W18" s="296"/>
      <c r="X18" s="296"/>
      <c r="Y18" s="296"/>
      <c r="Z18" s="296"/>
      <c r="AA18" s="296"/>
      <c r="AB18" s="296"/>
      <c r="AC18" s="296"/>
      <c r="AD18" s="296"/>
      <c r="AE18" s="296"/>
      <c r="AF18" s="296"/>
      <c r="AG18" s="296"/>
      <c r="AH18" s="296"/>
      <c r="AI18" s="295"/>
      <c r="AJ18" s="295"/>
      <c r="AK18" s="295"/>
    </row>
    <row r="19" spans="1:40">
      <c r="A19" s="293"/>
      <c r="B19" s="293"/>
      <c r="C19" s="293"/>
      <c r="D19" s="295"/>
      <c r="E19" s="295"/>
      <c r="F19" s="295"/>
      <c r="G19" s="295"/>
      <c r="H19" s="295"/>
      <c r="I19" s="295"/>
      <c r="J19" s="295"/>
      <c r="K19" s="295"/>
      <c r="L19" s="295"/>
      <c r="M19" s="295"/>
      <c r="N19" s="295"/>
      <c r="O19" s="295"/>
      <c r="P19" s="295"/>
      <c r="Q19" s="295"/>
      <c r="R19" s="295"/>
      <c r="S19" s="296"/>
      <c r="T19" s="296"/>
      <c r="U19" s="296"/>
      <c r="V19" s="296"/>
      <c r="W19" s="296"/>
      <c r="X19" s="296"/>
      <c r="Y19" s="296"/>
      <c r="Z19" s="296"/>
      <c r="AA19" s="296"/>
      <c r="AB19" s="296"/>
      <c r="AC19" s="296"/>
      <c r="AD19" s="296"/>
      <c r="AE19" s="296"/>
      <c r="AF19" s="296"/>
      <c r="AG19" s="296"/>
      <c r="AH19" s="296"/>
      <c r="AI19" s="295"/>
      <c r="AJ19" s="295"/>
      <c r="AK19" s="295"/>
    </row>
    <row r="20" spans="1:40">
      <c r="A20" s="293"/>
      <c r="B20" s="293"/>
      <c r="C20" s="293"/>
      <c r="D20" s="295"/>
      <c r="E20" s="295"/>
      <c r="F20" s="295"/>
      <c r="G20" s="295"/>
      <c r="H20" s="295"/>
      <c r="I20" s="295"/>
      <c r="J20" s="295"/>
      <c r="K20" s="295"/>
      <c r="L20" s="295"/>
      <c r="M20" s="295"/>
      <c r="N20" s="295"/>
      <c r="O20" s="295"/>
      <c r="P20" s="295"/>
      <c r="Q20" s="295"/>
      <c r="R20" s="295"/>
      <c r="S20" s="296"/>
      <c r="T20" s="296"/>
      <c r="U20" s="296"/>
      <c r="V20" s="296"/>
      <c r="W20" s="296"/>
      <c r="X20" s="296"/>
      <c r="Y20" s="296"/>
      <c r="Z20" s="296"/>
      <c r="AA20" s="296"/>
      <c r="AB20" s="296"/>
      <c r="AC20" s="296"/>
      <c r="AD20" s="296"/>
      <c r="AE20" s="296"/>
      <c r="AF20" s="296"/>
      <c r="AG20" s="296"/>
      <c r="AH20" s="296"/>
      <c r="AI20" s="295"/>
      <c r="AJ20" s="295"/>
      <c r="AK20" s="295"/>
    </row>
    <row r="21" spans="1:40">
      <c r="A21" s="293"/>
      <c r="B21" s="293"/>
      <c r="C21" s="293"/>
      <c r="D21" s="295"/>
      <c r="E21" s="295"/>
      <c r="F21" s="295"/>
      <c r="G21" s="295"/>
      <c r="H21" s="295"/>
      <c r="I21" s="295"/>
      <c r="J21" s="295"/>
      <c r="K21" s="295"/>
      <c r="L21" s="295"/>
      <c r="M21" s="295"/>
      <c r="N21" s="295"/>
      <c r="O21" s="295"/>
      <c r="P21" s="295"/>
      <c r="Q21" s="295"/>
      <c r="R21" s="295"/>
      <c r="S21" s="296"/>
      <c r="T21" s="296"/>
      <c r="U21" s="296"/>
      <c r="V21" s="296"/>
      <c r="W21" s="296"/>
      <c r="X21" s="296"/>
      <c r="Y21" s="296"/>
      <c r="Z21" s="296"/>
      <c r="AA21" s="296"/>
      <c r="AB21" s="296"/>
      <c r="AC21" s="296"/>
      <c r="AD21" s="296"/>
      <c r="AE21" s="296"/>
      <c r="AF21" s="296"/>
      <c r="AG21" s="296"/>
      <c r="AH21" s="296"/>
      <c r="AI21" s="295"/>
      <c r="AJ21" s="295"/>
      <c r="AK21" s="295"/>
    </row>
    <row r="22" spans="1:40">
      <c r="A22" s="293"/>
      <c r="B22" s="293"/>
      <c r="C22" s="293"/>
      <c r="D22" s="295"/>
      <c r="E22" s="295"/>
      <c r="F22" s="295"/>
      <c r="G22" s="295"/>
      <c r="H22" s="295"/>
      <c r="I22" s="295"/>
      <c r="J22" s="295"/>
      <c r="K22" s="295"/>
      <c r="L22" s="295"/>
      <c r="M22" s="295"/>
      <c r="N22" s="295"/>
      <c r="O22" s="295"/>
      <c r="P22" s="295"/>
      <c r="Q22" s="295"/>
      <c r="R22" s="295"/>
      <c r="S22" s="296"/>
      <c r="T22" s="296"/>
      <c r="U22" s="296"/>
      <c r="V22" s="296"/>
      <c r="W22" s="296"/>
      <c r="X22" s="296"/>
      <c r="Y22" s="296"/>
      <c r="Z22" s="296"/>
      <c r="AA22" s="296"/>
      <c r="AB22" s="296"/>
      <c r="AC22" s="296"/>
      <c r="AD22" s="296"/>
      <c r="AE22" s="296"/>
      <c r="AF22" s="296"/>
      <c r="AG22" s="296"/>
      <c r="AH22" s="296"/>
      <c r="AI22" s="295"/>
      <c r="AJ22" s="295"/>
      <c r="AK22" s="295"/>
      <c r="AN22" s="288">
        <v>0</v>
      </c>
    </row>
    <row r="23" spans="1:40">
      <c r="A23" s="293"/>
      <c r="B23" s="293"/>
      <c r="C23" s="293"/>
      <c r="D23" s="295"/>
      <c r="E23" s="295"/>
      <c r="F23" s="295"/>
      <c r="G23" s="295"/>
      <c r="H23" s="295"/>
      <c r="I23" s="295"/>
      <c r="J23" s="295"/>
      <c r="K23" s="295"/>
      <c r="L23" s="295"/>
      <c r="M23" s="295"/>
      <c r="N23" s="295"/>
      <c r="O23" s="295"/>
      <c r="P23" s="295"/>
      <c r="Q23" s="295"/>
      <c r="R23" s="295"/>
      <c r="S23" s="296"/>
      <c r="T23" s="296"/>
      <c r="U23" s="296"/>
      <c r="V23" s="296"/>
      <c r="W23" s="296"/>
      <c r="X23" s="296"/>
      <c r="Y23" s="296"/>
      <c r="Z23" s="296"/>
      <c r="AA23" s="296"/>
      <c r="AB23" s="296"/>
      <c r="AC23" s="296"/>
      <c r="AD23" s="296"/>
      <c r="AE23" s="296"/>
      <c r="AF23" s="296"/>
      <c r="AG23" s="296"/>
      <c r="AH23" s="296"/>
      <c r="AI23" s="295"/>
      <c r="AJ23" s="295"/>
      <c r="AK23" s="295"/>
    </row>
    <row r="24" spans="1:40">
      <c r="A24" s="293"/>
      <c r="B24" s="293"/>
      <c r="C24" s="293"/>
      <c r="D24" s="295"/>
      <c r="E24" s="295"/>
      <c r="F24" s="295"/>
      <c r="G24" s="295"/>
      <c r="H24" s="295"/>
      <c r="I24" s="295"/>
      <c r="J24" s="295"/>
      <c r="K24" s="295"/>
      <c r="L24" s="295"/>
      <c r="M24" s="295"/>
      <c r="N24" s="295"/>
      <c r="O24" s="295"/>
      <c r="P24" s="295"/>
      <c r="Q24" s="295"/>
      <c r="R24" s="295"/>
      <c r="S24" s="296"/>
      <c r="T24" s="296"/>
      <c r="U24" s="296"/>
      <c r="V24" s="296"/>
      <c r="W24" s="296"/>
      <c r="X24" s="296"/>
      <c r="Y24" s="296"/>
      <c r="Z24" s="296"/>
      <c r="AA24" s="296"/>
      <c r="AB24" s="296"/>
      <c r="AC24" s="296"/>
      <c r="AD24" s="296"/>
      <c r="AE24" s="296"/>
      <c r="AF24" s="296"/>
      <c r="AG24" s="296"/>
      <c r="AH24" s="296"/>
      <c r="AI24" s="295"/>
      <c r="AJ24" s="295"/>
      <c r="AK24" s="295"/>
    </row>
    <row r="25" spans="1:40">
      <c r="A25" s="293"/>
      <c r="B25" s="293"/>
      <c r="C25" s="293"/>
      <c r="D25" s="295"/>
      <c r="E25" s="295"/>
      <c r="F25" s="295"/>
      <c r="G25" s="295"/>
      <c r="H25" s="295"/>
      <c r="I25" s="295"/>
      <c r="J25" s="295"/>
      <c r="K25" s="295"/>
      <c r="L25" s="295"/>
      <c r="M25" s="295"/>
      <c r="N25" s="295"/>
      <c r="O25" s="295"/>
      <c r="P25" s="295"/>
      <c r="Q25" s="295"/>
      <c r="R25" s="295"/>
      <c r="S25" s="296"/>
      <c r="T25" s="296"/>
      <c r="U25" s="296"/>
      <c r="V25" s="296"/>
      <c r="W25" s="296"/>
      <c r="X25" s="296"/>
      <c r="Y25" s="296"/>
      <c r="Z25" s="296"/>
      <c r="AA25" s="296"/>
      <c r="AB25" s="296"/>
      <c r="AC25" s="296"/>
      <c r="AD25" s="296"/>
      <c r="AE25" s="296"/>
      <c r="AF25" s="296"/>
      <c r="AG25" s="296"/>
      <c r="AH25" s="296"/>
      <c r="AI25" s="295"/>
      <c r="AJ25" s="295"/>
      <c r="AK25" s="295"/>
    </row>
    <row r="26" spans="1:40">
      <c r="A26" s="293"/>
      <c r="B26" s="293"/>
      <c r="C26" s="293"/>
      <c r="D26" s="295"/>
      <c r="E26" s="295"/>
      <c r="F26" s="295"/>
      <c r="G26" s="295"/>
      <c r="H26" s="295"/>
      <c r="I26" s="295"/>
      <c r="J26" s="295"/>
      <c r="K26" s="295"/>
      <c r="L26" s="295"/>
      <c r="M26" s="295"/>
      <c r="N26" s="295"/>
      <c r="O26" s="295"/>
      <c r="P26" s="295"/>
      <c r="Q26" s="295"/>
      <c r="R26" s="295"/>
      <c r="S26" s="296"/>
      <c r="T26" s="296"/>
      <c r="U26" s="296"/>
      <c r="V26" s="296"/>
      <c r="W26" s="296"/>
      <c r="X26" s="296"/>
      <c r="Y26" s="296"/>
      <c r="Z26" s="296"/>
      <c r="AA26" s="296"/>
      <c r="AB26" s="296"/>
      <c r="AC26" s="296"/>
      <c r="AD26" s="296"/>
      <c r="AE26" s="296"/>
      <c r="AF26" s="296"/>
      <c r="AG26" s="296"/>
      <c r="AH26" s="296"/>
      <c r="AI26" s="295"/>
      <c r="AJ26" s="295"/>
      <c r="AK26" s="295"/>
    </row>
    <row r="27" spans="1:40">
      <c r="A27" s="293"/>
      <c r="B27" s="293"/>
      <c r="C27" s="293"/>
      <c r="D27" s="295"/>
      <c r="E27" s="295"/>
      <c r="F27" s="295"/>
      <c r="G27" s="295"/>
      <c r="H27" s="295"/>
      <c r="I27" s="295"/>
      <c r="J27" s="295"/>
      <c r="K27" s="295"/>
      <c r="L27" s="295"/>
      <c r="M27" s="295"/>
      <c r="N27" s="295"/>
      <c r="O27" s="295"/>
      <c r="P27" s="295"/>
      <c r="Q27" s="295"/>
      <c r="R27" s="295"/>
      <c r="S27" s="296"/>
      <c r="T27" s="296"/>
      <c r="U27" s="296"/>
      <c r="V27" s="296"/>
      <c r="W27" s="296"/>
      <c r="X27" s="296"/>
      <c r="Y27" s="296"/>
      <c r="Z27" s="296"/>
      <c r="AA27" s="296"/>
      <c r="AB27" s="296"/>
      <c r="AC27" s="296"/>
      <c r="AD27" s="296"/>
      <c r="AE27" s="296"/>
      <c r="AF27" s="296"/>
      <c r="AG27" s="296"/>
      <c r="AH27" s="296"/>
      <c r="AI27" s="295"/>
      <c r="AJ27" s="295"/>
      <c r="AK27" s="295"/>
    </row>
    <row r="28" spans="1:40">
      <c r="A28" s="293"/>
      <c r="B28" s="293"/>
      <c r="C28" s="293"/>
      <c r="D28" s="295"/>
      <c r="E28" s="295"/>
      <c r="F28" s="295"/>
      <c r="G28" s="295"/>
      <c r="H28" s="295"/>
      <c r="I28" s="295"/>
      <c r="J28" s="295"/>
      <c r="K28" s="295"/>
      <c r="L28" s="295"/>
      <c r="M28" s="295"/>
      <c r="N28" s="295"/>
      <c r="O28" s="295"/>
      <c r="P28" s="295"/>
      <c r="Q28" s="295"/>
      <c r="R28" s="295"/>
      <c r="S28" s="296"/>
      <c r="T28" s="296"/>
      <c r="U28" s="296"/>
      <c r="V28" s="296"/>
      <c r="W28" s="296"/>
      <c r="X28" s="296"/>
      <c r="Y28" s="296"/>
      <c r="Z28" s="296"/>
      <c r="AA28" s="296"/>
      <c r="AB28" s="296"/>
      <c r="AC28" s="296"/>
      <c r="AD28" s="296"/>
      <c r="AE28" s="296"/>
      <c r="AF28" s="296"/>
      <c r="AG28" s="296"/>
      <c r="AH28" s="296"/>
      <c r="AI28" s="295"/>
      <c r="AJ28" s="295"/>
      <c r="AK28" s="295"/>
    </row>
    <row r="29" spans="1:40">
      <c r="A29" s="293"/>
      <c r="B29" s="293"/>
      <c r="C29" s="293"/>
      <c r="D29" s="295"/>
      <c r="E29" s="295"/>
      <c r="F29" s="295"/>
      <c r="G29" s="295"/>
      <c r="H29" s="295"/>
      <c r="I29" s="295"/>
      <c r="J29" s="295"/>
      <c r="K29" s="295"/>
      <c r="L29" s="295"/>
      <c r="M29" s="295"/>
      <c r="N29" s="295"/>
      <c r="O29" s="295"/>
      <c r="P29" s="295"/>
      <c r="Q29" s="295"/>
      <c r="R29" s="295"/>
      <c r="S29" s="296"/>
      <c r="T29" s="296"/>
      <c r="U29" s="296"/>
      <c r="V29" s="296"/>
      <c r="W29" s="296"/>
      <c r="X29" s="296"/>
      <c r="Y29" s="296"/>
      <c r="Z29" s="296"/>
      <c r="AA29" s="296"/>
      <c r="AB29" s="296"/>
      <c r="AC29" s="296"/>
      <c r="AD29" s="296"/>
      <c r="AE29" s="296"/>
      <c r="AF29" s="296"/>
      <c r="AG29" s="296"/>
      <c r="AH29" s="296"/>
      <c r="AI29" s="295"/>
      <c r="AJ29" s="295"/>
      <c r="AK29" s="295"/>
    </row>
    <row r="30" spans="1:40">
      <c r="A30" s="293"/>
      <c r="B30" s="293"/>
      <c r="C30" s="293"/>
      <c r="D30" s="295"/>
      <c r="E30" s="295"/>
      <c r="F30" s="295"/>
      <c r="G30" s="295"/>
      <c r="H30" s="295"/>
      <c r="I30" s="295"/>
      <c r="J30" s="295"/>
      <c r="K30" s="295"/>
      <c r="L30" s="295"/>
      <c r="M30" s="295"/>
      <c r="N30" s="295"/>
      <c r="O30" s="295"/>
      <c r="P30" s="295"/>
      <c r="Q30" s="295"/>
      <c r="R30" s="295"/>
      <c r="S30" s="296"/>
      <c r="T30" s="296"/>
      <c r="U30" s="296"/>
      <c r="V30" s="296"/>
      <c r="W30" s="296"/>
      <c r="X30" s="296"/>
      <c r="Y30" s="296"/>
      <c r="Z30" s="296"/>
      <c r="AA30" s="296"/>
      <c r="AB30" s="296"/>
      <c r="AC30" s="296"/>
      <c r="AD30" s="296"/>
      <c r="AE30" s="296"/>
      <c r="AF30" s="296"/>
      <c r="AG30" s="296"/>
      <c r="AH30" s="296"/>
      <c r="AI30" s="295"/>
      <c r="AJ30" s="295"/>
      <c r="AK30" s="295"/>
    </row>
    <row r="31" spans="1:40">
      <c r="A31" s="293"/>
      <c r="B31" s="293"/>
      <c r="C31" s="293"/>
      <c r="D31" s="295"/>
      <c r="E31" s="295"/>
      <c r="F31" s="295"/>
      <c r="G31" s="295"/>
      <c r="H31" s="295"/>
      <c r="I31" s="295"/>
      <c r="J31" s="295"/>
      <c r="K31" s="295"/>
      <c r="L31" s="295"/>
      <c r="M31" s="295"/>
      <c r="N31" s="295"/>
      <c r="O31" s="295"/>
      <c r="P31" s="295"/>
      <c r="Q31" s="295"/>
      <c r="R31" s="295"/>
      <c r="S31" s="296"/>
      <c r="T31" s="296"/>
      <c r="U31" s="296"/>
      <c r="V31" s="296"/>
      <c r="W31" s="296"/>
      <c r="X31" s="296"/>
      <c r="Y31" s="296"/>
      <c r="Z31" s="296"/>
      <c r="AA31" s="296"/>
      <c r="AB31" s="296"/>
      <c r="AC31" s="296"/>
      <c r="AD31" s="296"/>
      <c r="AE31" s="296"/>
      <c r="AF31" s="296"/>
      <c r="AG31" s="296"/>
      <c r="AH31" s="296"/>
      <c r="AI31" s="295"/>
      <c r="AJ31" s="295"/>
      <c r="AK31" s="295"/>
    </row>
    <row r="32" spans="1:40">
      <c r="A32" s="293"/>
      <c r="B32" s="293"/>
      <c r="C32" s="293"/>
      <c r="D32" s="295"/>
      <c r="E32" s="295"/>
      <c r="F32" s="295"/>
      <c r="G32" s="295"/>
      <c r="H32" s="295"/>
      <c r="I32" s="295"/>
      <c r="J32" s="295"/>
      <c r="K32" s="295"/>
      <c r="L32" s="295"/>
      <c r="M32" s="295"/>
      <c r="N32" s="295"/>
      <c r="O32" s="295"/>
      <c r="P32" s="295"/>
      <c r="Q32" s="295"/>
      <c r="R32" s="295"/>
      <c r="S32" s="296"/>
      <c r="T32" s="296"/>
      <c r="U32" s="296"/>
      <c r="V32" s="296"/>
      <c r="W32" s="296"/>
      <c r="X32" s="296"/>
      <c r="Y32" s="296"/>
      <c r="Z32" s="296"/>
      <c r="AA32" s="296"/>
      <c r="AB32" s="296"/>
      <c r="AC32" s="296"/>
      <c r="AD32" s="296"/>
      <c r="AE32" s="296"/>
      <c r="AF32" s="296"/>
      <c r="AG32" s="296"/>
      <c r="AH32" s="296"/>
      <c r="AI32" s="295"/>
      <c r="AJ32" s="295"/>
      <c r="AK32" s="295"/>
    </row>
    <row r="33" spans="1:37">
      <c r="A33" s="293"/>
      <c r="B33" s="293"/>
      <c r="C33" s="293"/>
      <c r="D33" s="295"/>
      <c r="E33" s="295"/>
      <c r="F33" s="295"/>
      <c r="G33" s="295"/>
      <c r="H33" s="295"/>
      <c r="I33" s="295"/>
      <c r="J33" s="295"/>
      <c r="K33" s="295"/>
      <c r="L33" s="295"/>
      <c r="M33" s="295"/>
      <c r="N33" s="295"/>
      <c r="O33" s="295"/>
      <c r="P33" s="295"/>
      <c r="Q33" s="295"/>
      <c r="R33" s="295"/>
      <c r="S33" s="296"/>
      <c r="T33" s="296"/>
      <c r="U33" s="296"/>
      <c r="V33" s="296"/>
      <c r="W33" s="296"/>
      <c r="X33" s="296"/>
      <c r="Y33" s="296"/>
      <c r="Z33" s="296"/>
      <c r="AA33" s="296"/>
      <c r="AB33" s="296"/>
      <c r="AC33" s="296"/>
      <c r="AD33" s="296"/>
      <c r="AE33" s="296"/>
      <c r="AF33" s="296"/>
      <c r="AG33" s="296"/>
      <c r="AH33" s="296"/>
      <c r="AI33" s="295"/>
      <c r="AJ33" s="295"/>
      <c r="AK33" s="295"/>
    </row>
    <row r="34" spans="1:37">
      <c r="A34" s="293"/>
      <c r="B34" s="293"/>
      <c r="C34" s="293"/>
      <c r="D34" s="295"/>
      <c r="E34" s="295"/>
      <c r="F34" s="295"/>
      <c r="G34" s="295"/>
      <c r="H34" s="295"/>
      <c r="I34" s="295"/>
      <c r="J34" s="295"/>
      <c r="K34" s="295"/>
      <c r="L34" s="295"/>
      <c r="M34" s="295"/>
      <c r="N34" s="295"/>
      <c r="O34" s="295"/>
      <c r="P34" s="295"/>
      <c r="Q34" s="295"/>
      <c r="R34" s="295"/>
      <c r="S34" s="296"/>
      <c r="T34" s="296"/>
      <c r="U34" s="296"/>
      <c r="V34" s="296"/>
      <c r="W34" s="296"/>
      <c r="X34" s="296"/>
      <c r="Y34" s="296"/>
      <c r="Z34" s="296"/>
      <c r="AA34" s="296"/>
      <c r="AB34" s="296"/>
      <c r="AC34" s="296"/>
      <c r="AD34" s="296"/>
      <c r="AE34" s="296"/>
      <c r="AF34" s="296"/>
      <c r="AG34" s="296"/>
      <c r="AH34" s="296"/>
      <c r="AI34" s="295"/>
      <c r="AJ34" s="295"/>
      <c r="AK34" s="295"/>
    </row>
    <row r="35" spans="1:37">
      <c r="A35" s="293"/>
      <c r="B35" s="293"/>
      <c r="C35" s="293"/>
      <c r="D35" s="295"/>
      <c r="E35" s="295"/>
      <c r="F35" s="295"/>
      <c r="G35" s="295"/>
      <c r="H35" s="295"/>
      <c r="I35" s="295"/>
      <c r="J35" s="295"/>
      <c r="K35" s="295"/>
      <c r="L35" s="295"/>
      <c r="M35" s="295"/>
      <c r="N35" s="295"/>
      <c r="O35" s="295"/>
      <c r="P35" s="295"/>
      <c r="Q35" s="295"/>
      <c r="R35" s="295"/>
      <c r="S35" s="295"/>
      <c r="T35" s="295"/>
      <c r="U35" s="295"/>
      <c r="V35" s="295"/>
      <c r="W35" s="295"/>
      <c r="X35" s="295"/>
      <c r="Y35" s="295"/>
      <c r="Z35" s="295"/>
      <c r="AA35" s="295"/>
      <c r="AB35" s="295"/>
      <c r="AC35" s="295"/>
      <c r="AD35" s="295"/>
      <c r="AE35" s="295"/>
      <c r="AF35" s="295"/>
      <c r="AG35" s="295"/>
      <c r="AH35" s="295"/>
      <c r="AI35" s="295"/>
      <c r="AJ35" s="295"/>
      <c r="AK35" s="295"/>
    </row>
    <row r="36" spans="1:37">
      <c r="A36" s="293"/>
      <c r="B36" s="293"/>
      <c r="C36" s="293"/>
      <c r="D36" s="295"/>
      <c r="E36" s="295"/>
      <c r="F36" s="295"/>
      <c r="G36" s="295"/>
      <c r="H36" s="295"/>
      <c r="I36" s="295"/>
      <c r="J36" s="295"/>
      <c r="K36" s="295"/>
      <c r="L36" s="295"/>
      <c r="M36" s="295"/>
      <c r="N36" s="295"/>
      <c r="O36" s="295"/>
      <c r="P36" s="295"/>
      <c r="Q36" s="295"/>
      <c r="R36" s="295"/>
      <c r="S36" s="295"/>
      <c r="T36" s="295"/>
      <c r="U36" s="295"/>
      <c r="V36" s="295"/>
      <c r="W36" s="295"/>
      <c r="X36" s="295"/>
      <c r="Y36" s="295"/>
      <c r="Z36" s="295"/>
      <c r="AA36" s="295"/>
      <c r="AB36" s="295"/>
      <c r="AC36" s="295"/>
      <c r="AD36" s="295"/>
      <c r="AE36" s="295"/>
      <c r="AF36" s="295"/>
      <c r="AG36" s="295"/>
      <c r="AH36" s="295"/>
      <c r="AI36" s="295"/>
      <c r="AJ36" s="295"/>
      <c r="AK36" s="295"/>
    </row>
    <row r="37" spans="1:37">
      <c r="A37" s="293"/>
      <c r="B37" s="293"/>
      <c r="C37" s="293"/>
      <c r="D37" s="295"/>
      <c r="E37" s="295"/>
      <c r="F37" s="295"/>
      <c r="G37" s="295"/>
      <c r="H37" s="295"/>
      <c r="I37" s="295"/>
      <c r="J37" s="295"/>
      <c r="K37" s="295"/>
      <c r="L37" s="295"/>
      <c r="M37" s="295"/>
      <c r="N37" s="295"/>
      <c r="O37" s="295"/>
      <c r="P37" s="295"/>
      <c r="Q37" s="295"/>
      <c r="R37" s="295"/>
      <c r="S37" s="295"/>
      <c r="T37" s="295"/>
      <c r="U37" s="295"/>
      <c r="V37" s="295"/>
      <c r="W37" s="295"/>
      <c r="X37" s="295"/>
      <c r="Y37" s="295"/>
      <c r="Z37" s="295"/>
      <c r="AA37" s="295"/>
      <c r="AB37" s="295"/>
      <c r="AC37" s="295"/>
      <c r="AD37" s="295"/>
      <c r="AE37" s="295"/>
      <c r="AF37" s="295"/>
      <c r="AG37" s="295"/>
      <c r="AH37" s="295"/>
      <c r="AI37" s="295"/>
      <c r="AJ37" s="295"/>
      <c r="AK37" s="295"/>
    </row>
    <row r="38" spans="1:37">
      <c r="A38" s="293"/>
      <c r="B38" s="293"/>
      <c r="C38" s="293"/>
      <c r="D38" s="295"/>
      <c r="E38" s="295"/>
      <c r="F38" s="295"/>
      <c r="G38" s="295"/>
      <c r="H38" s="295"/>
      <c r="I38" s="295"/>
      <c r="J38" s="295"/>
      <c r="K38" s="295"/>
      <c r="L38" s="295"/>
      <c r="M38" s="295"/>
      <c r="N38" s="295"/>
      <c r="O38" s="295"/>
      <c r="P38" s="295"/>
      <c r="Q38" s="295"/>
      <c r="R38" s="295"/>
      <c r="S38" s="295"/>
      <c r="T38" s="295"/>
      <c r="U38" s="295"/>
      <c r="V38" s="295"/>
      <c r="W38" s="295"/>
      <c r="X38" s="295"/>
      <c r="Y38" s="295"/>
      <c r="Z38" s="295"/>
      <c r="AA38" s="295"/>
      <c r="AB38" s="295"/>
      <c r="AC38" s="295"/>
      <c r="AD38" s="295"/>
      <c r="AE38" s="295"/>
      <c r="AF38" s="295"/>
      <c r="AG38" s="295"/>
      <c r="AH38" s="295"/>
      <c r="AI38" s="295"/>
      <c r="AJ38" s="295"/>
      <c r="AK38" s="295"/>
    </row>
    <row r="39" spans="1:37">
      <c r="A39" s="293"/>
      <c r="B39" s="293"/>
      <c r="C39" s="293"/>
      <c r="D39" s="295"/>
      <c r="E39" s="295"/>
      <c r="F39" s="295"/>
      <c r="G39" s="295"/>
      <c r="H39" s="295"/>
      <c r="I39" s="295"/>
      <c r="J39" s="295"/>
      <c r="K39" s="295"/>
      <c r="L39" s="295"/>
      <c r="M39" s="295"/>
      <c r="N39" s="295"/>
      <c r="O39" s="295"/>
      <c r="P39" s="295"/>
      <c r="Q39" s="295"/>
      <c r="R39" s="295"/>
      <c r="S39" s="295"/>
      <c r="T39" s="295"/>
      <c r="U39" s="295"/>
      <c r="V39" s="295"/>
      <c r="W39" s="295"/>
      <c r="X39" s="295"/>
      <c r="Y39" s="295"/>
      <c r="Z39" s="295"/>
      <c r="AA39" s="295"/>
      <c r="AB39" s="295"/>
      <c r="AC39" s="295"/>
      <c r="AD39" s="295"/>
      <c r="AE39" s="295"/>
      <c r="AF39" s="295"/>
      <c r="AG39" s="295"/>
      <c r="AH39" s="295"/>
      <c r="AI39" s="295"/>
      <c r="AJ39" s="295"/>
      <c r="AK39" s="295"/>
    </row>
    <row r="40" spans="1:37">
      <c r="A40" s="293"/>
      <c r="B40" s="293"/>
      <c r="C40" s="293"/>
      <c r="D40" s="295"/>
      <c r="E40" s="295"/>
      <c r="F40" s="295"/>
      <c r="G40" s="295"/>
      <c r="H40" s="295"/>
      <c r="I40" s="295"/>
      <c r="J40" s="295"/>
      <c r="K40" s="295"/>
      <c r="L40" s="295"/>
      <c r="M40" s="295"/>
      <c r="N40" s="295"/>
      <c r="O40" s="295"/>
      <c r="P40" s="295"/>
      <c r="Q40" s="295"/>
      <c r="R40" s="295"/>
      <c r="S40" s="295"/>
      <c r="T40" s="295"/>
      <c r="U40" s="295"/>
      <c r="V40" s="295"/>
      <c r="W40" s="295"/>
      <c r="X40" s="295"/>
      <c r="Y40" s="295"/>
      <c r="Z40" s="295"/>
      <c r="AA40" s="295"/>
      <c r="AB40" s="295"/>
      <c r="AC40" s="295"/>
      <c r="AD40" s="295"/>
      <c r="AE40" s="295"/>
      <c r="AF40" s="295"/>
      <c r="AG40" s="295"/>
      <c r="AH40" s="295"/>
      <c r="AI40" s="295"/>
      <c r="AJ40" s="295"/>
      <c r="AK40" s="295"/>
    </row>
    <row r="41" spans="1:37">
      <c r="A41" s="293"/>
      <c r="B41" s="293"/>
      <c r="C41" s="293"/>
      <c r="D41" s="295"/>
      <c r="E41" s="295"/>
      <c r="F41" s="295"/>
      <c r="G41" s="295"/>
      <c r="H41" s="295"/>
      <c r="I41" s="295"/>
      <c r="J41" s="295"/>
      <c r="K41" s="295"/>
      <c r="L41" s="295"/>
      <c r="M41" s="295"/>
      <c r="N41" s="295"/>
      <c r="O41" s="295"/>
      <c r="P41" s="295"/>
      <c r="Q41" s="295"/>
      <c r="R41" s="295"/>
      <c r="S41" s="295"/>
      <c r="T41" s="295"/>
      <c r="U41" s="295"/>
      <c r="V41" s="295"/>
      <c r="W41" s="295"/>
      <c r="X41" s="295"/>
      <c r="Y41" s="295"/>
      <c r="Z41" s="295"/>
      <c r="AA41" s="295"/>
      <c r="AB41" s="295"/>
      <c r="AC41" s="295"/>
      <c r="AD41" s="295"/>
      <c r="AE41" s="295"/>
      <c r="AF41" s="295"/>
      <c r="AG41" s="295"/>
      <c r="AH41" s="295"/>
      <c r="AI41" s="295"/>
      <c r="AJ41" s="295"/>
      <c r="AK41" s="295"/>
    </row>
    <row r="42" spans="1:37">
      <c r="A42" s="293"/>
      <c r="B42" s="293"/>
      <c r="C42" s="293"/>
      <c r="D42" s="295"/>
      <c r="E42" s="295"/>
      <c r="F42" s="295"/>
      <c r="G42" s="295"/>
      <c r="H42" s="295"/>
      <c r="I42" s="295"/>
      <c r="J42" s="295"/>
      <c r="K42" s="295"/>
      <c r="L42" s="295"/>
      <c r="M42" s="295"/>
      <c r="N42" s="295"/>
      <c r="O42" s="295"/>
      <c r="P42" s="295"/>
      <c r="Q42" s="295"/>
      <c r="R42" s="295"/>
      <c r="S42" s="295"/>
      <c r="T42" s="295"/>
      <c r="U42" s="295"/>
      <c r="V42" s="295"/>
      <c r="W42" s="295"/>
      <c r="X42" s="295"/>
      <c r="Y42" s="295"/>
      <c r="Z42" s="295"/>
      <c r="AA42" s="295"/>
      <c r="AB42" s="295"/>
      <c r="AC42" s="295"/>
      <c r="AD42" s="295"/>
      <c r="AE42" s="295"/>
      <c r="AF42" s="295"/>
      <c r="AG42" s="295"/>
      <c r="AH42" s="295"/>
      <c r="AI42" s="295"/>
      <c r="AJ42" s="295"/>
      <c r="AK42" s="295"/>
    </row>
    <row r="43" spans="1:37">
      <c r="A43" s="293"/>
      <c r="B43" s="293"/>
      <c r="C43" s="293"/>
      <c r="D43" s="295"/>
      <c r="E43" s="295"/>
      <c r="F43" s="295"/>
      <c r="G43" s="295"/>
      <c r="H43" s="295"/>
      <c r="I43" s="295"/>
      <c r="J43" s="295"/>
      <c r="K43" s="295"/>
      <c r="L43" s="295"/>
      <c r="M43" s="295"/>
      <c r="N43" s="295"/>
      <c r="O43" s="295"/>
      <c r="P43" s="295"/>
      <c r="Q43" s="295"/>
      <c r="R43" s="295"/>
      <c r="S43" s="295"/>
      <c r="T43" s="295"/>
      <c r="U43" s="295"/>
      <c r="V43" s="295"/>
      <c r="W43" s="295"/>
      <c r="X43" s="295"/>
      <c r="Y43" s="295"/>
      <c r="Z43" s="295"/>
      <c r="AA43" s="295"/>
      <c r="AB43" s="295"/>
      <c r="AC43" s="295"/>
      <c r="AD43" s="295"/>
      <c r="AE43" s="295"/>
      <c r="AF43" s="295"/>
      <c r="AG43" s="295"/>
      <c r="AH43" s="295"/>
      <c r="AI43" s="295"/>
      <c r="AJ43" s="295"/>
      <c r="AK43" s="295"/>
    </row>
    <row r="44" spans="1:37">
      <c r="A44" s="293"/>
      <c r="B44" s="293"/>
      <c r="C44" s="293"/>
      <c r="D44" s="295"/>
      <c r="E44" s="295"/>
      <c r="F44" s="295"/>
      <c r="G44" s="295"/>
      <c r="H44" s="295"/>
      <c r="I44" s="295"/>
      <c r="J44" s="295"/>
      <c r="K44" s="295"/>
      <c r="L44" s="295"/>
      <c r="M44" s="295"/>
      <c r="N44" s="295"/>
      <c r="O44" s="295"/>
      <c r="P44" s="295"/>
      <c r="Q44" s="295"/>
      <c r="R44" s="295"/>
      <c r="S44" s="295"/>
      <c r="T44" s="295"/>
      <c r="U44" s="295"/>
      <c r="V44" s="295"/>
      <c r="W44" s="295"/>
      <c r="X44" s="295"/>
      <c r="Y44" s="295"/>
      <c r="Z44" s="295"/>
      <c r="AA44" s="295"/>
      <c r="AB44" s="295"/>
      <c r="AC44" s="295"/>
      <c r="AD44" s="295"/>
      <c r="AE44" s="295"/>
      <c r="AF44" s="295"/>
      <c r="AG44" s="295"/>
      <c r="AH44" s="295"/>
      <c r="AI44" s="295"/>
      <c r="AJ44" s="295"/>
      <c r="AK44" s="295"/>
    </row>
    <row r="45" spans="1:37">
      <c r="A45" s="293"/>
      <c r="B45" s="293"/>
      <c r="C45" s="293"/>
      <c r="D45" s="295"/>
      <c r="E45" s="295"/>
      <c r="F45" s="295"/>
      <c r="G45" s="295"/>
      <c r="H45" s="295"/>
      <c r="I45" s="295"/>
      <c r="J45" s="295"/>
      <c r="K45" s="295"/>
      <c r="L45" s="295"/>
      <c r="M45" s="295"/>
      <c r="N45" s="295"/>
      <c r="O45" s="295"/>
      <c r="P45" s="295"/>
      <c r="Q45" s="295"/>
      <c r="R45" s="295"/>
      <c r="S45" s="295"/>
      <c r="T45" s="295"/>
      <c r="U45" s="295"/>
      <c r="V45" s="295"/>
      <c r="W45" s="295"/>
      <c r="X45" s="295"/>
      <c r="Y45" s="295"/>
      <c r="Z45" s="295"/>
      <c r="AA45" s="295"/>
      <c r="AB45" s="295"/>
      <c r="AC45" s="295"/>
      <c r="AD45" s="295"/>
      <c r="AE45" s="295"/>
      <c r="AF45" s="295"/>
      <c r="AG45" s="295"/>
      <c r="AH45" s="295"/>
      <c r="AI45" s="295"/>
      <c r="AJ45" s="295"/>
      <c r="AK45" s="295"/>
    </row>
    <row r="46" spans="1:37">
      <c r="A46" s="293"/>
      <c r="B46" s="293"/>
      <c r="C46" s="293"/>
      <c r="D46" s="295"/>
      <c r="E46" s="295"/>
      <c r="F46" s="295"/>
      <c r="G46" s="295"/>
      <c r="H46" s="295"/>
      <c r="I46" s="295"/>
      <c r="J46" s="295"/>
      <c r="K46" s="295"/>
      <c r="L46" s="295"/>
      <c r="M46" s="295"/>
      <c r="N46" s="295"/>
      <c r="O46" s="295"/>
      <c r="P46" s="295"/>
      <c r="Q46" s="295"/>
      <c r="R46" s="295"/>
      <c r="S46" s="295"/>
      <c r="T46" s="295"/>
      <c r="U46" s="295"/>
      <c r="V46" s="295"/>
      <c r="W46" s="295"/>
      <c r="X46" s="295"/>
      <c r="Y46" s="295"/>
      <c r="Z46" s="295"/>
      <c r="AA46" s="295"/>
      <c r="AB46" s="295"/>
      <c r="AC46" s="295"/>
      <c r="AD46" s="295"/>
      <c r="AE46" s="295"/>
      <c r="AF46" s="295"/>
      <c r="AG46" s="295"/>
      <c r="AH46" s="295"/>
      <c r="AI46" s="295"/>
      <c r="AJ46" s="295"/>
      <c r="AK46" s="295"/>
    </row>
    <row r="47" spans="1:37">
      <c r="A47" s="293"/>
      <c r="B47" s="293"/>
      <c r="C47" s="293"/>
      <c r="D47" s="295"/>
      <c r="E47" s="295"/>
      <c r="F47" s="295"/>
      <c r="G47" s="295"/>
      <c r="H47" s="295"/>
      <c r="I47" s="295"/>
      <c r="J47" s="295"/>
      <c r="K47" s="295"/>
      <c r="L47" s="295"/>
      <c r="M47" s="295"/>
      <c r="N47" s="295"/>
      <c r="O47" s="295"/>
      <c r="P47" s="295"/>
      <c r="Q47" s="295"/>
      <c r="R47" s="295"/>
      <c r="S47" s="295"/>
      <c r="T47" s="295"/>
      <c r="U47" s="295"/>
      <c r="V47" s="295"/>
      <c r="W47" s="295"/>
      <c r="X47" s="295"/>
      <c r="Y47" s="295"/>
      <c r="Z47" s="295"/>
      <c r="AA47" s="295"/>
      <c r="AB47" s="295"/>
      <c r="AC47" s="295"/>
      <c r="AD47" s="295"/>
      <c r="AE47" s="295"/>
      <c r="AF47" s="295"/>
      <c r="AG47" s="295"/>
      <c r="AH47" s="295"/>
      <c r="AI47" s="295"/>
      <c r="AJ47" s="295"/>
      <c r="AK47" s="295"/>
    </row>
    <row r="48" spans="1:37">
      <c r="A48" s="293"/>
      <c r="B48" s="293"/>
      <c r="C48" s="293"/>
      <c r="D48" s="295"/>
      <c r="E48" s="295"/>
      <c r="F48" s="295"/>
      <c r="G48" s="295"/>
      <c r="H48" s="295"/>
      <c r="I48" s="295"/>
      <c r="J48" s="295"/>
      <c r="K48" s="295"/>
      <c r="L48" s="295"/>
      <c r="M48" s="295"/>
      <c r="N48" s="295"/>
      <c r="O48" s="295"/>
      <c r="P48" s="295"/>
      <c r="Q48" s="295"/>
      <c r="R48" s="295"/>
      <c r="S48" s="295"/>
      <c r="T48" s="295"/>
      <c r="U48" s="295"/>
      <c r="V48" s="295"/>
      <c r="W48" s="295"/>
      <c r="X48" s="295"/>
      <c r="Y48" s="295"/>
      <c r="Z48" s="295"/>
      <c r="AA48" s="295"/>
      <c r="AB48" s="295"/>
      <c r="AC48" s="295"/>
      <c r="AD48" s="295"/>
      <c r="AE48" s="295"/>
      <c r="AF48" s="295"/>
      <c r="AG48" s="295"/>
      <c r="AH48" s="295"/>
      <c r="AI48" s="295"/>
      <c r="AJ48" s="295"/>
      <c r="AK48" s="295"/>
    </row>
    <row r="49" spans="1:37">
      <c r="A49" s="293"/>
      <c r="B49" s="293"/>
      <c r="C49" s="293"/>
      <c r="D49" s="295"/>
      <c r="E49" s="295"/>
      <c r="F49" s="295"/>
      <c r="G49" s="295"/>
      <c r="H49" s="295"/>
      <c r="I49" s="295"/>
      <c r="J49" s="295"/>
      <c r="K49" s="295"/>
      <c r="L49" s="295"/>
      <c r="M49" s="295"/>
      <c r="N49" s="295"/>
      <c r="O49" s="295"/>
      <c r="P49" s="295"/>
      <c r="Q49" s="295"/>
      <c r="R49" s="295"/>
      <c r="S49" s="295"/>
      <c r="T49" s="295"/>
      <c r="U49" s="295"/>
      <c r="V49" s="295"/>
      <c r="W49" s="295"/>
      <c r="X49" s="295"/>
      <c r="Y49" s="295"/>
      <c r="Z49" s="295"/>
      <c r="AA49" s="295"/>
      <c r="AB49" s="295"/>
      <c r="AC49" s="295"/>
      <c r="AD49" s="295"/>
      <c r="AE49" s="295"/>
      <c r="AF49" s="295"/>
      <c r="AG49" s="295"/>
      <c r="AH49" s="295"/>
      <c r="AI49" s="295"/>
      <c r="AJ49" s="295"/>
      <c r="AK49" s="295"/>
    </row>
    <row r="50" spans="1:37">
      <c r="A50" s="293"/>
      <c r="B50" s="293"/>
      <c r="C50" s="293"/>
      <c r="D50" s="295"/>
      <c r="E50" s="295"/>
      <c r="F50" s="295"/>
      <c r="G50" s="295"/>
      <c r="H50" s="295"/>
      <c r="I50" s="295"/>
      <c r="J50" s="295"/>
      <c r="K50" s="295"/>
      <c r="L50" s="295"/>
      <c r="M50" s="295"/>
      <c r="N50" s="295"/>
      <c r="O50" s="295"/>
      <c r="P50" s="295"/>
      <c r="Q50" s="295"/>
      <c r="R50" s="295"/>
      <c r="S50" s="295"/>
      <c r="T50" s="295"/>
      <c r="U50" s="295"/>
      <c r="V50" s="295"/>
      <c r="W50" s="295"/>
      <c r="X50" s="295"/>
      <c r="Y50" s="295"/>
      <c r="Z50" s="295"/>
      <c r="AA50" s="295"/>
      <c r="AB50" s="295"/>
      <c r="AC50" s="295"/>
      <c r="AD50" s="295"/>
      <c r="AE50" s="295"/>
      <c r="AF50" s="295"/>
      <c r="AG50" s="295"/>
      <c r="AH50" s="295"/>
      <c r="AI50" s="295"/>
      <c r="AJ50" s="295"/>
      <c r="AK50" s="295"/>
    </row>
    <row r="51" spans="1:37">
      <c r="A51" s="293"/>
      <c r="B51" s="293"/>
      <c r="C51" s="293"/>
      <c r="D51" s="295"/>
      <c r="E51" s="295"/>
      <c r="F51" s="295"/>
      <c r="G51" s="295"/>
      <c r="H51" s="295"/>
      <c r="I51" s="295"/>
      <c r="J51" s="295"/>
      <c r="K51" s="295"/>
      <c r="L51" s="295"/>
      <c r="M51" s="295"/>
      <c r="N51" s="295"/>
      <c r="O51" s="295"/>
      <c r="P51" s="295"/>
      <c r="Q51" s="295"/>
      <c r="R51" s="295"/>
      <c r="S51" s="295"/>
      <c r="T51" s="295"/>
      <c r="U51" s="295"/>
      <c r="V51" s="295"/>
      <c r="W51" s="295"/>
      <c r="X51" s="295"/>
      <c r="Y51" s="295"/>
      <c r="Z51" s="295"/>
      <c r="AA51" s="295"/>
      <c r="AB51" s="295"/>
      <c r="AC51" s="295"/>
      <c r="AD51" s="295"/>
      <c r="AE51" s="295"/>
      <c r="AF51" s="295"/>
      <c r="AG51" s="295"/>
      <c r="AH51" s="295"/>
      <c r="AI51" s="295"/>
      <c r="AJ51" s="295"/>
      <c r="AK51" s="295"/>
    </row>
    <row r="52" spans="1:37">
      <c r="A52" s="293"/>
      <c r="B52" s="293"/>
      <c r="C52" s="293"/>
      <c r="D52" s="295"/>
      <c r="E52" s="295"/>
      <c r="F52" s="295"/>
      <c r="G52" s="295"/>
      <c r="H52" s="295"/>
      <c r="I52" s="295"/>
      <c r="J52" s="295"/>
      <c r="K52" s="295"/>
      <c r="L52" s="295"/>
      <c r="M52" s="295"/>
      <c r="N52" s="295"/>
      <c r="O52" s="295"/>
      <c r="P52" s="295"/>
      <c r="Q52" s="295"/>
      <c r="R52" s="295"/>
      <c r="S52" s="295"/>
      <c r="T52" s="295"/>
      <c r="U52" s="295"/>
      <c r="V52" s="295"/>
      <c r="W52" s="295"/>
      <c r="X52" s="295"/>
      <c r="Y52" s="295"/>
      <c r="Z52" s="295"/>
      <c r="AA52" s="295"/>
      <c r="AB52" s="295"/>
      <c r="AC52" s="295"/>
      <c r="AD52" s="295"/>
      <c r="AE52" s="295"/>
      <c r="AF52" s="295"/>
      <c r="AG52" s="295"/>
      <c r="AH52" s="295"/>
      <c r="AI52" s="295"/>
      <c r="AJ52" s="295"/>
      <c r="AK52" s="295"/>
    </row>
    <row r="53" spans="1:37">
      <c r="A53" s="293"/>
      <c r="B53" s="293"/>
      <c r="C53" s="293"/>
      <c r="D53" s="295"/>
      <c r="E53" s="295"/>
      <c r="F53" s="295"/>
      <c r="G53" s="295"/>
      <c r="H53" s="295"/>
      <c r="I53" s="295"/>
      <c r="J53" s="295"/>
      <c r="K53" s="295"/>
      <c r="L53" s="295"/>
      <c r="M53" s="295"/>
      <c r="N53" s="295"/>
      <c r="O53" s="295"/>
      <c r="P53" s="295"/>
      <c r="Q53" s="295"/>
      <c r="R53" s="295"/>
      <c r="S53" s="295"/>
      <c r="T53" s="295"/>
      <c r="U53" s="295"/>
      <c r="V53" s="295"/>
      <c r="W53" s="295"/>
      <c r="X53" s="295"/>
      <c r="Y53" s="295"/>
      <c r="Z53" s="295"/>
      <c r="AA53" s="295"/>
      <c r="AB53" s="295"/>
      <c r="AC53" s="295"/>
      <c r="AD53" s="295"/>
      <c r="AE53" s="295"/>
      <c r="AF53" s="295"/>
      <c r="AG53" s="295"/>
      <c r="AH53" s="295"/>
      <c r="AI53" s="295"/>
      <c r="AJ53" s="295"/>
      <c r="AK53" s="295"/>
    </row>
    <row r="54" spans="1:37">
      <c r="A54" s="293"/>
      <c r="B54" s="293"/>
      <c r="C54" s="293"/>
      <c r="D54" s="295"/>
      <c r="E54" s="295"/>
      <c r="F54" s="295"/>
      <c r="G54" s="295"/>
      <c r="H54" s="295"/>
      <c r="I54" s="295"/>
      <c r="J54" s="295"/>
      <c r="K54" s="295"/>
      <c r="L54" s="295"/>
      <c r="M54" s="295"/>
      <c r="N54" s="295"/>
      <c r="O54" s="295"/>
      <c r="P54" s="295"/>
      <c r="Q54" s="295"/>
      <c r="R54" s="295"/>
      <c r="S54" s="295"/>
      <c r="T54" s="295"/>
      <c r="U54" s="295"/>
      <c r="V54" s="295"/>
      <c r="W54" s="295"/>
      <c r="X54" s="295"/>
      <c r="Y54" s="295"/>
      <c r="Z54" s="295"/>
      <c r="AA54" s="295"/>
      <c r="AB54" s="295"/>
      <c r="AC54" s="295"/>
      <c r="AD54" s="295"/>
      <c r="AE54" s="295"/>
      <c r="AF54" s="295"/>
      <c r="AG54" s="295"/>
      <c r="AH54" s="295"/>
      <c r="AI54" s="295"/>
      <c r="AJ54" s="295"/>
      <c r="AK54" s="295"/>
    </row>
    <row r="55" spans="1:37">
      <c r="A55" s="293"/>
      <c r="B55" s="293"/>
      <c r="C55" s="293"/>
      <c r="D55" s="295"/>
      <c r="E55" s="295"/>
      <c r="F55" s="295"/>
      <c r="G55" s="295"/>
      <c r="H55" s="295"/>
      <c r="I55" s="295"/>
      <c r="J55" s="295"/>
      <c r="K55" s="295"/>
      <c r="L55" s="295"/>
      <c r="M55" s="295"/>
      <c r="N55" s="295"/>
      <c r="O55" s="295"/>
      <c r="P55" s="295"/>
      <c r="Q55" s="295"/>
      <c r="R55" s="295"/>
      <c r="S55" s="295"/>
      <c r="T55" s="295"/>
      <c r="U55" s="295"/>
      <c r="V55" s="295"/>
      <c r="W55" s="295"/>
      <c r="X55" s="295"/>
      <c r="Y55" s="295"/>
      <c r="Z55" s="295"/>
      <c r="AA55" s="295"/>
      <c r="AB55" s="295"/>
      <c r="AC55" s="295"/>
      <c r="AD55" s="295"/>
      <c r="AE55" s="295"/>
      <c r="AF55" s="295"/>
      <c r="AG55" s="295"/>
      <c r="AH55" s="295"/>
      <c r="AI55" s="295"/>
      <c r="AJ55" s="295"/>
      <c r="AK55" s="295"/>
    </row>
    <row r="56" spans="1:37">
      <c r="A56" s="293"/>
      <c r="B56" s="293"/>
      <c r="C56" s="293"/>
      <c r="D56" s="295"/>
      <c r="E56" s="295"/>
      <c r="F56" s="295"/>
      <c r="G56" s="295"/>
      <c r="H56" s="295"/>
      <c r="I56" s="295"/>
      <c r="J56" s="295"/>
      <c r="K56" s="295"/>
      <c r="L56" s="295"/>
      <c r="M56" s="295"/>
      <c r="N56" s="295"/>
      <c r="O56" s="295"/>
      <c r="P56" s="295"/>
      <c r="Q56" s="295"/>
      <c r="R56" s="295"/>
      <c r="S56" s="295"/>
      <c r="T56" s="295"/>
      <c r="U56" s="295"/>
      <c r="V56" s="295"/>
      <c r="W56" s="295"/>
      <c r="X56" s="295"/>
      <c r="Y56" s="295"/>
      <c r="Z56" s="295"/>
      <c r="AA56" s="295"/>
      <c r="AB56" s="295"/>
      <c r="AC56" s="295"/>
      <c r="AD56" s="295"/>
      <c r="AE56" s="295"/>
      <c r="AF56" s="295"/>
      <c r="AG56" s="295"/>
      <c r="AH56" s="295"/>
      <c r="AI56" s="295"/>
      <c r="AJ56" s="295"/>
      <c r="AK56" s="295"/>
    </row>
    <row r="57" spans="1:37">
      <c r="A57" s="293"/>
      <c r="B57" s="293"/>
      <c r="C57" s="293"/>
      <c r="D57" s="295"/>
      <c r="E57" s="295"/>
      <c r="F57" s="295"/>
      <c r="G57" s="295"/>
      <c r="H57" s="295"/>
      <c r="I57" s="295"/>
      <c r="J57" s="295"/>
      <c r="K57" s="295"/>
      <c r="L57" s="295"/>
      <c r="M57" s="295"/>
      <c r="N57" s="295"/>
      <c r="O57" s="295"/>
      <c r="P57" s="295"/>
      <c r="Q57" s="295"/>
      <c r="R57" s="295"/>
      <c r="S57" s="295"/>
      <c r="T57" s="295"/>
      <c r="U57" s="295"/>
      <c r="V57" s="295"/>
      <c r="W57" s="295"/>
      <c r="X57" s="295"/>
      <c r="Y57" s="295"/>
      <c r="Z57" s="295"/>
      <c r="AA57" s="295"/>
      <c r="AB57" s="295"/>
      <c r="AC57" s="295"/>
      <c r="AD57" s="295"/>
      <c r="AE57" s="295"/>
      <c r="AF57" s="295"/>
      <c r="AG57" s="295"/>
      <c r="AH57" s="295"/>
      <c r="AI57" s="295"/>
      <c r="AJ57" s="295"/>
      <c r="AK57" s="295"/>
    </row>
    <row r="58" spans="1:37">
      <c r="A58" s="293"/>
      <c r="B58" s="293"/>
      <c r="C58" s="293"/>
      <c r="D58" s="295"/>
      <c r="E58" s="295"/>
      <c r="F58" s="295"/>
      <c r="G58" s="295"/>
      <c r="H58" s="295"/>
      <c r="I58" s="295"/>
      <c r="J58" s="295"/>
      <c r="K58" s="295"/>
      <c r="L58" s="295"/>
      <c r="M58" s="295"/>
      <c r="N58" s="295"/>
      <c r="O58" s="295"/>
      <c r="P58" s="295"/>
      <c r="Q58" s="295"/>
      <c r="R58" s="295"/>
      <c r="S58" s="295"/>
      <c r="T58" s="295"/>
      <c r="U58" s="295"/>
      <c r="V58" s="295"/>
      <c r="W58" s="295"/>
      <c r="X58" s="295"/>
      <c r="Y58" s="295"/>
      <c r="Z58" s="295"/>
      <c r="AA58" s="295"/>
      <c r="AB58" s="295"/>
      <c r="AC58" s="295"/>
      <c r="AD58" s="295"/>
      <c r="AE58" s="295"/>
      <c r="AF58" s="295"/>
      <c r="AG58" s="295"/>
      <c r="AH58" s="295"/>
      <c r="AI58" s="295"/>
      <c r="AJ58" s="295"/>
      <c r="AK58" s="295"/>
    </row>
    <row r="59" spans="1:37">
      <c r="A59" s="293"/>
      <c r="B59" s="293"/>
      <c r="C59" s="293"/>
      <c r="D59" s="295"/>
      <c r="E59" s="295"/>
      <c r="F59" s="295"/>
      <c r="G59" s="295"/>
      <c r="H59" s="295"/>
      <c r="I59" s="295"/>
      <c r="J59" s="295"/>
      <c r="K59" s="295"/>
      <c r="L59" s="295"/>
      <c r="M59" s="295"/>
      <c r="N59" s="295"/>
      <c r="O59" s="295"/>
      <c r="P59" s="295"/>
      <c r="Q59" s="295"/>
      <c r="R59" s="295"/>
      <c r="S59" s="295"/>
      <c r="T59" s="295"/>
      <c r="U59" s="295"/>
      <c r="V59" s="295"/>
      <c r="W59" s="295"/>
      <c r="X59" s="295"/>
      <c r="Y59" s="295"/>
      <c r="Z59" s="295"/>
      <c r="AA59" s="295"/>
      <c r="AB59" s="295"/>
      <c r="AC59" s="295"/>
      <c r="AD59" s="295"/>
      <c r="AE59" s="295"/>
      <c r="AF59" s="295"/>
      <c r="AG59" s="295"/>
      <c r="AH59" s="295"/>
      <c r="AI59" s="295"/>
      <c r="AJ59" s="295"/>
      <c r="AK59" s="295"/>
    </row>
    <row r="60" spans="1:37">
      <c r="A60" s="293"/>
      <c r="B60" s="293"/>
      <c r="C60" s="293"/>
      <c r="D60" s="295"/>
      <c r="E60" s="295"/>
      <c r="F60" s="295"/>
      <c r="G60" s="295"/>
      <c r="H60" s="295"/>
      <c r="I60" s="295"/>
      <c r="J60" s="295"/>
      <c r="K60" s="295"/>
      <c r="L60" s="295"/>
      <c r="M60" s="295"/>
      <c r="N60" s="295"/>
      <c r="O60" s="295"/>
      <c r="P60" s="295"/>
      <c r="Q60" s="295"/>
      <c r="R60" s="295"/>
      <c r="S60" s="295"/>
      <c r="T60" s="295"/>
      <c r="U60" s="295"/>
      <c r="V60" s="295"/>
      <c r="W60" s="295"/>
      <c r="X60" s="295"/>
      <c r="Y60" s="295"/>
      <c r="Z60" s="295"/>
      <c r="AA60" s="295"/>
      <c r="AB60" s="295"/>
      <c r="AC60" s="295"/>
      <c r="AD60" s="295"/>
      <c r="AE60" s="295"/>
      <c r="AF60" s="295"/>
      <c r="AG60" s="295"/>
      <c r="AH60" s="295"/>
      <c r="AI60" s="295"/>
      <c r="AJ60" s="295"/>
      <c r="AK60" s="295"/>
    </row>
    <row r="61" spans="1:37">
      <c r="A61" s="293"/>
      <c r="B61" s="293"/>
      <c r="C61" s="293"/>
      <c r="D61" s="295"/>
      <c r="E61" s="295"/>
      <c r="F61" s="295"/>
      <c r="G61" s="295"/>
      <c r="H61" s="295"/>
      <c r="I61" s="295"/>
      <c r="J61" s="295"/>
      <c r="K61" s="295"/>
      <c r="L61" s="295"/>
      <c r="M61" s="295"/>
      <c r="N61" s="295"/>
      <c r="O61" s="295"/>
      <c r="P61" s="295"/>
      <c r="Q61" s="295"/>
      <c r="R61" s="295"/>
      <c r="S61" s="295"/>
      <c r="T61" s="295"/>
      <c r="U61" s="295"/>
      <c r="V61" s="295"/>
      <c r="W61" s="295"/>
      <c r="X61" s="295"/>
      <c r="Y61" s="295"/>
      <c r="Z61" s="295"/>
      <c r="AA61" s="295"/>
      <c r="AB61" s="295"/>
      <c r="AC61" s="295"/>
      <c r="AD61" s="295"/>
      <c r="AE61" s="295"/>
      <c r="AF61" s="295"/>
      <c r="AG61" s="295"/>
      <c r="AH61" s="295"/>
      <c r="AI61" s="295"/>
      <c r="AJ61" s="295"/>
      <c r="AK61" s="295"/>
    </row>
    <row r="62" spans="1:37">
      <c r="A62" s="293"/>
      <c r="B62" s="293"/>
      <c r="C62" s="293"/>
      <c r="D62" s="295"/>
      <c r="E62" s="295"/>
      <c r="F62" s="295"/>
      <c r="G62" s="295"/>
      <c r="H62" s="295"/>
      <c r="I62" s="295"/>
      <c r="J62" s="295"/>
      <c r="K62" s="295"/>
      <c r="L62" s="295"/>
      <c r="M62" s="295"/>
      <c r="N62" s="295"/>
      <c r="O62" s="295"/>
      <c r="P62" s="295"/>
      <c r="Q62" s="295"/>
      <c r="R62" s="295"/>
      <c r="S62" s="295"/>
      <c r="T62" s="295"/>
      <c r="U62" s="295"/>
      <c r="V62" s="295"/>
      <c r="W62" s="295"/>
      <c r="X62" s="295"/>
      <c r="Y62" s="295"/>
      <c r="Z62" s="295"/>
      <c r="AA62" s="295"/>
      <c r="AB62" s="295"/>
      <c r="AC62" s="295"/>
      <c r="AD62" s="295"/>
      <c r="AE62" s="295"/>
      <c r="AF62" s="295"/>
      <c r="AG62" s="295"/>
      <c r="AH62" s="295"/>
      <c r="AI62" s="295"/>
      <c r="AJ62" s="295"/>
      <c r="AK62" s="295"/>
    </row>
    <row r="63" spans="1:37">
      <c r="A63" s="293"/>
      <c r="B63" s="293"/>
      <c r="C63" s="293"/>
      <c r="D63" s="295"/>
      <c r="E63" s="295"/>
      <c r="F63" s="295"/>
      <c r="G63" s="295"/>
      <c r="H63" s="295"/>
      <c r="I63" s="295"/>
      <c r="J63" s="295"/>
      <c r="K63" s="295"/>
      <c r="L63" s="295"/>
      <c r="M63" s="295"/>
      <c r="N63" s="295"/>
      <c r="O63" s="295"/>
      <c r="P63" s="295"/>
      <c r="Q63" s="295"/>
      <c r="R63" s="295"/>
      <c r="S63" s="295"/>
      <c r="T63" s="295"/>
      <c r="U63" s="295"/>
      <c r="V63" s="295"/>
      <c r="W63" s="295"/>
      <c r="X63" s="295"/>
      <c r="Y63" s="295"/>
      <c r="Z63" s="295"/>
      <c r="AA63" s="295"/>
      <c r="AB63" s="295"/>
      <c r="AC63" s="295"/>
      <c r="AD63" s="295"/>
      <c r="AE63" s="295"/>
      <c r="AF63" s="295"/>
      <c r="AG63" s="295"/>
      <c r="AH63" s="295"/>
      <c r="AI63" s="295"/>
      <c r="AJ63" s="295"/>
      <c r="AK63" s="295"/>
    </row>
    <row r="64" spans="1:37">
      <c r="A64" s="293"/>
      <c r="B64" s="293"/>
      <c r="C64" s="293"/>
      <c r="D64" s="295"/>
      <c r="E64" s="295"/>
      <c r="F64" s="295"/>
      <c r="G64" s="295"/>
      <c r="H64" s="295"/>
      <c r="I64" s="295"/>
      <c r="J64" s="295"/>
      <c r="K64" s="295"/>
      <c r="L64" s="295"/>
      <c r="M64" s="295"/>
      <c r="N64" s="295"/>
      <c r="O64" s="295"/>
      <c r="P64" s="295"/>
      <c r="Q64" s="295"/>
      <c r="R64" s="295"/>
      <c r="S64" s="295"/>
      <c r="T64" s="295"/>
      <c r="U64" s="295"/>
      <c r="V64" s="295"/>
      <c r="W64" s="295"/>
      <c r="X64" s="295"/>
      <c r="Y64" s="295"/>
      <c r="Z64" s="295"/>
      <c r="AA64" s="295"/>
      <c r="AB64" s="295"/>
      <c r="AC64" s="295"/>
      <c r="AD64" s="295"/>
      <c r="AE64" s="295"/>
      <c r="AF64" s="295"/>
      <c r="AG64" s="295"/>
      <c r="AH64" s="295"/>
      <c r="AI64" s="295"/>
      <c r="AJ64" s="295"/>
      <c r="AK64" s="295"/>
    </row>
    <row r="65" spans="1:37">
      <c r="A65" s="293"/>
      <c r="B65" s="293"/>
      <c r="C65" s="293"/>
      <c r="D65" s="295"/>
      <c r="E65" s="295"/>
      <c r="F65" s="295"/>
      <c r="G65" s="295"/>
      <c r="H65" s="295"/>
      <c r="I65" s="295"/>
      <c r="J65" s="295"/>
      <c r="K65" s="295"/>
      <c r="L65" s="295"/>
      <c r="M65" s="295"/>
      <c r="N65" s="295"/>
      <c r="O65" s="295"/>
      <c r="P65" s="295"/>
      <c r="Q65" s="295"/>
      <c r="R65" s="295"/>
      <c r="S65" s="295"/>
      <c r="T65" s="295"/>
      <c r="U65" s="295"/>
      <c r="V65" s="295"/>
      <c r="W65" s="295"/>
      <c r="X65" s="295"/>
      <c r="Y65" s="295"/>
      <c r="Z65" s="295"/>
      <c r="AA65" s="295"/>
      <c r="AB65" s="295"/>
      <c r="AC65" s="295"/>
      <c r="AD65" s="295"/>
      <c r="AE65" s="295"/>
      <c r="AF65" s="295"/>
      <c r="AG65" s="295"/>
      <c r="AH65" s="295"/>
      <c r="AI65" s="295"/>
      <c r="AJ65" s="295"/>
      <c r="AK65" s="295"/>
    </row>
    <row r="66" spans="1:37">
      <c r="A66" s="293"/>
      <c r="B66" s="293"/>
      <c r="C66" s="293"/>
      <c r="D66" s="295"/>
      <c r="E66" s="295"/>
      <c r="F66" s="295"/>
      <c r="G66" s="295"/>
      <c r="H66" s="295"/>
      <c r="I66" s="295"/>
      <c r="J66" s="295"/>
      <c r="K66" s="295"/>
      <c r="L66" s="295"/>
      <c r="M66" s="295"/>
      <c r="N66" s="295"/>
      <c r="O66" s="295"/>
      <c r="P66" s="295"/>
      <c r="Q66" s="295"/>
      <c r="R66" s="295"/>
      <c r="S66" s="295"/>
      <c r="T66" s="295"/>
      <c r="U66" s="295"/>
      <c r="V66" s="295"/>
      <c r="W66" s="295"/>
      <c r="X66" s="295"/>
      <c r="Y66" s="295"/>
      <c r="Z66" s="295"/>
      <c r="AA66" s="295"/>
      <c r="AB66" s="295"/>
      <c r="AC66" s="295"/>
      <c r="AD66" s="295"/>
      <c r="AE66" s="295"/>
      <c r="AF66" s="295"/>
      <c r="AG66" s="295"/>
      <c r="AH66" s="295"/>
      <c r="AI66" s="295"/>
      <c r="AJ66" s="295"/>
      <c r="AK66" s="295"/>
    </row>
    <row r="67" spans="1:37">
      <c r="A67" s="293"/>
      <c r="B67" s="293"/>
      <c r="C67" s="293"/>
      <c r="D67" s="295"/>
      <c r="E67" s="295"/>
      <c r="F67" s="295"/>
      <c r="G67" s="295"/>
      <c r="H67" s="295"/>
      <c r="I67" s="295"/>
      <c r="J67" s="295"/>
      <c r="K67" s="295"/>
      <c r="L67" s="295"/>
      <c r="M67" s="295"/>
      <c r="N67" s="295"/>
      <c r="O67" s="295"/>
      <c r="P67" s="295"/>
      <c r="Q67" s="295"/>
      <c r="R67" s="295"/>
      <c r="S67" s="295"/>
      <c r="T67" s="295"/>
      <c r="U67" s="295"/>
      <c r="V67" s="295"/>
      <c r="W67" s="295"/>
      <c r="X67" s="295"/>
      <c r="Y67" s="295"/>
      <c r="Z67" s="295"/>
      <c r="AA67" s="295"/>
      <c r="AB67" s="295"/>
      <c r="AC67" s="295"/>
      <c r="AD67" s="295"/>
      <c r="AE67" s="295"/>
      <c r="AF67" s="295"/>
      <c r="AG67" s="295"/>
      <c r="AH67" s="295"/>
      <c r="AI67" s="295"/>
      <c r="AJ67" s="295"/>
      <c r="AK67" s="295"/>
    </row>
    <row r="68" spans="1:37">
      <c r="A68" s="293"/>
      <c r="B68" s="293"/>
      <c r="C68" s="293"/>
      <c r="D68" s="295"/>
      <c r="E68" s="295"/>
      <c r="F68" s="295"/>
      <c r="G68" s="295"/>
      <c r="H68" s="295"/>
      <c r="I68" s="295"/>
      <c r="J68" s="295"/>
      <c r="K68" s="295"/>
      <c r="L68" s="295"/>
      <c r="M68" s="295"/>
      <c r="N68" s="295"/>
      <c r="O68" s="295"/>
      <c r="P68" s="295"/>
      <c r="Q68" s="295"/>
      <c r="R68" s="295"/>
      <c r="S68" s="295"/>
      <c r="T68" s="295"/>
      <c r="U68" s="295"/>
      <c r="V68" s="295"/>
      <c r="W68" s="295"/>
      <c r="X68" s="295"/>
      <c r="Y68" s="295"/>
      <c r="Z68" s="295"/>
      <c r="AA68" s="295"/>
      <c r="AB68" s="295"/>
      <c r="AC68" s="295"/>
      <c r="AD68" s="295"/>
      <c r="AE68" s="295"/>
      <c r="AF68" s="295"/>
      <c r="AG68" s="295"/>
      <c r="AH68" s="295"/>
      <c r="AI68" s="295"/>
      <c r="AJ68" s="295"/>
      <c r="AK68" s="295"/>
    </row>
    <row r="69" spans="1:37">
      <c r="A69" s="293"/>
      <c r="B69" s="293"/>
      <c r="C69" s="293"/>
      <c r="D69" s="295"/>
      <c r="E69" s="295"/>
      <c r="F69" s="295"/>
      <c r="G69" s="295"/>
      <c r="H69" s="295"/>
      <c r="I69" s="295"/>
      <c r="J69" s="295"/>
      <c r="K69" s="295"/>
      <c r="L69" s="295"/>
      <c r="M69" s="295"/>
      <c r="N69" s="295"/>
      <c r="O69" s="295"/>
      <c r="P69" s="295"/>
      <c r="Q69" s="295"/>
      <c r="R69" s="295"/>
      <c r="S69" s="295"/>
      <c r="T69" s="295"/>
      <c r="U69" s="295"/>
      <c r="V69" s="295"/>
      <c r="W69" s="295"/>
      <c r="X69" s="295"/>
      <c r="Y69" s="295"/>
      <c r="Z69" s="295"/>
      <c r="AA69" s="295"/>
      <c r="AB69" s="295"/>
      <c r="AC69" s="295"/>
      <c r="AD69" s="295"/>
      <c r="AE69" s="295"/>
      <c r="AF69" s="295"/>
      <c r="AG69" s="295"/>
      <c r="AH69" s="295"/>
      <c r="AI69" s="295"/>
      <c r="AJ69" s="295"/>
      <c r="AK69" s="295"/>
    </row>
    <row r="70" spans="1:37">
      <c r="A70" s="293"/>
      <c r="B70" s="293"/>
      <c r="C70" s="293"/>
      <c r="D70" s="295"/>
      <c r="E70" s="295"/>
      <c r="F70" s="295"/>
      <c r="G70" s="295"/>
      <c r="H70" s="295"/>
      <c r="I70" s="295"/>
      <c r="J70" s="295"/>
      <c r="K70" s="295"/>
      <c r="L70" s="295"/>
      <c r="M70" s="295"/>
      <c r="N70" s="295"/>
      <c r="O70" s="295"/>
      <c r="P70" s="295"/>
      <c r="Q70" s="295"/>
      <c r="R70" s="295"/>
      <c r="S70" s="295"/>
      <c r="T70" s="295"/>
      <c r="U70" s="295"/>
      <c r="V70" s="295"/>
      <c r="W70" s="295"/>
      <c r="X70" s="295"/>
      <c r="Y70" s="295"/>
      <c r="Z70" s="295"/>
      <c r="AA70" s="295"/>
      <c r="AB70" s="295"/>
      <c r="AC70" s="295"/>
      <c r="AD70" s="295"/>
      <c r="AE70" s="295"/>
      <c r="AF70" s="295"/>
      <c r="AG70" s="295"/>
      <c r="AH70" s="295"/>
      <c r="AI70" s="295"/>
      <c r="AJ70" s="295"/>
      <c r="AK70" s="295"/>
    </row>
    <row r="71" spans="1:37">
      <c r="A71" s="293"/>
      <c r="B71" s="293"/>
      <c r="C71" s="293"/>
      <c r="D71" s="295"/>
      <c r="E71" s="295"/>
      <c r="F71" s="295"/>
      <c r="G71" s="295"/>
      <c r="H71" s="295"/>
      <c r="I71" s="295"/>
      <c r="J71" s="295"/>
      <c r="K71" s="295"/>
      <c r="L71" s="295"/>
      <c r="M71" s="295"/>
      <c r="N71" s="295"/>
      <c r="O71" s="295"/>
      <c r="P71" s="295"/>
      <c r="Q71" s="295"/>
      <c r="R71" s="295"/>
      <c r="S71" s="295"/>
      <c r="T71" s="295"/>
      <c r="U71" s="295"/>
      <c r="V71" s="295"/>
      <c r="W71" s="295"/>
      <c r="X71" s="295"/>
      <c r="Y71" s="295"/>
      <c r="Z71" s="295"/>
      <c r="AA71" s="295"/>
      <c r="AB71" s="295"/>
      <c r="AC71" s="295"/>
      <c r="AD71" s="295"/>
      <c r="AE71" s="295"/>
      <c r="AF71" s="295"/>
      <c r="AG71" s="295"/>
      <c r="AH71" s="295"/>
      <c r="AI71" s="295"/>
      <c r="AJ71" s="295"/>
      <c r="AK71" s="295"/>
    </row>
    <row r="72" spans="1:37">
      <c r="A72" s="293"/>
      <c r="B72" s="293"/>
      <c r="C72" s="293"/>
      <c r="D72" s="295"/>
      <c r="E72" s="295"/>
      <c r="F72" s="295"/>
      <c r="G72" s="295"/>
      <c r="H72" s="295"/>
      <c r="I72" s="295"/>
      <c r="J72" s="295"/>
      <c r="K72" s="295"/>
      <c r="L72" s="295"/>
      <c r="M72" s="295"/>
      <c r="N72" s="295"/>
      <c r="O72" s="295"/>
      <c r="P72" s="295"/>
      <c r="Q72" s="295"/>
      <c r="R72" s="295"/>
      <c r="S72" s="295"/>
      <c r="T72" s="295"/>
      <c r="U72" s="295"/>
      <c r="V72" s="295"/>
      <c r="W72" s="295"/>
      <c r="X72" s="295"/>
      <c r="Y72" s="295"/>
      <c r="Z72" s="295"/>
      <c r="AA72" s="295"/>
      <c r="AB72" s="295"/>
      <c r="AC72" s="295"/>
      <c r="AD72" s="295"/>
      <c r="AE72" s="295"/>
      <c r="AF72" s="295"/>
      <c r="AG72" s="295"/>
      <c r="AH72" s="295"/>
      <c r="AI72" s="295"/>
      <c r="AJ72" s="295"/>
      <c r="AK72" s="295"/>
    </row>
    <row r="73" spans="1:37" hidden="1">
      <c r="A73" s="293"/>
      <c r="B73" s="293"/>
      <c r="C73" s="293"/>
      <c r="D73" s="295"/>
      <c r="E73" s="295"/>
      <c r="F73" s="295"/>
      <c r="G73" s="295"/>
      <c r="H73" s="295"/>
      <c r="I73" s="295"/>
      <c r="J73" s="295"/>
      <c r="K73" s="295"/>
      <c r="L73" s="295"/>
      <c r="M73" s="295"/>
      <c r="N73" s="295"/>
      <c r="O73" s="295"/>
      <c r="P73" s="295"/>
      <c r="Q73" s="295"/>
      <c r="R73" s="295"/>
      <c r="S73" s="295"/>
      <c r="T73" s="295"/>
      <c r="U73" s="295"/>
      <c r="V73" s="295"/>
      <c r="W73" s="295"/>
      <c r="X73" s="295"/>
      <c r="Y73" s="295"/>
      <c r="Z73" s="295"/>
      <c r="AA73" s="295"/>
      <c r="AB73" s="295"/>
      <c r="AC73" s="295"/>
      <c r="AD73" s="295"/>
      <c r="AE73" s="295"/>
      <c r="AF73" s="295"/>
      <c r="AG73" s="295"/>
      <c r="AH73" s="295"/>
      <c r="AI73" s="295"/>
      <c r="AJ73" s="295"/>
      <c r="AK73" s="295"/>
    </row>
    <row r="74" spans="1:37" ht="13.7" hidden="1" customHeight="1"/>
    <row r="99" ht="12.2" hidden="1" customHeight="1"/>
  </sheetData>
  <mergeCells count="1">
    <mergeCell ref="B6:AJ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8312C-3C36-41CA-BA74-2615319D635F}">
  <dimension ref="A4:AG153"/>
  <sheetViews>
    <sheetView topLeftCell="I1" zoomScale="70" zoomScaleNormal="70" workbookViewId="0">
      <pane ySplit="5" topLeftCell="A6" activePane="bottomLeft" state="frozen"/>
      <selection pane="bottomLeft" activeCell="T8" sqref="T8"/>
    </sheetView>
  </sheetViews>
  <sheetFormatPr defaultRowHeight="12.75"/>
  <cols>
    <col min="1" max="1" width="21.28515625" bestFit="1" customWidth="1"/>
    <col min="2" max="2" width="18.28515625" bestFit="1" customWidth="1"/>
    <col min="5" max="5" width="18.28515625" bestFit="1" customWidth="1"/>
    <col min="6" max="6" width="25.140625" bestFit="1" customWidth="1"/>
    <col min="9" max="9" width="41.7109375" bestFit="1" customWidth="1"/>
    <col min="10" max="10" width="24" bestFit="1" customWidth="1"/>
    <col min="13" max="13" width="18.28515625" bestFit="1" customWidth="1"/>
    <col min="14" max="14" width="13.5703125" bestFit="1" customWidth="1"/>
    <col min="17" max="17" width="18.28515625" bestFit="1" customWidth="1"/>
    <col min="18" max="18" width="22.140625" bestFit="1" customWidth="1"/>
    <col min="20" max="20" width="18.28515625" bestFit="1" customWidth="1"/>
    <col min="21" max="21" width="16.85546875" bestFit="1" customWidth="1"/>
    <col min="22" max="23" width="12.85546875" bestFit="1" customWidth="1"/>
    <col min="24" max="24" width="18.28515625" bestFit="1" customWidth="1"/>
    <col min="25" max="25" width="10.5703125" bestFit="1" customWidth="1"/>
    <col min="26" max="28" width="12.85546875" bestFit="1" customWidth="1"/>
    <col min="29" max="29" width="6.140625" bestFit="1" customWidth="1"/>
  </cols>
  <sheetData>
    <row r="4" spans="1:25">
      <c r="A4" s="276" t="s">
        <v>3</v>
      </c>
      <c r="B4" t="s" vm="3">
        <v>4</v>
      </c>
      <c r="E4" s="276" t="s">
        <v>3</v>
      </c>
      <c r="F4" s="513" t="s" vm="4">
        <v>5</v>
      </c>
      <c r="I4" s="276" t="s">
        <v>3</v>
      </c>
      <c r="J4" t="s" vm="2">
        <v>6</v>
      </c>
      <c r="M4" s="276" t="s">
        <v>3</v>
      </c>
      <c r="N4" t="s" vm="5">
        <v>7</v>
      </c>
      <c r="Q4" s="276" t="s">
        <v>3</v>
      </c>
      <c r="R4" t="s" vm="7">
        <v>8</v>
      </c>
      <c r="T4" s="276" t="s">
        <v>3</v>
      </c>
      <c r="U4" t="s" vm="8">
        <v>9</v>
      </c>
      <c r="X4" s="276" t="s">
        <v>3</v>
      </c>
      <c r="Y4" t="s" vm="6">
        <v>10</v>
      </c>
    </row>
    <row r="6" spans="1:25">
      <c r="A6" s="276" t="s">
        <v>11</v>
      </c>
      <c r="E6" s="276" t="s">
        <v>11</v>
      </c>
      <c r="I6" s="276" t="s">
        <v>11</v>
      </c>
      <c r="M6" s="276" t="s">
        <v>11</v>
      </c>
      <c r="Q6" s="276" t="s">
        <v>11</v>
      </c>
      <c r="T6" s="276" t="s">
        <v>11</v>
      </c>
      <c r="X6" s="276" t="s">
        <v>11</v>
      </c>
    </row>
    <row r="7" spans="1:25">
      <c r="A7" s="247" t="s">
        <v>12</v>
      </c>
      <c r="I7" s="247" t="s">
        <v>13</v>
      </c>
    </row>
    <row r="8" spans="1:25">
      <c r="A8" s="247" t="s">
        <v>14</v>
      </c>
      <c r="I8" s="247" t="s">
        <v>15</v>
      </c>
    </row>
    <row r="9" spans="1:25">
      <c r="A9" s="247" t="s">
        <v>16</v>
      </c>
      <c r="I9" s="247" t="s">
        <v>17</v>
      </c>
    </row>
    <row r="10" spans="1:25">
      <c r="I10" s="247" t="s">
        <v>18</v>
      </c>
    </row>
    <row r="11" spans="1:25">
      <c r="I11" s="247" t="s">
        <v>19</v>
      </c>
    </row>
    <row r="12" spans="1:25">
      <c r="I12" s="247" t="s">
        <v>20</v>
      </c>
    </row>
    <row r="13" spans="1:25">
      <c r="I13" s="247" t="s">
        <v>21</v>
      </c>
    </row>
    <row r="14" spans="1:25">
      <c r="I14" s="247" t="s">
        <v>22</v>
      </c>
    </row>
    <row r="15" spans="1:25">
      <c r="I15" s="247" t="s">
        <v>23</v>
      </c>
    </row>
    <row r="16" spans="1:25">
      <c r="I16" s="247" t="s">
        <v>24</v>
      </c>
    </row>
    <row r="17" spans="2:9">
      <c r="I17" s="247" t="s">
        <v>25</v>
      </c>
    </row>
    <row r="18" spans="2:9">
      <c r="I18" s="247" t="s">
        <v>26</v>
      </c>
    </row>
    <row r="19" spans="2:9">
      <c r="I19" s="247" t="s">
        <v>27</v>
      </c>
    </row>
    <row r="20" spans="2:9">
      <c r="I20" s="247" t="s">
        <v>28</v>
      </c>
    </row>
    <row r="21" spans="2:9">
      <c r="I21" s="247" t="s">
        <v>29</v>
      </c>
    </row>
    <row r="22" spans="2:9">
      <c r="I22" s="247" t="s">
        <v>30</v>
      </c>
    </row>
    <row r="23" spans="2:9">
      <c r="I23" s="247" t="s">
        <v>31</v>
      </c>
    </row>
    <row r="24" spans="2:9">
      <c r="I24" s="247" t="s">
        <v>32</v>
      </c>
    </row>
    <row r="25" spans="2:9">
      <c r="B25" s="119"/>
      <c r="I25" s="247" t="s">
        <v>33</v>
      </c>
    </row>
    <row r="26" spans="2:9">
      <c r="I26" s="247" t="s">
        <v>34</v>
      </c>
    </row>
    <row r="27" spans="2:9">
      <c r="I27" s="247" t="s">
        <v>35</v>
      </c>
    </row>
    <row r="28" spans="2:9">
      <c r="I28" s="247" t="s">
        <v>36</v>
      </c>
    </row>
    <row r="29" spans="2:9">
      <c r="I29" s="247" t="s">
        <v>37</v>
      </c>
    </row>
    <row r="30" spans="2:9" ht="12.6" customHeight="1">
      <c r="I30" s="247" t="s">
        <v>38</v>
      </c>
    </row>
    <row r="31" spans="2:9">
      <c r="I31" s="247" t="s">
        <v>39</v>
      </c>
    </row>
    <row r="32" spans="2:9">
      <c r="I32" s="247" t="s">
        <v>40</v>
      </c>
    </row>
    <row r="33" spans="9:9">
      <c r="I33" s="247" t="s">
        <v>41</v>
      </c>
    </row>
    <row r="34" spans="9:9">
      <c r="I34" s="247" t="s">
        <v>42</v>
      </c>
    </row>
    <row r="35" spans="9:9">
      <c r="I35" s="247" t="s">
        <v>43</v>
      </c>
    </row>
    <row r="36" spans="9:9">
      <c r="I36" s="247" t="s">
        <v>44</v>
      </c>
    </row>
    <row r="37" spans="9:9">
      <c r="I37" s="247" t="s">
        <v>45</v>
      </c>
    </row>
    <row r="38" spans="9:9">
      <c r="I38" s="247" t="s">
        <v>46</v>
      </c>
    </row>
    <row r="39" spans="9:9">
      <c r="I39" s="247" t="s">
        <v>47</v>
      </c>
    </row>
    <row r="40" spans="9:9">
      <c r="I40" s="247" t="s">
        <v>48</v>
      </c>
    </row>
    <row r="41" spans="9:9">
      <c r="I41" s="247" t="s">
        <v>49</v>
      </c>
    </row>
    <row r="42" spans="9:9">
      <c r="I42" s="247" t="s">
        <v>50</v>
      </c>
    </row>
    <row r="43" spans="9:9">
      <c r="I43" s="247" t="s">
        <v>51</v>
      </c>
    </row>
    <row r="44" spans="9:9">
      <c r="I44" s="247" t="s">
        <v>52</v>
      </c>
    </row>
    <row r="45" spans="9:9">
      <c r="I45" s="247" t="s">
        <v>53</v>
      </c>
    </row>
    <row r="46" spans="9:9">
      <c r="I46" s="247" t="s">
        <v>54</v>
      </c>
    </row>
    <row r="47" spans="9:9">
      <c r="I47" s="247" t="s">
        <v>55</v>
      </c>
    </row>
    <row r="48" spans="9:9">
      <c r="I48" s="247" t="s">
        <v>56</v>
      </c>
    </row>
    <row r="49" spans="9:9">
      <c r="I49" s="247" t="s">
        <v>57</v>
      </c>
    </row>
    <row r="50" spans="9:9">
      <c r="I50" s="247" t="s">
        <v>58</v>
      </c>
    </row>
    <row r="51" spans="9:9">
      <c r="I51" s="247" t="s">
        <v>59</v>
      </c>
    </row>
    <row r="52" spans="9:9">
      <c r="I52" s="247" t="s">
        <v>60</v>
      </c>
    </row>
    <row r="53" spans="9:9">
      <c r="I53" s="247" t="s">
        <v>61</v>
      </c>
    </row>
    <row r="54" spans="9:9">
      <c r="I54" s="247" t="s">
        <v>62</v>
      </c>
    </row>
    <row r="55" spans="9:9">
      <c r="I55" s="247" t="s">
        <v>63</v>
      </c>
    </row>
    <row r="56" spans="9:9">
      <c r="I56" s="247" t="s">
        <v>64</v>
      </c>
    </row>
    <row r="57" spans="9:9">
      <c r="I57" s="247" t="s">
        <v>65</v>
      </c>
    </row>
    <row r="58" spans="9:9">
      <c r="I58" s="247" t="s">
        <v>66</v>
      </c>
    </row>
    <row r="59" spans="9:9">
      <c r="I59" s="247" t="s">
        <v>67</v>
      </c>
    </row>
    <row r="60" spans="9:9">
      <c r="I60" s="247" t="s">
        <v>68</v>
      </c>
    </row>
    <row r="61" spans="9:9">
      <c r="I61" s="247" t="s">
        <v>69</v>
      </c>
    </row>
    <row r="62" spans="9:9">
      <c r="I62" s="247" t="s">
        <v>70</v>
      </c>
    </row>
    <row r="63" spans="9:9">
      <c r="I63" s="247" t="s">
        <v>71</v>
      </c>
    </row>
    <row r="64" spans="9:9">
      <c r="I64" s="247" t="s">
        <v>72</v>
      </c>
    </row>
    <row r="65" spans="9:9">
      <c r="I65" s="247" t="s">
        <v>73</v>
      </c>
    </row>
    <row r="66" spans="9:9">
      <c r="I66" s="247" t="s">
        <v>74</v>
      </c>
    </row>
    <row r="67" spans="9:9">
      <c r="I67" s="247" t="s">
        <v>75</v>
      </c>
    </row>
    <row r="68" spans="9:9">
      <c r="I68" s="247" t="s">
        <v>76</v>
      </c>
    </row>
    <row r="69" spans="9:9">
      <c r="I69" s="247" t="s">
        <v>77</v>
      </c>
    </row>
    <row r="70" spans="9:9">
      <c r="I70" s="247" t="s">
        <v>78</v>
      </c>
    </row>
    <row r="71" spans="9:9">
      <c r="I71" s="247" t="s">
        <v>79</v>
      </c>
    </row>
    <row r="72" spans="9:9">
      <c r="I72" s="247" t="s">
        <v>80</v>
      </c>
    </row>
    <row r="73" spans="9:9">
      <c r="I73" s="247" t="s">
        <v>81</v>
      </c>
    </row>
    <row r="74" spans="9:9">
      <c r="I74" s="247" t="s">
        <v>82</v>
      </c>
    </row>
    <row r="75" spans="9:9">
      <c r="I75" s="247" t="s">
        <v>83</v>
      </c>
    </row>
    <row r="76" spans="9:9">
      <c r="I76" s="247" t="s">
        <v>84</v>
      </c>
    </row>
    <row r="77" spans="9:9">
      <c r="I77" s="247" t="s">
        <v>85</v>
      </c>
    </row>
    <row r="78" spans="9:9">
      <c r="I78" s="247" t="s">
        <v>86</v>
      </c>
    </row>
    <row r="79" spans="9:9">
      <c r="I79" s="247" t="s">
        <v>87</v>
      </c>
    </row>
    <row r="80" spans="9:9">
      <c r="I80" s="247" t="s">
        <v>88</v>
      </c>
    </row>
    <row r="81" spans="9:9">
      <c r="I81" s="247" t="s">
        <v>89</v>
      </c>
    </row>
    <row r="82" spans="9:9">
      <c r="I82" s="247" t="s">
        <v>90</v>
      </c>
    </row>
    <row r="83" spans="9:9">
      <c r="I83" s="247" t="s">
        <v>91</v>
      </c>
    </row>
    <row r="84" spans="9:9">
      <c r="I84" s="247" t="s">
        <v>92</v>
      </c>
    </row>
    <row r="145" spans="1:33" ht="9" customHeight="1"/>
    <row r="146" spans="1:33" hidden="1"/>
    <row r="147" spans="1:33" hidden="1"/>
    <row r="148" spans="1:33" hidden="1"/>
    <row r="149" spans="1:33" hidden="1"/>
    <row r="150" spans="1:33" hidden="1"/>
    <row r="151" spans="1:33" hidden="1"/>
    <row r="152" spans="1:33" hidden="1"/>
    <row r="153" spans="1:33" s="119" customFormat="1" ht="409.5">
      <c r="A153" s="119" t="str" cm="1">
        <f t="array" ref="A153">SUBSTITUTE(_xlfn.TEXTJOIN(CHAR(10), TRUE, IF(A7:A22&lt;&gt;"", "- " &amp; A7:A22, "")), "- " &amp; CHAR(10), CHAR(10))</f>
        <v>- Hailstorm Brewing
- Lettuce Entertain You
- Sip Self Serve Wine Bar</v>
      </c>
      <c r="B153" s="119" t="str" cm="1">
        <f t="array" ref="B153">SUBSTITUTE(_xlfn.TEXTJOIN(CHAR(10), TRUE, IF(B7:B22&lt;&gt;"", "- " &amp; B7:B22, "")), "- " &amp; CHAR(10), CHAR(10))</f>
        <v/>
      </c>
      <c r="C153" s="119" t="str" cm="1">
        <f t="array" ref="C153">SUBSTITUTE(_xlfn.TEXTJOIN(CHAR(10), TRUE, IF(C7:C22&lt;&gt;"", "- " &amp; C7:C22, "")), "- " &amp; CHAR(10), CHAR(10))</f>
        <v/>
      </c>
      <c r="D153" s="119" t="str" cm="1">
        <f t="array" ref="D153">SUBSTITUTE(_xlfn.TEXTJOIN(CHAR(10), TRUE, IF(D7:D22&lt;&gt;"", "- " &amp; D7:D22, "")), "- " &amp; CHAR(10), CHAR(10))</f>
        <v/>
      </c>
      <c r="E153" s="119" t="str" cm="1">
        <f t="array" ref="E153">SUBSTITUTE(_xlfn.TEXTJOIN(CHAR(10), TRUE, IF(E7:E22&lt;&gt;"", "- " &amp; E7:E22, "")), "- " &amp; CHAR(10), CHAR(10))</f>
        <v/>
      </c>
      <c r="F153" s="119" t="str" cm="1">
        <f t="array" ref="F153">SUBSTITUTE(_xlfn.TEXTJOIN(CHAR(10), TRUE, IF(F7:F22&lt;&gt;"", "- " &amp; F7:F22, "")), "- " &amp; CHAR(10), CHAR(10))</f>
        <v/>
      </c>
      <c r="G153" s="119" t="str" cm="1">
        <f t="array" ref="G153">SUBSTITUTE(_xlfn.TEXTJOIN(CHAR(10), TRUE, IF(G7:G22&lt;&gt;"", "- " &amp; G7:G22, "")), "- " &amp; CHAR(10), CHAR(10))</f>
        <v/>
      </c>
      <c r="H153" s="119" t="str" cm="1">
        <f t="array" ref="H153">SUBSTITUTE(_xlfn.TEXTJOIN(CHAR(10), TRUE, IF(H7:H22&lt;&gt;"", "- " &amp; H7:H22, "")), "- " &amp; CHAR(10), CHAR(10))</f>
        <v/>
      </c>
      <c r="I153" s="119" t="str" cm="1">
        <f t="array" ref="I153">SUBSTITUTE(_xlfn.TEXTJOIN(CHAR(10), TRUE, IF(I7:I99&lt;&gt;"", "- " &amp; I7:I99, "")), "- " &amp; CHAR(10), CHAR(10))</f>
        <v>- All Nite Mobile Cafe
- ANDERSON FOODS
- Battle Alley Brewing Company
- BAY CLIFF HEALTH CAMP
- Belva 
- BENS SUPERCENTER
- Bluebird
- BOARDWALK (THE)
- Boyne River Inn
- BRIGHTMOOR CHRISTIAN CHURCH
- BSA-COLE CANOE
- Bust Outs
- C K O S - Catered Events 
- CAMP BLODGETT
- CAMP CO-BE-AC
- Cardinal Pizza
- Carmella's Italian Ice
- CDS - Miracle Camp and Retreat Cent
- Chart Room
- Chico's Bar and Grill
- COMM ACTION - HEAD START
- COUNTRY VIEW BULK FOODS
- Cut River Grille
- Daybreak Cafe
- DELTON MEMORIAL VFW #422
- DETROIT PIZZA FACTORY
- Dockside Torch Lake
- Double Down Desserts
- DUCK LAKE COUNTRY CLUB 40461E
- Eighteen87
- EMBASSY BAR &amp; GRILL
- FEED BAG CAFE (THE)
- GAYLORD BOWLING CENTER
- GILLIES CONEY ISLAND/MT MORRIS
- grill 89
- HACIENDA MEXICAN REST H-1
- HAMLIN PUB - ROCHESTER HILLS
- HENRY FORD COLLEGE
- HENRY'S RESTAURANT- OTTAWA
- HOG'S BACK FOOD CO-OP\ CAROLYN PERU
- Jayell Smoke House
- KEYS (THE)
- LINCOLN LAKE BAPTIST YOUTH CAMP
- LOUHELEN BAHA'I SCHOOL
- MICHIGAN STATE POLICE TRAINING DIVI
- MORRISON LAKE GOLF CLUB
- Mrs. C’s Grilled Cheese
- POTTERVILLE INN
- PRINCIPLE BUSINESS ENTERPRISES
- Put In Bay Resort
- RIVER ROCK BAR &amp; GRILL
- RIVERFRONT GRILLE
- RIVERWALK GRILL
- ROYAL OAK AMERICAN LEGION
- SAGINAW CLUB
- Shafer's Smoked Meats
- shawnee country club
- SLOW'S TO GO 002
- SMALL BATCH AT THE CUPOLA ROOM
- Smokin' Pigs by Bigs
- Sparrow Eaton
- ST PETER LUTHERAN SCHOOL ACCOUNT
- SUNRISE WAREHOUSE
- The Cortland Northview
- The Little Store
- The Mayfield Tavern
- The New Tubbs Lake Resort
- The Pepper Mill
- Towneplace Suites Ann Arbor
- Trackside Eatery &amp; Pub
- TRAILS END PUB
- Treetops - Top Of Hill
- Troy Escape
- Turnaround Bar And Grille
- Village Place- Greek
- Vinny's PIzza and Catering
- Zachariah's Chocolates
- Zefs Lighthouse Tavern</v>
      </c>
      <c r="J153" s="119" t="str" cm="1">
        <f t="array" ref="J153">SUBSTITUTE(_xlfn.TEXTJOIN(CHAR(10), TRUE, IF(J7:J22&lt;&gt;"", "- " &amp; J7:J22, "")), "- " &amp; CHAR(10), CHAR(10))</f>
        <v/>
      </c>
      <c r="K153" s="119" t="str" cm="1">
        <f t="array" ref="K153">SUBSTITUTE(_xlfn.TEXTJOIN(CHAR(10), TRUE, IF(K7:K22&lt;&gt;"", "- " &amp; K7:K22, "")), "- " &amp; CHAR(10), CHAR(10))</f>
        <v/>
      </c>
      <c r="L153" s="119" t="str" cm="1">
        <f t="array" ref="L153">SUBSTITUTE(_xlfn.TEXTJOIN(CHAR(10), TRUE, IF(L7:L22&lt;&gt;"", "- " &amp; L7:L22, "")), "- " &amp; CHAR(10), CHAR(10))</f>
        <v/>
      </c>
      <c r="M153" s="119" t="str" cm="1">
        <f t="array" ref="M153">SUBSTITUTE(_xlfn.TEXTJOIN(CHAR(10), TRUE, IF(M7:M22&lt;&gt;"", "- " &amp; M7:M22, "")), "- " &amp; CHAR(10), CHAR(10))</f>
        <v/>
      </c>
      <c r="N153" s="119" t="str" cm="1">
        <f t="array" ref="N153">SUBSTITUTE(_xlfn.TEXTJOIN(CHAR(10), TRUE, IF(N7:N22&lt;&gt;"", "- " &amp; N7:N22, "")), "- " &amp; CHAR(10), CHAR(10))</f>
        <v/>
      </c>
      <c r="O153" s="119" t="str" cm="1">
        <f t="array" ref="O153">SUBSTITUTE(_xlfn.TEXTJOIN(CHAR(10), TRUE, IF(O7:O22&lt;&gt;"", "- " &amp; O7:O22, "")), "- " &amp; CHAR(10), CHAR(10))</f>
        <v/>
      </c>
      <c r="P153" s="119" t="str" cm="1">
        <f t="array" ref="P153">SUBSTITUTE(_xlfn.TEXTJOIN(CHAR(10), TRUE, IF(P7:P22&lt;&gt;"", "- " &amp; P7:P22, "")), "- " &amp; CHAR(10), CHAR(10))</f>
        <v/>
      </c>
      <c r="Q153" s="119" t="str" cm="1">
        <f t="array" ref="Q153">SUBSTITUTE(_xlfn.TEXTJOIN(CHAR(10), TRUE, IF(Q7:Q22&lt;&gt;"", "- " &amp; Q7:Q22, "")), "- " &amp; CHAR(10), CHAR(10))</f>
        <v/>
      </c>
      <c r="R153" s="119" t="str" cm="1">
        <f t="array" ref="R153">SUBSTITUTE(_xlfn.TEXTJOIN(CHAR(10), TRUE, IF(R7:R22&lt;&gt;"", "- " &amp; R7:R22, "")), "- " &amp; CHAR(10), CHAR(10))</f>
        <v/>
      </c>
      <c r="S153" s="119" t="str" cm="1">
        <f t="array" ref="S153">SUBSTITUTE(_xlfn.TEXTJOIN(CHAR(10), TRUE, IF(S7:S22&lt;&gt;"", "- " &amp; S7:S22, "")), "- " &amp; CHAR(10), CHAR(10))</f>
        <v/>
      </c>
      <c r="T153" s="119" t="str" cm="1">
        <f t="array" ref="T153">SUBSTITUTE(_xlfn.TEXTJOIN(CHAR(10), TRUE, IF(T7:T22&lt;&gt;"", "- " &amp; T7:T22, "")), "- " &amp; CHAR(10), CHAR(10))</f>
        <v/>
      </c>
      <c r="U153" s="119" t="str" cm="1">
        <f t="array" ref="U153">SUBSTITUTE(_xlfn.TEXTJOIN(CHAR(10), TRUE, IF(U6:U22&lt;&gt;"", "- " &amp; U6:U22, "")), "- " &amp; CHAR(10), CHAR(10))</f>
        <v/>
      </c>
      <c r="V153" s="119" t="str" cm="1">
        <f t="array" ref="V153">SUBSTITUTE(_xlfn.TEXTJOIN(CHAR(10), TRUE, IF(V6:V22&lt;&gt;"", "- " &amp; V6:V22, "")), "- " &amp; CHAR(10), CHAR(10))</f>
        <v/>
      </c>
      <c r="W153" s="119" t="str" cm="1">
        <f t="array" ref="W153">SUBSTITUTE(_xlfn.TEXTJOIN(CHAR(10), TRUE, IF(W6:W22&lt;&gt;"", "- " &amp; W6:W22, "")), "- " &amp; CHAR(10), CHAR(10))</f>
        <v/>
      </c>
      <c r="X153" s="119" t="str" cm="1">
        <f t="array" ref="X153">SUBSTITUTE(_xlfn.TEXTJOIN(CHAR(10), TRUE, IF(X7:X22&lt;&gt;"", "- " &amp; X7:X22, "")), "- " &amp; CHAR(10), CHAR(10))</f>
        <v/>
      </c>
      <c r="Y153" s="119" t="str" cm="1">
        <f t="array" ref="Y153">SUBSTITUTE(_xlfn.TEXTJOIN(CHAR(10), TRUE, IF(Y6:Y22&lt;&gt;"", "- " &amp; Y6:Y22, "")), "- " &amp; CHAR(10), CHAR(10))</f>
        <v/>
      </c>
      <c r="Z153" s="119" t="str" cm="1">
        <f t="array" ref="Z153">SUBSTITUTE(_xlfn.TEXTJOIN(CHAR(10), TRUE, IF(Z6:Z22&lt;&gt;"", "- " &amp; Z6:Z22, "")), "- " &amp; CHAR(10), CHAR(10))</f>
        <v/>
      </c>
      <c r="AA153" s="119" t="str" cm="1">
        <f t="array" ref="AA153">SUBSTITUTE(_xlfn.TEXTJOIN(CHAR(10), TRUE, IF(AA6:AA22&lt;&gt;"", "- " &amp; AA6:AA22, "")), "- " &amp; CHAR(10), CHAR(10))</f>
        <v/>
      </c>
      <c r="AB153" s="119" t="str" cm="1">
        <f t="array" ref="AB153">SUBSTITUTE(_xlfn.TEXTJOIN(CHAR(10), TRUE, IF(AB6:AB22&lt;&gt;"", "- " &amp; AB6:AB22, "")), "- " &amp; CHAR(10), CHAR(10))</f>
        <v/>
      </c>
      <c r="AC153" s="119" t="str" cm="1">
        <f t="array" ref="AC153">SUBSTITUTE(_xlfn.TEXTJOIN(CHAR(10), TRUE, IF(AC6:AC22&lt;&gt;"", "- " &amp; AC6:AC22, "")), "- " &amp; CHAR(10), CHAR(10))</f>
        <v/>
      </c>
      <c r="AD153" s="119" t="str" cm="1">
        <f t="array" ref="AD153">SUBSTITUTE(_xlfn.TEXTJOIN(CHAR(10), TRUE, IF(AD6:AD22&lt;&gt;"", "- " &amp; AD6:AD22, "")), "- " &amp; CHAR(10), CHAR(10))</f>
        <v/>
      </c>
      <c r="AE153" s="119" t="str" cm="1">
        <f t="array" ref="AE153">SUBSTITUTE(_xlfn.TEXTJOIN(CHAR(10), TRUE, IF(AE6:AE22&lt;&gt;"", "- " &amp; AE6:AE22, "")), "- " &amp; CHAR(10), CHAR(10))</f>
        <v/>
      </c>
      <c r="AF153" s="119" t="str" cm="1">
        <f t="array" ref="AF153">SUBSTITUTE(_xlfn.TEXTJOIN(CHAR(10), TRUE, IF(AF6:AF22&lt;&gt;"", "- " &amp; AF6:AF22, "")), "- " &amp; CHAR(10), CHAR(10))</f>
        <v/>
      </c>
      <c r="AG153" s="119" t="str" cm="1">
        <f t="array" ref="AG153">SUBSTITUTE(_xlfn.TEXTJOIN(CHAR(10), TRUE, IF(AG6:AG22&lt;&gt;"", "- " &amp; AG6:AG22, "")), "- " &amp; CHAR(10), CHAR(10))</f>
        <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D80F3-1197-492E-A91D-F338E6D28FB6}">
  <dimension ref="A4:G62"/>
  <sheetViews>
    <sheetView workbookViewId="0">
      <selection activeCell="E44" sqref="E44"/>
    </sheetView>
  </sheetViews>
  <sheetFormatPr defaultRowHeight="12.75"/>
  <cols>
    <col min="1" max="1" width="23.85546875" bestFit="1" customWidth="1"/>
    <col min="2" max="2" width="34.28515625" bestFit="1" customWidth="1"/>
    <col min="3" max="3" width="15.7109375" bestFit="1" customWidth="1"/>
    <col min="4" max="4" width="6.140625" bestFit="1" customWidth="1"/>
    <col min="5" max="5" width="34.28515625" bestFit="1" customWidth="1"/>
    <col min="6" max="6" width="17.28515625" bestFit="1" customWidth="1"/>
    <col min="7" max="7" width="11.5703125" bestFit="1" customWidth="1"/>
    <col min="8" max="8" width="11.7109375" bestFit="1" customWidth="1"/>
    <col min="9" max="9" width="6.140625" bestFit="1" customWidth="1"/>
    <col min="10" max="10" width="10.85546875" bestFit="1" customWidth="1"/>
    <col min="11" max="11" width="9.5703125" bestFit="1" customWidth="1"/>
    <col min="12" max="12" width="12.7109375" bestFit="1" customWidth="1"/>
    <col min="13" max="13" width="17.28515625" bestFit="1" customWidth="1"/>
    <col min="14" max="14" width="7.28515625" bestFit="1" customWidth="1"/>
    <col min="15" max="15" width="8.5703125" bestFit="1" customWidth="1"/>
    <col min="16" max="16" width="11.7109375" bestFit="1" customWidth="1"/>
    <col min="17" max="19" width="9.140625" bestFit="1" customWidth="1"/>
    <col min="20" max="32" width="10.140625" bestFit="1" customWidth="1"/>
    <col min="33" max="37" width="8.140625" bestFit="1" customWidth="1"/>
    <col min="38" max="38" width="11.7109375" bestFit="1" customWidth="1"/>
    <col min="39" max="39" width="10.140625" bestFit="1" customWidth="1"/>
    <col min="40" max="40" width="11.7109375" bestFit="1" customWidth="1"/>
  </cols>
  <sheetData>
    <row r="4" spans="1:7">
      <c r="A4" s="276" t="s">
        <v>93</v>
      </c>
      <c r="B4" t="s" vm="9">
        <v>94</v>
      </c>
    </row>
    <row r="5" spans="1:7">
      <c r="A5" s="276" t="s">
        <v>95</v>
      </c>
      <c r="B5" t="s" vm="10">
        <v>96</v>
      </c>
    </row>
    <row r="6" spans="1:7">
      <c r="A6" s="289" t="s">
        <v>97</v>
      </c>
    </row>
    <row r="7" spans="1:7">
      <c r="A7" s="276" t="s">
        <v>11</v>
      </c>
      <c r="B7" t="s">
        <v>98</v>
      </c>
    </row>
    <row r="8" spans="1:7">
      <c r="A8" s="247" t="s">
        <v>99</v>
      </c>
      <c r="B8">
        <v>4</v>
      </c>
    </row>
    <row r="9" spans="1:7">
      <c r="A9" s="247" t="s">
        <v>100</v>
      </c>
      <c r="B9">
        <v>4</v>
      </c>
    </row>
    <row r="10" spans="1:7">
      <c r="E10" s="276" t="s">
        <v>101</v>
      </c>
      <c r="F10" t="s" vm="1">
        <v>102</v>
      </c>
    </row>
    <row r="12" spans="1:7">
      <c r="E12" s="276" t="s">
        <v>98</v>
      </c>
      <c r="F12" s="276" t="s">
        <v>103</v>
      </c>
    </row>
    <row r="13" spans="1:7">
      <c r="E13" s="276" t="s">
        <v>11</v>
      </c>
      <c r="F13" t="s">
        <v>99</v>
      </c>
      <c r="G13" t="s">
        <v>100</v>
      </c>
    </row>
    <row r="14" spans="1:7">
      <c r="E14" s="247" t="s">
        <v>94</v>
      </c>
      <c r="F14">
        <v>4</v>
      </c>
      <c r="G14">
        <v>4</v>
      </c>
    </row>
    <row r="15" spans="1:7">
      <c r="E15" s="247" t="s">
        <v>100</v>
      </c>
      <c r="F15">
        <v>4</v>
      </c>
      <c r="G15">
        <v>4</v>
      </c>
    </row>
    <row r="31" ht="21.2" customHeight="1"/>
    <row r="36" spans="1:4">
      <c r="A36" s="288"/>
      <c r="B36" s="288"/>
      <c r="C36" s="288"/>
      <c r="D36" s="288"/>
    </row>
    <row r="37" spans="1:4">
      <c r="A37" s="288"/>
    </row>
    <row r="38" spans="1:4">
      <c r="A38" s="288"/>
    </row>
    <row r="39" spans="1:4">
      <c r="A39" s="288"/>
    </row>
    <row r="40" spans="1:4">
      <c r="A40" s="288"/>
    </row>
    <row r="41" spans="1:4">
      <c r="A41" s="288"/>
    </row>
    <row r="42" spans="1:4">
      <c r="A42" s="288"/>
    </row>
    <row r="43" spans="1:4">
      <c r="A43" s="288"/>
    </row>
    <row r="44" spans="1:4">
      <c r="A44" s="288"/>
    </row>
    <row r="45" spans="1:4">
      <c r="A45" s="288"/>
    </row>
    <row r="46" spans="1:4">
      <c r="A46" s="288"/>
    </row>
    <row r="47" spans="1:4">
      <c r="A47" s="288"/>
    </row>
    <row r="48" spans="1:4">
      <c r="A48" s="288"/>
    </row>
    <row r="49" spans="1:2">
      <c r="A49" s="288"/>
    </row>
    <row r="50" spans="1:2">
      <c r="A50" s="288"/>
    </row>
    <row r="51" spans="1:2">
      <c r="A51" s="288"/>
    </row>
    <row r="52" spans="1:2">
      <c r="A52" s="288"/>
    </row>
    <row r="53" spans="1:2">
      <c r="A53" s="288"/>
    </row>
    <row r="54" spans="1:2">
      <c r="A54" s="288"/>
      <c r="B54" s="1"/>
    </row>
    <row r="55" spans="1:2">
      <c r="A55" s="288"/>
    </row>
    <row r="56" spans="1:2">
      <c r="A56" s="288"/>
    </row>
    <row r="57" spans="1:2">
      <c r="A57" s="288"/>
    </row>
    <row r="58" spans="1:2">
      <c r="A58" s="288"/>
    </row>
    <row r="59" spans="1:2">
      <c r="A59" s="288"/>
    </row>
    <row r="60" spans="1:2">
      <c r="A60" s="288"/>
    </row>
    <row r="61" spans="1:2">
      <c r="A61" s="288"/>
    </row>
    <row r="62" spans="1:2">
      <c r="A62" s="28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C5068-5093-4B82-881B-E7DD451FCB46}">
  <sheetPr>
    <tabColor theme="1"/>
  </sheetPr>
  <dimension ref="A4:E24"/>
  <sheetViews>
    <sheetView topLeftCell="A12" workbookViewId="0">
      <selection activeCell="Q19" sqref="Q19"/>
    </sheetView>
  </sheetViews>
  <sheetFormatPr defaultRowHeight="12.75"/>
  <cols>
    <col min="1" max="1" width="21.28515625" bestFit="1" customWidth="1"/>
    <col min="2" max="2" width="27.42578125" bestFit="1" customWidth="1"/>
    <col min="3" max="3" width="11.5703125" bestFit="1" customWidth="1"/>
    <col min="4" max="4" width="14.140625" bestFit="1" customWidth="1"/>
    <col min="5" max="5" width="28.42578125" bestFit="1" customWidth="1"/>
    <col min="6" max="6" width="11.5703125" bestFit="1" customWidth="1"/>
    <col min="7" max="7" width="15.140625" bestFit="1" customWidth="1"/>
    <col min="8" max="9" width="11.5703125" bestFit="1" customWidth="1"/>
    <col min="10" max="10" width="11.7109375" bestFit="1" customWidth="1"/>
    <col min="11" max="11" width="24.140625" bestFit="1" customWidth="1"/>
    <col min="12" max="12" width="11.7109375" bestFit="1" customWidth="1"/>
    <col min="13" max="13" width="14.7109375" bestFit="1" customWidth="1"/>
    <col min="14" max="14" width="19.7109375" bestFit="1" customWidth="1"/>
    <col min="15" max="15" width="11.28515625" bestFit="1" customWidth="1"/>
    <col min="16" max="16" width="16.85546875" bestFit="1" customWidth="1"/>
    <col min="17" max="17" width="22.140625" bestFit="1" customWidth="1"/>
    <col min="18" max="18" width="6.42578125" bestFit="1" customWidth="1"/>
    <col min="19" max="19" width="9.42578125" bestFit="1" customWidth="1"/>
    <col min="20" max="20" width="18" bestFit="1" customWidth="1"/>
    <col min="21" max="21" width="3.42578125" bestFit="1" customWidth="1"/>
    <col min="22" max="22" width="14.85546875" bestFit="1" customWidth="1"/>
    <col min="23" max="23" width="22.85546875" bestFit="1" customWidth="1"/>
    <col min="24" max="24" width="9.42578125" bestFit="1" customWidth="1"/>
    <col min="25" max="25" width="11.7109375" bestFit="1" customWidth="1"/>
    <col min="26" max="26" width="23.28515625" bestFit="1" customWidth="1"/>
    <col min="27" max="27" width="18.7109375" bestFit="1" customWidth="1"/>
    <col min="28" max="28" width="20.5703125" bestFit="1" customWidth="1"/>
    <col min="29" max="29" width="17.5703125" bestFit="1" customWidth="1"/>
    <col min="30" max="30" width="13.140625" bestFit="1" customWidth="1"/>
    <col min="31" max="31" width="23.42578125" bestFit="1" customWidth="1"/>
    <col min="32" max="32" width="11.5703125" bestFit="1" customWidth="1"/>
    <col min="33" max="33" width="22.42578125" bestFit="1" customWidth="1"/>
    <col min="34" max="34" width="24.7109375" bestFit="1" customWidth="1"/>
    <col min="35" max="35" width="14.5703125" bestFit="1" customWidth="1"/>
    <col min="36" max="36" width="23.85546875" bestFit="1" customWidth="1"/>
    <col min="37" max="37" width="5" bestFit="1" customWidth="1"/>
    <col min="38" max="38" width="8.28515625" bestFit="1" customWidth="1"/>
    <col min="39" max="39" width="16.140625" bestFit="1" customWidth="1"/>
    <col min="40" max="40" width="13.5703125" bestFit="1" customWidth="1"/>
    <col min="41" max="41" width="20.28515625" bestFit="1" customWidth="1"/>
    <col min="42" max="42" width="15.42578125" bestFit="1" customWidth="1"/>
    <col min="43" max="43" width="13.7109375" bestFit="1" customWidth="1"/>
    <col min="44" max="44" width="26.7109375" bestFit="1" customWidth="1"/>
    <col min="45" max="45" width="7.28515625" bestFit="1" customWidth="1"/>
    <col min="46" max="46" width="10.85546875" bestFit="1" customWidth="1"/>
    <col min="47" max="47" width="32.140625" bestFit="1" customWidth="1"/>
    <col min="48" max="48" width="17.85546875" bestFit="1" customWidth="1"/>
    <col min="49" max="49" width="19.28515625" bestFit="1" customWidth="1"/>
    <col min="50" max="50" width="8.85546875" bestFit="1" customWidth="1"/>
    <col min="51" max="51" width="14.42578125" bestFit="1" customWidth="1"/>
    <col min="52" max="52" width="8.85546875" bestFit="1" customWidth="1"/>
    <col min="53" max="53" width="14.140625" bestFit="1" customWidth="1"/>
    <col min="54" max="54" width="17.85546875" bestFit="1" customWidth="1"/>
    <col min="55" max="55" width="15.140625" bestFit="1" customWidth="1"/>
    <col min="56" max="56" width="18.28515625" bestFit="1" customWidth="1"/>
    <col min="57" max="57" width="16.140625" bestFit="1" customWidth="1"/>
    <col min="58" max="58" width="11" bestFit="1" customWidth="1"/>
    <col min="59" max="59" width="25.28515625" bestFit="1" customWidth="1"/>
    <col min="60" max="60" width="11.28515625" bestFit="1" customWidth="1"/>
    <col min="61" max="61" width="20.85546875" bestFit="1" customWidth="1"/>
    <col min="62" max="62" width="27.28515625" bestFit="1" customWidth="1"/>
    <col min="63" max="63" width="11.7109375" bestFit="1" customWidth="1"/>
    <col min="64" max="72" width="235.85546875" bestFit="1" customWidth="1"/>
    <col min="73" max="73" width="11.7109375" bestFit="1" customWidth="1"/>
  </cols>
  <sheetData>
    <row r="4" spans="1:5" ht="24" customHeight="1">
      <c r="A4" s="289" t="s">
        <v>104</v>
      </c>
      <c r="D4" s="289" t="s">
        <v>105</v>
      </c>
    </row>
    <row r="6" spans="1:5">
      <c r="A6" s="276" t="s">
        <v>11</v>
      </c>
      <c r="B6" t="s">
        <v>106</v>
      </c>
      <c r="D6" s="276" t="s">
        <v>11</v>
      </c>
      <c r="E6" t="s">
        <v>107</v>
      </c>
    </row>
    <row r="7" spans="1:5">
      <c r="A7" s="247" t="s">
        <v>6</v>
      </c>
      <c r="B7">
        <v>78</v>
      </c>
      <c r="D7" s="247" t="s">
        <v>108</v>
      </c>
      <c r="E7">
        <v>82</v>
      </c>
    </row>
    <row r="8" spans="1:5">
      <c r="A8" s="247" t="s">
        <v>4</v>
      </c>
      <c r="B8">
        <v>3</v>
      </c>
      <c r="D8" s="247" t="s">
        <v>100</v>
      </c>
      <c r="E8">
        <v>82</v>
      </c>
    </row>
    <row r="9" spans="1:5">
      <c r="A9" s="247" t="s">
        <v>109</v>
      </c>
      <c r="B9">
        <v>1</v>
      </c>
    </row>
    <row r="10" spans="1:5">
      <c r="A10" s="247" t="s">
        <v>100</v>
      </c>
      <c r="B10">
        <v>82</v>
      </c>
    </row>
    <row r="21" spans="1:3">
      <c r="A21" s="276" t="s">
        <v>106</v>
      </c>
      <c r="B21" s="276" t="s">
        <v>3</v>
      </c>
    </row>
    <row r="22" spans="1:3">
      <c r="A22" s="276" t="s">
        <v>110</v>
      </c>
      <c r="B22" t="s">
        <v>6</v>
      </c>
      <c r="C22" t="s">
        <v>100</v>
      </c>
    </row>
    <row r="23" spans="1:3">
      <c r="A23" t="s">
        <v>111</v>
      </c>
      <c r="B23">
        <v>75</v>
      </c>
      <c r="C23">
        <v>75</v>
      </c>
    </row>
    <row r="24" spans="1:3">
      <c r="A24" t="s">
        <v>100</v>
      </c>
      <c r="B24">
        <v>75</v>
      </c>
      <c r="C24">
        <v>75</v>
      </c>
    </row>
  </sheetData>
  <pageMargins left="0.7" right="0.7" top="0.75" bottom="0.75" header="0.3" footer="0.3"/>
  <pageSetup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BAB8B-EDFD-4886-9D3D-6BA3E4DDFDEB}">
  <sheetPr codeName="Sheet6">
    <tabColor theme="9"/>
    <outlinePr summaryBelow="0" summaryRight="0"/>
    <pageSetUpPr fitToPage="1"/>
  </sheetPr>
  <dimension ref="A1:P2287"/>
  <sheetViews>
    <sheetView showFormulas="1" showGridLines="0" tabSelected="1" zoomScale="89" zoomScaleNormal="89" zoomScaleSheetLayoutView="100" workbookViewId="0">
      <pane ySplit="1" topLeftCell="A2" activePane="bottomLeft" state="frozen"/>
      <selection pane="bottomLeft" activeCell="C8" sqref="C8"/>
    </sheetView>
  </sheetViews>
  <sheetFormatPr defaultColWidth="14.42578125" defaultRowHeight="21.2" customHeight="1"/>
  <cols>
    <col min="1" max="1" width="4.42578125" style="23" customWidth="1"/>
    <col min="2" max="2" width="15" style="41" customWidth="1"/>
    <col min="3" max="3" width="34.85546875" style="23" customWidth="1"/>
    <col min="4" max="4" width="23.85546875" style="41" customWidth="1"/>
    <col min="5" max="5" width="18" style="41" customWidth="1"/>
    <col min="6" max="6" width="22.85546875" style="41" customWidth="1"/>
    <col min="7" max="7" width="20.5703125" style="41" customWidth="1"/>
    <col min="8" max="8" width="13.28515625" style="41" customWidth="1"/>
    <col min="9" max="9" width="20.42578125" style="23" customWidth="1"/>
    <col min="10" max="10" width="35.5703125" style="23" hidden="1" customWidth="1"/>
    <col min="11" max="11" width="25.42578125" style="23" hidden="1" customWidth="1"/>
    <col min="12" max="12" width="35.5703125" style="23" hidden="1" customWidth="1"/>
    <col min="13" max="13" width="22.7109375" style="23" customWidth="1"/>
    <col min="14" max="14" width="4.28515625" style="41" customWidth="1"/>
    <col min="15" max="15" width="7.5703125" style="41" customWidth="1"/>
    <col min="16" max="16" width="66" style="22" customWidth="1"/>
    <col min="17" max="16384" width="14.42578125" style="23"/>
  </cols>
  <sheetData>
    <row r="1" spans="1:16" ht="15.75" customHeight="1">
      <c r="A1" s="15"/>
      <c r="B1" s="16"/>
      <c r="C1" s="17"/>
      <c r="D1" s="18"/>
      <c r="E1" s="18"/>
      <c r="F1" s="18"/>
      <c r="G1" s="18"/>
      <c r="H1" s="18"/>
      <c r="I1" s="17"/>
      <c r="J1" s="17"/>
      <c r="K1" s="19"/>
      <c r="L1" s="20"/>
      <c r="M1" s="21"/>
      <c r="N1" s="18"/>
      <c r="O1" s="218"/>
    </row>
    <row r="2" spans="1:16" ht="45" customHeight="1">
      <c r="A2" s="15"/>
      <c r="B2" s="24"/>
      <c r="C2" s="25" t="s">
        <v>112</v>
      </c>
      <c r="D2" s="517" t="s">
        <v>113</v>
      </c>
      <c r="E2" s="517"/>
      <c r="F2" s="517"/>
      <c r="G2" s="517"/>
      <c r="H2" s="517"/>
      <c r="I2" s="517"/>
      <c r="J2" s="517"/>
      <c r="K2" s="517"/>
      <c r="L2" s="26"/>
      <c r="M2" s="27"/>
      <c r="N2" s="18"/>
      <c r="O2" s="218" t="s">
        <v>114</v>
      </c>
    </row>
    <row r="3" spans="1:16" ht="12.75">
      <c r="A3" s="15"/>
      <c r="B3" s="28"/>
      <c r="C3" s="28" t="str">
        <f t="shared" ref="C3:P3" si="0">UPPER(C4)</f>
        <v>ORGANIZATIONS</v>
      </c>
      <c r="D3" s="28" t="str">
        <f t="shared" si="0"/>
        <v>SEGMENT
(DROPDOWN)</v>
      </c>
      <c r="E3" s="28" t="str">
        <f t="shared" si="0"/>
        <v>DISTRIBUTOR 
(DROPDOWN)</v>
      </c>
      <c r="F3" s="28"/>
      <c r="G3" s="28" t="str">
        <f t="shared" si="0"/>
        <v>PRIMARY ACCT. MANAGER 
(DROPDOWN)</v>
      </c>
      <c r="H3" s="28" t="str">
        <f t="shared" si="0"/>
        <v>SECONDARY ACCT. MANAGER 
(DROPDOWN)</v>
      </c>
      <c r="I3" s="28" t="str">
        <f t="shared" si="0"/>
        <v>WEEKLY PRIORITY-DATED MONDAYS</v>
      </c>
      <c r="J3" s="28" t="str">
        <f t="shared" si="0"/>
        <v>LINKEDIN</v>
      </c>
      <c r="K3" s="28" t="str">
        <f t="shared" si="0"/>
        <v>PHONE</v>
      </c>
      <c r="L3" s="28" t="str">
        <f t="shared" si="0"/>
        <v>STREET ADDRESS</v>
      </c>
      <c r="M3" s="28" t="str">
        <f t="shared" si="0"/>
        <v>CITY</v>
      </c>
      <c r="N3" s="28" t="str">
        <f t="shared" si="0"/>
        <v>STATE
(DROPDOWN)</v>
      </c>
      <c r="O3" s="28" t="str">
        <f t="shared" si="0"/>
        <v>ZIP CODE</v>
      </c>
      <c r="P3" s="28" t="str">
        <f t="shared" si="0"/>
        <v>NOTES</v>
      </c>
    </row>
    <row r="4" spans="1:16" s="34" customFormat="1" ht="60" customHeight="1">
      <c r="A4" s="29"/>
      <c r="B4" s="30" t="s">
        <v>115</v>
      </c>
      <c r="C4" s="31" t="s">
        <v>116</v>
      </c>
      <c r="D4" s="32" t="s">
        <v>117</v>
      </c>
      <c r="E4" s="30" t="s">
        <v>118</v>
      </c>
      <c r="F4" s="30" t="s">
        <v>119</v>
      </c>
      <c r="G4" s="30" t="s">
        <v>120</v>
      </c>
      <c r="H4" s="30" t="s">
        <v>121</v>
      </c>
      <c r="I4" s="31" t="s">
        <v>122</v>
      </c>
      <c r="J4" s="31" t="s">
        <v>123</v>
      </c>
      <c r="K4" s="31" t="s">
        <v>124</v>
      </c>
      <c r="L4" s="33" t="s">
        <v>125</v>
      </c>
      <c r="M4" s="33" t="s">
        <v>126</v>
      </c>
      <c r="N4" s="33" t="s">
        <v>127</v>
      </c>
      <c r="O4" s="33" t="s">
        <v>128</v>
      </c>
      <c r="P4" s="31" t="s">
        <v>129</v>
      </c>
    </row>
    <row r="5" spans="1:16" ht="30.2" customHeight="1">
      <c r="A5" s="15"/>
      <c r="B5" s="315" t="s">
        <v>130</v>
      </c>
      <c r="C5" s="35" t="s">
        <v>131</v>
      </c>
      <c r="D5" s="161"/>
      <c r="E5" s="159"/>
      <c r="F5" s="157"/>
      <c r="G5" s="157"/>
      <c r="H5" s="168"/>
      <c r="I5" s="36"/>
      <c r="J5" s="36"/>
      <c r="K5" s="36"/>
      <c r="L5" s="37"/>
      <c r="M5" s="36"/>
      <c r="N5" s="157"/>
      <c r="O5" s="219"/>
      <c r="P5" s="36"/>
    </row>
    <row r="6" spans="1:16" ht="30.2" customHeight="1">
      <c r="A6" s="15"/>
      <c r="B6" s="312" t="s">
        <v>132</v>
      </c>
      <c r="C6" s="35" t="s">
        <v>133</v>
      </c>
      <c r="D6" s="162"/>
      <c r="E6" s="159"/>
      <c r="F6" s="157"/>
      <c r="G6" s="159"/>
      <c r="H6" s="169"/>
      <c r="I6" s="38"/>
      <c r="J6" s="38"/>
      <c r="K6" s="38"/>
      <c r="L6" s="39"/>
      <c r="M6" s="36"/>
      <c r="N6" s="157"/>
      <c r="O6" s="220"/>
      <c r="P6" s="38"/>
    </row>
    <row r="7" spans="1:16" ht="30.2" customHeight="1">
      <c r="A7" s="15"/>
      <c r="B7" s="312"/>
      <c r="C7" s="35" t="s">
        <v>134</v>
      </c>
      <c r="D7" s="163" t="s">
        <v>135</v>
      </c>
      <c r="E7" s="159"/>
      <c r="F7" s="157"/>
      <c r="G7" s="159"/>
      <c r="H7" s="169"/>
      <c r="I7" s="38"/>
      <c r="J7" s="38"/>
      <c r="K7" s="38"/>
      <c r="L7" s="39"/>
      <c r="M7" s="36"/>
      <c r="N7" s="157" t="s">
        <v>136</v>
      </c>
      <c r="O7" s="220"/>
      <c r="P7" s="38"/>
    </row>
    <row r="8" spans="1:16" ht="30.2" customHeight="1">
      <c r="A8" s="15"/>
      <c r="B8" s="312" t="s">
        <v>130</v>
      </c>
      <c r="C8" s="35" t="s">
        <v>137</v>
      </c>
      <c r="D8" s="162"/>
      <c r="E8" s="159"/>
      <c r="F8" s="157"/>
      <c r="G8" s="159" t="s">
        <v>138</v>
      </c>
      <c r="H8" s="169"/>
      <c r="I8" s="38"/>
      <c r="J8" s="38"/>
      <c r="K8" s="38"/>
      <c r="L8" s="39"/>
      <c r="M8" s="36"/>
      <c r="N8" s="157"/>
      <c r="O8" s="220"/>
      <c r="P8" s="38"/>
    </row>
    <row r="9" spans="1:16" ht="30.2" customHeight="1">
      <c r="A9" s="15"/>
      <c r="B9" s="312" t="s">
        <v>139</v>
      </c>
      <c r="C9" s="35" t="s">
        <v>140</v>
      </c>
      <c r="D9" s="162"/>
      <c r="E9" s="159"/>
      <c r="F9" s="157"/>
      <c r="G9" s="159" t="s">
        <v>141</v>
      </c>
      <c r="H9" s="169"/>
      <c r="I9" s="152"/>
      <c r="J9" s="38"/>
      <c r="K9" s="38"/>
      <c r="L9" s="39"/>
      <c r="M9" s="36"/>
      <c r="N9" s="157"/>
      <c r="O9" s="220"/>
      <c r="P9" s="38" t="s">
        <v>142</v>
      </c>
    </row>
    <row r="10" spans="1:16" ht="30.2" customHeight="1">
      <c r="A10" s="15"/>
      <c r="B10" s="312"/>
      <c r="C10" s="35" t="s">
        <v>143</v>
      </c>
      <c r="D10" s="163"/>
      <c r="E10" s="159"/>
      <c r="F10" s="157"/>
      <c r="G10" s="159"/>
      <c r="H10" s="169"/>
      <c r="I10" s="38"/>
      <c r="J10" s="38"/>
      <c r="K10" s="38"/>
      <c r="L10" s="39"/>
      <c r="M10" s="36" t="s">
        <v>144</v>
      </c>
      <c r="N10" s="157" t="s">
        <v>145</v>
      </c>
      <c r="O10" s="220"/>
      <c r="P10" s="38"/>
    </row>
    <row r="11" spans="1:16" ht="30.2" customHeight="1">
      <c r="A11" s="15"/>
      <c r="B11" s="312"/>
      <c r="C11" s="35" t="s">
        <v>146</v>
      </c>
      <c r="D11" s="162"/>
      <c r="E11" s="159"/>
      <c r="F11" s="157"/>
      <c r="G11" s="159"/>
      <c r="H11" s="169"/>
      <c r="I11" s="38"/>
      <c r="J11" s="38"/>
      <c r="K11" s="38"/>
      <c r="L11" s="39"/>
      <c r="M11" s="36"/>
      <c r="N11" s="157"/>
      <c r="O11" s="220"/>
      <c r="P11" s="38"/>
    </row>
    <row r="12" spans="1:16" ht="30.2" customHeight="1">
      <c r="A12" s="15"/>
      <c r="B12" s="312"/>
      <c r="C12" s="35" t="s">
        <v>147</v>
      </c>
      <c r="D12" s="163" t="s">
        <v>135</v>
      </c>
      <c r="E12" s="159"/>
      <c r="F12" s="157"/>
      <c r="G12" s="159"/>
      <c r="H12" s="169"/>
      <c r="I12" s="38"/>
      <c r="J12" s="38"/>
      <c r="K12" s="38"/>
      <c r="L12" s="39"/>
      <c r="M12" s="36" t="s">
        <v>144</v>
      </c>
      <c r="N12" s="157" t="s">
        <v>145</v>
      </c>
      <c r="O12" s="220"/>
      <c r="P12" s="38"/>
    </row>
    <row r="13" spans="1:16" ht="30.2" customHeight="1">
      <c r="A13" s="15"/>
      <c r="B13" s="312"/>
      <c r="C13" s="35" t="s">
        <v>148</v>
      </c>
      <c r="D13" s="164" t="s">
        <v>149</v>
      </c>
      <c r="E13" s="159"/>
      <c r="F13" s="157"/>
      <c r="G13" s="159" t="s">
        <v>150</v>
      </c>
      <c r="H13" s="169"/>
      <c r="I13" s="152"/>
      <c r="J13" s="38"/>
      <c r="K13" s="38"/>
      <c r="L13" s="39"/>
      <c r="M13" s="36" t="s">
        <v>151</v>
      </c>
      <c r="N13" s="157" t="s">
        <v>152</v>
      </c>
      <c r="O13" s="220"/>
      <c r="P13" s="38" t="s">
        <v>153</v>
      </c>
    </row>
    <row r="14" spans="1:16" ht="30.2" customHeight="1">
      <c r="B14" s="312" t="s">
        <v>154</v>
      </c>
      <c r="C14" s="35" t="s">
        <v>155</v>
      </c>
      <c r="D14" s="162"/>
      <c r="E14" s="159"/>
      <c r="F14" s="157"/>
      <c r="G14" s="159"/>
      <c r="H14" s="169"/>
      <c r="I14" s="38"/>
      <c r="J14" s="38"/>
      <c r="K14" s="38"/>
      <c r="L14" s="39"/>
      <c r="M14" s="36"/>
      <c r="N14" s="157"/>
      <c r="O14" s="220"/>
      <c r="P14" s="38"/>
    </row>
    <row r="15" spans="1:16" ht="30.2" customHeight="1">
      <c r="B15" s="312" t="s">
        <v>130</v>
      </c>
      <c r="C15" s="35" t="s">
        <v>156</v>
      </c>
      <c r="D15" s="162" t="s">
        <v>157</v>
      </c>
      <c r="E15" s="159"/>
      <c r="F15" s="157"/>
      <c r="G15" s="159" t="s">
        <v>150</v>
      </c>
      <c r="H15" s="169"/>
      <c r="I15" s="38"/>
      <c r="J15" s="38"/>
      <c r="K15" s="38"/>
      <c r="L15" s="39"/>
      <c r="M15" s="36"/>
      <c r="N15" s="157"/>
      <c r="O15" s="220"/>
      <c r="P15" s="38"/>
    </row>
    <row r="16" spans="1:16" ht="30.2" customHeight="1">
      <c r="B16" s="312" t="s">
        <v>132</v>
      </c>
      <c r="C16" s="35" t="s">
        <v>158</v>
      </c>
      <c r="D16" s="162" t="s">
        <v>159</v>
      </c>
      <c r="E16" s="159" t="s">
        <v>160</v>
      </c>
      <c r="F16" s="157"/>
      <c r="G16" s="159" t="s">
        <v>161</v>
      </c>
      <c r="H16" s="169"/>
      <c r="I16" s="152"/>
      <c r="J16" s="38"/>
      <c r="K16" s="38"/>
      <c r="L16" s="39" t="s">
        <v>162</v>
      </c>
      <c r="M16" s="36" t="s">
        <v>163</v>
      </c>
      <c r="N16" s="157" t="s">
        <v>145</v>
      </c>
      <c r="O16" s="220"/>
      <c r="P16" s="38" t="s">
        <v>164</v>
      </c>
    </row>
    <row r="17" spans="2:16" ht="30.2" customHeight="1">
      <c r="B17" s="312"/>
      <c r="C17" s="35" t="s">
        <v>165</v>
      </c>
      <c r="D17" s="162"/>
      <c r="E17" s="159"/>
      <c r="F17" s="157"/>
      <c r="G17" s="159" t="s">
        <v>166</v>
      </c>
      <c r="H17" s="169"/>
      <c r="I17" s="38"/>
      <c r="J17" s="38"/>
      <c r="K17" s="38"/>
      <c r="L17" s="39"/>
      <c r="M17" s="36"/>
      <c r="N17" s="157"/>
      <c r="O17" s="220"/>
      <c r="P17" s="38"/>
    </row>
    <row r="18" spans="2:16" ht="30.2" customHeight="1">
      <c r="B18" s="312" t="s">
        <v>154</v>
      </c>
      <c r="C18" s="35" t="s">
        <v>167</v>
      </c>
      <c r="D18" s="162"/>
      <c r="E18" s="159"/>
      <c r="F18" s="157"/>
      <c r="G18" s="159" t="s">
        <v>141</v>
      </c>
      <c r="H18" s="169"/>
      <c r="I18" s="38"/>
      <c r="J18" s="38"/>
      <c r="K18" s="38"/>
      <c r="L18" s="39"/>
      <c r="M18" s="36"/>
      <c r="N18" s="157"/>
      <c r="O18" s="220"/>
      <c r="P18" s="38"/>
    </row>
    <row r="19" spans="2:16" ht="30.2" customHeight="1">
      <c r="B19" s="312"/>
      <c r="C19" s="35" t="s">
        <v>168</v>
      </c>
      <c r="D19" s="163" t="s">
        <v>135</v>
      </c>
      <c r="E19" s="159"/>
      <c r="F19" s="157"/>
      <c r="G19" s="159" t="s">
        <v>138</v>
      </c>
      <c r="H19" s="169"/>
      <c r="I19" s="38"/>
      <c r="J19" s="38"/>
      <c r="K19" s="38"/>
      <c r="L19" s="39"/>
      <c r="M19" s="36"/>
      <c r="N19" s="157" t="s">
        <v>169</v>
      </c>
      <c r="O19" s="220"/>
      <c r="P19" s="38"/>
    </row>
    <row r="20" spans="2:16" ht="30.2" customHeight="1">
      <c r="B20" s="312"/>
      <c r="C20" s="35" t="s">
        <v>170</v>
      </c>
      <c r="D20" s="164" t="s">
        <v>171</v>
      </c>
      <c r="E20" s="159" t="s">
        <v>172</v>
      </c>
      <c r="F20" s="157"/>
      <c r="G20" s="159" t="s">
        <v>141</v>
      </c>
      <c r="H20" s="169"/>
      <c r="I20" s="152"/>
      <c r="J20" s="38"/>
      <c r="K20" s="38"/>
      <c r="L20" s="39"/>
      <c r="M20" s="36"/>
      <c r="N20" s="157"/>
      <c r="O20" s="220"/>
      <c r="P20" s="38"/>
    </row>
    <row r="21" spans="2:16" ht="30.2" customHeight="1">
      <c r="B21" s="312" t="s">
        <v>132</v>
      </c>
      <c r="C21" s="35" t="s">
        <v>173</v>
      </c>
      <c r="D21" s="162"/>
      <c r="E21" s="159"/>
      <c r="F21" s="157"/>
      <c r="G21" s="159" t="s">
        <v>141</v>
      </c>
      <c r="H21" s="169"/>
      <c r="I21" s="38"/>
      <c r="J21" s="38"/>
      <c r="K21" s="38"/>
      <c r="L21" s="39"/>
      <c r="M21" s="36"/>
      <c r="N21" s="157"/>
      <c r="O21" s="220"/>
      <c r="P21" s="38"/>
    </row>
    <row r="22" spans="2:16" ht="30.2" customHeight="1">
      <c r="B22" s="312" t="s">
        <v>132</v>
      </c>
      <c r="C22" s="35" t="s">
        <v>174</v>
      </c>
      <c r="D22" s="162"/>
      <c r="E22" s="159"/>
      <c r="F22" s="157"/>
      <c r="G22" s="159" t="s">
        <v>150</v>
      </c>
      <c r="H22" s="169"/>
      <c r="I22" s="38"/>
      <c r="J22" s="38"/>
      <c r="K22" s="38"/>
      <c r="L22" s="39"/>
      <c r="M22" s="36"/>
      <c r="N22" s="157"/>
      <c r="O22" s="220"/>
      <c r="P22" s="38" t="s">
        <v>175</v>
      </c>
    </row>
    <row r="23" spans="2:16" ht="30.2" customHeight="1">
      <c r="B23" s="312"/>
      <c r="C23" s="35" t="s">
        <v>176</v>
      </c>
      <c r="D23" s="163" t="s">
        <v>135</v>
      </c>
      <c r="E23" s="159"/>
      <c r="F23" s="157"/>
      <c r="G23" s="159" t="s">
        <v>138</v>
      </c>
      <c r="H23" s="169"/>
      <c r="I23" s="152"/>
      <c r="J23" s="38"/>
      <c r="K23" s="38"/>
      <c r="L23" s="39"/>
      <c r="M23" s="36"/>
      <c r="N23" s="157" t="s">
        <v>169</v>
      </c>
      <c r="O23" s="220"/>
      <c r="P23" s="38"/>
    </row>
    <row r="24" spans="2:16" ht="30.2" customHeight="1">
      <c r="B24" s="312" t="s">
        <v>154</v>
      </c>
      <c r="C24" s="35" t="s">
        <v>177</v>
      </c>
      <c r="D24" s="164" t="s">
        <v>135</v>
      </c>
      <c r="E24" s="159"/>
      <c r="F24" s="157"/>
      <c r="G24" s="159" t="s">
        <v>138</v>
      </c>
      <c r="H24" s="169"/>
      <c r="I24" s="38"/>
      <c r="J24" s="38"/>
      <c r="K24" s="38"/>
      <c r="L24" s="39"/>
      <c r="M24" s="36" t="s">
        <v>178</v>
      </c>
      <c r="N24" s="157" t="s">
        <v>169</v>
      </c>
      <c r="O24" s="220"/>
      <c r="P24" s="38" t="s">
        <v>179</v>
      </c>
    </row>
    <row r="25" spans="2:16" ht="30.2" customHeight="1">
      <c r="B25" s="312" t="s">
        <v>130</v>
      </c>
      <c r="C25" s="35" t="s">
        <v>180</v>
      </c>
      <c r="D25" s="162" t="s">
        <v>159</v>
      </c>
      <c r="E25" s="159"/>
      <c r="F25" s="157"/>
      <c r="G25" s="159" t="s">
        <v>138</v>
      </c>
      <c r="H25" s="169"/>
      <c r="I25" s="152">
        <v>45810</v>
      </c>
      <c r="J25" s="38"/>
      <c r="K25" s="38"/>
      <c r="L25" s="39"/>
      <c r="M25" s="36" t="s">
        <v>181</v>
      </c>
      <c r="N25" s="157" t="s">
        <v>136</v>
      </c>
      <c r="O25" s="220"/>
      <c r="P25" s="38"/>
    </row>
    <row r="26" spans="2:16" ht="30.2" customHeight="1">
      <c r="B26" s="312" t="s">
        <v>130</v>
      </c>
      <c r="C26" s="35" t="s">
        <v>182</v>
      </c>
      <c r="D26" s="162" t="s">
        <v>183</v>
      </c>
      <c r="E26" s="159"/>
      <c r="F26" s="157"/>
      <c r="G26" s="159" t="s">
        <v>150</v>
      </c>
      <c r="H26" s="169"/>
      <c r="I26" s="38"/>
      <c r="J26" s="38"/>
      <c r="K26" s="38"/>
      <c r="L26" s="39"/>
      <c r="M26" s="36"/>
      <c r="N26" s="157"/>
      <c r="O26" s="220"/>
      <c r="P26" s="38"/>
    </row>
    <row r="27" spans="2:16" ht="30.2" customHeight="1">
      <c r="B27" s="312" t="s">
        <v>154</v>
      </c>
      <c r="C27" s="35" t="s">
        <v>184</v>
      </c>
      <c r="D27" s="162" t="s">
        <v>185</v>
      </c>
      <c r="E27" s="159"/>
      <c r="F27" s="157"/>
      <c r="G27" s="159" t="s">
        <v>166</v>
      </c>
      <c r="H27" s="169"/>
      <c r="I27" s="152"/>
      <c r="J27" s="38"/>
      <c r="K27" s="38"/>
      <c r="L27" s="39" t="s">
        <v>186</v>
      </c>
      <c r="M27" s="36" t="s">
        <v>144</v>
      </c>
      <c r="N27" s="157" t="s">
        <v>145</v>
      </c>
      <c r="O27" s="220">
        <v>60622</v>
      </c>
      <c r="P27" s="38"/>
    </row>
    <row r="28" spans="2:16" ht="30.2" customHeight="1">
      <c r="B28" s="312" t="s">
        <v>132</v>
      </c>
      <c r="C28" s="35" t="s">
        <v>187</v>
      </c>
      <c r="D28" s="162"/>
      <c r="E28" s="159"/>
      <c r="F28" s="157"/>
      <c r="G28" s="159" t="s">
        <v>188</v>
      </c>
      <c r="H28" s="169"/>
      <c r="I28" s="38"/>
      <c r="J28" s="38"/>
      <c r="K28" s="38"/>
      <c r="L28" s="39" t="s">
        <v>189</v>
      </c>
      <c r="M28" s="36" t="s">
        <v>144</v>
      </c>
      <c r="N28" s="157"/>
      <c r="O28" s="220"/>
      <c r="P28" s="38"/>
    </row>
    <row r="29" spans="2:16" ht="30.2" customHeight="1">
      <c r="B29" s="312" t="s">
        <v>132</v>
      </c>
      <c r="C29" s="35" t="s">
        <v>190</v>
      </c>
      <c r="D29" s="162"/>
      <c r="E29" s="159"/>
      <c r="F29" s="157"/>
      <c r="G29" s="159" t="s">
        <v>150</v>
      </c>
      <c r="H29" s="169"/>
      <c r="I29" s="38"/>
      <c r="J29" s="38"/>
      <c r="K29" s="38"/>
      <c r="L29" s="39" t="s">
        <v>191</v>
      </c>
      <c r="M29" s="36" t="s">
        <v>144</v>
      </c>
      <c r="N29" s="157"/>
      <c r="O29" s="220"/>
      <c r="P29" s="38"/>
    </row>
    <row r="30" spans="2:16" ht="30.2" customHeight="1">
      <c r="B30" s="312" t="s">
        <v>154</v>
      </c>
      <c r="C30" s="35" t="s">
        <v>192</v>
      </c>
      <c r="D30" s="162" t="s">
        <v>185</v>
      </c>
      <c r="E30" s="159"/>
      <c r="F30" s="157"/>
      <c r="G30" s="159" t="s">
        <v>166</v>
      </c>
      <c r="H30" s="169"/>
      <c r="I30" s="152"/>
      <c r="J30" s="38"/>
      <c r="K30" s="38" t="s">
        <v>193</v>
      </c>
      <c r="L30" s="39" t="s">
        <v>191</v>
      </c>
      <c r="M30" s="36" t="s">
        <v>144</v>
      </c>
      <c r="N30" s="157" t="s">
        <v>145</v>
      </c>
      <c r="O30" s="220">
        <v>60614</v>
      </c>
      <c r="P30" s="38"/>
    </row>
    <row r="31" spans="2:16" ht="30.2" customHeight="1">
      <c r="B31" s="312" t="s">
        <v>132</v>
      </c>
      <c r="C31" s="35" t="s">
        <v>194</v>
      </c>
      <c r="D31" s="162" t="s">
        <v>195</v>
      </c>
      <c r="E31" s="159"/>
      <c r="F31" s="157"/>
      <c r="G31" s="159" t="s">
        <v>166</v>
      </c>
      <c r="H31" s="169"/>
      <c r="I31" s="38"/>
      <c r="J31" s="38"/>
      <c r="K31" s="38" t="s">
        <v>196</v>
      </c>
      <c r="L31" s="39" t="s">
        <v>197</v>
      </c>
      <c r="M31" s="36" t="s">
        <v>198</v>
      </c>
      <c r="N31" s="157" t="s">
        <v>145</v>
      </c>
      <c r="O31" s="220"/>
      <c r="P31" s="38"/>
    </row>
    <row r="32" spans="2:16" ht="30.2" customHeight="1">
      <c r="B32" s="312" t="s">
        <v>199</v>
      </c>
      <c r="C32" s="35" t="s">
        <v>200</v>
      </c>
      <c r="D32" s="162" t="s">
        <v>201</v>
      </c>
      <c r="E32" s="159"/>
      <c r="F32" s="157"/>
      <c r="G32" s="159"/>
      <c r="H32" s="169"/>
      <c r="I32" s="38"/>
      <c r="J32" s="38"/>
      <c r="K32" s="38"/>
      <c r="L32" s="39"/>
      <c r="M32" s="36"/>
      <c r="N32" s="157"/>
      <c r="O32" s="220"/>
      <c r="P32" s="38"/>
    </row>
    <row r="33" spans="2:16" ht="30.2" customHeight="1">
      <c r="B33" s="312" t="s">
        <v>132</v>
      </c>
      <c r="C33" s="35" t="s">
        <v>202</v>
      </c>
      <c r="D33" s="162"/>
      <c r="E33" s="159"/>
      <c r="F33" s="157"/>
      <c r="G33" s="159" t="s">
        <v>188</v>
      </c>
      <c r="H33" s="169"/>
      <c r="I33" s="38"/>
      <c r="J33" s="38"/>
      <c r="K33" s="38" t="s">
        <v>203</v>
      </c>
      <c r="L33" s="39"/>
      <c r="M33" s="36"/>
      <c r="N33" s="157"/>
      <c r="O33" s="220"/>
      <c r="P33" s="38" t="s">
        <v>204</v>
      </c>
    </row>
    <row r="34" spans="2:16" ht="30.2" customHeight="1">
      <c r="B34" s="312" t="s">
        <v>199</v>
      </c>
      <c r="C34" s="35" t="s">
        <v>205</v>
      </c>
      <c r="D34" s="162"/>
      <c r="E34" s="159"/>
      <c r="F34" s="157"/>
      <c r="G34" s="159" t="s">
        <v>141</v>
      </c>
      <c r="H34" s="169"/>
      <c r="I34" s="38"/>
      <c r="J34" s="38"/>
      <c r="K34" s="38" t="s">
        <v>206</v>
      </c>
      <c r="L34" s="39"/>
      <c r="M34" s="36"/>
      <c r="N34" s="157"/>
      <c r="O34" s="220"/>
      <c r="P34" s="38"/>
    </row>
    <row r="35" spans="2:16" ht="30.2" customHeight="1">
      <c r="B35" s="312" t="s">
        <v>130</v>
      </c>
      <c r="C35" s="35" t="s">
        <v>207</v>
      </c>
      <c r="D35" s="162"/>
      <c r="E35" s="159"/>
      <c r="F35" s="157"/>
      <c r="G35" s="159" t="s">
        <v>188</v>
      </c>
      <c r="H35" s="169"/>
      <c r="I35" s="38"/>
      <c r="J35" s="38"/>
      <c r="K35" s="38" t="s">
        <v>208</v>
      </c>
      <c r="L35" s="39"/>
      <c r="M35" s="36"/>
      <c r="N35" s="157"/>
      <c r="O35" s="220"/>
      <c r="P35" s="38"/>
    </row>
    <row r="36" spans="2:16" ht="30.2" customHeight="1">
      <c r="B36" s="312" t="s">
        <v>132</v>
      </c>
      <c r="C36" s="35" t="s">
        <v>209</v>
      </c>
      <c r="D36" s="162"/>
      <c r="E36" s="159"/>
      <c r="F36" s="157"/>
      <c r="G36" s="159" t="s">
        <v>150</v>
      </c>
      <c r="H36" s="169"/>
      <c r="I36" s="38"/>
      <c r="J36" s="38"/>
      <c r="K36" s="38" t="s">
        <v>210</v>
      </c>
      <c r="L36" s="39"/>
      <c r="M36" s="36"/>
      <c r="N36" s="157"/>
      <c r="O36" s="220"/>
      <c r="P36" s="38"/>
    </row>
    <row r="37" spans="2:16" ht="30.2" customHeight="1">
      <c r="B37" s="312" t="s">
        <v>199</v>
      </c>
      <c r="C37" s="35" t="s">
        <v>211</v>
      </c>
      <c r="D37" s="162"/>
      <c r="E37" s="159"/>
      <c r="F37" s="157"/>
      <c r="G37" s="159" t="s">
        <v>188</v>
      </c>
      <c r="H37" s="169"/>
      <c r="I37" s="38"/>
      <c r="J37" s="38"/>
      <c r="K37" s="38" t="s">
        <v>212</v>
      </c>
      <c r="L37" s="39"/>
      <c r="M37" s="36"/>
      <c r="N37" s="157"/>
      <c r="O37" s="220"/>
      <c r="P37" s="38"/>
    </row>
    <row r="38" spans="2:16" ht="30.2" customHeight="1">
      <c r="B38" s="312" t="s">
        <v>199</v>
      </c>
      <c r="C38" s="35" t="s">
        <v>213</v>
      </c>
      <c r="D38" s="162"/>
      <c r="E38" s="159"/>
      <c r="F38" s="157"/>
      <c r="G38" s="159" t="s">
        <v>141</v>
      </c>
      <c r="H38" s="169"/>
      <c r="I38" s="38"/>
      <c r="J38" s="38"/>
      <c r="K38" s="38"/>
      <c r="L38" s="39"/>
      <c r="M38" s="36"/>
      <c r="N38" s="157"/>
      <c r="O38" s="220"/>
      <c r="P38" s="38"/>
    </row>
    <row r="39" spans="2:16" ht="30.2" customHeight="1">
      <c r="B39" s="312" t="s">
        <v>132</v>
      </c>
      <c r="C39" s="35" t="s">
        <v>214</v>
      </c>
      <c r="D39" s="162"/>
      <c r="E39" s="159"/>
      <c r="F39" s="157"/>
      <c r="G39" s="159" t="s">
        <v>150</v>
      </c>
      <c r="H39" s="169"/>
      <c r="I39" s="152"/>
      <c r="J39" s="38"/>
      <c r="K39" s="38"/>
      <c r="L39" s="39"/>
      <c r="M39" s="36"/>
      <c r="N39" s="157"/>
      <c r="O39" s="220"/>
      <c r="P39" s="38"/>
    </row>
    <row r="40" spans="2:16" ht="30.2" customHeight="1">
      <c r="B40" s="312" t="s">
        <v>132</v>
      </c>
      <c r="C40" s="35" t="s">
        <v>215</v>
      </c>
      <c r="D40" s="162" t="s">
        <v>183</v>
      </c>
      <c r="E40" s="159"/>
      <c r="F40" s="157"/>
      <c r="G40" s="159" t="s">
        <v>161</v>
      </c>
      <c r="H40" s="169" t="s">
        <v>141</v>
      </c>
      <c r="I40" s="152"/>
      <c r="J40" s="38"/>
      <c r="K40" s="38"/>
      <c r="L40" s="39"/>
      <c r="M40" s="36"/>
      <c r="N40" s="157"/>
      <c r="O40" s="220"/>
      <c r="P40" s="38"/>
    </row>
    <row r="41" spans="2:16" ht="30.2" customHeight="1">
      <c r="B41" s="312"/>
      <c r="C41" s="35" t="s">
        <v>216</v>
      </c>
      <c r="D41" s="163" t="s">
        <v>135</v>
      </c>
      <c r="E41" s="159"/>
      <c r="F41" s="157"/>
      <c r="G41" s="159"/>
      <c r="H41" s="169"/>
      <c r="I41" s="38"/>
      <c r="J41" s="38"/>
      <c r="K41" s="38"/>
      <c r="L41" s="39"/>
      <c r="M41" s="36" t="s">
        <v>144</v>
      </c>
      <c r="N41" s="157" t="s">
        <v>145</v>
      </c>
      <c r="O41" s="220"/>
      <c r="P41" s="38"/>
    </row>
    <row r="42" spans="2:16" ht="30.2" customHeight="1">
      <c r="B42" s="312"/>
      <c r="C42" s="35" t="s">
        <v>217</v>
      </c>
      <c r="D42" s="163" t="s">
        <v>135</v>
      </c>
      <c r="E42" s="159"/>
      <c r="F42" s="157"/>
      <c r="G42" s="159"/>
      <c r="H42" s="169"/>
      <c r="I42" s="38"/>
      <c r="J42" s="38"/>
      <c r="K42" s="38"/>
      <c r="L42" s="39"/>
      <c r="M42" s="36" t="s">
        <v>144</v>
      </c>
      <c r="N42" s="157" t="s">
        <v>145</v>
      </c>
      <c r="O42" s="220"/>
      <c r="P42" s="38"/>
    </row>
    <row r="43" spans="2:16" ht="30.2" customHeight="1">
      <c r="B43" s="312" t="s">
        <v>199</v>
      </c>
      <c r="C43" s="35" t="s">
        <v>218</v>
      </c>
      <c r="D43" s="162"/>
      <c r="E43" s="159"/>
      <c r="F43" s="157"/>
      <c r="G43" s="159" t="s">
        <v>188</v>
      </c>
      <c r="H43" s="169"/>
      <c r="I43" s="38"/>
      <c r="J43" s="38"/>
      <c r="K43" s="38"/>
      <c r="L43" s="39"/>
      <c r="M43" s="36"/>
      <c r="N43" s="157"/>
      <c r="O43" s="220"/>
      <c r="P43" s="38"/>
    </row>
    <row r="44" spans="2:16" ht="30.2" customHeight="1">
      <c r="B44" s="312"/>
      <c r="C44" s="35" t="s">
        <v>219</v>
      </c>
      <c r="D44" s="163" t="s">
        <v>135</v>
      </c>
      <c r="E44" s="159"/>
      <c r="F44" s="157"/>
      <c r="G44" s="159" t="s">
        <v>138</v>
      </c>
      <c r="H44" s="169"/>
      <c r="I44" s="38"/>
      <c r="J44" s="38"/>
      <c r="K44" s="38"/>
      <c r="L44" s="39"/>
      <c r="M44" s="36"/>
      <c r="N44" s="157" t="s">
        <v>220</v>
      </c>
      <c r="O44" s="220"/>
      <c r="P44" s="38"/>
    </row>
    <row r="45" spans="2:16" ht="30.2" customHeight="1">
      <c r="B45" s="312" t="s">
        <v>130</v>
      </c>
      <c r="C45" s="35" t="s">
        <v>221</v>
      </c>
      <c r="D45" s="162" t="s">
        <v>185</v>
      </c>
      <c r="E45" s="159"/>
      <c r="F45" s="157"/>
      <c r="G45" s="159" t="s">
        <v>166</v>
      </c>
      <c r="H45" s="169"/>
      <c r="I45" s="38"/>
      <c r="J45" s="38"/>
      <c r="K45" s="38" t="s">
        <v>196</v>
      </c>
      <c r="L45" s="39" t="s">
        <v>189</v>
      </c>
      <c r="M45" s="36" t="s">
        <v>144</v>
      </c>
      <c r="N45" s="157" t="s">
        <v>145</v>
      </c>
      <c r="O45" s="220">
        <v>60616</v>
      </c>
      <c r="P45" s="38"/>
    </row>
    <row r="46" spans="2:16" ht="30.2" customHeight="1">
      <c r="B46" s="312" t="s">
        <v>132</v>
      </c>
      <c r="C46" s="35" t="s">
        <v>222</v>
      </c>
      <c r="D46" s="162"/>
      <c r="E46" s="159"/>
      <c r="F46" s="157"/>
      <c r="G46" s="159" t="s">
        <v>188</v>
      </c>
      <c r="H46" s="169"/>
      <c r="I46" s="38"/>
      <c r="J46" s="38"/>
      <c r="K46" s="38"/>
      <c r="L46" s="39"/>
      <c r="M46" s="36"/>
      <c r="N46" s="157"/>
      <c r="O46" s="220"/>
      <c r="P46" s="38"/>
    </row>
    <row r="47" spans="2:16" ht="30.2" customHeight="1">
      <c r="B47" s="312" t="s">
        <v>199</v>
      </c>
      <c r="C47" s="35" t="s">
        <v>223</v>
      </c>
      <c r="D47" s="162"/>
      <c r="E47" s="159"/>
      <c r="F47" s="157"/>
      <c r="G47" s="159" t="s">
        <v>188</v>
      </c>
      <c r="H47" s="169"/>
      <c r="I47" s="38"/>
      <c r="J47" s="38"/>
      <c r="K47" s="38"/>
      <c r="L47" s="39"/>
      <c r="M47" s="36"/>
      <c r="N47" s="157"/>
      <c r="O47" s="220"/>
      <c r="P47" s="38"/>
    </row>
    <row r="48" spans="2:16" ht="30.2" customHeight="1">
      <c r="B48" s="312" t="s">
        <v>130</v>
      </c>
      <c r="C48" s="35" t="s">
        <v>224</v>
      </c>
      <c r="D48" s="162" t="s">
        <v>183</v>
      </c>
      <c r="E48" s="159"/>
      <c r="F48" s="157"/>
      <c r="G48" s="159" t="s">
        <v>150</v>
      </c>
      <c r="H48" s="169"/>
      <c r="I48" s="38"/>
      <c r="J48" s="38"/>
      <c r="K48" s="38"/>
      <c r="L48" s="39"/>
      <c r="M48" s="36"/>
      <c r="N48" s="157"/>
      <c r="O48" s="220"/>
      <c r="P48" s="38"/>
    </row>
    <row r="49" spans="2:16" ht="30.2" customHeight="1">
      <c r="B49" s="312" t="s">
        <v>154</v>
      </c>
      <c r="C49" s="35" t="s">
        <v>225</v>
      </c>
      <c r="D49" s="162" t="s">
        <v>183</v>
      </c>
      <c r="E49" s="159"/>
      <c r="F49" s="157"/>
      <c r="G49" s="159" t="s">
        <v>166</v>
      </c>
      <c r="H49" s="169"/>
      <c r="I49" s="152">
        <v>45810</v>
      </c>
      <c r="J49" s="38"/>
      <c r="K49" s="38" t="s">
        <v>203</v>
      </c>
      <c r="L49" s="241" t="s">
        <v>226</v>
      </c>
      <c r="M49" s="36" t="s">
        <v>227</v>
      </c>
      <c r="N49" s="157" t="s">
        <v>145</v>
      </c>
      <c r="O49" s="220">
        <v>60004</v>
      </c>
      <c r="P49" s="38"/>
    </row>
    <row r="50" spans="2:16" ht="30.2" customHeight="1">
      <c r="B50" s="312" t="s">
        <v>132</v>
      </c>
      <c r="C50" s="35" t="s">
        <v>228</v>
      </c>
      <c r="D50" s="162"/>
      <c r="E50" s="159"/>
      <c r="F50" s="157"/>
      <c r="G50" s="159" t="s">
        <v>161</v>
      </c>
      <c r="H50" s="169"/>
      <c r="I50" s="38"/>
      <c r="J50" s="38"/>
      <c r="K50" s="38"/>
      <c r="L50" s="39"/>
      <c r="M50" s="36"/>
      <c r="N50" s="157"/>
      <c r="O50" s="220"/>
      <c r="P50" s="38"/>
    </row>
    <row r="51" spans="2:16" ht="30.2" customHeight="1">
      <c r="B51" s="312" t="s">
        <v>132</v>
      </c>
      <c r="C51" s="35" t="s">
        <v>229</v>
      </c>
      <c r="D51" s="162"/>
      <c r="E51" s="159"/>
      <c r="F51" s="157"/>
      <c r="G51" s="159" t="s">
        <v>150</v>
      </c>
      <c r="H51" s="169"/>
      <c r="I51" s="38"/>
      <c r="J51" s="38"/>
      <c r="K51" s="38"/>
      <c r="L51" s="39"/>
      <c r="M51" s="36"/>
      <c r="N51" s="157"/>
      <c r="O51" s="220"/>
      <c r="P51" s="38"/>
    </row>
    <row r="52" spans="2:16" ht="30.2" customHeight="1">
      <c r="B52" s="312" t="s">
        <v>130</v>
      </c>
      <c r="C52" s="35" t="s">
        <v>230</v>
      </c>
      <c r="D52" s="162" t="s">
        <v>157</v>
      </c>
      <c r="E52" s="159"/>
      <c r="F52" s="157"/>
      <c r="G52" s="159" t="s">
        <v>141</v>
      </c>
      <c r="H52" s="169"/>
      <c r="I52" s="38"/>
      <c r="J52" s="38"/>
      <c r="K52" s="38"/>
      <c r="L52" s="39"/>
      <c r="M52" s="36"/>
      <c r="N52" s="157"/>
      <c r="O52" s="220"/>
      <c r="P52" s="38"/>
    </row>
    <row r="53" spans="2:16" ht="30.2" customHeight="1">
      <c r="B53" s="312" t="s">
        <v>139</v>
      </c>
      <c r="C53" s="35" t="s">
        <v>231</v>
      </c>
      <c r="D53" s="162" t="s">
        <v>135</v>
      </c>
      <c r="E53" s="159"/>
      <c r="F53" s="157"/>
      <c r="G53" s="159" t="s">
        <v>141</v>
      </c>
      <c r="H53" s="169"/>
      <c r="I53" s="152"/>
      <c r="J53" s="38"/>
      <c r="K53" s="38"/>
      <c r="L53" s="39"/>
      <c r="M53" s="36"/>
      <c r="N53" s="157"/>
      <c r="O53" s="220"/>
      <c r="P53" s="38"/>
    </row>
    <row r="54" spans="2:16" ht="30.2" customHeight="1">
      <c r="B54" s="312"/>
      <c r="C54" s="35" t="s">
        <v>232</v>
      </c>
      <c r="D54" s="163" t="s">
        <v>135</v>
      </c>
      <c r="E54" s="159"/>
      <c r="F54" s="157"/>
      <c r="G54" s="159"/>
      <c r="H54" s="169"/>
      <c r="I54" s="38"/>
      <c r="J54" s="38"/>
      <c r="K54" s="38"/>
      <c r="L54" s="39"/>
      <c r="M54" s="36"/>
      <c r="N54" s="157" t="s">
        <v>145</v>
      </c>
      <c r="O54" s="220"/>
      <c r="P54" s="38"/>
    </row>
    <row r="55" spans="2:16" ht="30.2" customHeight="1">
      <c r="B55" s="312" t="s">
        <v>199</v>
      </c>
      <c r="C55" s="35" t="s">
        <v>233</v>
      </c>
      <c r="D55" s="162"/>
      <c r="E55" s="159"/>
      <c r="F55" s="157"/>
      <c r="G55" s="159" t="s">
        <v>166</v>
      </c>
      <c r="H55" s="169"/>
      <c r="I55" s="38"/>
      <c r="J55" s="38"/>
      <c r="K55" s="38"/>
      <c r="L55" s="39"/>
      <c r="M55" s="36"/>
      <c r="N55" s="157"/>
      <c r="O55" s="220"/>
      <c r="P55" s="38"/>
    </row>
    <row r="56" spans="2:16" ht="30.2" customHeight="1">
      <c r="B56" s="312" t="s">
        <v>199</v>
      </c>
      <c r="C56" s="35" t="s">
        <v>234</v>
      </c>
      <c r="D56" s="162" t="s">
        <v>185</v>
      </c>
      <c r="E56" s="159"/>
      <c r="F56" s="157"/>
      <c r="G56" s="159" t="s">
        <v>166</v>
      </c>
      <c r="H56" s="169"/>
      <c r="I56" s="38"/>
      <c r="J56" s="38"/>
      <c r="K56" s="38"/>
      <c r="L56" s="39"/>
      <c r="M56" s="36"/>
      <c r="N56" s="157"/>
      <c r="O56" s="220"/>
      <c r="P56" s="38"/>
    </row>
    <row r="57" spans="2:16" ht="30.2" customHeight="1">
      <c r="B57" s="312" t="s">
        <v>154</v>
      </c>
      <c r="C57" s="35" t="s">
        <v>235</v>
      </c>
      <c r="D57" s="163" t="s">
        <v>236</v>
      </c>
      <c r="E57" s="159" t="s">
        <v>237</v>
      </c>
      <c r="F57" s="157"/>
      <c r="G57" s="159" t="s">
        <v>138</v>
      </c>
      <c r="H57" s="169"/>
      <c r="I57" s="152"/>
      <c r="J57" s="38"/>
      <c r="K57" s="38"/>
      <c r="L57" s="39"/>
      <c r="M57" s="36"/>
      <c r="N57" s="157" t="s">
        <v>169</v>
      </c>
      <c r="O57" s="220"/>
      <c r="P57" s="38" t="s">
        <v>238</v>
      </c>
    </row>
    <row r="58" spans="2:16" ht="30.2" customHeight="1">
      <c r="B58" s="312" t="s">
        <v>139</v>
      </c>
      <c r="C58" s="35" t="s">
        <v>239</v>
      </c>
      <c r="D58" s="163" t="s">
        <v>185</v>
      </c>
      <c r="E58" s="159" t="s">
        <v>240</v>
      </c>
      <c r="F58" s="157"/>
      <c r="G58" s="159" t="s">
        <v>141</v>
      </c>
      <c r="H58" s="169"/>
      <c r="I58" s="152">
        <v>45810</v>
      </c>
      <c r="J58" s="38"/>
      <c r="K58" s="38"/>
      <c r="L58" s="39" t="s">
        <v>241</v>
      </c>
      <c r="M58" s="36" t="s">
        <v>144</v>
      </c>
      <c r="N58" s="157" t="s">
        <v>145</v>
      </c>
      <c r="O58" s="220">
        <v>60610</v>
      </c>
      <c r="P58" s="38" t="s">
        <v>242</v>
      </c>
    </row>
    <row r="59" spans="2:16" ht="30.2" customHeight="1">
      <c r="B59" s="312"/>
      <c r="C59" s="35" t="s">
        <v>243</v>
      </c>
      <c r="D59" s="163" t="s">
        <v>183</v>
      </c>
      <c r="E59" s="159"/>
      <c r="F59" s="157"/>
      <c r="G59" s="159" t="s">
        <v>161</v>
      </c>
      <c r="H59" s="169" t="s">
        <v>141</v>
      </c>
      <c r="I59" s="223"/>
      <c r="J59" s="38"/>
      <c r="K59" s="38"/>
      <c r="L59" s="39" t="s">
        <v>244</v>
      </c>
      <c r="M59" s="36" t="s">
        <v>245</v>
      </c>
      <c r="N59" s="157" t="s">
        <v>145</v>
      </c>
      <c r="O59" s="220">
        <v>60445</v>
      </c>
      <c r="P59" s="38" t="s">
        <v>246</v>
      </c>
    </row>
    <row r="60" spans="2:16" ht="30.2" customHeight="1">
      <c r="B60" s="312" t="s">
        <v>130</v>
      </c>
      <c r="C60" s="35" t="s">
        <v>247</v>
      </c>
      <c r="D60" s="162" t="s">
        <v>185</v>
      </c>
      <c r="E60" s="159"/>
      <c r="F60" s="157"/>
      <c r="G60" s="159" t="s">
        <v>138</v>
      </c>
      <c r="H60" s="169"/>
      <c r="I60" s="38"/>
      <c r="J60" s="38"/>
      <c r="K60" s="38"/>
      <c r="L60" s="39"/>
      <c r="M60" s="36"/>
      <c r="N60" s="157"/>
      <c r="O60" s="220"/>
      <c r="P60" s="38"/>
    </row>
    <row r="61" spans="2:16" ht="30.2" customHeight="1">
      <c r="B61" s="312"/>
      <c r="C61" s="35" t="s">
        <v>248</v>
      </c>
      <c r="D61" s="163" t="s">
        <v>135</v>
      </c>
      <c r="E61" s="159"/>
      <c r="F61" s="157"/>
      <c r="G61" s="159" t="s">
        <v>138</v>
      </c>
      <c r="H61" s="169"/>
      <c r="I61" s="152"/>
      <c r="J61" s="38"/>
      <c r="K61" s="38"/>
      <c r="L61" s="39"/>
      <c r="M61" s="36"/>
      <c r="N61" s="157" t="s">
        <v>169</v>
      </c>
      <c r="O61" s="220"/>
      <c r="P61" s="38"/>
    </row>
    <row r="62" spans="2:16" ht="30.2" customHeight="1">
      <c r="B62" s="312" t="s">
        <v>130</v>
      </c>
      <c r="C62" s="35" t="s">
        <v>249</v>
      </c>
      <c r="D62" s="162" t="s">
        <v>135</v>
      </c>
      <c r="E62" s="159" t="s">
        <v>250</v>
      </c>
      <c r="F62" s="157"/>
      <c r="G62" s="159" t="s">
        <v>150</v>
      </c>
      <c r="H62" s="169" t="s">
        <v>251</v>
      </c>
      <c r="I62" s="63"/>
      <c r="J62" s="38"/>
      <c r="K62" s="38"/>
      <c r="L62" s="39"/>
      <c r="M62" s="36"/>
      <c r="N62" s="157"/>
      <c r="O62" s="220"/>
      <c r="P62" s="38"/>
    </row>
    <row r="63" spans="2:16" ht="30.2" customHeight="1">
      <c r="B63" s="312"/>
      <c r="C63" s="35" t="s">
        <v>252</v>
      </c>
      <c r="D63" s="163" t="s">
        <v>135</v>
      </c>
      <c r="E63" s="159"/>
      <c r="F63" s="157"/>
      <c r="G63" s="159" t="s">
        <v>138</v>
      </c>
      <c r="H63" s="169"/>
      <c r="I63" s="152"/>
      <c r="J63" s="38"/>
      <c r="K63" s="38"/>
      <c r="L63" s="39"/>
      <c r="M63" s="36"/>
      <c r="N63" s="157" t="s">
        <v>169</v>
      </c>
      <c r="O63" s="220"/>
      <c r="P63" s="38"/>
    </row>
    <row r="64" spans="2:16" ht="30.2" customHeight="1">
      <c r="B64" s="312"/>
      <c r="C64" s="35" t="s">
        <v>253</v>
      </c>
      <c r="D64" s="163" t="s">
        <v>135</v>
      </c>
      <c r="E64" s="159"/>
      <c r="F64" s="157"/>
      <c r="G64" s="159" t="s">
        <v>138</v>
      </c>
      <c r="H64" s="169"/>
      <c r="I64" s="38"/>
      <c r="J64" s="38"/>
      <c r="K64" s="38"/>
      <c r="L64" s="39"/>
      <c r="M64" s="36"/>
      <c r="N64" s="157" t="s">
        <v>220</v>
      </c>
      <c r="O64" s="220"/>
      <c r="P64" s="38"/>
    </row>
    <row r="65" spans="2:16" ht="30.2" customHeight="1">
      <c r="B65" s="312" t="s">
        <v>139</v>
      </c>
      <c r="C65" s="35" t="s">
        <v>254</v>
      </c>
      <c r="D65" s="162" t="s">
        <v>157</v>
      </c>
      <c r="E65" s="159"/>
      <c r="F65" s="157"/>
      <c r="G65" s="159" t="s">
        <v>141</v>
      </c>
      <c r="H65" s="169"/>
      <c r="I65" s="152"/>
      <c r="J65" s="38"/>
      <c r="K65" s="38"/>
      <c r="L65" s="39" t="s">
        <v>255</v>
      </c>
      <c r="M65" s="36" t="s">
        <v>144</v>
      </c>
      <c r="N65" s="157" t="s">
        <v>145</v>
      </c>
      <c r="O65" s="220"/>
      <c r="P65" s="38"/>
    </row>
    <row r="66" spans="2:16" ht="30.2" customHeight="1">
      <c r="B66" s="312" t="s">
        <v>199</v>
      </c>
      <c r="C66" s="35" t="s">
        <v>256</v>
      </c>
      <c r="D66" s="162"/>
      <c r="E66" s="159"/>
      <c r="F66" s="157"/>
      <c r="G66" s="159" t="s">
        <v>150</v>
      </c>
      <c r="H66" s="169"/>
      <c r="I66" s="38"/>
      <c r="J66" s="38"/>
      <c r="K66" s="38"/>
      <c r="L66" s="39"/>
      <c r="M66" s="36"/>
      <c r="N66" s="157"/>
      <c r="O66" s="220"/>
      <c r="P66" s="38"/>
    </row>
    <row r="67" spans="2:16" ht="30.2" customHeight="1">
      <c r="B67" s="312"/>
      <c r="C67" s="35" t="s">
        <v>257</v>
      </c>
      <c r="D67" s="163" t="s">
        <v>135</v>
      </c>
      <c r="E67" s="159"/>
      <c r="F67" s="157"/>
      <c r="G67" s="159"/>
      <c r="H67" s="169"/>
      <c r="I67" s="38"/>
      <c r="J67" s="38"/>
      <c r="K67" s="38"/>
      <c r="L67" s="39"/>
      <c r="M67" s="36" t="s">
        <v>258</v>
      </c>
      <c r="N67" s="157" t="s">
        <v>145</v>
      </c>
      <c r="O67" s="220"/>
      <c r="P67" s="38"/>
    </row>
    <row r="68" spans="2:16" ht="30.2" customHeight="1">
      <c r="B68" s="312" t="s">
        <v>132</v>
      </c>
      <c r="C68" s="35" t="s">
        <v>259</v>
      </c>
      <c r="D68" s="162"/>
      <c r="E68" s="159"/>
      <c r="F68" s="157"/>
      <c r="G68" s="159" t="s">
        <v>188</v>
      </c>
      <c r="H68" s="169"/>
      <c r="I68" s="38"/>
      <c r="J68" s="38"/>
      <c r="K68" s="38"/>
      <c r="L68" s="39"/>
      <c r="M68" s="36"/>
      <c r="N68" s="157"/>
      <c r="O68" s="220"/>
      <c r="P68" s="38"/>
    </row>
    <row r="69" spans="2:16" ht="30.2" customHeight="1">
      <c r="B69" s="312" t="s">
        <v>199</v>
      </c>
      <c r="C69" s="35" t="s">
        <v>260</v>
      </c>
      <c r="D69" s="162" t="s">
        <v>149</v>
      </c>
      <c r="E69" s="159" t="s">
        <v>261</v>
      </c>
      <c r="F69" s="157"/>
      <c r="G69" s="159" t="s">
        <v>141</v>
      </c>
      <c r="H69" s="169"/>
      <c r="I69" s="152"/>
      <c r="J69" s="38"/>
      <c r="K69" s="38"/>
      <c r="L69" s="39"/>
      <c r="M69" s="36"/>
      <c r="N69" s="157"/>
      <c r="O69" s="220"/>
      <c r="P69" s="38"/>
    </row>
    <row r="70" spans="2:16" ht="30.2" customHeight="1">
      <c r="B70" s="312"/>
      <c r="C70" s="35" t="s">
        <v>262</v>
      </c>
      <c r="D70" s="164" t="s">
        <v>185</v>
      </c>
      <c r="E70" s="159" t="s">
        <v>240</v>
      </c>
      <c r="F70" s="157"/>
      <c r="G70" s="159" t="s">
        <v>141</v>
      </c>
      <c r="H70" s="169"/>
      <c r="I70" s="152"/>
      <c r="J70" s="38"/>
      <c r="K70" s="38"/>
      <c r="L70" s="39"/>
      <c r="M70" s="36" t="s">
        <v>263</v>
      </c>
      <c r="N70" s="157"/>
      <c r="O70" s="220"/>
      <c r="P70" s="38" t="s">
        <v>264</v>
      </c>
    </row>
    <row r="71" spans="2:16" ht="30.2" customHeight="1">
      <c r="B71" s="312" t="s">
        <v>132</v>
      </c>
      <c r="C71" s="35" t="s">
        <v>265</v>
      </c>
      <c r="D71" s="162"/>
      <c r="E71" s="159"/>
      <c r="F71" s="157"/>
      <c r="G71" s="159" t="s">
        <v>188</v>
      </c>
      <c r="H71" s="169"/>
      <c r="I71" s="38"/>
      <c r="J71" s="38"/>
      <c r="K71" s="38"/>
      <c r="L71" s="39"/>
      <c r="M71" s="36"/>
      <c r="N71" s="157"/>
      <c r="O71" s="220"/>
      <c r="P71" s="38"/>
    </row>
    <row r="72" spans="2:16" ht="30.2" customHeight="1">
      <c r="B72" s="312" t="s">
        <v>132</v>
      </c>
      <c r="C72" s="35" t="s">
        <v>266</v>
      </c>
      <c r="D72" s="162"/>
      <c r="E72" s="159"/>
      <c r="F72" s="157"/>
      <c r="G72" s="159" t="s">
        <v>188</v>
      </c>
      <c r="H72" s="169"/>
      <c r="I72" s="38"/>
      <c r="J72" s="38"/>
      <c r="K72" s="38"/>
      <c r="L72" s="39"/>
      <c r="M72" s="36"/>
      <c r="N72" s="157"/>
      <c r="O72" s="220"/>
      <c r="P72" s="38"/>
    </row>
    <row r="73" spans="2:16" ht="30.2" customHeight="1">
      <c r="B73" s="312"/>
      <c r="C73" s="35" t="s">
        <v>267</v>
      </c>
      <c r="D73" s="163" t="s">
        <v>135</v>
      </c>
      <c r="E73" s="159"/>
      <c r="F73" s="157"/>
      <c r="G73" s="159"/>
      <c r="H73" s="169"/>
      <c r="I73" s="38"/>
      <c r="J73" s="38"/>
      <c r="K73" s="38"/>
      <c r="L73" s="39"/>
      <c r="M73" s="36" t="s">
        <v>268</v>
      </c>
      <c r="N73" s="157" t="s">
        <v>145</v>
      </c>
      <c r="O73" s="220"/>
      <c r="P73" s="38"/>
    </row>
    <row r="74" spans="2:16" ht="30.2" customHeight="1">
      <c r="B74" s="312"/>
      <c r="C74" s="35" t="s">
        <v>269</v>
      </c>
      <c r="D74" s="163" t="s">
        <v>135</v>
      </c>
      <c r="E74" s="159"/>
      <c r="F74" s="157"/>
      <c r="G74" s="159"/>
      <c r="H74" s="169"/>
      <c r="I74" s="38"/>
      <c r="J74" s="38"/>
      <c r="K74" s="38"/>
      <c r="L74" s="39"/>
      <c r="M74" s="36"/>
      <c r="N74" s="157" t="s">
        <v>136</v>
      </c>
      <c r="O74" s="220"/>
      <c r="P74" s="38"/>
    </row>
    <row r="75" spans="2:16" ht="30.2" customHeight="1">
      <c r="B75" s="312" t="s">
        <v>132</v>
      </c>
      <c r="C75" s="35" t="s">
        <v>270</v>
      </c>
      <c r="D75" s="162"/>
      <c r="E75" s="159"/>
      <c r="F75" s="157"/>
      <c r="G75" s="159" t="s">
        <v>150</v>
      </c>
      <c r="H75" s="169"/>
      <c r="I75" s="38"/>
      <c r="J75" s="38"/>
      <c r="K75" s="38"/>
      <c r="L75" s="39"/>
      <c r="M75" s="36"/>
      <c r="N75" s="157"/>
      <c r="O75" s="220"/>
      <c r="P75" s="38"/>
    </row>
    <row r="76" spans="2:16" ht="30.2" customHeight="1">
      <c r="B76" s="312"/>
      <c r="C76" s="35" t="s">
        <v>271</v>
      </c>
      <c r="D76" s="163" t="s">
        <v>135</v>
      </c>
      <c r="E76" s="159"/>
      <c r="F76" s="157"/>
      <c r="G76" s="159"/>
      <c r="H76" s="169"/>
      <c r="I76" s="38"/>
      <c r="J76" s="38"/>
      <c r="K76" s="38"/>
      <c r="L76" s="39"/>
      <c r="M76" s="36"/>
      <c r="N76" s="157" t="s">
        <v>136</v>
      </c>
      <c r="O76" s="220"/>
      <c r="P76" s="38"/>
    </row>
    <row r="77" spans="2:16" ht="30.2" customHeight="1">
      <c r="B77" s="312" t="s">
        <v>154</v>
      </c>
      <c r="C77" s="35" t="s">
        <v>272</v>
      </c>
      <c r="D77" s="162" t="s">
        <v>149</v>
      </c>
      <c r="E77" s="159"/>
      <c r="F77" s="157"/>
      <c r="G77" s="159" t="s">
        <v>150</v>
      </c>
      <c r="H77" s="169"/>
      <c r="I77" s="152"/>
      <c r="J77" s="38"/>
      <c r="K77" s="38"/>
      <c r="L77" s="39"/>
      <c r="M77" s="36"/>
      <c r="N77" s="157"/>
      <c r="O77" s="220"/>
      <c r="P77" s="38"/>
    </row>
    <row r="78" spans="2:16" ht="30.2" customHeight="1">
      <c r="B78" s="312"/>
      <c r="C78" s="35" t="s">
        <v>273</v>
      </c>
      <c r="D78" s="163" t="s">
        <v>135</v>
      </c>
      <c r="E78" s="159"/>
      <c r="F78" s="157"/>
      <c r="G78" s="159"/>
      <c r="H78" s="169"/>
      <c r="I78" s="38"/>
      <c r="J78" s="38"/>
      <c r="K78" s="38"/>
      <c r="L78" s="39"/>
      <c r="M78" s="36" t="s">
        <v>144</v>
      </c>
      <c r="N78" s="157" t="s">
        <v>145</v>
      </c>
      <c r="O78" s="220"/>
      <c r="P78" s="38"/>
    </row>
    <row r="79" spans="2:16" ht="30.2" customHeight="1">
      <c r="B79" s="312" t="s">
        <v>199</v>
      </c>
      <c r="C79" s="35" t="s">
        <v>274</v>
      </c>
      <c r="D79" s="162"/>
      <c r="E79" s="159"/>
      <c r="F79" s="157"/>
      <c r="G79" s="159" t="s">
        <v>188</v>
      </c>
      <c r="H79" s="169"/>
      <c r="I79" s="38"/>
      <c r="J79" s="38"/>
      <c r="K79" s="38"/>
      <c r="L79" s="39"/>
      <c r="M79" s="36"/>
      <c r="N79" s="157"/>
      <c r="O79" s="220"/>
      <c r="P79" s="38"/>
    </row>
    <row r="80" spans="2:16" ht="30.2" customHeight="1">
      <c r="B80" s="312" t="s">
        <v>154</v>
      </c>
      <c r="C80" s="35" t="s">
        <v>275</v>
      </c>
      <c r="D80" s="163" t="s">
        <v>157</v>
      </c>
      <c r="E80" s="159" t="s">
        <v>276</v>
      </c>
      <c r="F80" s="157"/>
      <c r="G80" s="159" t="s">
        <v>150</v>
      </c>
      <c r="H80" s="169"/>
      <c r="I80" s="152"/>
      <c r="J80" s="38"/>
      <c r="K80" s="38"/>
      <c r="L80" s="39"/>
      <c r="M80" s="36" t="s">
        <v>277</v>
      </c>
      <c r="N80" s="157" t="s">
        <v>136</v>
      </c>
      <c r="O80" s="220"/>
      <c r="P80" s="38"/>
    </row>
    <row r="81" spans="2:16" ht="30.2" customHeight="1">
      <c r="B81" s="312"/>
      <c r="C81" s="35" t="s">
        <v>278</v>
      </c>
      <c r="D81" s="163" t="s">
        <v>236</v>
      </c>
      <c r="E81" s="159" t="s">
        <v>237</v>
      </c>
      <c r="F81" s="157"/>
      <c r="G81" s="159" t="s">
        <v>138</v>
      </c>
      <c r="H81" s="169"/>
      <c r="I81" s="38"/>
      <c r="J81" s="38"/>
      <c r="K81" s="38"/>
      <c r="L81" s="39"/>
      <c r="M81" s="36"/>
      <c r="N81" s="157"/>
      <c r="O81" s="220"/>
      <c r="P81" s="38"/>
    </row>
    <row r="82" spans="2:16" ht="30.2" customHeight="1">
      <c r="B82" s="312" t="s">
        <v>154</v>
      </c>
      <c r="C82" s="35" t="s">
        <v>279</v>
      </c>
      <c r="D82" s="163" t="s">
        <v>236</v>
      </c>
      <c r="E82" s="159" t="s">
        <v>237</v>
      </c>
      <c r="F82" s="157"/>
      <c r="G82" s="159" t="s">
        <v>138</v>
      </c>
      <c r="H82" s="169" t="s">
        <v>138</v>
      </c>
      <c r="I82" s="152">
        <v>45789</v>
      </c>
      <c r="J82" s="38"/>
      <c r="K82" s="38"/>
      <c r="L82" s="39"/>
      <c r="M82" s="36" t="s">
        <v>280</v>
      </c>
      <c r="N82" s="157"/>
      <c r="O82" s="220"/>
      <c r="P82" s="38"/>
    </row>
    <row r="83" spans="2:16" ht="30.2" customHeight="1">
      <c r="B83" s="312" t="s">
        <v>199</v>
      </c>
      <c r="C83" s="35" t="s">
        <v>281</v>
      </c>
      <c r="D83" s="162" t="s">
        <v>236</v>
      </c>
      <c r="E83" s="159" t="s">
        <v>276</v>
      </c>
      <c r="F83" s="157"/>
      <c r="G83" s="159" t="s">
        <v>138</v>
      </c>
      <c r="H83" s="169" t="s">
        <v>141</v>
      </c>
      <c r="I83" s="152"/>
      <c r="J83" s="38"/>
      <c r="K83" s="38"/>
      <c r="L83" s="39"/>
      <c r="M83" s="36"/>
      <c r="N83" s="157"/>
      <c r="O83" s="220"/>
      <c r="P83" s="38"/>
    </row>
    <row r="84" spans="2:16" ht="30.2" customHeight="1">
      <c r="B84" s="312" t="s">
        <v>139</v>
      </c>
      <c r="C84" s="35" t="s">
        <v>282</v>
      </c>
      <c r="D84" s="162" t="s">
        <v>157</v>
      </c>
      <c r="E84" s="159"/>
      <c r="F84" s="157"/>
      <c r="G84" s="159" t="s">
        <v>141</v>
      </c>
      <c r="H84" s="169"/>
      <c r="I84" s="152"/>
      <c r="J84" s="38"/>
      <c r="K84" s="38" t="s">
        <v>283</v>
      </c>
      <c r="L84" s="39" t="s">
        <v>284</v>
      </c>
      <c r="M84" s="36" t="s">
        <v>144</v>
      </c>
      <c r="N84" s="157" t="s">
        <v>145</v>
      </c>
      <c r="O84" s="220">
        <v>60642</v>
      </c>
      <c r="P84" s="38" t="s">
        <v>285</v>
      </c>
    </row>
    <row r="85" spans="2:16" ht="30.2" customHeight="1">
      <c r="B85" s="312" t="s">
        <v>199</v>
      </c>
      <c r="C85" s="35" t="s">
        <v>286</v>
      </c>
      <c r="D85" s="162"/>
      <c r="E85" s="159"/>
      <c r="F85" s="157"/>
      <c r="G85" s="159" t="s">
        <v>287</v>
      </c>
      <c r="H85" s="169" t="s">
        <v>141</v>
      </c>
      <c r="I85" s="152"/>
      <c r="J85" s="38"/>
      <c r="K85" s="38" t="s">
        <v>288</v>
      </c>
      <c r="L85" s="39" t="s">
        <v>289</v>
      </c>
      <c r="M85" s="36" t="s">
        <v>144</v>
      </c>
      <c r="N85" s="157" t="s">
        <v>145</v>
      </c>
      <c r="O85" s="220">
        <v>60611</v>
      </c>
      <c r="P85" s="38" t="s">
        <v>290</v>
      </c>
    </row>
    <row r="86" spans="2:16" ht="30.2" customHeight="1">
      <c r="B86" s="312" t="s">
        <v>199</v>
      </c>
      <c r="C86" s="35" t="s">
        <v>291</v>
      </c>
      <c r="D86" s="162"/>
      <c r="E86" s="159"/>
      <c r="F86" s="157"/>
      <c r="G86" s="159" t="s">
        <v>166</v>
      </c>
      <c r="H86" s="169"/>
      <c r="I86" s="38"/>
      <c r="J86" s="38"/>
      <c r="K86" s="38"/>
      <c r="L86" s="39"/>
      <c r="M86" s="36"/>
      <c r="N86" s="157"/>
      <c r="O86" s="220"/>
      <c r="P86" s="38" t="s">
        <v>292</v>
      </c>
    </row>
    <row r="87" spans="2:16" ht="30.2" customHeight="1">
      <c r="B87" s="312" t="s">
        <v>132</v>
      </c>
      <c r="C87" s="35" t="s">
        <v>293</v>
      </c>
      <c r="D87" s="162"/>
      <c r="E87" s="159"/>
      <c r="F87" s="157"/>
      <c r="G87" s="159" t="s">
        <v>188</v>
      </c>
      <c r="H87" s="169"/>
      <c r="I87" s="38"/>
      <c r="J87" s="38"/>
      <c r="K87" s="38"/>
      <c r="L87" s="39"/>
      <c r="M87" s="36"/>
      <c r="N87" s="157"/>
      <c r="O87" s="220"/>
      <c r="P87" s="38"/>
    </row>
    <row r="88" spans="2:16" ht="30.2" customHeight="1">
      <c r="B88" s="312" t="s">
        <v>130</v>
      </c>
      <c r="C88" s="35" t="s">
        <v>294</v>
      </c>
      <c r="D88" s="162" t="s">
        <v>295</v>
      </c>
      <c r="E88" s="159" t="s">
        <v>296</v>
      </c>
      <c r="F88" s="157"/>
      <c r="G88" s="159" t="s">
        <v>150</v>
      </c>
      <c r="H88" s="169"/>
      <c r="I88" s="38"/>
      <c r="J88" s="38"/>
      <c r="K88" s="38"/>
      <c r="L88" s="39"/>
      <c r="M88" s="36"/>
      <c r="N88" s="157"/>
      <c r="O88" s="220"/>
      <c r="P88" s="38"/>
    </row>
    <row r="89" spans="2:16" ht="30.2" customHeight="1">
      <c r="B89" s="312" t="s">
        <v>154</v>
      </c>
      <c r="C89" s="35" t="s">
        <v>297</v>
      </c>
      <c r="D89" s="162" t="s">
        <v>157</v>
      </c>
      <c r="E89" s="159"/>
      <c r="F89" s="157"/>
      <c r="G89" s="159" t="s">
        <v>166</v>
      </c>
      <c r="H89" s="169"/>
      <c r="I89" s="152"/>
      <c r="J89" s="38"/>
      <c r="K89" s="38"/>
      <c r="L89" s="39" t="s">
        <v>298</v>
      </c>
      <c r="M89" s="36" t="s">
        <v>144</v>
      </c>
      <c r="N89" s="157" t="s">
        <v>145</v>
      </c>
      <c r="O89" s="220">
        <v>60622</v>
      </c>
      <c r="P89" s="38"/>
    </row>
    <row r="90" spans="2:16" ht="30.2" customHeight="1">
      <c r="B90" s="312" t="s">
        <v>199</v>
      </c>
      <c r="C90" s="35" t="s">
        <v>299</v>
      </c>
      <c r="D90" s="162"/>
      <c r="E90" s="159"/>
      <c r="F90" s="157"/>
      <c r="G90" s="159" t="s">
        <v>141</v>
      </c>
      <c r="H90" s="169"/>
      <c r="I90" s="38"/>
      <c r="J90" s="38"/>
      <c r="K90" s="38"/>
      <c r="L90" s="39"/>
      <c r="M90" s="36"/>
      <c r="N90" s="157"/>
      <c r="O90" s="220"/>
      <c r="P90" s="38"/>
    </row>
    <row r="91" spans="2:16" ht="30.2" customHeight="1">
      <c r="B91" s="312" t="s">
        <v>199</v>
      </c>
      <c r="C91" s="35" t="s">
        <v>300</v>
      </c>
      <c r="D91" s="162"/>
      <c r="E91" s="159"/>
      <c r="F91" s="157"/>
      <c r="G91" s="159" t="s">
        <v>141</v>
      </c>
      <c r="H91" s="169"/>
      <c r="I91" s="38"/>
      <c r="J91" s="38"/>
      <c r="K91" s="38"/>
      <c r="L91" s="39"/>
      <c r="M91" s="36"/>
      <c r="N91" s="157"/>
      <c r="O91" s="220"/>
      <c r="P91" s="38"/>
    </row>
    <row r="92" spans="2:16" ht="30.2" customHeight="1">
      <c r="B92" s="312" t="s">
        <v>199</v>
      </c>
      <c r="C92" s="35" t="s">
        <v>301</v>
      </c>
      <c r="D92" s="162"/>
      <c r="E92" s="159"/>
      <c r="F92" s="157"/>
      <c r="G92" s="159" t="s">
        <v>141</v>
      </c>
      <c r="H92" s="169"/>
      <c r="I92" s="152"/>
      <c r="J92" s="38"/>
      <c r="K92" s="38"/>
      <c r="L92" s="39"/>
      <c r="M92" s="36"/>
      <c r="N92" s="157"/>
      <c r="O92" s="220"/>
      <c r="P92" s="38"/>
    </row>
    <row r="93" spans="2:16" ht="30.2" customHeight="1">
      <c r="B93" s="312"/>
      <c r="C93" s="35" t="s">
        <v>302</v>
      </c>
      <c r="D93" s="164" t="s">
        <v>303</v>
      </c>
      <c r="E93" s="159"/>
      <c r="F93" s="157"/>
      <c r="G93" s="159" t="s">
        <v>304</v>
      </c>
      <c r="H93" s="169"/>
      <c r="I93" s="38"/>
      <c r="J93" s="38"/>
      <c r="K93" s="38"/>
      <c r="L93" s="39"/>
      <c r="M93" s="36" t="s">
        <v>305</v>
      </c>
      <c r="N93" s="157" t="s">
        <v>152</v>
      </c>
      <c r="O93" s="220"/>
      <c r="P93" s="38" t="s">
        <v>306</v>
      </c>
    </row>
    <row r="94" spans="2:16" ht="30.2" customHeight="1">
      <c r="B94" s="312" t="s">
        <v>130</v>
      </c>
      <c r="C94" s="35" t="s">
        <v>307</v>
      </c>
      <c r="D94" s="162" t="s">
        <v>183</v>
      </c>
      <c r="E94" s="159"/>
      <c r="F94" s="157"/>
      <c r="G94" s="159" t="s">
        <v>150</v>
      </c>
      <c r="H94" s="169"/>
      <c r="I94" s="152"/>
      <c r="J94" s="38"/>
      <c r="K94" s="38"/>
      <c r="L94" s="39"/>
      <c r="M94" s="36"/>
      <c r="N94" s="157"/>
      <c r="O94" s="220"/>
      <c r="P94" s="38"/>
    </row>
    <row r="95" spans="2:16" ht="30.2" customHeight="1">
      <c r="B95" s="312" t="s">
        <v>154</v>
      </c>
      <c r="C95" s="35" t="s">
        <v>308</v>
      </c>
      <c r="D95" s="163" t="s">
        <v>159</v>
      </c>
      <c r="E95" s="159" t="s">
        <v>276</v>
      </c>
      <c r="F95" s="157"/>
      <c r="G95" s="159" t="s">
        <v>166</v>
      </c>
      <c r="H95" s="169"/>
      <c r="I95" s="223"/>
      <c r="J95" s="38"/>
      <c r="K95" s="38"/>
      <c r="L95" s="39" t="s">
        <v>309</v>
      </c>
      <c r="M95" s="36" t="s">
        <v>144</v>
      </c>
      <c r="N95" s="157" t="s">
        <v>145</v>
      </c>
      <c r="O95" s="220">
        <v>60654</v>
      </c>
      <c r="P95" s="38" t="s">
        <v>310</v>
      </c>
    </row>
    <row r="96" spans="2:16" ht="30.2" customHeight="1">
      <c r="B96" s="312" t="s">
        <v>199</v>
      </c>
      <c r="C96" s="35" t="s">
        <v>311</v>
      </c>
      <c r="D96" s="162"/>
      <c r="E96" s="159"/>
      <c r="F96" s="157"/>
      <c r="G96" s="159" t="s">
        <v>150</v>
      </c>
      <c r="H96" s="169"/>
      <c r="I96" s="38"/>
      <c r="J96" s="38"/>
      <c r="K96" s="38"/>
      <c r="L96" s="39"/>
      <c r="M96" s="36"/>
      <c r="N96" s="157"/>
      <c r="O96" s="220"/>
      <c r="P96" s="38"/>
    </row>
    <row r="97" spans="2:16" ht="30.2" customHeight="1">
      <c r="B97" s="312" t="s">
        <v>132</v>
      </c>
      <c r="C97" s="35" t="s">
        <v>312</v>
      </c>
      <c r="D97" s="162"/>
      <c r="E97" s="159"/>
      <c r="F97" s="157"/>
      <c r="G97" s="159" t="s">
        <v>141</v>
      </c>
      <c r="H97" s="169"/>
      <c r="I97" s="38"/>
      <c r="J97" s="38"/>
      <c r="K97" s="38"/>
      <c r="L97" s="39"/>
      <c r="M97" s="36"/>
      <c r="N97" s="157"/>
      <c r="O97" s="220"/>
      <c r="P97" s="38"/>
    </row>
    <row r="98" spans="2:16" ht="30.2" customHeight="1">
      <c r="B98" s="312"/>
      <c r="C98" s="35" t="s">
        <v>313</v>
      </c>
      <c r="D98" s="163" t="s">
        <v>135</v>
      </c>
      <c r="E98" s="159"/>
      <c r="F98" s="157"/>
      <c r="G98" s="159"/>
      <c r="H98" s="169"/>
      <c r="I98" s="38"/>
      <c r="J98" s="38"/>
      <c r="K98" s="38"/>
      <c r="L98" s="39"/>
      <c r="M98" s="36" t="s">
        <v>144</v>
      </c>
      <c r="N98" s="157" t="s">
        <v>145</v>
      </c>
      <c r="O98" s="220"/>
      <c r="P98" s="38"/>
    </row>
    <row r="99" spans="2:16" ht="30.2" customHeight="1">
      <c r="B99" s="312" t="s">
        <v>132</v>
      </c>
      <c r="C99" s="35" t="s">
        <v>314</v>
      </c>
      <c r="D99" s="162"/>
      <c r="E99" s="159"/>
      <c r="F99" s="157"/>
      <c r="G99" s="159" t="s">
        <v>188</v>
      </c>
      <c r="H99" s="169"/>
      <c r="I99" s="38"/>
      <c r="J99" s="38"/>
      <c r="K99" s="38"/>
      <c r="L99" s="39"/>
      <c r="M99" s="36"/>
      <c r="N99" s="157"/>
      <c r="O99" s="220"/>
      <c r="P99" s="38"/>
    </row>
    <row r="100" spans="2:16" ht="30.2" customHeight="1">
      <c r="B100" s="312" t="s">
        <v>154</v>
      </c>
      <c r="C100" s="35" t="s">
        <v>315</v>
      </c>
      <c r="D100" s="164" t="s">
        <v>183</v>
      </c>
      <c r="E100" s="159" t="s">
        <v>237</v>
      </c>
      <c r="F100" s="157"/>
      <c r="G100" s="159" t="s">
        <v>138</v>
      </c>
      <c r="H100" s="169"/>
      <c r="I100" s="152"/>
      <c r="J100" s="38"/>
      <c r="K100" s="38"/>
      <c r="L100" s="39"/>
      <c r="M100" s="36" t="s">
        <v>316</v>
      </c>
      <c r="N100" s="157" t="s">
        <v>220</v>
      </c>
      <c r="O100" s="220"/>
      <c r="P100" s="38" t="s">
        <v>317</v>
      </c>
    </row>
    <row r="101" spans="2:16" ht="30.2" customHeight="1">
      <c r="B101" s="312" t="s">
        <v>154</v>
      </c>
      <c r="C101" s="35" t="s">
        <v>318</v>
      </c>
      <c r="D101" s="162" t="s">
        <v>157</v>
      </c>
      <c r="E101" s="159"/>
      <c r="F101" s="157"/>
      <c r="G101" s="159" t="s">
        <v>166</v>
      </c>
      <c r="H101" s="169"/>
      <c r="I101" s="152"/>
      <c r="J101" s="38"/>
      <c r="K101" s="38" t="s">
        <v>319</v>
      </c>
      <c r="L101" s="39" t="s">
        <v>320</v>
      </c>
      <c r="M101" s="36" t="s">
        <v>144</v>
      </c>
      <c r="N101" s="157" t="s">
        <v>145</v>
      </c>
      <c r="O101" s="220">
        <v>60654</v>
      </c>
      <c r="P101" s="38" t="s">
        <v>321</v>
      </c>
    </row>
    <row r="102" spans="2:16" ht="30.2" customHeight="1">
      <c r="B102" s="312" t="s">
        <v>132</v>
      </c>
      <c r="C102" s="35" t="s">
        <v>322</v>
      </c>
      <c r="D102" s="162"/>
      <c r="E102" s="159"/>
      <c r="F102" s="157"/>
      <c r="G102" s="159" t="s">
        <v>188</v>
      </c>
      <c r="H102" s="169"/>
      <c r="I102" s="38"/>
      <c r="J102" s="38"/>
      <c r="K102" s="38"/>
      <c r="L102" s="39"/>
      <c r="M102" s="36"/>
      <c r="N102" s="157"/>
      <c r="O102" s="220"/>
      <c r="P102" s="38"/>
    </row>
    <row r="103" spans="2:16" ht="30.2" customHeight="1">
      <c r="B103" s="312" t="s">
        <v>199</v>
      </c>
      <c r="C103" s="35" t="s">
        <v>323</v>
      </c>
      <c r="D103" s="162"/>
      <c r="E103" s="159"/>
      <c r="F103" s="157"/>
      <c r="G103" s="159" t="s">
        <v>166</v>
      </c>
      <c r="H103" s="169"/>
      <c r="I103" s="38"/>
      <c r="J103" s="38"/>
      <c r="K103" s="38"/>
      <c r="L103" s="39"/>
      <c r="M103" s="36"/>
      <c r="N103" s="157"/>
      <c r="O103" s="220"/>
      <c r="P103" s="38"/>
    </row>
    <row r="104" spans="2:16" ht="30.2" customHeight="1">
      <c r="B104" s="312" t="s">
        <v>154</v>
      </c>
      <c r="C104" s="35" t="s">
        <v>324</v>
      </c>
      <c r="D104" s="162" t="s">
        <v>185</v>
      </c>
      <c r="E104" s="159"/>
      <c r="F104" s="157"/>
      <c r="G104" s="159" t="s">
        <v>161</v>
      </c>
      <c r="H104" s="169"/>
      <c r="I104" s="152"/>
      <c r="J104" s="38"/>
      <c r="K104" s="38" t="s">
        <v>206</v>
      </c>
      <c r="L104" s="39" t="s">
        <v>325</v>
      </c>
      <c r="M104" s="36" t="s">
        <v>326</v>
      </c>
      <c r="N104" s="157" t="s">
        <v>145</v>
      </c>
      <c r="O104" s="220"/>
      <c r="P104" s="38"/>
    </row>
    <row r="105" spans="2:16" ht="30.2" customHeight="1">
      <c r="B105" s="312" t="s">
        <v>130</v>
      </c>
      <c r="C105" s="35" t="s">
        <v>327</v>
      </c>
      <c r="D105" s="162" t="s">
        <v>183</v>
      </c>
      <c r="E105" s="159"/>
      <c r="F105" s="157"/>
      <c r="G105" s="159" t="s">
        <v>141</v>
      </c>
      <c r="H105" s="169"/>
      <c r="I105" s="152"/>
      <c r="J105" s="38"/>
      <c r="K105" s="38"/>
      <c r="L105" s="39"/>
      <c r="M105" s="36"/>
      <c r="N105" s="157"/>
      <c r="O105" s="220"/>
      <c r="P105" s="38"/>
    </row>
    <row r="106" spans="2:16" ht="30.2" customHeight="1">
      <c r="B106" s="312" t="s">
        <v>154</v>
      </c>
      <c r="C106" s="35" t="s">
        <v>328</v>
      </c>
      <c r="D106" s="163" t="s">
        <v>185</v>
      </c>
      <c r="E106" s="159" t="s">
        <v>240</v>
      </c>
      <c r="F106" s="157"/>
      <c r="G106" s="159" t="s">
        <v>141</v>
      </c>
      <c r="H106" s="169"/>
      <c r="I106" s="152">
        <v>45810</v>
      </c>
      <c r="J106" s="38"/>
      <c r="K106" s="38"/>
      <c r="L106" s="39"/>
      <c r="M106" s="36"/>
      <c r="N106" s="157"/>
      <c r="O106" s="220"/>
      <c r="P106" s="38"/>
    </row>
    <row r="107" spans="2:16" ht="30.2" customHeight="1">
      <c r="B107" s="312"/>
      <c r="C107" s="35" t="s">
        <v>329</v>
      </c>
      <c r="D107" s="163" t="s">
        <v>135</v>
      </c>
      <c r="E107" s="159"/>
      <c r="F107" s="157"/>
      <c r="G107" s="159" t="s">
        <v>138</v>
      </c>
      <c r="H107" s="169"/>
      <c r="I107" s="38"/>
      <c r="J107" s="38"/>
      <c r="K107" s="38"/>
      <c r="L107" s="39"/>
      <c r="M107" s="36"/>
      <c r="N107" s="157" t="s">
        <v>169</v>
      </c>
      <c r="O107" s="220"/>
      <c r="P107" s="38"/>
    </row>
    <row r="108" spans="2:16" ht="30.2" customHeight="1">
      <c r="B108" s="312" t="s">
        <v>154</v>
      </c>
      <c r="C108" s="35" t="s">
        <v>330</v>
      </c>
      <c r="D108" s="163" t="s">
        <v>183</v>
      </c>
      <c r="E108" s="159" t="s">
        <v>237</v>
      </c>
      <c r="F108" s="157"/>
      <c r="G108" s="159" t="s">
        <v>138</v>
      </c>
      <c r="H108" s="169"/>
      <c r="I108" s="152"/>
      <c r="J108" s="38"/>
      <c r="K108" s="38"/>
      <c r="L108" s="39"/>
      <c r="M108" s="36"/>
      <c r="N108" s="157" t="s">
        <v>220</v>
      </c>
      <c r="O108" s="220"/>
      <c r="P108" s="38"/>
    </row>
    <row r="109" spans="2:16" ht="30.2" customHeight="1">
      <c r="B109" s="312" t="s">
        <v>154</v>
      </c>
      <c r="C109" s="35" t="s">
        <v>331</v>
      </c>
      <c r="D109" s="162" t="s">
        <v>157</v>
      </c>
      <c r="E109" s="159"/>
      <c r="F109" s="157"/>
      <c r="G109" s="159" t="s">
        <v>141</v>
      </c>
      <c r="H109" s="169"/>
      <c r="I109" s="152"/>
      <c r="J109" s="38"/>
      <c r="K109" s="38"/>
      <c r="L109" s="39"/>
      <c r="M109" s="36"/>
      <c r="N109" s="157"/>
      <c r="O109" s="220"/>
      <c r="P109" s="38"/>
    </row>
    <row r="110" spans="2:16" ht="30.2" customHeight="1">
      <c r="B110" s="312"/>
      <c r="C110" s="35" t="s">
        <v>332</v>
      </c>
      <c r="D110" s="164" t="s">
        <v>171</v>
      </c>
      <c r="E110" s="159" t="s">
        <v>172</v>
      </c>
      <c r="F110" s="157"/>
      <c r="G110" s="159" t="s">
        <v>141</v>
      </c>
      <c r="H110" s="169"/>
      <c r="I110" s="152"/>
      <c r="J110" s="38"/>
      <c r="K110" s="38"/>
      <c r="L110" s="39"/>
      <c r="M110" s="36" t="s">
        <v>333</v>
      </c>
      <c r="N110" s="157" t="s">
        <v>220</v>
      </c>
      <c r="O110" s="220"/>
      <c r="P110" s="38" t="s">
        <v>334</v>
      </c>
    </row>
    <row r="111" spans="2:16" ht="30.2" customHeight="1">
      <c r="B111" s="312" t="s">
        <v>132</v>
      </c>
      <c r="C111" s="35" t="s">
        <v>335</v>
      </c>
      <c r="D111" s="162"/>
      <c r="E111" s="159"/>
      <c r="F111" s="157"/>
      <c r="G111" s="159" t="s">
        <v>138</v>
      </c>
      <c r="H111" s="169"/>
      <c r="I111" s="38"/>
      <c r="J111" s="38"/>
      <c r="K111" s="38"/>
      <c r="L111" s="39"/>
      <c r="M111" s="36"/>
      <c r="N111" s="157"/>
      <c r="O111" s="220"/>
      <c r="P111" s="38"/>
    </row>
    <row r="112" spans="2:16" ht="30.2" customHeight="1">
      <c r="B112" s="312" t="s">
        <v>154</v>
      </c>
      <c r="C112" s="35" t="s">
        <v>336</v>
      </c>
      <c r="D112" s="163" t="s">
        <v>183</v>
      </c>
      <c r="E112" s="159" t="s">
        <v>237</v>
      </c>
      <c r="F112" s="157"/>
      <c r="G112" s="159" t="s">
        <v>138</v>
      </c>
      <c r="H112" s="169"/>
      <c r="I112" s="152"/>
      <c r="J112" s="38"/>
      <c r="K112" s="38"/>
      <c r="L112" s="39"/>
      <c r="M112" s="36"/>
      <c r="N112" s="157" t="s">
        <v>220</v>
      </c>
      <c r="O112" s="220"/>
      <c r="P112" s="38"/>
    </row>
    <row r="113" spans="2:16" ht="30.2" customHeight="1">
      <c r="B113" s="312" t="s">
        <v>199</v>
      </c>
      <c r="C113" s="35" t="s">
        <v>337</v>
      </c>
      <c r="D113" s="162"/>
      <c r="E113" s="159"/>
      <c r="F113" s="157"/>
      <c r="G113" s="159" t="s">
        <v>138</v>
      </c>
      <c r="H113" s="169"/>
      <c r="I113" s="38"/>
      <c r="J113" s="38"/>
      <c r="K113" s="38"/>
      <c r="L113" s="39"/>
      <c r="M113" s="36"/>
      <c r="N113" s="157"/>
      <c r="O113" s="220"/>
      <c r="P113" s="38"/>
    </row>
    <row r="114" spans="2:16" ht="30.2" customHeight="1">
      <c r="B114" s="312" t="s">
        <v>154</v>
      </c>
      <c r="C114" s="35" t="s">
        <v>338</v>
      </c>
      <c r="D114" s="164" t="s">
        <v>339</v>
      </c>
      <c r="E114" s="159" t="s">
        <v>237</v>
      </c>
      <c r="F114" s="157"/>
      <c r="G114" s="159" t="s">
        <v>138</v>
      </c>
      <c r="H114" s="169"/>
      <c r="I114" s="152">
        <v>45810</v>
      </c>
      <c r="J114" s="38"/>
      <c r="K114" s="38"/>
      <c r="L114" s="39"/>
      <c r="M114" s="36" t="s">
        <v>144</v>
      </c>
      <c r="N114" s="157" t="s">
        <v>145</v>
      </c>
      <c r="O114" s="220">
        <v>60652</v>
      </c>
      <c r="P114" s="38" t="s">
        <v>340</v>
      </c>
    </row>
    <row r="115" spans="2:16" ht="30.2" customHeight="1">
      <c r="B115" s="312" t="s">
        <v>130</v>
      </c>
      <c r="C115" s="35" t="s">
        <v>341</v>
      </c>
      <c r="D115" s="162" t="s">
        <v>183</v>
      </c>
      <c r="E115" s="159"/>
      <c r="F115" s="157"/>
      <c r="G115" s="159" t="s">
        <v>141</v>
      </c>
      <c r="H115" s="169"/>
      <c r="I115" s="38"/>
      <c r="J115" s="38"/>
      <c r="K115" s="38"/>
      <c r="L115" s="39"/>
      <c r="M115" s="36"/>
      <c r="N115" s="157"/>
      <c r="O115" s="220"/>
      <c r="P115" s="38"/>
    </row>
    <row r="116" spans="2:16" ht="30.2" customHeight="1">
      <c r="B116" s="312" t="s">
        <v>154</v>
      </c>
      <c r="C116" s="35" t="s">
        <v>342</v>
      </c>
      <c r="D116" s="162" t="s">
        <v>157</v>
      </c>
      <c r="E116" s="159"/>
      <c r="F116" s="157"/>
      <c r="G116" s="159" t="s">
        <v>150</v>
      </c>
      <c r="H116" s="169"/>
      <c r="I116" s="152"/>
      <c r="J116" s="38"/>
      <c r="K116" s="38"/>
      <c r="L116" s="39"/>
      <c r="M116" s="36" t="s">
        <v>343</v>
      </c>
      <c r="N116" s="157" t="s">
        <v>169</v>
      </c>
      <c r="O116" s="220"/>
      <c r="P116" s="38" t="s">
        <v>344</v>
      </c>
    </row>
    <row r="117" spans="2:16" ht="30.2" customHeight="1">
      <c r="B117" s="312" t="s">
        <v>130</v>
      </c>
      <c r="C117" s="35" t="s">
        <v>345</v>
      </c>
      <c r="D117" s="162" t="s">
        <v>157</v>
      </c>
      <c r="E117" s="159"/>
      <c r="F117" s="157"/>
      <c r="G117" s="159" t="s">
        <v>188</v>
      </c>
      <c r="H117" s="169"/>
      <c r="I117" s="38"/>
      <c r="J117" s="38"/>
      <c r="K117" s="38"/>
      <c r="L117" s="39"/>
      <c r="M117" s="36"/>
      <c r="N117" s="157"/>
      <c r="O117" s="220"/>
      <c r="P117" s="38"/>
    </row>
    <row r="118" spans="2:16" ht="30.2" customHeight="1">
      <c r="B118" s="312" t="s">
        <v>132</v>
      </c>
      <c r="C118" s="35" t="s">
        <v>346</v>
      </c>
      <c r="D118" s="162"/>
      <c r="E118" s="159"/>
      <c r="F118" s="157"/>
      <c r="G118" s="159" t="s">
        <v>150</v>
      </c>
      <c r="H118" s="169"/>
      <c r="I118" s="38"/>
      <c r="J118" s="38"/>
      <c r="K118" s="38"/>
      <c r="L118" s="39"/>
      <c r="M118" s="36"/>
      <c r="N118" s="157"/>
      <c r="O118" s="220"/>
      <c r="P118" s="38"/>
    </row>
    <row r="119" spans="2:16" ht="30.2" customHeight="1">
      <c r="B119" s="312" t="s">
        <v>154</v>
      </c>
      <c r="C119" s="35" t="s">
        <v>347</v>
      </c>
      <c r="D119" s="163"/>
      <c r="E119" s="159"/>
      <c r="F119" s="157"/>
      <c r="G119" s="159"/>
      <c r="H119" s="169"/>
      <c r="I119" s="38"/>
      <c r="J119" s="38"/>
      <c r="K119" s="38"/>
      <c r="L119" s="39"/>
      <c r="M119" s="36"/>
      <c r="N119" s="157"/>
      <c r="O119" s="220"/>
      <c r="P119" s="38"/>
    </row>
    <row r="120" spans="2:16" ht="30.2" customHeight="1">
      <c r="B120" s="312"/>
      <c r="C120" s="35" t="s">
        <v>348</v>
      </c>
      <c r="D120" s="163" t="s">
        <v>149</v>
      </c>
      <c r="E120" s="159" t="s">
        <v>276</v>
      </c>
      <c r="F120" s="157"/>
      <c r="G120" s="159" t="s">
        <v>166</v>
      </c>
      <c r="H120" s="169"/>
      <c r="I120" s="223"/>
      <c r="J120" s="38"/>
      <c r="K120" s="38">
        <v>8474735333</v>
      </c>
      <c r="L120" s="39" t="s">
        <v>349</v>
      </c>
      <c r="M120" s="36" t="s">
        <v>350</v>
      </c>
      <c r="N120" s="157" t="s">
        <v>145</v>
      </c>
      <c r="O120" s="220">
        <v>60085</v>
      </c>
      <c r="P120" s="38"/>
    </row>
    <row r="121" spans="2:16" ht="30.2" customHeight="1">
      <c r="B121" s="312" t="s">
        <v>199</v>
      </c>
      <c r="C121" s="35" t="s">
        <v>351</v>
      </c>
      <c r="D121" s="162"/>
      <c r="E121" s="159"/>
      <c r="F121" s="157"/>
      <c r="G121" s="159" t="s">
        <v>188</v>
      </c>
      <c r="H121" s="169"/>
      <c r="I121" s="38"/>
      <c r="J121" s="38"/>
      <c r="K121" s="38"/>
      <c r="L121" s="39"/>
      <c r="M121" s="36"/>
      <c r="N121" s="157"/>
      <c r="O121" s="220"/>
      <c r="P121" s="38"/>
    </row>
    <row r="122" spans="2:16" ht="30.2" customHeight="1">
      <c r="B122" s="312" t="s">
        <v>132</v>
      </c>
      <c r="C122" s="35" t="s">
        <v>352</v>
      </c>
      <c r="D122" s="162"/>
      <c r="E122" s="159"/>
      <c r="F122" s="157"/>
      <c r="G122" s="159" t="s">
        <v>188</v>
      </c>
      <c r="H122" s="169"/>
      <c r="I122" s="38"/>
      <c r="J122" s="38"/>
      <c r="K122" s="38"/>
      <c r="L122" s="39"/>
      <c r="M122" s="36"/>
      <c r="N122" s="157"/>
      <c r="O122" s="220"/>
      <c r="P122" s="38"/>
    </row>
    <row r="123" spans="2:16" ht="30.2" customHeight="1">
      <c r="B123" s="312" t="s">
        <v>154</v>
      </c>
      <c r="C123" s="35" t="s">
        <v>353</v>
      </c>
      <c r="D123" s="162" t="s">
        <v>157</v>
      </c>
      <c r="E123" s="159"/>
      <c r="F123" s="157"/>
      <c r="G123" s="159" t="s">
        <v>150</v>
      </c>
      <c r="H123" s="169"/>
      <c r="I123" s="38"/>
      <c r="J123" s="38"/>
      <c r="K123" s="38"/>
      <c r="L123" s="39"/>
      <c r="M123" s="36"/>
      <c r="N123" s="157"/>
      <c r="O123" s="220"/>
      <c r="P123" s="38"/>
    </row>
    <row r="124" spans="2:16" ht="30.2" customHeight="1">
      <c r="B124" s="312"/>
      <c r="C124" s="35" t="s">
        <v>354</v>
      </c>
      <c r="D124" s="163" t="s">
        <v>135</v>
      </c>
      <c r="E124" s="159"/>
      <c r="F124" s="157"/>
      <c r="G124" s="159" t="s">
        <v>138</v>
      </c>
      <c r="H124" s="169"/>
      <c r="I124" s="38"/>
      <c r="J124" s="38"/>
      <c r="K124" s="38"/>
      <c r="L124" s="39"/>
      <c r="M124" s="36"/>
      <c r="N124" s="157" t="s">
        <v>220</v>
      </c>
      <c r="O124" s="220"/>
      <c r="P124" s="38"/>
    </row>
    <row r="125" spans="2:16" ht="30.2" customHeight="1">
      <c r="B125" s="313"/>
      <c r="C125" s="35" t="s">
        <v>355</v>
      </c>
      <c r="D125" s="224" t="s">
        <v>185</v>
      </c>
      <c r="E125" s="226" t="s">
        <v>261</v>
      </c>
      <c r="F125" s="157"/>
      <c r="G125" s="226" t="s">
        <v>150</v>
      </c>
      <c r="H125" s="228" t="s">
        <v>141</v>
      </c>
      <c r="I125" s="230"/>
      <c r="J125" s="63"/>
      <c r="K125" s="54"/>
      <c r="L125" s="216" t="s">
        <v>356</v>
      </c>
      <c r="M125" s="36" t="s">
        <v>357</v>
      </c>
      <c r="N125" s="157" t="s">
        <v>169</v>
      </c>
      <c r="O125" s="222">
        <v>45402</v>
      </c>
      <c r="P125" s="54" t="s">
        <v>358</v>
      </c>
    </row>
    <row r="126" spans="2:16" ht="30.2" customHeight="1">
      <c r="B126" s="312" t="s">
        <v>154</v>
      </c>
      <c r="C126" s="35" t="s">
        <v>359</v>
      </c>
      <c r="D126" s="162" t="s">
        <v>185</v>
      </c>
      <c r="E126" s="159"/>
      <c r="F126" s="157"/>
      <c r="G126" s="159" t="s">
        <v>166</v>
      </c>
      <c r="H126" s="169"/>
      <c r="I126" s="38"/>
      <c r="J126" s="38"/>
      <c r="K126" s="38"/>
      <c r="L126" s="39" t="s">
        <v>360</v>
      </c>
      <c r="M126" s="36" t="s">
        <v>144</v>
      </c>
      <c r="N126" s="157" t="s">
        <v>145</v>
      </c>
      <c r="O126" s="220">
        <v>60606</v>
      </c>
      <c r="P126" s="38"/>
    </row>
    <row r="127" spans="2:16" ht="30.2" customHeight="1">
      <c r="B127" s="312"/>
      <c r="C127" s="35" t="s">
        <v>361</v>
      </c>
      <c r="D127" s="162"/>
      <c r="E127" s="159"/>
      <c r="F127" s="157"/>
      <c r="G127" s="159" t="s">
        <v>188</v>
      </c>
      <c r="H127" s="169"/>
      <c r="I127" s="38"/>
      <c r="J127" s="38"/>
      <c r="K127" s="38"/>
      <c r="L127" s="39"/>
      <c r="M127" s="36"/>
      <c r="N127" s="157"/>
      <c r="O127" s="220"/>
      <c r="P127" s="38"/>
    </row>
    <row r="128" spans="2:16" ht="30.2" customHeight="1">
      <c r="B128" s="312" t="s">
        <v>132</v>
      </c>
      <c r="C128" s="35" t="s">
        <v>362</v>
      </c>
      <c r="D128" s="162"/>
      <c r="E128" s="159"/>
      <c r="F128" s="157"/>
      <c r="G128" s="159" t="s">
        <v>141</v>
      </c>
      <c r="H128" s="169"/>
      <c r="I128" s="38"/>
      <c r="J128" s="38"/>
      <c r="K128" s="38"/>
      <c r="L128" s="39"/>
      <c r="M128" s="36"/>
      <c r="N128" s="157"/>
      <c r="O128" s="220"/>
      <c r="P128" s="38"/>
    </row>
    <row r="129" spans="2:16" ht="30.2" customHeight="1">
      <c r="B129" s="312" t="s">
        <v>154</v>
      </c>
      <c r="C129" s="35" t="s">
        <v>363</v>
      </c>
      <c r="D129" s="163" t="s">
        <v>364</v>
      </c>
      <c r="E129" s="159" t="s">
        <v>237</v>
      </c>
      <c r="F129" s="157"/>
      <c r="G129" s="159" t="s">
        <v>138</v>
      </c>
      <c r="H129" s="169"/>
      <c r="I129" s="152"/>
      <c r="J129" s="38"/>
      <c r="K129" s="38"/>
      <c r="L129" s="39"/>
      <c r="M129" s="36" t="s">
        <v>365</v>
      </c>
      <c r="N129" s="157" t="s">
        <v>220</v>
      </c>
      <c r="O129" s="220"/>
      <c r="P129" s="38" t="s">
        <v>366</v>
      </c>
    </row>
    <row r="130" spans="2:16" ht="30.2" customHeight="1">
      <c r="B130" s="312" t="s">
        <v>132</v>
      </c>
      <c r="C130" s="35" t="s">
        <v>367</v>
      </c>
      <c r="D130" s="162"/>
      <c r="E130" s="159"/>
      <c r="F130" s="157"/>
      <c r="G130" s="159" t="s">
        <v>188</v>
      </c>
      <c r="H130" s="169"/>
      <c r="I130" s="38"/>
      <c r="J130" s="38"/>
      <c r="K130" s="38"/>
      <c r="L130" s="39"/>
      <c r="M130" s="36"/>
      <c r="N130" s="157"/>
      <c r="O130" s="220"/>
      <c r="P130" s="38"/>
    </row>
    <row r="131" spans="2:16" ht="30.2" customHeight="1">
      <c r="B131" s="312" t="s">
        <v>199</v>
      </c>
      <c r="C131" s="35" t="s">
        <v>368</v>
      </c>
      <c r="D131" s="162"/>
      <c r="E131" s="159"/>
      <c r="F131" s="157"/>
      <c r="G131" s="159" t="s">
        <v>166</v>
      </c>
      <c r="H131" s="169"/>
      <c r="I131" s="152"/>
      <c r="J131" s="38"/>
      <c r="K131" s="38"/>
      <c r="L131" s="39"/>
      <c r="M131" s="36"/>
      <c r="N131" s="157"/>
      <c r="O131" s="220"/>
      <c r="P131" s="38"/>
    </row>
    <row r="132" spans="2:16" ht="30.2" customHeight="1">
      <c r="B132" s="312" t="s">
        <v>199</v>
      </c>
      <c r="C132" s="35" t="s">
        <v>369</v>
      </c>
      <c r="D132" s="162" t="s">
        <v>295</v>
      </c>
      <c r="E132" s="159"/>
      <c r="F132" s="157"/>
      <c r="G132" s="159" t="s">
        <v>141</v>
      </c>
      <c r="H132" s="169"/>
      <c r="I132" s="152"/>
      <c r="J132" s="38"/>
      <c r="K132" s="38"/>
      <c r="L132" s="39"/>
      <c r="M132" s="36"/>
      <c r="N132" s="157"/>
      <c r="O132" s="220"/>
      <c r="P132" s="38"/>
    </row>
    <row r="133" spans="2:16" ht="30.2" customHeight="1">
      <c r="B133" s="312" t="s">
        <v>130</v>
      </c>
      <c r="C133" s="35" t="s">
        <v>370</v>
      </c>
      <c r="D133" s="162" t="s">
        <v>183</v>
      </c>
      <c r="E133" s="159"/>
      <c r="F133" s="157"/>
      <c r="G133" s="159" t="s">
        <v>138</v>
      </c>
      <c r="H133" s="169"/>
      <c r="I133" s="152"/>
      <c r="J133" s="38"/>
      <c r="K133" s="38"/>
      <c r="L133" s="39"/>
      <c r="M133" s="36" t="s">
        <v>181</v>
      </c>
      <c r="N133" s="157" t="s">
        <v>136</v>
      </c>
      <c r="O133" s="221"/>
      <c r="P133" s="65" t="s">
        <v>371</v>
      </c>
    </row>
    <row r="134" spans="2:16" ht="30.2" customHeight="1">
      <c r="B134" s="312"/>
      <c r="C134" s="35" t="s">
        <v>372</v>
      </c>
      <c r="D134" s="162"/>
      <c r="E134" s="159"/>
      <c r="F134" s="157"/>
      <c r="G134" s="159" t="s">
        <v>188</v>
      </c>
      <c r="H134" s="169"/>
      <c r="I134" s="38"/>
      <c r="J134" s="38"/>
      <c r="K134" s="38"/>
      <c r="L134" s="39"/>
      <c r="M134" s="36"/>
      <c r="N134" s="157"/>
      <c r="O134" s="220"/>
      <c r="P134" s="38"/>
    </row>
    <row r="135" spans="2:16" ht="30.2" customHeight="1">
      <c r="B135" s="312" t="s">
        <v>132</v>
      </c>
      <c r="C135" s="35" t="s">
        <v>373</v>
      </c>
      <c r="D135" s="162"/>
      <c r="E135" s="159"/>
      <c r="F135" s="157"/>
      <c r="G135" s="159" t="s">
        <v>141</v>
      </c>
      <c r="H135" s="169"/>
      <c r="I135" s="38"/>
      <c r="J135" s="38"/>
      <c r="K135" s="38"/>
      <c r="L135" s="39"/>
      <c r="M135" s="36"/>
      <c r="N135" s="157"/>
      <c r="O135" s="220"/>
      <c r="P135" s="38"/>
    </row>
    <row r="136" spans="2:16" ht="30.2" customHeight="1">
      <c r="B136" s="312" t="s">
        <v>154</v>
      </c>
      <c r="C136" s="35" t="s">
        <v>374</v>
      </c>
      <c r="D136" s="163" t="s">
        <v>157</v>
      </c>
      <c r="E136" s="159" t="s">
        <v>237</v>
      </c>
      <c r="F136" s="157"/>
      <c r="G136" s="159" t="s">
        <v>150</v>
      </c>
      <c r="H136" s="169"/>
      <c r="I136" s="152">
        <v>45789</v>
      </c>
      <c r="J136" s="38"/>
      <c r="K136" s="38"/>
      <c r="L136" s="39"/>
      <c r="M136" s="36"/>
      <c r="N136" s="157"/>
      <c r="O136" s="220"/>
      <c r="P136" s="38"/>
    </row>
    <row r="137" spans="2:16" ht="30.2" customHeight="1">
      <c r="B137" s="312" t="s">
        <v>130</v>
      </c>
      <c r="C137" s="35" t="s">
        <v>375</v>
      </c>
      <c r="D137" s="162" t="s">
        <v>149</v>
      </c>
      <c r="E137" s="159"/>
      <c r="F137" s="157"/>
      <c r="G137" s="159" t="s">
        <v>141</v>
      </c>
      <c r="H137" s="169"/>
      <c r="I137" s="152"/>
      <c r="J137" s="38"/>
      <c r="K137" s="38"/>
      <c r="L137" s="39"/>
      <c r="M137" s="36"/>
      <c r="N137" s="157"/>
      <c r="O137" s="220"/>
      <c r="P137" s="38"/>
    </row>
    <row r="138" spans="2:16" ht="30.2" customHeight="1">
      <c r="B138" s="312"/>
      <c r="C138" s="35" t="s">
        <v>376</v>
      </c>
      <c r="D138" s="163" t="s">
        <v>149</v>
      </c>
      <c r="E138" s="159" t="s">
        <v>377</v>
      </c>
      <c r="F138" s="157"/>
      <c r="G138" s="159" t="s">
        <v>166</v>
      </c>
      <c r="H138" s="169"/>
      <c r="I138" s="223"/>
      <c r="J138" s="38"/>
      <c r="K138" s="319" t="s">
        <v>378</v>
      </c>
      <c r="L138" s="397" t="s">
        <v>379</v>
      </c>
      <c r="M138" s="36" t="s">
        <v>380</v>
      </c>
      <c r="N138" s="157" t="s">
        <v>145</v>
      </c>
      <c r="O138" s="220">
        <v>60090</v>
      </c>
      <c r="P138" s="38"/>
    </row>
    <row r="139" spans="2:16" ht="30.2" customHeight="1">
      <c r="B139" s="312" t="s">
        <v>199</v>
      </c>
      <c r="C139" s="35" t="s">
        <v>381</v>
      </c>
      <c r="D139" s="162"/>
      <c r="E139" s="159"/>
      <c r="F139" s="157"/>
      <c r="G139" s="159" t="s">
        <v>138</v>
      </c>
      <c r="H139" s="169"/>
      <c r="I139" s="38"/>
      <c r="J139" s="38"/>
      <c r="K139" s="38"/>
      <c r="L139" s="39"/>
      <c r="M139" s="36"/>
      <c r="N139" s="157"/>
      <c r="O139" s="220"/>
      <c r="P139" s="38"/>
    </row>
    <row r="140" spans="2:16" ht="30.2" customHeight="1">
      <c r="B140" s="312" t="s">
        <v>199</v>
      </c>
      <c r="C140" s="35" t="s">
        <v>382</v>
      </c>
      <c r="D140" s="162"/>
      <c r="E140" s="159"/>
      <c r="F140" s="157"/>
      <c r="G140" s="159"/>
      <c r="H140" s="169"/>
      <c r="I140" s="38"/>
      <c r="J140" s="38"/>
      <c r="K140" s="38"/>
      <c r="L140" s="39"/>
      <c r="M140" s="36"/>
      <c r="N140" s="157"/>
      <c r="O140" s="220"/>
      <c r="P140" s="38"/>
    </row>
    <row r="141" spans="2:16" ht="30.2" customHeight="1">
      <c r="B141" s="312" t="s">
        <v>132</v>
      </c>
      <c r="C141" s="35" t="s">
        <v>383</v>
      </c>
      <c r="D141" s="162"/>
      <c r="E141" s="159"/>
      <c r="F141" s="157"/>
      <c r="G141" s="159"/>
      <c r="H141" s="169"/>
      <c r="I141" s="38"/>
      <c r="J141" s="38"/>
      <c r="K141" s="38"/>
      <c r="L141" s="39"/>
      <c r="M141" s="36"/>
      <c r="N141" s="157"/>
      <c r="O141" s="220"/>
      <c r="P141" s="38"/>
    </row>
    <row r="142" spans="2:16" ht="30.2" customHeight="1">
      <c r="B142" s="312" t="s">
        <v>132</v>
      </c>
      <c r="C142" s="35" t="s">
        <v>384</v>
      </c>
      <c r="D142" s="162"/>
      <c r="E142" s="159"/>
      <c r="F142" s="157"/>
      <c r="G142" s="159"/>
      <c r="H142" s="169"/>
      <c r="I142" s="38"/>
      <c r="J142" s="38"/>
      <c r="K142" s="38"/>
      <c r="L142" s="39"/>
      <c r="M142" s="36"/>
      <c r="N142" s="157"/>
      <c r="O142" s="220"/>
      <c r="P142" s="38"/>
    </row>
    <row r="143" spans="2:16" ht="30.2" customHeight="1">
      <c r="B143" s="312" t="s">
        <v>154</v>
      </c>
      <c r="C143" s="35" t="s">
        <v>385</v>
      </c>
      <c r="D143" s="162" t="s">
        <v>157</v>
      </c>
      <c r="E143" s="159"/>
      <c r="F143" s="157"/>
      <c r="G143" s="159" t="s">
        <v>138</v>
      </c>
      <c r="H143" s="169"/>
      <c r="I143" s="152"/>
      <c r="J143" s="38"/>
      <c r="K143" s="38" t="s">
        <v>208</v>
      </c>
      <c r="L143" s="39" t="s">
        <v>386</v>
      </c>
      <c r="M143" s="36" t="s">
        <v>144</v>
      </c>
      <c r="N143" s="157" t="s">
        <v>145</v>
      </c>
      <c r="O143" s="220"/>
      <c r="P143" s="38" t="s">
        <v>387</v>
      </c>
    </row>
    <row r="144" spans="2:16" ht="30.2" customHeight="1">
      <c r="B144" s="312" t="s">
        <v>154</v>
      </c>
      <c r="C144" s="35" t="s">
        <v>388</v>
      </c>
      <c r="D144" s="162" t="s">
        <v>157</v>
      </c>
      <c r="E144" s="159"/>
      <c r="F144" s="157"/>
      <c r="G144" s="159" t="s">
        <v>161</v>
      </c>
      <c r="H144" s="169"/>
      <c r="I144" s="152"/>
      <c r="J144" s="38"/>
      <c r="K144" s="38"/>
      <c r="L144" s="39" t="s">
        <v>389</v>
      </c>
      <c r="M144" s="36" t="s">
        <v>144</v>
      </c>
      <c r="N144" s="157" t="s">
        <v>145</v>
      </c>
      <c r="O144" s="220"/>
      <c r="P144" s="38" t="s">
        <v>387</v>
      </c>
    </row>
    <row r="145" spans="2:16" ht="30.2" customHeight="1">
      <c r="B145" s="312"/>
      <c r="C145" s="35" t="s">
        <v>390</v>
      </c>
      <c r="D145" s="162" t="s">
        <v>339</v>
      </c>
      <c r="E145" s="159"/>
      <c r="F145" s="157"/>
      <c r="G145" s="159" t="s">
        <v>166</v>
      </c>
      <c r="H145" s="169"/>
      <c r="I145" s="38"/>
      <c r="J145" s="38"/>
      <c r="K145" s="38"/>
      <c r="L145" s="39"/>
      <c r="M145" s="36"/>
      <c r="N145" s="157"/>
      <c r="O145" s="220"/>
      <c r="P145" s="38"/>
    </row>
    <row r="146" spans="2:16" ht="30.2" customHeight="1">
      <c r="B146" s="312" t="s">
        <v>139</v>
      </c>
      <c r="C146" s="35" t="s">
        <v>391</v>
      </c>
      <c r="D146" s="162" t="s">
        <v>392</v>
      </c>
      <c r="E146" s="159"/>
      <c r="F146" s="157"/>
      <c r="G146" s="159" t="s">
        <v>141</v>
      </c>
      <c r="H146" s="169"/>
      <c r="I146" s="152"/>
      <c r="J146" s="38"/>
      <c r="K146" s="38"/>
      <c r="L146" s="39"/>
      <c r="M146" s="36"/>
      <c r="N146" s="157"/>
      <c r="O146" s="220"/>
      <c r="P146" s="38"/>
    </row>
    <row r="147" spans="2:16" ht="30.2" customHeight="1">
      <c r="B147" s="312" t="s">
        <v>132</v>
      </c>
      <c r="C147" s="35" t="s">
        <v>393</v>
      </c>
      <c r="D147" s="162"/>
      <c r="E147" s="159"/>
      <c r="F147" s="157"/>
      <c r="G147" s="159"/>
      <c r="H147" s="169"/>
      <c r="I147" s="38"/>
      <c r="J147" s="38"/>
      <c r="K147" s="38"/>
      <c r="L147" s="39"/>
      <c r="M147" s="36"/>
      <c r="N147" s="157"/>
      <c r="O147" s="220"/>
      <c r="P147" s="38"/>
    </row>
    <row r="148" spans="2:16" ht="30.2" customHeight="1">
      <c r="B148" s="312" t="s">
        <v>132</v>
      </c>
      <c r="C148" s="35" t="s">
        <v>394</v>
      </c>
      <c r="D148" s="162"/>
      <c r="E148" s="159"/>
      <c r="F148" s="157"/>
      <c r="G148" s="159"/>
      <c r="H148" s="169"/>
      <c r="I148" s="38"/>
      <c r="J148" s="38"/>
      <c r="K148" s="38"/>
      <c r="L148" s="39"/>
      <c r="M148" s="36"/>
      <c r="N148" s="157"/>
      <c r="O148" s="220"/>
      <c r="P148" s="38"/>
    </row>
    <row r="149" spans="2:16" ht="30.2" customHeight="1">
      <c r="B149" s="312" t="s">
        <v>199</v>
      </c>
      <c r="C149" s="35" t="s">
        <v>395</v>
      </c>
      <c r="D149" s="162"/>
      <c r="E149" s="159"/>
      <c r="F149" s="157"/>
      <c r="G149" s="159"/>
      <c r="H149" s="169"/>
      <c r="I149" s="38"/>
      <c r="J149" s="38"/>
      <c r="K149" s="38"/>
      <c r="L149" s="39"/>
      <c r="M149" s="36"/>
      <c r="N149" s="157"/>
      <c r="O149" s="220"/>
      <c r="P149" s="38"/>
    </row>
    <row r="150" spans="2:16" ht="30.2" customHeight="1">
      <c r="B150" s="312"/>
      <c r="C150" s="35" t="s">
        <v>396</v>
      </c>
      <c r="D150" s="163" t="s">
        <v>135</v>
      </c>
      <c r="E150" s="159"/>
      <c r="F150" s="157"/>
      <c r="G150" s="159" t="s">
        <v>138</v>
      </c>
      <c r="H150" s="169"/>
      <c r="I150" s="38"/>
      <c r="J150" s="38"/>
      <c r="K150" s="38"/>
      <c r="L150" s="39"/>
      <c r="M150" s="36"/>
      <c r="N150" s="157" t="s">
        <v>220</v>
      </c>
      <c r="O150" s="220"/>
      <c r="P150" s="38"/>
    </row>
    <row r="151" spans="2:16" ht="30.2" customHeight="1">
      <c r="B151" s="312" t="s">
        <v>130</v>
      </c>
      <c r="C151" s="35" t="s">
        <v>397</v>
      </c>
      <c r="D151" s="162" t="s">
        <v>236</v>
      </c>
      <c r="E151" s="159"/>
      <c r="F151" s="157"/>
      <c r="G151" s="159" t="s">
        <v>150</v>
      </c>
      <c r="H151" s="169"/>
      <c r="I151" s="38"/>
      <c r="J151" s="38"/>
      <c r="K151" s="38"/>
      <c r="L151" s="39"/>
      <c r="M151" s="36"/>
      <c r="N151" s="157"/>
      <c r="O151" s="220"/>
      <c r="P151" s="38"/>
    </row>
    <row r="152" spans="2:16" ht="30.2" customHeight="1">
      <c r="B152" s="312" t="s">
        <v>199</v>
      </c>
      <c r="C152" s="35" t="s">
        <v>398</v>
      </c>
      <c r="D152" s="162"/>
      <c r="E152" s="159"/>
      <c r="F152" s="157"/>
      <c r="G152" s="159"/>
      <c r="H152" s="169"/>
      <c r="I152" s="38"/>
      <c r="J152" s="38"/>
      <c r="K152" s="38"/>
      <c r="L152" s="39"/>
      <c r="M152" s="36"/>
      <c r="N152" s="157"/>
      <c r="O152" s="220"/>
      <c r="P152" s="38"/>
    </row>
    <row r="153" spans="2:16" ht="30.2" customHeight="1">
      <c r="B153" s="312" t="s">
        <v>154</v>
      </c>
      <c r="C153" s="35" t="s">
        <v>399</v>
      </c>
      <c r="D153" s="162" t="s">
        <v>183</v>
      </c>
      <c r="E153" s="159"/>
      <c r="F153" s="157"/>
      <c r="G153" s="159" t="s">
        <v>138</v>
      </c>
      <c r="H153" s="169"/>
      <c r="I153" s="152"/>
      <c r="J153" s="38"/>
      <c r="K153" s="38"/>
      <c r="L153" s="39"/>
      <c r="M153" s="36"/>
      <c r="N153" s="157"/>
      <c r="O153" s="220"/>
      <c r="P153" s="38"/>
    </row>
    <row r="154" spans="2:16" ht="30.2" customHeight="1">
      <c r="B154" s="312" t="s">
        <v>130</v>
      </c>
      <c r="C154" s="35" t="s">
        <v>400</v>
      </c>
      <c r="D154" s="162" t="s">
        <v>149</v>
      </c>
      <c r="E154" s="159"/>
      <c r="F154" s="157"/>
      <c r="G154" s="159" t="s">
        <v>188</v>
      </c>
      <c r="H154" s="169"/>
      <c r="I154" s="38"/>
      <c r="J154" s="38"/>
      <c r="K154" s="38"/>
      <c r="L154" s="39" t="s">
        <v>401</v>
      </c>
      <c r="M154" s="36"/>
      <c r="N154" s="157"/>
      <c r="O154" s="220"/>
      <c r="P154" s="38"/>
    </row>
    <row r="155" spans="2:16" ht="30.2" customHeight="1">
      <c r="B155" s="312" t="s">
        <v>154</v>
      </c>
      <c r="C155" s="35" t="s">
        <v>402</v>
      </c>
      <c r="D155" s="162" t="s">
        <v>339</v>
      </c>
      <c r="E155" s="159" t="s">
        <v>261</v>
      </c>
      <c r="F155" s="157"/>
      <c r="G155" s="159" t="s">
        <v>141</v>
      </c>
      <c r="H155" s="169"/>
      <c r="I155" s="152"/>
      <c r="J155" s="38"/>
      <c r="K155" s="38"/>
      <c r="L155" s="39"/>
      <c r="M155" s="36"/>
      <c r="N155" s="157"/>
      <c r="O155" s="220"/>
      <c r="P155" s="38"/>
    </row>
    <row r="156" spans="2:16" ht="30.2" customHeight="1">
      <c r="B156" s="312" t="s">
        <v>154</v>
      </c>
      <c r="C156" s="35" t="s">
        <v>403</v>
      </c>
      <c r="D156" s="163" t="s">
        <v>183</v>
      </c>
      <c r="E156" s="159" t="s">
        <v>237</v>
      </c>
      <c r="F156" s="157"/>
      <c r="G156" s="159" t="s">
        <v>138</v>
      </c>
      <c r="H156" s="169"/>
      <c r="I156" s="152"/>
      <c r="J156" s="38"/>
      <c r="K156" s="38"/>
      <c r="L156" s="39"/>
      <c r="M156" s="36"/>
      <c r="N156" s="157" t="s">
        <v>220</v>
      </c>
      <c r="O156" s="220"/>
      <c r="P156" s="38"/>
    </row>
    <row r="157" spans="2:16" ht="30.2" customHeight="1">
      <c r="B157" s="312" t="s">
        <v>132</v>
      </c>
      <c r="C157" s="35" t="s">
        <v>404</v>
      </c>
      <c r="D157" s="162"/>
      <c r="E157" s="159"/>
      <c r="F157" s="157"/>
      <c r="G157" s="159"/>
      <c r="H157" s="169"/>
      <c r="I157" s="38"/>
      <c r="J157" s="38"/>
      <c r="K157" s="38"/>
      <c r="L157" s="39"/>
      <c r="M157" s="36"/>
      <c r="N157" s="157"/>
      <c r="O157" s="220"/>
      <c r="P157" s="38"/>
    </row>
    <row r="158" spans="2:16" ht="30.2" customHeight="1">
      <c r="B158" s="312" t="s">
        <v>154</v>
      </c>
      <c r="C158" s="35" t="s">
        <v>405</v>
      </c>
      <c r="D158" s="162" t="s">
        <v>185</v>
      </c>
      <c r="E158" s="159"/>
      <c r="F158" s="157"/>
      <c r="G158" s="159" t="s">
        <v>138</v>
      </c>
      <c r="H158" s="169"/>
      <c r="I158" s="152"/>
      <c r="J158" s="38"/>
      <c r="K158" s="38"/>
      <c r="L158" s="39"/>
      <c r="M158" s="36"/>
      <c r="N158" s="157"/>
      <c r="O158" s="220"/>
      <c r="P158" s="38"/>
    </row>
    <row r="159" spans="2:16" ht="30.2" customHeight="1">
      <c r="B159" s="312"/>
      <c r="C159" s="35" t="s">
        <v>406</v>
      </c>
      <c r="D159" s="162" t="s">
        <v>183</v>
      </c>
      <c r="E159" s="159" t="s">
        <v>407</v>
      </c>
      <c r="F159" s="157"/>
      <c r="G159" s="159" t="s">
        <v>161</v>
      </c>
      <c r="H159" s="169"/>
      <c r="I159" s="223"/>
      <c r="J159" s="38"/>
      <c r="K159" s="38"/>
      <c r="L159" s="39" t="s">
        <v>408</v>
      </c>
      <c r="M159" s="36" t="s">
        <v>144</v>
      </c>
      <c r="N159" s="157" t="s">
        <v>145</v>
      </c>
      <c r="O159" s="220">
        <v>60614</v>
      </c>
      <c r="P159" s="38" t="s">
        <v>409</v>
      </c>
    </row>
    <row r="160" spans="2:16" ht="30.2" customHeight="1">
      <c r="B160" s="312" t="s">
        <v>130</v>
      </c>
      <c r="C160" s="35" t="s">
        <v>410</v>
      </c>
      <c r="D160" s="162" t="s">
        <v>183</v>
      </c>
      <c r="E160" s="159"/>
      <c r="F160" s="157"/>
      <c r="G160" s="159" t="s">
        <v>141</v>
      </c>
      <c r="H160" s="169"/>
      <c r="I160" s="38"/>
      <c r="J160" s="38"/>
      <c r="K160" s="38" t="s">
        <v>210</v>
      </c>
      <c r="L160" s="39" t="s">
        <v>411</v>
      </c>
      <c r="M160" s="36"/>
      <c r="N160" s="157"/>
      <c r="O160" s="220"/>
      <c r="P160" s="38"/>
    </row>
    <row r="161" spans="2:16" ht="30.2" customHeight="1">
      <c r="B161" s="312" t="s">
        <v>154</v>
      </c>
      <c r="C161" s="35" t="s">
        <v>412</v>
      </c>
      <c r="D161" s="162" t="s">
        <v>183</v>
      </c>
      <c r="E161" s="159" t="s">
        <v>407</v>
      </c>
      <c r="F161" s="157"/>
      <c r="G161" s="159" t="s">
        <v>166</v>
      </c>
      <c r="H161" s="169" t="s">
        <v>138</v>
      </c>
      <c r="I161" s="152"/>
      <c r="J161" s="38"/>
      <c r="K161" s="38"/>
      <c r="L161" s="39"/>
      <c r="M161" s="36"/>
      <c r="N161" s="157"/>
      <c r="O161" s="220"/>
      <c r="P161" s="38"/>
    </row>
    <row r="162" spans="2:16" ht="30.2" customHeight="1">
      <c r="B162" s="312" t="s">
        <v>132</v>
      </c>
      <c r="C162" s="35" t="s">
        <v>413</v>
      </c>
      <c r="D162" s="162"/>
      <c r="E162" s="159"/>
      <c r="F162" s="157"/>
      <c r="G162" s="159" t="s">
        <v>150</v>
      </c>
      <c r="H162" s="169"/>
      <c r="I162" s="38"/>
      <c r="J162" s="38"/>
      <c r="K162" s="38"/>
      <c r="L162" s="39"/>
      <c r="M162" s="36"/>
      <c r="N162" s="157"/>
      <c r="O162" s="220"/>
      <c r="P162" s="38" t="s">
        <v>414</v>
      </c>
    </row>
    <row r="163" spans="2:16" ht="30.2" customHeight="1">
      <c r="B163" s="312"/>
      <c r="C163" s="35" t="s">
        <v>415</v>
      </c>
      <c r="D163" s="163" t="s">
        <v>135</v>
      </c>
      <c r="E163" s="159"/>
      <c r="F163" s="157"/>
      <c r="G163" s="159" t="s">
        <v>150</v>
      </c>
      <c r="H163" s="169"/>
      <c r="I163" s="38"/>
      <c r="J163" s="38"/>
      <c r="K163" s="38"/>
      <c r="L163" s="39"/>
      <c r="M163" s="36"/>
      <c r="N163" s="157" t="s">
        <v>152</v>
      </c>
      <c r="O163" s="220"/>
      <c r="P163" s="38"/>
    </row>
    <row r="164" spans="2:16" ht="30.2" customHeight="1">
      <c r="B164" s="312" t="s">
        <v>132</v>
      </c>
      <c r="C164" s="35" t="s">
        <v>416</v>
      </c>
      <c r="D164" s="162"/>
      <c r="E164" s="159"/>
      <c r="F164" s="157"/>
      <c r="G164" s="159" t="s">
        <v>141</v>
      </c>
      <c r="H164" s="169"/>
      <c r="I164" s="38"/>
      <c r="J164" s="38"/>
      <c r="K164" s="38"/>
      <c r="L164" s="39"/>
      <c r="M164" s="36"/>
      <c r="N164" s="157"/>
      <c r="O164" s="220"/>
      <c r="P164" s="38"/>
    </row>
    <row r="165" spans="2:16" ht="30.2" customHeight="1">
      <c r="B165" s="312" t="s">
        <v>154</v>
      </c>
      <c r="C165" s="35" t="s">
        <v>417</v>
      </c>
      <c r="D165" s="162" t="s">
        <v>149</v>
      </c>
      <c r="E165" s="159"/>
      <c r="F165" s="157"/>
      <c r="G165" s="159" t="s">
        <v>166</v>
      </c>
      <c r="H165" s="169"/>
      <c r="I165" s="38"/>
      <c r="J165" s="38"/>
      <c r="K165" s="38"/>
      <c r="L165" s="39" t="s">
        <v>418</v>
      </c>
      <c r="M165" s="36" t="s">
        <v>144</v>
      </c>
      <c r="N165" s="157" t="s">
        <v>145</v>
      </c>
      <c r="O165" s="220">
        <v>60654</v>
      </c>
      <c r="P165" s="38"/>
    </row>
    <row r="166" spans="2:16" ht="30.2" customHeight="1">
      <c r="B166" s="312" t="s">
        <v>132</v>
      </c>
      <c r="C166" s="35" t="s">
        <v>419</v>
      </c>
      <c r="D166" s="162" t="s">
        <v>149</v>
      </c>
      <c r="E166" s="159"/>
      <c r="F166" s="157"/>
      <c r="G166" s="159" t="s">
        <v>188</v>
      </c>
      <c r="H166" s="169"/>
      <c r="I166" s="38"/>
      <c r="J166" s="38"/>
      <c r="K166" s="38"/>
      <c r="L166" s="39"/>
      <c r="M166" s="36"/>
      <c r="N166" s="157"/>
      <c r="O166" s="220"/>
      <c r="P166" s="38"/>
    </row>
    <row r="167" spans="2:16" ht="30.2" customHeight="1">
      <c r="B167" s="312" t="s">
        <v>130</v>
      </c>
      <c r="C167" s="35" t="s">
        <v>420</v>
      </c>
      <c r="D167" s="162" t="s">
        <v>421</v>
      </c>
      <c r="E167" s="159"/>
      <c r="F167" s="157"/>
      <c r="G167" s="159" t="s">
        <v>150</v>
      </c>
      <c r="H167" s="169"/>
      <c r="I167" s="38"/>
      <c r="J167" s="38"/>
      <c r="K167" s="38"/>
      <c r="L167" s="39"/>
      <c r="M167" s="36"/>
      <c r="N167" s="157"/>
      <c r="O167" s="220"/>
      <c r="P167" s="38"/>
    </row>
    <row r="168" spans="2:16" ht="30.2" customHeight="1">
      <c r="B168" s="312"/>
      <c r="C168" s="35" t="s">
        <v>422</v>
      </c>
      <c r="D168" s="164" t="s">
        <v>149</v>
      </c>
      <c r="E168" s="159" t="s">
        <v>172</v>
      </c>
      <c r="F168" s="157"/>
      <c r="G168" s="159" t="s">
        <v>141</v>
      </c>
      <c r="H168" s="169"/>
      <c r="I168" s="152"/>
      <c r="J168" s="38"/>
      <c r="K168" s="38"/>
      <c r="L168" s="39"/>
      <c r="M168" s="36"/>
      <c r="N168" s="157"/>
      <c r="O168" s="220"/>
      <c r="P168" s="38"/>
    </row>
    <row r="169" spans="2:16" ht="30.2" customHeight="1">
      <c r="B169" s="312" t="s">
        <v>199</v>
      </c>
      <c r="C169" s="35" t="s">
        <v>423</v>
      </c>
      <c r="D169" s="162" t="s">
        <v>183</v>
      </c>
      <c r="E169" s="159" t="s">
        <v>276</v>
      </c>
      <c r="F169" s="157"/>
      <c r="G169" s="159" t="s">
        <v>141</v>
      </c>
      <c r="H169" s="169"/>
      <c r="I169" s="152"/>
      <c r="J169" s="38"/>
      <c r="K169" s="38"/>
      <c r="L169" s="39"/>
      <c r="M169" s="36"/>
      <c r="N169" s="157"/>
      <c r="O169" s="220"/>
      <c r="P169" s="38" t="s">
        <v>424</v>
      </c>
    </row>
    <row r="170" spans="2:16" ht="30.2" customHeight="1">
      <c r="B170" s="312"/>
      <c r="C170" s="35" t="s">
        <v>425</v>
      </c>
      <c r="D170" s="164" t="s">
        <v>183</v>
      </c>
      <c r="E170" s="159" t="s">
        <v>172</v>
      </c>
      <c r="F170" s="157"/>
      <c r="G170" s="159" t="s">
        <v>141</v>
      </c>
      <c r="H170" s="169"/>
      <c r="I170" s="152"/>
      <c r="J170" s="38"/>
      <c r="K170" s="38"/>
      <c r="L170" s="39"/>
      <c r="M170" s="36"/>
      <c r="N170" s="157"/>
      <c r="O170" s="220"/>
      <c r="P170" s="38" t="s">
        <v>426</v>
      </c>
    </row>
    <row r="171" spans="2:16" ht="30.2" customHeight="1">
      <c r="B171" s="312"/>
      <c r="C171" s="35" t="s">
        <v>427</v>
      </c>
      <c r="D171" s="164" t="s">
        <v>183</v>
      </c>
      <c r="E171" s="159"/>
      <c r="F171" s="157"/>
      <c r="G171" s="159" t="s">
        <v>150</v>
      </c>
      <c r="H171" s="169"/>
      <c r="I171" s="38"/>
      <c r="J171" s="38"/>
      <c r="K171" s="38"/>
      <c r="L171" s="39"/>
      <c r="M171" s="36" t="s">
        <v>428</v>
      </c>
      <c r="N171" s="157" t="s">
        <v>429</v>
      </c>
      <c r="O171" s="220"/>
      <c r="P171" s="38"/>
    </row>
    <row r="172" spans="2:16" ht="30.2" customHeight="1">
      <c r="B172" s="312" t="s">
        <v>130</v>
      </c>
      <c r="C172" s="35" t="s">
        <v>430</v>
      </c>
      <c r="D172" s="162" t="s">
        <v>183</v>
      </c>
      <c r="E172" s="159"/>
      <c r="F172" s="157"/>
      <c r="G172" s="159" t="s">
        <v>188</v>
      </c>
      <c r="H172" s="169"/>
      <c r="I172" s="38"/>
      <c r="J172" s="38"/>
      <c r="K172" s="38"/>
      <c r="L172" s="39" t="s">
        <v>431</v>
      </c>
      <c r="M172" s="36" t="s">
        <v>144</v>
      </c>
      <c r="N172" s="157" t="s">
        <v>145</v>
      </c>
      <c r="O172" s="220"/>
      <c r="P172" s="38"/>
    </row>
    <row r="173" spans="2:16" ht="30.2" customHeight="1">
      <c r="B173" s="312" t="s">
        <v>130</v>
      </c>
      <c r="C173" s="35" t="s">
        <v>432</v>
      </c>
      <c r="D173" s="162" t="s">
        <v>185</v>
      </c>
      <c r="E173" s="159"/>
      <c r="F173" s="157"/>
      <c r="G173" s="159" t="s">
        <v>150</v>
      </c>
      <c r="H173" s="169"/>
      <c r="I173" s="38"/>
      <c r="J173" s="38"/>
      <c r="K173" s="38" t="s">
        <v>212</v>
      </c>
      <c r="L173" s="39"/>
      <c r="M173" s="36"/>
      <c r="N173" s="157"/>
      <c r="O173" s="220"/>
      <c r="P173" s="38"/>
    </row>
    <row r="174" spans="2:16" ht="30.2" customHeight="1">
      <c r="B174" s="312" t="s">
        <v>132</v>
      </c>
      <c r="C174" s="35" t="s">
        <v>433</v>
      </c>
      <c r="D174" s="162"/>
      <c r="E174" s="159"/>
      <c r="F174" s="157"/>
      <c r="G174" s="159" t="s">
        <v>166</v>
      </c>
      <c r="H174" s="169"/>
      <c r="I174" s="38"/>
      <c r="J174" s="38"/>
      <c r="K174" s="38"/>
      <c r="L174" s="39"/>
      <c r="M174" s="36"/>
      <c r="N174" s="157"/>
      <c r="O174" s="220"/>
      <c r="P174" s="38"/>
    </row>
    <row r="175" spans="2:16" ht="30.2" customHeight="1">
      <c r="B175" s="312" t="s">
        <v>132</v>
      </c>
      <c r="C175" s="35" t="s">
        <v>434</v>
      </c>
      <c r="D175" s="162"/>
      <c r="E175" s="159"/>
      <c r="F175" s="157"/>
      <c r="G175" s="159" t="s">
        <v>166</v>
      </c>
      <c r="H175" s="169"/>
      <c r="I175" s="38"/>
      <c r="J175" s="38"/>
      <c r="K175" s="38"/>
      <c r="L175" s="39"/>
      <c r="M175" s="36"/>
      <c r="N175" s="157"/>
      <c r="O175" s="220"/>
      <c r="P175" s="38"/>
    </row>
    <row r="176" spans="2:16" ht="30.2" customHeight="1">
      <c r="B176" s="312"/>
      <c r="C176" s="35" t="s">
        <v>435</v>
      </c>
      <c r="D176" s="162"/>
      <c r="E176" s="159"/>
      <c r="F176" s="157"/>
      <c r="G176" s="159" t="s">
        <v>150</v>
      </c>
      <c r="H176" s="169"/>
      <c r="I176" s="38"/>
      <c r="J176" s="38"/>
      <c r="K176" s="38"/>
      <c r="L176" s="39"/>
      <c r="M176" s="36"/>
      <c r="N176" s="157"/>
      <c r="O176" s="220"/>
      <c r="P176" s="38"/>
    </row>
    <row r="177" spans="2:16" ht="30.2" customHeight="1">
      <c r="B177" s="312" t="s">
        <v>132</v>
      </c>
      <c r="C177" s="35" t="s">
        <v>436</v>
      </c>
      <c r="D177" s="162"/>
      <c r="E177" s="159"/>
      <c r="F177" s="157"/>
      <c r="G177" s="159" t="s">
        <v>141</v>
      </c>
      <c r="H177" s="169"/>
      <c r="I177" s="38"/>
      <c r="J177" s="38"/>
      <c r="K177" s="38"/>
      <c r="L177" s="39"/>
      <c r="M177" s="36"/>
      <c r="N177" s="157"/>
      <c r="O177" s="220"/>
      <c r="P177" s="38"/>
    </row>
    <row r="178" spans="2:16" ht="30.2" customHeight="1">
      <c r="B178" s="312" t="s">
        <v>139</v>
      </c>
      <c r="C178" s="35" t="s">
        <v>437</v>
      </c>
      <c r="D178" s="164" t="s">
        <v>157</v>
      </c>
      <c r="E178" s="159"/>
      <c r="F178" s="157"/>
      <c r="G178" s="159" t="s">
        <v>150</v>
      </c>
      <c r="H178" s="169"/>
      <c r="I178" s="152"/>
      <c r="J178" s="38"/>
      <c r="K178" s="38"/>
      <c r="L178" s="39"/>
      <c r="M178" s="36" t="s">
        <v>343</v>
      </c>
      <c r="N178" s="157" t="s">
        <v>169</v>
      </c>
      <c r="O178" s="220"/>
      <c r="P178" s="38" t="s">
        <v>438</v>
      </c>
    </row>
    <row r="179" spans="2:16" ht="30.2" customHeight="1">
      <c r="B179" s="312" t="s">
        <v>154</v>
      </c>
      <c r="C179" s="35" t="s">
        <v>439</v>
      </c>
      <c r="D179" s="162" t="s">
        <v>157</v>
      </c>
      <c r="E179" s="159"/>
      <c r="F179" s="157"/>
      <c r="G179" s="159" t="s">
        <v>150</v>
      </c>
      <c r="H179" s="169"/>
      <c r="I179" s="38"/>
      <c r="J179" s="38"/>
      <c r="K179" s="38"/>
      <c r="L179" s="39"/>
      <c r="M179" s="36"/>
      <c r="N179" s="157"/>
      <c r="O179" s="220"/>
      <c r="P179" s="38"/>
    </row>
    <row r="180" spans="2:16" ht="30.2" customHeight="1">
      <c r="B180" s="312" t="s">
        <v>132</v>
      </c>
      <c r="C180" s="35" t="s">
        <v>440</v>
      </c>
      <c r="D180" s="162"/>
      <c r="E180" s="159"/>
      <c r="F180" s="157"/>
      <c r="G180" s="159" t="s">
        <v>166</v>
      </c>
      <c r="H180" s="169"/>
      <c r="I180" s="38"/>
      <c r="J180" s="38"/>
      <c r="K180" s="38"/>
      <c r="L180" s="39"/>
      <c r="M180" s="36"/>
      <c r="N180" s="157"/>
      <c r="O180" s="220"/>
      <c r="P180" s="38"/>
    </row>
    <row r="181" spans="2:16" ht="30.2" customHeight="1">
      <c r="B181" s="312" t="s">
        <v>132</v>
      </c>
      <c r="C181" s="35" t="s">
        <v>441</v>
      </c>
      <c r="D181" s="162"/>
      <c r="E181" s="159"/>
      <c r="F181" s="157"/>
      <c r="G181" s="159" t="s">
        <v>166</v>
      </c>
      <c r="H181" s="169"/>
      <c r="I181" s="38"/>
      <c r="J181" s="38"/>
      <c r="K181" s="38"/>
      <c r="L181" s="39"/>
      <c r="M181" s="36"/>
      <c r="N181" s="157"/>
      <c r="O181" s="220"/>
      <c r="P181" s="38"/>
    </row>
    <row r="182" spans="2:16" ht="30.2" customHeight="1">
      <c r="B182" s="312"/>
      <c r="C182" s="35" t="s">
        <v>442</v>
      </c>
      <c r="D182" s="163" t="s">
        <v>135</v>
      </c>
      <c r="E182" s="159"/>
      <c r="F182" s="157"/>
      <c r="G182" s="159" t="s">
        <v>138</v>
      </c>
      <c r="H182" s="169"/>
      <c r="I182" s="152"/>
      <c r="J182" s="38"/>
      <c r="K182" s="38"/>
      <c r="L182" s="39"/>
      <c r="M182" s="36"/>
      <c r="N182" s="157" t="s">
        <v>169</v>
      </c>
      <c r="O182" s="220"/>
      <c r="P182" s="38"/>
    </row>
    <row r="183" spans="2:16" ht="30.2" customHeight="1">
      <c r="B183" s="312" t="s">
        <v>154</v>
      </c>
      <c r="C183" s="35" t="s">
        <v>443</v>
      </c>
      <c r="D183" s="163" t="s">
        <v>195</v>
      </c>
      <c r="E183" s="159" t="s">
        <v>444</v>
      </c>
      <c r="F183" s="157"/>
      <c r="G183" s="159" t="s">
        <v>138</v>
      </c>
      <c r="H183" s="169"/>
      <c r="I183" s="223"/>
      <c r="J183" s="38"/>
      <c r="K183" s="38"/>
      <c r="L183" s="39"/>
      <c r="M183" s="36"/>
      <c r="N183" s="157"/>
      <c r="O183" s="220"/>
      <c r="P183" s="38"/>
    </row>
    <row r="184" spans="2:16" ht="30.2" customHeight="1">
      <c r="B184" s="312"/>
      <c r="C184" s="35" t="s">
        <v>445</v>
      </c>
      <c r="D184" s="163" t="s">
        <v>135</v>
      </c>
      <c r="E184" s="159"/>
      <c r="F184" s="157"/>
      <c r="G184" s="159" t="s">
        <v>138</v>
      </c>
      <c r="H184" s="169"/>
      <c r="I184" s="38"/>
      <c r="J184" s="38"/>
      <c r="K184" s="38"/>
      <c r="L184" s="39"/>
      <c r="M184" s="36"/>
      <c r="N184" s="157" t="s">
        <v>220</v>
      </c>
      <c r="O184" s="220"/>
      <c r="P184" s="38"/>
    </row>
    <row r="185" spans="2:16" ht="30.2" customHeight="1">
      <c r="B185" s="312" t="s">
        <v>199</v>
      </c>
      <c r="C185" s="35" t="s">
        <v>446</v>
      </c>
      <c r="D185" s="162"/>
      <c r="E185" s="159"/>
      <c r="F185" s="157"/>
      <c r="G185" s="159" t="s">
        <v>150</v>
      </c>
      <c r="H185" s="169"/>
      <c r="I185" s="38"/>
      <c r="J185" s="38"/>
      <c r="K185" s="38"/>
      <c r="L185" s="39"/>
      <c r="M185" s="36"/>
      <c r="N185" s="157"/>
      <c r="O185" s="220"/>
      <c r="P185" s="38"/>
    </row>
    <row r="186" spans="2:16" ht="30.2" customHeight="1">
      <c r="B186" s="312" t="s">
        <v>199</v>
      </c>
      <c r="C186" s="35" t="s">
        <v>447</v>
      </c>
      <c r="D186" s="162"/>
      <c r="E186" s="159"/>
      <c r="F186" s="157"/>
      <c r="G186" s="159" t="s">
        <v>141</v>
      </c>
      <c r="H186" s="169"/>
      <c r="I186" s="38"/>
      <c r="J186" s="38"/>
      <c r="K186" s="38"/>
      <c r="L186" s="39"/>
      <c r="M186" s="36"/>
      <c r="N186" s="157"/>
      <c r="O186" s="220"/>
      <c r="P186" s="38"/>
    </row>
    <row r="187" spans="2:16" ht="30.2" customHeight="1">
      <c r="B187" s="312" t="s">
        <v>132</v>
      </c>
      <c r="C187" s="35" t="s">
        <v>448</v>
      </c>
      <c r="D187" s="162"/>
      <c r="E187" s="159"/>
      <c r="F187" s="157"/>
      <c r="G187" s="159" t="s">
        <v>161</v>
      </c>
      <c r="H187" s="169"/>
      <c r="I187" s="38"/>
      <c r="J187" s="38"/>
      <c r="K187" s="38"/>
      <c r="L187" s="39"/>
      <c r="M187" s="36"/>
      <c r="N187" s="157"/>
      <c r="O187" s="220"/>
      <c r="P187" s="38"/>
    </row>
    <row r="188" spans="2:16" ht="30.2" customHeight="1">
      <c r="B188" s="312" t="s">
        <v>132</v>
      </c>
      <c r="C188" s="35" t="s">
        <v>449</v>
      </c>
      <c r="D188" s="162"/>
      <c r="E188" s="159"/>
      <c r="F188" s="157"/>
      <c r="G188" s="159" t="s">
        <v>188</v>
      </c>
      <c r="H188" s="169"/>
      <c r="I188" s="38"/>
      <c r="J188" s="38"/>
      <c r="K188" s="38"/>
      <c r="L188" s="39"/>
      <c r="M188" s="36"/>
      <c r="N188" s="157"/>
      <c r="O188" s="220"/>
      <c r="P188" s="38"/>
    </row>
    <row r="189" spans="2:16" ht="30.2" customHeight="1">
      <c r="B189" s="312" t="s">
        <v>154</v>
      </c>
      <c r="C189" s="35" t="s">
        <v>450</v>
      </c>
      <c r="D189" s="162" t="s">
        <v>157</v>
      </c>
      <c r="E189" s="159"/>
      <c r="F189" s="157"/>
      <c r="G189" s="159" t="s">
        <v>138</v>
      </c>
      <c r="H189" s="169"/>
      <c r="I189" s="152"/>
      <c r="J189" s="38"/>
      <c r="K189" s="38"/>
      <c r="L189" s="39"/>
      <c r="M189" s="36"/>
      <c r="N189" s="157"/>
      <c r="O189" s="220"/>
      <c r="P189" s="38"/>
    </row>
    <row r="190" spans="2:16" ht="30.2" customHeight="1">
      <c r="B190" s="312"/>
      <c r="C190" s="35" t="s">
        <v>451</v>
      </c>
      <c r="D190" s="163" t="s">
        <v>135</v>
      </c>
      <c r="E190" s="159"/>
      <c r="F190" s="157"/>
      <c r="G190" s="159" t="s">
        <v>138</v>
      </c>
      <c r="H190" s="169"/>
      <c r="I190" s="38"/>
      <c r="J190" s="38"/>
      <c r="K190" s="38"/>
      <c r="L190" s="39"/>
      <c r="M190" s="36"/>
      <c r="N190" s="157" t="s">
        <v>220</v>
      </c>
      <c r="O190" s="220"/>
      <c r="P190" s="38"/>
    </row>
    <row r="191" spans="2:16" ht="30.2" customHeight="1">
      <c r="B191" s="312" t="s">
        <v>154</v>
      </c>
      <c r="C191" s="35" t="s">
        <v>452</v>
      </c>
      <c r="D191" s="162" t="s">
        <v>149</v>
      </c>
      <c r="E191" s="159"/>
      <c r="F191" s="157"/>
      <c r="G191" s="159" t="s">
        <v>166</v>
      </c>
      <c r="H191" s="169"/>
      <c r="I191" s="152"/>
      <c r="J191" s="38"/>
      <c r="K191" s="38"/>
      <c r="L191" s="241" t="s">
        <v>453</v>
      </c>
      <c r="M191" s="36" t="s">
        <v>144</v>
      </c>
      <c r="N191" s="157" t="s">
        <v>145</v>
      </c>
      <c r="O191" s="220">
        <v>60611</v>
      </c>
      <c r="P191" s="38"/>
    </row>
    <row r="192" spans="2:16" ht="30.2" customHeight="1">
      <c r="B192" s="312" t="s">
        <v>154</v>
      </c>
      <c r="C192" s="35" t="s">
        <v>454</v>
      </c>
      <c r="D192" s="162" t="s">
        <v>157</v>
      </c>
      <c r="E192" s="159"/>
      <c r="F192" s="157"/>
      <c r="G192" s="159" t="s">
        <v>138</v>
      </c>
      <c r="H192" s="169"/>
      <c r="I192" s="152"/>
      <c r="J192" s="38"/>
      <c r="K192" s="38"/>
      <c r="L192" s="39" t="s">
        <v>455</v>
      </c>
      <c r="M192" s="36" t="s">
        <v>144</v>
      </c>
      <c r="N192" s="157" t="s">
        <v>145</v>
      </c>
      <c r="O192" s="220"/>
      <c r="P192" s="38"/>
    </row>
    <row r="193" spans="2:16" ht="30.2" customHeight="1">
      <c r="B193" s="312"/>
      <c r="C193" s="35" t="s">
        <v>456</v>
      </c>
      <c r="D193" s="163" t="s">
        <v>135</v>
      </c>
      <c r="E193" s="159"/>
      <c r="F193" s="157"/>
      <c r="G193" s="159" t="s">
        <v>138</v>
      </c>
      <c r="H193" s="169"/>
      <c r="I193" s="38"/>
      <c r="J193" s="38"/>
      <c r="K193" s="38"/>
      <c r="L193" s="39"/>
      <c r="M193" s="36"/>
      <c r="N193" s="157" t="s">
        <v>169</v>
      </c>
      <c r="O193" s="220"/>
      <c r="P193" s="38"/>
    </row>
    <row r="194" spans="2:16" ht="30.2" customHeight="1">
      <c r="B194" s="312" t="s">
        <v>130</v>
      </c>
      <c r="C194" s="35" t="s">
        <v>457</v>
      </c>
      <c r="D194" s="162" t="s">
        <v>149</v>
      </c>
      <c r="E194" s="159"/>
      <c r="F194" s="157"/>
      <c r="G194" s="159" t="s">
        <v>141</v>
      </c>
      <c r="H194" s="169"/>
      <c r="I194" s="38"/>
      <c r="J194" s="38"/>
      <c r="K194" s="38"/>
      <c r="L194" s="39"/>
      <c r="M194" s="36"/>
      <c r="N194" s="157"/>
      <c r="O194" s="220"/>
      <c r="P194" s="38"/>
    </row>
    <row r="195" spans="2:16" ht="30.2" customHeight="1">
      <c r="B195" s="312" t="s">
        <v>132</v>
      </c>
      <c r="C195" s="35" t="s">
        <v>458</v>
      </c>
      <c r="D195" s="162"/>
      <c r="E195" s="159"/>
      <c r="F195" s="157"/>
      <c r="G195" s="159" t="s">
        <v>150</v>
      </c>
      <c r="H195" s="169"/>
      <c r="I195" s="38"/>
      <c r="J195" s="38"/>
      <c r="K195" s="38"/>
      <c r="L195" s="39"/>
      <c r="M195" s="36"/>
      <c r="N195" s="157"/>
      <c r="O195" s="220"/>
      <c r="P195" s="38"/>
    </row>
    <row r="196" spans="2:16" ht="30.2" customHeight="1">
      <c r="B196" s="312" t="s">
        <v>154</v>
      </c>
      <c r="C196" s="35" t="s">
        <v>459</v>
      </c>
      <c r="D196" s="162" t="s">
        <v>149</v>
      </c>
      <c r="E196" s="159"/>
      <c r="F196" s="157"/>
      <c r="G196" s="159" t="s">
        <v>166</v>
      </c>
      <c r="H196" s="169"/>
      <c r="I196" s="38"/>
      <c r="J196" s="38"/>
      <c r="K196" s="38"/>
      <c r="L196" s="39"/>
      <c r="M196" s="36"/>
      <c r="N196" s="157"/>
      <c r="O196" s="220"/>
      <c r="P196" s="38"/>
    </row>
    <row r="197" spans="2:16" ht="30.2" customHeight="1">
      <c r="B197" s="312" t="s">
        <v>132</v>
      </c>
      <c r="C197" s="35" t="s">
        <v>460</v>
      </c>
      <c r="D197" s="162"/>
      <c r="E197" s="159" t="s">
        <v>407</v>
      </c>
      <c r="F197" s="157"/>
      <c r="G197" s="159" t="s">
        <v>188</v>
      </c>
      <c r="H197" s="169"/>
      <c r="I197" s="38"/>
      <c r="J197" s="38"/>
      <c r="K197" s="38"/>
      <c r="L197" s="39"/>
      <c r="M197" s="36"/>
      <c r="N197" s="157"/>
      <c r="O197" s="220"/>
      <c r="P197" s="38"/>
    </row>
    <row r="198" spans="2:16" ht="30.2" customHeight="1">
      <c r="B198" s="312" t="s">
        <v>199</v>
      </c>
      <c r="C198" s="35" t="s">
        <v>461</v>
      </c>
      <c r="D198" s="162"/>
      <c r="E198" s="159"/>
      <c r="F198" s="157"/>
      <c r="G198" s="159" t="s">
        <v>161</v>
      </c>
      <c r="H198" s="169"/>
      <c r="I198" s="38"/>
      <c r="J198" s="38"/>
      <c r="K198" s="38"/>
      <c r="L198" s="39"/>
      <c r="M198" s="36"/>
      <c r="N198" s="157"/>
      <c r="O198" s="220"/>
      <c r="P198" s="38"/>
    </row>
    <row r="199" spans="2:16" ht="30.2" customHeight="1">
      <c r="B199" s="312" t="s">
        <v>132</v>
      </c>
      <c r="C199" s="35" t="s">
        <v>462</v>
      </c>
      <c r="D199" s="162"/>
      <c r="E199" s="159"/>
      <c r="F199" s="157"/>
      <c r="G199" s="159" t="s">
        <v>161</v>
      </c>
      <c r="H199" s="169"/>
      <c r="I199" s="38"/>
      <c r="J199" s="38"/>
      <c r="K199" s="38"/>
      <c r="L199" s="39"/>
      <c r="M199" s="36"/>
      <c r="N199" s="157"/>
      <c r="O199" s="220"/>
      <c r="P199" s="38"/>
    </row>
    <row r="200" spans="2:16" ht="30.2" customHeight="1">
      <c r="B200" s="312" t="s">
        <v>199</v>
      </c>
      <c r="C200" s="35" t="s">
        <v>463</v>
      </c>
      <c r="D200" s="162"/>
      <c r="E200" s="159"/>
      <c r="F200" s="157"/>
      <c r="G200" s="159" t="s">
        <v>138</v>
      </c>
      <c r="H200" s="169"/>
      <c r="I200" s="38"/>
      <c r="J200" s="38"/>
      <c r="K200" s="38"/>
      <c r="L200" s="39"/>
      <c r="M200" s="36"/>
      <c r="N200" s="157"/>
      <c r="O200" s="220"/>
      <c r="P200" s="38"/>
    </row>
    <row r="201" spans="2:16" ht="30.2" customHeight="1">
      <c r="B201" s="312" t="s">
        <v>132</v>
      </c>
      <c r="C201" s="35" t="s">
        <v>464</v>
      </c>
      <c r="D201" s="162"/>
      <c r="E201" s="159"/>
      <c r="F201" s="157"/>
      <c r="G201" s="159" t="s">
        <v>141</v>
      </c>
      <c r="H201" s="169"/>
      <c r="I201" s="38"/>
      <c r="J201" s="38"/>
      <c r="K201" s="38"/>
      <c r="L201" s="39"/>
      <c r="M201" s="36"/>
      <c r="N201" s="157"/>
      <c r="O201" s="220"/>
      <c r="P201" s="38"/>
    </row>
    <row r="202" spans="2:16" ht="30.2" customHeight="1">
      <c r="B202" s="312" t="s">
        <v>154</v>
      </c>
      <c r="C202" s="35" t="s">
        <v>465</v>
      </c>
      <c r="D202" s="163" t="s">
        <v>466</v>
      </c>
      <c r="E202" s="159" t="s">
        <v>467</v>
      </c>
      <c r="F202" s="157"/>
      <c r="G202" s="159" t="s">
        <v>138</v>
      </c>
      <c r="H202" s="169" t="s">
        <v>138</v>
      </c>
      <c r="I202" s="152"/>
      <c r="J202" s="38"/>
      <c r="K202" s="38"/>
      <c r="L202" s="39"/>
      <c r="M202" s="36" t="s">
        <v>468</v>
      </c>
      <c r="N202" s="157"/>
      <c r="O202" s="220"/>
      <c r="P202" s="38"/>
    </row>
    <row r="203" spans="2:16" ht="30.2" customHeight="1">
      <c r="B203" s="312" t="s">
        <v>199</v>
      </c>
      <c r="C203" s="35" t="s">
        <v>469</v>
      </c>
      <c r="D203" s="162" t="s">
        <v>149</v>
      </c>
      <c r="E203" s="159"/>
      <c r="F203" s="157"/>
      <c r="G203" s="159" t="s">
        <v>188</v>
      </c>
      <c r="H203" s="169"/>
      <c r="I203" s="38"/>
      <c r="J203" s="38"/>
      <c r="K203" s="38"/>
      <c r="L203" s="39"/>
      <c r="M203" s="36"/>
      <c r="N203" s="157"/>
      <c r="O203" s="220"/>
      <c r="P203" s="38"/>
    </row>
    <row r="204" spans="2:16" ht="30.2" customHeight="1">
      <c r="B204" s="312" t="s">
        <v>132</v>
      </c>
      <c r="C204" s="35" t="s">
        <v>470</v>
      </c>
      <c r="D204" s="162"/>
      <c r="E204" s="159"/>
      <c r="F204" s="157"/>
      <c r="G204" s="159" t="s">
        <v>141</v>
      </c>
      <c r="H204" s="169"/>
      <c r="I204" s="38"/>
      <c r="J204" s="38"/>
      <c r="K204" s="38"/>
      <c r="L204" s="39"/>
      <c r="M204" s="36"/>
      <c r="N204" s="157"/>
      <c r="O204" s="220"/>
      <c r="P204" s="38"/>
    </row>
    <row r="205" spans="2:16" ht="30.2" customHeight="1">
      <c r="B205" s="312" t="s">
        <v>154</v>
      </c>
      <c r="C205" s="35" t="s">
        <v>471</v>
      </c>
      <c r="D205" s="162"/>
      <c r="E205" s="159"/>
      <c r="F205" s="157"/>
      <c r="G205" s="159" t="s">
        <v>141</v>
      </c>
      <c r="H205" s="169"/>
      <c r="I205" s="38"/>
      <c r="J205" s="38"/>
      <c r="K205" s="38"/>
      <c r="L205" s="39"/>
      <c r="M205" s="36"/>
      <c r="N205" s="157"/>
      <c r="O205" s="220"/>
      <c r="P205" s="38"/>
    </row>
    <row r="206" spans="2:16" ht="30.2" customHeight="1">
      <c r="B206" s="312" t="s">
        <v>199</v>
      </c>
      <c r="C206" s="35" t="s">
        <v>472</v>
      </c>
      <c r="D206" s="162"/>
      <c r="E206" s="159"/>
      <c r="F206" s="157"/>
      <c r="G206" s="159" t="s">
        <v>166</v>
      </c>
      <c r="H206" s="169"/>
      <c r="I206" s="38"/>
      <c r="J206" s="38"/>
      <c r="K206" s="38"/>
      <c r="L206" s="39"/>
      <c r="M206" s="36"/>
      <c r="N206" s="157"/>
      <c r="O206" s="220"/>
      <c r="P206" s="38" t="s">
        <v>473</v>
      </c>
    </row>
    <row r="207" spans="2:16" ht="30.2" customHeight="1">
      <c r="B207" s="312"/>
      <c r="C207" s="35" t="s">
        <v>474</v>
      </c>
      <c r="D207" s="164" t="s">
        <v>183</v>
      </c>
      <c r="E207" s="159"/>
      <c r="F207" s="157"/>
      <c r="G207" s="159" t="s">
        <v>150</v>
      </c>
      <c r="H207" s="169"/>
      <c r="I207" s="38"/>
      <c r="J207" s="38"/>
      <c r="K207" s="38"/>
      <c r="L207" s="39"/>
      <c r="M207" s="36" t="s">
        <v>475</v>
      </c>
      <c r="N207" s="157" t="s">
        <v>152</v>
      </c>
      <c r="O207" s="220"/>
      <c r="P207" s="38" t="s">
        <v>476</v>
      </c>
    </row>
    <row r="208" spans="2:16" ht="30.2" customHeight="1">
      <c r="B208" s="312" t="s">
        <v>132</v>
      </c>
      <c r="C208" s="35" t="s">
        <v>477</v>
      </c>
      <c r="D208" s="162"/>
      <c r="E208" s="159"/>
      <c r="F208" s="157"/>
      <c r="G208" s="159" t="s">
        <v>161</v>
      </c>
      <c r="H208" s="169" t="s">
        <v>141</v>
      </c>
      <c r="I208" s="152"/>
      <c r="J208" s="38"/>
      <c r="K208" s="38"/>
      <c r="L208" s="39"/>
      <c r="M208" s="36"/>
      <c r="N208" s="157"/>
      <c r="O208" s="220"/>
      <c r="P208" s="38" t="s">
        <v>478</v>
      </c>
    </row>
    <row r="209" spans="2:16" ht="30.2" customHeight="1">
      <c r="B209" s="312" t="s">
        <v>132</v>
      </c>
      <c r="C209" s="35" t="s">
        <v>479</v>
      </c>
      <c r="D209" s="162"/>
      <c r="E209" s="159"/>
      <c r="F209" s="157"/>
      <c r="G209" s="159" t="s">
        <v>141</v>
      </c>
      <c r="H209" s="169"/>
      <c r="I209" s="38"/>
      <c r="J209" s="38"/>
      <c r="K209" s="38"/>
      <c r="L209" s="39"/>
      <c r="M209" s="36"/>
      <c r="N209" s="157"/>
      <c r="O209" s="220"/>
      <c r="P209" s="38"/>
    </row>
    <row r="210" spans="2:16" ht="30.2" customHeight="1">
      <c r="B210" s="312" t="s">
        <v>154</v>
      </c>
      <c r="C210" s="35" t="s">
        <v>480</v>
      </c>
      <c r="D210" s="164" t="s">
        <v>183</v>
      </c>
      <c r="E210" s="159" t="s">
        <v>237</v>
      </c>
      <c r="F210" s="157"/>
      <c r="G210" s="159" t="s">
        <v>138</v>
      </c>
      <c r="H210" s="169"/>
      <c r="I210" s="152"/>
      <c r="J210" s="38"/>
      <c r="K210" s="38"/>
      <c r="L210" s="39"/>
      <c r="M210" s="36"/>
      <c r="N210" s="157" t="s">
        <v>136</v>
      </c>
      <c r="O210" s="220"/>
      <c r="P210" s="38" t="s">
        <v>481</v>
      </c>
    </row>
    <row r="211" spans="2:16" ht="30.2" customHeight="1">
      <c r="B211" s="312" t="s">
        <v>132</v>
      </c>
      <c r="C211" s="35" t="s">
        <v>482</v>
      </c>
      <c r="D211" s="162"/>
      <c r="E211" s="159"/>
      <c r="F211" s="157"/>
      <c r="G211" s="159" t="s">
        <v>161</v>
      </c>
      <c r="H211" s="169"/>
      <c r="I211" s="38"/>
      <c r="J211" s="38"/>
      <c r="K211" s="38"/>
      <c r="L211" s="39"/>
      <c r="M211" s="36"/>
      <c r="N211" s="157"/>
      <c r="O211" s="220"/>
      <c r="P211" s="38"/>
    </row>
    <row r="212" spans="2:16" ht="30.2" customHeight="1">
      <c r="B212" s="312"/>
      <c r="C212" s="35" t="s">
        <v>483</v>
      </c>
      <c r="D212" s="162" t="s">
        <v>149</v>
      </c>
      <c r="E212" s="159" t="s">
        <v>407</v>
      </c>
      <c r="F212" s="157"/>
      <c r="G212" s="159" t="s">
        <v>166</v>
      </c>
      <c r="H212" s="169"/>
      <c r="I212" s="38"/>
      <c r="J212" s="38"/>
      <c r="K212" s="38" t="s">
        <v>484</v>
      </c>
      <c r="L212" s="39" t="s">
        <v>485</v>
      </c>
      <c r="M212" s="36" t="s">
        <v>144</v>
      </c>
      <c r="N212" s="157" t="s">
        <v>145</v>
      </c>
      <c r="O212" s="220">
        <v>60647</v>
      </c>
      <c r="P212" s="38" t="s">
        <v>486</v>
      </c>
    </row>
    <row r="213" spans="2:16" ht="30.2" customHeight="1">
      <c r="B213" s="312"/>
      <c r="C213" s="35" t="s">
        <v>487</v>
      </c>
      <c r="D213" s="163" t="s">
        <v>135</v>
      </c>
      <c r="E213" s="159"/>
      <c r="F213" s="157"/>
      <c r="G213" s="159" t="s">
        <v>138</v>
      </c>
      <c r="H213" s="169"/>
      <c r="I213" s="38"/>
      <c r="J213" s="38"/>
      <c r="K213" s="38"/>
      <c r="L213" s="39"/>
      <c r="M213" s="36"/>
      <c r="N213" s="157" t="s">
        <v>220</v>
      </c>
      <c r="O213" s="220"/>
      <c r="P213" s="38"/>
    </row>
    <row r="214" spans="2:16" ht="30.2" customHeight="1">
      <c r="B214" s="312" t="s">
        <v>199</v>
      </c>
      <c r="C214" s="35" t="s">
        <v>488</v>
      </c>
      <c r="D214" s="162"/>
      <c r="E214" s="159"/>
      <c r="F214" s="157"/>
      <c r="G214" s="159" t="s">
        <v>141</v>
      </c>
      <c r="H214" s="169"/>
      <c r="I214" s="38"/>
      <c r="J214" s="38"/>
      <c r="K214" s="38"/>
      <c r="L214" s="39"/>
      <c r="M214" s="36"/>
      <c r="N214" s="157"/>
      <c r="O214" s="220"/>
      <c r="P214" s="38"/>
    </row>
    <row r="215" spans="2:16" ht="30.2" customHeight="1">
      <c r="B215" s="312" t="s">
        <v>154</v>
      </c>
      <c r="C215" s="35" t="s">
        <v>489</v>
      </c>
      <c r="D215" s="163" t="s">
        <v>135</v>
      </c>
      <c r="E215" s="159" t="s">
        <v>261</v>
      </c>
      <c r="F215" s="157"/>
      <c r="G215" s="159" t="s">
        <v>141</v>
      </c>
      <c r="H215" s="169"/>
      <c r="I215" s="152"/>
      <c r="J215" s="38"/>
      <c r="K215" s="38" t="s">
        <v>490</v>
      </c>
      <c r="L215" s="39"/>
      <c r="M215" s="36"/>
      <c r="N215" s="157"/>
      <c r="O215" s="220"/>
      <c r="P215" s="38" t="s">
        <v>491</v>
      </c>
    </row>
    <row r="216" spans="2:16" ht="30.2" customHeight="1">
      <c r="B216" s="312" t="s">
        <v>154</v>
      </c>
      <c r="C216" s="35" t="s">
        <v>492</v>
      </c>
      <c r="D216" s="162" t="s">
        <v>135</v>
      </c>
      <c r="E216" s="159" t="s">
        <v>261</v>
      </c>
      <c r="F216" s="157"/>
      <c r="G216" s="159" t="s">
        <v>141</v>
      </c>
      <c r="H216" s="169"/>
      <c r="I216" s="152">
        <v>45789</v>
      </c>
      <c r="J216" s="38"/>
      <c r="K216" s="38"/>
      <c r="L216" s="39"/>
      <c r="M216" s="36"/>
      <c r="N216" s="157"/>
      <c r="O216" s="220"/>
      <c r="P216" s="38"/>
    </row>
    <row r="217" spans="2:16" ht="30.2" customHeight="1">
      <c r="B217" s="312"/>
      <c r="C217" s="35" t="s">
        <v>493</v>
      </c>
      <c r="D217" s="163" t="s">
        <v>135</v>
      </c>
      <c r="E217" s="159"/>
      <c r="F217" s="157"/>
      <c r="G217" s="159"/>
      <c r="H217" s="169"/>
      <c r="I217" s="38"/>
      <c r="J217" s="38"/>
      <c r="K217" s="38"/>
      <c r="L217" s="39"/>
      <c r="M217" s="36" t="s">
        <v>144</v>
      </c>
      <c r="N217" s="157" t="s">
        <v>145</v>
      </c>
      <c r="O217" s="220"/>
      <c r="P217" s="38"/>
    </row>
    <row r="218" spans="2:16" ht="30.2" customHeight="1">
      <c r="B218" s="312"/>
      <c r="C218" s="35" t="s">
        <v>494</v>
      </c>
      <c r="D218" s="163" t="s">
        <v>135</v>
      </c>
      <c r="E218" s="159"/>
      <c r="F218" s="157"/>
      <c r="G218" s="159" t="s">
        <v>138</v>
      </c>
      <c r="H218" s="169"/>
      <c r="I218" s="38"/>
      <c r="J218" s="38"/>
      <c r="K218" s="38"/>
      <c r="L218" s="39"/>
      <c r="M218" s="36"/>
      <c r="N218" s="157" t="s">
        <v>169</v>
      </c>
      <c r="O218" s="220"/>
      <c r="P218" s="38"/>
    </row>
    <row r="219" spans="2:16" ht="30.2" customHeight="1">
      <c r="B219" s="312" t="s">
        <v>154</v>
      </c>
      <c r="C219" s="35" t="s">
        <v>495</v>
      </c>
      <c r="D219" s="163" t="s">
        <v>496</v>
      </c>
      <c r="E219" s="159" t="s">
        <v>237</v>
      </c>
      <c r="F219" s="157"/>
      <c r="G219" s="159" t="s">
        <v>138</v>
      </c>
      <c r="H219" s="169"/>
      <c r="I219" s="152"/>
      <c r="J219" s="38"/>
      <c r="K219" s="38"/>
      <c r="L219" s="39"/>
      <c r="M219" s="36"/>
      <c r="N219" s="157" t="s">
        <v>220</v>
      </c>
      <c r="O219" s="220"/>
      <c r="P219" s="38"/>
    </row>
    <row r="220" spans="2:16" ht="30.2" customHeight="1">
      <c r="B220" s="312" t="s">
        <v>132</v>
      </c>
      <c r="C220" s="35" t="s">
        <v>497</v>
      </c>
      <c r="D220" s="162"/>
      <c r="E220" s="159"/>
      <c r="F220" s="157"/>
      <c r="G220" s="159" t="s">
        <v>188</v>
      </c>
      <c r="H220" s="169"/>
      <c r="I220" s="38"/>
      <c r="J220" s="38"/>
      <c r="K220" s="38"/>
      <c r="L220" s="39"/>
      <c r="M220" s="36"/>
      <c r="N220" s="157"/>
      <c r="O220" s="220"/>
      <c r="P220" s="38"/>
    </row>
    <row r="221" spans="2:16" ht="30.2" customHeight="1">
      <c r="B221" s="312" t="s">
        <v>154</v>
      </c>
      <c r="C221" s="35" t="s">
        <v>498</v>
      </c>
      <c r="D221" s="162" t="s">
        <v>185</v>
      </c>
      <c r="E221" s="159"/>
      <c r="F221" s="157"/>
      <c r="G221" s="159" t="s">
        <v>166</v>
      </c>
      <c r="H221" s="169"/>
      <c r="I221" s="152"/>
      <c r="J221" s="38"/>
      <c r="K221" s="38"/>
      <c r="L221" s="39" t="s">
        <v>499</v>
      </c>
      <c r="M221" s="36" t="s">
        <v>144</v>
      </c>
      <c r="N221" s="157" t="s">
        <v>145</v>
      </c>
      <c r="O221" s="220"/>
      <c r="P221" s="38"/>
    </row>
    <row r="222" spans="2:16" ht="30.2" customHeight="1">
      <c r="B222" s="312" t="s">
        <v>154</v>
      </c>
      <c r="C222" s="35" t="s">
        <v>500</v>
      </c>
      <c r="D222" s="163" t="s">
        <v>185</v>
      </c>
      <c r="E222" s="159" t="s">
        <v>240</v>
      </c>
      <c r="F222" s="157"/>
      <c r="G222" s="159" t="s">
        <v>141</v>
      </c>
      <c r="H222" s="169"/>
      <c r="I222" s="152">
        <v>45810</v>
      </c>
      <c r="J222" s="38"/>
      <c r="K222" s="38"/>
      <c r="L222" s="39"/>
      <c r="M222" s="36"/>
      <c r="N222" s="157"/>
      <c r="O222" s="220"/>
      <c r="P222" s="38" t="s">
        <v>501</v>
      </c>
    </row>
    <row r="223" spans="2:16" ht="30.2" customHeight="1">
      <c r="B223" s="312" t="s">
        <v>132</v>
      </c>
      <c r="C223" s="35" t="s">
        <v>502</v>
      </c>
      <c r="D223" s="162"/>
      <c r="E223" s="159"/>
      <c r="F223" s="157"/>
      <c r="G223" s="159" t="s">
        <v>188</v>
      </c>
      <c r="H223" s="169"/>
      <c r="I223" s="38"/>
      <c r="J223" s="38"/>
      <c r="K223" s="38"/>
      <c r="L223" s="39"/>
      <c r="M223" s="36"/>
      <c r="N223" s="157"/>
      <c r="O223" s="220"/>
      <c r="P223" s="38"/>
    </row>
    <row r="224" spans="2:16" ht="30.2" customHeight="1">
      <c r="B224" s="312" t="s">
        <v>130</v>
      </c>
      <c r="C224" s="35" t="s">
        <v>503</v>
      </c>
      <c r="D224" s="162" t="s">
        <v>185</v>
      </c>
      <c r="E224" s="159"/>
      <c r="F224" s="157"/>
      <c r="G224" s="159" t="s">
        <v>166</v>
      </c>
      <c r="H224" s="169"/>
      <c r="I224" s="38"/>
      <c r="J224" s="38"/>
      <c r="K224" s="38"/>
      <c r="L224" s="39"/>
      <c r="M224" s="36"/>
      <c r="N224" s="157"/>
      <c r="O224" s="220"/>
      <c r="P224" s="38"/>
    </row>
    <row r="225" spans="2:16" ht="30.2" customHeight="1">
      <c r="B225" s="312" t="s">
        <v>130</v>
      </c>
      <c r="C225" s="35" t="s">
        <v>504</v>
      </c>
      <c r="D225" s="162" t="s">
        <v>185</v>
      </c>
      <c r="E225" s="159"/>
      <c r="F225" s="157"/>
      <c r="G225" s="159" t="s">
        <v>161</v>
      </c>
      <c r="H225" s="169"/>
      <c r="I225" s="38"/>
      <c r="J225" s="38"/>
      <c r="K225" s="38"/>
      <c r="L225" s="39" t="s">
        <v>505</v>
      </c>
      <c r="M225" s="36" t="s">
        <v>144</v>
      </c>
      <c r="N225" s="157" t="s">
        <v>145</v>
      </c>
      <c r="O225" s="220"/>
      <c r="P225" s="38" t="s">
        <v>506</v>
      </c>
    </row>
    <row r="226" spans="2:16" ht="30.2" customHeight="1">
      <c r="B226" s="313" t="s">
        <v>154</v>
      </c>
      <c r="C226" s="35" t="s">
        <v>507</v>
      </c>
      <c r="D226" s="224" t="s">
        <v>364</v>
      </c>
      <c r="E226" s="226" t="s">
        <v>240</v>
      </c>
      <c r="F226" s="157"/>
      <c r="G226" s="226" t="s">
        <v>166</v>
      </c>
      <c r="H226" s="228"/>
      <c r="I226" s="230"/>
      <c r="J226" s="63"/>
      <c r="K226" s="54"/>
      <c r="L226" s="217" t="s">
        <v>508</v>
      </c>
      <c r="M226" s="36" t="s">
        <v>326</v>
      </c>
      <c r="N226" s="157" t="s">
        <v>145</v>
      </c>
      <c r="O226" s="222">
        <v>60647</v>
      </c>
      <c r="P226" s="54" t="s">
        <v>509</v>
      </c>
    </row>
    <row r="227" spans="2:16" ht="30.2" customHeight="1">
      <c r="B227" s="312" t="s">
        <v>130</v>
      </c>
      <c r="C227" s="35" t="s">
        <v>510</v>
      </c>
      <c r="D227" s="162" t="s">
        <v>149</v>
      </c>
      <c r="E227" s="159"/>
      <c r="F227" s="157"/>
      <c r="G227" s="159" t="s">
        <v>141</v>
      </c>
      <c r="H227" s="169"/>
      <c r="I227" s="38"/>
      <c r="J227" s="38"/>
      <c r="K227" s="38"/>
      <c r="L227" s="39"/>
      <c r="M227" s="36"/>
      <c r="N227" s="157"/>
      <c r="O227" s="220"/>
      <c r="P227" s="38"/>
    </row>
    <row r="228" spans="2:16" ht="30.2" customHeight="1">
      <c r="B228" s="312" t="s">
        <v>132</v>
      </c>
      <c r="C228" s="35" t="s">
        <v>511</v>
      </c>
      <c r="D228" s="162" t="s">
        <v>512</v>
      </c>
      <c r="E228" s="159"/>
      <c r="F228" s="157"/>
      <c r="G228" s="159" t="s">
        <v>166</v>
      </c>
      <c r="H228" s="169"/>
      <c r="I228" s="38"/>
      <c r="J228" s="38"/>
      <c r="K228" s="38"/>
      <c r="L228" s="39"/>
      <c r="M228" s="36"/>
      <c r="N228" s="157"/>
      <c r="O228" s="220"/>
      <c r="P228" s="38"/>
    </row>
    <row r="229" spans="2:16" ht="30.2" customHeight="1">
      <c r="B229" s="312" t="s">
        <v>132</v>
      </c>
      <c r="C229" s="35" t="s">
        <v>513</v>
      </c>
      <c r="D229" s="162"/>
      <c r="E229" s="159"/>
      <c r="F229" s="157"/>
      <c r="G229" s="159" t="s">
        <v>138</v>
      </c>
      <c r="H229" s="169"/>
      <c r="I229" s="38"/>
      <c r="J229" s="38"/>
      <c r="K229" s="38"/>
      <c r="L229" s="39"/>
      <c r="M229" s="36"/>
      <c r="N229" s="157"/>
      <c r="O229" s="220"/>
      <c r="P229" s="38"/>
    </row>
    <row r="230" spans="2:16" ht="30.2" customHeight="1">
      <c r="B230" s="312" t="s">
        <v>154</v>
      </c>
      <c r="C230" s="35" t="s">
        <v>514</v>
      </c>
      <c r="D230" s="162" t="s">
        <v>157</v>
      </c>
      <c r="E230" s="159"/>
      <c r="F230" s="157"/>
      <c r="G230" s="159" t="s">
        <v>138</v>
      </c>
      <c r="H230" s="169"/>
      <c r="I230" s="152"/>
      <c r="J230" s="38"/>
      <c r="K230" s="38"/>
      <c r="L230" s="39"/>
      <c r="M230" s="36"/>
      <c r="N230" s="157"/>
      <c r="O230" s="220"/>
      <c r="P230" s="38"/>
    </row>
    <row r="231" spans="2:16" ht="30.2" customHeight="1">
      <c r="B231" s="312" t="s">
        <v>199</v>
      </c>
      <c r="C231" s="35" t="s">
        <v>515</v>
      </c>
      <c r="D231" s="162"/>
      <c r="E231" s="159"/>
      <c r="F231" s="157"/>
      <c r="G231" s="159" t="s">
        <v>166</v>
      </c>
      <c r="H231" s="169"/>
      <c r="I231" s="38"/>
      <c r="J231" s="38"/>
      <c r="K231" s="38"/>
      <c r="L231" s="39"/>
      <c r="M231" s="36"/>
      <c r="N231" s="157"/>
      <c r="O231" s="220"/>
      <c r="P231" s="38"/>
    </row>
    <row r="232" spans="2:16" ht="30.2" customHeight="1">
      <c r="B232" s="312" t="s">
        <v>132</v>
      </c>
      <c r="C232" s="35" t="s">
        <v>516</v>
      </c>
      <c r="D232" s="162"/>
      <c r="E232" s="159"/>
      <c r="F232" s="157"/>
      <c r="G232" s="159" t="s">
        <v>188</v>
      </c>
      <c r="H232" s="169"/>
      <c r="I232" s="38"/>
      <c r="J232" s="38"/>
      <c r="K232" s="38"/>
      <c r="L232" s="39"/>
      <c r="M232" s="36"/>
      <c r="N232" s="157"/>
      <c r="O232" s="220"/>
      <c r="P232" s="38"/>
    </row>
    <row r="233" spans="2:16" ht="30.2" customHeight="1">
      <c r="B233" s="312"/>
      <c r="C233" s="35" t="s">
        <v>517</v>
      </c>
      <c r="D233" s="163" t="s">
        <v>135</v>
      </c>
      <c r="E233" s="159"/>
      <c r="F233" s="157"/>
      <c r="G233" s="159"/>
      <c r="H233" s="169"/>
      <c r="I233" s="38"/>
      <c r="J233" s="38"/>
      <c r="K233" s="38"/>
      <c r="L233" s="39"/>
      <c r="M233" s="36" t="s">
        <v>144</v>
      </c>
      <c r="N233" s="157" t="s">
        <v>145</v>
      </c>
      <c r="O233" s="220"/>
      <c r="P233" s="38"/>
    </row>
    <row r="234" spans="2:16" ht="30.2" customHeight="1">
      <c r="B234" s="312"/>
      <c r="C234" s="35" t="s">
        <v>518</v>
      </c>
      <c r="D234" s="163" t="s">
        <v>135</v>
      </c>
      <c r="E234" s="159"/>
      <c r="F234" s="157"/>
      <c r="G234" s="159"/>
      <c r="H234" s="169"/>
      <c r="I234" s="38"/>
      <c r="J234" s="38"/>
      <c r="K234" s="38"/>
      <c r="L234" s="39"/>
      <c r="M234" s="36" t="s">
        <v>144</v>
      </c>
      <c r="N234" s="157" t="s">
        <v>145</v>
      </c>
      <c r="O234" s="220"/>
      <c r="P234" s="38"/>
    </row>
    <row r="235" spans="2:16" ht="30.2" customHeight="1">
      <c r="B235" s="312" t="s">
        <v>154</v>
      </c>
      <c r="C235" s="35" t="s">
        <v>519</v>
      </c>
      <c r="D235" s="162" t="s">
        <v>157</v>
      </c>
      <c r="E235" s="159"/>
      <c r="F235" s="157"/>
      <c r="G235" s="159" t="s">
        <v>166</v>
      </c>
      <c r="H235" s="169"/>
      <c r="I235" s="152"/>
      <c r="J235" s="38"/>
      <c r="K235" s="38"/>
      <c r="L235" s="39"/>
      <c r="M235" s="36"/>
      <c r="N235" s="157"/>
      <c r="O235" s="220"/>
      <c r="P235" s="38"/>
    </row>
    <row r="236" spans="2:16" ht="30.2" customHeight="1">
      <c r="B236" s="312" t="s">
        <v>132</v>
      </c>
      <c r="C236" s="35" t="s">
        <v>520</v>
      </c>
      <c r="D236" s="162"/>
      <c r="E236" s="159"/>
      <c r="F236" s="157"/>
      <c r="G236" s="159" t="s">
        <v>188</v>
      </c>
      <c r="H236" s="169"/>
      <c r="I236" s="38"/>
      <c r="J236" s="38"/>
      <c r="K236" s="38"/>
      <c r="L236" s="39"/>
      <c r="M236" s="36"/>
      <c r="N236" s="157"/>
      <c r="O236" s="220"/>
      <c r="P236" s="38"/>
    </row>
    <row r="237" spans="2:16" ht="30.2" customHeight="1">
      <c r="B237" s="312" t="s">
        <v>132</v>
      </c>
      <c r="C237" s="35" t="s">
        <v>521</v>
      </c>
      <c r="D237" s="162"/>
      <c r="E237" s="159"/>
      <c r="F237" s="157"/>
      <c r="G237" s="159" t="s">
        <v>188</v>
      </c>
      <c r="H237" s="169"/>
      <c r="I237" s="38"/>
      <c r="J237" s="38"/>
      <c r="K237" s="38"/>
      <c r="L237" s="55"/>
      <c r="M237" s="36"/>
      <c r="N237" s="157"/>
      <c r="O237" s="220"/>
      <c r="P237" s="38"/>
    </row>
    <row r="238" spans="2:16" ht="30.2" customHeight="1">
      <c r="B238" s="312"/>
      <c r="C238" s="35" t="s">
        <v>522</v>
      </c>
      <c r="D238" s="163" t="s">
        <v>135</v>
      </c>
      <c r="E238" s="159"/>
      <c r="F238" s="157"/>
      <c r="G238" s="159" t="s">
        <v>150</v>
      </c>
      <c r="H238" s="169"/>
      <c r="I238" s="38"/>
      <c r="J238" s="38"/>
      <c r="K238" s="38"/>
      <c r="L238" s="39"/>
      <c r="M238" s="36"/>
      <c r="N238" s="157" t="s">
        <v>152</v>
      </c>
      <c r="O238" s="220"/>
      <c r="P238" s="38"/>
    </row>
    <row r="239" spans="2:16" ht="30.2" customHeight="1">
      <c r="B239" s="312" t="s">
        <v>132</v>
      </c>
      <c r="C239" s="35" t="s">
        <v>523</v>
      </c>
      <c r="D239" s="162"/>
      <c r="E239" s="159"/>
      <c r="F239" s="157"/>
      <c r="G239" s="159" t="s">
        <v>141</v>
      </c>
      <c r="H239" s="169"/>
      <c r="I239" s="38"/>
      <c r="J239" s="38"/>
      <c r="K239" s="38"/>
      <c r="L239" s="39"/>
      <c r="M239" s="36"/>
      <c r="N239" s="157"/>
      <c r="O239" s="220"/>
      <c r="P239" s="38"/>
    </row>
    <row r="240" spans="2:16" ht="30.2" customHeight="1">
      <c r="B240" s="312" t="s">
        <v>154</v>
      </c>
      <c r="C240" s="35" t="s">
        <v>524</v>
      </c>
      <c r="D240" s="164" t="s">
        <v>195</v>
      </c>
      <c r="E240" s="159"/>
      <c r="F240" s="157"/>
      <c r="G240" s="159" t="s">
        <v>138</v>
      </c>
      <c r="H240" s="169"/>
      <c r="I240" s="152"/>
      <c r="J240" s="38"/>
      <c r="K240" s="38"/>
      <c r="L240" s="39"/>
      <c r="M240" s="36" t="s">
        <v>525</v>
      </c>
      <c r="N240" s="157" t="s">
        <v>136</v>
      </c>
      <c r="O240" s="220"/>
      <c r="P240" s="38" t="s">
        <v>526</v>
      </c>
    </row>
    <row r="241" spans="2:16" ht="30.2" customHeight="1">
      <c r="B241" s="313"/>
      <c r="C241" s="35" t="s">
        <v>527</v>
      </c>
      <c r="D241" s="224" t="s">
        <v>528</v>
      </c>
      <c r="E241" s="226" t="s">
        <v>160</v>
      </c>
      <c r="F241" s="157"/>
      <c r="G241" s="226" t="s">
        <v>166</v>
      </c>
      <c r="H241" s="228"/>
      <c r="I241" s="230"/>
      <c r="J241" s="63"/>
      <c r="K241" s="54"/>
      <c r="L241" s="216" t="s">
        <v>529</v>
      </c>
      <c r="M241" s="36" t="s">
        <v>530</v>
      </c>
      <c r="N241" s="157" t="s">
        <v>145</v>
      </c>
      <c r="O241" s="222"/>
      <c r="P241" s="54"/>
    </row>
    <row r="242" spans="2:16" ht="30.2" customHeight="1">
      <c r="B242" s="312"/>
      <c r="C242" s="35" t="s">
        <v>531</v>
      </c>
      <c r="D242" s="163" t="s">
        <v>135</v>
      </c>
      <c r="E242" s="159"/>
      <c r="F242" s="157"/>
      <c r="G242" s="159" t="s">
        <v>150</v>
      </c>
      <c r="H242" s="169"/>
      <c r="I242" s="38"/>
      <c r="J242" s="38"/>
      <c r="K242" s="38"/>
      <c r="L242" s="39"/>
      <c r="M242" s="36"/>
      <c r="N242" s="157" t="s">
        <v>152</v>
      </c>
      <c r="O242" s="220"/>
      <c r="P242" s="38"/>
    </row>
    <row r="243" spans="2:16" ht="30.2" customHeight="1">
      <c r="B243" s="312" t="s">
        <v>154</v>
      </c>
      <c r="C243" s="35" t="s">
        <v>532</v>
      </c>
      <c r="D243" s="162" t="s">
        <v>149</v>
      </c>
      <c r="E243" s="159" t="s">
        <v>237</v>
      </c>
      <c r="F243" s="157"/>
      <c r="G243" s="159" t="s">
        <v>150</v>
      </c>
      <c r="H243" s="169"/>
      <c r="I243" s="38"/>
      <c r="J243" s="38"/>
      <c r="K243" s="38" t="s">
        <v>533</v>
      </c>
      <c r="L243" s="39"/>
      <c r="M243" s="36"/>
      <c r="N243" s="157"/>
      <c r="O243" s="220"/>
      <c r="P243" s="38" t="s">
        <v>534</v>
      </c>
    </row>
    <row r="244" spans="2:16" ht="30.2" customHeight="1">
      <c r="B244" s="312" t="s">
        <v>130</v>
      </c>
      <c r="C244" s="35" t="s">
        <v>535</v>
      </c>
      <c r="D244" s="162" t="s">
        <v>295</v>
      </c>
      <c r="E244" s="159" t="s">
        <v>160</v>
      </c>
      <c r="F244" s="157"/>
      <c r="G244" s="159" t="s">
        <v>161</v>
      </c>
      <c r="H244" s="169"/>
      <c r="I244" s="38"/>
      <c r="J244" s="38"/>
      <c r="K244" s="38" t="s">
        <v>536</v>
      </c>
      <c r="L244" s="39" t="s">
        <v>537</v>
      </c>
      <c r="M244" s="36" t="s">
        <v>538</v>
      </c>
      <c r="N244" s="157" t="s">
        <v>145</v>
      </c>
      <c r="O244" s="220"/>
      <c r="P244" s="38" t="s">
        <v>539</v>
      </c>
    </row>
    <row r="245" spans="2:16" ht="30.2" customHeight="1">
      <c r="B245" s="312" t="s">
        <v>132</v>
      </c>
      <c r="C245" s="35" t="s">
        <v>540</v>
      </c>
      <c r="D245" s="162"/>
      <c r="E245" s="159"/>
      <c r="F245" s="157"/>
      <c r="G245" s="159" t="s">
        <v>161</v>
      </c>
      <c r="H245" s="169"/>
      <c r="I245" s="38"/>
      <c r="J245" s="38"/>
      <c r="K245" s="38"/>
      <c r="L245" s="39" t="s">
        <v>541</v>
      </c>
      <c r="M245" s="36" t="s">
        <v>144</v>
      </c>
      <c r="N245" s="157" t="s">
        <v>145</v>
      </c>
      <c r="O245" s="220"/>
      <c r="P245" s="38"/>
    </row>
    <row r="246" spans="2:16" ht="30.2" customHeight="1">
      <c r="B246" s="312" t="s">
        <v>199</v>
      </c>
      <c r="C246" s="35" t="s">
        <v>542</v>
      </c>
      <c r="D246" s="162"/>
      <c r="E246" s="159"/>
      <c r="F246" s="157"/>
      <c r="G246" s="159" t="s">
        <v>141</v>
      </c>
      <c r="H246" s="169"/>
      <c r="I246" s="38"/>
      <c r="J246" s="38"/>
      <c r="K246" s="38"/>
      <c r="L246" s="39"/>
      <c r="M246" s="36"/>
      <c r="N246" s="157"/>
      <c r="O246" s="220"/>
      <c r="P246" s="38"/>
    </row>
    <row r="247" spans="2:16" ht="30.2" customHeight="1">
      <c r="B247" s="312" t="s">
        <v>199</v>
      </c>
      <c r="C247" s="35" t="s">
        <v>543</v>
      </c>
      <c r="D247" s="162"/>
      <c r="E247" s="159"/>
      <c r="F247" s="157"/>
      <c r="G247" s="159" t="s">
        <v>188</v>
      </c>
      <c r="H247" s="169"/>
      <c r="I247" s="38"/>
      <c r="J247" s="38"/>
      <c r="K247" s="38"/>
      <c r="L247" s="39"/>
      <c r="M247" s="36"/>
      <c r="N247" s="157"/>
      <c r="O247" s="220"/>
      <c r="P247" s="38"/>
    </row>
    <row r="248" spans="2:16" ht="30.2" customHeight="1">
      <c r="B248" s="312"/>
      <c r="C248" s="35" t="s">
        <v>544</v>
      </c>
      <c r="D248" s="162"/>
      <c r="E248" s="159"/>
      <c r="F248" s="157"/>
      <c r="G248" s="159" t="s">
        <v>166</v>
      </c>
      <c r="H248" s="169"/>
      <c r="I248" s="38"/>
      <c r="J248" s="38"/>
      <c r="K248" s="38"/>
      <c r="L248" s="39"/>
      <c r="M248" s="36"/>
      <c r="N248" s="157"/>
      <c r="O248" s="220"/>
      <c r="P248" s="38"/>
    </row>
    <row r="249" spans="2:16" ht="30.2" customHeight="1">
      <c r="B249" s="312" t="s">
        <v>199</v>
      </c>
      <c r="C249" s="35" t="s">
        <v>545</v>
      </c>
      <c r="D249" s="162"/>
      <c r="E249" s="159"/>
      <c r="F249" s="157"/>
      <c r="G249" s="159" t="s">
        <v>188</v>
      </c>
      <c r="H249" s="169"/>
      <c r="I249" s="38"/>
      <c r="J249" s="38"/>
      <c r="K249" s="38"/>
      <c r="L249" s="39"/>
      <c r="M249" s="36"/>
      <c r="N249" s="157"/>
      <c r="O249" s="220"/>
      <c r="P249" s="38"/>
    </row>
    <row r="250" spans="2:16" ht="30.2" customHeight="1">
      <c r="B250" s="312"/>
      <c r="C250" s="35" t="s">
        <v>546</v>
      </c>
      <c r="D250" s="164" t="s">
        <v>157</v>
      </c>
      <c r="E250" s="159"/>
      <c r="F250" s="157"/>
      <c r="G250" s="159" t="s">
        <v>304</v>
      </c>
      <c r="H250" s="169"/>
      <c r="I250" s="38"/>
      <c r="J250" s="38"/>
      <c r="K250" s="38"/>
      <c r="L250" s="39"/>
      <c r="M250" s="36" t="s">
        <v>547</v>
      </c>
      <c r="N250" s="157"/>
      <c r="O250" s="220"/>
      <c r="P250" s="38"/>
    </row>
    <row r="251" spans="2:16" ht="30.2" customHeight="1">
      <c r="B251" s="312" t="s">
        <v>132</v>
      </c>
      <c r="C251" s="35" t="s">
        <v>548</v>
      </c>
      <c r="D251" s="162"/>
      <c r="E251" s="159"/>
      <c r="F251" s="157"/>
      <c r="G251" s="159" t="s">
        <v>188</v>
      </c>
      <c r="H251" s="169"/>
      <c r="I251" s="38"/>
      <c r="J251" s="38"/>
      <c r="K251" s="38"/>
      <c r="L251" s="39"/>
      <c r="M251" s="36"/>
      <c r="N251" s="157"/>
      <c r="O251" s="220"/>
      <c r="P251" s="38"/>
    </row>
    <row r="252" spans="2:16" ht="30.2" customHeight="1">
      <c r="B252" s="312" t="s">
        <v>132</v>
      </c>
      <c r="C252" s="35" t="s">
        <v>549</v>
      </c>
      <c r="D252" s="162"/>
      <c r="E252" s="159"/>
      <c r="F252" s="157"/>
      <c r="G252" s="159" t="s">
        <v>138</v>
      </c>
      <c r="H252" s="169"/>
      <c r="I252" s="152"/>
      <c r="J252" s="38"/>
      <c r="K252" s="38"/>
      <c r="L252" s="39"/>
      <c r="M252" s="36"/>
      <c r="N252" s="157"/>
      <c r="O252" s="220"/>
      <c r="P252" s="38"/>
    </row>
    <row r="253" spans="2:16" ht="30.2" customHeight="1">
      <c r="B253" s="312"/>
      <c r="C253" s="35" t="s">
        <v>550</v>
      </c>
      <c r="D253" s="162"/>
      <c r="E253" s="159"/>
      <c r="F253" s="157"/>
      <c r="G253" s="159" t="s">
        <v>150</v>
      </c>
      <c r="H253" s="169"/>
      <c r="I253" s="38"/>
      <c r="J253" s="38"/>
      <c r="K253" s="38"/>
      <c r="L253" s="39"/>
      <c r="M253" s="36"/>
      <c r="N253" s="157"/>
      <c r="O253" s="220"/>
      <c r="P253" s="38"/>
    </row>
    <row r="254" spans="2:16" ht="30.2" customHeight="1">
      <c r="B254" s="312" t="s">
        <v>154</v>
      </c>
      <c r="C254" s="35" t="s">
        <v>551</v>
      </c>
      <c r="D254" s="162" t="s">
        <v>157</v>
      </c>
      <c r="E254" s="159"/>
      <c r="F254" s="157"/>
      <c r="G254" s="159" t="s">
        <v>166</v>
      </c>
      <c r="H254" s="169" t="s">
        <v>141</v>
      </c>
      <c r="I254" s="152"/>
      <c r="J254" s="38"/>
      <c r="K254" s="38"/>
      <c r="L254" s="39"/>
      <c r="M254" s="36"/>
      <c r="N254" s="157"/>
      <c r="O254" s="220"/>
      <c r="P254" s="38"/>
    </row>
    <row r="255" spans="2:16" ht="30.2" customHeight="1">
      <c r="B255" s="312" t="s">
        <v>132</v>
      </c>
      <c r="C255" s="35" t="s">
        <v>552</v>
      </c>
      <c r="D255" s="162"/>
      <c r="E255" s="159"/>
      <c r="F255" s="157"/>
      <c r="G255" s="159" t="s">
        <v>141</v>
      </c>
      <c r="H255" s="169"/>
      <c r="I255" s="38"/>
      <c r="J255" s="38"/>
      <c r="K255" s="38"/>
      <c r="L255" s="39"/>
      <c r="M255" s="36"/>
      <c r="N255" s="157"/>
      <c r="O255" s="220"/>
      <c r="P255" s="38"/>
    </row>
    <row r="256" spans="2:16" ht="30.2" customHeight="1">
      <c r="B256" s="312" t="s">
        <v>154</v>
      </c>
      <c r="C256" s="35" t="s">
        <v>553</v>
      </c>
      <c r="D256" s="341" t="s">
        <v>157</v>
      </c>
      <c r="E256" s="159"/>
      <c r="F256" s="511"/>
      <c r="G256" s="159" t="s">
        <v>138</v>
      </c>
      <c r="H256" s="169"/>
      <c r="I256" s="512">
        <v>45810</v>
      </c>
      <c r="J256" s="38"/>
      <c r="K256" s="38"/>
      <c r="L256" s="39"/>
      <c r="M256" s="36" t="s">
        <v>554</v>
      </c>
      <c r="N256" s="157" t="s">
        <v>136</v>
      </c>
      <c r="O256" s="220"/>
      <c r="P256" s="38"/>
    </row>
    <row r="257" spans="2:16" ht="30.2" customHeight="1">
      <c r="B257" s="312"/>
      <c r="C257" s="35" t="s">
        <v>555</v>
      </c>
      <c r="D257" s="163" t="s">
        <v>135</v>
      </c>
      <c r="E257" s="159"/>
      <c r="F257" s="157"/>
      <c r="G257" s="159"/>
      <c r="H257" s="169"/>
      <c r="I257" s="38"/>
      <c r="J257" s="38"/>
      <c r="K257" s="38"/>
      <c r="L257" s="39"/>
      <c r="M257" s="36"/>
      <c r="N257" s="157" t="s">
        <v>145</v>
      </c>
      <c r="O257" s="220"/>
      <c r="P257" s="38"/>
    </row>
    <row r="258" spans="2:16" ht="30.2" customHeight="1">
      <c r="B258" s="312" t="s">
        <v>154</v>
      </c>
      <c r="C258" s="35" t="s">
        <v>556</v>
      </c>
      <c r="D258" s="163" t="s">
        <v>183</v>
      </c>
      <c r="E258" s="159"/>
      <c r="F258" s="157"/>
      <c r="G258" s="159" t="s">
        <v>138</v>
      </c>
      <c r="H258" s="169"/>
      <c r="I258" s="152"/>
      <c r="J258" s="38"/>
      <c r="K258" s="38"/>
      <c r="L258" s="39"/>
      <c r="M258" s="36" t="s">
        <v>557</v>
      </c>
      <c r="N258" s="157" t="s">
        <v>169</v>
      </c>
      <c r="O258" s="220"/>
      <c r="P258" s="38" t="s">
        <v>558</v>
      </c>
    </row>
    <row r="259" spans="2:16" ht="30.2" customHeight="1">
      <c r="B259" s="312" t="s">
        <v>154</v>
      </c>
      <c r="C259" s="35" t="s">
        <v>559</v>
      </c>
      <c r="D259" s="164" t="s">
        <v>236</v>
      </c>
      <c r="E259" s="159"/>
      <c r="F259" s="157"/>
      <c r="G259" s="159" t="s">
        <v>141</v>
      </c>
      <c r="H259" s="169"/>
      <c r="I259" s="152"/>
      <c r="J259" s="38"/>
      <c r="K259" s="38"/>
      <c r="L259" s="39"/>
      <c r="M259" s="36"/>
      <c r="N259" s="157"/>
      <c r="O259" s="220"/>
      <c r="P259" s="38" t="s">
        <v>560</v>
      </c>
    </row>
    <row r="260" spans="2:16" ht="30.2" customHeight="1">
      <c r="B260" s="312" t="s">
        <v>139</v>
      </c>
      <c r="C260" s="35" t="s">
        <v>561</v>
      </c>
      <c r="D260" s="162" t="s">
        <v>157</v>
      </c>
      <c r="E260" s="159"/>
      <c r="F260" s="157"/>
      <c r="G260" s="159" t="s">
        <v>141</v>
      </c>
      <c r="H260" s="169"/>
      <c r="I260" s="152"/>
      <c r="J260" s="38"/>
      <c r="K260" s="38"/>
      <c r="L260" s="39"/>
      <c r="M260" s="36"/>
      <c r="N260" s="157"/>
      <c r="O260" s="220"/>
      <c r="P260" s="38" t="s">
        <v>562</v>
      </c>
    </row>
    <row r="261" spans="2:16" ht="30.2" customHeight="1">
      <c r="B261" s="312"/>
      <c r="C261" s="35" t="s">
        <v>563</v>
      </c>
      <c r="D261" s="163" t="s">
        <v>135</v>
      </c>
      <c r="E261" s="159"/>
      <c r="F261" s="157"/>
      <c r="G261" s="159"/>
      <c r="H261" s="169"/>
      <c r="I261" s="38"/>
      <c r="J261" s="38"/>
      <c r="K261" s="38"/>
      <c r="L261" s="39"/>
      <c r="M261" s="36"/>
      <c r="N261" s="157" t="s">
        <v>145</v>
      </c>
      <c r="O261" s="220"/>
      <c r="P261" s="38"/>
    </row>
    <row r="262" spans="2:16" ht="30.2" customHeight="1">
      <c r="B262" s="312"/>
      <c r="C262" s="35" t="s">
        <v>564</v>
      </c>
      <c r="D262" s="162" t="s">
        <v>171</v>
      </c>
      <c r="E262" s="159" t="s">
        <v>172</v>
      </c>
      <c r="F262" s="157"/>
      <c r="G262" s="159" t="s">
        <v>141</v>
      </c>
      <c r="H262" s="169"/>
      <c r="I262" s="152"/>
      <c r="J262" s="38"/>
      <c r="K262" s="38" t="s">
        <v>565</v>
      </c>
      <c r="L262" s="39" t="s">
        <v>566</v>
      </c>
      <c r="M262" s="36" t="s">
        <v>567</v>
      </c>
      <c r="N262" s="157" t="s">
        <v>145</v>
      </c>
      <c r="O262" s="220"/>
      <c r="P262" s="38"/>
    </row>
    <row r="263" spans="2:16" ht="30.2" customHeight="1">
      <c r="B263" s="312" t="s">
        <v>154</v>
      </c>
      <c r="C263" s="35" t="s">
        <v>568</v>
      </c>
      <c r="D263" s="162" t="s">
        <v>157</v>
      </c>
      <c r="E263" s="159"/>
      <c r="F263" s="157"/>
      <c r="G263" s="159" t="s">
        <v>150</v>
      </c>
      <c r="H263" s="169"/>
      <c r="I263" s="38"/>
      <c r="J263" s="38"/>
      <c r="K263" s="38"/>
      <c r="L263" s="39"/>
      <c r="M263" s="36"/>
      <c r="N263" s="157"/>
      <c r="O263" s="220"/>
      <c r="P263" s="38"/>
    </row>
    <row r="264" spans="2:16" ht="30.2" customHeight="1">
      <c r="B264" s="312" t="s">
        <v>132</v>
      </c>
      <c r="C264" s="35" t="s">
        <v>569</v>
      </c>
      <c r="D264" s="162"/>
      <c r="E264" s="159"/>
      <c r="F264" s="157"/>
      <c r="G264" s="159"/>
      <c r="H264" s="169"/>
      <c r="I264" s="38"/>
      <c r="J264" s="38"/>
      <c r="K264" s="38"/>
      <c r="L264" s="39"/>
      <c r="M264" s="36"/>
      <c r="N264" s="157"/>
      <c r="O264" s="220"/>
      <c r="P264" s="38"/>
    </row>
    <row r="265" spans="2:16" ht="30.2" customHeight="1">
      <c r="B265" s="312"/>
      <c r="C265" s="35" t="s">
        <v>570</v>
      </c>
      <c r="D265" s="162" t="s">
        <v>149</v>
      </c>
      <c r="E265" s="159" t="s">
        <v>407</v>
      </c>
      <c r="F265" s="157"/>
      <c r="G265" s="159" t="s">
        <v>166</v>
      </c>
      <c r="H265" s="169"/>
      <c r="I265" s="223"/>
      <c r="J265" s="38"/>
      <c r="K265" s="38"/>
      <c r="L265" s="39"/>
      <c r="M265" s="36" t="s">
        <v>326</v>
      </c>
      <c r="N265" s="157"/>
      <c r="O265" s="220"/>
      <c r="P265" s="38"/>
    </row>
    <row r="266" spans="2:16" ht="30.2" customHeight="1">
      <c r="B266" s="312"/>
      <c r="C266" s="35" t="s">
        <v>571</v>
      </c>
      <c r="D266" s="162" t="s">
        <v>149</v>
      </c>
      <c r="E266" s="159"/>
      <c r="F266" s="157"/>
      <c r="G266" s="159" t="s">
        <v>161</v>
      </c>
      <c r="H266" s="169"/>
      <c r="I266" s="38"/>
      <c r="J266" s="38"/>
      <c r="K266" s="38"/>
      <c r="L266" s="39"/>
      <c r="M266" s="36"/>
      <c r="N266" s="157"/>
      <c r="O266" s="220"/>
      <c r="P266" s="38"/>
    </row>
    <row r="267" spans="2:16" ht="30.2" customHeight="1">
      <c r="B267" s="312"/>
      <c r="C267" s="35" t="s">
        <v>572</v>
      </c>
      <c r="D267" s="163" t="s">
        <v>135</v>
      </c>
      <c r="E267" s="159"/>
      <c r="F267" s="157"/>
      <c r="G267" s="159" t="s">
        <v>150</v>
      </c>
      <c r="H267" s="169"/>
      <c r="I267" s="38"/>
      <c r="J267" s="38"/>
      <c r="K267" s="38"/>
      <c r="L267" s="39"/>
      <c r="M267" s="36"/>
      <c r="N267" s="157" t="s">
        <v>152</v>
      </c>
      <c r="O267" s="220"/>
      <c r="P267" s="38"/>
    </row>
    <row r="268" spans="2:16" ht="30.2" customHeight="1">
      <c r="B268" s="312"/>
      <c r="C268" s="35" t="s">
        <v>573</v>
      </c>
      <c r="D268" s="162"/>
      <c r="E268" s="159"/>
      <c r="F268" s="157"/>
      <c r="G268" s="159"/>
      <c r="H268" s="169"/>
      <c r="I268" s="38"/>
      <c r="J268" s="38"/>
      <c r="K268" s="38"/>
      <c r="L268" s="39"/>
      <c r="M268" s="36"/>
      <c r="N268" s="157"/>
      <c r="O268" s="220"/>
      <c r="P268" s="38"/>
    </row>
    <row r="269" spans="2:16" ht="30.2" customHeight="1">
      <c r="B269" s="312" t="s">
        <v>199</v>
      </c>
      <c r="C269" s="35" t="s">
        <v>574</v>
      </c>
      <c r="D269" s="162"/>
      <c r="E269" s="159"/>
      <c r="F269" s="157"/>
      <c r="G269" s="159"/>
      <c r="H269" s="169"/>
      <c r="I269" s="38"/>
      <c r="J269" s="38"/>
      <c r="K269" s="38"/>
      <c r="L269" s="39"/>
      <c r="M269" s="36"/>
      <c r="N269" s="157"/>
      <c r="O269" s="220"/>
      <c r="P269" s="38"/>
    </row>
    <row r="270" spans="2:16" ht="30.2" customHeight="1">
      <c r="B270" s="312" t="s">
        <v>154</v>
      </c>
      <c r="C270" s="35" t="s">
        <v>575</v>
      </c>
      <c r="D270" s="162" t="s">
        <v>157</v>
      </c>
      <c r="E270" s="159" t="s">
        <v>237</v>
      </c>
      <c r="F270" s="157"/>
      <c r="G270" s="159" t="s">
        <v>138</v>
      </c>
      <c r="H270" s="169"/>
      <c r="I270" s="38"/>
      <c r="J270" s="38"/>
      <c r="K270" s="38"/>
      <c r="L270" s="39"/>
      <c r="M270" s="36" t="s">
        <v>576</v>
      </c>
      <c r="N270" s="157" t="s">
        <v>136</v>
      </c>
      <c r="O270" s="220"/>
      <c r="P270" s="38"/>
    </row>
    <row r="271" spans="2:16" ht="30.2" customHeight="1">
      <c r="B271" s="312"/>
      <c r="C271" s="35" t="s">
        <v>577</v>
      </c>
      <c r="D271" s="163" t="s">
        <v>135</v>
      </c>
      <c r="E271" s="159"/>
      <c r="F271" s="157"/>
      <c r="G271" s="159"/>
      <c r="H271" s="169"/>
      <c r="I271" s="38"/>
      <c r="J271" s="38"/>
      <c r="K271" s="38"/>
      <c r="L271" s="39"/>
      <c r="M271" s="36" t="s">
        <v>144</v>
      </c>
      <c r="N271" s="157" t="s">
        <v>145</v>
      </c>
      <c r="O271" s="220"/>
      <c r="P271" s="38"/>
    </row>
    <row r="272" spans="2:16" ht="30.2" customHeight="1">
      <c r="B272" s="312"/>
      <c r="C272" s="35" t="s">
        <v>578</v>
      </c>
      <c r="D272" s="163" t="s">
        <v>135</v>
      </c>
      <c r="E272" s="159"/>
      <c r="F272" s="157"/>
      <c r="G272" s="159" t="s">
        <v>150</v>
      </c>
      <c r="H272" s="169"/>
      <c r="I272" s="38"/>
      <c r="J272" s="38"/>
      <c r="K272" s="38"/>
      <c r="L272" s="39"/>
      <c r="M272" s="36"/>
      <c r="N272" s="157" t="s">
        <v>152</v>
      </c>
      <c r="O272" s="220"/>
      <c r="P272" s="38"/>
    </row>
    <row r="273" spans="2:16" ht="30.2" customHeight="1">
      <c r="B273" s="312" t="s">
        <v>154</v>
      </c>
      <c r="C273" s="35" t="s">
        <v>579</v>
      </c>
      <c r="D273" s="162" t="s">
        <v>183</v>
      </c>
      <c r="E273" s="159"/>
      <c r="F273" s="157"/>
      <c r="G273" s="159" t="s">
        <v>138</v>
      </c>
      <c r="H273" s="169"/>
      <c r="I273" s="152"/>
      <c r="J273" s="38"/>
      <c r="K273" s="38"/>
      <c r="L273" s="39"/>
      <c r="M273" s="36"/>
      <c r="N273" s="157"/>
      <c r="O273" s="220"/>
      <c r="P273" s="38"/>
    </row>
    <row r="274" spans="2:16" ht="30.2" customHeight="1">
      <c r="B274" s="312" t="s">
        <v>154</v>
      </c>
      <c r="C274" s="35" t="s">
        <v>580</v>
      </c>
      <c r="D274" s="162" t="s">
        <v>157</v>
      </c>
      <c r="E274" s="159"/>
      <c r="F274" s="157"/>
      <c r="G274" s="159" t="s">
        <v>138</v>
      </c>
      <c r="H274" s="169"/>
      <c r="I274" s="152"/>
      <c r="J274" s="38"/>
      <c r="K274" s="38"/>
      <c r="L274" s="39"/>
      <c r="M274" s="36"/>
      <c r="N274" s="157"/>
      <c r="O274" s="220"/>
      <c r="P274" s="38"/>
    </row>
    <row r="275" spans="2:16" ht="30.2" customHeight="1">
      <c r="B275" s="312" t="s">
        <v>154</v>
      </c>
      <c r="C275" s="35" t="s">
        <v>581</v>
      </c>
      <c r="D275" s="164" t="s">
        <v>135</v>
      </c>
      <c r="E275" s="159"/>
      <c r="F275" s="157"/>
      <c r="G275" s="159" t="s">
        <v>150</v>
      </c>
      <c r="H275" s="169"/>
      <c r="I275" s="38"/>
      <c r="J275" s="38"/>
      <c r="K275" s="38"/>
      <c r="L275" s="39"/>
      <c r="M275" s="36" t="s">
        <v>582</v>
      </c>
      <c r="N275" s="157" t="s">
        <v>152</v>
      </c>
      <c r="O275" s="220"/>
      <c r="P275" s="38" t="s">
        <v>583</v>
      </c>
    </row>
    <row r="276" spans="2:16" ht="30.2" customHeight="1">
      <c r="B276" s="312" t="s">
        <v>132</v>
      </c>
      <c r="C276" s="35" t="s">
        <v>584</v>
      </c>
      <c r="D276" s="162"/>
      <c r="E276" s="159"/>
      <c r="F276" s="157"/>
      <c r="G276" s="159"/>
      <c r="H276" s="169"/>
      <c r="I276" s="38"/>
      <c r="J276" s="38"/>
      <c r="K276" s="38"/>
      <c r="L276" s="39"/>
      <c r="M276" s="36"/>
      <c r="N276" s="157"/>
      <c r="O276" s="220"/>
      <c r="P276" s="38"/>
    </row>
    <row r="277" spans="2:16" ht="30.2" customHeight="1">
      <c r="B277" s="312" t="s">
        <v>132</v>
      </c>
      <c r="C277" s="35" t="s">
        <v>585</v>
      </c>
      <c r="D277" s="162"/>
      <c r="E277" s="159"/>
      <c r="F277" s="157"/>
      <c r="G277" s="159"/>
      <c r="H277" s="169"/>
      <c r="I277" s="38"/>
      <c r="J277" s="38"/>
      <c r="K277" s="38"/>
      <c r="L277" s="39"/>
      <c r="M277" s="36"/>
      <c r="N277" s="157"/>
      <c r="O277" s="220"/>
      <c r="P277" s="38"/>
    </row>
    <row r="278" spans="2:16" ht="30.2" customHeight="1">
      <c r="B278" s="312" t="s">
        <v>154</v>
      </c>
      <c r="C278" s="35" t="s">
        <v>586</v>
      </c>
      <c r="D278" s="163" t="s">
        <v>183</v>
      </c>
      <c r="E278" s="159" t="s">
        <v>407</v>
      </c>
      <c r="F278" s="157"/>
      <c r="G278" s="159" t="s">
        <v>141</v>
      </c>
      <c r="H278" s="169" t="s">
        <v>138</v>
      </c>
      <c r="I278" s="38"/>
      <c r="J278" s="38"/>
      <c r="K278" s="38"/>
      <c r="L278" s="39"/>
      <c r="M278" s="36"/>
      <c r="N278" s="157"/>
      <c r="O278" s="220"/>
      <c r="P278" s="38"/>
    </row>
    <row r="279" spans="2:16" ht="30.2" customHeight="1">
      <c r="B279" s="312" t="s">
        <v>132</v>
      </c>
      <c r="C279" s="35" t="s">
        <v>587</v>
      </c>
      <c r="D279" s="162" t="s">
        <v>183</v>
      </c>
      <c r="E279" s="159" t="s">
        <v>237</v>
      </c>
      <c r="F279" s="157"/>
      <c r="G279" s="159" t="s">
        <v>138</v>
      </c>
      <c r="H279" s="169"/>
      <c r="I279" s="152"/>
      <c r="J279" s="38"/>
      <c r="K279" s="38"/>
      <c r="L279" s="39"/>
      <c r="M279" s="36" t="s">
        <v>554</v>
      </c>
      <c r="N279" s="157" t="s">
        <v>136</v>
      </c>
      <c r="O279" s="220"/>
      <c r="P279" s="38" t="s">
        <v>588</v>
      </c>
    </row>
    <row r="280" spans="2:16" ht="30.2" customHeight="1">
      <c r="B280" s="312"/>
      <c r="C280" s="35" t="s">
        <v>589</v>
      </c>
      <c r="D280" s="162" t="s">
        <v>159</v>
      </c>
      <c r="E280" s="159"/>
      <c r="F280" s="157"/>
      <c r="G280" s="159"/>
      <c r="H280" s="169"/>
      <c r="I280" s="38"/>
      <c r="J280" s="38"/>
      <c r="K280" s="38"/>
      <c r="L280" s="39"/>
      <c r="M280" s="36"/>
      <c r="N280" s="157"/>
      <c r="O280" s="220"/>
      <c r="P280" s="38"/>
    </row>
    <row r="281" spans="2:16" ht="30.2" customHeight="1">
      <c r="B281" s="312"/>
      <c r="C281" s="35" t="s">
        <v>590</v>
      </c>
      <c r="D281" s="163" t="s">
        <v>149</v>
      </c>
      <c r="E281" s="159"/>
      <c r="F281" s="157"/>
      <c r="G281" s="159" t="s">
        <v>166</v>
      </c>
      <c r="H281" s="169"/>
      <c r="I281" s="223"/>
      <c r="J281" s="38"/>
      <c r="K281" s="319" t="s">
        <v>591</v>
      </c>
      <c r="L281" s="397" t="s">
        <v>592</v>
      </c>
      <c r="M281" s="36" t="s">
        <v>593</v>
      </c>
      <c r="N281" s="157" t="s">
        <v>145</v>
      </c>
      <c r="O281" s="220">
        <v>60035</v>
      </c>
      <c r="P281" s="38" t="s">
        <v>594</v>
      </c>
    </row>
    <row r="282" spans="2:16" ht="30.2" customHeight="1">
      <c r="B282" s="312" t="s">
        <v>132</v>
      </c>
      <c r="C282" s="35" t="s">
        <v>595</v>
      </c>
      <c r="D282" s="162"/>
      <c r="E282" s="159"/>
      <c r="F282" s="157"/>
      <c r="G282" s="159"/>
      <c r="H282" s="169"/>
      <c r="I282" s="38"/>
      <c r="J282" s="38"/>
      <c r="K282" s="38"/>
      <c r="L282" s="39"/>
      <c r="M282" s="36"/>
      <c r="N282" s="157"/>
      <c r="O282" s="220"/>
      <c r="P282" s="38"/>
    </row>
    <row r="283" spans="2:16" ht="30.2" customHeight="1">
      <c r="B283" s="312" t="s">
        <v>154</v>
      </c>
      <c r="C283" s="35" t="s">
        <v>596</v>
      </c>
      <c r="D283" s="163" t="s">
        <v>183</v>
      </c>
      <c r="E283" s="159" t="s">
        <v>237</v>
      </c>
      <c r="F283" s="157"/>
      <c r="G283" s="159" t="s">
        <v>138</v>
      </c>
      <c r="H283" s="169"/>
      <c r="I283" s="152"/>
      <c r="J283" s="38"/>
      <c r="K283" s="38"/>
      <c r="L283" s="39"/>
      <c r="M283" s="36"/>
      <c r="N283" s="157" t="s">
        <v>220</v>
      </c>
      <c r="O283" s="220"/>
      <c r="P283" s="38"/>
    </row>
    <row r="284" spans="2:16" ht="30.2" customHeight="1">
      <c r="B284" s="312" t="s">
        <v>199</v>
      </c>
      <c r="C284" s="35" t="s">
        <v>597</v>
      </c>
      <c r="D284" s="162"/>
      <c r="E284" s="159"/>
      <c r="F284" s="157"/>
      <c r="G284" s="159"/>
      <c r="H284" s="169"/>
      <c r="I284" s="38"/>
      <c r="J284" s="38"/>
      <c r="K284" s="38"/>
      <c r="L284" s="39"/>
      <c r="M284" s="36"/>
      <c r="N284" s="157"/>
      <c r="O284" s="220"/>
      <c r="P284" s="38"/>
    </row>
    <row r="285" spans="2:16" ht="30.2" customHeight="1">
      <c r="B285" s="312" t="s">
        <v>199</v>
      </c>
      <c r="C285" s="35" t="s">
        <v>598</v>
      </c>
      <c r="D285" s="162"/>
      <c r="E285" s="159"/>
      <c r="F285" s="157"/>
      <c r="G285" s="159"/>
      <c r="H285" s="169"/>
      <c r="I285" s="38"/>
      <c r="J285" s="38"/>
      <c r="K285" s="38"/>
      <c r="L285" s="39"/>
      <c r="M285" s="36"/>
      <c r="N285" s="157"/>
      <c r="O285" s="220"/>
      <c r="P285" s="38"/>
    </row>
    <row r="286" spans="2:16" ht="30.2" customHeight="1">
      <c r="B286" s="312"/>
      <c r="C286" s="35" t="s">
        <v>599</v>
      </c>
      <c r="D286" s="163" t="s">
        <v>135</v>
      </c>
      <c r="E286" s="159"/>
      <c r="F286" s="157"/>
      <c r="G286" s="159"/>
      <c r="H286" s="169"/>
      <c r="I286" s="38"/>
      <c r="J286" s="38"/>
      <c r="K286" s="38"/>
      <c r="L286" s="39"/>
      <c r="M286" s="36" t="s">
        <v>144</v>
      </c>
      <c r="N286" s="157" t="s">
        <v>145</v>
      </c>
      <c r="O286" s="220"/>
      <c r="P286" s="38"/>
    </row>
    <row r="287" spans="2:16" ht="30.2" customHeight="1">
      <c r="B287" s="312" t="s">
        <v>132</v>
      </c>
      <c r="C287" s="35" t="s">
        <v>600</v>
      </c>
      <c r="D287" s="162"/>
      <c r="E287" s="159"/>
      <c r="F287" s="157"/>
      <c r="G287" s="159"/>
      <c r="H287" s="169"/>
      <c r="I287" s="38"/>
      <c r="J287" s="38"/>
      <c r="K287" s="38"/>
      <c r="L287" s="39"/>
      <c r="M287" s="36"/>
      <c r="N287" s="157"/>
      <c r="O287" s="220"/>
      <c r="P287" s="38"/>
    </row>
    <row r="288" spans="2:16" ht="30.2" customHeight="1">
      <c r="B288" s="312" t="s">
        <v>132</v>
      </c>
      <c r="C288" s="35" t="s">
        <v>601</v>
      </c>
      <c r="D288" s="162"/>
      <c r="E288" s="159"/>
      <c r="F288" s="157"/>
      <c r="G288" s="159"/>
      <c r="H288" s="169"/>
      <c r="I288" s="38"/>
      <c r="J288" s="38"/>
      <c r="K288" s="38"/>
      <c r="L288" s="39"/>
      <c r="M288" s="36"/>
      <c r="N288" s="157"/>
      <c r="O288" s="220"/>
      <c r="P288" s="38"/>
    </row>
    <row r="289" spans="2:16" ht="30.2" customHeight="1">
      <c r="B289" s="312" t="s">
        <v>132</v>
      </c>
      <c r="C289" s="35" t="s">
        <v>602</v>
      </c>
      <c r="D289" s="162"/>
      <c r="E289" s="159" t="s">
        <v>172</v>
      </c>
      <c r="F289" s="157"/>
      <c r="G289" s="159" t="s">
        <v>141</v>
      </c>
      <c r="H289" s="169"/>
      <c r="I289" s="38"/>
      <c r="J289" s="38"/>
      <c r="K289" s="38"/>
      <c r="L289" s="39" t="s">
        <v>603</v>
      </c>
      <c r="M289" s="36" t="s">
        <v>604</v>
      </c>
      <c r="N289" s="157" t="s">
        <v>145</v>
      </c>
      <c r="O289" s="220"/>
      <c r="P289" s="38" t="s">
        <v>605</v>
      </c>
    </row>
    <row r="290" spans="2:16" ht="30.2" customHeight="1">
      <c r="B290" s="312" t="s">
        <v>154</v>
      </c>
      <c r="C290" s="35" t="s">
        <v>606</v>
      </c>
      <c r="D290" s="162" t="s">
        <v>157</v>
      </c>
      <c r="E290" s="159"/>
      <c r="F290" s="157"/>
      <c r="G290" s="159" t="s">
        <v>166</v>
      </c>
      <c r="H290" s="169"/>
      <c r="I290" s="152"/>
      <c r="J290" s="38"/>
      <c r="K290" s="38">
        <v>7739871128</v>
      </c>
      <c r="L290" s="39" t="s">
        <v>607</v>
      </c>
      <c r="M290" s="36"/>
      <c r="N290" s="157" t="s">
        <v>145</v>
      </c>
      <c r="O290" s="220"/>
      <c r="P290" s="38"/>
    </row>
    <row r="291" spans="2:16" ht="30.2" customHeight="1">
      <c r="B291" s="312" t="s">
        <v>154</v>
      </c>
      <c r="C291" s="35" t="s">
        <v>608</v>
      </c>
      <c r="D291" s="162" t="s">
        <v>157</v>
      </c>
      <c r="E291" s="159"/>
      <c r="F291" s="157"/>
      <c r="G291" s="159" t="s">
        <v>166</v>
      </c>
      <c r="H291" s="169"/>
      <c r="I291" s="152"/>
      <c r="J291" s="38"/>
      <c r="K291" s="38">
        <v>8503450276</v>
      </c>
      <c r="L291" s="39" t="s">
        <v>609</v>
      </c>
      <c r="M291" s="36"/>
      <c r="N291" s="157" t="s">
        <v>145</v>
      </c>
      <c r="O291" s="220"/>
      <c r="P291" s="38"/>
    </row>
    <row r="292" spans="2:16" ht="30.2" customHeight="1">
      <c r="B292" s="312" t="s">
        <v>130</v>
      </c>
      <c r="C292" s="35" t="s">
        <v>610</v>
      </c>
      <c r="D292" s="164" t="s">
        <v>611</v>
      </c>
      <c r="E292" s="159"/>
      <c r="F292" s="157"/>
      <c r="G292" s="159" t="s">
        <v>138</v>
      </c>
      <c r="H292" s="169"/>
      <c r="I292" s="38"/>
      <c r="J292" s="38"/>
      <c r="K292" s="38"/>
      <c r="L292" s="39"/>
      <c r="M292" s="36" t="s">
        <v>612</v>
      </c>
      <c r="N292" s="157" t="s">
        <v>169</v>
      </c>
      <c r="O292" s="220"/>
      <c r="P292" s="38" t="s">
        <v>613</v>
      </c>
    </row>
    <row r="293" spans="2:16" ht="30.2" customHeight="1">
      <c r="B293" s="312" t="s">
        <v>199</v>
      </c>
      <c r="C293" s="35" t="s">
        <v>614</v>
      </c>
      <c r="D293" s="162"/>
      <c r="E293" s="159"/>
      <c r="F293" s="157"/>
      <c r="G293" s="159"/>
      <c r="H293" s="169"/>
      <c r="I293" s="38"/>
      <c r="J293" s="38"/>
      <c r="K293" s="38"/>
      <c r="L293" s="39"/>
      <c r="M293" s="36"/>
      <c r="N293" s="157"/>
      <c r="O293" s="220"/>
      <c r="P293" s="38"/>
    </row>
    <row r="294" spans="2:16" ht="30.2" customHeight="1">
      <c r="B294" s="312" t="s">
        <v>199</v>
      </c>
      <c r="C294" s="35" t="s">
        <v>615</v>
      </c>
      <c r="D294" s="162"/>
      <c r="E294" s="159"/>
      <c r="F294" s="157"/>
      <c r="G294" s="159"/>
      <c r="H294" s="169"/>
      <c r="I294" s="38"/>
      <c r="J294" s="38"/>
      <c r="K294" s="38"/>
      <c r="L294" s="39"/>
      <c r="M294" s="36"/>
      <c r="N294" s="157"/>
      <c r="O294" s="220"/>
      <c r="P294" s="38"/>
    </row>
    <row r="295" spans="2:16" ht="30.2" customHeight="1">
      <c r="B295" s="312"/>
      <c r="C295" s="35" t="s">
        <v>616</v>
      </c>
      <c r="D295" s="163" t="s">
        <v>135</v>
      </c>
      <c r="E295" s="159"/>
      <c r="F295" s="157"/>
      <c r="G295" s="159"/>
      <c r="H295" s="169"/>
      <c r="I295" s="38"/>
      <c r="J295" s="38"/>
      <c r="K295" s="38"/>
      <c r="L295" s="39"/>
      <c r="M295" s="36"/>
      <c r="N295" s="157" t="s">
        <v>136</v>
      </c>
      <c r="O295" s="220"/>
      <c r="P295" s="38"/>
    </row>
    <row r="296" spans="2:16" ht="30.2" customHeight="1">
      <c r="B296" s="312" t="s">
        <v>154</v>
      </c>
      <c r="C296" s="35" t="s">
        <v>617</v>
      </c>
      <c r="D296" s="163" t="s">
        <v>185</v>
      </c>
      <c r="E296" s="159" t="s">
        <v>618</v>
      </c>
      <c r="F296" s="157"/>
      <c r="G296" s="159" t="s">
        <v>138</v>
      </c>
      <c r="H296" s="169" t="s">
        <v>150</v>
      </c>
      <c r="I296" s="152"/>
      <c r="J296" s="38"/>
      <c r="K296" s="38"/>
      <c r="L296" s="39"/>
      <c r="M296" s="36" t="s">
        <v>557</v>
      </c>
      <c r="N296" s="157" t="s">
        <v>169</v>
      </c>
      <c r="O296" s="220"/>
      <c r="P296" s="38"/>
    </row>
    <row r="297" spans="2:16" ht="30.2" customHeight="1">
      <c r="B297" s="312" t="s">
        <v>199</v>
      </c>
      <c r="C297" s="35" t="s">
        <v>619</v>
      </c>
      <c r="D297" s="162"/>
      <c r="E297" s="159"/>
      <c r="F297" s="157"/>
      <c r="G297" s="159"/>
      <c r="H297" s="169"/>
      <c r="I297" s="38"/>
      <c r="J297" s="38"/>
      <c r="K297" s="38"/>
      <c r="L297" s="39"/>
      <c r="M297" s="36"/>
      <c r="N297" s="157"/>
      <c r="O297" s="220"/>
      <c r="P297" s="38"/>
    </row>
    <row r="298" spans="2:16" ht="30.2" customHeight="1">
      <c r="B298" s="312" t="s">
        <v>199</v>
      </c>
      <c r="C298" s="35" t="s">
        <v>620</v>
      </c>
      <c r="D298" s="162"/>
      <c r="E298" s="159"/>
      <c r="F298" s="157"/>
      <c r="G298" s="159"/>
      <c r="H298" s="169"/>
      <c r="I298" s="38"/>
      <c r="J298" s="38"/>
      <c r="K298" s="38"/>
      <c r="L298" s="39"/>
      <c r="M298" s="36"/>
      <c r="N298" s="157"/>
      <c r="O298" s="220"/>
      <c r="P298" s="38"/>
    </row>
    <row r="299" spans="2:16" ht="30.2" customHeight="1">
      <c r="B299" s="312"/>
      <c r="C299" s="35" t="s">
        <v>621</v>
      </c>
      <c r="D299" s="163" t="s">
        <v>135</v>
      </c>
      <c r="E299" s="159"/>
      <c r="F299" s="157"/>
      <c r="G299" s="159" t="s">
        <v>138</v>
      </c>
      <c r="H299" s="169"/>
      <c r="I299" s="38"/>
      <c r="J299" s="38"/>
      <c r="K299" s="38"/>
      <c r="L299" s="39"/>
      <c r="M299" s="36"/>
      <c r="N299" s="157" t="s">
        <v>169</v>
      </c>
      <c r="O299" s="220"/>
      <c r="P299" s="38"/>
    </row>
    <row r="300" spans="2:16" ht="30.2" customHeight="1">
      <c r="B300" s="312" t="s">
        <v>154</v>
      </c>
      <c r="C300" s="35" t="s">
        <v>622</v>
      </c>
      <c r="D300" s="162" t="s">
        <v>236</v>
      </c>
      <c r="E300" s="159"/>
      <c r="F300" s="157"/>
      <c r="G300" s="159" t="s">
        <v>166</v>
      </c>
      <c r="H300" s="169"/>
      <c r="I300" s="152">
        <v>45789</v>
      </c>
      <c r="J300" s="38"/>
      <c r="K300" s="38"/>
      <c r="L300" s="39"/>
      <c r="M300" s="36"/>
      <c r="N300" s="157"/>
      <c r="O300" s="220"/>
      <c r="P300" s="38"/>
    </row>
    <row r="301" spans="2:16" ht="30.2" customHeight="1">
      <c r="B301" s="312" t="s">
        <v>154</v>
      </c>
      <c r="C301" s="35" t="s">
        <v>623</v>
      </c>
      <c r="D301" s="162" t="s">
        <v>157</v>
      </c>
      <c r="E301" s="159"/>
      <c r="F301" s="157"/>
      <c r="G301" s="159" t="s">
        <v>150</v>
      </c>
      <c r="H301" s="169"/>
      <c r="I301" s="38"/>
      <c r="J301" s="38"/>
      <c r="K301" s="38"/>
      <c r="L301" s="39"/>
      <c r="M301" s="36"/>
      <c r="N301" s="157"/>
      <c r="O301" s="220"/>
      <c r="P301" s="38"/>
    </row>
    <row r="302" spans="2:16" ht="30.2" customHeight="1">
      <c r="B302" s="312" t="s">
        <v>132</v>
      </c>
      <c r="C302" s="35" t="s">
        <v>624</v>
      </c>
      <c r="D302" s="162"/>
      <c r="E302" s="159"/>
      <c r="F302" s="157"/>
      <c r="G302" s="159"/>
      <c r="H302" s="169"/>
      <c r="I302" s="38"/>
      <c r="J302" s="38"/>
      <c r="K302" s="38"/>
      <c r="L302" s="39"/>
      <c r="M302" s="36"/>
      <c r="N302" s="157"/>
      <c r="O302" s="220"/>
      <c r="P302" s="38"/>
    </row>
    <row r="303" spans="2:16" ht="30.2" customHeight="1">
      <c r="B303" s="312"/>
      <c r="C303" s="35" t="s">
        <v>625</v>
      </c>
      <c r="D303" s="163" t="s">
        <v>135</v>
      </c>
      <c r="E303" s="159"/>
      <c r="F303" s="157"/>
      <c r="G303" s="159"/>
      <c r="H303" s="169"/>
      <c r="I303" s="38"/>
      <c r="J303" s="38"/>
      <c r="K303" s="38"/>
      <c r="L303" s="39"/>
      <c r="M303" s="36"/>
      <c r="N303" s="157" t="s">
        <v>136</v>
      </c>
      <c r="O303" s="220"/>
      <c r="P303" s="38"/>
    </row>
    <row r="304" spans="2:16" ht="30.2" customHeight="1">
      <c r="B304" s="312" t="s">
        <v>139</v>
      </c>
      <c r="C304" s="35" t="s">
        <v>626</v>
      </c>
      <c r="D304" s="162" t="s">
        <v>157</v>
      </c>
      <c r="E304" s="159"/>
      <c r="F304" s="157"/>
      <c r="G304" s="159" t="s">
        <v>141</v>
      </c>
      <c r="H304" s="169"/>
      <c r="I304" s="152"/>
      <c r="J304" s="38"/>
      <c r="K304" s="38"/>
      <c r="L304" s="39"/>
      <c r="M304" s="36"/>
      <c r="N304" s="157"/>
      <c r="O304" s="220"/>
      <c r="P304" s="38" t="s">
        <v>627</v>
      </c>
    </row>
    <row r="305" spans="2:16" ht="30.2" customHeight="1">
      <c r="B305" s="312" t="s">
        <v>139</v>
      </c>
      <c r="C305" s="35" t="s">
        <v>628</v>
      </c>
      <c r="D305" s="163" t="s">
        <v>135</v>
      </c>
      <c r="E305" s="159" t="s">
        <v>467</v>
      </c>
      <c r="F305" s="157"/>
      <c r="G305" s="159" t="s">
        <v>141</v>
      </c>
      <c r="H305" s="169"/>
      <c r="I305" s="152"/>
      <c r="J305" s="38"/>
      <c r="K305" s="38" t="s">
        <v>629</v>
      </c>
      <c r="L305" s="39" t="s">
        <v>630</v>
      </c>
      <c r="M305" s="36" t="s">
        <v>631</v>
      </c>
      <c r="N305" s="157" t="s">
        <v>145</v>
      </c>
      <c r="O305" s="220">
        <v>60191</v>
      </c>
      <c r="P305" s="38" t="s">
        <v>632</v>
      </c>
    </row>
    <row r="306" spans="2:16" ht="30.2" customHeight="1">
      <c r="B306" s="312"/>
      <c r="C306" s="35" t="s">
        <v>633</v>
      </c>
      <c r="D306" s="162"/>
      <c r="E306" s="159"/>
      <c r="F306" s="157"/>
      <c r="G306" s="159"/>
      <c r="H306" s="169"/>
      <c r="I306" s="38"/>
      <c r="J306" s="38"/>
      <c r="K306" s="38"/>
      <c r="L306" s="39"/>
      <c r="M306" s="36"/>
      <c r="N306" s="157"/>
      <c r="O306" s="220"/>
      <c r="P306" s="38"/>
    </row>
    <row r="307" spans="2:16" ht="30.2" customHeight="1">
      <c r="B307" s="312" t="s">
        <v>154</v>
      </c>
      <c r="C307" s="35" t="s">
        <v>634</v>
      </c>
      <c r="D307" s="163" t="s">
        <v>157</v>
      </c>
      <c r="E307" s="159" t="s">
        <v>237</v>
      </c>
      <c r="F307" s="157"/>
      <c r="G307" s="159" t="s">
        <v>150</v>
      </c>
      <c r="H307" s="169"/>
      <c r="I307" s="152"/>
      <c r="J307" s="38"/>
      <c r="K307" s="38"/>
      <c r="L307" s="39"/>
      <c r="M307" s="36"/>
      <c r="N307" s="157"/>
      <c r="O307" s="220"/>
      <c r="P307" s="38"/>
    </row>
    <row r="308" spans="2:16" ht="30.2" customHeight="1">
      <c r="B308" s="312"/>
      <c r="C308" s="35" t="s">
        <v>635</v>
      </c>
      <c r="D308" s="163" t="s">
        <v>135</v>
      </c>
      <c r="E308" s="159"/>
      <c r="F308" s="157"/>
      <c r="G308" s="159"/>
      <c r="H308" s="169"/>
      <c r="I308" s="38"/>
      <c r="J308" s="38"/>
      <c r="K308" s="38"/>
      <c r="L308" s="39"/>
      <c r="M308" s="36"/>
      <c r="N308" s="157" t="s">
        <v>136</v>
      </c>
      <c r="O308" s="220"/>
      <c r="P308" s="38"/>
    </row>
    <row r="309" spans="2:16" ht="30.2" customHeight="1">
      <c r="B309" s="312"/>
      <c r="C309" s="35" t="s">
        <v>636</v>
      </c>
      <c r="D309" s="162"/>
      <c r="E309" s="159"/>
      <c r="F309" s="157"/>
      <c r="G309" s="159"/>
      <c r="H309" s="169"/>
      <c r="I309" s="38"/>
      <c r="J309" s="38"/>
      <c r="K309" s="38"/>
      <c r="L309" s="39"/>
      <c r="M309" s="36"/>
      <c r="N309" s="157"/>
      <c r="O309" s="220"/>
      <c r="P309" s="38"/>
    </row>
    <row r="310" spans="2:16" ht="30.2" customHeight="1">
      <c r="B310" s="312"/>
      <c r="C310" s="35" t="s">
        <v>637</v>
      </c>
      <c r="D310" s="163" t="s">
        <v>135</v>
      </c>
      <c r="E310" s="159"/>
      <c r="F310" s="157"/>
      <c r="G310" s="159"/>
      <c r="H310" s="169"/>
      <c r="I310" s="38"/>
      <c r="J310" s="38"/>
      <c r="K310" s="38"/>
      <c r="L310" s="39"/>
      <c r="M310" s="36"/>
      <c r="N310" s="157" t="s">
        <v>145</v>
      </c>
      <c r="O310" s="220"/>
      <c r="P310" s="38"/>
    </row>
    <row r="311" spans="2:16" ht="30.2" customHeight="1">
      <c r="B311" s="312" t="s">
        <v>130</v>
      </c>
      <c r="C311" s="35" t="s">
        <v>638</v>
      </c>
      <c r="D311" s="162" t="s">
        <v>183</v>
      </c>
      <c r="E311" s="159"/>
      <c r="F311" s="157"/>
      <c r="G311" s="159" t="s">
        <v>166</v>
      </c>
      <c r="H311" s="169"/>
      <c r="I311" s="38"/>
      <c r="J311" s="38"/>
      <c r="K311" s="38"/>
      <c r="L311" s="39" t="s">
        <v>639</v>
      </c>
      <c r="M311" s="36"/>
      <c r="N311" s="157"/>
      <c r="O311" s="220"/>
      <c r="P311" s="38"/>
    </row>
    <row r="312" spans="2:16" ht="30.2" customHeight="1">
      <c r="B312" s="312" t="s">
        <v>130</v>
      </c>
      <c r="C312" s="35" t="s">
        <v>640</v>
      </c>
      <c r="D312" s="164" t="s">
        <v>611</v>
      </c>
      <c r="E312" s="159"/>
      <c r="F312" s="157"/>
      <c r="G312" s="159" t="s">
        <v>138</v>
      </c>
      <c r="H312" s="169"/>
      <c r="I312" s="38"/>
      <c r="J312" s="38"/>
      <c r="K312" s="38"/>
      <c r="L312" s="39"/>
      <c r="M312" s="36" t="s">
        <v>641</v>
      </c>
      <c r="N312" s="157" t="s">
        <v>169</v>
      </c>
      <c r="O312" s="220"/>
      <c r="P312" s="38" t="s">
        <v>613</v>
      </c>
    </row>
    <row r="313" spans="2:16" ht="30.2" customHeight="1">
      <c r="B313" s="312" t="s">
        <v>130</v>
      </c>
      <c r="C313" s="35" t="s">
        <v>642</v>
      </c>
      <c r="D313" s="162" t="s">
        <v>157</v>
      </c>
      <c r="E313" s="159"/>
      <c r="F313" s="157"/>
      <c r="G313" s="159"/>
      <c r="H313" s="169"/>
      <c r="I313" s="38"/>
      <c r="J313" s="38"/>
      <c r="K313" s="38"/>
      <c r="L313" s="39"/>
      <c r="M313" s="36"/>
      <c r="N313" s="157"/>
      <c r="O313" s="220"/>
      <c r="P313" s="38"/>
    </row>
    <row r="314" spans="2:16" ht="30.2" customHeight="1">
      <c r="B314" s="312" t="s">
        <v>154</v>
      </c>
      <c r="C314" s="35" t="s">
        <v>643</v>
      </c>
      <c r="D314" s="162" t="s">
        <v>157</v>
      </c>
      <c r="E314" s="159"/>
      <c r="F314" s="157"/>
      <c r="G314" s="159" t="s">
        <v>150</v>
      </c>
      <c r="H314" s="169"/>
      <c r="I314" s="38"/>
      <c r="J314" s="38"/>
      <c r="K314" s="38"/>
      <c r="L314" s="39"/>
      <c r="M314" s="36"/>
      <c r="N314" s="157"/>
      <c r="O314" s="220"/>
      <c r="P314" s="38"/>
    </row>
    <row r="315" spans="2:16" ht="30.2" customHeight="1">
      <c r="B315" s="312"/>
      <c r="C315" s="35" t="s">
        <v>644</v>
      </c>
      <c r="D315" s="164" t="s">
        <v>645</v>
      </c>
      <c r="E315" s="159"/>
      <c r="F315" s="157"/>
      <c r="G315" s="159" t="s">
        <v>150</v>
      </c>
      <c r="H315" s="169"/>
      <c r="I315" s="38"/>
      <c r="J315" s="38"/>
      <c r="K315" s="38"/>
      <c r="L315" s="39"/>
      <c r="M315" s="36" t="s">
        <v>357</v>
      </c>
      <c r="N315" s="157" t="s">
        <v>169</v>
      </c>
      <c r="O315" s="220"/>
      <c r="P315" s="38" t="s">
        <v>646</v>
      </c>
    </row>
    <row r="316" spans="2:16" ht="30.2" customHeight="1">
      <c r="B316" s="312" t="s">
        <v>132</v>
      </c>
      <c r="C316" s="35" t="s">
        <v>647</v>
      </c>
      <c r="D316" s="162"/>
      <c r="E316" s="159"/>
      <c r="F316" s="157"/>
      <c r="G316" s="159"/>
      <c r="H316" s="169"/>
      <c r="I316" s="38"/>
      <c r="J316" s="38"/>
      <c r="K316" s="38"/>
      <c r="L316" s="39"/>
      <c r="M316" s="36"/>
      <c r="N316" s="157"/>
      <c r="O316" s="220"/>
      <c r="P316" s="38"/>
    </row>
    <row r="317" spans="2:16" ht="30.2" customHeight="1">
      <c r="B317" s="312" t="s">
        <v>154</v>
      </c>
      <c r="C317" s="35" t="s">
        <v>648</v>
      </c>
      <c r="D317" s="164" t="s">
        <v>236</v>
      </c>
      <c r="E317" s="159"/>
      <c r="F317" s="157"/>
      <c r="G317" s="159" t="s">
        <v>141</v>
      </c>
      <c r="H317" s="169"/>
      <c r="I317" s="152"/>
      <c r="J317" s="38"/>
      <c r="K317" s="38"/>
      <c r="L317" s="39"/>
      <c r="M317" s="36"/>
      <c r="N317" s="157"/>
      <c r="O317" s="220"/>
      <c r="P317" s="38" t="s">
        <v>560</v>
      </c>
    </row>
    <row r="318" spans="2:16" ht="30.2" customHeight="1">
      <c r="B318" s="312" t="s">
        <v>132</v>
      </c>
      <c r="C318" s="35" t="s">
        <v>649</v>
      </c>
      <c r="D318" s="162"/>
      <c r="E318" s="159"/>
      <c r="F318" s="157"/>
      <c r="G318" s="159"/>
      <c r="H318" s="169"/>
      <c r="I318" s="38"/>
      <c r="J318" s="38"/>
      <c r="K318" s="38"/>
      <c r="L318" s="39"/>
      <c r="M318" s="36"/>
      <c r="N318" s="157"/>
      <c r="O318" s="220"/>
      <c r="P318" s="38"/>
    </row>
    <row r="319" spans="2:16" ht="30.2" customHeight="1">
      <c r="B319" s="312"/>
      <c r="C319" s="35" t="s">
        <v>650</v>
      </c>
      <c r="D319" s="163" t="s">
        <v>135</v>
      </c>
      <c r="E319" s="159"/>
      <c r="F319" s="157"/>
      <c r="G319" s="159" t="s">
        <v>150</v>
      </c>
      <c r="H319" s="169"/>
      <c r="I319" s="38"/>
      <c r="J319" s="38"/>
      <c r="K319" s="38"/>
      <c r="L319" s="39"/>
      <c r="M319" s="36"/>
      <c r="N319" s="157" t="s">
        <v>152</v>
      </c>
      <c r="O319" s="220"/>
      <c r="P319" s="38"/>
    </row>
    <row r="320" spans="2:16" ht="30.2" customHeight="1">
      <c r="B320" s="312" t="s">
        <v>199</v>
      </c>
      <c r="C320" s="35" t="s">
        <v>651</v>
      </c>
      <c r="D320" s="162"/>
      <c r="E320" s="159"/>
      <c r="F320" s="157"/>
      <c r="G320" s="159"/>
      <c r="H320" s="169"/>
      <c r="I320" s="38"/>
      <c r="J320" s="38"/>
      <c r="K320" s="38"/>
      <c r="L320" s="39"/>
      <c r="M320" s="36"/>
      <c r="N320" s="157"/>
      <c r="O320" s="220"/>
      <c r="P320" s="38"/>
    </row>
    <row r="321" spans="2:16" ht="30.2" customHeight="1">
      <c r="B321" s="312" t="s">
        <v>130</v>
      </c>
      <c r="C321" s="35" t="s">
        <v>652</v>
      </c>
      <c r="D321" s="162" t="s">
        <v>149</v>
      </c>
      <c r="E321" s="159"/>
      <c r="F321" s="157"/>
      <c r="G321" s="159" t="s">
        <v>166</v>
      </c>
      <c r="H321" s="169"/>
      <c r="I321" s="38"/>
      <c r="J321" s="38"/>
      <c r="K321" s="38"/>
      <c r="L321" s="39"/>
      <c r="M321" s="36"/>
      <c r="N321" s="157"/>
      <c r="O321" s="220"/>
      <c r="P321" s="38"/>
    </row>
    <row r="322" spans="2:16" ht="30.2" customHeight="1">
      <c r="B322" s="312" t="s">
        <v>154</v>
      </c>
      <c r="C322" s="35" t="s">
        <v>653</v>
      </c>
      <c r="D322" s="162" t="s">
        <v>157</v>
      </c>
      <c r="E322" s="159" t="s">
        <v>654</v>
      </c>
      <c r="F322" s="157"/>
      <c r="G322" s="159" t="s">
        <v>150</v>
      </c>
      <c r="H322" s="169"/>
      <c r="I322" s="38"/>
      <c r="J322" s="38"/>
      <c r="K322" s="38"/>
      <c r="L322" s="39"/>
      <c r="M322" s="36"/>
      <c r="N322" s="157"/>
      <c r="O322" s="220"/>
      <c r="P322" s="38" t="s">
        <v>655</v>
      </c>
    </row>
    <row r="323" spans="2:16" ht="30.2" customHeight="1">
      <c r="B323" s="312" t="s">
        <v>154</v>
      </c>
      <c r="C323" s="35" t="s">
        <v>656</v>
      </c>
      <c r="D323" s="164" t="s">
        <v>303</v>
      </c>
      <c r="E323" s="159" t="s">
        <v>240</v>
      </c>
      <c r="F323" s="157"/>
      <c r="G323" s="159" t="s">
        <v>141</v>
      </c>
      <c r="H323" s="169"/>
      <c r="I323" s="152">
        <v>45810</v>
      </c>
      <c r="J323" s="38"/>
      <c r="K323" s="38"/>
      <c r="L323" s="39"/>
      <c r="M323" s="36"/>
      <c r="N323" s="157"/>
      <c r="O323" s="220"/>
      <c r="P323" s="38"/>
    </row>
    <row r="324" spans="2:16" ht="30.2" customHeight="1">
      <c r="B324" s="312" t="s">
        <v>154</v>
      </c>
      <c r="C324" s="35" t="s">
        <v>657</v>
      </c>
      <c r="D324" s="162" t="s">
        <v>295</v>
      </c>
      <c r="E324" s="159"/>
      <c r="F324" s="157"/>
      <c r="G324" s="159" t="s">
        <v>166</v>
      </c>
      <c r="H324" s="169"/>
      <c r="I324" s="152"/>
      <c r="J324" s="38"/>
      <c r="K324" s="38"/>
      <c r="L324" s="39" t="s">
        <v>658</v>
      </c>
      <c r="M324" s="36"/>
      <c r="N324" s="157"/>
      <c r="O324" s="220"/>
      <c r="P324" s="38" t="s">
        <v>659</v>
      </c>
    </row>
    <row r="325" spans="2:16" ht="30.2" customHeight="1">
      <c r="B325" s="312"/>
      <c r="C325" s="35" t="s">
        <v>660</v>
      </c>
      <c r="D325" s="162" t="s">
        <v>295</v>
      </c>
      <c r="E325" s="159"/>
      <c r="F325" s="157"/>
      <c r="G325" s="159" t="s">
        <v>166</v>
      </c>
      <c r="H325" s="169"/>
      <c r="I325" s="38"/>
      <c r="J325" s="38"/>
      <c r="K325" s="321"/>
      <c r="L325" s="323" t="s">
        <v>661</v>
      </c>
      <c r="M325" s="36"/>
      <c r="N325" s="157"/>
      <c r="O325" s="220"/>
      <c r="P325" s="38"/>
    </row>
    <row r="326" spans="2:16" ht="30.2" customHeight="1">
      <c r="B326" s="312" t="s">
        <v>130</v>
      </c>
      <c r="C326" s="35" t="s">
        <v>662</v>
      </c>
      <c r="D326" s="164" t="s">
        <v>135</v>
      </c>
      <c r="E326" s="159"/>
      <c r="F326" s="157"/>
      <c r="G326" s="159" t="s">
        <v>150</v>
      </c>
      <c r="H326" s="169"/>
      <c r="I326" s="38"/>
      <c r="J326" s="38"/>
      <c r="K326" s="38"/>
      <c r="L326" s="39"/>
      <c r="M326" s="36" t="s">
        <v>663</v>
      </c>
      <c r="N326" s="157" t="s">
        <v>152</v>
      </c>
      <c r="O326" s="220"/>
      <c r="P326" s="38" t="s">
        <v>664</v>
      </c>
    </row>
    <row r="327" spans="2:16" ht="30.2" customHeight="1">
      <c r="B327" s="312"/>
      <c r="C327" s="35" t="s">
        <v>665</v>
      </c>
      <c r="D327" s="163" t="s">
        <v>135</v>
      </c>
      <c r="E327" s="159"/>
      <c r="F327" s="157"/>
      <c r="G327" s="159" t="s">
        <v>150</v>
      </c>
      <c r="H327" s="169"/>
      <c r="I327" s="38"/>
      <c r="J327" s="38"/>
      <c r="K327" s="38"/>
      <c r="L327" s="39"/>
      <c r="M327" s="36"/>
      <c r="N327" s="157" t="s">
        <v>152</v>
      </c>
      <c r="O327" s="220"/>
      <c r="P327" s="38"/>
    </row>
    <row r="328" spans="2:16" ht="30.2" customHeight="1">
      <c r="B328" s="312"/>
      <c r="C328" s="35" t="s">
        <v>666</v>
      </c>
      <c r="D328" s="163" t="s">
        <v>135</v>
      </c>
      <c r="E328" s="159"/>
      <c r="F328" s="157"/>
      <c r="G328" s="159" t="s">
        <v>138</v>
      </c>
      <c r="H328" s="169"/>
      <c r="I328" s="38"/>
      <c r="J328" s="38"/>
      <c r="K328" s="38"/>
      <c r="L328" s="39"/>
      <c r="M328" s="36"/>
      <c r="N328" s="157" t="s">
        <v>169</v>
      </c>
      <c r="O328" s="220"/>
      <c r="P328" s="38"/>
    </row>
    <row r="329" spans="2:16" ht="30.2" customHeight="1">
      <c r="B329" s="312" t="s">
        <v>199</v>
      </c>
      <c r="C329" s="35" t="s">
        <v>667</v>
      </c>
      <c r="D329" s="162"/>
      <c r="E329" s="159"/>
      <c r="F329" s="157"/>
      <c r="G329" s="159"/>
      <c r="H329" s="169"/>
      <c r="I329" s="38"/>
      <c r="J329" s="38"/>
      <c r="K329" s="38"/>
      <c r="L329" s="39"/>
      <c r="M329" s="36"/>
      <c r="N329" s="157"/>
      <c r="O329" s="220"/>
      <c r="P329" s="38"/>
    </row>
    <row r="330" spans="2:16" ht="30.2" customHeight="1">
      <c r="B330" s="312"/>
      <c r="C330" s="35" t="s">
        <v>668</v>
      </c>
      <c r="D330" s="164" t="s">
        <v>295</v>
      </c>
      <c r="E330" s="159" t="s">
        <v>276</v>
      </c>
      <c r="F330" s="157"/>
      <c r="G330" s="159" t="s">
        <v>150</v>
      </c>
      <c r="H330" s="169" t="s">
        <v>138</v>
      </c>
      <c r="I330" s="38"/>
      <c r="J330" s="38"/>
      <c r="K330" s="38"/>
      <c r="L330" s="39"/>
      <c r="M330" s="36" t="s">
        <v>669</v>
      </c>
      <c r="N330" s="157" t="s">
        <v>136</v>
      </c>
      <c r="O330" s="220"/>
      <c r="P330" s="38"/>
    </row>
    <row r="331" spans="2:16" ht="30.2" customHeight="1">
      <c r="B331" s="312" t="s">
        <v>154</v>
      </c>
      <c r="C331" s="35" t="s">
        <v>670</v>
      </c>
      <c r="D331" s="162" t="s">
        <v>183</v>
      </c>
      <c r="E331" s="159"/>
      <c r="F331" s="157"/>
      <c r="G331" s="159" t="s">
        <v>166</v>
      </c>
      <c r="H331" s="169" t="s">
        <v>141</v>
      </c>
      <c r="I331" s="152">
        <v>45810</v>
      </c>
      <c r="J331" s="38"/>
      <c r="K331" s="38"/>
      <c r="L331" s="39"/>
      <c r="M331" s="36"/>
      <c r="N331" s="157"/>
      <c r="O331" s="220"/>
      <c r="P331" s="38" t="s">
        <v>671</v>
      </c>
    </row>
    <row r="332" spans="2:16" ht="30.2" customHeight="1">
      <c r="B332" s="312" t="s">
        <v>199</v>
      </c>
      <c r="C332" s="35" t="s">
        <v>672</v>
      </c>
      <c r="D332" s="162"/>
      <c r="E332" s="159"/>
      <c r="F332" s="157"/>
      <c r="G332" s="159"/>
      <c r="H332" s="169"/>
      <c r="I332" s="38"/>
      <c r="J332" s="38"/>
      <c r="K332" s="38"/>
      <c r="L332" s="39"/>
      <c r="M332" s="36"/>
      <c r="N332" s="157"/>
      <c r="O332" s="220"/>
      <c r="P332" s="38"/>
    </row>
    <row r="333" spans="2:16" ht="30.2" customHeight="1">
      <c r="B333" s="312"/>
      <c r="C333" s="35" t="s">
        <v>673</v>
      </c>
      <c r="D333" s="163" t="s">
        <v>135</v>
      </c>
      <c r="E333" s="159"/>
      <c r="F333" s="157"/>
      <c r="G333" s="159" t="s">
        <v>138</v>
      </c>
      <c r="H333" s="169"/>
      <c r="I333" s="38"/>
      <c r="J333" s="38"/>
      <c r="K333" s="38"/>
      <c r="L333" s="39"/>
      <c r="M333" s="36"/>
      <c r="N333" s="157" t="s">
        <v>169</v>
      </c>
      <c r="O333" s="220"/>
      <c r="P333" s="38"/>
    </row>
    <row r="334" spans="2:16" ht="30.2" customHeight="1">
      <c r="B334" s="312"/>
      <c r="C334" s="35" t="s">
        <v>674</v>
      </c>
      <c r="D334" s="163" t="s">
        <v>135</v>
      </c>
      <c r="E334" s="159"/>
      <c r="F334" s="157"/>
      <c r="G334" s="159"/>
      <c r="H334" s="169"/>
      <c r="I334" s="38"/>
      <c r="J334" s="38"/>
      <c r="K334" s="38"/>
      <c r="L334" s="39"/>
      <c r="M334" s="36"/>
      <c r="N334" s="157" t="s">
        <v>136</v>
      </c>
      <c r="O334" s="220"/>
      <c r="P334" s="38"/>
    </row>
    <row r="335" spans="2:16" ht="30.2" customHeight="1">
      <c r="B335" s="312" t="s">
        <v>130</v>
      </c>
      <c r="C335" s="35" t="s">
        <v>675</v>
      </c>
      <c r="D335" s="162" t="s">
        <v>183</v>
      </c>
      <c r="E335" s="159"/>
      <c r="F335" s="157"/>
      <c r="G335" s="159" t="s">
        <v>166</v>
      </c>
      <c r="H335" s="169"/>
      <c r="I335" s="38"/>
      <c r="J335" s="38"/>
      <c r="K335" s="38"/>
      <c r="L335" s="39"/>
      <c r="M335" s="36"/>
      <c r="N335" s="157"/>
      <c r="O335" s="220"/>
      <c r="P335" s="38"/>
    </row>
    <row r="336" spans="2:16" ht="30.2" customHeight="1">
      <c r="B336" s="312" t="s">
        <v>130</v>
      </c>
      <c r="C336" s="35" t="s">
        <v>676</v>
      </c>
      <c r="D336" s="162" t="s">
        <v>183</v>
      </c>
      <c r="E336" s="159"/>
      <c r="F336" s="157"/>
      <c r="G336" s="159" t="s">
        <v>150</v>
      </c>
      <c r="H336" s="169"/>
      <c r="I336" s="38"/>
      <c r="J336" s="38"/>
      <c r="K336" s="38"/>
      <c r="L336" s="39"/>
      <c r="M336" s="36"/>
      <c r="N336" s="157"/>
      <c r="O336" s="220"/>
      <c r="P336" s="38"/>
    </row>
    <row r="337" spans="2:16" ht="30.2" customHeight="1">
      <c r="B337" s="312" t="s">
        <v>154</v>
      </c>
      <c r="C337" s="35" t="s">
        <v>677</v>
      </c>
      <c r="D337" s="162" t="s">
        <v>295</v>
      </c>
      <c r="E337" s="159"/>
      <c r="F337" s="157"/>
      <c r="G337" s="159" t="s">
        <v>166</v>
      </c>
      <c r="H337" s="169" t="s">
        <v>141</v>
      </c>
      <c r="I337" s="152">
        <v>45810</v>
      </c>
      <c r="J337" s="38"/>
      <c r="K337" s="38"/>
      <c r="L337" s="397" t="s">
        <v>678</v>
      </c>
      <c r="M337" s="36" t="s">
        <v>144</v>
      </c>
      <c r="N337" s="157" t="s">
        <v>145</v>
      </c>
      <c r="O337" s="220">
        <v>60654</v>
      </c>
      <c r="P337" s="54" t="s">
        <v>679</v>
      </c>
    </row>
    <row r="338" spans="2:16" ht="30.2" customHeight="1">
      <c r="B338" s="312" t="s">
        <v>199</v>
      </c>
      <c r="C338" s="35" t="s">
        <v>680</v>
      </c>
      <c r="D338" s="162"/>
      <c r="E338" s="159"/>
      <c r="F338" s="157"/>
      <c r="G338" s="159"/>
      <c r="H338" s="169"/>
      <c r="I338" s="38"/>
      <c r="J338" s="38"/>
      <c r="K338" s="38"/>
      <c r="L338" s="39"/>
      <c r="M338" s="36"/>
      <c r="N338" s="157"/>
      <c r="O338" s="220"/>
      <c r="P338" s="38"/>
    </row>
    <row r="339" spans="2:16" ht="30.2" customHeight="1">
      <c r="B339" s="312" t="s">
        <v>132</v>
      </c>
      <c r="C339" s="35" t="s">
        <v>681</v>
      </c>
      <c r="D339" s="162"/>
      <c r="E339" s="159"/>
      <c r="F339" s="157"/>
      <c r="G339" s="159"/>
      <c r="H339" s="169"/>
      <c r="I339" s="38"/>
      <c r="J339" s="38"/>
      <c r="K339" s="38"/>
      <c r="L339" s="39"/>
      <c r="M339" s="36"/>
      <c r="N339" s="157"/>
      <c r="O339" s="220"/>
      <c r="P339" s="38"/>
    </row>
    <row r="340" spans="2:16" ht="30.2" customHeight="1">
      <c r="B340" s="312" t="s">
        <v>199</v>
      </c>
      <c r="C340" s="35" t="s">
        <v>682</v>
      </c>
      <c r="D340" s="162"/>
      <c r="E340" s="159"/>
      <c r="F340" s="157"/>
      <c r="G340" s="159"/>
      <c r="H340" s="169"/>
      <c r="I340" s="38"/>
      <c r="J340" s="38"/>
      <c r="K340" s="38"/>
      <c r="L340" s="39"/>
      <c r="M340" s="36"/>
      <c r="N340" s="157"/>
      <c r="O340" s="220"/>
      <c r="P340" s="38"/>
    </row>
    <row r="341" spans="2:16" ht="30.2" customHeight="1">
      <c r="B341" s="312" t="s">
        <v>154</v>
      </c>
      <c r="C341" s="35" t="s">
        <v>683</v>
      </c>
      <c r="D341" s="162" t="s">
        <v>157</v>
      </c>
      <c r="E341" s="159"/>
      <c r="F341" s="157"/>
      <c r="G341" s="159" t="s">
        <v>141</v>
      </c>
      <c r="H341" s="169"/>
      <c r="I341" s="152"/>
      <c r="J341" s="38"/>
      <c r="K341" s="38"/>
      <c r="L341" s="39"/>
      <c r="M341" s="36"/>
      <c r="N341" s="157"/>
      <c r="O341" s="220"/>
      <c r="P341" s="38"/>
    </row>
    <row r="342" spans="2:16" ht="30.2" customHeight="1">
      <c r="B342" s="312" t="s">
        <v>132</v>
      </c>
      <c r="C342" s="35" t="s">
        <v>684</v>
      </c>
      <c r="D342" s="162"/>
      <c r="E342" s="159"/>
      <c r="F342" s="157"/>
      <c r="G342" s="159"/>
      <c r="H342" s="169"/>
      <c r="I342" s="38"/>
      <c r="J342" s="38"/>
      <c r="K342" s="38"/>
      <c r="L342" s="39"/>
      <c r="M342" s="36"/>
      <c r="N342" s="157"/>
      <c r="O342" s="220"/>
      <c r="P342" s="38"/>
    </row>
    <row r="343" spans="2:16" ht="30.2" customHeight="1">
      <c r="B343" s="312" t="s">
        <v>199</v>
      </c>
      <c r="C343" s="35" t="s">
        <v>685</v>
      </c>
      <c r="D343" s="162"/>
      <c r="E343" s="159"/>
      <c r="F343" s="157"/>
      <c r="G343" s="159"/>
      <c r="H343" s="169"/>
      <c r="I343" s="38"/>
      <c r="J343" s="38"/>
      <c r="K343" s="38"/>
      <c r="L343" s="39"/>
      <c r="M343" s="36"/>
      <c r="N343" s="157"/>
      <c r="O343" s="220"/>
      <c r="P343" s="38"/>
    </row>
    <row r="344" spans="2:16" ht="30.2" customHeight="1">
      <c r="B344" s="312" t="s">
        <v>132</v>
      </c>
      <c r="C344" s="35" t="s">
        <v>686</v>
      </c>
      <c r="D344" s="162"/>
      <c r="E344" s="159"/>
      <c r="F344" s="157"/>
      <c r="G344" s="159"/>
      <c r="H344" s="169"/>
      <c r="I344" s="38"/>
      <c r="J344" s="38"/>
      <c r="K344" s="38"/>
      <c r="L344" s="39"/>
      <c r="M344" s="36"/>
      <c r="N344" s="157"/>
      <c r="O344" s="220"/>
      <c r="P344" s="38"/>
    </row>
    <row r="345" spans="2:16" ht="30.2" customHeight="1">
      <c r="B345" s="312" t="s">
        <v>199</v>
      </c>
      <c r="C345" s="35" t="s">
        <v>687</v>
      </c>
      <c r="D345" s="162"/>
      <c r="E345" s="159"/>
      <c r="F345" s="157"/>
      <c r="G345" s="159"/>
      <c r="H345" s="169"/>
      <c r="I345" s="38"/>
      <c r="J345" s="38"/>
      <c r="K345" s="38"/>
      <c r="L345" s="39"/>
      <c r="M345" s="36"/>
      <c r="N345" s="157"/>
      <c r="O345" s="220"/>
      <c r="P345" s="38"/>
    </row>
    <row r="346" spans="2:16" ht="30.2" customHeight="1">
      <c r="B346" s="312" t="s">
        <v>132</v>
      </c>
      <c r="C346" s="35" t="s">
        <v>688</v>
      </c>
      <c r="D346" s="162"/>
      <c r="E346" s="159"/>
      <c r="F346" s="157"/>
      <c r="G346" s="159"/>
      <c r="H346" s="169"/>
      <c r="I346" s="38"/>
      <c r="J346" s="38"/>
      <c r="K346" s="38"/>
      <c r="L346" s="39"/>
      <c r="M346" s="36"/>
      <c r="N346" s="157"/>
      <c r="O346" s="220"/>
      <c r="P346" s="38"/>
    </row>
    <row r="347" spans="2:16" ht="30.2" customHeight="1">
      <c r="B347" s="312" t="s">
        <v>132</v>
      </c>
      <c r="C347" s="35" t="s">
        <v>689</v>
      </c>
      <c r="D347" s="162"/>
      <c r="E347" s="159"/>
      <c r="F347" s="157"/>
      <c r="G347" s="159"/>
      <c r="H347" s="169"/>
      <c r="I347" s="38"/>
      <c r="J347" s="38"/>
      <c r="K347" s="38"/>
      <c r="L347" s="39"/>
      <c r="M347" s="36"/>
      <c r="N347" s="157"/>
      <c r="O347" s="220"/>
      <c r="P347" s="38"/>
    </row>
    <row r="348" spans="2:16" ht="30.2" customHeight="1">
      <c r="B348" s="312" t="s">
        <v>199</v>
      </c>
      <c r="C348" s="35" t="s">
        <v>690</v>
      </c>
      <c r="D348" s="162"/>
      <c r="E348" s="159"/>
      <c r="F348" s="157"/>
      <c r="G348" s="159"/>
      <c r="H348" s="169"/>
      <c r="I348" s="38"/>
      <c r="J348" s="38"/>
      <c r="K348" s="38"/>
      <c r="L348" s="39"/>
      <c r="M348" s="36"/>
      <c r="N348" s="157"/>
      <c r="O348" s="220"/>
      <c r="P348" s="38"/>
    </row>
    <row r="349" spans="2:16" ht="30.2" customHeight="1">
      <c r="B349" s="312" t="s">
        <v>132</v>
      </c>
      <c r="C349" s="35" t="s">
        <v>691</v>
      </c>
      <c r="D349" s="162"/>
      <c r="E349" s="159"/>
      <c r="F349" s="157"/>
      <c r="G349" s="159"/>
      <c r="H349" s="169"/>
      <c r="I349" s="38"/>
      <c r="J349" s="38"/>
      <c r="K349" s="38"/>
      <c r="L349" s="39"/>
      <c r="M349" s="36"/>
      <c r="N349" s="157"/>
      <c r="O349" s="220"/>
      <c r="P349" s="38"/>
    </row>
    <row r="350" spans="2:16" ht="30.2" customHeight="1">
      <c r="B350" s="312"/>
      <c r="C350" s="35" t="s">
        <v>692</v>
      </c>
      <c r="D350" s="163" t="s">
        <v>135</v>
      </c>
      <c r="E350" s="159"/>
      <c r="F350" s="157"/>
      <c r="G350" s="159"/>
      <c r="H350" s="169"/>
      <c r="I350" s="38"/>
      <c r="J350" s="38"/>
      <c r="K350" s="38"/>
      <c r="L350" s="39"/>
      <c r="M350" s="36" t="s">
        <v>144</v>
      </c>
      <c r="N350" s="157" t="s">
        <v>145</v>
      </c>
      <c r="O350" s="220"/>
      <c r="P350" s="38"/>
    </row>
    <row r="351" spans="2:16" ht="30.2" customHeight="1">
      <c r="B351" s="312"/>
      <c r="C351" s="35" t="s">
        <v>693</v>
      </c>
      <c r="D351" s="163" t="s">
        <v>135</v>
      </c>
      <c r="E351" s="159"/>
      <c r="F351" s="157"/>
      <c r="G351" s="159" t="s">
        <v>138</v>
      </c>
      <c r="H351" s="169"/>
      <c r="I351" s="38"/>
      <c r="J351" s="38"/>
      <c r="K351" s="38"/>
      <c r="L351" s="39"/>
      <c r="M351" s="36"/>
      <c r="N351" s="157" t="s">
        <v>220</v>
      </c>
      <c r="O351" s="220"/>
      <c r="P351" s="38"/>
    </row>
    <row r="352" spans="2:16" ht="30.2" customHeight="1">
      <c r="B352" s="312" t="s">
        <v>130</v>
      </c>
      <c r="C352" s="35" t="s">
        <v>694</v>
      </c>
      <c r="D352" s="162" t="s">
        <v>185</v>
      </c>
      <c r="E352" s="159"/>
      <c r="F352" s="157"/>
      <c r="G352" s="159" t="s">
        <v>161</v>
      </c>
      <c r="H352" s="169"/>
      <c r="I352" s="38"/>
      <c r="J352" s="38"/>
      <c r="K352" s="38"/>
      <c r="L352" s="39" t="s">
        <v>695</v>
      </c>
      <c r="M352" s="36" t="s">
        <v>144</v>
      </c>
      <c r="N352" s="157" t="s">
        <v>145</v>
      </c>
      <c r="O352" s="220"/>
      <c r="P352" s="38"/>
    </row>
    <row r="353" spans="2:16" ht="30.2" customHeight="1">
      <c r="B353" s="312" t="s">
        <v>130</v>
      </c>
      <c r="C353" s="35" t="s">
        <v>696</v>
      </c>
      <c r="D353" s="162" t="s">
        <v>185</v>
      </c>
      <c r="E353" s="159"/>
      <c r="F353" s="157"/>
      <c r="G353" s="159" t="s">
        <v>161</v>
      </c>
      <c r="H353" s="169"/>
      <c r="I353" s="38"/>
      <c r="J353" s="38"/>
      <c r="K353" s="38"/>
      <c r="L353" s="39"/>
      <c r="M353" s="36"/>
      <c r="N353" s="157"/>
      <c r="O353" s="220"/>
      <c r="P353" s="38"/>
    </row>
    <row r="354" spans="2:16" ht="30.2" customHeight="1">
      <c r="B354" s="313"/>
      <c r="C354" s="35" t="s">
        <v>697</v>
      </c>
      <c r="D354" s="224" t="s">
        <v>528</v>
      </c>
      <c r="E354" s="226" t="s">
        <v>276</v>
      </c>
      <c r="F354" s="157"/>
      <c r="G354" s="226" t="s">
        <v>166</v>
      </c>
      <c r="H354" s="228"/>
      <c r="I354" s="230"/>
      <c r="J354" s="63"/>
      <c r="K354" s="54"/>
      <c r="L354" s="216" t="s">
        <v>698</v>
      </c>
      <c r="M354" s="36" t="s">
        <v>699</v>
      </c>
      <c r="N354" s="157" t="s">
        <v>145</v>
      </c>
      <c r="O354" s="222"/>
      <c r="P354" s="54"/>
    </row>
    <row r="355" spans="2:16" ht="30.2" customHeight="1">
      <c r="B355" s="312" t="s">
        <v>132</v>
      </c>
      <c r="C355" s="35" t="s">
        <v>700</v>
      </c>
      <c r="D355" s="162"/>
      <c r="E355" s="159"/>
      <c r="F355" s="157"/>
      <c r="G355" s="159"/>
      <c r="H355" s="169"/>
      <c r="I355" s="38"/>
      <c r="J355" s="38"/>
      <c r="K355" s="38"/>
      <c r="L355" s="39"/>
      <c r="M355" s="36"/>
      <c r="N355" s="157"/>
      <c r="O355" s="220"/>
      <c r="P355" s="38"/>
    </row>
    <row r="356" spans="2:16" ht="30.2" customHeight="1">
      <c r="B356" s="312" t="s">
        <v>130</v>
      </c>
      <c r="C356" s="35" t="s">
        <v>701</v>
      </c>
      <c r="D356" s="162" t="s">
        <v>185</v>
      </c>
      <c r="E356" s="159"/>
      <c r="F356" s="157"/>
      <c r="G356" s="159" t="s">
        <v>161</v>
      </c>
      <c r="H356" s="169"/>
      <c r="I356" s="152"/>
      <c r="J356" s="38"/>
      <c r="K356" s="38"/>
      <c r="L356" s="39" t="s">
        <v>702</v>
      </c>
      <c r="M356" s="36" t="s">
        <v>326</v>
      </c>
      <c r="N356" s="157" t="s">
        <v>145</v>
      </c>
      <c r="O356" s="220"/>
      <c r="P356" s="38" t="s">
        <v>703</v>
      </c>
    </row>
    <row r="357" spans="2:16" ht="30.2" customHeight="1">
      <c r="B357" s="312"/>
      <c r="C357" s="35" t="s">
        <v>704</v>
      </c>
      <c r="D357" s="163" t="s">
        <v>135</v>
      </c>
      <c r="E357" s="159"/>
      <c r="F357" s="157"/>
      <c r="G357" s="159" t="s">
        <v>138</v>
      </c>
      <c r="H357" s="169"/>
      <c r="I357" s="38"/>
      <c r="J357" s="38"/>
      <c r="K357" s="38"/>
      <c r="L357" s="39"/>
      <c r="M357" s="36"/>
      <c r="N357" s="157" t="s">
        <v>169</v>
      </c>
      <c r="O357" s="220"/>
      <c r="P357" s="38"/>
    </row>
    <row r="358" spans="2:16" ht="30.2" customHeight="1">
      <c r="B358" s="312" t="s">
        <v>139</v>
      </c>
      <c r="C358" s="35" t="s">
        <v>705</v>
      </c>
      <c r="D358" s="162" t="s">
        <v>392</v>
      </c>
      <c r="E358" s="159"/>
      <c r="F358" s="157"/>
      <c r="G358" s="159" t="s">
        <v>141</v>
      </c>
      <c r="H358" s="169"/>
      <c r="I358" s="152"/>
      <c r="J358" s="38"/>
      <c r="K358" s="38"/>
      <c r="L358" s="39"/>
      <c r="M358" s="36"/>
      <c r="N358" s="157"/>
      <c r="O358" s="220"/>
      <c r="P358" s="38"/>
    </row>
    <row r="359" spans="2:16" ht="30.2" customHeight="1">
      <c r="B359" s="312" t="s">
        <v>139</v>
      </c>
      <c r="C359" s="35" t="s">
        <v>706</v>
      </c>
      <c r="D359" s="162" t="s">
        <v>392</v>
      </c>
      <c r="E359" s="159"/>
      <c r="F359" s="157"/>
      <c r="G359" s="159" t="s">
        <v>141</v>
      </c>
      <c r="H359" s="169"/>
      <c r="I359" s="152"/>
      <c r="J359" s="38"/>
      <c r="K359" s="38"/>
      <c r="L359" s="39"/>
      <c r="M359" s="36"/>
      <c r="N359" s="157"/>
      <c r="O359" s="220"/>
      <c r="P359" s="38"/>
    </row>
    <row r="360" spans="2:16" ht="30.2" customHeight="1">
      <c r="B360" s="312"/>
      <c r="C360" s="35" t="s">
        <v>707</v>
      </c>
      <c r="D360" s="163" t="s">
        <v>135</v>
      </c>
      <c r="E360" s="159"/>
      <c r="F360" s="157"/>
      <c r="G360" s="159" t="s">
        <v>138</v>
      </c>
      <c r="H360" s="169"/>
      <c r="I360" s="38"/>
      <c r="J360" s="38"/>
      <c r="K360" s="38"/>
      <c r="L360" s="39"/>
      <c r="M360" s="36"/>
      <c r="N360" s="157" t="s">
        <v>169</v>
      </c>
      <c r="O360" s="220"/>
      <c r="P360" s="38"/>
    </row>
    <row r="361" spans="2:16" ht="30.2" customHeight="1">
      <c r="B361" s="312" t="s">
        <v>139</v>
      </c>
      <c r="C361" s="35" t="s">
        <v>708</v>
      </c>
      <c r="D361" s="162" t="s">
        <v>466</v>
      </c>
      <c r="E361" s="159"/>
      <c r="F361" s="157"/>
      <c r="G361" s="159" t="s">
        <v>138</v>
      </c>
      <c r="H361" s="169"/>
      <c r="I361" s="152">
        <v>45789</v>
      </c>
      <c r="J361" s="38"/>
      <c r="K361" s="38"/>
      <c r="L361" s="39"/>
      <c r="M361" s="36"/>
      <c r="N361" s="157"/>
      <c r="O361" s="220"/>
      <c r="P361" s="38"/>
    </row>
    <row r="362" spans="2:16" ht="30.2" customHeight="1">
      <c r="B362" s="312" t="s">
        <v>154</v>
      </c>
      <c r="C362" s="35" t="s">
        <v>709</v>
      </c>
      <c r="D362" s="162" t="s">
        <v>135</v>
      </c>
      <c r="E362" s="159" t="s">
        <v>709</v>
      </c>
      <c r="F362" s="157"/>
      <c r="G362" s="159" t="s">
        <v>141</v>
      </c>
      <c r="H362" s="169"/>
      <c r="I362" s="152">
        <v>45789</v>
      </c>
      <c r="J362" s="38"/>
      <c r="K362" s="38"/>
      <c r="L362" s="39"/>
      <c r="M362" s="36"/>
      <c r="N362" s="157"/>
      <c r="O362" s="220"/>
      <c r="P362" s="38"/>
    </row>
    <row r="363" spans="2:16" ht="30.2" customHeight="1">
      <c r="B363" s="312" t="s">
        <v>132</v>
      </c>
      <c r="C363" s="35" t="s">
        <v>710</v>
      </c>
      <c r="D363" s="162"/>
      <c r="E363" s="159"/>
      <c r="F363" s="157"/>
      <c r="G363" s="159"/>
      <c r="H363" s="169"/>
      <c r="I363" s="38"/>
      <c r="J363" s="38"/>
      <c r="K363" s="38"/>
      <c r="L363" s="39"/>
      <c r="M363" s="36"/>
      <c r="N363" s="157"/>
      <c r="O363" s="220"/>
      <c r="P363" s="38"/>
    </row>
    <row r="364" spans="2:16" ht="30.2" customHeight="1">
      <c r="B364" s="312" t="s">
        <v>154</v>
      </c>
      <c r="C364" s="35" t="s">
        <v>711</v>
      </c>
      <c r="D364" s="162" t="s">
        <v>185</v>
      </c>
      <c r="E364" s="159"/>
      <c r="F364" s="157"/>
      <c r="G364" s="159" t="s">
        <v>166</v>
      </c>
      <c r="H364" s="169"/>
      <c r="I364" s="152"/>
      <c r="J364" s="38"/>
      <c r="K364" s="38"/>
      <c r="L364" s="39"/>
      <c r="M364" s="36"/>
      <c r="N364" s="157"/>
      <c r="O364" s="220"/>
      <c r="P364" s="38"/>
    </row>
    <row r="365" spans="2:16" ht="30.2" customHeight="1">
      <c r="B365" s="312" t="s">
        <v>130</v>
      </c>
      <c r="C365" s="35" t="s">
        <v>712</v>
      </c>
      <c r="D365" s="162" t="s">
        <v>183</v>
      </c>
      <c r="E365" s="159"/>
      <c r="F365" s="157"/>
      <c r="G365" s="159" t="s">
        <v>141</v>
      </c>
      <c r="H365" s="169"/>
      <c r="I365" s="38"/>
      <c r="J365" s="38"/>
      <c r="K365" s="38"/>
      <c r="L365" s="39" t="s">
        <v>713</v>
      </c>
      <c r="M365" s="36" t="s">
        <v>714</v>
      </c>
      <c r="N365" s="157" t="s">
        <v>136</v>
      </c>
      <c r="O365" s="220"/>
      <c r="P365" s="38"/>
    </row>
    <row r="366" spans="2:16" ht="30.2" customHeight="1">
      <c r="B366" s="312" t="s">
        <v>154</v>
      </c>
      <c r="C366" s="35" t="s">
        <v>715</v>
      </c>
      <c r="D366" s="163" t="s">
        <v>528</v>
      </c>
      <c r="E366" s="159"/>
      <c r="F366" s="157"/>
      <c r="G366" s="159" t="s">
        <v>141</v>
      </c>
      <c r="H366" s="169"/>
      <c r="I366" s="223">
        <v>45810</v>
      </c>
      <c r="J366" s="38"/>
      <c r="K366" s="38"/>
      <c r="L366" s="39"/>
      <c r="M366" s="36" t="s">
        <v>716</v>
      </c>
      <c r="N366" s="157" t="s">
        <v>145</v>
      </c>
      <c r="O366" s="220"/>
      <c r="P366" s="38" t="s">
        <v>717</v>
      </c>
    </row>
    <row r="367" spans="2:16" ht="30.2" customHeight="1">
      <c r="B367" s="312" t="s">
        <v>139</v>
      </c>
      <c r="C367" s="35" t="s">
        <v>718</v>
      </c>
      <c r="D367" s="162" t="s">
        <v>719</v>
      </c>
      <c r="E367" s="159"/>
      <c r="F367" s="157"/>
      <c r="G367" s="159" t="s">
        <v>141</v>
      </c>
      <c r="H367" s="169"/>
      <c r="I367" s="152"/>
      <c r="J367" s="38"/>
      <c r="K367" s="38" t="s">
        <v>720</v>
      </c>
      <c r="L367" s="39" t="s">
        <v>721</v>
      </c>
      <c r="M367" s="36"/>
      <c r="N367" s="157" t="s">
        <v>145</v>
      </c>
      <c r="O367" s="220"/>
      <c r="P367" s="38" t="s">
        <v>722</v>
      </c>
    </row>
    <row r="368" spans="2:16" ht="30.2" customHeight="1">
      <c r="B368" s="312" t="s">
        <v>154</v>
      </c>
      <c r="C368" s="35" t="s">
        <v>723</v>
      </c>
      <c r="D368" s="163" t="s">
        <v>185</v>
      </c>
      <c r="E368" s="159" t="s">
        <v>240</v>
      </c>
      <c r="F368" s="157"/>
      <c r="G368" s="159" t="s">
        <v>141</v>
      </c>
      <c r="H368" s="169"/>
      <c r="I368" s="152">
        <v>45810</v>
      </c>
      <c r="J368" s="38"/>
      <c r="K368" s="38"/>
      <c r="L368" s="64" t="s">
        <v>724</v>
      </c>
      <c r="M368" s="36" t="s">
        <v>326</v>
      </c>
      <c r="N368" s="157" t="s">
        <v>145</v>
      </c>
      <c r="O368" s="221">
        <v>60601</v>
      </c>
      <c r="P368" s="65" t="s">
        <v>725</v>
      </c>
    </row>
    <row r="369" spans="2:16" ht="30.2" customHeight="1">
      <c r="B369" s="312" t="s">
        <v>199</v>
      </c>
      <c r="C369" s="35" t="s">
        <v>726</v>
      </c>
      <c r="D369" s="162" t="s">
        <v>171</v>
      </c>
      <c r="E369" s="159"/>
      <c r="F369" s="157"/>
      <c r="G369" s="159" t="s">
        <v>161</v>
      </c>
      <c r="H369" s="169"/>
      <c r="I369" s="152"/>
      <c r="J369" s="38"/>
      <c r="K369" s="38" t="s">
        <v>727</v>
      </c>
      <c r="L369" s="39" t="s">
        <v>728</v>
      </c>
      <c r="M369" s="36" t="s">
        <v>716</v>
      </c>
      <c r="N369" s="157" t="s">
        <v>145</v>
      </c>
      <c r="O369" s="220">
        <v>60527</v>
      </c>
      <c r="P369" s="38" t="s">
        <v>729</v>
      </c>
    </row>
    <row r="370" spans="2:16" ht="30.2" customHeight="1">
      <c r="B370" s="312" t="s">
        <v>139</v>
      </c>
      <c r="C370" s="35" t="s">
        <v>730</v>
      </c>
      <c r="D370" s="162" t="s">
        <v>157</v>
      </c>
      <c r="E370" s="159"/>
      <c r="F370" s="157"/>
      <c r="G370" s="159" t="s">
        <v>141</v>
      </c>
      <c r="H370" s="169" t="s">
        <v>138</v>
      </c>
      <c r="I370" s="152"/>
      <c r="J370" s="38"/>
      <c r="K370" s="38"/>
      <c r="L370" s="39"/>
      <c r="M370" s="36"/>
      <c r="N370" s="157"/>
      <c r="O370" s="220"/>
      <c r="P370" s="38"/>
    </row>
    <row r="371" spans="2:16" ht="30.2" customHeight="1">
      <c r="B371" s="312"/>
      <c r="C371" s="35" t="s">
        <v>731</v>
      </c>
      <c r="D371" s="163" t="s">
        <v>135</v>
      </c>
      <c r="E371" s="159"/>
      <c r="F371" s="157"/>
      <c r="G371" s="159"/>
      <c r="H371" s="169"/>
      <c r="I371" s="38"/>
      <c r="J371" s="38"/>
      <c r="K371" s="38"/>
      <c r="L371" s="39"/>
      <c r="M371" s="36"/>
      <c r="N371" s="157" t="s">
        <v>145</v>
      </c>
      <c r="O371" s="220"/>
      <c r="P371" s="38"/>
    </row>
    <row r="372" spans="2:16" ht="30.2" customHeight="1">
      <c r="B372" s="312" t="s">
        <v>132</v>
      </c>
      <c r="C372" s="35" t="s">
        <v>732</v>
      </c>
      <c r="D372" s="162"/>
      <c r="E372" s="159"/>
      <c r="F372" s="157"/>
      <c r="G372" s="159"/>
      <c r="H372" s="169"/>
      <c r="I372" s="38"/>
      <c r="J372" s="38"/>
      <c r="K372" s="38"/>
      <c r="L372" s="39"/>
      <c r="M372" s="36"/>
      <c r="N372" s="157"/>
      <c r="O372" s="220"/>
      <c r="P372" s="38"/>
    </row>
    <row r="373" spans="2:16" ht="30.2" customHeight="1">
      <c r="B373" s="312"/>
      <c r="C373" s="35" t="s">
        <v>733</v>
      </c>
      <c r="D373" s="164" t="s">
        <v>183</v>
      </c>
      <c r="E373" s="159" t="s">
        <v>172</v>
      </c>
      <c r="F373" s="157"/>
      <c r="G373" s="159" t="s">
        <v>141</v>
      </c>
      <c r="H373" s="169"/>
      <c r="I373" s="152"/>
      <c r="J373" s="38"/>
      <c r="K373" s="38"/>
      <c r="L373" s="39"/>
      <c r="M373" s="36"/>
      <c r="N373" s="157"/>
      <c r="O373" s="220"/>
      <c r="P373" s="38"/>
    </row>
    <row r="374" spans="2:16" ht="30.2" customHeight="1">
      <c r="B374" s="312" t="s">
        <v>132</v>
      </c>
      <c r="C374" s="35" t="s">
        <v>734</v>
      </c>
      <c r="D374" s="162"/>
      <c r="E374" s="159"/>
      <c r="F374" s="157"/>
      <c r="G374" s="159"/>
      <c r="H374" s="169"/>
      <c r="I374" s="38"/>
      <c r="J374" s="38"/>
      <c r="K374" s="38"/>
      <c r="L374" s="39"/>
      <c r="M374" s="36"/>
      <c r="N374" s="157"/>
      <c r="O374" s="220"/>
      <c r="P374" s="38"/>
    </row>
    <row r="375" spans="2:16" ht="30.2" customHeight="1">
      <c r="B375" s="312" t="s">
        <v>154</v>
      </c>
      <c r="C375" s="35" t="s">
        <v>735</v>
      </c>
      <c r="D375" s="163"/>
      <c r="E375" s="159"/>
      <c r="F375" s="157"/>
      <c r="G375" s="159"/>
      <c r="H375" s="169"/>
      <c r="I375" s="38"/>
      <c r="J375" s="38"/>
      <c r="K375" s="38"/>
      <c r="L375" s="39"/>
      <c r="M375" s="36"/>
      <c r="N375" s="157"/>
      <c r="O375" s="220"/>
      <c r="P375" s="38"/>
    </row>
    <row r="376" spans="2:16" ht="30.2" customHeight="1">
      <c r="B376" s="312"/>
      <c r="C376" s="35" t="s">
        <v>736</v>
      </c>
      <c r="D376" s="163" t="s">
        <v>149</v>
      </c>
      <c r="E376" s="159" t="s">
        <v>172</v>
      </c>
      <c r="F376" s="157"/>
      <c r="G376" s="159" t="s">
        <v>166</v>
      </c>
      <c r="H376" s="169"/>
      <c r="I376" s="223"/>
      <c r="J376" s="38"/>
      <c r="K376" s="38">
        <v>8472448300</v>
      </c>
      <c r="L376" s="397" t="s">
        <v>737</v>
      </c>
      <c r="M376" s="36" t="s">
        <v>699</v>
      </c>
      <c r="N376" s="157" t="s">
        <v>145</v>
      </c>
      <c r="O376" s="220">
        <v>60031</v>
      </c>
      <c r="P376" s="38"/>
    </row>
    <row r="377" spans="2:16" ht="30.2" customHeight="1">
      <c r="B377" s="312" t="s">
        <v>154</v>
      </c>
      <c r="C377" s="35" t="s">
        <v>738</v>
      </c>
      <c r="D377" s="162" t="s">
        <v>157</v>
      </c>
      <c r="E377" s="159"/>
      <c r="F377" s="157"/>
      <c r="G377" s="159" t="s">
        <v>141</v>
      </c>
      <c r="H377" s="169"/>
      <c r="I377" s="152"/>
      <c r="J377" s="38"/>
      <c r="K377" s="38"/>
      <c r="L377" s="39" t="s">
        <v>739</v>
      </c>
      <c r="M377" s="36"/>
      <c r="N377" s="157" t="s">
        <v>136</v>
      </c>
      <c r="O377" s="220"/>
      <c r="P377" s="38"/>
    </row>
    <row r="378" spans="2:16" ht="30.2" customHeight="1">
      <c r="B378" s="312" t="s">
        <v>132</v>
      </c>
      <c r="C378" s="35" t="s">
        <v>740</v>
      </c>
      <c r="D378" s="162" t="s">
        <v>719</v>
      </c>
      <c r="E378" s="159"/>
      <c r="F378" s="157"/>
      <c r="G378" s="159"/>
      <c r="H378" s="169"/>
      <c r="I378" s="38"/>
      <c r="J378" s="38"/>
      <c r="K378" s="38"/>
      <c r="L378" s="39"/>
      <c r="M378" s="36"/>
      <c r="N378" s="157"/>
      <c r="O378" s="220"/>
      <c r="P378" s="38"/>
    </row>
    <row r="379" spans="2:16" ht="30.2" customHeight="1">
      <c r="B379" s="312"/>
      <c r="C379" s="35" t="s">
        <v>741</v>
      </c>
      <c r="D379" s="163" t="s">
        <v>135</v>
      </c>
      <c r="E379" s="159"/>
      <c r="F379" s="157"/>
      <c r="G379" s="159" t="s">
        <v>138</v>
      </c>
      <c r="H379" s="169"/>
      <c r="I379" s="38"/>
      <c r="J379" s="38"/>
      <c r="K379" s="38"/>
      <c r="L379" s="39"/>
      <c r="M379" s="36"/>
      <c r="N379" s="157" t="s">
        <v>220</v>
      </c>
      <c r="O379" s="220"/>
      <c r="P379" s="38"/>
    </row>
    <row r="380" spans="2:16" ht="30.2" customHeight="1">
      <c r="B380" s="312"/>
      <c r="C380" s="35" t="s">
        <v>742</v>
      </c>
      <c r="D380" s="164" t="s">
        <v>149</v>
      </c>
      <c r="E380" s="159" t="s">
        <v>237</v>
      </c>
      <c r="F380" s="157"/>
      <c r="G380" s="159" t="s">
        <v>150</v>
      </c>
      <c r="H380" s="169"/>
      <c r="I380" s="38"/>
      <c r="J380" s="38"/>
      <c r="K380" s="38"/>
      <c r="L380" s="39"/>
      <c r="M380" s="36" t="s">
        <v>151</v>
      </c>
      <c r="N380" s="157" t="s">
        <v>152</v>
      </c>
      <c r="O380" s="220"/>
      <c r="P380" s="38" t="s">
        <v>743</v>
      </c>
    </row>
    <row r="381" spans="2:16" ht="30.2" customHeight="1">
      <c r="B381" s="312" t="s">
        <v>199</v>
      </c>
      <c r="C381" s="35" t="s">
        <v>744</v>
      </c>
      <c r="D381" s="162"/>
      <c r="E381" s="159"/>
      <c r="F381" s="157"/>
      <c r="G381" s="159"/>
      <c r="H381" s="169"/>
      <c r="I381" s="38"/>
      <c r="J381" s="38"/>
      <c r="K381" s="38"/>
      <c r="L381" s="39"/>
      <c r="M381" s="36"/>
      <c r="N381" s="157"/>
      <c r="O381" s="220"/>
      <c r="P381" s="38"/>
    </row>
    <row r="382" spans="2:16" ht="30.2" customHeight="1">
      <c r="B382" s="312" t="s">
        <v>132</v>
      </c>
      <c r="C382" s="35" t="s">
        <v>745</v>
      </c>
      <c r="D382" s="162"/>
      <c r="E382" s="159"/>
      <c r="F382" s="157"/>
      <c r="G382" s="159"/>
      <c r="H382" s="169"/>
      <c r="I382" s="152"/>
      <c r="J382" s="38"/>
      <c r="K382" s="38"/>
      <c r="L382" s="39"/>
      <c r="M382" s="36"/>
      <c r="N382" s="157"/>
      <c r="O382" s="220"/>
      <c r="P382" s="38"/>
    </row>
    <row r="383" spans="2:16" ht="30.2" customHeight="1">
      <c r="B383" s="312" t="s">
        <v>130</v>
      </c>
      <c r="C383" s="35" t="s">
        <v>746</v>
      </c>
      <c r="D383" s="162" t="s">
        <v>295</v>
      </c>
      <c r="E383" s="159"/>
      <c r="F383" s="157"/>
      <c r="G383" s="159" t="s">
        <v>138</v>
      </c>
      <c r="H383" s="169"/>
      <c r="I383" s="152"/>
      <c r="J383" s="38"/>
      <c r="K383" s="38"/>
      <c r="L383" s="39"/>
      <c r="M383" s="36"/>
      <c r="N383" s="157"/>
      <c r="O383" s="220"/>
      <c r="P383" s="38" t="s">
        <v>747</v>
      </c>
    </row>
    <row r="384" spans="2:16" ht="30.2" customHeight="1">
      <c r="B384" s="312" t="s">
        <v>132</v>
      </c>
      <c r="C384" s="35" t="s">
        <v>748</v>
      </c>
      <c r="D384" s="162"/>
      <c r="E384" s="159"/>
      <c r="F384" s="157"/>
      <c r="G384" s="159"/>
      <c r="H384" s="169"/>
      <c r="I384" s="38"/>
      <c r="J384" s="38"/>
      <c r="K384" s="38"/>
      <c r="L384" s="39"/>
      <c r="M384" s="36"/>
      <c r="N384" s="157"/>
      <c r="O384" s="220"/>
      <c r="P384" s="38" t="s">
        <v>237</v>
      </c>
    </row>
    <row r="385" spans="2:16" ht="30.2" customHeight="1">
      <c r="B385" s="312" t="s">
        <v>132</v>
      </c>
      <c r="C385" s="35" t="s">
        <v>749</v>
      </c>
      <c r="D385" s="162"/>
      <c r="E385" s="159"/>
      <c r="F385" s="157"/>
      <c r="G385" s="159"/>
      <c r="H385" s="169"/>
      <c r="I385" s="38"/>
      <c r="J385" s="38"/>
      <c r="K385" s="38"/>
      <c r="L385" s="39"/>
      <c r="M385" s="36"/>
      <c r="N385" s="157"/>
      <c r="O385" s="220"/>
      <c r="P385" s="38"/>
    </row>
    <row r="386" spans="2:16" ht="30.2" customHeight="1">
      <c r="B386" s="312"/>
      <c r="C386" s="35" t="s">
        <v>750</v>
      </c>
      <c r="D386" s="163" t="s">
        <v>135</v>
      </c>
      <c r="E386" s="159"/>
      <c r="F386" s="157"/>
      <c r="G386" s="159"/>
      <c r="H386" s="169"/>
      <c r="I386" s="38"/>
      <c r="J386" s="38"/>
      <c r="K386" s="38"/>
      <c r="L386" s="39"/>
      <c r="M386" s="36" t="s">
        <v>144</v>
      </c>
      <c r="N386" s="157" t="s">
        <v>145</v>
      </c>
      <c r="O386" s="220"/>
      <c r="P386" s="38"/>
    </row>
    <row r="387" spans="2:16" ht="30.2" customHeight="1">
      <c r="B387" s="312"/>
      <c r="C387" s="35" t="s">
        <v>751</v>
      </c>
      <c r="D387" s="163" t="s">
        <v>135</v>
      </c>
      <c r="E387" s="159"/>
      <c r="F387" s="157"/>
      <c r="G387" s="159" t="s">
        <v>138</v>
      </c>
      <c r="H387" s="169"/>
      <c r="I387" s="152"/>
      <c r="J387" s="38"/>
      <c r="K387" s="38"/>
      <c r="L387" s="39"/>
      <c r="M387" s="36"/>
      <c r="N387" s="157" t="s">
        <v>169</v>
      </c>
      <c r="O387" s="220"/>
      <c r="P387" s="38"/>
    </row>
    <row r="388" spans="2:16" ht="30.2" customHeight="1">
      <c r="B388" s="312" t="s">
        <v>132</v>
      </c>
      <c r="C388" s="35" t="s">
        <v>752</v>
      </c>
      <c r="D388" s="162"/>
      <c r="E388" s="159"/>
      <c r="F388" s="157"/>
      <c r="G388" s="159"/>
      <c r="H388" s="169"/>
      <c r="I388" s="38"/>
      <c r="J388" s="38"/>
      <c r="K388" s="38"/>
      <c r="L388" s="39"/>
      <c r="M388" s="36"/>
      <c r="N388" s="157"/>
      <c r="O388" s="220"/>
      <c r="P388" s="38"/>
    </row>
    <row r="389" spans="2:16" ht="30.2" customHeight="1">
      <c r="B389" s="312" t="s">
        <v>132</v>
      </c>
      <c r="C389" s="35" t="s">
        <v>753</v>
      </c>
      <c r="D389" s="162"/>
      <c r="E389" s="159"/>
      <c r="F389" s="157"/>
      <c r="G389" s="159"/>
      <c r="H389" s="169"/>
      <c r="I389" s="38"/>
      <c r="J389" s="38"/>
      <c r="K389" s="38"/>
      <c r="L389" s="39"/>
      <c r="M389" s="36"/>
      <c r="N389" s="157"/>
      <c r="O389" s="220"/>
      <c r="P389" s="38"/>
    </row>
    <row r="390" spans="2:16" ht="30.2" customHeight="1">
      <c r="B390" s="312" t="s">
        <v>132</v>
      </c>
      <c r="C390" s="35" t="s">
        <v>754</v>
      </c>
      <c r="D390" s="162"/>
      <c r="E390" s="159"/>
      <c r="F390" s="157"/>
      <c r="G390" s="159"/>
      <c r="H390" s="169"/>
      <c r="I390" s="38"/>
      <c r="J390" s="38"/>
      <c r="K390" s="38"/>
      <c r="L390" s="39"/>
      <c r="M390" s="36"/>
      <c r="N390" s="157"/>
      <c r="O390" s="220"/>
      <c r="P390" s="38"/>
    </row>
    <row r="391" spans="2:16" ht="30.2" customHeight="1">
      <c r="B391" s="312" t="s">
        <v>132</v>
      </c>
      <c r="C391" s="35" t="s">
        <v>755</v>
      </c>
      <c r="D391" s="162"/>
      <c r="E391" s="159"/>
      <c r="F391" s="157"/>
      <c r="G391" s="159"/>
      <c r="H391" s="169"/>
      <c r="I391" s="38"/>
      <c r="J391" s="38"/>
      <c r="K391" s="38"/>
      <c r="L391" s="39"/>
      <c r="M391" s="36"/>
      <c r="N391" s="157"/>
      <c r="O391" s="220"/>
      <c r="P391" s="38"/>
    </row>
    <row r="392" spans="2:16" ht="30.2" customHeight="1">
      <c r="B392" s="312"/>
      <c r="C392" s="35" t="s">
        <v>756</v>
      </c>
      <c r="D392" s="164" t="s">
        <v>149</v>
      </c>
      <c r="E392" s="159" t="s">
        <v>172</v>
      </c>
      <c r="F392" s="157"/>
      <c r="G392" s="159" t="s">
        <v>141</v>
      </c>
      <c r="H392" s="169"/>
      <c r="I392" s="152"/>
      <c r="J392" s="38"/>
      <c r="K392" s="38"/>
      <c r="L392" s="39"/>
      <c r="M392" s="36"/>
      <c r="N392" s="157"/>
      <c r="O392" s="220"/>
      <c r="P392" s="38"/>
    </row>
    <row r="393" spans="2:16" ht="30.2" customHeight="1">
      <c r="B393" s="312" t="s">
        <v>199</v>
      </c>
      <c r="C393" s="35" t="s">
        <v>757</v>
      </c>
      <c r="D393" s="162"/>
      <c r="E393" s="159"/>
      <c r="F393" s="157"/>
      <c r="G393" s="159"/>
      <c r="H393" s="169"/>
      <c r="I393" s="38"/>
      <c r="J393" s="38"/>
      <c r="K393" s="38"/>
      <c r="L393" s="39"/>
      <c r="M393" s="36"/>
      <c r="N393" s="157"/>
      <c r="O393" s="220"/>
      <c r="P393" s="38"/>
    </row>
    <row r="394" spans="2:16" ht="30.2" customHeight="1">
      <c r="B394" s="312" t="s">
        <v>199</v>
      </c>
      <c r="C394" s="35" t="s">
        <v>758</v>
      </c>
      <c r="D394" s="162"/>
      <c r="E394" s="159"/>
      <c r="F394" s="157"/>
      <c r="G394" s="159"/>
      <c r="H394" s="169"/>
      <c r="I394" s="38"/>
      <c r="J394" s="38"/>
      <c r="K394" s="38"/>
      <c r="L394" s="39"/>
      <c r="M394" s="36"/>
      <c r="N394" s="157"/>
      <c r="O394" s="220"/>
      <c r="P394" s="38"/>
    </row>
    <row r="395" spans="2:16" ht="30.2" customHeight="1">
      <c r="B395" s="312" t="s">
        <v>130</v>
      </c>
      <c r="C395" s="35" t="s">
        <v>759</v>
      </c>
      <c r="D395" s="162" t="s">
        <v>295</v>
      </c>
      <c r="E395" s="159"/>
      <c r="F395" s="157"/>
      <c r="G395" s="159" t="s">
        <v>150</v>
      </c>
      <c r="H395" s="169"/>
      <c r="I395" s="38"/>
      <c r="J395" s="38"/>
      <c r="K395" s="38"/>
      <c r="L395" s="39"/>
      <c r="M395" s="36"/>
      <c r="N395" s="157"/>
      <c r="O395" s="220"/>
      <c r="P395" s="38"/>
    </row>
    <row r="396" spans="2:16" ht="30.2" customHeight="1">
      <c r="B396" s="312" t="s">
        <v>130</v>
      </c>
      <c r="C396" s="35" t="s">
        <v>760</v>
      </c>
      <c r="D396" s="162" t="s">
        <v>295</v>
      </c>
      <c r="E396" s="159"/>
      <c r="F396" s="157"/>
      <c r="G396" s="159" t="s">
        <v>150</v>
      </c>
      <c r="H396" s="169"/>
      <c r="I396" s="38"/>
      <c r="J396" s="38"/>
      <c r="K396" s="38"/>
      <c r="L396" s="39"/>
      <c r="M396" s="36"/>
      <c r="N396" s="157"/>
      <c r="O396" s="220"/>
      <c r="P396" s="38"/>
    </row>
    <row r="397" spans="2:16" ht="30.2" customHeight="1">
      <c r="B397" s="312"/>
      <c r="C397" s="35" t="s">
        <v>761</v>
      </c>
      <c r="D397" s="163" t="s">
        <v>135</v>
      </c>
      <c r="E397" s="159"/>
      <c r="F397" s="157"/>
      <c r="G397" s="159"/>
      <c r="H397" s="169"/>
      <c r="I397" s="38"/>
      <c r="J397" s="38"/>
      <c r="K397" s="38"/>
      <c r="L397" s="39"/>
      <c r="M397" s="36" t="s">
        <v>144</v>
      </c>
      <c r="N397" s="157" t="s">
        <v>145</v>
      </c>
      <c r="O397" s="220"/>
      <c r="P397" s="38"/>
    </row>
    <row r="398" spans="2:16" ht="30.2" customHeight="1">
      <c r="B398" s="312" t="s">
        <v>154</v>
      </c>
      <c r="C398" s="35" t="s">
        <v>762</v>
      </c>
      <c r="D398" s="162" t="s">
        <v>135</v>
      </c>
      <c r="E398" s="159"/>
      <c r="F398" s="157"/>
      <c r="G398" s="159" t="s">
        <v>141</v>
      </c>
      <c r="H398" s="169"/>
      <c r="I398" s="152"/>
      <c r="J398" s="38"/>
      <c r="K398" s="38"/>
      <c r="L398" s="39"/>
      <c r="M398" s="36"/>
      <c r="N398" s="157"/>
      <c r="O398" s="220"/>
      <c r="P398" s="38"/>
    </row>
    <row r="399" spans="2:16" ht="30.2" customHeight="1">
      <c r="B399" s="312" t="s">
        <v>199</v>
      </c>
      <c r="C399" s="35" t="s">
        <v>763</v>
      </c>
      <c r="D399" s="162"/>
      <c r="E399" s="159"/>
      <c r="F399" s="157"/>
      <c r="G399" s="159"/>
      <c r="H399" s="169"/>
      <c r="I399" s="38"/>
      <c r="J399" s="38"/>
      <c r="K399" s="38"/>
      <c r="L399" s="39"/>
      <c r="M399" s="36"/>
      <c r="N399" s="157"/>
      <c r="O399" s="220"/>
      <c r="P399" s="38"/>
    </row>
    <row r="400" spans="2:16" ht="30.2" customHeight="1">
      <c r="B400" s="312" t="s">
        <v>132</v>
      </c>
      <c r="C400" s="35" t="s">
        <v>764</v>
      </c>
      <c r="D400" s="162"/>
      <c r="E400" s="159"/>
      <c r="F400" s="157"/>
      <c r="G400" s="159"/>
      <c r="H400" s="169"/>
      <c r="I400" s="38"/>
      <c r="J400" s="38"/>
      <c r="K400" s="38"/>
      <c r="L400" s="39"/>
      <c r="M400" s="36"/>
      <c r="N400" s="157"/>
      <c r="O400" s="220"/>
      <c r="P400" s="38"/>
    </row>
    <row r="401" spans="2:16" ht="30.2" customHeight="1">
      <c r="B401" s="312" t="s">
        <v>139</v>
      </c>
      <c r="C401" s="35" t="s">
        <v>765</v>
      </c>
      <c r="D401" s="162" t="s">
        <v>185</v>
      </c>
      <c r="E401" s="159" t="s">
        <v>261</v>
      </c>
      <c r="F401" s="157"/>
      <c r="G401" s="159" t="s">
        <v>141</v>
      </c>
      <c r="H401" s="169"/>
      <c r="I401" s="152"/>
      <c r="J401" s="38"/>
      <c r="K401" s="38"/>
      <c r="L401" s="39"/>
      <c r="M401" s="36"/>
      <c r="N401" s="157"/>
      <c r="O401" s="220"/>
      <c r="P401" s="38"/>
    </row>
    <row r="402" spans="2:16" ht="30.2" customHeight="1">
      <c r="B402" s="312"/>
      <c r="C402" s="35" t="s">
        <v>766</v>
      </c>
      <c r="D402" s="163" t="s">
        <v>135</v>
      </c>
      <c r="E402" s="159"/>
      <c r="F402" s="157"/>
      <c r="G402" s="159"/>
      <c r="H402" s="169"/>
      <c r="I402" s="38"/>
      <c r="J402" s="38"/>
      <c r="K402" s="38"/>
      <c r="L402" s="39"/>
      <c r="M402" s="36" t="s">
        <v>767</v>
      </c>
      <c r="N402" s="157" t="s">
        <v>145</v>
      </c>
      <c r="O402" s="220"/>
      <c r="P402" s="38"/>
    </row>
    <row r="403" spans="2:16" ht="30.2" customHeight="1">
      <c r="B403" s="312"/>
      <c r="C403" s="35" t="s">
        <v>768</v>
      </c>
      <c r="D403" s="163" t="s">
        <v>135</v>
      </c>
      <c r="E403" s="159"/>
      <c r="F403" s="157"/>
      <c r="G403" s="159" t="s">
        <v>138</v>
      </c>
      <c r="H403" s="169"/>
      <c r="I403" s="38"/>
      <c r="J403" s="38"/>
      <c r="K403" s="38"/>
      <c r="L403" s="39"/>
      <c r="M403" s="36"/>
      <c r="N403" s="157" t="s">
        <v>169</v>
      </c>
      <c r="O403" s="220"/>
      <c r="P403" s="38"/>
    </row>
    <row r="404" spans="2:16" ht="30.2" customHeight="1">
      <c r="B404" s="312"/>
      <c r="C404" s="35" t="s">
        <v>769</v>
      </c>
      <c r="D404" s="163" t="s">
        <v>135</v>
      </c>
      <c r="E404" s="159"/>
      <c r="F404" s="157"/>
      <c r="G404" s="159"/>
      <c r="H404" s="169"/>
      <c r="I404" s="38"/>
      <c r="J404" s="38"/>
      <c r="K404" s="38"/>
      <c r="L404" s="39"/>
      <c r="M404" s="36"/>
      <c r="N404" s="157" t="s">
        <v>145</v>
      </c>
      <c r="O404" s="220"/>
      <c r="P404" s="38"/>
    </row>
    <row r="405" spans="2:16" ht="30.2" customHeight="1">
      <c r="B405" s="312" t="s">
        <v>154</v>
      </c>
      <c r="C405" s="35" t="s">
        <v>770</v>
      </c>
      <c r="D405" s="162" t="s">
        <v>496</v>
      </c>
      <c r="E405" s="159"/>
      <c r="F405" s="157"/>
      <c r="G405" s="159" t="s">
        <v>138</v>
      </c>
      <c r="H405" s="169"/>
      <c r="I405" s="152"/>
      <c r="J405" s="38"/>
      <c r="K405" s="38"/>
      <c r="L405" s="39"/>
      <c r="M405" s="36"/>
      <c r="N405" s="157"/>
      <c r="O405" s="220"/>
      <c r="P405" s="38"/>
    </row>
    <row r="406" spans="2:16" ht="30.2" customHeight="1">
      <c r="B406" s="312" t="s">
        <v>199</v>
      </c>
      <c r="C406" s="35" t="s">
        <v>771</v>
      </c>
      <c r="D406" s="162"/>
      <c r="E406" s="159"/>
      <c r="F406" s="157"/>
      <c r="G406" s="159"/>
      <c r="H406" s="169"/>
      <c r="I406" s="38"/>
      <c r="J406" s="38"/>
      <c r="K406" s="38"/>
      <c r="L406" s="39"/>
      <c r="M406" s="36"/>
      <c r="N406" s="157"/>
      <c r="O406" s="220"/>
      <c r="P406" s="38"/>
    </row>
    <row r="407" spans="2:16" ht="30.2" customHeight="1">
      <c r="B407" s="312" t="s">
        <v>130</v>
      </c>
      <c r="C407" s="35" t="s">
        <v>772</v>
      </c>
      <c r="D407" s="162" t="s">
        <v>183</v>
      </c>
      <c r="E407" s="159"/>
      <c r="F407" s="157"/>
      <c r="G407" s="159" t="s">
        <v>161</v>
      </c>
      <c r="H407" s="169"/>
      <c r="I407" s="38"/>
      <c r="J407" s="38"/>
      <c r="K407" s="38" t="s">
        <v>773</v>
      </c>
      <c r="L407" s="39" t="s">
        <v>774</v>
      </c>
      <c r="M407" s="36" t="s">
        <v>144</v>
      </c>
      <c r="N407" s="157" t="s">
        <v>145</v>
      </c>
      <c r="O407" s="220"/>
      <c r="P407" s="38" t="s">
        <v>775</v>
      </c>
    </row>
    <row r="408" spans="2:16" ht="30.2" customHeight="1">
      <c r="B408" s="312" t="s">
        <v>132</v>
      </c>
      <c r="C408" s="35" t="s">
        <v>776</v>
      </c>
      <c r="D408" s="162" t="s">
        <v>171</v>
      </c>
      <c r="E408" s="159"/>
      <c r="F408" s="157"/>
      <c r="G408" s="159"/>
      <c r="H408" s="169"/>
      <c r="I408" s="38"/>
      <c r="J408" s="38"/>
      <c r="K408" s="38"/>
      <c r="L408" s="39"/>
      <c r="M408" s="36"/>
      <c r="N408" s="157"/>
      <c r="O408" s="220"/>
      <c r="P408" s="38"/>
    </row>
    <row r="409" spans="2:16" ht="30.2" customHeight="1">
      <c r="B409" s="312" t="s">
        <v>132</v>
      </c>
      <c r="C409" s="35" t="s">
        <v>777</v>
      </c>
      <c r="D409" s="162"/>
      <c r="E409" s="159"/>
      <c r="F409" s="157"/>
      <c r="G409" s="159"/>
      <c r="H409" s="169"/>
      <c r="I409" s="38"/>
      <c r="J409" s="38"/>
      <c r="K409" s="38"/>
      <c r="L409" s="39"/>
      <c r="M409" s="36"/>
      <c r="N409" s="157"/>
      <c r="O409" s="220"/>
      <c r="P409" s="38"/>
    </row>
    <row r="410" spans="2:16" ht="30.2" customHeight="1">
      <c r="B410" s="312" t="s">
        <v>132</v>
      </c>
      <c r="C410" s="35" t="s">
        <v>778</v>
      </c>
      <c r="D410" s="162"/>
      <c r="E410" s="159"/>
      <c r="F410" s="157"/>
      <c r="G410" s="159"/>
      <c r="H410" s="169"/>
      <c r="I410" s="38"/>
      <c r="J410" s="38"/>
      <c r="K410" s="38"/>
      <c r="L410" s="39"/>
      <c r="M410" s="36"/>
      <c r="N410" s="157"/>
      <c r="O410" s="220"/>
      <c r="P410" s="38"/>
    </row>
    <row r="411" spans="2:16" ht="30.2" customHeight="1">
      <c r="B411" s="312" t="s">
        <v>132</v>
      </c>
      <c r="C411" s="35" t="s">
        <v>779</v>
      </c>
      <c r="D411" s="162"/>
      <c r="E411" s="159"/>
      <c r="F411" s="157"/>
      <c r="G411" s="159"/>
      <c r="H411" s="169"/>
      <c r="I411" s="38"/>
      <c r="J411" s="38"/>
      <c r="K411" s="38"/>
      <c r="L411" s="39"/>
      <c r="M411" s="36"/>
      <c r="N411" s="157"/>
      <c r="O411" s="220"/>
      <c r="P411" s="38"/>
    </row>
    <row r="412" spans="2:16" ht="30.2" customHeight="1">
      <c r="B412" s="312" t="s">
        <v>154</v>
      </c>
      <c r="C412" s="35" t="s">
        <v>780</v>
      </c>
      <c r="D412" s="162" t="s">
        <v>149</v>
      </c>
      <c r="E412" s="159"/>
      <c r="F412" s="157"/>
      <c r="G412" s="159" t="s">
        <v>150</v>
      </c>
      <c r="H412" s="169"/>
      <c r="I412" s="38"/>
      <c r="J412" s="38"/>
      <c r="K412" s="38"/>
      <c r="L412" s="39"/>
      <c r="M412" s="36"/>
      <c r="N412" s="157"/>
      <c r="O412" s="220"/>
      <c r="P412" s="38"/>
    </row>
    <row r="413" spans="2:16" ht="30.2" customHeight="1">
      <c r="B413" s="312"/>
      <c r="C413" s="35" t="s">
        <v>781</v>
      </c>
      <c r="D413" s="162"/>
      <c r="E413" s="159"/>
      <c r="F413" s="157"/>
      <c r="G413" s="159"/>
      <c r="H413" s="169"/>
      <c r="I413" s="38"/>
      <c r="J413" s="38"/>
      <c r="K413" s="38"/>
      <c r="L413" s="39"/>
      <c r="M413" s="36"/>
      <c r="N413" s="157"/>
      <c r="O413" s="220"/>
      <c r="P413" s="38" t="s">
        <v>782</v>
      </c>
    </row>
    <row r="414" spans="2:16" ht="30.2" customHeight="1">
      <c r="B414" s="312" t="s">
        <v>199</v>
      </c>
      <c r="C414" s="35" t="s">
        <v>783</v>
      </c>
      <c r="D414" s="162"/>
      <c r="E414" s="159"/>
      <c r="F414" s="157"/>
      <c r="G414" s="159"/>
      <c r="H414" s="169"/>
      <c r="I414" s="38"/>
      <c r="J414" s="38"/>
      <c r="K414" s="38"/>
      <c r="L414" s="39"/>
      <c r="M414" s="36"/>
      <c r="N414" s="157"/>
      <c r="O414" s="220"/>
      <c r="P414" s="38"/>
    </row>
    <row r="415" spans="2:16" ht="30.2" customHeight="1">
      <c r="B415" s="312" t="s">
        <v>154</v>
      </c>
      <c r="C415" s="35" t="s">
        <v>784</v>
      </c>
      <c r="D415" s="162" t="s">
        <v>159</v>
      </c>
      <c r="E415" s="159"/>
      <c r="F415" s="157"/>
      <c r="G415" s="159" t="s">
        <v>166</v>
      </c>
      <c r="H415" s="169"/>
      <c r="I415" s="152"/>
      <c r="J415" s="38"/>
      <c r="K415" s="38"/>
      <c r="L415" s="39"/>
      <c r="M415" s="36"/>
      <c r="N415" s="157"/>
      <c r="O415" s="220"/>
      <c r="P415" s="38"/>
    </row>
    <row r="416" spans="2:16" ht="30.2" customHeight="1">
      <c r="B416" s="312" t="s">
        <v>130</v>
      </c>
      <c r="C416" s="35" t="s">
        <v>785</v>
      </c>
      <c r="D416" s="162"/>
      <c r="E416" s="159"/>
      <c r="F416" s="157"/>
      <c r="G416" s="159"/>
      <c r="H416" s="169"/>
      <c r="I416" s="38"/>
      <c r="J416" s="38"/>
      <c r="K416" s="38"/>
      <c r="L416" s="39"/>
      <c r="M416" s="36"/>
      <c r="N416" s="157"/>
      <c r="O416" s="220"/>
      <c r="P416" s="38"/>
    </row>
    <row r="417" spans="2:16" ht="30.2" customHeight="1">
      <c r="B417" s="312"/>
      <c r="C417" s="35" t="s">
        <v>786</v>
      </c>
      <c r="D417" s="162" t="s">
        <v>787</v>
      </c>
      <c r="E417" s="159"/>
      <c r="F417" s="157"/>
      <c r="G417" s="159" t="s">
        <v>150</v>
      </c>
      <c r="H417" s="169"/>
      <c r="I417" s="152"/>
      <c r="J417" s="38"/>
      <c r="K417" s="38" t="s">
        <v>788</v>
      </c>
      <c r="L417" s="39" t="s">
        <v>789</v>
      </c>
      <c r="M417" s="36" t="s">
        <v>663</v>
      </c>
      <c r="N417" s="157" t="s">
        <v>152</v>
      </c>
      <c r="O417" s="220">
        <v>42104</v>
      </c>
      <c r="P417" s="38"/>
    </row>
    <row r="418" spans="2:16" ht="30.2" customHeight="1">
      <c r="B418" s="312"/>
      <c r="C418" s="35" t="s">
        <v>790</v>
      </c>
      <c r="D418" s="162" t="s">
        <v>159</v>
      </c>
      <c r="E418" s="159"/>
      <c r="F418" s="157"/>
      <c r="G418" s="159"/>
      <c r="H418" s="169"/>
      <c r="I418" s="38"/>
      <c r="J418" s="38"/>
      <c r="K418" s="38"/>
      <c r="L418" s="39"/>
      <c r="M418" s="36"/>
      <c r="N418" s="157"/>
      <c r="O418" s="220"/>
      <c r="P418" s="38"/>
    </row>
    <row r="419" spans="2:16" ht="30.2" customHeight="1">
      <c r="B419" s="312"/>
      <c r="C419" s="35" t="s">
        <v>791</v>
      </c>
      <c r="D419" s="163" t="s">
        <v>135</v>
      </c>
      <c r="E419" s="159"/>
      <c r="F419" s="157"/>
      <c r="G419" s="159"/>
      <c r="H419" s="169"/>
      <c r="I419" s="38"/>
      <c r="J419" s="38"/>
      <c r="K419" s="38"/>
      <c r="L419" s="39"/>
      <c r="M419" s="36" t="s">
        <v>767</v>
      </c>
      <c r="N419" s="157" t="s">
        <v>145</v>
      </c>
      <c r="O419" s="220"/>
      <c r="P419" s="38"/>
    </row>
    <row r="420" spans="2:16" ht="30.2" customHeight="1">
      <c r="B420" s="312" t="s">
        <v>132</v>
      </c>
      <c r="C420" s="35" t="s">
        <v>792</v>
      </c>
      <c r="D420" s="162" t="s">
        <v>183</v>
      </c>
      <c r="E420" s="159"/>
      <c r="F420" s="157"/>
      <c r="G420" s="159"/>
      <c r="H420" s="169"/>
      <c r="I420" s="38"/>
      <c r="J420" s="38"/>
      <c r="K420" s="38"/>
      <c r="L420" s="39"/>
      <c r="M420" s="36"/>
      <c r="N420" s="157"/>
      <c r="O420" s="220"/>
      <c r="P420" s="38"/>
    </row>
    <row r="421" spans="2:16" ht="30.2" customHeight="1">
      <c r="B421" s="312" t="s">
        <v>132</v>
      </c>
      <c r="C421" s="35" t="s">
        <v>793</v>
      </c>
      <c r="D421" s="162"/>
      <c r="E421" s="159"/>
      <c r="F421" s="157"/>
      <c r="G421" s="159"/>
      <c r="H421" s="169"/>
      <c r="I421" s="38"/>
      <c r="J421" s="38"/>
      <c r="K421" s="38"/>
      <c r="L421" s="39"/>
      <c r="M421" s="36"/>
      <c r="N421" s="157"/>
      <c r="O421" s="220"/>
      <c r="P421" s="38"/>
    </row>
    <row r="422" spans="2:16" ht="30.2" customHeight="1">
      <c r="B422" s="312" t="s">
        <v>139</v>
      </c>
      <c r="C422" s="35" t="s">
        <v>794</v>
      </c>
      <c r="D422" s="162" t="s">
        <v>392</v>
      </c>
      <c r="E422" s="159"/>
      <c r="F422" s="157"/>
      <c r="G422" s="159" t="s">
        <v>141</v>
      </c>
      <c r="H422" s="169"/>
      <c r="I422" s="152"/>
      <c r="J422" s="38"/>
      <c r="K422" s="38" t="s">
        <v>795</v>
      </c>
      <c r="L422" s="39" t="s">
        <v>796</v>
      </c>
      <c r="M422" s="36" t="s">
        <v>144</v>
      </c>
      <c r="N422" s="157" t="s">
        <v>145</v>
      </c>
      <c r="O422" s="220"/>
      <c r="P422" s="38" t="s">
        <v>797</v>
      </c>
    </row>
    <row r="423" spans="2:16" ht="30.2" customHeight="1">
      <c r="B423" s="312" t="s">
        <v>199</v>
      </c>
      <c r="C423" s="35" t="s">
        <v>798</v>
      </c>
      <c r="D423" s="162"/>
      <c r="E423" s="159"/>
      <c r="F423" s="157"/>
      <c r="G423" s="159"/>
      <c r="H423" s="169"/>
      <c r="I423" s="38"/>
      <c r="J423" s="38"/>
      <c r="K423" s="38"/>
      <c r="L423" s="39"/>
      <c r="M423" s="36"/>
      <c r="N423" s="157"/>
      <c r="O423" s="220"/>
      <c r="P423" s="38"/>
    </row>
    <row r="424" spans="2:16" ht="30.2" customHeight="1">
      <c r="B424" s="312" t="s">
        <v>132</v>
      </c>
      <c r="C424" s="35" t="s">
        <v>799</v>
      </c>
      <c r="D424" s="162"/>
      <c r="E424" s="159"/>
      <c r="F424" s="157"/>
      <c r="G424" s="159"/>
      <c r="H424" s="169"/>
      <c r="I424" s="38"/>
      <c r="J424" s="38"/>
      <c r="K424" s="38"/>
      <c r="L424" s="39"/>
      <c r="M424" s="36"/>
      <c r="N424" s="157"/>
      <c r="O424" s="220"/>
      <c r="P424" s="38"/>
    </row>
    <row r="425" spans="2:16" ht="30.2" customHeight="1">
      <c r="B425" s="312" t="s">
        <v>132</v>
      </c>
      <c r="C425" s="35" t="s">
        <v>800</v>
      </c>
      <c r="D425" s="162"/>
      <c r="E425" s="159"/>
      <c r="F425" s="157"/>
      <c r="G425" s="159"/>
      <c r="H425" s="169"/>
      <c r="I425" s="38"/>
      <c r="J425" s="38"/>
      <c r="K425" s="38"/>
      <c r="L425" s="39"/>
      <c r="M425" s="36"/>
      <c r="N425" s="157"/>
      <c r="O425" s="220"/>
      <c r="P425" s="38"/>
    </row>
    <row r="426" spans="2:16" ht="30.2" customHeight="1">
      <c r="B426" s="312" t="s">
        <v>199</v>
      </c>
      <c r="C426" s="35" t="s">
        <v>801</v>
      </c>
      <c r="D426" s="162" t="s">
        <v>183</v>
      </c>
      <c r="E426" s="159"/>
      <c r="F426" s="157"/>
      <c r="G426" s="159"/>
      <c r="H426" s="169"/>
      <c r="I426" s="38"/>
      <c r="J426" s="38"/>
      <c r="K426" s="38"/>
      <c r="L426" s="39"/>
      <c r="M426" s="36"/>
      <c r="N426" s="157"/>
      <c r="O426" s="220"/>
      <c r="P426" s="38"/>
    </row>
    <row r="427" spans="2:16" ht="30.2" customHeight="1">
      <c r="B427" s="312"/>
      <c r="C427" s="35" t="s">
        <v>802</v>
      </c>
      <c r="D427" s="164" t="s">
        <v>803</v>
      </c>
      <c r="E427" s="159" t="s">
        <v>172</v>
      </c>
      <c r="F427" s="157"/>
      <c r="G427" s="159" t="s">
        <v>141</v>
      </c>
      <c r="H427" s="169"/>
      <c r="I427" s="152"/>
      <c r="J427" s="38"/>
      <c r="K427" s="38"/>
      <c r="L427" s="39"/>
      <c r="M427" s="36"/>
      <c r="N427" s="157"/>
      <c r="O427" s="220"/>
      <c r="P427" s="38"/>
    </row>
    <row r="428" spans="2:16" ht="30.2" customHeight="1">
      <c r="B428" s="312" t="s">
        <v>199</v>
      </c>
      <c r="C428" s="35" t="s">
        <v>804</v>
      </c>
      <c r="D428" s="162" t="s">
        <v>183</v>
      </c>
      <c r="E428" s="159"/>
      <c r="F428" s="157"/>
      <c r="G428" s="159"/>
      <c r="H428" s="169"/>
      <c r="I428" s="38"/>
      <c r="J428" s="38"/>
      <c r="K428" s="38"/>
      <c r="L428" s="39"/>
      <c r="M428" s="36"/>
      <c r="N428" s="157"/>
      <c r="O428" s="220"/>
      <c r="P428" s="38"/>
    </row>
    <row r="429" spans="2:16" ht="30.2" customHeight="1">
      <c r="B429" s="312"/>
      <c r="C429" s="35" t="s">
        <v>805</v>
      </c>
      <c r="D429" s="163" t="s">
        <v>135</v>
      </c>
      <c r="E429" s="159"/>
      <c r="F429" s="157"/>
      <c r="G429" s="159" t="s">
        <v>138</v>
      </c>
      <c r="H429" s="169"/>
      <c r="I429" s="38"/>
      <c r="J429" s="38"/>
      <c r="K429" s="38"/>
      <c r="L429" s="39"/>
      <c r="M429" s="36"/>
      <c r="N429" s="157" t="s">
        <v>220</v>
      </c>
      <c r="O429" s="220"/>
      <c r="P429" s="38"/>
    </row>
    <row r="430" spans="2:16" ht="30.2" customHeight="1">
      <c r="B430" s="312" t="s">
        <v>154</v>
      </c>
      <c r="C430" s="35" t="s">
        <v>806</v>
      </c>
      <c r="D430" s="162" t="s">
        <v>171</v>
      </c>
      <c r="E430" s="159"/>
      <c r="F430" s="157"/>
      <c r="G430" s="159" t="s">
        <v>141</v>
      </c>
      <c r="H430" s="169"/>
      <c r="I430" s="152"/>
      <c r="J430" s="38"/>
      <c r="K430" s="38"/>
      <c r="L430" s="39"/>
      <c r="M430" s="36"/>
      <c r="N430" s="157"/>
      <c r="O430" s="220"/>
      <c r="P430" s="38"/>
    </row>
    <row r="431" spans="2:16" ht="30.2" customHeight="1">
      <c r="B431" s="312"/>
      <c r="C431" s="35" t="s">
        <v>807</v>
      </c>
      <c r="D431" s="162" t="s">
        <v>149</v>
      </c>
      <c r="E431" s="159" t="s">
        <v>160</v>
      </c>
      <c r="F431" s="157"/>
      <c r="G431" s="159" t="s">
        <v>161</v>
      </c>
      <c r="H431" s="169"/>
      <c r="I431" s="38"/>
      <c r="J431" s="38"/>
      <c r="K431" s="38" t="s">
        <v>808</v>
      </c>
      <c r="L431" s="39" t="s">
        <v>809</v>
      </c>
      <c r="M431" s="36" t="s">
        <v>810</v>
      </c>
      <c r="N431" s="157" t="s">
        <v>145</v>
      </c>
      <c r="O431" s="220"/>
      <c r="P431" s="38" t="s">
        <v>811</v>
      </c>
    </row>
    <row r="432" spans="2:16" ht="30.2" customHeight="1">
      <c r="B432" s="312" t="s">
        <v>154</v>
      </c>
      <c r="C432" s="35" t="s">
        <v>812</v>
      </c>
      <c r="D432" s="164" t="s">
        <v>236</v>
      </c>
      <c r="E432" s="159"/>
      <c r="F432" s="157"/>
      <c r="G432" s="159" t="s">
        <v>141</v>
      </c>
      <c r="H432" s="169"/>
      <c r="I432" s="152"/>
      <c r="J432" s="38"/>
      <c r="K432" s="38"/>
      <c r="L432" s="39"/>
      <c r="M432" s="36"/>
      <c r="N432" s="157"/>
      <c r="O432" s="220"/>
      <c r="P432" s="38" t="s">
        <v>560</v>
      </c>
    </row>
    <row r="433" spans="2:16" ht="30.2" customHeight="1">
      <c r="B433" s="312" t="s">
        <v>154</v>
      </c>
      <c r="C433" s="35" t="s">
        <v>813</v>
      </c>
      <c r="D433" s="162" t="s">
        <v>171</v>
      </c>
      <c r="E433" s="159"/>
      <c r="F433" s="157"/>
      <c r="G433" s="159" t="s">
        <v>141</v>
      </c>
      <c r="H433" s="169"/>
      <c r="I433" s="152"/>
      <c r="J433" s="38"/>
      <c r="K433" s="38"/>
      <c r="L433" s="39"/>
      <c r="M433" s="36"/>
      <c r="N433" s="157"/>
      <c r="O433" s="220"/>
      <c r="P433" s="38"/>
    </row>
    <row r="434" spans="2:16" ht="30.2" customHeight="1">
      <c r="B434" s="312"/>
      <c r="C434" s="35" t="s">
        <v>814</v>
      </c>
      <c r="D434" s="163" t="s">
        <v>135</v>
      </c>
      <c r="E434" s="159"/>
      <c r="F434" s="157"/>
      <c r="G434" s="159"/>
      <c r="H434" s="169"/>
      <c r="I434" s="38"/>
      <c r="J434" s="38"/>
      <c r="K434" s="38"/>
      <c r="L434" s="39"/>
      <c r="M434" s="36"/>
      <c r="N434" s="157" t="s">
        <v>145</v>
      </c>
      <c r="O434" s="220"/>
      <c r="P434" s="38"/>
    </row>
    <row r="435" spans="2:16" ht="30.2" customHeight="1">
      <c r="B435" s="312" t="s">
        <v>154</v>
      </c>
      <c r="C435" s="35" t="s">
        <v>237</v>
      </c>
      <c r="D435" s="163" t="s">
        <v>135</v>
      </c>
      <c r="E435" s="159" t="s">
        <v>237</v>
      </c>
      <c r="F435" s="157"/>
      <c r="G435" s="159" t="s">
        <v>138</v>
      </c>
      <c r="H435" s="169"/>
      <c r="I435" s="152"/>
      <c r="J435" s="38"/>
      <c r="K435" s="38"/>
      <c r="L435" s="39"/>
      <c r="M435" s="36"/>
      <c r="N435" s="157" t="s">
        <v>220</v>
      </c>
      <c r="O435" s="220"/>
      <c r="P435" s="38"/>
    </row>
    <row r="436" spans="2:16" ht="30.2" customHeight="1">
      <c r="B436" s="312" t="s">
        <v>139</v>
      </c>
      <c r="C436" s="35" t="s">
        <v>815</v>
      </c>
      <c r="D436" s="163"/>
      <c r="E436" s="159"/>
      <c r="F436" s="157"/>
      <c r="G436" s="159" t="s">
        <v>141</v>
      </c>
      <c r="H436" s="169"/>
      <c r="I436" s="152"/>
      <c r="J436" s="38"/>
      <c r="K436" s="38"/>
      <c r="L436" s="39"/>
      <c r="M436" s="36"/>
      <c r="N436" s="157"/>
      <c r="O436" s="220"/>
      <c r="P436" s="38"/>
    </row>
    <row r="437" spans="2:16" ht="30.2" customHeight="1">
      <c r="B437" s="312" t="s">
        <v>154</v>
      </c>
      <c r="C437" s="35" t="s">
        <v>816</v>
      </c>
      <c r="D437" s="163"/>
      <c r="E437" s="159" t="s">
        <v>237</v>
      </c>
      <c r="F437" s="157"/>
      <c r="G437" s="159" t="s">
        <v>166</v>
      </c>
      <c r="H437" s="169"/>
      <c r="I437" s="152"/>
      <c r="J437" s="38"/>
      <c r="K437" s="38"/>
      <c r="L437" s="39"/>
      <c r="M437" s="36"/>
      <c r="N437" s="157"/>
      <c r="O437" s="220"/>
      <c r="P437" s="38"/>
    </row>
    <row r="438" spans="2:16" ht="30.2" customHeight="1">
      <c r="B438" s="312" t="s">
        <v>154</v>
      </c>
      <c r="C438" s="35" t="s">
        <v>817</v>
      </c>
      <c r="D438" s="163"/>
      <c r="E438" s="159"/>
      <c r="F438" s="157"/>
      <c r="G438" s="159" t="s">
        <v>161</v>
      </c>
      <c r="H438" s="169"/>
      <c r="I438" s="152"/>
      <c r="J438" s="38"/>
      <c r="K438" s="38"/>
      <c r="L438" s="39"/>
      <c r="M438" s="36"/>
      <c r="N438" s="157"/>
      <c r="O438" s="220"/>
      <c r="P438" s="38"/>
    </row>
    <row r="439" spans="2:16" ht="30.2" customHeight="1">
      <c r="B439" s="313"/>
      <c r="C439" s="35" t="s">
        <v>818</v>
      </c>
      <c r="D439" s="224" t="s">
        <v>183</v>
      </c>
      <c r="E439" s="226" t="s">
        <v>237</v>
      </c>
      <c r="F439" s="157"/>
      <c r="G439" s="226" t="s">
        <v>150</v>
      </c>
      <c r="H439" s="228"/>
      <c r="I439" s="230"/>
      <c r="J439" s="63"/>
      <c r="K439" s="54"/>
      <c r="L439" s="216" t="s">
        <v>819</v>
      </c>
      <c r="M439" s="36" t="s">
        <v>820</v>
      </c>
      <c r="N439" s="157" t="s">
        <v>169</v>
      </c>
      <c r="O439" s="222">
        <v>43031</v>
      </c>
      <c r="P439" s="54" t="s">
        <v>821</v>
      </c>
    </row>
    <row r="440" spans="2:16" ht="30.2" customHeight="1">
      <c r="B440" s="312" t="s">
        <v>199</v>
      </c>
      <c r="C440" s="35" t="s">
        <v>822</v>
      </c>
      <c r="D440" s="162"/>
      <c r="E440" s="159"/>
      <c r="F440" s="157"/>
      <c r="G440" s="159"/>
      <c r="H440" s="169"/>
      <c r="I440" s="38"/>
      <c r="J440" s="38"/>
      <c r="K440" s="38"/>
      <c r="L440" s="39"/>
      <c r="M440" s="36"/>
      <c r="N440" s="157"/>
      <c r="O440" s="220"/>
      <c r="P440" s="38"/>
    </row>
    <row r="441" spans="2:16" ht="30.2" customHeight="1">
      <c r="B441" s="312" t="s">
        <v>199</v>
      </c>
      <c r="C441" s="35" t="s">
        <v>823</v>
      </c>
      <c r="D441" s="162"/>
      <c r="E441" s="159"/>
      <c r="F441" s="157"/>
      <c r="G441" s="159"/>
      <c r="H441" s="169"/>
      <c r="I441" s="38"/>
      <c r="J441" s="38"/>
      <c r="K441" s="38"/>
      <c r="L441" s="39"/>
      <c r="M441" s="36"/>
      <c r="N441" s="157"/>
      <c r="O441" s="220"/>
      <c r="P441" s="38"/>
    </row>
    <row r="442" spans="2:16" ht="30.2" customHeight="1">
      <c r="B442" s="312" t="s">
        <v>199</v>
      </c>
      <c r="C442" s="35" t="s">
        <v>824</v>
      </c>
      <c r="D442" s="162"/>
      <c r="E442" s="159"/>
      <c r="F442" s="157"/>
      <c r="G442" s="159"/>
      <c r="H442" s="169"/>
      <c r="I442" s="38"/>
      <c r="J442" s="38"/>
      <c r="K442" s="38"/>
      <c r="L442" s="39"/>
      <c r="M442" s="36"/>
      <c r="N442" s="157"/>
      <c r="O442" s="220"/>
      <c r="P442" s="38"/>
    </row>
    <row r="443" spans="2:16" ht="30.2" customHeight="1">
      <c r="B443" s="312" t="s">
        <v>154</v>
      </c>
      <c r="C443" s="35" t="s">
        <v>825</v>
      </c>
      <c r="D443" s="162" t="s">
        <v>157</v>
      </c>
      <c r="E443" s="159"/>
      <c r="F443" s="157"/>
      <c r="G443" s="159" t="s">
        <v>287</v>
      </c>
      <c r="H443" s="169"/>
      <c r="I443" s="38"/>
      <c r="J443" s="38"/>
      <c r="K443" s="38"/>
      <c r="L443" s="39" t="s">
        <v>826</v>
      </c>
      <c r="M443" s="36"/>
      <c r="N443" s="157"/>
      <c r="O443" s="220"/>
      <c r="P443" s="38" t="s">
        <v>827</v>
      </c>
    </row>
    <row r="444" spans="2:16" ht="30.2" customHeight="1">
      <c r="B444" s="312" t="s">
        <v>139</v>
      </c>
      <c r="C444" s="35" t="s">
        <v>828</v>
      </c>
      <c r="D444" s="164" t="s">
        <v>185</v>
      </c>
      <c r="E444" s="159" t="s">
        <v>240</v>
      </c>
      <c r="F444" s="157"/>
      <c r="G444" s="159" t="s">
        <v>141</v>
      </c>
      <c r="H444" s="169"/>
      <c r="I444" s="152">
        <v>45810</v>
      </c>
      <c r="J444" s="38"/>
      <c r="K444" s="38"/>
      <c r="L444" s="39"/>
      <c r="M444" s="36"/>
      <c r="N444" s="157"/>
      <c r="O444" s="220"/>
      <c r="P444" s="38"/>
    </row>
    <row r="445" spans="2:16" ht="30.2" customHeight="1">
      <c r="B445" s="312" t="s">
        <v>154</v>
      </c>
      <c r="C445" s="35" t="s">
        <v>829</v>
      </c>
      <c r="D445" s="162" t="s">
        <v>157</v>
      </c>
      <c r="E445" s="159"/>
      <c r="F445" s="157"/>
      <c r="G445" s="159" t="s">
        <v>138</v>
      </c>
      <c r="H445" s="169"/>
      <c r="I445" s="152"/>
      <c r="J445" s="38"/>
      <c r="K445" s="38"/>
      <c r="L445" s="39"/>
      <c r="M445" s="36"/>
      <c r="N445" s="157"/>
      <c r="O445" s="220"/>
      <c r="P445" s="38"/>
    </row>
    <row r="446" spans="2:16" ht="30.2" customHeight="1">
      <c r="B446" s="312" t="s">
        <v>130</v>
      </c>
      <c r="C446" s="35" t="s">
        <v>830</v>
      </c>
      <c r="D446" s="162" t="s">
        <v>185</v>
      </c>
      <c r="E446" s="159" t="s">
        <v>172</v>
      </c>
      <c r="F446" s="157"/>
      <c r="G446" s="159" t="s">
        <v>141</v>
      </c>
      <c r="H446" s="169"/>
      <c r="I446" s="38"/>
      <c r="J446" s="38"/>
      <c r="K446" s="38"/>
      <c r="L446" s="39"/>
      <c r="M446" s="36"/>
      <c r="N446" s="157"/>
      <c r="O446" s="220"/>
      <c r="P446" s="38"/>
    </row>
    <row r="447" spans="2:16" ht="30.2" customHeight="1">
      <c r="B447" s="312" t="s">
        <v>154</v>
      </c>
      <c r="C447" s="35" t="s">
        <v>831</v>
      </c>
      <c r="D447" s="162" t="s">
        <v>171</v>
      </c>
      <c r="E447" s="159"/>
      <c r="F447" s="157"/>
      <c r="G447" s="159" t="s">
        <v>141</v>
      </c>
      <c r="H447" s="169"/>
      <c r="I447" s="152"/>
      <c r="J447" s="38"/>
      <c r="K447" s="38"/>
      <c r="L447" s="39"/>
      <c r="M447" s="36"/>
      <c r="N447" s="157"/>
      <c r="O447" s="220"/>
      <c r="P447" s="38"/>
    </row>
    <row r="448" spans="2:16" ht="30.2" customHeight="1">
      <c r="B448" s="312" t="s">
        <v>154</v>
      </c>
      <c r="C448" s="35" t="s">
        <v>832</v>
      </c>
      <c r="D448" s="162" t="s">
        <v>185</v>
      </c>
      <c r="E448" s="159"/>
      <c r="F448" s="157"/>
      <c r="G448" s="159" t="s">
        <v>166</v>
      </c>
      <c r="H448" s="169"/>
      <c r="I448" s="152"/>
      <c r="J448" s="38"/>
      <c r="K448" s="55"/>
      <c r="L448" s="55" t="s">
        <v>833</v>
      </c>
      <c r="M448" s="36" t="s">
        <v>144</v>
      </c>
      <c r="N448" s="157" t="s">
        <v>145</v>
      </c>
      <c r="O448" s="220"/>
      <c r="P448" s="38"/>
    </row>
    <row r="449" spans="2:16" ht="30.2" customHeight="1">
      <c r="B449" s="312" t="s">
        <v>154</v>
      </c>
      <c r="C449" s="35" t="s">
        <v>834</v>
      </c>
      <c r="D449" s="162" t="s">
        <v>185</v>
      </c>
      <c r="E449" s="159"/>
      <c r="F449" s="157"/>
      <c r="G449" s="159" t="s">
        <v>166</v>
      </c>
      <c r="H449" s="169"/>
      <c r="I449" s="152"/>
      <c r="J449" s="38"/>
      <c r="K449" s="38" t="s">
        <v>835</v>
      </c>
      <c r="L449" s="39" t="s">
        <v>836</v>
      </c>
      <c r="M449" s="36" t="s">
        <v>144</v>
      </c>
      <c r="N449" s="157" t="s">
        <v>145</v>
      </c>
      <c r="O449" s="220"/>
      <c r="P449" s="38"/>
    </row>
    <row r="450" spans="2:16" ht="30.2" customHeight="1">
      <c r="B450" s="312" t="s">
        <v>154</v>
      </c>
      <c r="C450" s="35" t="s">
        <v>837</v>
      </c>
      <c r="D450" s="162" t="s">
        <v>185</v>
      </c>
      <c r="E450" s="159"/>
      <c r="F450" s="157"/>
      <c r="G450" s="159" t="s">
        <v>166</v>
      </c>
      <c r="H450" s="169"/>
      <c r="I450" s="152"/>
      <c r="J450" s="38"/>
      <c r="K450" s="38" t="s">
        <v>838</v>
      </c>
      <c r="L450" s="39" t="s">
        <v>839</v>
      </c>
      <c r="M450" s="36" t="s">
        <v>144</v>
      </c>
      <c r="N450" s="157" t="s">
        <v>145</v>
      </c>
      <c r="O450" s="220"/>
      <c r="P450" s="38"/>
    </row>
    <row r="451" spans="2:16" ht="30.2" customHeight="1">
      <c r="B451" s="312"/>
      <c r="C451" s="35" t="s">
        <v>840</v>
      </c>
      <c r="D451" s="163" t="s">
        <v>135</v>
      </c>
      <c r="E451" s="159"/>
      <c r="F451" s="157"/>
      <c r="G451" s="159" t="s">
        <v>138</v>
      </c>
      <c r="H451" s="169"/>
      <c r="I451" s="152"/>
      <c r="J451" s="38"/>
      <c r="K451" s="38"/>
      <c r="L451" s="39"/>
      <c r="M451" s="36" t="s">
        <v>841</v>
      </c>
      <c r="N451" s="157" t="s">
        <v>169</v>
      </c>
      <c r="O451" s="220"/>
      <c r="P451" s="38"/>
    </row>
    <row r="452" spans="2:16" ht="30.2" customHeight="1">
      <c r="B452" s="312" t="s">
        <v>154</v>
      </c>
      <c r="C452" s="35" t="s">
        <v>842</v>
      </c>
      <c r="D452" s="163" t="s">
        <v>157</v>
      </c>
      <c r="E452" s="159" t="s">
        <v>276</v>
      </c>
      <c r="F452" s="157"/>
      <c r="G452" s="159" t="s">
        <v>150</v>
      </c>
      <c r="H452" s="169"/>
      <c r="I452" s="152"/>
      <c r="J452" s="38"/>
      <c r="K452" s="38"/>
      <c r="L452" s="39"/>
      <c r="M452" s="36" t="s">
        <v>277</v>
      </c>
      <c r="N452" s="157" t="s">
        <v>136</v>
      </c>
      <c r="O452" s="220"/>
      <c r="P452" s="38"/>
    </row>
    <row r="453" spans="2:16" ht="30.2" customHeight="1">
      <c r="B453" s="312" t="s">
        <v>132</v>
      </c>
      <c r="C453" s="35" t="s">
        <v>843</v>
      </c>
      <c r="D453" s="162"/>
      <c r="E453" s="159"/>
      <c r="F453" s="157"/>
      <c r="G453" s="159"/>
      <c r="H453" s="169"/>
      <c r="I453" s="38"/>
      <c r="J453" s="38"/>
      <c r="K453" s="38"/>
      <c r="L453" s="39"/>
      <c r="M453" s="36"/>
      <c r="N453" s="157"/>
      <c r="O453" s="220"/>
      <c r="P453" s="38"/>
    </row>
    <row r="454" spans="2:16" ht="30.2" customHeight="1">
      <c r="B454" s="312" t="s">
        <v>154</v>
      </c>
      <c r="C454" s="35" t="s">
        <v>844</v>
      </c>
      <c r="D454" s="164" t="s">
        <v>195</v>
      </c>
      <c r="E454" s="159" t="s">
        <v>237</v>
      </c>
      <c r="F454" s="157"/>
      <c r="G454" s="159" t="s">
        <v>138</v>
      </c>
      <c r="H454" s="169"/>
      <c r="I454" s="152"/>
      <c r="J454" s="38"/>
      <c r="K454" s="38"/>
      <c r="L454" s="39"/>
      <c r="M454" s="36"/>
      <c r="N454" s="157" t="s">
        <v>145</v>
      </c>
      <c r="O454" s="220"/>
      <c r="P454" s="38" t="s">
        <v>481</v>
      </c>
    </row>
    <row r="455" spans="2:16" ht="30.2" customHeight="1">
      <c r="B455" s="312"/>
      <c r="C455" s="35" t="s">
        <v>845</v>
      </c>
      <c r="D455" s="162"/>
      <c r="E455" s="159"/>
      <c r="F455" s="157"/>
      <c r="G455" s="159"/>
      <c r="H455" s="169"/>
      <c r="I455" s="38"/>
      <c r="J455" s="38"/>
      <c r="K455" s="38"/>
      <c r="L455" s="39"/>
      <c r="M455" s="36"/>
      <c r="N455" s="157"/>
      <c r="O455" s="220"/>
      <c r="P455" s="38"/>
    </row>
    <row r="456" spans="2:16" ht="30.2" customHeight="1">
      <c r="B456" s="312" t="s">
        <v>130</v>
      </c>
      <c r="C456" s="35" t="s">
        <v>846</v>
      </c>
      <c r="D456" s="162"/>
      <c r="E456" s="159"/>
      <c r="F456" s="157"/>
      <c r="G456" s="159" t="s">
        <v>166</v>
      </c>
      <c r="H456" s="169"/>
      <c r="I456" s="38"/>
      <c r="J456" s="38"/>
      <c r="K456" s="38"/>
      <c r="L456" s="39"/>
      <c r="M456" s="36"/>
      <c r="N456" s="157"/>
      <c r="O456" s="220"/>
      <c r="P456" s="38"/>
    </row>
    <row r="457" spans="2:16" ht="30.2" customHeight="1">
      <c r="B457" s="313" t="s">
        <v>154</v>
      </c>
      <c r="C457" s="35" t="s">
        <v>847</v>
      </c>
      <c r="D457" s="224" t="s">
        <v>149</v>
      </c>
      <c r="E457" s="226" t="s">
        <v>276</v>
      </c>
      <c r="F457" s="157"/>
      <c r="G457" s="226" t="s">
        <v>166</v>
      </c>
      <c r="H457" s="228"/>
      <c r="I457" s="233"/>
      <c r="J457" s="63"/>
      <c r="K457" s="54"/>
      <c r="L457" s="216" t="s">
        <v>848</v>
      </c>
      <c r="M457" s="36" t="s">
        <v>849</v>
      </c>
      <c r="N457" s="157" t="s">
        <v>145</v>
      </c>
      <c r="O457" s="222">
        <v>60126</v>
      </c>
      <c r="P457" s="54"/>
    </row>
    <row r="458" spans="2:16" ht="30.2" customHeight="1">
      <c r="B458" s="312"/>
      <c r="C458" s="35" t="s">
        <v>850</v>
      </c>
      <c r="D458" s="162" t="s">
        <v>295</v>
      </c>
      <c r="E458" s="159"/>
      <c r="F458" s="157"/>
      <c r="G458" s="159" t="s">
        <v>138</v>
      </c>
      <c r="H458" s="169"/>
      <c r="I458" s="38"/>
      <c r="J458" s="38"/>
      <c r="K458" s="38"/>
      <c r="L458" s="39"/>
      <c r="M458" s="36"/>
      <c r="N458" s="157"/>
      <c r="O458" s="220"/>
      <c r="P458" s="38"/>
    </row>
    <row r="459" spans="2:16" ht="30.2" customHeight="1">
      <c r="B459" s="312" t="s">
        <v>132</v>
      </c>
      <c r="C459" s="35" t="s">
        <v>851</v>
      </c>
      <c r="D459" s="162"/>
      <c r="E459" s="159"/>
      <c r="F459" s="157"/>
      <c r="G459" s="159"/>
      <c r="H459" s="169"/>
      <c r="I459" s="38"/>
      <c r="J459" s="38"/>
      <c r="K459" s="38"/>
      <c r="L459" s="39"/>
      <c r="M459" s="36"/>
      <c r="N459" s="157"/>
      <c r="O459" s="220"/>
      <c r="P459" s="38"/>
    </row>
    <row r="460" spans="2:16" ht="30.2" customHeight="1">
      <c r="B460" s="312" t="s">
        <v>199</v>
      </c>
      <c r="C460" s="35" t="s">
        <v>852</v>
      </c>
      <c r="D460" s="162"/>
      <c r="E460" s="159"/>
      <c r="F460" s="157"/>
      <c r="G460" s="159"/>
      <c r="H460" s="169"/>
      <c r="I460" s="38"/>
      <c r="J460" s="38"/>
      <c r="K460" s="38"/>
      <c r="L460" s="39"/>
      <c r="M460" s="36"/>
      <c r="N460" s="157"/>
      <c r="O460" s="220"/>
      <c r="P460" s="38"/>
    </row>
    <row r="461" spans="2:16" ht="30.2" customHeight="1">
      <c r="B461" s="312" t="s">
        <v>154</v>
      </c>
      <c r="C461" s="35" t="s">
        <v>853</v>
      </c>
      <c r="D461" s="162" t="s">
        <v>135</v>
      </c>
      <c r="E461" s="159" t="s">
        <v>237</v>
      </c>
      <c r="F461" s="157"/>
      <c r="G461" s="159" t="s">
        <v>138</v>
      </c>
      <c r="H461" s="169"/>
      <c r="I461" s="152"/>
      <c r="J461" s="38"/>
      <c r="K461" s="38"/>
      <c r="L461" s="39"/>
      <c r="M461" s="36"/>
      <c r="N461" s="157"/>
      <c r="O461" s="220"/>
      <c r="P461" s="38" t="s">
        <v>854</v>
      </c>
    </row>
    <row r="462" spans="2:16" ht="30.2" customHeight="1">
      <c r="B462" s="312"/>
      <c r="C462" s="35" t="s">
        <v>855</v>
      </c>
      <c r="D462" s="163" t="s">
        <v>135</v>
      </c>
      <c r="E462" s="159"/>
      <c r="F462" s="157"/>
      <c r="G462" s="159" t="s">
        <v>138</v>
      </c>
      <c r="H462" s="169"/>
      <c r="I462" s="38"/>
      <c r="J462" s="38"/>
      <c r="K462" s="38"/>
      <c r="L462" s="39"/>
      <c r="M462" s="36"/>
      <c r="N462" s="157" t="s">
        <v>220</v>
      </c>
      <c r="O462" s="220"/>
      <c r="P462" s="38"/>
    </row>
    <row r="463" spans="2:16" ht="30.2" customHeight="1">
      <c r="B463" s="312"/>
      <c r="C463" s="35" t="s">
        <v>856</v>
      </c>
      <c r="D463" s="163" t="s">
        <v>135</v>
      </c>
      <c r="E463" s="159"/>
      <c r="F463" s="157"/>
      <c r="G463" s="159" t="s">
        <v>138</v>
      </c>
      <c r="H463" s="169"/>
      <c r="I463" s="38"/>
      <c r="J463" s="38"/>
      <c r="K463" s="38"/>
      <c r="L463" s="39"/>
      <c r="M463" s="36"/>
      <c r="N463" s="157" t="s">
        <v>220</v>
      </c>
      <c r="O463" s="220"/>
      <c r="P463" s="38"/>
    </row>
    <row r="464" spans="2:16" ht="30.2" customHeight="1">
      <c r="B464" s="312"/>
      <c r="C464" s="35" t="s">
        <v>857</v>
      </c>
      <c r="D464" s="163" t="s">
        <v>135</v>
      </c>
      <c r="E464" s="159"/>
      <c r="F464" s="157"/>
      <c r="G464" s="159" t="s">
        <v>138</v>
      </c>
      <c r="H464" s="169"/>
      <c r="I464" s="38"/>
      <c r="J464" s="38"/>
      <c r="K464" s="38"/>
      <c r="L464" s="39"/>
      <c r="M464" s="36"/>
      <c r="N464" s="157" t="s">
        <v>220</v>
      </c>
      <c r="O464" s="220"/>
      <c r="P464" s="38"/>
    </row>
    <row r="465" spans="2:16" ht="30.2" customHeight="1">
      <c r="B465" s="312"/>
      <c r="C465" s="35" t="s">
        <v>858</v>
      </c>
      <c r="D465" s="163" t="s">
        <v>135</v>
      </c>
      <c r="E465" s="159"/>
      <c r="F465" s="157"/>
      <c r="G465" s="159" t="s">
        <v>138</v>
      </c>
      <c r="H465" s="169"/>
      <c r="I465" s="38"/>
      <c r="J465" s="38"/>
      <c r="K465" s="38"/>
      <c r="L465" s="39"/>
      <c r="M465" s="36"/>
      <c r="N465" s="157" t="s">
        <v>220</v>
      </c>
      <c r="O465" s="220"/>
      <c r="P465" s="38"/>
    </row>
    <row r="466" spans="2:16" ht="30.2" customHeight="1">
      <c r="B466" s="312"/>
      <c r="C466" s="35" t="s">
        <v>859</v>
      </c>
      <c r="D466" s="163" t="s">
        <v>135</v>
      </c>
      <c r="E466" s="159"/>
      <c r="F466" s="157"/>
      <c r="G466" s="159" t="s">
        <v>138</v>
      </c>
      <c r="H466" s="169"/>
      <c r="I466" s="38"/>
      <c r="J466" s="38"/>
      <c r="K466" s="38"/>
      <c r="L466" s="39"/>
      <c r="M466" s="36"/>
      <c r="N466" s="157" t="s">
        <v>220</v>
      </c>
      <c r="O466" s="220"/>
      <c r="P466" s="38"/>
    </row>
    <row r="467" spans="2:16" ht="30.2" customHeight="1">
      <c r="B467" s="312"/>
      <c r="C467" s="35" t="s">
        <v>860</v>
      </c>
      <c r="D467" s="163" t="s">
        <v>135</v>
      </c>
      <c r="E467" s="159"/>
      <c r="F467" s="157"/>
      <c r="G467" s="159" t="s">
        <v>138</v>
      </c>
      <c r="H467" s="169"/>
      <c r="I467" s="38"/>
      <c r="J467" s="38"/>
      <c r="K467" s="38"/>
      <c r="L467" s="39"/>
      <c r="M467" s="36"/>
      <c r="N467" s="157" t="s">
        <v>220</v>
      </c>
      <c r="O467" s="220"/>
      <c r="P467" s="38"/>
    </row>
    <row r="468" spans="2:16" ht="30.2" customHeight="1">
      <c r="B468" s="312"/>
      <c r="C468" s="35" t="s">
        <v>861</v>
      </c>
      <c r="D468" s="163" t="s">
        <v>135</v>
      </c>
      <c r="E468" s="159"/>
      <c r="F468" s="157"/>
      <c r="G468" s="159" t="s">
        <v>138</v>
      </c>
      <c r="H468" s="169"/>
      <c r="I468" s="38"/>
      <c r="J468" s="38"/>
      <c r="K468" s="38"/>
      <c r="L468" s="39"/>
      <c r="M468" s="36"/>
      <c r="N468" s="157" t="s">
        <v>220</v>
      </c>
      <c r="O468" s="220"/>
      <c r="P468" s="38"/>
    </row>
    <row r="469" spans="2:16" ht="30.2" customHeight="1">
      <c r="B469" s="312"/>
      <c r="C469" s="35" t="s">
        <v>862</v>
      </c>
      <c r="D469" s="163" t="s">
        <v>135</v>
      </c>
      <c r="E469" s="159"/>
      <c r="F469" s="157"/>
      <c r="G469" s="159" t="s">
        <v>138</v>
      </c>
      <c r="H469" s="169"/>
      <c r="I469" s="38"/>
      <c r="J469" s="38"/>
      <c r="K469" s="38"/>
      <c r="L469" s="39"/>
      <c r="M469" s="36"/>
      <c r="N469" s="157" t="s">
        <v>220</v>
      </c>
      <c r="O469" s="220"/>
      <c r="P469" s="38"/>
    </row>
    <row r="470" spans="2:16" ht="30.2" customHeight="1">
      <c r="B470" s="312"/>
      <c r="C470" s="35" t="s">
        <v>863</v>
      </c>
      <c r="D470" s="163" t="s">
        <v>135</v>
      </c>
      <c r="E470" s="159"/>
      <c r="F470" s="157"/>
      <c r="G470" s="159" t="s">
        <v>138</v>
      </c>
      <c r="H470" s="169"/>
      <c r="I470" s="38"/>
      <c r="J470" s="38"/>
      <c r="K470" s="38"/>
      <c r="L470" s="39"/>
      <c r="M470" s="36"/>
      <c r="N470" s="157" t="s">
        <v>220</v>
      </c>
      <c r="O470" s="220"/>
      <c r="P470" s="38"/>
    </row>
    <row r="471" spans="2:16" ht="30.2" customHeight="1">
      <c r="B471" s="312"/>
      <c r="C471" s="35" t="s">
        <v>864</v>
      </c>
      <c r="D471" s="163" t="s">
        <v>135</v>
      </c>
      <c r="E471" s="159"/>
      <c r="F471" s="157"/>
      <c r="G471" s="159" t="s">
        <v>150</v>
      </c>
      <c r="H471" s="169"/>
      <c r="I471" s="38"/>
      <c r="J471" s="38"/>
      <c r="K471" s="38"/>
      <c r="L471" s="39"/>
      <c r="M471" s="36"/>
      <c r="N471" s="157" t="s">
        <v>152</v>
      </c>
      <c r="O471" s="220"/>
      <c r="P471" s="38"/>
    </row>
    <row r="472" spans="2:16" ht="30.2" customHeight="1">
      <c r="B472" s="312"/>
      <c r="C472" s="35" t="s">
        <v>865</v>
      </c>
      <c r="D472" s="163" t="s">
        <v>135</v>
      </c>
      <c r="E472" s="159"/>
      <c r="F472" s="157"/>
      <c r="G472" s="159" t="s">
        <v>138</v>
      </c>
      <c r="H472" s="169"/>
      <c r="I472" s="38"/>
      <c r="J472" s="38"/>
      <c r="K472" s="38"/>
      <c r="L472" s="39"/>
      <c r="M472" s="36"/>
      <c r="N472" s="157" t="s">
        <v>169</v>
      </c>
      <c r="O472" s="220"/>
      <c r="P472" s="38"/>
    </row>
    <row r="473" spans="2:16" ht="30.2" customHeight="1">
      <c r="B473" s="312" t="s">
        <v>199</v>
      </c>
      <c r="C473" s="35" t="s">
        <v>866</v>
      </c>
      <c r="D473" s="162" t="s">
        <v>183</v>
      </c>
      <c r="E473" s="159"/>
      <c r="F473" s="157"/>
      <c r="G473" s="159" t="s">
        <v>138</v>
      </c>
      <c r="H473" s="169"/>
      <c r="I473" s="38"/>
      <c r="J473" s="38"/>
      <c r="K473" s="38"/>
      <c r="L473" s="39"/>
      <c r="M473" s="36"/>
      <c r="N473" s="157"/>
      <c r="O473" s="220"/>
      <c r="P473" s="38"/>
    </row>
    <row r="474" spans="2:16" ht="30.2" customHeight="1">
      <c r="B474" s="312" t="s">
        <v>154</v>
      </c>
      <c r="C474" s="35" t="s">
        <v>867</v>
      </c>
      <c r="D474" s="164" t="s">
        <v>496</v>
      </c>
      <c r="E474" s="159" t="s">
        <v>237</v>
      </c>
      <c r="F474" s="157"/>
      <c r="G474" s="159" t="s">
        <v>138</v>
      </c>
      <c r="H474" s="169"/>
      <c r="I474" s="152"/>
      <c r="J474" s="38"/>
      <c r="K474" s="38"/>
      <c r="L474" s="39"/>
      <c r="M474" s="36"/>
      <c r="N474" s="157" t="s">
        <v>145</v>
      </c>
      <c r="O474" s="220"/>
      <c r="P474" s="38" t="s">
        <v>481</v>
      </c>
    </row>
    <row r="475" spans="2:16" ht="30.2" customHeight="1">
      <c r="B475" s="312"/>
      <c r="C475" s="35" t="s">
        <v>868</v>
      </c>
      <c r="D475" s="162" t="s">
        <v>149</v>
      </c>
      <c r="E475" s="159"/>
      <c r="F475" s="157"/>
      <c r="G475" s="159" t="s">
        <v>161</v>
      </c>
      <c r="H475" s="169"/>
      <c r="I475" s="152"/>
      <c r="J475" s="38"/>
      <c r="K475" s="38"/>
      <c r="L475" s="39"/>
      <c r="M475" s="36"/>
      <c r="N475" s="157"/>
      <c r="O475" s="220"/>
      <c r="P475" s="38"/>
    </row>
    <row r="476" spans="2:16" ht="30.2" customHeight="1">
      <c r="B476" s="312" t="s">
        <v>130</v>
      </c>
      <c r="C476" s="35" t="s">
        <v>869</v>
      </c>
      <c r="D476" s="162" t="s">
        <v>236</v>
      </c>
      <c r="E476" s="159" t="s">
        <v>237</v>
      </c>
      <c r="F476" s="157"/>
      <c r="G476" s="159" t="s">
        <v>138</v>
      </c>
      <c r="H476" s="169"/>
      <c r="I476" s="38"/>
      <c r="J476" s="38"/>
      <c r="K476" s="38"/>
      <c r="L476" s="39"/>
      <c r="M476" s="36"/>
      <c r="N476" s="157"/>
      <c r="O476" s="220"/>
      <c r="P476" s="38"/>
    </row>
    <row r="477" spans="2:16" ht="30.2" customHeight="1">
      <c r="B477" s="312" t="s">
        <v>154</v>
      </c>
      <c r="C477" s="35" t="s">
        <v>870</v>
      </c>
      <c r="D477" s="342" t="s">
        <v>157</v>
      </c>
      <c r="E477" s="159"/>
      <c r="F477" s="157"/>
      <c r="G477" s="159" t="s">
        <v>138</v>
      </c>
      <c r="H477" s="169"/>
      <c r="I477" s="152"/>
      <c r="J477" s="38"/>
      <c r="K477" s="38"/>
      <c r="L477" s="39"/>
      <c r="M477" s="36" t="s">
        <v>554</v>
      </c>
      <c r="N477" s="157" t="s">
        <v>136</v>
      </c>
      <c r="O477" s="220"/>
      <c r="P477" s="38" t="s">
        <v>871</v>
      </c>
    </row>
    <row r="478" spans="2:16" ht="30.2" customHeight="1">
      <c r="B478" s="312" t="s">
        <v>154</v>
      </c>
      <c r="C478" s="35" t="s">
        <v>172</v>
      </c>
      <c r="D478" s="162" t="s">
        <v>135</v>
      </c>
      <c r="E478" s="159" t="s">
        <v>172</v>
      </c>
      <c r="F478" s="157"/>
      <c r="G478" s="159" t="s">
        <v>141</v>
      </c>
      <c r="H478" s="169"/>
      <c r="I478" s="152"/>
      <c r="J478" s="38"/>
      <c r="K478" s="38"/>
      <c r="L478" s="39"/>
      <c r="M478" s="36"/>
      <c r="N478" s="157"/>
      <c r="O478" s="220"/>
      <c r="P478" s="38"/>
    </row>
    <row r="479" spans="2:16" ht="30.2" customHeight="1">
      <c r="B479" s="312"/>
      <c r="C479" s="35" t="s">
        <v>872</v>
      </c>
      <c r="D479" s="164" t="s">
        <v>135</v>
      </c>
      <c r="E479" s="159"/>
      <c r="F479" s="157"/>
      <c r="G479" s="159" t="s">
        <v>141</v>
      </c>
      <c r="H479" s="169"/>
      <c r="I479" s="152"/>
      <c r="J479" s="38"/>
      <c r="K479" s="38"/>
      <c r="L479" s="39"/>
      <c r="M479" s="36"/>
      <c r="N479" s="157"/>
      <c r="O479" s="220"/>
      <c r="P479" s="38"/>
    </row>
    <row r="480" spans="2:16" ht="30.2" customHeight="1">
      <c r="B480" s="312" t="s">
        <v>139</v>
      </c>
      <c r="C480" s="35" t="s">
        <v>873</v>
      </c>
      <c r="D480" s="164" t="s">
        <v>157</v>
      </c>
      <c r="E480" s="159" t="s">
        <v>240</v>
      </c>
      <c r="F480" s="157"/>
      <c r="G480" s="159" t="s">
        <v>141</v>
      </c>
      <c r="H480" s="169"/>
      <c r="I480" s="152">
        <v>45810</v>
      </c>
      <c r="J480" s="38"/>
      <c r="K480" s="38"/>
      <c r="L480" s="39"/>
      <c r="M480" s="36"/>
      <c r="N480" s="157"/>
      <c r="O480" s="220"/>
      <c r="P480" s="38"/>
    </row>
    <row r="481" spans="2:16" ht="30.2" customHeight="1">
      <c r="B481" s="312" t="s">
        <v>130</v>
      </c>
      <c r="C481" s="35" t="s">
        <v>874</v>
      </c>
      <c r="D481" s="162" t="s">
        <v>183</v>
      </c>
      <c r="E481" s="159"/>
      <c r="F481" s="157"/>
      <c r="G481" s="159" t="s">
        <v>138</v>
      </c>
      <c r="H481" s="169"/>
      <c r="I481" s="38"/>
      <c r="J481" s="38"/>
      <c r="K481" s="38"/>
      <c r="L481" s="39"/>
      <c r="M481" s="36"/>
      <c r="N481" s="157"/>
      <c r="O481" s="220"/>
      <c r="P481" s="38" t="s">
        <v>875</v>
      </c>
    </row>
    <row r="482" spans="2:16" ht="30.2" customHeight="1">
      <c r="B482" s="312" t="s">
        <v>132</v>
      </c>
      <c r="C482" s="35" t="s">
        <v>876</v>
      </c>
      <c r="D482" s="162"/>
      <c r="E482" s="159"/>
      <c r="F482" s="157"/>
      <c r="G482" s="159"/>
      <c r="H482" s="169"/>
      <c r="I482" s="38"/>
      <c r="J482" s="38"/>
      <c r="K482" s="38"/>
      <c r="L482" s="39"/>
      <c r="M482" s="36"/>
      <c r="N482" s="157"/>
      <c r="O482" s="220"/>
      <c r="P482" s="38"/>
    </row>
    <row r="483" spans="2:16" ht="30.2" customHeight="1">
      <c r="B483" s="312" t="s">
        <v>154</v>
      </c>
      <c r="C483" s="35" t="s">
        <v>877</v>
      </c>
      <c r="D483" s="163" t="s">
        <v>183</v>
      </c>
      <c r="E483" s="159" t="s">
        <v>237</v>
      </c>
      <c r="F483" s="157"/>
      <c r="G483" s="159" t="s">
        <v>138</v>
      </c>
      <c r="H483" s="169"/>
      <c r="I483" s="152"/>
      <c r="J483" s="38"/>
      <c r="K483" s="38"/>
      <c r="L483" s="39"/>
      <c r="M483" s="36"/>
      <c r="N483" s="157" t="s">
        <v>220</v>
      </c>
      <c r="O483" s="220"/>
      <c r="P483" s="38"/>
    </row>
    <row r="484" spans="2:16" ht="30.2" customHeight="1">
      <c r="B484" s="312" t="s">
        <v>132</v>
      </c>
      <c r="C484" s="35" t="s">
        <v>878</v>
      </c>
      <c r="D484" s="162"/>
      <c r="E484" s="159"/>
      <c r="F484" s="157"/>
      <c r="G484" s="159"/>
      <c r="H484" s="169"/>
      <c r="I484" s="38"/>
      <c r="J484" s="38"/>
      <c r="K484" s="38"/>
      <c r="L484" s="39"/>
      <c r="M484" s="36"/>
      <c r="N484" s="157"/>
      <c r="O484" s="220"/>
      <c r="P484" s="38"/>
    </row>
    <row r="485" spans="2:16" ht="30.2" customHeight="1">
      <c r="B485" s="312" t="s">
        <v>199</v>
      </c>
      <c r="C485" s="35" t="s">
        <v>879</v>
      </c>
      <c r="D485" s="162" t="s">
        <v>183</v>
      </c>
      <c r="E485" s="159"/>
      <c r="F485" s="157"/>
      <c r="G485" s="159"/>
      <c r="H485" s="169"/>
      <c r="I485" s="38"/>
      <c r="J485" s="38"/>
      <c r="K485" s="38"/>
      <c r="L485" s="39"/>
      <c r="M485" s="36"/>
      <c r="N485" s="157"/>
      <c r="O485" s="220"/>
      <c r="P485" s="38" t="s">
        <v>880</v>
      </c>
    </row>
    <row r="486" spans="2:16" ht="30.2" customHeight="1">
      <c r="B486" s="312" t="s">
        <v>130</v>
      </c>
      <c r="C486" s="35" t="s">
        <v>881</v>
      </c>
      <c r="D486" s="162"/>
      <c r="E486" s="159"/>
      <c r="F486" s="157"/>
      <c r="G486" s="159"/>
      <c r="H486" s="169"/>
      <c r="I486" s="38"/>
      <c r="J486" s="38"/>
      <c r="K486" s="38"/>
      <c r="L486" s="39"/>
      <c r="M486" s="36"/>
      <c r="N486" s="157"/>
      <c r="O486" s="220"/>
      <c r="P486" s="38"/>
    </row>
    <row r="487" spans="2:16" ht="30.2" customHeight="1">
      <c r="B487" s="312" t="s">
        <v>132</v>
      </c>
      <c r="C487" s="35" t="s">
        <v>882</v>
      </c>
      <c r="D487" s="162"/>
      <c r="E487" s="159"/>
      <c r="F487" s="157"/>
      <c r="G487" s="159"/>
      <c r="H487" s="169"/>
      <c r="I487" s="38"/>
      <c r="J487" s="38"/>
      <c r="K487" s="55"/>
      <c r="L487" s="55"/>
      <c r="M487" s="36"/>
      <c r="N487" s="157"/>
      <c r="O487" s="220"/>
      <c r="P487" s="38"/>
    </row>
    <row r="488" spans="2:16" ht="30.2" customHeight="1">
      <c r="B488" s="312"/>
      <c r="C488" s="35" t="s">
        <v>883</v>
      </c>
      <c r="D488" s="163" t="s">
        <v>135</v>
      </c>
      <c r="E488" s="159"/>
      <c r="F488" s="157"/>
      <c r="G488" s="159"/>
      <c r="H488" s="169"/>
      <c r="I488" s="38"/>
      <c r="J488" s="38"/>
      <c r="K488" s="38"/>
      <c r="L488" s="39"/>
      <c r="M488" s="36"/>
      <c r="N488" s="157" t="s">
        <v>145</v>
      </c>
      <c r="O488" s="220"/>
      <c r="P488" s="38"/>
    </row>
    <row r="489" spans="2:16" ht="30.2" customHeight="1">
      <c r="B489" s="312" t="s">
        <v>154</v>
      </c>
      <c r="C489" s="35" t="s">
        <v>884</v>
      </c>
      <c r="D489" s="163" t="s">
        <v>236</v>
      </c>
      <c r="E489" s="159" t="s">
        <v>237</v>
      </c>
      <c r="F489" s="157"/>
      <c r="G489" s="159" t="s">
        <v>138</v>
      </c>
      <c r="H489" s="169"/>
      <c r="I489" s="152"/>
      <c r="J489" s="38"/>
      <c r="K489" s="38"/>
      <c r="L489" s="39"/>
      <c r="M489" s="36"/>
      <c r="N489" s="157" t="s">
        <v>220</v>
      </c>
      <c r="O489" s="220"/>
      <c r="P489" s="38"/>
    </row>
    <row r="490" spans="2:16" ht="30.2" customHeight="1">
      <c r="B490" s="312" t="s">
        <v>130</v>
      </c>
      <c r="C490" s="35" t="s">
        <v>885</v>
      </c>
      <c r="D490" s="164" t="s">
        <v>611</v>
      </c>
      <c r="E490" s="159"/>
      <c r="F490" s="157"/>
      <c r="G490" s="159" t="s">
        <v>138</v>
      </c>
      <c r="H490" s="169"/>
      <c r="I490" s="38"/>
      <c r="J490" s="38"/>
      <c r="K490" s="38"/>
      <c r="L490" s="39"/>
      <c r="M490" s="36" t="s">
        <v>886</v>
      </c>
      <c r="N490" s="157" t="s">
        <v>169</v>
      </c>
      <c r="O490" s="220"/>
      <c r="P490" s="38" t="s">
        <v>613</v>
      </c>
    </row>
    <row r="491" spans="2:16" ht="30.2" customHeight="1">
      <c r="B491" s="312" t="s">
        <v>154</v>
      </c>
      <c r="C491" s="35" t="s">
        <v>887</v>
      </c>
      <c r="D491" s="163" t="s">
        <v>159</v>
      </c>
      <c r="E491" s="159" t="s">
        <v>407</v>
      </c>
      <c r="F491" s="157"/>
      <c r="G491" s="159" t="s">
        <v>166</v>
      </c>
      <c r="H491" s="169"/>
      <c r="I491" s="223"/>
      <c r="J491" s="38"/>
      <c r="K491" s="38"/>
      <c r="L491" s="39" t="s">
        <v>888</v>
      </c>
      <c r="M491" s="36" t="s">
        <v>889</v>
      </c>
      <c r="N491" s="157" t="s">
        <v>145</v>
      </c>
      <c r="O491" s="220">
        <v>60804</v>
      </c>
      <c r="P491" s="38"/>
    </row>
    <row r="492" spans="2:16" ht="30.2" customHeight="1">
      <c r="B492" s="312" t="s">
        <v>199</v>
      </c>
      <c r="C492" s="35" t="s">
        <v>890</v>
      </c>
      <c r="D492" s="162" t="s">
        <v>183</v>
      </c>
      <c r="E492" s="159"/>
      <c r="F492" s="157"/>
      <c r="G492" s="159"/>
      <c r="H492" s="169"/>
      <c r="I492" s="38"/>
      <c r="J492" s="38"/>
      <c r="K492" s="38"/>
      <c r="L492" s="39"/>
      <c r="M492" s="36"/>
      <c r="N492" s="157"/>
      <c r="O492" s="220"/>
      <c r="P492" s="38"/>
    </row>
    <row r="493" spans="2:16" ht="30.2" customHeight="1">
      <c r="B493" s="313"/>
      <c r="C493" s="35" t="s">
        <v>891</v>
      </c>
      <c r="D493" s="224" t="s">
        <v>185</v>
      </c>
      <c r="E493" s="226" t="s">
        <v>407</v>
      </c>
      <c r="F493" s="157"/>
      <c r="G493" s="226" t="s">
        <v>150</v>
      </c>
      <c r="H493" s="228"/>
      <c r="I493" s="230"/>
      <c r="J493" s="63"/>
      <c r="K493" s="54"/>
      <c r="L493" s="216" t="s">
        <v>892</v>
      </c>
      <c r="M493" s="36" t="s">
        <v>547</v>
      </c>
      <c r="N493" s="157" t="s">
        <v>429</v>
      </c>
      <c r="O493" s="222">
        <v>37203</v>
      </c>
      <c r="P493" s="54" t="s">
        <v>893</v>
      </c>
    </row>
    <row r="494" spans="2:16" ht="30.2" customHeight="1">
      <c r="B494" s="312" t="s">
        <v>199</v>
      </c>
      <c r="C494" s="35" t="s">
        <v>894</v>
      </c>
      <c r="D494" s="162" t="s">
        <v>183</v>
      </c>
      <c r="E494" s="159"/>
      <c r="F494" s="157"/>
      <c r="G494" s="159"/>
      <c r="H494" s="169"/>
      <c r="I494" s="38"/>
      <c r="J494" s="38"/>
      <c r="K494" s="38"/>
      <c r="L494" s="39"/>
      <c r="M494" s="36"/>
      <c r="N494" s="157"/>
      <c r="O494" s="220"/>
      <c r="P494" s="38"/>
    </row>
    <row r="495" spans="2:16" ht="30.2" customHeight="1">
      <c r="B495" s="312" t="s">
        <v>130</v>
      </c>
      <c r="C495" s="35" t="s">
        <v>895</v>
      </c>
      <c r="D495" s="162" t="s">
        <v>339</v>
      </c>
      <c r="E495" s="159" t="s">
        <v>237</v>
      </c>
      <c r="F495" s="157"/>
      <c r="G495" s="159" t="s">
        <v>138</v>
      </c>
      <c r="H495" s="169"/>
      <c r="I495" s="38"/>
      <c r="J495" s="38"/>
      <c r="K495" s="38"/>
      <c r="L495" s="39"/>
      <c r="M495" s="36"/>
      <c r="N495" s="157"/>
      <c r="O495" s="220"/>
      <c r="P495" s="38" t="s">
        <v>896</v>
      </c>
    </row>
    <row r="496" spans="2:16" ht="30.2" customHeight="1">
      <c r="B496" s="312" t="s">
        <v>130</v>
      </c>
      <c r="C496" s="35" t="s">
        <v>897</v>
      </c>
      <c r="D496" s="162"/>
      <c r="E496" s="159"/>
      <c r="F496" s="157"/>
      <c r="G496" s="159" t="s">
        <v>166</v>
      </c>
      <c r="H496" s="169"/>
      <c r="I496" s="38"/>
      <c r="J496" s="38"/>
      <c r="K496" s="38"/>
      <c r="L496" s="39"/>
      <c r="M496" s="36"/>
      <c r="N496" s="157"/>
      <c r="O496" s="220"/>
      <c r="P496" s="38"/>
    </row>
    <row r="497" spans="2:16" ht="30.2" customHeight="1">
      <c r="B497" s="312" t="s">
        <v>130</v>
      </c>
      <c r="C497" s="35" t="s">
        <v>898</v>
      </c>
      <c r="D497" s="162" t="s">
        <v>157</v>
      </c>
      <c r="E497" s="159"/>
      <c r="F497" s="157"/>
      <c r="G497" s="159" t="s">
        <v>166</v>
      </c>
      <c r="H497" s="169"/>
      <c r="I497" s="38"/>
      <c r="J497" s="38"/>
      <c r="K497" s="38">
        <v>3128280966</v>
      </c>
      <c r="L497" s="39"/>
      <c r="M497" s="36"/>
      <c r="N497" s="157"/>
      <c r="O497" s="220"/>
      <c r="P497" s="38"/>
    </row>
    <row r="498" spans="2:16" ht="30.2" customHeight="1">
      <c r="B498" s="312" t="s">
        <v>154</v>
      </c>
      <c r="C498" s="35" t="s">
        <v>899</v>
      </c>
      <c r="D498" s="162" t="s">
        <v>149</v>
      </c>
      <c r="E498" s="159" t="s">
        <v>172</v>
      </c>
      <c r="F498" s="157"/>
      <c r="G498" s="159" t="s">
        <v>900</v>
      </c>
      <c r="H498" s="169" t="s">
        <v>166</v>
      </c>
      <c r="I498" s="152"/>
      <c r="J498" s="38"/>
      <c r="K498" s="38"/>
      <c r="L498" s="39"/>
      <c r="M498" s="36"/>
      <c r="N498" s="157"/>
      <c r="O498" s="220"/>
      <c r="P498" s="38"/>
    </row>
    <row r="499" spans="2:16" ht="30.2" customHeight="1">
      <c r="B499" s="312"/>
      <c r="C499" s="35" t="s">
        <v>901</v>
      </c>
      <c r="D499" s="162"/>
      <c r="E499" s="159"/>
      <c r="F499" s="157"/>
      <c r="G499" s="159"/>
      <c r="H499" s="169"/>
      <c r="I499" s="38"/>
      <c r="J499" s="38"/>
      <c r="K499" s="38"/>
      <c r="L499" s="39"/>
      <c r="M499" s="36"/>
      <c r="N499" s="157"/>
      <c r="O499" s="220"/>
      <c r="P499" s="38"/>
    </row>
    <row r="500" spans="2:16" ht="30.2" customHeight="1">
      <c r="B500" s="312" t="s">
        <v>154</v>
      </c>
      <c r="C500" s="35" t="s">
        <v>902</v>
      </c>
      <c r="D500" s="163" t="s">
        <v>364</v>
      </c>
      <c r="E500" s="159" t="s">
        <v>237</v>
      </c>
      <c r="F500" s="157"/>
      <c r="G500" s="159" t="s">
        <v>138</v>
      </c>
      <c r="H500" s="169"/>
      <c r="I500" s="152"/>
      <c r="J500" s="38"/>
      <c r="K500" s="38"/>
      <c r="L500" s="39"/>
      <c r="M500" s="36" t="s">
        <v>903</v>
      </c>
      <c r="N500" s="157" t="s">
        <v>220</v>
      </c>
      <c r="O500" s="220"/>
      <c r="P500" s="38" t="s">
        <v>366</v>
      </c>
    </row>
    <row r="501" spans="2:16" ht="30.2" customHeight="1">
      <c r="B501" s="312" t="s">
        <v>154</v>
      </c>
      <c r="C501" s="35" t="s">
        <v>904</v>
      </c>
      <c r="D501" s="163" t="s">
        <v>183</v>
      </c>
      <c r="E501" s="159" t="s">
        <v>237</v>
      </c>
      <c r="F501" s="157"/>
      <c r="G501" s="159" t="s">
        <v>138</v>
      </c>
      <c r="H501" s="169"/>
      <c r="I501" s="152"/>
      <c r="J501" s="38"/>
      <c r="K501" s="38"/>
      <c r="L501" s="39"/>
      <c r="M501" s="36"/>
      <c r="N501" s="157" t="s">
        <v>220</v>
      </c>
      <c r="O501" s="220"/>
      <c r="P501" s="38"/>
    </row>
    <row r="502" spans="2:16" ht="30.2" customHeight="1">
      <c r="B502" s="312" t="s">
        <v>132</v>
      </c>
      <c r="C502" s="35" t="s">
        <v>905</v>
      </c>
      <c r="D502" s="162" t="s">
        <v>183</v>
      </c>
      <c r="E502" s="159"/>
      <c r="F502" s="157"/>
      <c r="G502" s="159"/>
      <c r="H502" s="169"/>
      <c r="I502" s="38"/>
      <c r="J502" s="38"/>
      <c r="K502" s="38"/>
      <c r="L502" s="39"/>
      <c r="M502" s="36"/>
      <c r="N502" s="157"/>
      <c r="O502" s="220"/>
      <c r="P502" s="38" t="s">
        <v>906</v>
      </c>
    </row>
    <row r="503" spans="2:16" ht="30.2" customHeight="1">
      <c r="B503" s="312" t="s">
        <v>154</v>
      </c>
      <c r="C503" s="35" t="s">
        <v>907</v>
      </c>
      <c r="D503" s="162" t="s">
        <v>157</v>
      </c>
      <c r="E503" s="159"/>
      <c r="F503" s="157"/>
      <c r="G503" s="159" t="s">
        <v>138</v>
      </c>
      <c r="H503" s="169"/>
      <c r="I503" s="152"/>
      <c r="J503" s="38" t="s">
        <v>908</v>
      </c>
      <c r="K503" s="38" t="s">
        <v>909</v>
      </c>
      <c r="L503" s="39" t="s">
        <v>910</v>
      </c>
      <c r="M503" s="36" t="s">
        <v>326</v>
      </c>
      <c r="N503" s="157" t="s">
        <v>145</v>
      </c>
      <c r="O503" s="220">
        <v>60612</v>
      </c>
      <c r="P503" s="38"/>
    </row>
    <row r="504" spans="2:16" ht="30.2" customHeight="1">
      <c r="B504" s="312" t="s">
        <v>154</v>
      </c>
      <c r="C504" s="35" t="s">
        <v>911</v>
      </c>
      <c r="D504" s="162"/>
      <c r="E504" s="159"/>
      <c r="F504" s="157"/>
      <c r="G504" s="159"/>
      <c r="H504" s="169"/>
      <c r="I504" s="38"/>
      <c r="J504" s="38"/>
      <c r="K504" s="38"/>
      <c r="L504" s="39"/>
      <c r="M504" s="36"/>
      <c r="N504" s="157"/>
      <c r="O504" s="220"/>
      <c r="P504" s="38"/>
    </row>
    <row r="505" spans="2:16" ht="30.2" customHeight="1">
      <c r="B505" s="312" t="s">
        <v>154</v>
      </c>
      <c r="C505" s="35" t="s">
        <v>912</v>
      </c>
      <c r="D505" s="163" t="s">
        <v>528</v>
      </c>
      <c r="E505" s="159"/>
      <c r="F505" s="157"/>
      <c r="G505" s="159" t="s">
        <v>141</v>
      </c>
      <c r="H505" s="169"/>
      <c r="I505" s="223"/>
      <c r="J505" s="38"/>
      <c r="K505" s="38"/>
      <c r="L505" s="39"/>
      <c r="M505" s="36" t="s">
        <v>913</v>
      </c>
      <c r="N505" s="157" t="s">
        <v>145</v>
      </c>
      <c r="O505" s="220"/>
      <c r="P505" s="38" t="s">
        <v>914</v>
      </c>
    </row>
    <row r="506" spans="2:16" ht="30.2" customHeight="1">
      <c r="B506" s="312" t="s">
        <v>199</v>
      </c>
      <c r="C506" s="35" t="s">
        <v>915</v>
      </c>
      <c r="D506" s="162"/>
      <c r="E506" s="159"/>
      <c r="F506" s="157"/>
      <c r="G506" s="159"/>
      <c r="H506" s="169"/>
      <c r="I506" s="38"/>
      <c r="J506" s="38"/>
      <c r="K506" s="38"/>
      <c r="L506" s="39"/>
      <c r="M506" s="36"/>
      <c r="N506" s="157"/>
      <c r="O506" s="220"/>
      <c r="P506" s="38"/>
    </row>
    <row r="507" spans="2:16" ht="30.2" customHeight="1">
      <c r="B507" s="312" t="s">
        <v>132</v>
      </c>
      <c r="C507" s="35" t="s">
        <v>916</v>
      </c>
      <c r="D507" s="162"/>
      <c r="E507" s="159"/>
      <c r="F507" s="157"/>
      <c r="G507" s="159"/>
      <c r="H507" s="169"/>
      <c r="I507" s="38"/>
      <c r="J507" s="38"/>
      <c r="K507" s="38"/>
      <c r="L507" s="39"/>
      <c r="M507" s="36"/>
      <c r="N507" s="157"/>
      <c r="O507" s="220"/>
      <c r="P507" s="38"/>
    </row>
    <row r="508" spans="2:16" ht="30.2" customHeight="1">
      <c r="B508" s="312" t="s">
        <v>154</v>
      </c>
      <c r="C508" s="35" t="s">
        <v>917</v>
      </c>
      <c r="D508" s="163" t="s">
        <v>183</v>
      </c>
      <c r="E508" s="159" t="s">
        <v>237</v>
      </c>
      <c r="F508" s="157"/>
      <c r="G508" s="159" t="s">
        <v>138</v>
      </c>
      <c r="H508" s="169"/>
      <c r="I508" s="152"/>
      <c r="J508" s="38"/>
      <c r="K508" s="38"/>
      <c r="L508" s="39"/>
      <c r="M508" s="36"/>
      <c r="N508" s="157" t="s">
        <v>220</v>
      </c>
      <c r="O508" s="220"/>
      <c r="P508" s="38"/>
    </row>
    <row r="509" spans="2:16" ht="30.2" customHeight="1">
      <c r="B509" s="312"/>
      <c r="C509" s="35" t="s">
        <v>918</v>
      </c>
      <c r="D509" s="162"/>
      <c r="E509" s="159"/>
      <c r="F509" s="157"/>
      <c r="G509" s="159"/>
      <c r="H509" s="169"/>
      <c r="I509" s="38"/>
      <c r="J509" s="38"/>
      <c r="K509" s="38"/>
      <c r="L509" s="39"/>
      <c r="M509" s="36"/>
      <c r="N509" s="157"/>
      <c r="O509" s="220"/>
      <c r="P509" s="38"/>
    </row>
    <row r="510" spans="2:16" ht="30.2" customHeight="1">
      <c r="B510" s="312"/>
      <c r="C510" s="35" t="s">
        <v>919</v>
      </c>
      <c r="D510" s="164" t="s">
        <v>339</v>
      </c>
      <c r="E510" s="159" t="s">
        <v>172</v>
      </c>
      <c r="F510" s="157"/>
      <c r="G510" s="159" t="s">
        <v>141</v>
      </c>
      <c r="H510" s="169"/>
      <c r="I510" s="152"/>
      <c r="J510" s="38"/>
      <c r="K510" s="38"/>
      <c r="L510" s="39"/>
      <c r="M510" s="36"/>
      <c r="N510" s="157"/>
      <c r="O510" s="220"/>
      <c r="P510" s="38"/>
    </row>
    <row r="511" spans="2:16" ht="30.2" customHeight="1">
      <c r="B511" s="312"/>
      <c r="C511" s="35" t="s">
        <v>920</v>
      </c>
      <c r="D511" s="163" t="s">
        <v>135</v>
      </c>
      <c r="E511" s="159"/>
      <c r="F511" s="157"/>
      <c r="G511" s="159" t="s">
        <v>138</v>
      </c>
      <c r="H511" s="169"/>
      <c r="I511" s="38"/>
      <c r="J511" s="38"/>
      <c r="K511" s="38"/>
      <c r="L511" s="39"/>
      <c r="M511" s="36" t="s">
        <v>921</v>
      </c>
      <c r="N511" s="157" t="s">
        <v>169</v>
      </c>
      <c r="O511" s="220"/>
      <c r="P511" s="38"/>
    </row>
    <row r="512" spans="2:16" ht="30.2" customHeight="1">
      <c r="B512" s="312" t="s">
        <v>154</v>
      </c>
      <c r="C512" s="35" t="s">
        <v>922</v>
      </c>
      <c r="D512" s="164" t="s">
        <v>303</v>
      </c>
      <c r="E512" s="159" t="s">
        <v>240</v>
      </c>
      <c r="F512" s="157"/>
      <c r="G512" s="159" t="s">
        <v>141</v>
      </c>
      <c r="H512" s="169"/>
      <c r="I512" s="152"/>
      <c r="J512" s="38"/>
      <c r="K512" s="38"/>
      <c r="L512" s="39"/>
      <c r="M512" s="36"/>
      <c r="N512" s="157"/>
      <c r="O512" s="220"/>
      <c r="P512" s="38"/>
    </row>
    <row r="513" spans="2:16" ht="30.2" customHeight="1">
      <c r="B513" s="312" t="s">
        <v>132</v>
      </c>
      <c r="C513" s="35" t="s">
        <v>923</v>
      </c>
      <c r="D513" s="162" t="s">
        <v>157</v>
      </c>
      <c r="E513" s="159"/>
      <c r="F513" s="157"/>
      <c r="G513" s="159" t="s">
        <v>138</v>
      </c>
      <c r="H513" s="169"/>
      <c r="I513" s="38"/>
      <c r="J513" s="38"/>
      <c r="K513" s="38"/>
      <c r="L513" s="39"/>
      <c r="M513" s="36"/>
      <c r="N513" s="157"/>
      <c r="O513" s="220"/>
      <c r="P513" s="38"/>
    </row>
    <row r="514" spans="2:16" ht="30.2" customHeight="1">
      <c r="B514" s="312" t="s">
        <v>154</v>
      </c>
      <c r="C514" s="35" t="s">
        <v>924</v>
      </c>
      <c r="D514" s="162"/>
      <c r="E514" s="159"/>
      <c r="F514" s="157"/>
      <c r="G514" s="159" t="s">
        <v>138</v>
      </c>
      <c r="H514" s="169"/>
      <c r="I514" s="152"/>
      <c r="J514" s="38"/>
      <c r="K514" s="38"/>
      <c r="L514" s="39"/>
      <c r="M514" s="36"/>
      <c r="N514" s="157"/>
      <c r="O514" s="220"/>
      <c r="P514" s="38"/>
    </row>
    <row r="515" spans="2:16" ht="30.2" customHeight="1">
      <c r="B515" s="312" t="s">
        <v>154</v>
      </c>
      <c r="C515" s="35" t="s">
        <v>925</v>
      </c>
      <c r="D515" s="162" t="s">
        <v>157</v>
      </c>
      <c r="E515" s="159"/>
      <c r="F515" s="157"/>
      <c r="G515" s="159" t="s">
        <v>138</v>
      </c>
      <c r="H515" s="169"/>
      <c r="I515" s="63"/>
      <c r="J515" s="38" t="s">
        <v>926</v>
      </c>
      <c r="K515" s="38"/>
      <c r="L515" s="39"/>
      <c r="M515" s="36"/>
      <c r="N515" s="157"/>
      <c r="O515" s="220"/>
      <c r="P515" s="38" t="s">
        <v>927</v>
      </c>
    </row>
    <row r="516" spans="2:16" ht="30.2" customHeight="1">
      <c r="B516" s="312" t="s">
        <v>154</v>
      </c>
      <c r="C516" s="35" t="s">
        <v>928</v>
      </c>
      <c r="D516" s="162" t="s">
        <v>466</v>
      </c>
      <c r="E516" s="159" t="s">
        <v>276</v>
      </c>
      <c r="F516" s="157"/>
      <c r="G516" s="159" t="s">
        <v>141</v>
      </c>
      <c r="H516" s="169" t="s">
        <v>900</v>
      </c>
      <c r="I516" s="223"/>
      <c r="J516" s="38"/>
      <c r="K516" s="38"/>
      <c r="L516" s="39"/>
      <c r="M516" s="36"/>
      <c r="N516" s="157"/>
      <c r="O516" s="220"/>
      <c r="P516" s="38"/>
    </row>
    <row r="517" spans="2:16" ht="30.2" customHeight="1">
      <c r="B517" s="312" t="s">
        <v>154</v>
      </c>
      <c r="C517" s="35" t="s">
        <v>929</v>
      </c>
      <c r="D517" s="162"/>
      <c r="E517" s="159"/>
      <c r="F517" s="157"/>
      <c r="G517" s="159" t="s">
        <v>138</v>
      </c>
      <c r="H517" s="169"/>
      <c r="I517" s="152"/>
      <c r="J517" s="38"/>
      <c r="K517" s="38"/>
      <c r="L517" s="39"/>
      <c r="M517" s="36"/>
      <c r="N517" s="157"/>
      <c r="O517" s="220"/>
      <c r="P517" s="38"/>
    </row>
    <row r="518" spans="2:16" ht="30.2" customHeight="1">
      <c r="B518" s="312" t="s">
        <v>199</v>
      </c>
      <c r="C518" s="35" t="s">
        <v>930</v>
      </c>
      <c r="D518" s="162"/>
      <c r="E518" s="159"/>
      <c r="F518" s="157"/>
      <c r="G518" s="159"/>
      <c r="H518" s="169"/>
      <c r="I518" s="38"/>
      <c r="J518" s="38"/>
      <c r="K518" s="38"/>
      <c r="L518" s="39"/>
      <c r="M518" s="36"/>
      <c r="N518" s="157"/>
      <c r="O518" s="220"/>
      <c r="P518" s="38"/>
    </row>
    <row r="519" spans="2:16" ht="30.2" customHeight="1">
      <c r="B519" s="312" t="s">
        <v>132</v>
      </c>
      <c r="C519" s="35" t="s">
        <v>931</v>
      </c>
      <c r="D519" s="162"/>
      <c r="E519" s="159"/>
      <c r="F519" s="157"/>
      <c r="G519" s="159"/>
      <c r="H519" s="169"/>
      <c r="I519" s="38"/>
      <c r="J519" s="38"/>
      <c r="K519" s="38"/>
      <c r="L519" s="39"/>
      <c r="M519" s="36"/>
      <c r="N519" s="157"/>
      <c r="O519" s="220"/>
      <c r="P519" s="38"/>
    </row>
    <row r="520" spans="2:16" ht="30.2" customHeight="1">
      <c r="B520" s="312"/>
      <c r="C520" s="35" t="s">
        <v>932</v>
      </c>
      <c r="D520" s="164" t="s">
        <v>157</v>
      </c>
      <c r="E520" s="159" t="s">
        <v>237</v>
      </c>
      <c r="F520" s="157"/>
      <c r="G520" s="159" t="s">
        <v>141</v>
      </c>
      <c r="H520" s="169"/>
      <c r="I520" s="152"/>
      <c r="J520" s="38"/>
      <c r="K520" s="38"/>
      <c r="L520" s="39"/>
      <c r="M520" s="36"/>
      <c r="N520" s="157"/>
      <c r="O520" s="220"/>
      <c r="P520" s="38"/>
    </row>
    <row r="521" spans="2:16" ht="30.2" customHeight="1">
      <c r="B521" s="312" t="s">
        <v>154</v>
      </c>
      <c r="C521" s="35" t="s">
        <v>933</v>
      </c>
      <c r="D521" s="162" t="s">
        <v>934</v>
      </c>
      <c r="E521" s="159"/>
      <c r="F521" s="157"/>
      <c r="G521" s="159" t="s">
        <v>166</v>
      </c>
      <c r="H521" s="169"/>
      <c r="I521" s="152"/>
      <c r="J521" s="38"/>
      <c r="K521" s="322" t="s">
        <v>935</v>
      </c>
      <c r="L521" s="325" t="s">
        <v>936</v>
      </c>
      <c r="M521" s="36" t="s">
        <v>661</v>
      </c>
      <c r="N521" s="157" t="s">
        <v>145</v>
      </c>
      <c r="O521" s="220">
        <v>60525</v>
      </c>
      <c r="P521" s="38" t="s">
        <v>937</v>
      </c>
    </row>
    <row r="522" spans="2:16" ht="30.2" customHeight="1">
      <c r="B522" s="312" t="s">
        <v>132</v>
      </c>
      <c r="C522" s="35" t="s">
        <v>938</v>
      </c>
      <c r="D522" s="162"/>
      <c r="E522" s="159"/>
      <c r="F522" s="157"/>
      <c r="G522" s="159"/>
      <c r="H522" s="169"/>
      <c r="I522" s="38"/>
      <c r="J522" s="38"/>
      <c r="K522" s="38"/>
      <c r="L522" s="39"/>
      <c r="M522" s="36"/>
      <c r="N522" s="157"/>
      <c r="O522" s="220"/>
      <c r="P522" s="38"/>
    </row>
    <row r="523" spans="2:16" ht="30.2" customHeight="1">
      <c r="B523" s="312" t="s">
        <v>130</v>
      </c>
      <c r="C523" s="35" t="s">
        <v>939</v>
      </c>
      <c r="D523" s="162" t="s">
        <v>183</v>
      </c>
      <c r="E523" s="159"/>
      <c r="F523" s="157"/>
      <c r="G523" s="159" t="s">
        <v>161</v>
      </c>
      <c r="H523" s="169"/>
      <c r="I523" s="38"/>
      <c r="J523" s="38"/>
      <c r="K523" s="38"/>
      <c r="L523" s="39"/>
      <c r="M523" s="36"/>
      <c r="N523" s="157"/>
      <c r="O523" s="220"/>
      <c r="P523" s="38"/>
    </row>
    <row r="524" spans="2:16" ht="30.2" customHeight="1">
      <c r="B524" s="312" t="s">
        <v>154</v>
      </c>
      <c r="C524" s="35" t="s">
        <v>940</v>
      </c>
      <c r="D524" s="163" t="s">
        <v>183</v>
      </c>
      <c r="E524" s="159" t="s">
        <v>237</v>
      </c>
      <c r="F524" s="157"/>
      <c r="G524" s="159" t="s">
        <v>138</v>
      </c>
      <c r="H524" s="169"/>
      <c r="I524" s="152"/>
      <c r="J524" s="38"/>
      <c r="K524" s="38"/>
      <c r="L524" s="39"/>
      <c r="M524" s="36"/>
      <c r="N524" s="157" t="s">
        <v>220</v>
      </c>
      <c r="O524" s="220"/>
      <c r="P524" s="38"/>
    </row>
    <row r="525" spans="2:16" ht="30.2" customHeight="1">
      <c r="B525" s="312" t="s">
        <v>130</v>
      </c>
      <c r="C525" s="35" t="s">
        <v>941</v>
      </c>
      <c r="D525" s="162" t="s">
        <v>183</v>
      </c>
      <c r="E525" s="159"/>
      <c r="F525" s="157"/>
      <c r="G525" s="159" t="s">
        <v>138</v>
      </c>
      <c r="H525" s="169"/>
      <c r="I525" s="38"/>
      <c r="J525" s="38"/>
      <c r="K525" s="38"/>
      <c r="L525" s="39"/>
      <c r="M525" s="36"/>
      <c r="N525" s="157"/>
      <c r="O525" s="220"/>
      <c r="P525" s="38"/>
    </row>
    <row r="526" spans="2:16" ht="30.2" customHeight="1">
      <c r="B526" s="312" t="s">
        <v>154</v>
      </c>
      <c r="C526" s="35" t="s">
        <v>942</v>
      </c>
      <c r="D526" s="162" t="s">
        <v>157</v>
      </c>
      <c r="E526" s="159"/>
      <c r="F526" s="157"/>
      <c r="G526" s="159" t="s">
        <v>141</v>
      </c>
      <c r="H526" s="169"/>
      <c r="I526" s="152">
        <v>45789</v>
      </c>
      <c r="J526" s="38"/>
      <c r="K526" s="38" t="s">
        <v>943</v>
      </c>
      <c r="L526" s="39" t="s">
        <v>944</v>
      </c>
      <c r="M526" s="36" t="s">
        <v>144</v>
      </c>
      <c r="N526" s="157" t="s">
        <v>145</v>
      </c>
      <c r="O526" s="220"/>
      <c r="P526" s="38"/>
    </row>
    <row r="527" spans="2:16" ht="30.2" customHeight="1">
      <c r="B527" s="312" t="s">
        <v>154</v>
      </c>
      <c r="C527" s="35" t="s">
        <v>945</v>
      </c>
      <c r="D527" s="162" t="s">
        <v>183</v>
      </c>
      <c r="E527" s="159"/>
      <c r="F527" s="157"/>
      <c r="G527" s="159" t="s">
        <v>166</v>
      </c>
      <c r="H527" s="169"/>
      <c r="I527" s="152"/>
      <c r="J527" s="38"/>
      <c r="K527" s="38"/>
      <c r="L527" s="39"/>
      <c r="M527" s="36"/>
      <c r="N527" s="157"/>
      <c r="O527" s="220"/>
      <c r="P527" s="38"/>
    </row>
    <row r="528" spans="2:16" ht="30.2" customHeight="1">
      <c r="B528" s="313"/>
      <c r="C528" s="35" t="s">
        <v>946</v>
      </c>
      <c r="D528" s="224" t="s">
        <v>421</v>
      </c>
      <c r="E528" s="226"/>
      <c r="F528" s="157"/>
      <c r="G528" s="226" t="s">
        <v>150</v>
      </c>
      <c r="H528" s="228"/>
      <c r="I528" s="230"/>
      <c r="J528" s="63"/>
      <c r="K528" s="54"/>
      <c r="L528" s="216" t="s">
        <v>947</v>
      </c>
      <c r="M528" s="36" t="s">
        <v>948</v>
      </c>
      <c r="N528" s="157" t="s">
        <v>429</v>
      </c>
      <c r="O528" s="222"/>
      <c r="P528" s="54" t="s">
        <v>949</v>
      </c>
    </row>
    <row r="529" spans="2:16" ht="30.2" customHeight="1">
      <c r="B529" s="312" t="s">
        <v>154</v>
      </c>
      <c r="C529" s="35" t="s">
        <v>950</v>
      </c>
      <c r="D529" s="164" t="s">
        <v>135</v>
      </c>
      <c r="E529" s="159"/>
      <c r="F529" s="157"/>
      <c r="G529" s="159" t="s">
        <v>150</v>
      </c>
      <c r="H529" s="169"/>
      <c r="I529" s="38"/>
      <c r="J529" s="38"/>
      <c r="K529" s="38"/>
      <c r="L529" s="39"/>
      <c r="M529" s="36" t="s">
        <v>582</v>
      </c>
      <c r="N529" s="157" t="s">
        <v>152</v>
      </c>
      <c r="O529" s="220"/>
      <c r="P529" s="38" t="s">
        <v>951</v>
      </c>
    </row>
    <row r="530" spans="2:16" ht="30.2" customHeight="1">
      <c r="B530" s="312" t="s">
        <v>139</v>
      </c>
      <c r="C530" s="35" t="s">
        <v>952</v>
      </c>
      <c r="D530" s="341" t="s">
        <v>157</v>
      </c>
      <c r="E530" s="159"/>
      <c r="F530" s="157"/>
      <c r="G530" s="159" t="s">
        <v>150</v>
      </c>
      <c r="H530" s="169"/>
      <c r="I530" s="38"/>
      <c r="J530" s="38"/>
      <c r="K530" s="38"/>
      <c r="L530" s="39"/>
      <c r="M530" s="36" t="s">
        <v>475</v>
      </c>
      <c r="N530" s="157" t="s">
        <v>152</v>
      </c>
      <c r="O530" s="220"/>
      <c r="P530" s="38" t="s">
        <v>953</v>
      </c>
    </row>
    <row r="531" spans="2:16" ht="30.2" customHeight="1">
      <c r="B531" s="312" t="s">
        <v>154</v>
      </c>
      <c r="C531" s="35" t="s">
        <v>954</v>
      </c>
      <c r="D531" s="162" t="s">
        <v>157</v>
      </c>
      <c r="E531" s="159"/>
      <c r="F531" s="157"/>
      <c r="G531" s="159" t="s">
        <v>166</v>
      </c>
      <c r="H531" s="169"/>
      <c r="I531" s="152">
        <v>45810</v>
      </c>
      <c r="J531" s="38"/>
      <c r="K531" s="38"/>
      <c r="L531" s="39"/>
      <c r="M531" s="36"/>
      <c r="N531" s="157"/>
      <c r="O531" s="220"/>
      <c r="P531" s="38"/>
    </row>
    <row r="532" spans="2:16" ht="30.2" customHeight="1">
      <c r="B532" s="312" t="s">
        <v>154</v>
      </c>
      <c r="C532" s="35" t="s">
        <v>955</v>
      </c>
      <c r="D532" s="162" t="s">
        <v>157</v>
      </c>
      <c r="E532" s="159"/>
      <c r="F532" s="157"/>
      <c r="G532" s="159" t="s">
        <v>141</v>
      </c>
      <c r="H532" s="169"/>
      <c r="I532" s="152"/>
      <c r="J532" s="38"/>
      <c r="K532" s="38"/>
      <c r="L532" s="39"/>
      <c r="M532" s="36"/>
      <c r="N532" s="157"/>
      <c r="O532" s="220"/>
      <c r="P532" s="38" t="s">
        <v>956</v>
      </c>
    </row>
    <row r="533" spans="2:16" ht="30.2" customHeight="1">
      <c r="B533" s="312" t="s">
        <v>130</v>
      </c>
      <c r="C533" s="35" t="s">
        <v>957</v>
      </c>
      <c r="D533" s="162" t="s">
        <v>421</v>
      </c>
      <c r="E533" s="159"/>
      <c r="F533" s="157"/>
      <c r="G533" s="159" t="s">
        <v>150</v>
      </c>
      <c r="H533" s="169"/>
      <c r="I533" s="38"/>
      <c r="J533" s="38"/>
      <c r="K533" s="38"/>
      <c r="L533" s="39"/>
      <c r="M533" s="36"/>
      <c r="N533" s="157"/>
      <c r="O533" s="220"/>
      <c r="P533" s="38"/>
    </row>
    <row r="534" spans="2:16" ht="30.2" customHeight="1">
      <c r="B534" s="312"/>
      <c r="C534" s="35" t="s">
        <v>958</v>
      </c>
      <c r="D534" s="162" t="s">
        <v>303</v>
      </c>
      <c r="E534" s="159"/>
      <c r="F534" s="157"/>
      <c r="G534" s="159"/>
      <c r="H534" s="169"/>
      <c r="I534" s="38"/>
      <c r="J534" s="38"/>
      <c r="K534" s="38"/>
      <c r="L534" s="39"/>
      <c r="M534" s="36"/>
      <c r="N534" s="157"/>
      <c r="O534" s="220"/>
      <c r="P534" s="38"/>
    </row>
    <row r="535" spans="2:16" ht="30.2" customHeight="1">
      <c r="B535" s="312" t="s">
        <v>199</v>
      </c>
      <c r="C535" s="35" t="s">
        <v>959</v>
      </c>
      <c r="D535" s="162"/>
      <c r="E535" s="159"/>
      <c r="F535" s="157"/>
      <c r="G535" s="159"/>
      <c r="H535" s="169"/>
      <c r="I535" s="38"/>
      <c r="J535" s="38"/>
      <c r="K535" s="38"/>
      <c r="L535" s="39"/>
      <c r="M535" s="36"/>
      <c r="N535" s="157"/>
      <c r="O535" s="220"/>
      <c r="P535" s="38"/>
    </row>
    <row r="536" spans="2:16" ht="30.2" customHeight="1">
      <c r="B536" s="312" t="s">
        <v>154</v>
      </c>
      <c r="C536" s="35" t="s">
        <v>960</v>
      </c>
      <c r="D536" s="163" t="s">
        <v>236</v>
      </c>
      <c r="E536" s="159" t="s">
        <v>237</v>
      </c>
      <c r="F536" s="157"/>
      <c r="G536" s="159" t="s">
        <v>138</v>
      </c>
      <c r="H536" s="169"/>
      <c r="I536" s="152"/>
      <c r="J536" s="38"/>
      <c r="K536" s="38"/>
      <c r="L536" s="39" t="s">
        <v>961</v>
      </c>
      <c r="M536" s="36" t="s">
        <v>962</v>
      </c>
      <c r="N536" s="157" t="s">
        <v>136</v>
      </c>
      <c r="O536" s="220">
        <v>46307</v>
      </c>
      <c r="P536" s="38"/>
    </row>
    <row r="537" spans="2:16" ht="30.2" customHeight="1">
      <c r="B537" s="312" t="s">
        <v>130</v>
      </c>
      <c r="C537" s="35" t="s">
        <v>963</v>
      </c>
      <c r="D537" s="162"/>
      <c r="E537" s="159"/>
      <c r="F537" s="157"/>
      <c r="G537" s="159" t="s">
        <v>161</v>
      </c>
      <c r="H537" s="169"/>
      <c r="I537" s="38"/>
      <c r="J537" s="38"/>
      <c r="K537" s="38"/>
      <c r="L537" s="39" t="s">
        <v>964</v>
      </c>
      <c r="M537" s="36" t="s">
        <v>144</v>
      </c>
      <c r="N537" s="157" t="s">
        <v>145</v>
      </c>
      <c r="O537" s="220"/>
      <c r="P537" s="38"/>
    </row>
    <row r="538" spans="2:16" ht="30.2" customHeight="1">
      <c r="B538" s="312"/>
      <c r="C538" s="35" t="s">
        <v>965</v>
      </c>
      <c r="D538" s="163" t="s">
        <v>135</v>
      </c>
      <c r="E538" s="159"/>
      <c r="F538" s="157"/>
      <c r="G538" s="159"/>
      <c r="H538" s="169"/>
      <c r="I538" s="38"/>
      <c r="J538" s="38"/>
      <c r="K538" s="38"/>
      <c r="L538" s="39"/>
      <c r="M538" s="36"/>
      <c r="N538" s="157" t="s">
        <v>145</v>
      </c>
      <c r="O538" s="220"/>
      <c r="P538" s="38"/>
    </row>
    <row r="539" spans="2:16" ht="30.2" customHeight="1">
      <c r="B539" s="312" t="s">
        <v>154</v>
      </c>
      <c r="C539" s="35" t="s">
        <v>966</v>
      </c>
      <c r="D539" s="162" t="s">
        <v>236</v>
      </c>
      <c r="E539" s="159"/>
      <c r="F539" s="157"/>
      <c r="G539" s="159"/>
      <c r="H539" s="169"/>
      <c r="I539" s="38"/>
      <c r="J539" s="38"/>
      <c r="K539" s="38"/>
      <c r="L539" s="39"/>
      <c r="M539" s="36"/>
      <c r="N539" s="157"/>
      <c r="O539" s="220"/>
      <c r="P539" s="38"/>
    </row>
    <row r="540" spans="2:16" ht="30.2" customHeight="1">
      <c r="B540" s="312" t="s">
        <v>154</v>
      </c>
      <c r="C540" s="35" t="s">
        <v>967</v>
      </c>
      <c r="D540" s="163" t="s">
        <v>295</v>
      </c>
      <c r="E540" s="159" t="s">
        <v>237</v>
      </c>
      <c r="F540" s="157"/>
      <c r="G540" s="159" t="s">
        <v>141</v>
      </c>
      <c r="H540" s="169" t="s">
        <v>161</v>
      </c>
      <c r="I540" s="152"/>
      <c r="J540" s="38"/>
      <c r="K540" s="38"/>
      <c r="L540" s="39" t="s">
        <v>968</v>
      </c>
      <c r="M540" s="36" t="s">
        <v>538</v>
      </c>
      <c r="N540" s="157" t="s">
        <v>145</v>
      </c>
      <c r="O540" s="220"/>
      <c r="P540" s="38" t="s">
        <v>969</v>
      </c>
    </row>
    <row r="541" spans="2:16" ht="30.2" customHeight="1">
      <c r="B541" s="312" t="s">
        <v>130</v>
      </c>
      <c r="C541" s="35" t="s">
        <v>970</v>
      </c>
      <c r="D541" s="165"/>
      <c r="E541" s="159"/>
      <c r="F541" s="157"/>
      <c r="G541" s="159"/>
      <c r="H541" s="169"/>
      <c r="I541" s="38"/>
      <c r="J541" s="38"/>
      <c r="K541" s="38"/>
      <c r="L541" s="39"/>
      <c r="M541" s="36"/>
      <c r="N541" s="157"/>
      <c r="O541" s="220"/>
      <c r="P541" s="38" t="s">
        <v>971</v>
      </c>
    </row>
    <row r="542" spans="2:16" ht="30.2" customHeight="1">
      <c r="B542" s="312"/>
      <c r="C542" s="35" t="s">
        <v>972</v>
      </c>
      <c r="D542" s="163" t="s">
        <v>135</v>
      </c>
      <c r="E542" s="159"/>
      <c r="F542" s="157"/>
      <c r="G542" s="159"/>
      <c r="H542" s="169"/>
      <c r="I542" s="38"/>
      <c r="J542" s="38"/>
      <c r="K542" s="38"/>
      <c r="L542" s="39"/>
      <c r="M542" s="36"/>
      <c r="N542" s="157" t="s">
        <v>136</v>
      </c>
      <c r="O542" s="220"/>
      <c r="P542" s="38"/>
    </row>
    <row r="543" spans="2:16" ht="30.2" customHeight="1">
      <c r="B543" s="312"/>
      <c r="C543" s="35" t="s">
        <v>973</v>
      </c>
      <c r="D543" s="164" t="s">
        <v>974</v>
      </c>
      <c r="E543" s="159" t="s">
        <v>377</v>
      </c>
      <c r="F543" s="157"/>
      <c r="G543" s="159" t="s">
        <v>141</v>
      </c>
      <c r="H543" s="169"/>
      <c r="I543" s="223"/>
      <c r="J543" s="38"/>
      <c r="K543" s="38"/>
      <c r="L543" s="39"/>
      <c r="M543" s="36" t="s">
        <v>975</v>
      </c>
      <c r="N543" s="157" t="s">
        <v>976</v>
      </c>
      <c r="O543" s="220"/>
      <c r="P543" s="38"/>
    </row>
    <row r="544" spans="2:16" ht="30.2" customHeight="1">
      <c r="B544" s="312" t="s">
        <v>132</v>
      </c>
      <c r="C544" s="35" t="s">
        <v>977</v>
      </c>
      <c r="D544" s="162"/>
      <c r="E544" s="159"/>
      <c r="F544" s="157"/>
      <c r="G544" s="159"/>
      <c r="H544" s="169"/>
      <c r="I544" s="38"/>
      <c r="J544" s="38"/>
      <c r="K544" s="38"/>
      <c r="L544" s="39"/>
      <c r="M544" s="36"/>
      <c r="N544" s="157"/>
      <c r="O544" s="220"/>
      <c r="P544" s="38"/>
    </row>
    <row r="545" spans="2:16" ht="30.2" customHeight="1">
      <c r="B545" s="312" t="s">
        <v>132</v>
      </c>
      <c r="C545" s="35" t="s">
        <v>978</v>
      </c>
      <c r="D545" s="162"/>
      <c r="E545" s="159"/>
      <c r="F545" s="157"/>
      <c r="G545" s="159"/>
      <c r="H545" s="169"/>
      <c r="I545" s="38"/>
      <c r="J545" s="38"/>
      <c r="K545" s="38"/>
      <c r="L545" s="39"/>
      <c r="M545" s="36"/>
      <c r="N545" s="157"/>
      <c r="O545" s="220"/>
      <c r="P545" s="38"/>
    </row>
    <row r="546" spans="2:16" ht="30.2" customHeight="1">
      <c r="B546" s="312" t="s">
        <v>132</v>
      </c>
      <c r="C546" s="35" t="s">
        <v>979</v>
      </c>
      <c r="D546" s="162"/>
      <c r="E546" s="159"/>
      <c r="F546" s="157"/>
      <c r="G546" s="159"/>
      <c r="H546" s="169"/>
      <c r="I546" s="38"/>
      <c r="J546" s="38"/>
      <c r="K546" s="38"/>
      <c r="L546" s="39"/>
      <c r="M546" s="36"/>
      <c r="N546" s="157"/>
      <c r="O546" s="220"/>
      <c r="P546" s="38" t="s">
        <v>980</v>
      </c>
    </row>
    <row r="547" spans="2:16" ht="30.2" customHeight="1">
      <c r="B547" s="312" t="s">
        <v>132</v>
      </c>
      <c r="C547" s="35" t="s">
        <v>981</v>
      </c>
      <c r="D547" s="162" t="s">
        <v>339</v>
      </c>
      <c r="E547" s="159"/>
      <c r="F547" s="157"/>
      <c r="G547" s="159"/>
      <c r="H547" s="169"/>
      <c r="I547" s="38"/>
      <c r="J547" s="38"/>
      <c r="K547" s="38"/>
      <c r="L547" s="39"/>
      <c r="M547" s="36"/>
      <c r="N547" s="157"/>
      <c r="O547" s="220"/>
      <c r="P547" s="38"/>
    </row>
    <row r="548" spans="2:16" ht="30.2" customHeight="1">
      <c r="B548" s="312" t="s">
        <v>130</v>
      </c>
      <c r="C548" s="35" t="s">
        <v>982</v>
      </c>
      <c r="D548" s="162" t="s">
        <v>339</v>
      </c>
      <c r="E548" s="159" t="s">
        <v>240</v>
      </c>
      <c r="F548" s="157"/>
      <c r="G548" s="159" t="s">
        <v>141</v>
      </c>
      <c r="H548" s="169"/>
      <c r="I548" s="152"/>
      <c r="J548" s="38"/>
      <c r="K548" s="38"/>
      <c r="L548" s="39"/>
      <c r="M548" s="36"/>
      <c r="N548" s="157"/>
      <c r="O548" s="220"/>
      <c r="P548" s="38"/>
    </row>
    <row r="549" spans="2:16" ht="30.2" customHeight="1">
      <c r="B549" s="312" t="s">
        <v>132</v>
      </c>
      <c r="C549" s="35" t="s">
        <v>983</v>
      </c>
      <c r="D549" s="162"/>
      <c r="E549" s="159"/>
      <c r="F549" s="157"/>
      <c r="G549" s="159"/>
      <c r="H549" s="169"/>
      <c r="I549" s="38"/>
      <c r="J549" s="38"/>
      <c r="K549" s="38"/>
      <c r="L549" s="39"/>
      <c r="M549" s="36"/>
      <c r="N549" s="157"/>
      <c r="O549" s="220"/>
      <c r="P549" s="38"/>
    </row>
    <row r="550" spans="2:16" ht="30.2" customHeight="1">
      <c r="B550" s="312"/>
      <c r="C550" s="35" t="s">
        <v>984</v>
      </c>
      <c r="D550" s="162"/>
      <c r="E550" s="159"/>
      <c r="F550" s="157"/>
      <c r="G550" s="159"/>
      <c r="H550" s="169"/>
      <c r="I550" s="38"/>
      <c r="J550" s="38"/>
      <c r="K550" s="38"/>
      <c r="L550" s="39"/>
      <c r="M550" s="36"/>
      <c r="N550" s="157"/>
      <c r="O550" s="220"/>
      <c r="P550" s="38"/>
    </row>
    <row r="551" spans="2:16" ht="30.2" customHeight="1">
      <c r="B551" s="312"/>
      <c r="C551" s="35" t="s">
        <v>985</v>
      </c>
      <c r="D551" s="163" t="s">
        <v>135</v>
      </c>
      <c r="E551" s="159"/>
      <c r="F551" s="157"/>
      <c r="G551" s="159"/>
      <c r="H551" s="169"/>
      <c r="I551" s="38"/>
      <c r="J551" s="38"/>
      <c r="K551" s="38"/>
      <c r="L551" s="39"/>
      <c r="M551" s="36" t="s">
        <v>767</v>
      </c>
      <c r="N551" s="157" t="s">
        <v>145</v>
      </c>
      <c r="O551" s="220"/>
      <c r="P551" s="38"/>
    </row>
    <row r="552" spans="2:16" ht="30.2" customHeight="1">
      <c r="B552" s="312"/>
      <c r="C552" s="35" t="s">
        <v>986</v>
      </c>
      <c r="D552" s="163" t="s">
        <v>135</v>
      </c>
      <c r="E552" s="159"/>
      <c r="F552" s="157"/>
      <c r="G552" s="159"/>
      <c r="H552" s="169"/>
      <c r="I552" s="38"/>
      <c r="J552" s="38"/>
      <c r="K552" s="38"/>
      <c r="L552" s="39"/>
      <c r="M552" s="36"/>
      <c r="N552" s="157" t="s">
        <v>136</v>
      </c>
      <c r="O552" s="220"/>
      <c r="P552" s="38"/>
    </row>
    <row r="553" spans="2:16" ht="30.2" customHeight="1">
      <c r="B553" s="312" t="s">
        <v>154</v>
      </c>
      <c r="C553" s="35" t="s">
        <v>987</v>
      </c>
      <c r="D553" s="162" t="s">
        <v>157</v>
      </c>
      <c r="E553" s="159"/>
      <c r="F553" s="157"/>
      <c r="G553" s="159" t="s">
        <v>138</v>
      </c>
      <c r="H553" s="169"/>
      <c r="I553" s="38"/>
      <c r="J553" s="38"/>
      <c r="K553" s="38"/>
      <c r="L553" s="39"/>
      <c r="M553" s="36"/>
      <c r="N553" s="157"/>
      <c r="O553" s="220"/>
      <c r="P553" s="38"/>
    </row>
    <row r="554" spans="2:16" ht="30.2" customHeight="1">
      <c r="B554" s="312" t="s">
        <v>139</v>
      </c>
      <c r="C554" s="35" t="s">
        <v>988</v>
      </c>
      <c r="D554" s="162" t="s">
        <v>157</v>
      </c>
      <c r="E554" s="159"/>
      <c r="F554" s="157"/>
      <c r="G554" s="159" t="s">
        <v>141</v>
      </c>
      <c r="H554" s="169"/>
      <c r="I554" s="152"/>
      <c r="J554" s="38"/>
      <c r="K554" s="38"/>
      <c r="L554" s="39"/>
      <c r="M554" s="36"/>
      <c r="N554" s="157"/>
      <c r="O554" s="220"/>
      <c r="P554" s="38"/>
    </row>
    <row r="555" spans="2:16" ht="30.2" customHeight="1">
      <c r="B555" s="312" t="s">
        <v>130</v>
      </c>
      <c r="C555" s="35" t="s">
        <v>989</v>
      </c>
      <c r="D555" s="162" t="s">
        <v>183</v>
      </c>
      <c r="E555" s="159"/>
      <c r="F555" s="157"/>
      <c r="G555" s="159" t="s">
        <v>161</v>
      </c>
      <c r="H555" s="169"/>
      <c r="I555" s="38"/>
      <c r="J555" s="38"/>
      <c r="K555" s="38"/>
      <c r="L555" s="39" t="s">
        <v>990</v>
      </c>
      <c r="M555" s="36" t="s">
        <v>144</v>
      </c>
      <c r="N555" s="157" t="s">
        <v>145</v>
      </c>
      <c r="O555" s="220"/>
      <c r="P555" s="38"/>
    </row>
    <row r="556" spans="2:16" ht="30.2" customHeight="1">
      <c r="B556" s="312" t="s">
        <v>130</v>
      </c>
      <c r="C556" s="35" t="s">
        <v>991</v>
      </c>
      <c r="D556" s="162" t="s">
        <v>183</v>
      </c>
      <c r="E556" s="159"/>
      <c r="F556" s="157"/>
      <c r="G556" s="159" t="s">
        <v>141</v>
      </c>
      <c r="H556" s="169"/>
      <c r="I556" s="38"/>
      <c r="J556" s="38"/>
      <c r="K556" s="38"/>
      <c r="L556" s="39"/>
      <c r="M556" s="36"/>
      <c r="N556" s="157"/>
      <c r="O556" s="220"/>
      <c r="P556" s="38"/>
    </row>
    <row r="557" spans="2:16" ht="30.2" customHeight="1">
      <c r="B557" s="312" t="s">
        <v>132</v>
      </c>
      <c r="C557" s="35" t="s">
        <v>992</v>
      </c>
      <c r="D557" s="162"/>
      <c r="E557" s="159"/>
      <c r="F557" s="157"/>
      <c r="G557" s="159"/>
      <c r="H557" s="169"/>
      <c r="I557" s="38"/>
      <c r="J557" s="38"/>
      <c r="K557" s="38"/>
      <c r="L557" s="39"/>
      <c r="M557" s="36"/>
      <c r="N557" s="157"/>
      <c r="O557" s="220"/>
      <c r="P557" s="38"/>
    </row>
    <row r="558" spans="2:16" ht="30.2" customHeight="1">
      <c r="B558" s="312" t="s">
        <v>199</v>
      </c>
      <c r="C558" s="35" t="s">
        <v>993</v>
      </c>
      <c r="D558" s="162"/>
      <c r="E558" s="159"/>
      <c r="F558" s="157"/>
      <c r="G558" s="159"/>
      <c r="H558" s="169"/>
      <c r="I558" s="38"/>
      <c r="J558" s="38"/>
      <c r="K558" s="38"/>
      <c r="L558" s="39"/>
      <c r="M558" s="36"/>
      <c r="N558" s="157"/>
      <c r="O558" s="220"/>
      <c r="P558" s="38"/>
    </row>
    <row r="559" spans="2:16" ht="30.2" customHeight="1">
      <c r="B559" s="312"/>
      <c r="C559" s="35" t="s">
        <v>994</v>
      </c>
      <c r="D559" s="164" t="s">
        <v>787</v>
      </c>
      <c r="E559" s="159" t="s">
        <v>276</v>
      </c>
      <c r="F559" s="157"/>
      <c r="G559" s="159" t="s">
        <v>166</v>
      </c>
      <c r="H559" s="169"/>
      <c r="I559" s="223"/>
      <c r="J559" s="38"/>
      <c r="K559" s="38"/>
      <c r="L559" s="39"/>
      <c r="M559" s="36" t="s">
        <v>995</v>
      </c>
      <c r="N559" s="157" t="s">
        <v>145</v>
      </c>
      <c r="O559" s="220"/>
      <c r="P559" s="38" t="s">
        <v>996</v>
      </c>
    </row>
    <row r="560" spans="2:16" ht="30.2" customHeight="1">
      <c r="B560" s="313"/>
      <c r="C560" s="35" t="s">
        <v>997</v>
      </c>
      <c r="D560" s="224" t="s">
        <v>149</v>
      </c>
      <c r="E560" s="226"/>
      <c r="F560" s="157"/>
      <c r="G560" s="226" t="s">
        <v>141</v>
      </c>
      <c r="H560" s="228"/>
      <c r="I560" s="54"/>
      <c r="J560" s="63"/>
      <c r="K560" s="54"/>
      <c r="L560" s="216"/>
      <c r="M560" s="36"/>
      <c r="N560" s="157"/>
      <c r="O560" s="222"/>
      <c r="P560" s="54"/>
    </row>
    <row r="561" spans="2:16" ht="30.2" customHeight="1">
      <c r="B561" s="312" t="s">
        <v>199</v>
      </c>
      <c r="C561" s="35" t="s">
        <v>998</v>
      </c>
      <c r="D561" s="162"/>
      <c r="E561" s="159"/>
      <c r="F561" s="157"/>
      <c r="G561" s="159"/>
      <c r="H561" s="169"/>
      <c r="I561" s="38"/>
      <c r="J561" s="38"/>
      <c r="K561" s="38"/>
      <c r="L561" s="39"/>
      <c r="M561" s="36"/>
      <c r="N561" s="157"/>
      <c r="O561" s="220"/>
      <c r="P561" s="38"/>
    </row>
    <row r="562" spans="2:16" ht="30.2" customHeight="1">
      <c r="B562" s="312"/>
      <c r="C562" s="35" t="s">
        <v>999</v>
      </c>
      <c r="D562" s="162" t="s">
        <v>183</v>
      </c>
      <c r="E562" s="159" t="s">
        <v>160</v>
      </c>
      <c r="F562" s="157"/>
      <c r="G562" s="159" t="s">
        <v>161</v>
      </c>
      <c r="H562" s="169"/>
      <c r="I562" s="38"/>
      <c r="J562" s="38"/>
      <c r="K562" s="38" t="s">
        <v>1000</v>
      </c>
      <c r="L562" s="39" t="s">
        <v>1001</v>
      </c>
      <c r="M562" s="36" t="s">
        <v>1002</v>
      </c>
      <c r="N562" s="157" t="s">
        <v>145</v>
      </c>
      <c r="O562" s="220"/>
      <c r="P562" s="38" t="s">
        <v>1003</v>
      </c>
    </row>
    <row r="563" spans="2:16" ht="30.2" customHeight="1">
      <c r="B563" s="312"/>
      <c r="C563" s="35" t="s">
        <v>1004</v>
      </c>
      <c r="D563" s="163" t="s">
        <v>135</v>
      </c>
      <c r="E563" s="159"/>
      <c r="F563" s="157"/>
      <c r="G563" s="159" t="s">
        <v>138</v>
      </c>
      <c r="H563" s="169"/>
      <c r="I563" s="38"/>
      <c r="J563" s="38"/>
      <c r="K563" s="38"/>
      <c r="L563" s="39"/>
      <c r="M563" s="36"/>
      <c r="N563" s="157" t="s">
        <v>220</v>
      </c>
      <c r="O563" s="220"/>
      <c r="P563" s="38"/>
    </row>
    <row r="564" spans="2:16" ht="30.2" customHeight="1">
      <c r="B564" s="312" t="s">
        <v>130</v>
      </c>
      <c r="C564" s="35" t="s">
        <v>1005</v>
      </c>
      <c r="D564" s="162" t="s">
        <v>185</v>
      </c>
      <c r="E564" s="159"/>
      <c r="F564" s="157"/>
      <c r="G564" s="159" t="s">
        <v>161</v>
      </c>
      <c r="H564" s="169"/>
      <c r="I564" s="38"/>
      <c r="J564" s="38"/>
      <c r="K564" s="38"/>
      <c r="L564" s="39" t="s">
        <v>1006</v>
      </c>
      <c r="M564" s="36" t="s">
        <v>144</v>
      </c>
      <c r="N564" s="157" t="s">
        <v>145</v>
      </c>
      <c r="O564" s="220"/>
      <c r="P564" s="38"/>
    </row>
    <row r="565" spans="2:16" ht="30.2" customHeight="1">
      <c r="B565" s="312" t="s">
        <v>130</v>
      </c>
      <c r="C565" s="35" t="s">
        <v>1007</v>
      </c>
      <c r="D565" s="162"/>
      <c r="E565" s="159"/>
      <c r="F565" s="157"/>
      <c r="G565" s="159" t="s">
        <v>141</v>
      </c>
      <c r="H565" s="169"/>
      <c r="I565" s="38"/>
      <c r="J565" s="38"/>
      <c r="K565" s="38"/>
      <c r="L565" s="39"/>
      <c r="M565" s="36"/>
      <c r="N565" s="157"/>
      <c r="O565" s="220"/>
      <c r="P565" s="38"/>
    </row>
    <row r="566" spans="2:16" ht="30.2" customHeight="1">
      <c r="B566" s="312" t="s">
        <v>132</v>
      </c>
      <c r="C566" s="35" t="s">
        <v>1008</v>
      </c>
      <c r="D566" s="162"/>
      <c r="E566" s="159"/>
      <c r="F566" s="157"/>
      <c r="G566" s="159"/>
      <c r="H566" s="169"/>
      <c r="I566" s="38"/>
      <c r="J566" s="38"/>
      <c r="K566" s="38"/>
      <c r="L566" s="39"/>
      <c r="M566" s="36"/>
      <c r="N566" s="157"/>
      <c r="O566" s="220"/>
      <c r="P566" s="38"/>
    </row>
    <row r="567" spans="2:16" ht="30.2" customHeight="1">
      <c r="B567" s="312" t="s">
        <v>154</v>
      </c>
      <c r="C567" s="35" t="s">
        <v>1009</v>
      </c>
      <c r="D567" s="163" t="s">
        <v>183</v>
      </c>
      <c r="E567" s="159"/>
      <c r="F567" s="157"/>
      <c r="G567" s="159" t="s">
        <v>138</v>
      </c>
      <c r="H567" s="169"/>
      <c r="I567" s="152"/>
      <c r="J567" s="38"/>
      <c r="K567" s="38"/>
      <c r="L567" s="39"/>
      <c r="M567" s="36" t="s">
        <v>557</v>
      </c>
      <c r="N567" s="157" t="s">
        <v>169</v>
      </c>
      <c r="O567" s="220"/>
      <c r="P567" s="38" t="s">
        <v>558</v>
      </c>
    </row>
    <row r="568" spans="2:16" ht="30.2" customHeight="1">
      <c r="B568" s="312" t="s">
        <v>132</v>
      </c>
      <c r="C568" s="35" t="s">
        <v>1010</v>
      </c>
      <c r="D568" s="162"/>
      <c r="E568" s="159"/>
      <c r="F568" s="157"/>
      <c r="G568" s="159"/>
      <c r="H568" s="169"/>
      <c r="I568" s="38"/>
      <c r="J568" s="38"/>
      <c r="K568" s="38"/>
      <c r="L568" s="39"/>
      <c r="M568" s="36"/>
      <c r="N568" s="157"/>
      <c r="O568" s="220"/>
      <c r="P568" s="38"/>
    </row>
    <row r="569" spans="2:16" ht="30.2" customHeight="1">
      <c r="B569" s="312"/>
      <c r="C569" s="35" t="s">
        <v>1011</v>
      </c>
      <c r="D569" s="164" t="s">
        <v>149</v>
      </c>
      <c r="E569" s="159"/>
      <c r="F569" s="157"/>
      <c r="G569" s="159"/>
      <c r="H569" s="169"/>
      <c r="I569" s="38"/>
      <c r="J569" s="38"/>
      <c r="K569" s="38"/>
      <c r="L569" s="39"/>
      <c r="M569" s="36"/>
      <c r="N569" s="157"/>
      <c r="O569" s="220"/>
      <c r="P569" s="38"/>
    </row>
    <row r="570" spans="2:16" ht="30.2" customHeight="1">
      <c r="B570" s="312"/>
      <c r="C570" s="35" t="s">
        <v>1012</v>
      </c>
      <c r="D570" s="162"/>
      <c r="E570" s="159"/>
      <c r="F570" s="157"/>
      <c r="G570" s="159"/>
      <c r="H570" s="169"/>
      <c r="I570" s="38"/>
      <c r="J570" s="38"/>
      <c r="K570" s="38"/>
      <c r="L570" s="39"/>
      <c r="M570" s="36"/>
      <c r="N570" s="157"/>
      <c r="O570" s="220"/>
      <c r="P570" s="38"/>
    </row>
    <row r="571" spans="2:16" ht="30.2" customHeight="1">
      <c r="B571" s="312" t="s">
        <v>130</v>
      </c>
      <c r="C571" s="35" t="s">
        <v>1013</v>
      </c>
      <c r="D571" s="162" t="s">
        <v>183</v>
      </c>
      <c r="E571" s="159"/>
      <c r="F571" s="157"/>
      <c r="G571" s="159"/>
      <c r="H571" s="169"/>
      <c r="I571" s="38"/>
      <c r="J571" s="38"/>
      <c r="K571" s="38"/>
      <c r="L571" s="39"/>
      <c r="M571" s="36"/>
      <c r="N571" s="157"/>
      <c r="O571" s="220"/>
      <c r="P571" s="38"/>
    </row>
    <row r="572" spans="2:16" ht="30.2" customHeight="1">
      <c r="B572" s="312" t="s">
        <v>130</v>
      </c>
      <c r="C572" s="35" t="s">
        <v>1014</v>
      </c>
      <c r="D572" s="164" t="s">
        <v>611</v>
      </c>
      <c r="E572" s="159"/>
      <c r="F572" s="157"/>
      <c r="G572" s="159" t="s">
        <v>138</v>
      </c>
      <c r="H572" s="169"/>
      <c r="I572" s="38"/>
      <c r="J572" s="38"/>
      <c r="K572" s="38"/>
      <c r="L572" s="39"/>
      <c r="M572" s="36" t="s">
        <v>641</v>
      </c>
      <c r="N572" s="157" t="s">
        <v>169</v>
      </c>
      <c r="O572" s="220"/>
      <c r="P572" s="38" t="s">
        <v>613</v>
      </c>
    </row>
    <row r="573" spans="2:16" ht="30.2" customHeight="1">
      <c r="B573" s="312" t="s">
        <v>154</v>
      </c>
      <c r="C573" s="35" t="s">
        <v>1015</v>
      </c>
      <c r="D573" s="162" t="s">
        <v>157</v>
      </c>
      <c r="E573" s="159"/>
      <c r="F573" s="157"/>
      <c r="G573" s="159" t="s">
        <v>150</v>
      </c>
      <c r="H573" s="169"/>
      <c r="I573" s="38"/>
      <c r="J573" s="38"/>
      <c r="K573" s="38"/>
      <c r="L573" s="39"/>
      <c r="M573" s="36"/>
      <c r="N573" s="157"/>
      <c r="O573" s="220"/>
      <c r="P573" s="38"/>
    </row>
    <row r="574" spans="2:16" ht="30.2" customHeight="1">
      <c r="B574" s="312" t="s">
        <v>154</v>
      </c>
      <c r="C574" s="35" t="s">
        <v>1016</v>
      </c>
      <c r="D574" s="162" t="s">
        <v>803</v>
      </c>
      <c r="E574" s="159"/>
      <c r="F574" s="157"/>
      <c r="G574" s="159" t="s">
        <v>166</v>
      </c>
      <c r="H574" s="169"/>
      <c r="I574" s="152"/>
      <c r="J574" s="38"/>
      <c r="K574" s="38"/>
      <c r="L574" s="39" t="s">
        <v>1017</v>
      </c>
      <c r="M574" s="36" t="s">
        <v>144</v>
      </c>
      <c r="N574" s="157" t="s">
        <v>145</v>
      </c>
      <c r="O574" s="220">
        <v>60607</v>
      </c>
      <c r="P574" s="38"/>
    </row>
    <row r="575" spans="2:16" ht="30.2" customHeight="1">
      <c r="B575" s="312"/>
      <c r="C575" s="35" t="s">
        <v>1018</v>
      </c>
      <c r="D575" s="163" t="s">
        <v>135</v>
      </c>
      <c r="E575" s="159"/>
      <c r="F575" s="157"/>
      <c r="G575" s="159" t="s">
        <v>138</v>
      </c>
      <c r="H575" s="169"/>
      <c r="I575" s="38"/>
      <c r="J575" s="38"/>
      <c r="K575" s="38"/>
      <c r="L575" s="39"/>
      <c r="M575" s="36"/>
      <c r="N575" s="157" t="s">
        <v>220</v>
      </c>
      <c r="O575" s="220"/>
      <c r="P575" s="38"/>
    </row>
    <row r="576" spans="2:16" ht="30.2" customHeight="1">
      <c r="B576" s="312" t="s">
        <v>199</v>
      </c>
      <c r="C576" s="35" t="s">
        <v>1019</v>
      </c>
      <c r="D576" s="162"/>
      <c r="E576" s="159"/>
      <c r="F576" s="157"/>
      <c r="G576" s="159"/>
      <c r="H576" s="169"/>
      <c r="I576" s="38"/>
      <c r="J576" s="38"/>
      <c r="K576" s="38"/>
      <c r="L576" s="39"/>
      <c r="M576" s="36"/>
      <c r="N576" s="157"/>
      <c r="O576" s="220"/>
      <c r="P576" s="38"/>
    </row>
    <row r="577" spans="2:16" ht="30.2" customHeight="1">
      <c r="B577" s="312" t="s">
        <v>199</v>
      </c>
      <c r="C577" s="35" t="s">
        <v>1020</v>
      </c>
      <c r="D577" s="162"/>
      <c r="E577" s="159"/>
      <c r="F577" s="157"/>
      <c r="G577" s="159"/>
      <c r="H577" s="169"/>
      <c r="I577" s="38"/>
      <c r="J577" s="38"/>
      <c r="K577" s="38"/>
      <c r="L577" s="39"/>
      <c r="M577" s="36"/>
      <c r="N577" s="157"/>
      <c r="O577" s="220"/>
      <c r="P577" s="38"/>
    </row>
    <row r="578" spans="2:16" ht="30.2" customHeight="1">
      <c r="B578" s="312" t="s">
        <v>154</v>
      </c>
      <c r="C578" s="35" t="s">
        <v>1021</v>
      </c>
      <c r="D578" s="163" t="s">
        <v>195</v>
      </c>
      <c r="E578" s="159" t="s">
        <v>237</v>
      </c>
      <c r="F578" s="157"/>
      <c r="G578" s="159" t="s">
        <v>138</v>
      </c>
      <c r="H578" s="169"/>
      <c r="I578" s="152"/>
      <c r="J578" s="38"/>
      <c r="K578" s="38"/>
      <c r="L578" s="39" t="s">
        <v>1022</v>
      </c>
      <c r="M578" s="36" t="s">
        <v>1023</v>
      </c>
      <c r="N578" s="157" t="s">
        <v>136</v>
      </c>
      <c r="O578" s="220">
        <v>46322</v>
      </c>
      <c r="P578" s="38" t="s">
        <v>1024</v>
      </c>
    </row>
    <row r="579" spans="2:16" ht="30.2" customHeight="1">
      <c r="B579" s="312"/>
      <c r="C579" s="35" t="s">
        <v>1025</v>
      </c>
      <c r="D579" s="163" t="s">
        <v>135</v>
      </c>
      <c r="E579" s="159"/>
      <c r="F579" s="157"/>
      <c r="G579" s="159" t="s">
        <v>138</v>
      </c>
      <c r="H579" s="169"/>
      <c r="I579" s="38"/>
      <c r="J579" s="38"/>
      <c r="K579" s="38"/>
      <c r="L579" s="39"/>
      <c r="M579" s="36"/>
      <c r="N579" s="157" t="s">
        <v>220</v>
      </c>
      <c r="O579" s="220"/>
      <c r="P579" s="38"/>
    </row>
    <row r="580" spans="2:16" ht="30.2" customHeight="1">
      <c r="B580" s="312" t="s">
        <v>154</v>
      </c>
      <c r="C580" s="35" t="s">
        <v>1026</v>
      </c>
      <c r="D580" s="164"/>
      <c r="E580" s="159"/>
      <c r="F580" s="157"/>
      <c r="G580" s="159"/>
      <c r="H580" s="169"/>
      <c r="I580" s="38"/>
      <c r="J580" s="38"/>
      <c r="K580" s="38"/>
      <c r="L580" s="39"/>
      <c r="M580" s="36"/>
      <c r="N580" s="157"/>
      <c r="O580" s="220"/>
      <c r="P580" s="38"/>
    </row>
    <row r="581" spans="2:16" ht="30.2" customHeight="1">
      <c r="B581" s="312" t="s">
        <v>154</v>
      </c>
      <c r="C581" s="35" t="s">
        <v>1026</v>
      </c>
      <c r="D581" s="164"/>
      <c r="E581" s="159"/>
      <c r="F581" s="157"/>
      <c r="G581" s="159"/>
      <c r="H581" s="169"/>
      <c r="I581" s="38"/>
      <c r="J581" s="38"/>
      <c r="K581" s="38"/>
      <c r="L581" s="39"/>
      <c r="M581" s="36"/>
      <c r="N581" s="157"/>
      <c r="O581" s="220"/>
      <c r="P581" s="38"/>
    </row>
    <row r="582" spans="2:16" ht="30.2" customHeight="1">
      <c r="B582" s="312" t="s">
        <v>199</v>
      </c>
      <c r="C582" s="35" t="s">
        <v>1027</v>
      </c>
      <c r="D582" s="162"/>
      <c r="E582" s="159"/>
      <c r="F582" s="157"/>
      <c r="G582" s="159"/>
      <c r="H582" s="169"/>
      <c r="I582" s="38"/>
      <c r="J582" s="38"/>
      <c r="K582" s="38"/>
      <c r="L582" s="39"/>
      <c r="M582" s="36"/>
      <c r="N582" s="157"/>
      <c r="O582" s="220"/>
      <c r="P582" s="38"/>
    </row>
    <row r="583" spans="2:16" ht="30.2" customHeight="1">
      <c r="B583" s="312" t="s">
        <v>132</v>
      </c>
      <c r="C583" s="35" t="s">
        <v>1028</v>
      </c>
      <c r="D583" s="162"/>
      <c r="E583" s="159"/>
      <c r="F583" s="157"/>
      <c r="G583" s="159"/>
      <c r="H583" s="169"/>
      <c r="I583" s="38"/>
      <c r="J583" s="38"/>
      <c r="K583" s="38"/>
      <c r="L583" s="39"/>
      <c r="M583" s="36"/>
      <c r="N583" s="157"/>
      <c r="O583" s="220"/>
      <c r="P583" s="38"/>
    </row>
    <row r="584" spans="2:16" ht="30.2" customHeight="1">
      <c r="B584" s="312" t="s">
        <v>132</v>
      </c>
      <c r="C584" s="35" t="s">
        <v>1029</v>
      </c>
      <c r="D584" s="162"/>
      <c r="E584" s="159"/>
      <c r="F584" s="157"/>
      <c r="G584" s="159"/>
      <c r="H584" s="169"/>
      <c r="I584" s="38"/>
      <c r="J584" s="38"/>
      <c r="K584" s="38"/>
      <c r="L584" s="39"/>
      <c r="M584" s="36"/>
      <c r="N584" s="157"/>
      <c r="O584" s="220"/>
      <c r="P584" s="38"/>
    </row>
    <row r="585" spans="2:16" ht="30.2" customHeight="1">
      <c r="B585" s="312" t="s">
        <v>132</v>
      </c>
      <c r="C585" s="35" t="s">
        <v>1030</v>
      </c>
      <c r="D585" s="162"/>
      <c r="E585" s="159"/>
      <c r="F585" s="157"/>
      <c r="G585" s="159"/>
      <c r="H585" s="169"/>
      <c r="I585" s="38"/>
      <c r="J585" s="38"/>
      <c r="K585" s="38"/>
      <c r="L585" s="39"/>
      <c r="M585" s="36"/>
      <c r="N585" s="157"/>
      <c r="O585" s="220"/>
      <c r="P585" s="38"/>
    </row>
    <row r="586" spans="2:16" ht="30.2" customHeight="1">
      <c r="B586" s="312" t="s">
        <v>199</v>
      </c>
      <c r="C586" s="35" t="s">
        <v>1031</v>
      </c>
      <c r="D586" s="162"/>
      <c r="E586" s="159"/>
      <c r="F586" s="157"/>
      <c r="G586" s="159"/>
      <c r="H586" s="169"/>
      <c r="I586" s="38"/>
      <c r="J586" s="38"/>
      <c r="K586" s="38"/>
      <c r="L586" s="39"/>
      <c r="M586" s="36"/>
      <c r="N586" s="157"/>
      <c r="O586" s="220"/>
      <c r="P586" s="38"/>
    </row>
    <row r="587" spans="2:16" ht="30.2" customHeight="1">
      <c r="B587" s="312" t="s">
        <v>199</v>
      </c>
      <c r="C587" s="35" t="s">
        <v>1032</v>
      </c>
      <c r="D587" s="162"/>
      <c r="E587" s="159"/>
      <c r="F587" s="157"/>
      <c r="G587" s="159"/>
      <c r="H587" s="169"/>
      <c r="I587" s="38"/>
      <c r="J587" s="38"/>
      <c r="K587" s="38"/>
      <c r="L587" s="39"/>
      <c r="M587" s="36"/>
      <c r="N587" s="157"/>
      <c r="O587" s="220"/>
      <c r="P587" s="38"/>
    </row>
    <row r="588" spans="2:16" ht="30.2" customHeight="1">
      <c r="B588" s="312"/>
      <c r="C588" s="35" t="s">
        <v>1033</v>
      </c>
      <c r="D588" s="162"/>
      <c r="E588" s="159"/>
      <c r="F588" s="157"/>
      <c r="G588" s="159"/>
      <c r="H588" s="169"/>
      <c r="I588" s="38"/>
      <c r="J588" s="38"/>
      <c r="K588" s="38"/>
      <c r="L588" s="39"/>
      <c r="M588" s="36"/>
      <c r="N588" s="157"/>
      <c r="O588" s="220"/>
      <c r="P588" s="38"/>
    </row>
    <row r="589" spans="2:16" ht="30.2" customHeight="1">
      <c r="B589" s="312" t="s">
        <v>132</v>
      </c>
      <c r="C589" s="35" t="s">
        <v>1034</v>
      </c>
      <c r="D589" s="162"/>
      <c r="E589" s="159"/>
      <c r="F589" s="157"/>
      <c r="G589" s="159"/>
      <c r="H589" s="169"/>
      <c r="I589" s="38"/>
      <c r="J589" s="38"/>
      <c r="K589" s="38"/>
      <c r="L589" s="39"/>
      <c r="M589" s="36"/>
      <c r="N589" s="157"/>
      <c r="O589" s="220"/>
      <c r="P589" s="38"/>
    </row>
    <row r="590" spans="2:16" ht="30.2" customHeight="1">
      <c r="B590" s="312" t="s">
        <v>132</v>
      </c>
      <c r="C590" s="35" t="s">
        <v>1035</v>
      </c>
      <c r="D590" s="162"/>
      <c r="E590" s="159"/>
      <c r="F590" s="157"/>
      <c r="G590" s="159"/>
      <c r="H590" s="169"/>
      <c r="I590" s="38"/>
      <c r="J590" s="38"/>
      <c r="K590" s="38"/>
      <c r="L590" s="39"/>
      <c r="M590" s="36"/>
      <c r="N590" s="157"/>
      <c r="O590" s="220"/>
      <c r="P590" s="38"/>
    </row>
    <row r="591" spans="2:16" ht="30.2" customHeight="1">
      <c r="B591" s="312" t="s">
        <v>154</v>
      </c>
      <c r="C591" s="35" t="s">
        <v>1036</v>
      </c>
      <c r="D591" s="162" t="s">
        <v>149</v>
      </c>
      <c r="E591" s="159"/>
      <c r="F591" s="157"/>
      <c r="G591" s="159" t="s">
        <v>138</v>
      </c>
      <c r="H591" s="169"/>
      <c r="I591" s="38"/>
      <c r="J591" s="38"/>
      <c r="K591" s="38"/>
      <c r="L591" s="39"/>
      <c r="M591" s="36"/>
      <c r="N591" s="157"/>
      <c r="O591" s="220"/>
      <c r="P591" s="38"/>
    </row>
    <row r="592" spans="2:16" ht="30.2" customHeight="1">
      <c r="B592" s="312"/>
      <c r="C592" s="35" t="s">
        <v>1037</v>
      </c>
      <c r="D592" s="163" t="s">
        <v>135</v>
      </c>
      <c r="E592" s="159"/>
      <c r="F592" s="157"/>
      <c r="G592" s="159" t="s">
        <v>138</v>
      </c>
      <c r="H592" s="169"/>
      <c r="I592" s="38"/>
      <c r="J592" s="38"/>
      <c r="K592" s="38"/>
      <c r="L592" s="39"/>
      <c r="M592" s="36" t="s">
        <v>1038</v>
      </c>
      <c r="N592" s="157" t="s">
        <v>169</v>
      </c>
      <c r="O592" s="220"/>
      <c r="P592" s="38"/>
    </row>
    <row r="593" spans="2:16" ht="30.2" customHeight="1">
      <c r="B593" s="312" t="s">
        <v>154</v>
      </c>
      <c r="C593" s="35" t="s">
        <v>1039</v>
      </c>
      <c r="D593" s="164" t="s">
        <v>295</v>
      </c>
      <c r="E593" s="159"/>
      <c r="F593" s="157"/>
      <c r="G593" s="159"/>
      <c r="H593" s="169"/>
      <c r="I593" s="38"/>
      <c r="J593" s="38"/>
      <c r="K593" s="38"/>
      <c r="L593" s="39"/>
      <c r="M593" s="36"/>
      <c r="N593" s="157"/>
      <c r="O593" s="220"/>
      <c r="P593" s="38"/>
    </row>
    <row r="594" spans="2:16" ht="30.2" customHeight="1">
      <c r="B594" s="312" t="s">
        <v>130</v>
      </c>
      <c r="C594" s="35" t="s">
        <v>1040</v>
      </c>
      <c r="D594" s="162" t="s">
        <v>149</v>
      </c>
      <c r="E594" s="159"/>
      <c r="F594" s="157"/>
      <c r="G594" s="159" t="s">
        <v>161</v>
      </c>
      <c r="H594" s="169"/>
      <c r="I594" s="38"/>
      <c r="J594" s="38"/>
      <c r="K594" s="38"/>
      <c r="L594" s="39" t="s">
        <v>1041</v>
      </c>
      <c r="M594" s="36" t="s">
        <v>144</v>
      </c>
      <c r="N594" s="157" t="s">
        <v>145</v>
      </c>
      <c r="O594" s="220"/>
      <c r="P594" s="38"/>
    </row>
    <row r="595" spans="2:16" ht="30.2" customHeight="1">
      <c r="B595" s="312"/>
      <c r="C595" s="35" t="s">
        <v>1042</v>
      </c>
      <c r="D595" s="164" t="s">
        <v>171</v>
      </c>
      <c r="E595" s="159" t="s">
        <v>172</v>
      </c>
      <c r="F595" s="157"/>
      <c r="G595" s="159" t="s">
        <v>141</v>
      </c>
      <c r="H595" s="169"/>
      <c r="I595" s="152"/>
      <c r="J595" s="38"/>
      <c r="K595" s="38"/>
      <c r="L595" s="39"/>
      <c r="M595" s="36"/>
      <c r="N595" s="157"/>
      <c r="O595" s="220"/>
      <c r="P595" s="38"/>
    </row>
    <row r="596" spans="2:16" ht="30.2" customHeight="1">
      <c r="B596" s="312"/>
      <c r="C596" s="35" t="s">
        <v>1043</v>
      </c>
      <c r="D596" s="162" t="s">
        <v>185</v>
      </c>
      <c r="E596" s="159"/>
      <c r="F596" s="157"/>
      <c r="G596" s="159" t="s">
        <v>166</v>
      </c>
      <c r="H596" s="169"/>
      <c r="I596" s="38"/>
      <c r="J596" s="38"/>
      <c r="K596" s="38"/>
      <c r="L596" s="39"/>
      <c r="M596" s="36"/>
      <c r="N596" s="157"/>
      <c r="O596" s="220"/>
      <c r="P596" s="38"/>
    </row>
    <row r="597" spans="2:16" ht="30.2" customHeight="1">
      <c r="B597" s="312"/>
      <c r="C597" s="35" t="s">
        <v>1044</v>
      </c>
      <c r="D597" s="164" t="s">
        <v>787</v>
      </c>
      <c r="E597" s="159" t="s">
        <v>407</v>
      </c>
      <c r="F597" s="157"/>
      <c r="G597" s="159" t="s">
        <v>166</v>
      </c>
      <c r="H597" s="169"/>
      <c r="I597" s="223"/>
      <c r="J597" s="38"/>
      <c r="K597" s="38"/>
      <c r="L597" s="39"/>
      <c r="M597" s="36" t="s">
        <v>144</v>
      </c>
      <c r="N597" s="157" t="s">
        <v>145</v>
      </c>
      <c r="O597" s="220"/>
      <c r="P597" s="38"/>
    </row>
    <row r="598" spans="2:16" ht="30.2" customHeight="1">
      <c r="B598" s="312" t="s">
        <v>132</v>
      </c>
      <c r="C598" s="35" t="s">
        <v>1045</v>
      </c>
      <c r="D598" s="162"/>
      <c r="E598" s="159"/>
      <c r="F598" s="157"/>
      <c r="G598" s="159"/>
      <c r="H598" s="169"/>
      <c r="I598" s="38"/>
      <c r="J598" s="38"/>
      <c r="K598" s="38"/>
      <c r="L598" s="39"/>
      <c r="M598" s="36"/>
      <c r="N598" s="157"/>
      <c r="O598" s="220"/>
      <c r="P598" s="38"/>
    </row>
    <row r="599" spans="2:16" ht="30.2" customHeight="1">
      <c r="B599" s="312" t="s">
        <v>154</v>
      </c>
      <c r="C599" s="35" t="s">
        <v>1046</v>
      </c>
      <c r="D599" s="162" t="s">
        <v>157</v>
      </c>
      <c r="E599" s="159"/>
      <c r="F599" s="157"/>
      <c r="G599" s="159" t="s">
        <v>287</v>
      </c>
      <c r="H599" s="169"/>
      <c r="I599" s="38"/>
      <c r="J599" s="38"/>
      <c r="K599" s="38" t="s">
        <v>1047</v>
      </c>
      <c r="L599" s="39" t="s">
        <v>1048</v>
      </c>
      <c r="M599" s="36" t="s">
        <v>326</v>
      </c>
      <c r="N599" s="157" t="s">
        <v>145</v>
      </c>
      <c r="O599" s="220"/>
      <c r="P599" s="38" t="s">
        <v>1049</v>
      </c>
    </row>
    <row r="600" spans="2:16" ht="30.2" customHeight="1">
      <c r="B600" s="312" t="s">
        <v>154</v>
      </c>
      <c r="C600" s="35" t="s">
        <v>1050</v>
      </c>
      <c r="D600" s="162" t="s">
        <v>183</v>
      </c>
      <c r="E600" s="159"/>
      <c r="F600" s="157"/>
      <c r="G600" s="159" t="s">
        <v>166</v>
      </c>
      <c r="H600" s="169"/>
      <c r="I600" s="152">
        <v>45789</v>
      </c>
      <c r="J600" s="38"/>
      <c r="K600" s="38"/>
      <c r="L600" s="39" t="s">
        <v>1051</v>
      </c>
      <c r="M600" s="36" t="s">
        <v>144</v>
      </c>
      <c r="N600" s="157" t="s">
        <v>145</v>
      </c>
      <c r="O600" s="220"/>
      <c r="P600" s="38"/>
    </row>
    <row r="601" spans="2:16" ht="30.2" customHeight="1">
      <c r="B601" s="312"/>
      <c r="C601" s="35" t="s">
        <v>1052</v>
      </c>
      <c r="D601" s="163" t="s">
        <v>135</v>
      </c>
      <c r="E601" s="159"/>
      <c r="F601" s="157"/>
      <c r="G601" s="159"/>
      <c r="H601" s="169"/>
      <c r="I601" s="38"/>
      <c r="J601" s="38"/>
      <c r="K601" s="38"/>
      <c r="L601" s="39"/>
      <c r="M601" s="36"/>
      <c r="N601" s="157" t="s">
        <v>145</v>
      </c>
      <c r="O601" s="220"/>
      <c r="P601" s="38"/>
    </row>
    <row r="602" spans="2:16" ht="30.2" customHeight="1">
      <c r="B602" s="312" t="s">
        <v>132</v>
      </c>
      <c r="C602" s="35" t="s">
        <v>1053</v>
      </c>
      <c r="D602" s="162" t="s">
        <v>157</v>
      </c>
      <c r="E602" s="159"/>
      <c r="F602" s="157"/>
      <c r="G602" s="159" t="s">
        <v>188</v>
      </c>
      <c r="H602" s="169"/>
      <c r="I602" s="38"/>
      <c r="J602" s="38"/>
      <c r="K602" s="38"/>
      <c r="L602" s="39"/>
      <c r="M602" s="36"/>
      <c r="N602" s="157"/>
      <c r="O602" s="220"/>
      <c r="P602" s="38"/>
    </row>
    <row r="603" spans="2:16" ht="30.2" customHeight="1">
      <c r="B603" s="312" t="s">
        <v>154</v>
      </c>
      <c r="C603" s="35" t="s">
        <v>1054</v>
      </c>
      <c r="D603" s="163" t="s">
        <v>364</v>
      </c>
      <c r="E603" s="159" t="s">
        <v>237</v>
      </c>
      <c r="F603" s="157"/>
      <c r="G603" s="159" t="s">
        <v>138</v>
      </c>
      <c r="H603" s="169"/>
      <c r="I603" s="152"/>
      <c r="J603" s="38"/>
      <c r="K603" s="38"/>
      <c r="L603" s="39"/>
      <c r="M603" s="36" t="s">
        <v>365</v>
      </c>
      <c r="N603" s="157" t="s">
        <v>220</v>
      </c>
      <c r="O603" s="220"/>
      <c r="P603" s="38" t="s">
        <v>366</v>
      </c>
    </row>
    <row r="604" spans="2:16" ht="30.2" customHeight="1">
      <c r="B604" s="312" t="s">
        <v>132</v>
      </c>
      <c r="C604" s="35" t="s">
        <v>1055</v>
      </c>
      <c r="D604" s="162"/>
      <c r="E604" s="159"/>
      <c r="F604" s="157"/>
      <c r="G604" s="159"/>
      <c r="H604" s="169"/>
      <c r="I604" s="38"/>
      <c r="J604" s="38"/>
      <c r="K604" s="38"/>
      <c r="L604" s="39"/>
      <c r="M604" s="36"/>
      <c r="N604" s="157"/>
      <c r="O604" s="220"/>
      <c r="P604" s="38"/>
    </row>
    <row r="605" spans="2:16" ht="30.2" customHeight="1">
      <c r="B605" s="312"/>
      <c r="C605" s="35" t="s">
        <v>1056</v>
      </c>
      <c r="D605" s="164" t="s">
        <v>185</v>
      </c>
      <c r="E605" s="159"/>
      <c r="F605" s="157"/>
      <c r="G605" s="159" t="s">
        <v>166</v>
      </c>
      <c r="H605" s="169"/>
      <c r="I605" s="38"/>
      <c r="J605" s="38"/>
      <c r="K605" s="38"/>
      <c r="L605" s="39"/>
      <c r="M605" s="36" t="s">
        <v>1057</v>
      </c>
      <c r="N605" s="157" t="s">
        <v>145</v>
      </c>
      <c r="O605" s="220"/>
      <c r="P605" s="38" t="s">
        <v>1058</v>
      </c>
    </row>
    <row r="606" spans="2:16" ht="30.2" customHeight="1">
      <c r="B606" s="313"/>
      <c r="C606" s="35" t="s">
        <v>1059</v>
      </c>
      <c r="D606" s="224" t="s">
        <v>934</v>
      </c>
      <c r="E606" s="226" t="s">
        <v>407</v>
      </c>
      <c r="F606" s="157"/>
      <c r="G606" s="226" t="s">
        <v>166</v>
      </c>
      <c r="H606" s="228"/>
      <c r="I606" s="230"/>
      <c r="J606" s="63"/>
      <c r="K606" s="54"/>
      <c r="L606" s="216" t="s">
        <v>1060</v>
      </c>
      <c r="M606" s="36" t="s">
        <v>144</v>
      </c>
      <c r="N606" s="157" t="s">
        <v>145</v>
      </c>
      <c r="O606" s="222">
        <v>60623</v>
      </c>
      <c r="P606" s="54"/>
    </row>
    <row r="607" spans="2:16" ht="30.2" customHeight="1">
      <c r="B607" s="312" t="s">
        <v>130</v>
      </c>
      <c r="C607" s="35" t="s">
        <v>1061</v>
      </c>
      <c r="D607" s="162"/>
      <c r="E607" s="159"/>
      <c r="F607" s="157"/>
      <c r="G607" s="159"/>
      <c r="H607" s="169"/>
      <c r="I607" s="38"/>
      <c r="J607" s="38"/>
      <c r="K607" s="55"/>
      <c r="L607" s="55"/>
      <c r="M607" s="36"/>
      <c r="N607" s="157"/>
      <c r="O607" s="220"/>
      <c r="P607" s="38"/>
    </row>
    <row r="608" spans="2:16" ht="30.2" customHeight="1">
      <c r="B608" s="312" t="s">
        <v>130</v>
      </c>
      <c r="C608" s="35" t="s">
        <v>1062</v>
      </c>
      <c r="D608" s="162" t="s">
        <v>496</v>
      </c>
      <c r="E608" s="159"/>
      <c r="F608" s="157"/>
      <c r="G608" s="159" t="s">
        <v>161</v>
      </c>
      <c r="H608" s="169"/>
      <c r="I608" s="38"/>
      <c r="J608" s="38"/>
      <c r="K608" s="38"/>
      <c r="L608" s="39"/>
      <c r="M608" s="36"/>
      <c r="N608" s="157"/>
      <c r="O608" s="220"/>
      <c r="P608" s="38"/>
    </row>
    <row r="609" spans="2:16" ht="30.2" customHeight="1">
      <c r="B609" s="312" t="s">
        <v>132</v>
      </c>
      <c r="C609" s="35" t="s">
        <v>1063</v>
      </c>
      <c r="D609" s="162"/>
      <c r="E609" s="159"/>
      <c r="F609" s="157"/>
      <c r="G609" s="159"/>
      <c r="H609" s="169"/>
      <c r="I609" s="152"/>
      <c r="J609" s="38"/>
      <c r="K609" s="38"/>
      <c r="L609" s="39"/>
      <c r="M609" s="36"/>
      <c r="N609" s="157"/>
      <c r="O609" s="220"/>
      <c r="P609" s="38"/>
    </row>
    <row r="610" spans="2:16" ht="30.2" customHeight="1">
      <c r="B610" s="312"/>
      <c r="C610" s="35" t="s">
        <v>1064</v>
      </c>
      <c r="D610" s="162" t="s">
        <v>183</v>
      </c>
      <c r="E610" s="159"/>
      <c r="F610" s="157"/>
      <c r="G610" s="159" t="s">
        <v>161</v>
      </c>
      <c r="H610" s="169" t="s">
        <v>141</v>
      </c>
      <c r="I610" s="152"/>
      <c r="J610" s="38"/>
      <c r="K610" s="38"/>
      <c r="L610" s="39"/>
      <c r="M610" s="36"/>
      <c r="N610" s="157"/>
      <c r="O610" s="220"/>
      <c r="P610" s="38"/>
    </row>
    <row r="611" spans="2:16" ht="30.2" customHeight="1">
      <c r="B611" s="312" t="s">
        <v>199</v>
      </c>
      <c r="C611" s="35" t="s">
        <v>1065</v>
      </c>
      <c r="D611" s="162"/>
      <c r="E611" s="159"/>
      <c r="F611" s="157"/>
      <c r="G611" s="159"/>
      <c r="H611" s="169"/>
      <c r="I611" s="38"/>
      <c r="J611" s="38"/>
      <c r="K611" s="38"/>
      <c r="L611" s="39"/>
      <c r="M611" s="36"/>
      <c r="N611" s="157"/>
      <c r="O611" s="220"/>
      <c r="P611" s="38"/>
    </row>
    <row r="612" spans="2:16" ht="30.2" customHeight="1">
      <c r="B612" s="312"/>
      <c r="C612" s="35" t="s">
        <v>1066</v>
      </c>
      <c r="D612" s="163" t="s">
        <v>135</v>
      </c>
      <c r="E612" s="159"/>
      <c r="F612" s="157"/>
      <c r="G612" s="159" t="s">
        <v>138</v>
      </c>
      <c r="H612" s="169"/>
      <c r="I612" s="38"/>
      <c r="J612" s="38"/>
      <c r="K612" s="38"/>
      <c r="L612" s="39"/>
      <c r="M612" s="36" t="s">
        <v>1067</v>
      </c>
      <c r="N612" s="157" t="s">
        <v>169</v>
      </c>
      <c r="O612" s="220"/>
      <c r="P612" s="38"/>
    </row>
    <row r="613" spans="2:16" ht="30.2" customHeight="1">
      <c r="B613" s="312" t="s">
        <v>130</v>
      </c>
      <c r="C613" s="35" t="s">
        <v>1068</v>
      </c>
      <c r="D613" s="162" t="s">
        <v>171</v>
      </c>
      <c r="E613" s="159"/>
      <c r="F613" s="157"/>
      <c r="G613" s="159" t="s">
        <v>161</v>
      </c>
      <c r="H613" s="169"/>
      <c r="I613" s="38"/>
      <c r="J613" s="38"/>
      <c r="K613" s="38"/>
      <c r="L613" s="39"/>
      <c r="M613" s="36"/>
      <c r="N613" s="157"/>
      <c r="O613" s="220"/>
      <c r="P613" s="38"/>
    </row>
    <row r="614" spans="2:16" ht="30.2" customHeight="1">
      <c r="B614" s="312"/>
      <c r="C614" s="35" t="s">
        <v>1069</v>
      </c>
      <c r="D614" s="164" t="s">
        <v>149</v>
      </c>
      <c r="E614" s="159" t="s">
        <v>407</v>
      </c>
      <c r="F614" s="157"/>
      <c r="G614" s="159" t="s">
        <v>166</v>
      </c>
      <c r="H614" s="169"/>
      <c r="I614" s="223"/>
      <c r="J614" s="38"/>
      <c r="K614" s="38"/>
      <c r="L614" s="39"/>
      <c r="M614" s="36" t="s">
        <v>326</v>
      </c>
      <c r="N614" s="157" t="s">
        <v>145</v>
      </c>
      <c r="O614" s="220"/>
      <c r="P614" s="38"/>
    </row>
    <row r="615" spans="2:16" ht="30.2" customHeight="1">
      <c r="B615" s="312" t="s">
        <v>154</v>
      </c>
      <c r="C615" s="35" t="s">
        <v>1070</v>
      </c>
      <c r="D615" s="162" t="s">
        <v>157</v>
      </c>
      <c r="E615" s="159"/>
      <c r="F615" s="157"/>
      <c r="G615" s="159" t="s">
        <v>150</v>
      </c>
      <c r="H615" s="169"/>
      <c r="I615" s="38"/>
      <c r="J615" s="38"/>
      <c r="K615" s="38"/>
      <c r="L615" s="39"/>
      <c r="M615" s="36"/>
      <c r="N615" s="157"/>
      <c r="O615" s="220"/>
      <c r="P615" s="38"/>
    </row>
    <row r="616" spans="2:16" ht="30.2" customHeight="1">
      <c r="B616" s="312" t="s">
        <v>130</v>
      </c>
      <c r="C616" s="35" t="s">
        <v>1071</v>
      </c>
      <c r="D616" s="162" t="s">
        <v>183</v>
      </c>
      <c r="E616" s="159"/>
      <c r="F616" s="511"/>
      <c r="G616" s="159" t="s">
        <v>138</v>
      </c>
      <c r="H616" s="169"/>
      <c r="I616" s="152">
        <v>45810</v>
      </c>
      <c r="J616" s="38"/>
      <c r="K616" s="38"/>
      <c r="L616" s="39"/>
      <c r="M616" s="36"/>
      <c r="N616" s="157"/>
      <c r="O616" s="220"/>
      <c r="P616" s="38"/>
    </row>
    <row r="617" spans="2:16" ht="30.2" customHeight="1">
      <c r="B617" s="312" t="s">
        <v>130</v>
      </c>
      <c r="C617" s="35" t="s">
        <v>1072</v>
      </c>
      <c r="D617" s="162" t="s">
        <v>185</v>
      </c>
      <c r="E617" s="159"/>
      <c r="F617" s="157"/>
      <c r="G617" s="159" t="s">
        <v>161</v>
      </c>
      <c r="H617" s="169"/>
      <c r="I617" s="38"/>
      <c r="J617" s="38"/>
      <c r="K617" s="38" t="s">
        <v>1073</v>
      </c>
      <c r="L617" s="39"/>
      <c r="M617" s="36"/>
      <c r="N617" s="157"/>
      <c r="O617" s="220"/>
      <c r="P617" s="38"/>
    </row>
    <row r="618" spans="2:16" ht="30.2" customHeight="1">
      <c r="B618" s="312" t="s">
        <v>154</v>
      </c>
      <c r="C618" s="35" t="s">
        <v>1074</v>
      </c>
      <c r="D618" s="162" t="s">
        <v>185</v>
      </c>
      <c r="E618" s="159"/>
      <c r="F618" s="157"/>
      <c r="G618" s="159" t="s">
        <v>166</v>
      </c>
      <c r="H618" s="169"/>
      <c r="I618" s="152"/>
      <c r="J618" s="38"/>
      <c r="K618" s="38"/>
      <c r="L618" s="39"/>
      <c r="M618" s="36"/>
      <c r="N618" s="157"/>
      <c r="O618" s="220"/>
      <c r="P618" s="38"/>
    </row>
    <row r="619" spans="2:16" ht="30.2" customHeight="1">
      <c r="B619" s="312" t="s">
        <v>154</v>
      </c>
      <c r="C619" s="35" t="s">
        <v>1075</v>
      </c>
      <c r="D619" s="163" t="s">
        <v>185</v>
      </c>
      <c r="E619" s="159" t="s">
        <v>240</v>
      </c>
      <c r="F619" s="157"/>
      <c r="G619" s="159" t="s">
        <v>141</v>
      </c>
      <c r="H619" s="169"/>
      <c r="I619" s="152">
        <v>45810</v>
      </c>
      <c r="J619" s="38"/>
      <c r="K619" s="38"/>
      <c r="L619" s="39"/>
      <c r="M619" s="36"/>
      <c r="N619" s="157" t="s">
        <v>145</v>
      </c>
      <c r="O619" s="220"/>
      <c r="P619" s="38"/>
    </row>
    <row r="620" spans="2:16" ht="30.2" customHeight="1">
      <c r="B620" s="312" t="s">
        <v>154</v>
      </c>
      <c r="C620" s="35" t="s">
        <v>1076</v>
      </c>
      <c r="D620" s="162" t="s">
        <v>157</v>
      </c>
      <c r="E620" s="159"/>
      <c r="F620" s="157"/>
      <c r="G620" s="159" t="s">
        <v>138</v>
      </c>
      <c r="H620" s="169"/>
      <c r="I620" s="38"/>
      <c r="J620" s="38"/>
      <c r="K620" s="38" t="s">
        <v>1077</v>
      </c>
      <c r="L620" s="39"/>
      <c r="M620" s="36"/>
      <c r="N620" s="157"/>
      <c r="O620" s="220"/>
      <c r="P620" s="38" t="s">
        <v>1078</v>
      </c>
    </row>
    <row r="621" spans="2:16" ht="30.2" customHeight="1">
      <c r="B621" s="312" t="s">
        <v>139</v>
      </c>
      <c r="C621" s="35" t="s">
        <v>1079</v>
      </c>
      <c r="D621" s="162" t="s">
        <v>1080</v>
      </c>
      <c r="E621" s="159" t="s">
        <v>240</v>
      </c>
      <c r="F621" s="157"/>
      <c r="G621" s="159" t="s">
        <v>141</v>
      </c>
      <c r="H621" s="169"/>
      <c r="I621" s="152">
        <v>45810</v>
      </c>
      <c r="J621" s="38"/>
      <c r="K621" s="38"/>
      <c r="L621" s="39"/>
      <c r="M621" s="36"/>
      <c r="N621" s="157"/>
      <c r="O621" s="220"/>
      <c r="P621" s="38"/>
    </row>
    <row r="622" spans="2:16" ht="30.2" customHeight="1">
      <c r="B622" s="312" t="s">
        <v>132</v>
      </c>
      <c r="C622" s="35" t="s">
        <v>1081</v>
      </c>
      <c r="D622" s="162"/>
      <c r="E622" s="159"/>
      <c r="F622" s="157"/>
      <c r="G622" s="159"/>
      <c r="H622" s="169"/>
      <c r="I622" s="152"/>
      <c r="J622" s="38"/>
      <c r="K622" s="38"/>
      <c r="L622" s="39"/>
      <c r="M622" s="36"/>
      <c r="N622" s="157"/>
      <c r="O622" s="220"/>
      <c r="P622" s="38"/>
    </row>
    <row r="623" spans="2:16" ht="30.2" customHeight="1">
      <c r="B623" s="312" t="s">
        <v>154</v>
      </c>
      <c r="C623" s="35" t="s">
        <v>1082</v>
      </c>
      <c r="D623" s="162" t="s">
        <v>466</v>
      </c>
      <c r="E623" s="159"/>
      <c r="F623" s="157"/>
      <c r="G623" s="159" t="s">
        <v>138</v>
      </c>
      <c r="H623" s="169"/>
      <c r="I623" s="63"/>
      <c r="J623" s="38" t="s">
        <v>1083</v>
      </c>
      <c r="K623" s="38">
        <v>7738787340</v>
      </c>
      <c r="L623" s="39" t="s">
        <v>1084</v>
      </c>
      <c r="M623" s="36" t="s">
        <v>326</v>
      </c>
      <c r="N623" s="157" t="s">
        <v>145</v>
      </c>
      <c r="O623" s="220">
        <v>60647</v>
      </c>
      <c r="P623" s="38"/>
    </row>
    <row r="624" spans="2:16" ht="30.2" customHeight="1">
      <c r="B624" s="312"/>
      <c r="C624" s="35" t="s">
        <v>1085</v>
      </c>
      <c r="D624" s="164" t="s">
        <v>611</v>
      </c>
      <c r="E624" s="159"/>
      <c r="F624" s="157"/>
      <c r="G624" s="159" t="s">
        <v>150</v>
      </c>
      <c r="H624" s="169"/>
      <c r="I624" s="38"/>
      <c r="J624" s="38"/>
      <c r="K624" s="38"/>
      <c r="L624" s="39"/>
      <c r="M624" s="36" t="s">
        <v>663</v>
      </c>
      <c r="N624" s="157" t="s">
        <v>152</v>
      </c>
      <c r="O624" s="220"/>
      <c r="P624" s="38" t="s">
        <v>743</v>
      </c>
    </row>
    <row r="625" spans="2:16" ht="30.2" customHeight="1">
      <c r="B625" s="312" t="s">
        <v>154</v>
      </c>
      <c r="C625" s="35" t="s">
        <v>1086</v>
      </c>
      <c r="D625" s="163" t="s">
        <v>185</v>
      </c>
      <c r="E625" s="159" t="s">
        <v>240</v>
      </c>
      <c r="F625" s="157"/>
      <c r="G625" s="159" t="s">
        <v>141</v>
      </c>
      <c r="H625" s="169"/>
      <c r="I625" s="152">
        <v>45810</v>
      </c>
      <c r="J625" s="38"/>
      <c r="K625" s="38"/>
      <c r="L625" s="39"/>
      <c r="M625" s="36" t="s">
        <v>1087</v>
      </c>
      <c r="N625" s="157"/>
      <c r="O625" s="220"/>
      <c r="P625" s="38"/>
    </row>
    <row r="626" spans="2:16" ht="30.2" customHeight="1">
      <c r="B626" s="312" t="s">
        <v>154</v>
      </c>
      <c r="C626" s="35" t="s">
        <v>1088</v>
      </c>
      <c r="D626" s="162"/>
      <c r="E626" s="159"/>
      <c r="F626" s="157"/>
      <c r="G626" s="159" t="s">
        <v>161</v>
      </c>
      <c r="H626" s="169"/>
      <c r="I626" s="152"/>
      <c r="J626" s="38"/>
      <c r="K626" s="38"/>
      <c r="L626" s="39" t="s">
        <v>1089</v>
      </c>
      <c r="M626" s="36" t="s">
        <v>144</v>
      </c>
      <c r="N626" s="157" t="s">
        <v>145</v>
      </c>
      <c r="O626" s="220"/>
      <c r="P626" s="38"/>
    </row>
    <row r="627" spans="2:16" ht="30.2" customHeight="1">
      <c r="B627" s="312" t="s">
        <v>154</v>
      </c>
      <c r="C627" s="35" t="s">
        <v>1090</v>
      </c>
      <c r="D627" s="163" t="s">
        <v>183</v>
      </c>
      <c r="E627" s="159" t="s">
        <v>237</v>
      </c>
      <c r="F627" s="157"/>
      <c r="G627" s="159" t="s">
        <v>138</v>
      </c>
      <c r="H627" s="169"/>
      <c r="I627" s="152"/>
      <c r="J627" s="38"/>
      <c r="K627" s="38"/>
      <c r="L627" s="39"/>
      <c r="M627" s="36"/>
      <c r="N627" s="157" t="s">
        <v>220</v>
      </c>
      <c r="O627" s="220"/>
      <c r="P627" s="38"/>
    </row>
    <row r="628" spans="2:16" ht="30.2" customHeight="1">
      <c r="B628" s="312" t="s">
        <v>132</v>
      </c>
      <c r="C628" s="35" t="s">
        <v>1091</v>
      </c>
      <c r="D628" s="162"/>
      <c r="E628" s="159"/>
      <c r="F628" s="157"/>
      <c r="G628" s="159"/>
      <c r="H628" s="169"/>
      <c r="I628" s="38"/>
      <c r="J628" s="38"/>
      <c r="K628" s="38"/>
      <c r="L628" s="39"/>
      <c r="M628" s="36"/>
      <c r="N628" s="157"/>
      <c r="O628" s="220"/>
      <c r="P628" s="38"/>
    </row>
    <row r="629" spans="2:16" ht="30.2" customHeight="1">
      <c r="B629" s="312" t="s">
        <v>154</v>
      </c>
      <c r="C629" s="35" t="s">
        <v>1092</v>
      </c>
      <c r="D629" s="163" t="s">
        <v>135</v>
      </c>
      <c r="E629" s="159"/>
      <c r="F629" s="157"/>
      <c r="G629" s="159" t="s">
        <v>138</v>
      </c>
      <c r="H629" s="169" t="s">
        <v>138</v>
      </c>
      <c r="I629" s="152"/>
      <c r="J629" s="38"/>
      <c r="K629" s="38"/>
      <c r="L629" s="39"/>
      <c r="M629" s="36" t="s">
        <v>1093</v>
      </c>
      <c r="N629" s="157"/>
      <c r="O629" s="220"/>
      <c r="P629" s="38"/>
    </row>
    <row r="630" spans="2:16" ht="30.2" customHeight="1">
      <c r="B630" s="312" t="s">
        <v>199</v>
      </c>
      <c r="C630" s="35" t="s">
        <v>1094</v>
      </c>
      <c r="D630" s="162"/>
      <c r="E630" s="159"/>
      <c r="F630" s="157"/>
      <c r="G630" s="159"/>
      <c r="H630" s="169"/>
      <c r="I630" s="38"/>
      <c r="J630" s="38"/>
      <c r="K630" s="38"/>
      <c r="L630" s="39"/>
      <c r="M630" s="36"/>
      <c r="N630" s="157"/>
      <c r="O630" s="220"/>
      <c r="P630" s="38"/>
    </row>
    <row r="631" spans="2:16" ht="30.2" customHeight="1">
      <c r="B631" s="312" t="s">
        <v>154</v>
      </c>
      <c r="C631" s="35" t="s">
        <v>1095</v>
      </c>
      <c r="D631" s="162" t="s">
        <v>157</v>
      </c>
      <c r="E631" s="159"/>
      <c r="F631" s="157"/>
      <c r="G631" s="159" t="s">
        <v>138</v>
      </c>
      <c r="H631" s="169"/>
      <c r="I631" s="38"/>
      <c r="J631" s="38"/>
      <c r="K631" s="38"/>
      <c r="L631" s="39"/>
      <c r="M631" s="36"/>
      <c r="N631" s="157"/>
      <c r="O631" s="220"/>
      <c r="P631" s="38"/>
    </row>
    <row r="632" spans="2:16" ht="30.2" customHeight="1">
      <c r="B632" s="312" t="s">
        <v>154</v>
      </c>
      <c r="C632" s="35" t="s">
        <v>1096</v>
      </c>
      <c r="D632" s="163" t="s">
        <v>183</v>
      </c>
      <c r="E632" s="159"/>
      <c r="F632" s="157"/>
      <c r="G632" s="159" t="s">
        <v>138</v>
      </c>
      <c r="H632" s="169"/>
      <c r="I632" s="152"/>
      <c r="J632" s="38"/>
      <c r="K632" s="38"/>
      <c r="L632" s="39"/>
      <c r="M632" s="36" t="s">
        <v>557</v>
      </c>
      <c r="N632" s="157" t="s">
        <v>169</v>
      </c>
      <c r="O632" s="220"/>
      <c r="P632" s="38" t="s">
        <v>558</v>
      </c>
    </row>
    <row r="633" spans="2:16" ht="30.2" customHeight="1">
      <c r="B633" s="312" t="s">
        <v>154</v>
      </c>
      <c r="C633" s="35" t="s">
        <v>1097</v>
      </c>
      <c r="D633" s="162"/>
      <c r="E633" s="159"/>
      <c r="F633" s="157"/>
      <c r="G633" s="159" t="s">
        <v>150</v>
      </c>
      <c r="H633" s="169"/>
      <c r="I633" s="38"/>
      <c r="J633" s="38"/>
      <c r="K633" s="38"/>
      <c r="L633" s="39"/>
      <c r="M633" s="36"/>
      <c r="N633" s="157"/>
      <c r="O633" s="220"/>
      <c r="P633" s="38"/>
    </row>
    <row r="634" spans="2:16" ht="30.2" customHeight="1">
      <c r="B634" s="312"/>
      <c r="C634" s="35" t="s">
        <v>1098</v>
      </c>
      <c r="D634" s="163" t="s">
        <v>159</v>
      </c>
      <c r="E634" s="159" t="s">
        <v>377</v>
      </c>
      <c r="F634" s="157"/>
      <c r="G634" s="159" t="s">
        <v>166</v>
      </c>
      <c r="H634" s="169"/>
      <c r="I634" s="223"/>
      <c r="J634" s="38"/>
      <c r="K634" s="38">
        <v>8478558741</v>
      </c>
      <c r="L634" s="397" t="s">
        <v>1099</v>
      </c>
      <c r="M634" s="36" t="s">
        <v>699</v>
      </c>
      <c r="N634" s="157" t="s">
        <v>145</v>
      </c>
      <c r="O634" s="220">
        <v>60031</v>
      </c>
      <c r="P634" s="38"/>
    </row>
    <row r="635" spans="2:16" ht="30.2" customHeight="1">
      <c r="B635" s="312" t="s">
        <v>130</v>
      </c>
      <c r="C635" s="35" t="s">
        <v>1100</v>
      </c>
      <c r="D635" s="162" t="s">
        <v>149</v>
      </c>
      <c r="E635" s="159"/>
      <c r="F635" s="157"/>
      <c r="G635" s="159" t="s">
        <v>161</v>
      </c>
      <c r="H635" s="169"/>
      <c r="I635" s="38"/>
      <c r="J635" s="38"/>
      <c r="K635" s="38" t="s">
        <v>1101</v>
      </c>
      <c r="L635" s="39" t="s">
        <v>1102</v>
      </c>
      <c r="M635" s="36" t="s">
        <v>144</v>
      </c>
      <c r="N635" s="157" t="s">
        <v>145</v>
      </c>
      <c r="O635" s="220"/>
      <c r="P635" s="38"/>
    </row>
    <row r="636" spans="2:16" ht="30.2" customHeight="1">
      <c r="B636" s="312" t="s">
        <v>154</v>
      </c>
      <c r="C636" s="35" t="s">
        <v>1103</v>
      </c>
      <c r="D636" s="162" t="s">
        <v>185</v>
      </c>
      <c r="E636" s="159"/>
      <c r="F636" s="157"/>
      <c r="G636" s="159" t="s">
        <v>166</v>
      </c>
      <c r="H636" s="169"/>
      <c r="I636" s="152"/>
      <c r="J636" s="38"/>
      <c r="K636" s="38"/>
      <c r="L636" s="39"/>
      <c r="M636" s="36"/>
      <c r="N636" s="157"/>
      <c r="O636" s="220"/>
      <c r="P636" s="38"/>
    </row>
    <row r="637" spans="2:16" ht="30.2" customHeight="1">
      <c r="B637" s="312" t="s">
        <v>199</v>
      </c>
      <c r="C637" s="35" t="s">
        <v>1104</v>
      </c>
      <c r="D637" s="162"/>
      <c r="E637" s="159"/>
      <c r="F637" s="157"/>
      <c r="G637" s="159"/>
      <c r="H637" s="169"/>
      <c r="I637" s="38"/>
      <c r="J637" s="38"/>
      <c r="K637" s="38"/>
      <c r="L637" s="39"/>
      <c r="M637" s="36"/>
      <c r="N637" s="157"/>
      <c r="O637" s="220"/>
      <c r="P637" s="38" t="s">
        <v>1105</v>
      </c>
    </row>
    <row r="638" spans="2:16" ht="30.2" customHeight="1">
      <c r="B638" s="312" t="s">
        <v>132</v>
      </c>
      <c r="C638" s="35" t="s">
        <v>1106</v>
      </c>
      <c r="D638" s="162"/>
      <c r="E638" s="159"/>
      <c r="F638" s="157"/>
      <c r="G638" s="159"/>
      <c r="H638" s="169"/>
      <c r="I638" s="38"/>
      <c r="J638" s="38"/>
      <c r="K638" s="38"/>
      <c r="L638" s="39"/>
      <c r="M638" s="36"/>
      <c r="N638" s="157"/>
      <c r="O638" s="220"/>
      <c r="P638" s="38"/>
    </row>
    <row r="639" spans="2:16" ht="30.2" customHeight="1">
      <c r="B639" s="312" t="s">
        <v>154</v>
      </c>
      <c r="C639" s="35" t="s">
        <v>1107</v>
      </c>
      <c r="D639" s="162" t="s">
        <v>171</v>
      </c>
      <c r="E639" s="159"/>
      <c r="F639" s="157"/>
      <c r="G639" s="159" t="s">
        <v>138</v>
      </c>
      <c r="H639" s="169"/>
      <c r="I639" s="38"/>
      <c r="J639" s="38"/>
      <c r="K639" s="38"/>
      <c r="L639" s="39"/>
      <c r="M639" s="36"/>
      <c r="N639" s="157"/>
      <c r="O639" s="220"/>
      <c r="P639" s="38"/>
    </row>
    <row r="640" spans="2:16" ht="30.2" customHeight="1">
      <c r="B640" s="312" t="s">
        <v>132</v>
      </c>
      <c r="C640" s="35" t="s">
        <v>1108</v>
      </c>
      <c r="D640" s="162" t="s">
        <v>157</v>
      </c>
      <c r="E640" s="159"/>
      <c r="F640" s="157"/>
      <c r="G640" s="159" t="s">
        <v>900</v>
      </c>
      <c r="H640" s="169"/>
      <c r="I640" s="38"/>
      <c r="J640" s="38"/>
      <c r="K640" s="38"/>
      <c r="L640" s="39"/>
      <c r="M640" s="36"/>
      <c r="N640" s="157"/>
      <c r="O640" s="220"/>
      <c r="P640" s="38"/>
    </row>
    <row r="641" spans="2:16" ht="30.2" customHeight="1">
      <c r="B641" s="312" t="s">
        <v>154</v>
      </c>
      <c r="C641" s="35" t="s">
        <v>1109</v>
      </c>
      <c r="D641" s="164" t="s">
        <v>303</v>
      </c>
      <c r="E641" s="159" t="s">
        <v>240</v>
      </c>
      <c r="F641" s="157"/>
      <c r="G641" s="159" t="s">
        <v>141</v>
      </c>
      <c r="H641" s="169"/>
      <c r="I641" s="152">
        <v>45810</v>
      </c>
      <c r="J641" s="38"/>
      <c r="K641" s="38"/>
      <c r="L641" s="39"/>
      <c r="M641" s="36"/>
      <c r="N641" s="157"/>
      <c r="O641" s="220"/>
      <c r="P641" s="38"/>
    </row>
    <row r="642" spans="2:16" ht="30.2" customHeight="1">
      <c r="B642" s="312" t="s">
        <v>132</v>
      </c>
      <c r="C642" s="35" t="s">
        <v>1110</v>
      </c>
      <c r="D642" s="162"/>
      <c r="E642" s="159"/>
      <c r="F642" s="157"/>
      <c r="G642" s="159"/>
      <c r="H642" s="169"/>
      <c r="I642" s="38"/>
      <c r="J642" s="38"/>
      <c r="K642" s="38"/>
      <c r="L642" s="39"/>
      <c r="M642" s="36"/>
      <c r="N642" s="157"/>
      <c r="O642" s="220"/>
      <c r="P642" s="38"/>
    </row>
    <row r="643" spans="2:16" ht="30.2" customHeight="1">
      <c r="B643" s="312" t="s">
        <v>154</v>
      </c>
      <c r="C643" s="35" t="s">
        <v>1111</v>
      </c>
      <c r="D643" s="162" t="s">
        <v>496</v>
      </c>
      <c r="E643" s="159" t="s">
        <v>237</v>
      </c>
      <c r="F643" s="157"/>
      <c r="G643" s="159" t="s">
        <v>161</v>
      </c>
      <c r="H643" s="169"/>
      <c r="I643" s="152"/>
      <c r="J643" s="38"/>
      <c r="K643" s="38"/>
      <c r="L643" s="39"/>
      <c r="M643" s="36"/>
      <c r="N643" s="157"/>
      <c r="O643" s="220"/>
      <c r="P643" s="38"/>
    </row>
    <row r="644" spans="2:16" ht="30.2" customHeight="1">
      <c r="B644" s="312" t="s">
        <v>199</v>
      </c>
      <c r="C644" s="35" t="s">
        <v>1112</v>
      </c>
      <c r="D644" s="162"/>
      <c r="E644" s="159"/>
      <c r="F644" s="157"/>
      <c r="G644" s="159"/>
      <c r="H644" s="169"/>
      <c r="I644" s="38"/>
      <c r="J644" s="38"/>
      <c r="K644" s="38"/>
      <c r="L644" s="39"/>
      <c r="M644" s="36"/>
      <c r="N644" s="157"/>
      <c r="O644" s="220"/>
      <c r="P644" s="38"/>
    </row>
    <row r="645" spans="2:16" ht="30.2" customHeight="1">
      <c r="B645" s="312" t="s">
        <v>132</v>
      </c>
      <c r="C645" s="35" t="s">
        <v>1113</v>
      </c>
      <c r="D645" s="162"/>
      <c r="E645" s="159"/>
      <c r="F645" s="157"/>
      <c r="G645" s="159"/>
      <c r="H645" s="169"/>
      <c r="I645" s="38"/>
      <c r="J645" s="38"/>
      <c r="K645" s="38"/>
      <c r="L645" s="39"/>
      <c r="M645" s="36"/>
      <c r="N645" s="157"/>
      <c r="O645" s="220"/>
      <c r="P645" s="38"/>
    </row>
    <row r="646" spans="2:16" ht="30.2" customHeight="1">
      <c r="B646" s="312" t="s">
        <v>139</v>
      </c>
      <c r="C646" s="35" t="s">
        <v>1114</v>
      </c>
      <c r="D646" s="164" t="s">
        <v>185</v>
      </c>
      <c r="E646" s="159" t="s">
        <v>237</v>
      </c>
      <c r="F646" s="157" t="s">
        <v>1115</v>
      </c>
      <c r="G646" s="159" t="s">
        <v>138</v>
      </c>
      <c r="H646" s="169"/>
      <c r="I646" s="152"/>
      <c r="J646" s="38"/>
      <c r="K646" s="38"/>
      <c r="L646" s="39"/>
      <c r="M646" s="36" t="s">
        <v>1116</v>
      </c>
      <c r="N646" s="157" t="s">
        <v>220</v>
      </c>
      <c r="O646" s="220"/>
      <c r="P646" s="38" t="s">
        <v>1117</v>
      </c>
    </row>
    <row r="647" spans="2:16" ht="30.2" customHeight="1">
      <c r="B647" s="312"/>
      <c r="C647" s="35" t="s">
        <v>1118</v>
      </c>
      <c r="D647" s="162"/>
      <c r="E647" s="159"/>
      <c r="F647" s="157"/>
      <c r="G647" s="159"/>
      <c r="H647" s="169"/>
      <c r="I647" s="38"/>
      <c r="J647" s="38"/>
      <c r="K647" s="38"/>
      <c r="L647" s="39"/>
      <c r="M647" s="36"/>
      <c r="N647" s="157"/>
      <c r="O647" s="220"/>
      <c r="P647" s="38"/>
    </row>
    <row r="648" spans="2:16" ht="30.2" customHeight="1">
      <c r="B648" s="312"/>
      <c r="C648" s="35" t="s">
        <v>1119</v>
      </c>
      <c r="D648" s="163" t="s">
        <v>135</v>
      </c>
      <c r="E648" s="159"/>
      <c r="F648" s="157"/>
      <c r="G648" s="159"/>
      <c r="H648" s="169"/>
      <c r="I648" s="38"/>
      <c r="J648" s="38"/>
      <c r="K648" s="38"/>
      <c r="L648" s="39"/>
      <c r="M648" s="36"/>
      <c r="N648" s="157" t="s">
        <v>136</v>
      </c>
      <c r="O648" s="220"/>
      <c r="P648" s="38"/>
    </row>
    <row r="649" spans="2:16" ht="30.2" customHeight="1">
      <c r="B649" s="312" t="s">
        <v>132</v>
      </c>
      <c r="C649" s="35" t="s">
        <v>1120</v>
      </c>
      <c r="D649" s="162"/>
      <c r="E649" s="159"/>
      <c r="F649" s="157"/>
      <c r="G649" s="159"/>
      <c r="H649" s="169"/>
      <c r="I649" s="38"/>
      <c r="J649" s="38"/>
      <c r="K649" s="38"/>
      <c r="L649" s="39"/>
      <c r="M649" s="36"/>
      <c r="N649" s="157"/>
      <c r="O649" s="220"/>
      <c r="P649" s="38"/>
    </row>
    <row r="650" spans="2:16" ht="30.2" customHeight="1">
      <c r="B650" s="312"/>
      <c r="C650" s="35" t="s">
        <v>1121</v>
      </c>
      <c r="D650" s="162" t="s">
        <v>528</v>
      </c>
      <c r="E650" s="159"/>
      <c r="F650" s="157"/>
      <c r="G650" s="159" t="s">
        <v>150</v>
      </c>
      <c r="H650" s="169"/>
      <c r="I650" s="152"/>
      <c r="J650" s="38"/>
      <c r="K650" s="38" t="s">
        <v>1122</v>
      </c>
      <c r="L650" s="39" t="s">
        <v>1123</v>
      </c>
      <c r="M650" s="36" t="s">
        <v>1124</v>
      </c>
      <c r="N650" s="157" t="s">
        <v>152</v>
      </c>
      <c r="O650" s="220">
        <v>40203</v>
      </c>
      <c r="P650" s="38"/>
    </row>
    <row r="651" spans="2:16" ht="30.2" customHeight="1">
      <c r="B651" s="312" t="s">
        <v>132</v>
      </c>
      <c r="C651" s="35" t="s">
        <v>1125</v>
      </c>
      <c r="D651" s="162" t="s">
        <v>364</v>
      </c>
      <c r="E651" s="159"/>
      <c r="F651" s="157"/>
      <c r="G651" s="159"/>
      <c r="H651" s="169"/>
      <c r="I651" s="223"/>
      <c r="J651" s="38"/>
      <c r="K651" s="319" t="s">
        <v>1126</v>
      </c>
      <c r="L651" s="397" t="s">
        <v>1127</v>
      </c>
      <c r="M651" s="36" t="s">
        <v>1057</v>
      </c>
      <c r="N651" s="157" t="s">
        <v>145</v>
      </c>
      <c r="O651" s="220">
        <v>60035</v>
      </c>
      <c r="P651" s="38"/>
    </row>
    <row r="652" spans="2:16" ht="30.2" customHeight="1">
      <c r="B652" s="312" t="s">
        <v>130</v>
      </c>
      <c r="C652" s="35" t="s">
        <v>1128</v>
      </c>
      <c r="D652" s="162" t="s">
        <v>183</v>
      </c>
      <c r="E652" s="159"/>
      <c r="F652" s="157"/>
      <c r="G652" s="159" t="s">
        <v>161</v>
      </c>
      <c r="H652" s="169"/>
      <c r="I652" s="152"/>
      <c r="J652" s="38"/>
      <c r="K652" s="38" t="s">
        <v>1129</v>
      </c>
      <c r="L652" s="39" t="s">
        <v>1130</v>
      </c>
      <c r="M652" s="36"/>
      <c r="N652" s="157"/>
      <c r="O652" s="220"/>
      <c r="P652" s="38"/>
    </row>
    <row r="653" spans="2:16" ht="30.2" customHeight="1">
      <c r="B653" s="312"/>
      <c r="C653" s="35" t="s">
        <v>1131</v>
      </c>
      <c r="D653" s="162" t="s">
        <v>149</v>
      </c>
      <c r="E653" s="159" t="s">
        <v>407</v>
      </c>
      <c r="F653" s="157"/>
      <c r="G653" s="159" t="s">
        <v>141</v>
      </c>
      <c r="H653" s="169"/>
      <c r="I653" s="38"/>
      <c r="J653" s="38"/>
      <c r="K653" s="38"/>
      <c r="L653" s="39"/>
      <c r="M653" s="36"/>
      <c r="N653" s="157"/>
      <c r="O653" s="220"/>
      <c r="P653" s="38"/>
    </row>
    <row r="654" spans="2:16" ht="30.2" customHeight="1">
      <c r="B654" s="312" t="s">
        <v>132</v>
      </c>
      <c r="C654" s="35" t="s">
        <v>1132</v>
      </c>
      <c r="D654" s="162"/>
      <c r="E654" s="159"/>
      <c r="F654" s="157"/>
      <c r="G654" s="159"/>
      <c r="H654" s="169"/>
      <c r="I654" s="38"/>
      <c r="J654" s="38"/>
      <c r="K654" s="38"/>
      <c r="L654" s="39"/>
      <c r="M654" s="36"/>
      <c r="N654" s="157"/>
      <c r="O654" s="220"/>
      <c r="P654" s="38"/>
    </row>
    <row r="655" spans="2:16" ht="30.2" customHeight="1">
      <c r="B655" s="312" t="s">
        <v>132</v>
      </c>
      <c r="C655" s="35" t="s">
        <v>1133</v>
      </c>
      <c r="D655" s="162"/>
      <c r="E655" s="159"/>
      <c r="F655" s="157"/>
      <c r="G655" s="159"/>
      <c r="H655" s="169"/>
      <c r="I655" s="38"/>
      <c r="J655" s="38"/>
      <c r="K655" s="38"/>
      <c r="L655" s="39"/>
      <c r="M655" s="36"/>
      <c r="N655" s="157"/>
      <c r="O655" s="220"/>
      <c r="P655" s="38"/>
    </row>
    <row r="656" spans="2:16" ht="30.2" customHeight="1">
      <c r="B656" s="312" t="s">
        <v>130</v>
      </c>
      <c r="C656" s="35" t="s">
        <v>1134</v>
      </c>
      <c r="D656" s="162"/>
      <c r="E656" s="159"/>
      <c r="F656" s="157"/>
      <c r="G656" s="159" t="s">
        <v>161</v>
      </c>
      <c r="H656" s="169"/>
      <c r="I656" s="152"/>
      <c r="J656" s="38"/>
      <c r="K656" s="38" t="s">
        <v>1135</v>
      </c>
      <c r="L656" s="39" t="s">
        <v>1136</v>
      </c>
      <c r="M656" s="36" t="s">
        <v>144</v>
      </c>
      <c r="N656" s="157" t="s">
        <v>145</v>
      </c>
      <c r="O656" s="220"/>
      <c r="P656" s="38"/>
    </row>
    <row r="657" spans="2:16" ht="30.2" customHeight="1">
      <c r="B657" s="312"/>
      <c r="C657" s="35" t="s">
        <v>1137</v>
      </c>
      <c r="D657" s="163" t="s">
        <v>1138</v>
      </c>
      <c r="E657" s="159" t="s">
        <v>160</v>
      </c>
      <c r="F657" s="157"/>
      <c r="G657" s="159" t="s">
        <v>150</v>
      </c>
      <c r="H657" s="169"/>
      <c r="I657" s="223"/>
      <c r="J657" s="38"/>
      <c r="K657" s="38"/>
      <c r="L657" s="39"/>
      <c r="M657" s="36"/>
      <c r="N657" s="157" t="s">
        <v>152</v>
      </c>
      <c r="O657" s="220"/>
      <c r="P657" s="38"/>
    </row>
    <row r="658" spans="2:16" ht="30.2" customHeight="1">
      <c r="B658" s="312" t="s">
        <v>199</v>
      </c>
      <c r="C658" s="35" t="s">
        <v>1139</v>
      </c>
      <c r="D658" s="162"/>
      <c r="E658" s="159"/>
      <c r="F658" s="157"/>
      <c r="G658" s="159"/>
      <c r="H658" s="169"/>
      <c r="I658" s="38"/>
      <c r="J658" s="38"/>
      <c r="K658" s="38"/>
      <c r="L658" s="39"/>
      <c r="M658" s="36"/>
      <c r="N658" s="157"/>
      <c r="O658" s="220"/>
      <c r="P658" s="38"/>
    </row>
    <row r="659" spans="2:16" ht="30.2" customHeight="1">
      <c r="B659" s="312" t="s">
        <v>154</v>
      </c>
      <c r="C659" s="35" t="s">
        <v>1140</v>
      </c>
      <c r="D659" s="164" t="s">
        <v>183</v>
      </c>
      <c r="E659" s="159" t="s">
        <v>237</v>
      </c>
      <c r="F659" s="157"/>
      <c r="G659" s="159" t="s">
        <v>138</v>
      </c>
      <c r="H659" s="169"/>
      <c r="I659" s="152"/>
      <c r="J659" s="38"/>
      <c r="K659" s="38"/>
      <c r="L659" s="39"/>
      <c r="M659" s="36" t="s">
        <v>333</v>
      </c>
      <c r="N659" s="157" t="s">
        <v>220</v>
      </c>
      <c r="O659" s="220"/>
      <c r="P659" s="38" t="s">
        <v>334</v>
      </c>
    </row>
    <row r="660" spans="2:16" ht="30.2" customHeight="1">
      <c r="B660" s="312"/>
      <c r="C660" s="35" t="s">
        <v>1141</v>
      </c>
      <c r="D660" s="163" t="s">
        <v>135</v>
      </c>
      <c r="E660" s="159"/>
      <c r="F660" s="157"/>
      <c r="G660" s="159"/>
      <c r="H660" s="169"/>
      <c r="I660" s="38"/>
      <c r="J660" s="38"/>
      <c r="K660" s="38"/>
      <c r="L660" s="39"/>
      <c r="M660" s="36" t="s">
        <v>767</v>
      </c>
      <c r="N660" s="157" t="s">
        <v>145</v>
      </c>
      <c r="O660" s="220"/>
      <c r="P660" s="38"/>
    </row>
    <row r="661" spans="2:16" ht="30.2" customHeight="1">
      <c r="B661" s="312" t="s">
        <v>130</v>
      </c>
      <c r="C661" s="35" t="s">
        <v>1142</v>
      </c>
      <c r="D661" s="162" t="s">
        <v>185</v>
      </c>
      <c r="E661" s="159"/>
      <c r="F661" s="157"/>
      <c r="G661" s="159" t="s">
        <v>166</v>
      </c>
      <c r="H661" s="169"/>
      <c r="I661" s="38"/>
      <c r="J661" s="38"/>
      <c r="K661" s="38" t="s">
        <v>1143</v>
      </c>
      <c r="L661" s="39" t="s">
        <v>1144</v>
      </c>
      <c r="M661" s="36" t="s">
        <v>144</v>
      </c>
      <c r="N661" s="157" t="s">
        <v>145</v>
      </c>
      <c r="O661" s="220"/>
      <c r="P661" s="38"/>
    </row>
    <row r="662" spans="2:16" ht="30.2" customHeight="1">
      <c r="B662" s="312"/>
      <c r="C662" s="35" t="s">
        <v>1145</v>
      </c>
      <c r="D662" s="163" t="s">
        <v>135</v>
      </c>
      <c r="E662" s="159"/>
      <c r="F662" s="157"/>
      <c r="G662" s="159"/>
      <c r="H662" s="169"/>
      <c r="I662" s="38"/>
      <c r="J662" s="38"/>
      <c r="K662" s="38"/>
      <c r="L662" s="39"/>
      <c r="M662" s="36"/>
      <c r="N662" s="157" t="s">
        <v>145</v>
      </c>
      <c r="O662" s="220"/>
      <c r="P662" s="38"/>
    </row>
    <row r="663" spans="2:16" ht="30.2" customHeight="1">
      <c r="B663" s="312" t="s">
        <v>154</v>
      </c>
      <c r="C663" s="35" t="s">
        <v>1146</v>
      </c>
      <c r="D663" s="162" t="s">
        <v>183</v>
      </c>
      <c r="E663" s="159"/>
      <c r="F663" s="157"/>
      <c r="G663" s="159" t="s">
        <v>166</v>
      </c>
      <c r="H663" s="169"/>
      <c r="I663" s="152"/>
      <c r="J663" s="38"/>
      <c r="K663" s="38"/>
      <c r="L663" s="39"/>
      <c r="M663" s="36"/>
      <c r="N663" s="157"/>
      <c r="O663" s="220"/>
      <c r="P663" s="38"/>
    </row>
    <row r="664" spans="2:16" ht="30.2" customHeight="1">
      <c r="B664" s="312" t="s">
        <v>130</v>
      </c>
      <c r="C664" s="35" t="s">
        <v>1147</v>
      </c>
      <c r="D664" s="162"/>
      <c r="E664" s="159"/>
      <c r="F664" s="157"/>
      <c r="G664" s="159"/>
      <c r="H664" s="169"/>
      <c r="I664" s="152"/>
      <c r="J664" s="38"/>
      <c r="K664" s="38"/>
      <c r="L664" s="39"/>
      <c r="M664" s="36"/>
      <c r="N664" s="157"/>
      <c r="O664" s="220"/>
      <c r="P664" s="38"/>
    </row>
    <row r="665" spans="2:16" ht="30.2" customHeight="1">
      <c r="B665" s="312" t="s">
        <v>130</v>
      </c>
      <c r="C665" s="35" t="s">
        <v>1148</v>
      </c>
      <c r="D665" s="162" t="s">
        <v>183</v>
      </c>
      <c r="E665" s="159"/>
      <c r="F665" s="511"/>
      <c r="G665" s="159" t="s">
        <v>138</v>
      </c>
      <c r="H665" s="169"/>
      <c r="I665" s="152">
        <v>45810</v>
      </c>
      <c r="J665" s="38"/>
      <c r="K665" s="38"/>
      <c r="L665" s="39"/>
      <c r="M665" s="36"/>
      <c r="N665" s="157"/>
      <c r="O665" s="220"/>
      <c r="P665" s="38"/>
    </row>
    <row r="666" spans="2:16" ht="30.2" customHeight="1">
      <c r="B666" s="312" t="s">
        <v>132</v>
      </c>
      <c r="C666" s="35" t="s">
        <v>1149</v>
      </c>
      <c r="D666" s="162"/>
      <c r="E666" s="159"/>
      <c r="F666" s="157"/>
      <c r="G666" s="159"/>
      <c r="H666" s="169"/>
      <c r="I666" s="38"/>
      <c r="J666" s="38"/>
      <c r="K666" s="38"/>
      <c r="L666" s="39"/>
      <c r="M666" s="36"/>
      <c r="N666" s="157"/>
      <c r="O666" s="220"/>
      <c r="P666" s="38"/>
    </row>
    <row r="667" spans="2:16" ht="30.2" customHeight="1">
      <c r="B667" s="312" t="s">
        <v>199</v>
      </c>
      <c r="C667" s="35" t="s">
        <v>1150</v>
      </c>
      <c r="D667" s="162"/>
      <c r="E667" s="159"/>
      <c r="F667" s="157"/>
      <c r="G667" s="159"/>
      <c r="H667" s="169"/>
      <c r="I667" s="38"/>
      <c r="J667" s="38"/>
      <c r="K667" s="38"/>
      <c r="L667" s="39"/>
      <c r="M667" s="36"/>
      <c r="N667" s="157"/>
      <c r="O667" s="220"/>
      <c r="P667" s="38"/>
    </row>
    <row r="668" spans="2:16" ht="30.2" customHeight="1">
      <c r="B668" s="312"/>
      <c r="C668" s="35" t="s">
        <v>1151</v>
      </c>
      <c r="D668" s="163" t="s">
        <v>135</v>
      </c>
      <c r="E668" s="159" t="s">
        <v>237</v>
      </c>
      <c r="F668" s="157"/>
      <c r="G668" s="159" t="s">
        <v>150</v>
      </c>
      <c r="H668" s="169"/>
      <c r="I668" s="152"/>
      <c r="J668" s="38"/>
      <c r="K668" s="38"/>
      <c r="L668" s="39"/>
      <c r="M668" s="36"/>
      <c r="N668" s="157"/>
      <c r="O668" s="220"/>
      <c r="P668" s="38"/>
    </row>
    <row r="669" spans="2:16" ht="30.2" customHeight="1">
      <c r="B669" s="312"/>
      <c r="C669" s="35" t="s">
        <v>1152</v>
      </c>
      <c r="D669" s="163" t="s">
        <v>135</v>
      </c>
      <c r="E669" s="159"/>
      <c r="F669" s="157"/>
      <c r="G669" s="159"/>
      <c r="H669" s="169"/>
      <c r="I669" s="38"/>
      <c r="J669" s="38"/>
      <c r="K669" s="38"/>
      <c r="L669" s="39"/>
      <c r="M669" s="36"/>
      <c r="N669" s="157" t="s">
        <v>145</v>
      </c>
      <c r="O669" s="220"/>
      <c r="P669" s="38"/>
    </row>
    <row r="670" spans="2:16" ht="30.2" customHeight="1">
      <c r="B670" s="312" t="s">
        <v>130</v>
      </c>
      <c r="C670" s="35" t="s">
        <v>1153</v>
      </c>
      <c r="D670" s="162" t="s">
        <v>183</v>
      </c>
      <c r="E670" s="159"/>
      <c r="F670" s="157"/>
      <c r="G670" s="159" t="s">
        <v>166</v>
      </c>
      <c r="H670" s="169" t="s">
        <v>141</v>
      </c>
      <c r="I670" s="152"/>
      <c r="J670" s="38"/>
      <c r="K670" s="38"/>
      <c r="L670" s="39" t="s">
        <v>1154</v>
      </c>
      <c r="M670" s="36" t="s">
        <v>144</v>
      </c>
      <c r="N670" s="157" t="s">
        <v>145</v>
      </c>
      <c r="O670" s="220"/>
      <c r="P670" s="38" t="s">
        <v>1155</v>
      </c>
    </row>
    <row r="671" spans="2:16" ht="30.2" customHeight="1">
      <c r="B671" s="312" t="s">
        <v>199</v>
      </c>
      <c r="C671" s="35" t="s">
        <v>1156</v>
      </c>
      <c r="D671" s="162"/>
      <c r="E671" s="159"/>
      <c r="F671" s="157"/>
      <c r="G671" s="159"/>
      <c r="H671" s="169"/>
      <c r="I671" s="152"/>
      <c r="J671" s="38"/>
      <c r="K671" s="38"/>
      <c r="L671" s="39"/>
      <c r="M671" s="36"/>
      <c r="N671" s="157"/>
      <c r="O671" s="220"/>
      <c r="P671" s="38"/>
    </row>
    <row r="672" spans="2:16" ht="30.2" customHeight="1">
      <c r="B672" s="312"/>
      <c r="C672" s="35" t="s">
        <v>1157</v>
      </c>
      <c r="D672" s="162" t="s">
        <v>185</v>
      </c>
      <c r="E672" s="159" t="s">
        <v>407</v>
      </c>
      <c r="F672" s="157"/>
      <c r="G672" s="159" t="s">
        <v>166</v>
      </c>
      <c r="H672" s="169"/>
      <c r="I672" s="38"/>
      <c r="J672" s="38"/>
      <c r="K672" s="38" t="s">
        <v>1158</v>
      </c>
      <c r="L672" s="39" t="s">
        <v>1159</v>
      </c>
      <c r="M672" s="36" t="s">
        <v>144</v>
      </c>
      <c r="N672" s="157" t="s">
        <v>145</v>
      </c>
      <c r="O672" s="220">
        <v>60654</v>
      </c>
      <c r="P672" s="38" t="s">
        <v>1160</v>
      </c>
    </row>
    <row r="673" spans="2:16" ht="30.2" customHeight="1">
      <c r="B673" s="312"/>
      <c r="C673" s="35" t="s">
        <v>1161</v>
      </c>
      <c r="D673" s="163" t="s">
        <v>135</v>
      </c>
      <c r="E673" s="159"/>
      <c r="F673" s="157"/>
      <c r="G673" s="159"/>
      <c r="H673" s="169"/>
      <c r="I673" s="38"/>
      <c r="J673" s="38"/>
      <c r="K673" s="38"/>
      <c r="L673" s="39"/>
      <c r="M673" s="36"/>
      <c r="N673" s="157" t="s">
        <v>145</v>
      </c>
      <c r="O673" s="220"/>
      <c r="P673" s="38"/>
    </row>
    <row r="674" spans="2:16" ht="30.2" customHeight="1">
      <c r="B674" s="312" t="s">
        <v>132</v>
      </c>
      <c r="C674" s="35" t="s">
        <v>1162</v>
      </c>
      <c r="D674" s="162"/>
      <c r="E674" s="159"/>
      <c r="F674" s="157"/>
      <c r="G674" s="159"/>
      <c r="H674" s="169"/>
      <c r="I674" s="38"/>
      <c r="J674" s="38"/>
      <c r="K674" s="38"/>
      <c r="L674" s="39"/>
      <c r="M674" s="36"/>
      <c r="N674" s="157"/>
      <c r="O674" s="220"/>
      <c r="P674" s="38"/>
    </row>
    <row r="675" spans="2:16" ht="30.2" customHeight="1">
      <c r="B675" s="312" t="s">
        <v>132</v>
      </c>
      <c r="C675" s="35" t="s">
        <v>1163</v>
      </c>
      <c r="D675" s="162"/>
      <c r="E675" s="159"/>
      <c r="F675" s="157"/>
      <c r="G675" s="159"/>
      <c r="H675" s="169"/>
      <c r="I675" s="38"/>
      <c r="J675" s="38"/>
      <c r="K675" s="38"/>
      <c r="L675" s="39"/>
      <c r="M675" s="36"/>
      <c r="N675" s="157"/>
      <c r="O675" s="220"/>
      <c r="P675" s="38"/>
    </row>
    <row r="676" spans="2:16" ht="30.2" customHeight="1">
      <c r="B676" s="312" t="s">
        <v>132</v>
      </c>
      <c r="C676" s="35" t="s">
        <v>1164</v>
      </c>
      <c r="D676" s="162"/>
      <c r="E676" s="159"/>
      <c r="F676" s="157"/>
      <c r="G676" s="159"/>
      <c r="H676" s="169"/>
      <c r="I676" s="38"/>
      <c r="J676" s="38"/>
      <c r="K676" s="38"/>
      <c r="L676" s="39"/>
      <c r="M676" s="36"/>
      <c r="N676" s="157"/>
      <c r="O676" s="220"/>
      <c r="P676" s="38"/>
    </row>
    <row r="677" spans="2:16" ht="30.2" customHeight="1">
      <c r="B677" s="312" t="s">
        <v>154</v>
      </c>
      <c r="C677" s="35" t="s">
        <v>1165</v>
      </c>
      <c r="D677" s="162" t="s">
        <v>149</v>
      </c>
      <c r="E677" s="159"/>
      <c r="F677" s="157"/>
      <c r="G677" s="159" t="s">
        <v>138</v>
      </c>
      <c r="H677" s="169"/>
      <c r="I677" s="38"/>
      <c r="J677" s="38"/>
      <c r="K677" s="38"/>
      <c r="L677" s="39"/>
      <c r="M677" s="36"/>
      <c r="N677" s="157"/>
      <c r="O677" s="220"/>
      <c r="P677" s="38"/>
    </row>
    <row r="678" spans="2:16" ht="30.2" customHeight="1">
      <c r="B678" s="312"/>
      <c r="C678" s="35" t="s">
        <v>1166</v>
      </c>
      <c r="D678" s="162" t="s">
        <v>339</v>
      </c>
      <c r="E678" s="159"/>
      <c r="F678" s="157"/>
      <c r="G678" s="159" t="s">
        <v>166</v>
      </c>
      <c r="H678" s="169"/>
      <c r="I678" s="38"/>
      <c r="J678" s="38"/>
      <c r="K678" s="38"/>
      <c r="L678" s="39"/>
      <c r="M678" s="36"/>
      <c r="N678" s="157"/>
      <c r="O678" s="220"/>
      <c r="P678" s="38"/>
    </row>
    <row r="679" spans="2:16" ht="30.2" customHeight="1">
      <c r="B679" s="312"/>
      <c r="C679" s="35" t="s">
        <v>1167</v>
      </c>
      <c r="D679" s="162" t="s">
        <v>183</v>
      </c>
      <c r="E679" s="159"/>
      <c r="F679" s="157"/>
      <c r="G679" s="159" t="s">
        <v>150</v>
      </c>
      <c r="H679" s="169"/>
      <c r="I679" s="38"/>
      <c r="J679" s="38"/>
      <c r="K679" s="38" t="s">
        <v>1168</v>
      </c>
      <c r="L679" s="39" t="s">
        <v>1169</v>
      </c>
      <c r="M679" s="36" t="s">
        <v>343</v>
      </c>
      <c r="N679" s="157" t="s">
        <v>169</v>
      </c>
      <c r="O679" s="220">
        <v>43215</v>
      </c>
      <c r="P679" s="38" t="s">
        <v>1170</v>
      </c>
    </row>
    <row r="680" spans="2:16" ht="30.2" customHeight="1">
      <c r="B680" s="312" t="s">
        <v>130</v>
      </c>
      <c r="C680" s="35" t="s">
        <v>1171</v>
      </c>
      <c r="D680" s="162" t="s">
        <v>157</v>
      </c>
      <c r="E680" s="159"/>
      <c r="F680" s="157"/>
      <c r="G680" s="159" t="s">
        <v>138</v>
      </c>
      <c r="H680" s="169"/>
      <c r="I680" s="38"/>
      <c r="J680" s="38"/>
      <c r="K680" s="38"/>
      <c r="L680" s="39"/>
      <c r="M680" s="36"/>
      <c r="N680" s="157"/>
      <c r="O680" s="220"/>
      <c r="P680" s="38"/>
    </row>
    <row r="681" spans="2:16" ht="30.2" customHeight="1">
      <c r="B681" s="312" t="s">
        <v>132</v>
      </c>
      <c r="C681" s="35" t="s">
        <v>1172</v>
      </c>
      <c r="D681" s="162"/>
      <c r="E681" s="159"/>
      <c r="F681" s="157"/>
      <c r="G681" s="159"/>
      <c r="H681" s="169"/>
      <c r="I681" s="38"/>
      <c r="J681" s="38"/>
      <c r="K681" s="38"/>
      <c r="L681" s="39"/>
      <c r="M681" s="36"/>
      <c r="N681" s="157"/>
      <c r="O681" s="220"/>
      <c r="P681" s="38"/>
    </row>
    <row r="682" spans="2:16" ht="30.2" customHeight="1">
      <c r="B682" s="312"/>
      <c r="C682" s="35" t="s">
        <v>1173</v>
      </c>
      <c r="D682" s="162"/>
      <c r="E682" s="159"/>
      <c r="F682" s="157"/>
      <c r="G682" s="159"/>
      <c r="H682" s="169"/>
      <c r="I682" s="38"/>
      <c r="J682" s="38"/>
      <c r="K682" s="38"/>
      <c r="L682" s="39"/>
      <c r="M682" s="36"/>
      <c r="N682" s="157"/>
      <c r="O682" s="220"/>
      <c r="P682" s="38"/>
    </row>
    <row r="683" spans="2:16" ht="30.2" customHeight="1">
      <c r="B683" s="312" t="s">
        <v>199</v>
      </c>
      <c r="C683" s="35" t="s">
        <v>1174</v>
      </c>
      <c r="D683" s="162"/>
      <c r="E683" s="159"/>
      <c r="F683" s="157"/>
      <c r="G683" s="159"/>
      <c r="H683" s="169"/>
      <c r="I683" s="38"/>
      <c r="J683" s="38"/>
      <c r="K683" s="38"/>
      <c r="L683" s="39"/>
      <c r="M683" s="36"/>
      <c r="N683" s="157"/>
      <c r="O683" s="220"/>
      <c r="P683" s="38"/>
    </row>
    <row r="684" spans="2:16" ht="30.2" customHeight="1">
      <c r="B684" s="312"/>
      <c r="C684" s="35" t="s">
        <v>1175</v>
      </c>
      <c r="D684" s="163" t="s">
        <v>135</v>
      </c>
      <c r="E684" s="159"/>
      <c r="F684" s="157"/>
      <c r="G684" s="159"/>
      <c r="H684" s="169"/>
      <c r="I684" s="38"/>
      <c r="J684" s="38"/>
      <c r="K684" s="38"/>
      <c r="L684" s="39"/>
      <c r="M684" s="36"/>
      <c r="N684" s="157" t="s">
        <v>145</v>
      </c>
      <c r="O684" s="220"/>
      <c r="P684" s="38"/>
    </row>
    <row r="685" spans="2:16" ht="30.2" customHeight="1">
      <c r="B685" s="312" t="s">
        <v>130</v>
      </c>
      <c r="C685" s="35" t="s">
        <v>1176</v>
      </c>
      <c r="D685" s="162" t="s">
        <v>339</v>
      </c>
      <c r="E685" s="159"/>
      <c r="F685" s="157"/>
      <c r="G685" s="159" t="s">
        <v>141</v>
      </c>
      <c r="H685" s="169"/>
      <c r="I685" s="38"/>
      <c r="J685" s="38"/>
      <c r="K685" s="38"/>
      <c r="L685" s="39"/>
      <c r="M685" s="36"/>
      <c r="N685" s="157"/>
      <c r="O685" s="220"/>
      <c r="P685" s="38"/>
    </row>
    <row r="686" spans="2:16" ht="30.2" customHeight="1">
      <c r="B686" s="312"/>
      <c r="C686" s="35" t="s">
        <v>1177</v>
      </c>
      <c r="D686" s="163" t="s">
        <v>135</v>
      </c>
      <c r="E686" s="159"/>
      <c r="F686" s="157"/>
      <c r="G686" s="159"/>
      <c r="H686" s="169"/>
      <c r="I686" s="38"/>
      <c r="J686" s="38"/>
      <c r="K686" s="38"/>
      <c r="L686" s="39"/>
      <c r="M686" s="36"/>
      <c r="N686" s="157" t="s">
        <v>145</v>
      </c>
      <c r="O686" s="220"/>
      <c r="P686" s="38"/>
    </row>
    <row r="687" spans="2:16" ht="30.2" customHeight="1">
      <c r="B687" s="312" t="s">
        <v>130</v>
      </c>
      <c r="C687" s="35" t="s">
        <v>1178</v>
      </c>
      <c r="D687" s="162"/>
      <c r="E687" s="159"/>
      <c r="F687" s="157"/>
      <c r="G687" s="159"/>
      <c r="H687" s="169"/>
      <c r="I687" s="38"/>
      <c r="J687" s="38"/>
      <c r="K687" s="38"/>
      <c r="L687" s="39"/>
      <c r="M687" s="36"/>
      <c r="N687" s="157"/>
      <c r="O687" s="220"/>
      <c r="P687" s="38"/>
    </row>
    <row r="688" spans="2:16" ht="30.2" customHeight="1">
      <c r="B688" s="312" t="s">
        <v>199</v>
      </c>
      <c r="C688" s="35" t="s">
        <v>1179</v>
      </c>
      <c r="D688" s="162"/>
      <c r="E688" s="159"/>
      <c r="F688" s="157"/>
      <c r="G688" s="159"/>
      <c r="H688" s="169"/>
      <c r="I688" s="38"/>
      <c r="J688" s="38"/>
      <c r="K688" s="38"/>
      <c r="L688" s="39"/>
      <c r="M688" s="36"/>
      <c r="N688" s="157"/>
      <c r="O688" s="220"/>
      <c r="P688" s="38" t="s">
        <v>1180</v>
      </c>
    </row>
    <row r="689" spans="2:16" ht="30.2" customHeight="1">
      <c r="B689" s="312"/>
      <c r="C689" s="35" t="s">
        <v>1181</v>
      </c>
      <c r="D689" s="163" t="s">
        <v>135</v>
      </c>
      <c r="E689" s="159"/>
      <c r="F689" s="157"/>
      <c r="G689" s="159" t="s">
        <v>138</v>
      </c>
      <c r="H689" s="169"/>
      <c r="I689" s="38"/>
      <c r="J689" s="38"/>
      <c r="K689" s="38"/>
      <c r="L689" s="39"/>
      <c r="M689" s="36"/>
      <c r="N689" s="157" t="s">
        <v>220</v>
      </c>
      <c r="O689" s="220"/>
      <c r="P689" s="38"/>
    </row>
    <row r="690" spans="2:16" ht="30.2" customHeight="1">
      <c r="B690" s="312"/>
      <c r="C690" s="35" t="s">
        <v>1182</v>
      </c>
      <c r="D690" s="162"/>
      <c r="E690" s="159"/>
      <c r="F690" s="157"/>
      <c r="G690" s="159"/>
      <c r="H690" s="169"/>
      <c r="I690" s="38"/>
      <c r="J690" s="38"/>
      <c r="K690" s="38"/>
      <c r="L690" s="39"/>
      <c r="M690" s="36"/>
      <c r="N690" s="157"/>
      <c r="O690" s="220"/>
      <c r="P690" s="38"/>
    </row>
    <row r="691" spans="2:16" ht="30.2" customHeight="1">
      <c r="B691" s="312"/>
      <c r="C691" s="35" t="s">
        <v>1183</v>
      </c>
      <c r="D691" s="164" t="s">
        <v>149</v>
      </c>
      <c r="E691" s="159" t="s">
        <v>276</v>
      </c>
      <c r="F691" s="157"/>
      <c r="G691" s="159" t="s">
        <v>150</v>
      </c>
      <c r="H691" s="169" t="s">
        <v>138</v>
      </c>
      <c r="I691" s="38"/>
      <c r="J691" s="38"/>
      <c r="K691" s="38"/>
      <c r="L691" s="39"/>
      <c r="M691" s="36" t="s">
        <v>669</v>
      </c>
      <c r="N691" s="157" t="s">
        <v>136</v>
      </c>
      <c r="O691" s="220"/>
      <c r="P691" s="38"/>
    </row>
    <row r="692" spans="2:16" ht="30.2" customHeight="1">
      <c r="B692" s="312" t="s">
        <v>154</v>
      </c>
      <c r="C692" s="35" t="s">
        <v>1184</v>
      </c>
      <c r="D692" s="164" t="s">
        <v>496</v>
      </c>
      <c r="E692" s="159" t="s">
        <v>237</v>
      </c>
      <c r="F692" s="157"/>
      <c r="G692" s="159" t="s">
        <v>138</v>
      </c>
      <c r="H692" s="169"/>
      <c r="I692" s="152"/>
      <c r="J692" s="38"/>
      <c r="K692" s="38"/>
      <c r="L692" s="39"/>
      <c r="M692" s="36"/>
      <c r="N692" s="157" t="s">
        <v>145</v>
      </c>
      <c r="O692" s="220"/>
      <c r="P692" s="38" t="s">
        <v>481</v>
      </c>
    </row>
    <row r="693" spans="2:16" ht="30.2" customHeight="1">
      <c r="B693" s="312"/>
      <c r="C693" s="35" t="s">
        <v>1185</v>
      </c>
      <c r="D693" s="163" t="s">
        <v>135</v>
      </c>
      <c r="E693" s="159"/>
      <c r="F693" s="157"/>
      <c r="G693" s="159"/>
      <c r="H693" s="169"/>
      <c r="I693" s="38"/>
      <c r="J693" s="38"/>
      <c r="K693" s="38"/>
      <c r="L693" s="39"/>
      <c r="M693" s="36"/>
      <c r="N693" s="157" t="s">
        <v>136</v>
      </c>
      <c r="O693" s="220"/>
      <c r="P693" s="38"/>
    </row>
    <row r="694" spans="2:16" ht="30.2" customHeight="1">
      <c r="B694" s="312"/>
      <c r="C694" s="35" t="s">
        <v>1186</v>
      </c>
      <c r="D694" s="163" t="s">
        <v>135</v>
      </c>
      <c r="E694" s="159"/>
      <c r="F694" s="157"/>
      <c r="G694" s="159" t="s">
        <v>138</v>
      </c>
      <c r="H694" s="169"/>
      <c r="I694" s="38"/>
      <c r="J694" s="38"/>
      <c r="K694" s="38"/>
      <c r="L694" s="39"/>
      <c r="M694" s="36" t="s">
        <v>1187</v>
      </c>
      <c r="N694" s="157" t="s">
        <v>169</v>
      </c>
      <c r="O694" s="220"/>
      <c r="P694" s="38"/>
    </row>
    <row r="695" spans="2:16" ht="30.2" customHeight="1">
      <c r="B695" s="312" t="s">
        <v>132</v>
      </c>
      <c r="C695" s="35" t="s">
        <v>1188</v>
      </c>
      <c r="D695" s="162"/>
      <c r="E695" s="159"/>
      <c r="F695" s="157"/>
      <c r="G695" s="159"/>
      <c r="H695" s="169"/>
      <c r="I695" s="38"/>
      <c r="J695" s="38"/>
      <c r="K695" s="38"/>
      <c r="L695" s="39"/>
      <c r="M695" s="36"/>
      <c r="N695" s="157"/>
      <c r="O695" s="220"/>
      <c r="P695" s="38"/>
    </row>
    <row r="696" spans="2:16" ht="30.2" customHeight="1">
      <c r="B696" s="312" t="s">
        <v>132</v>
      </c>
      <c r="C696" s="35" t="s">
        <v>1189</v>
      </c>
      <c r="D696" s="162"/>
      <c r="E696" s="159"/>
      <c r="F696" s="157"/>
      <c r="G696" s="159"/>
      <c r="H696" s="169"/>
      <c r="I696" s="38"/>
      <c r="J696" s="38"/>
      <c r="K696" s="38"/>
      <c r="L696" s="39"/>
      <c r="M696" s="36"/>
      <c r="N696" s="157"/>
      <c r="O696" s="220"/>
      <c r="P696" s="38" t="s">
        <v>1190</v>
      </c>
    </row>
    <row r="697" spans="2:16" ht="30.2" customHeight="1">
      <c r="B697" s="312" t="s">
        <v>154</v>
      </c>
      <c r="C697" s="35" t="s">
        <v>1191</v>
      </c>
      <c r="D697" s="164" t="s">
        <v>236</v>
      </c>
      <c r="E697" s="159"/>
      <c r="F697" s="157"/>
      <c r="G697" s="159" t="s">
        <v>141</v>
      </c>
      <c r="H697" s="169"/>
      <c r="I697" s="152"/>
      <c r="J697" s="38"/>
      <c r="K697" s="38"/>
      <c r="L697" s="39"/>
      <c r="M697" s="36"/>
      <c r="N697" s="157"/>
      <c r="O697" s="220"/>
      <c r="P697" s="38" t="s">
        <v>560</v>
      </c>
    </row>
    <row r="698" spans="2:16" ht="30.2" customHeight="1">
      <c r="B698" s="312"/>
      <c r="C698" s="35" t="s">
        <v>1192</v>
      </c>
      <c r="D698" s="162"/>
      <c r="E698" s="159"/>
      <c r="F698" s="157"/>
      <c r="G698" s="159"/>
      <c r="H698" s="169"/>
      <c r="I698" s="38"/>
      <c r="J698" s="38"/>
      <c r="K698" s="38"/>
      <c r="L698" s="39"/>
      <c r="M698" s="36"/>
      <c r="N698" s="157"/>
      <c r="O698" s="220"/>
      <c r="P698" s="38"/>
    </row>
    <row r="699" spans="2:16" ht="30.2" customHeight="1">
      <c r="B699" s="312" t="s">
        <v>132</v>
      </c>
      <c r="C699" s="35" t="s">
        <v>1193</v>
      </c>
      <c r="D699" s="162"/>
      <c r="E699" s="159"/>
      <c r="F699" s="157"/>
      <c r="G699" s="159"/>
      <c r="H699" s="169"/>
      <c r="I699" s="38"/>
      <c r="J699" s="38"/>
      <c r="K699" s="38"/>
      <c r="L699" s="39"/>
      <c r="M699" s="36"/>
      <c r="N699" s="157"/>
      <c r="O699" s="220"/>
      <c r="P699" s="38"/>
    </row>
    <row r="700" spans="2:16" ht="30.2" customHeight="1">
      <c r="B700" s="312" t="s">
        <v>199</v>
      </c>
      <c r="C700" s="35" t="s">
        <v>1194</v>
      </c>
      <c r="D700" s="162"/>
      <c r="E700" s="159"/>
      <c r="F700" s="157"/>
      <c r="G700" s="159"/>
      <c r="H700" s="169"/>
      <c r="I700" s="38"/>
      <c r="J700" s="38"/>
      <c r="K700" s="38"/>
      <c r="L700" s="39"/>
      <c r="M700" s="36"/>
      <c r="N700" s="157"/>
      <c r="O700" s="220"/>
      <c r="P700" s="38"/>
    </row>
    <row r="701" spans="2:16" ht="30.2" customHeight="1">
      <c r="B701" s="312" t="s">
        <v>132</v>
      </c>
      <c r="C701" s="35" t="s">
        <v>1195</v>
      </c>
      <c r="D701" s="162"/>
      <c r="E701" s="159"/>
      <c r="F701" s="157"/>
      <c r="G701" s="159"/>
      <c r="H701" s="169"/>
      <c r="I701" s="38"/>
      <c r="J701" s="38"/>
      <c r="K701" s="38"/>
      <c r="L701" s="39"/>
      <c r="M701" s="36"/>
      <c r="N701" s="157"/>
      <c r="O701" s="220"/>
      <c r="P701" s="38"/>
    </row>
    <row r="702" spans="2:16" ht="30.2" customHeight="1">
      <c r="B702" s="312" t="s">
        <v>154</v>
      </c>
      <c r="C702" s="35" t="s">
        <v>1196</v>
      </c>
      <c r="D702" s="162" t="s">
        <v>185</v>
      </c>
      <c r="E702" s="159"/>
      <c r="F702" s="157"/>
      <c r="G702" s="159" t="s">
        <v>141</v>
      </c>
      <c r="H702" s="169"/>
      <c r="I702" s="38"/>
      <c r="J702" s="38"/>
      <c r="K702" s="38"/>
      <c r="L702" s="39" t="s">
        <v>1197</v>
      </c>
      <c r="M702" s="36" t="s">
        <v>326</v>
      </c>
      <c r="N702" s="157" t="s">
        <v>145</v>
      </c>
      <c r="O702" s="220">
        <v>60601</v>
      </c>
      <c r="P702" s="38"/>
    </row>
    <row r="703" spans="2:16" ht="30.2" customHeight="1">
      <c r="B703" s="312" t="s">
        <v>132</v>
      </c>
      <c r="C703" s="35" t="s">
        <v>1198</v>
      </c>
      <c r="D703" s="162" t="s">
        <v>171</v>
      </c>
      <c r="E703" s="159"/>
      <c r="F703" s="157"/>
      <c r="G703" s="159"/>
      <c r="H703" s="169"/>
      <c r="I703" s="38"/>
      <c r="J703" s="38"/>
      <c r="K703" s="38"/>
      <c r="L703" s="39"/>
      <c r="M703" s="36"/>
      <c r="N703" s="157"/>
      <c r="O703" s="220"/>
      <c r="P703" s="38" t="s">
        <v>1199</v>
      </c>
    </row>
    <row r="704" spans="2:16" ht="30.2" customHeight="1">
      <c r="B704" s="312"/>
      <c r="C704" s="35" t="s">
        <v>1200</v>
      </c>
      <c r="D704" s="163" t="s">
        <v>135</v>
      </c>
      <c r="E704" s="159"/>
      <c r="F704" s="157"/>
      <c r="G704" s="159" t="s">
        <v>138</v>
      </c>
      <c r="H704" s="169"/>
      <c r="I704" s="38"/>
      <c r="J704" s="38"/>
      <c r="K704" s="38"/>
      <c r="L704" s="39"/>
      <c r="M704" s="36" t="s">
        <v>1201</v>
      </c>
      <c r="N704" s="157" t="s">
        <v>169</v>
      </c>
      <c r="O704" s="220"/>
      <c r="P704" s="38"/>
    </row>
    <row r="705" spans="2:16" ht="30.2" customHeight="1">
      <c r="B705" s="312"/>
      <c r="C705" s="35" t="s">
        <v>1202</v>
      </c>
      <c r="D705" s="162" t="s">
        <v>201</v>
      </c>
      <c r="E705" s="159"/>
      <c r="F705" s="157"/>
      <c r="G705" s="159"/>
      <c r="H705" s="169"/>
      <c r="I705" s="38"/>
      <c r="J705" s="38"/>
      <c r="K705" s="38"/>
      <c r="L705" s="39"/>
      <c r="M705" s="36"/>
      <c r="N705" s="157"/>
      <c r="O705" s="220"/>
      <c r="P705" s="38"/>
    </row>
    <row r="706" spans="2:16" ht="30.2" customHeight="1">
      <c r="B706" s="312" t="s">
        <v>154</v>
      </c>
      <c r="C706" s="35" t="s">
        <v>1203</v>
      </c>
      <c r="D706" s="162" t="s">
        <v>236</v>
      </c>
      <c r="E706" s="159"/>
      <c r="F706" s="157"/>
      <c r="G706" s="159" t="s">
        <v>138</v>
      </c>
      <c r="H706" s="169"/>
      <c r="I706" s="38"/>
      <c r="J706" s="38"/>
      <c r="K706" s="38"/>
      <c r="L706" s="39"/>
      <c r="M706" s="36"/>
      <c r="N706" s="157"/>
      <c r="O706" s="220"/>
      <c r="P706" s="38"/>
    </row>
    <row r="707" spans="2:16" ht="30.2" customHeight="1">
      <c r="B707" s="312"/>
      <c r="C707" s="35" t="s">
        <v>1204</v>
      </c>
      <c r="D707" s="163" t="s">
        <v>135</v>
      </c>
      <c r="E707" s="159"/>
      <c r="F707" s="157"/>
      <c r="G707" s="159"/>
      <c r="H707" s="169"/>
      <c r="I707" s="38"/>
      <c r="J707" s="38"/>
      <c r="K707" s="38"/>
      <c r="L707" s="39"/>
      <c r="M707" s="36"/>
      <c r="N707" s="157" t="s">
        <v>145</v>
      </c>
      <c r="O707" s="220"/>
      <c r="P707" s="38"/>
    </row>
    <row r="708" spans="2:16" ht="30.2" customHeight="1">
      <c r="B708" s="312" t="s">
        <v>154</v>
      </c>
      <c r="C708" s="35" t="s">
        <v>1205</v>
      </c>
      <c r="D708" s="162" t="s">
        <v>339</v>
      </c>
      <c r="E708" s="159" t="s">
        <v>407</v>
      </c>
      <c r="F708" s="157"/>
      <c r="G708" s="159" t="s">
        <v>166</v>
      </c>
      <c r="H708" s="169"/>
      <c r="I708" s="152"/>
      <c r="J708" s="38"/>
      <c r="K708" s="319" t="s">
        <v>1206</v>
      </c>
      <c r="L708" s="397" t="s">
        <v>1207</v>
      </c>
      <c r="M708" s="36" t="s">
        <v>144</v>
      </c>
      <c r="N708" s="157" t="s">
        <v>145</v>
      </c>
      <c r="O708" s="220">
        <v>60647</v>
      </c>
      <c r="P708" s="54" t="s">
        <v>1208</v>
      </c>
    </row>
    <row r="709" spans="2:16" ht="30.2" customHeight="1">
      <c r="B709" s="312" t="s">
        <v>132</v>
      </c>
      <c r="C709" s="35" t="s">
        <v>1209</v>
      </c>
      <c r="D709" s="162"/>
      <c r="E709" s="159"/>
      <c r="F709" s="157"/>
      <c r="G709" s="159"/>
      <c r="H709" s="169"/>
      <c r="I709" s="38"/>
      <c r="J709" s="38"/>
      <c r="K709" s="38"/>
      <c r="L709" s="39"/>
      <c r="M709" s="36"/>
      <c r="N709" s="157"/>
      <c r="O709" s="220"/>
      <c r="P709" s="38" t="s">
        <v>1210</v>
      </c>
    </row>
    <row r="710" spans="2:16" ht="30.2" customHeight="1">
      <c r="B710" s="312" t="s">
        <v>139</v>
      </c>
      <c r="C710" s="35" t="s">
        <v>1211</v>
      </c>
      <c r="D710" s="162" t="s">
        <v>135</v>
      </c>
      <c r="E710" s="159" t="s">
        <v>1211</v>
      </c>
      <c r="F710" s="157"/>
      <c r="G710" s="159" t="s">
        <v>141</v>
      </c>
      <c r="H710" s="169"/>
      <c r="I710" s="152"/>
      <c r="J710" s="38"/>
      <c r="K710" s="38"/>
      <c r="L710" s="39"/>
      <c r="M710" s="36"/>
      <c r="N710" s="157"/>
      <c r="O710" s="220"/>
      <c r="P710" s="38"/>
    </row>
    <row r="711" spans="2:16" ht="30.2" customHeight="1">
      <c r="B711" s="312"/>
      <c r="C711" s="35" t="s">
        <v>1212</v>
      </c>
      <c r="D711" s="163" t="s">
        <v>135</v>
      </c>
      <c r="E711" s="159"/>
      <c r="F711" s="157"/>
      <c r="G711" s="159"/>
      <c r="H711" s="169"/>
      <c r="I711" s="38"/>
      <c r="J711" s="38"/>
      <c r="K711" s="38"/>
      <c r="L711" s="39"/>
      <c r="M711" s="36" t="s">
        <v>767</v>
      </c>
      <c r="N711" s="157" t="s">
        <v>145</v>
      </c>
      <c r="O711" s="220"/>
      <c r="P711" s="38"/>
    </row>
    <row r="712" spans="2:16" ht="30.2" customHeight="1">
      <c r="B712" s="312" t="s">
        <v>132</v>
      </c>
      <c r="C712" s="35" t="s">
        <v>1213</v>
      </c>
      <c r="D712" s="162"/>
      <c r="E712" s="159"/>
      <c r="F712" s="157"/>
      <c r="G712" s="159"/>
      <c r="H712" s="169"/>
      <c r="I712" s="38"/>
      <c r="J712" s="38"/>
      <c r="K712" s="38"/>
      <c r="L712" s="39"/>
      <c r="M712" s="36"/>
      <c r="N712" s="157"/>
      <c r="O712" s="220"/>
      <c r="P712" s="38"/>
    </row>
    <row r="713" spans="2:16" ht="30.2" customHeight="1">
      <c r="B713" s="312"/>
      <c r="C713" s="35" t="s">
        <v>1214</v>
      </c>
      <c r="D713" s="163" t="s">
        <v>183</v>
      </c>
      <c r="E713" s="159" t="s">
        <v>407</v>
      </c>
      <c r="F713" s="157"/>
      <c r="G713" s="159" t="s">
        <v>150</v>
      </c>
      <c r="H713" s="169"/>
      <c r="I713" s="38"/>
      <c r="J713" s="38"/>
      <c r="K713" s="38"/>
      <c r="L713" s="39"/>
      <c r="M713" s="36"/>
      <c r="N713" s="157" t="s">
        <v>152</v>
      </c>
      <c r="O713" s="220"/>
      <c r="P713" s="38"/>
    </row>
    <row r="714" spans="2:16" ht="30.2" customHeight="1">
      <c r="B714" s="312" t="s">
        <v>154</v>
      </c>
      <c r="C714" s="35" t="s">
        <v>1215</v>
      </c>
      <c r="D714" s="163" t="s">
        <v>157</v>
      </c>
      <c r="E714" s="159" t="s">
        <v>237</v>
      </c>
      <c r="F714" s="157"/>
      <c r="G714" s="159" t="s">
        <v>138</v>
      </c>
      <c r="H714" s="169"/>
      <c r="I714" s="152"/>
      <c r="J714" s="38"/>
      <c r="K714" s="38"/>
      <c r="L714" s="39"/>
      <c r="M714" s="36"/>
      <c r="N714" s="157" t="s">
        <v>220</v>
      </c>
      <c r="O714" s="220"/>
      <c r="P714" s="38"/>
    </row>
    <row r="715" spans="2:16" ht="30.2" customHeight="1">
      <c r="B715" s="312" t="s">
        <v>154</v>
      </c>
      <c r="C715" s="35" t="s">
        <v>1216</v>
      </c>
      <c r="D715" s="163" t="s">
        <v>157</v>
      </c>
      <c r="E715" s="159" t="s">
        <v>237</v>
      </c>
      <c r="F715" s="157"/>
      <c r="G715" s="159" t="s">
        <v>138</v>
      </c>
      <c r="H715" s="169"/>
      <c r="I715" s="152"/>
      <c r="J715" s="38"/>
      <c r="K715" s="38"/>
      <c r="L715" s="39"/>
      <c r="M715" s="36"/>
      <c r="N715" s="157" t="s">
        <v>220</v>
      </c>
      <c r="O715" s="220"/>
      <c r="P715" s="38"/>
    </row>
    <row r="716" spans="2:16" ht="30.2" customHeight="1">
      <c r="B716" s="312" t="s">
        <v>132</v>
      </c>
      <c r="C716" s="35" t="s">
        <v>1217</v>
      </c>
      <c r="D716" s="162" t="s">
        <v>236</v>
      </c>
      <c r="E716" s="159"/>
      <c r="F716" s="157"/>
      <c r="G716" s="159"/>
      <c r="H716" s="169"/>
      <c r="I716" s="38"/>
      <c r="J716" s="38"/>
      <c r="K716" s="38"/>
      <c r="L716" s="39"/>
      <c r="M716" s="36"/>
      <c r="N716" s="157"/>
      <c r="O716" s="220"/>
      <c r="P716" s="38"/>
    </row>
    <row r="717" spans="2:16" ht="30.2" customHeight="1">
      <c r="B717" s="312" t="s">
        <v>132</v>
      </c>
      <c r="C717" s="35" t="s">
        <v>1218</v>
      </c>
      <c r="D717" s="162"/>
      <c r="E717" s="159"/>
      <c r="F717" s="157"/>
      <c r="G717" s="159"/>
      <c r="H717" s="169"/>
      <c r="I717" s="38"/>
      <c r="J717" s="38"/>
      <c r="K717" s="38"/>
      <c r="L717" s="39"/>
      <c r="M717" s="36"/>
      <c r="N717" s="157"/>
      <c r="O717" s="220"/>
      <c r="P717" s="38"/>
    </row>
    <row r="718" spans="2:16" ht="30.2" customHeight="1">
      <c r="B718" s="312" t="s">
        <v>154</v>
      </c>
      <c r="C718" s="35" t="s">
        <v>1219</v>
      </c>
      <c r="D718" s="163" t="s">
        <v>185</v>
      </c>
      <c r="E718" s="159" t="s">
        <v>240</v>
      </c>
      <c r="F718" s="157"/>
      <c r="G718" s="159" t="s">
        <v>141</v>
      </c>
      <c r="H718" s="169"/>
      <c r="I718" s="152">
        <v>45810</v>
      </c>
      <c r="J718" s="38"/>
      <c r="K718" s="38"/>
      <c r="L718" s="39"/>
      <c r="M718" s="36" t="s">
        <v>1220</v>
      </c>
      <c r="N718" s="157"/>
      <c r="O718" s="220"/>
      <c r="P718" s="38"/>
    </row>
    <row r="719" spans="2:16" ht="30.2" customHeight="1">
      <c r="B719" s="312" t="s">
        <v>199</v>
      </c>
      <c r="C719" s="35" t="s">
        <v>1221</v>
      </c>
      <c r="D719" s="162"/>
      <c r="E719" s="159"/>
      <c r="F719" s="157"/>
      <c r="G719" s="159"/>
      <c r="H719" s="169"/>
      <c r="I719" s="38"/>
      <c r="J719" s="38"/>
      <c r="K719" s="38"/>
      <c r="L719" s="39"/>
      <c r="M719" s="36"/>
      <c r="N719" s="157"/>
      <c r="O719" s="220"/>
      <c r="P719" s="38"/>
    </row>
    <row r="720" spans="2:16" ht="30.2" customHeight="1">
      <c r="B720" s="312"/>
      <c r="C720" s="35" t="s">
        <v>1222</v>
      </c>
      <c r="D720" s="162"/>
      <c r="E720" s="159"/>
      <c r="F720" s="157"/>
      <c r="G720" s="159"/>
      <c r="H720" s="169"/>
      <c r="I720" s="38"/>
      <c r="J720" s="38"/>
      <c r="K720" s="38"/>
      <c r="L720" s="39"/>
      <c r="M720" s="36"/>
      <c r="N720" s="157"/>
      <c r="O720" s="220"/>
      <c r="P720" s="38"/>
    </row>
    <row r="721" spans="2:16" ht="30.2" customHeight="1">
      <c r="B721" s="312"/>
      <c r="C721" s="35" t="s">
        <v>1223</v>
      </c>
      <c r="D721" s="162"/>
      <c r="E721" s="159"/>
      <c r="F721" s="157"/>
      <c r="G721" s="159"/>
      <c r="H721" s="169"/>
      <c r="I721" s="38"/>
      <c r="J721" s="38"/>
      <c r="K721" s="38"/>
      <c r="L721" s="39"/>
      <c r="M721" s="36"/>
      <c r="N721" s="157"/>
      <c r="O721" s="220"/>
      <c r="P721" s="38"/>
    </row>
    <row r="722" spans="2:16" ht="30.2" customHeight="1">
      <c r="B722" s="312"/>
      <c r="C722" s="35" t="s">
        <v>1224</v>
      </c>
      <c r="D722" s="162"/>
      <c r="E722" s="159"/>
      <c r="F722" s="157"/>
      <c r="G722" s="159"/>
      <c r="H722" s="169"/>
      <c r="I722" s="38"/>
      <c r="J722" s="38"/>
      <c r="K722" s="38"/>
      <c r="L722" s="39"/>
      <c r="M722" s="36"/>
      <c r="N722" s="157"/>
      <c r="O722" s="220"/>
      <c r="P722" s="38"/>
    </row>
    <row r="723" spans="2:16" ht="30.2" customHeight="1">
      <c r="B723" s="312" t="s">
        <v>132</v>
      </c>
      <c r="C723" s="35" t="s">
        <v>1225</v>
      </c>
      <c r="D723" s="162"/>
      <c r="E723" s="159"/>
      <c r="F723" s="157"/>
      <c r="G723" s="159"/>
      <c r="H723" s="169"/>
      <c r="I723" s="38"/>
      <c r="J723" s="38"/>
      <c r="K723" s="38"/>
      <c r="L723" s="39"/>
      <c r="M723" s="36"/>
      <c r="N723" s="157"/>
      <c r="O723" s="220"/>
      <c r="P723" s="38"/>
    </row>
    <row r="724" spans="2:16" ht="30.2" customHeight="1">
      <c r="B724" s="312" t="s">
        <v>130</v>
      </c>
      <c r="C724" s="35" t="s">
        <v>1226</v>
      </c>
      <c r="D724" s="162" t="s">
        <v>171</v>
      </c>
      <c r="E724" s="159"/>
      <c r="F724" s="157"/>
      <c r="G724" s="159" t="s">
        <v>138</v>
      </c>
      <c r="H724" s="169"/>
      <c r="I724" s="38"/>
      <c r="J724" s="38"/>
      <c r="K724" s="38"/>
      <c r="L724" s="39"/>
      <c r="M724" s="36"/>
      <c r="N724" s="157"/>
      <c r="O724" s="220"/>
      <c r="P724" s="38"/>
    </row>
    <row r="725" spans="2:16" ht="30.2" customHeight="1">
      <c r="B725" s="312"/>
      <c r="C725" s="35" t="s">
        <v>1227</v>
      </c>
      <c r="D725" s="163" t="s">
        <v>135</v>
      </c>
      <c r="E725" s="159"/>
      <c r="F725" s="157"/>
      <c r="G725" s="159" t="s">
        <v>138</v>
      </c>
      <c r="H725" s="169"/>
      <c r="I725" s="38"/>
      <c r="J725" s="38"/>
      <c r="K725" s="38"/>
      <c r="L725" s="39"/>
      <c r="M725" s="36"/>
      <c r="N725" s="157" t="s">
        <v>220</v>
      </c>
      <c r="O725" s="220"/>
      <c r="P725" s="38"/>
    </row>
    <row r="726" spans="2:16" ht="30.2" customHeight="1">
      <c r="B726" s="312" t="s">
        <v>130</v>
      </c>
      <c r="C726" s="35" t="s">
        <v>1228</v>
      </c>
      <c r="D726" s="162" t="s">
        <v>171</v>
      </c>
      <c r="E726" s="159"/>
      <c r="F726" s="157"/>
      <c r="G726" s="159" t="s">
        <v>188</v>
      </c>
      <c r="H726" s="169"/>
      <c r="I726" s="38"/>
      <c r="J726" s="38"/>
      <c r="K726" s="38"/>
      <c r="L726" s="39"/>
      <c r="M726" s="36"/>
      <c r="N726" s="157"/>
      <c r="O726" s="220"/>
      <c r="P726" s="38"/>
    </row>
    <row r="727" spans="2:16" ht="30.2" customHeight="1">
      <c r="B727" s="312" t="s">
        <v>154</v>
      </c>
      <c r="C727" s="35" t="s">
        <v>1229</v>
      </c>
      <c r="D727" s="162" t="s">
        <v>185</v>
      </c>
      <c r="E727" s="159"/>
      <c r="F727" s="157"/>
      <c r="G727" s="159" t="s">
        <v>166</v>
      </c>
      <c r="H727" s="169"/>
      <c r="I727" s="152"/>
      <c r="J727" s="38"/>
      <c r="K727" s="38"/>
      <c r="L727" s="39"/>
      <c r="M727" s="36"/>
      <c r="N727" s="157"/>
      <c r="O727" s="220"/>
      <c r="P727" s="38"/>
    </row>
    <row r="728" spans="2:16" ht="30.2" customHeight="1">
      <c r="B728" s="312" t="s">
        <v>154</v>
      </c>
      <c r="C728" s="35" t="s">
        <v>1230</v>
      </c>
      <c r="D728" s="162" t="s">
        <v>236</v>
      </c>
      <c r="E728" s="159" t="s">
        <v>237</v>
      </c>
      <c r="F728" s="157"/>
      <c r="G728" s="159" t="s">
        <v>166</v>
      </c>
      <c r="H728" s="169"/>
      <c r="I728" s="152"/>
      <c r="J728" s="38"/>
      <c r="K728" s="319" t="s">
        <v>1231</v>
      </c>
      <c r="L728" s="397" t="s">
        <v>1232</v>
      </c>
      <c r="M728" s="36" t="s">
        <v>144</v>
      </c>
      <c r="N728" s="157" t="s">
        <v>145</v>
      </c>
      <c r="O728" s="220">
        <v>60610</v>
      </c>
      <c r="P728" s="352" t="s">
        <v>1233</v>
      </c>
    </row>
    <row r="729" spans="2:16" ht="30.2" customHeight="1">
      <c r="B729" s="312" t="s">
        <v>154</v>
      </c>
      <c r="C729" s="35" t="s">
        <v>1234</v>
      </c>
      <c r="D729" s="162"/>
      <c r="E729" s="159"/>
      <c r="F729" s="157"/>
      <c r="G729" s="159"/>
      <c r="H729" s="169"/>
      <c r="I729" s="38"/>
      <c r="J729" s="38"/>
      <c r="K729" s="38"/>
      <c r="L729" s="39"/>
      <c r="M729" s="36"/>
      <c r="N729" s="157"/>
      <c r="O729" s="220"/>
      <c r="P729" s="38"/>
    </row>
    <row r="730" spans="2:16" ht="30.2" customHeight="1">
      <c r="B730" s="312" t="s">
        <v>199</v>
      </c>
      <c r="C730" s="35" t="s">
        <v>1235</v>
      </c>
      <c r="D730" s="162"/>
      <c r="E730" s="159"/>
      <c r="F730" s="157"/>
      <c r="G730" s="159"/>
      <c r="H730" s="169"/>
      <c r="I730" s="38"/>
      <c r="J730" s="38"/>
      <c r="K730" s="38"/>
      <c r="L730" s="39"/>
      <c r="M730" s="36"/>
      <c r="N730" s="157"/>
      <c r="O730" s="220"/>
      <c r="P730" s="38"/>
    </row>
    <row r="731" spans="2:16" ht="30.2" customHeight="1">
      <c r="B731" s="312" t="s">
        <v>130</v>
      </c>
      <c r="C731" s="35" t="s">
        <v>1236</v>
      </c>
      <c r="D731" s="162"/>
      <c r="E731" s="159"/>
      <c r="F731" s="157"/>
      <c r="G731" s="159" t="s">
        <v>166</v>
      </c>
      <c r="H731" s="169"/>
      <c r="I731" s="38"/>
      <c r="J731" s="38"/>
      <c r="K731" s="38"/>
      <c r="L731" s="39" t="s">
        <v>1237</v>
      </c>
      <c r="M731" s="36" t="s">
        <v>144</v>
      </c>
      <c r="N731" s="157" t="s">
        <v>145</v>
      </c>
      <c r="O731" s="220"/>
      <c r="P731" s="38"/>
    </row>
    <row r="732" spans="2:16" ht="30.2" customHeight="1">
      <c r="B732" s="312" t="s">
        <v>199</v>
      </c>
      <c r="C732" s="35" t="s">
        <v>1238</v>
      </c>
      <c r="D732" s="162"/>
      <c r="E732" s="159"/>
      <c r="F732" s="157"/>
      <c r="G732" s="159"/>
      <c r="H732" s="169"/>
      <c r="I732" s="38"/>
      <c r="J732" s="38"/>
      <c r="K732" s="38"/>
      <c r="L732" s="39"/>
      <c r="M732" s="36"/>
      <c r="N732" s="157"/>
      <c r="O732" s="220"/>
      <c r="P732" s="38"/>
    </row>
    <row r="733" spans="2:16" ht="30.2" customHeight="1">
      <c r="B733" s="312"/>
      <c r="C733" s="35" t="s">
        <v>1239</v>
      </c>
      <c r="D733" s="163" t="s">
        <v>135</v>
      </c>
      <c r="E733" s="159"/>
      <c r="F733" s="157"/>
      <c r="G733" s="159"/>
      <c r="H733" s="169"/>
      <c r="I733" s="38"/>
      <c r="J733" s="38"/>
      <c r="K733" s="38"/>
      <c r="L733" s="39"/>
      <c r="M733" s="36"/>
      <c r="N733" s="157" t="s">
        <v>145</v>
      </c>
      <c r="O733" s="220"/>
      <c r="P733" s="38"/>
    </row>
    <row r="734" spans="2:16" ht="30.2" customHeight="1">
      <c r="B734" s="312"/>
      <c r="C734" s="35" t="s">
        <v>1240</v>
      </c>
      <c r="D734" s="162"/>
      <c r="E734" s="159"/>
      <c r="F734" s="157"/>
      <c r="G734" s="159"/>
      <c r="H734" s="169"/>
      <c r="I734" s="38"/>
      <c r="J734" s="38"/>
      <c r="K734" s="38"/>
      <c r="L734" s="39"/>
      <c r="M734" s="36"/>
      <c r="N734" s="157"/>
      <c r="O734" s="220"/>
      <c r="P734" s="38"/>
    </row>
    <row r="735" spans="2:16" ht="30.2" customHeight="1">
      <c r="B735" s="312"/>
      <c r="C735" s="35" t="s">
        <v>1241</v>
      </c>
      <c r="D735" s="164" t="s">
        <v>183</v>
      </c>
      <c r="E735" s="159" t="s">
        <v>172</v>
      </c>
      <c r="F735" s="157"/>
      <c r="G735" s="159" t="s">
        <v>141</v>
      </c>
      <c r="H735" s="169"/>
      <c r="I735" s="152"/>
      <c r="J735" s="38"/>
      <c r="K735" s="38"/>
      <c r="L735" s="39"/>
      <c r="M735" s="36"/>
      <c r="N735" s="157"/>
      <c r="O735" s="220"/>
      <c r="P735" s="38"/>
    </row>
    <row r="736" spans="2:16" ht="30.2" customHeight="1">
      <c r="B736" s="312" t="s">
        <v>132</v>
      </c>
      <c r="C736" s="35" t="s">
        <v>1242</v>
      </c>
      <c r="D736" s="162"/>
      <c r="E736" s="159"/>
      <c r="F736" s="157"/>
      <c r="G736" s="159"/>
      <c r="H736" s="169"/>
      <c r="I736" s="38"/>
      <c r="J736" s="38"/>
      <c r="K736" s="38"/>
      <c r="L736" s="39"/>
      <c r="M736" s="36"/>
      <c r="N736" s="157"/>
      <c r="O736" s="220"/>
      <c r="P736" s="38"/>
    </row>
    <row r="737" spans="2:16" ht="30.2" customHeight="1">
      <c r="B737" s="312" t="s">
        <v>199</v>
      </c>
      <c r="C737" s="35" t="s">
        <v>1243</v>
      </c>
      <c r="D737" s="162"/>
      <c r="E737" s="159"/>
      <c r="F737" s="157"/>
      <c r="G737" s="159"/>
      <c r="H737" s="169"/>
      <c r="I737" s="38"/>
      <c r="J737" s="38"/>
      <c r="K737" s="38"/>
      <c r="L737" s="39"/>
      <c r="M737" s="36"/>
      <c r="N737" s="157"/>
      <c r="O737" s="220"/>
      <c r="P737" s="38"/>
    </row>
    <row r="738" spans="2:16" ht="30.2" customHeight="1">
      <c r="B738" s="312"/>
      <c r="C738" s="35" t="s">
        <v>1244</v>
      </c>
      <c r="D738" s="162"/>
      <c r="E738" s="159"/>
      <c r="F738" s="157"/>
      <c r="G738" s="159"/>
      <c r="H738" s="169"/>
      <c r="I738" s="38"/>
      <c r="J738" s="38"/>
      <c r="K738" s="38"/>
      <c r="L738" s="39"/>
      <c r="M738" s="36"/>
      <c r="N738" s="157"/>
      <c r="O738" s="220"/>
      <c r="P738" s="38"/>
    </row>
    <row r="739" spans="2:16" ht="30.2" customHeight="1">
      <c r="B739" s="312" t="s">
        <v>132</v>
      </c>
      <c r="C739" s="35" t="s">
        <v>1245</v>
      </c>
      <c r="D739" s="162"/>
      <c r="E739" s="159"/>
      <c r="F739" s="157"/>
      <c r="G739" s="159"/>
      <c r="H739" s="169"/>
      <c r="I739" s="38"/>
      <c r="J739" s="38"/>
      <c r="K739" s="38"/>
      <c r="L739" s="39"/>
      <c r="M739" s="36"/>
      <c r="N739" s="157"/>
      <c r="O739" s="220"/>
      <c r="P739" s="38"/>
    </row>
    <row r="740" spans="2:16" ht="30.2" customHeight="1">
      <c r="B740" s="312" t="s">
        <v>199</v>
      </c>
      <c r="C740" s="35" t="s">
        <v>1246</v>
      </c>
      <c r="D740" s="162"/>
      <c r="E740" s="159"/>
      <c r="F740" s="157"/>
      <c r="G740" s="159"/>
      <c r="H740" s="169"/>
      <c r="I740" s="38"/>
      <c r="J740" s="38"/>
      <c r="K740" s="38"/>
      <c r="L740" s="39"/>
      <c r="M740" s="36"/>
      <c r="N740" s="157"/>
      <c r="O740" s="220"/>
      <c r="P740" s="38"/>
    </row>
    <row r="741" spans="2:16" ht="30.2" customHeight="1">
      <c r="B741" s="312" t="s">
        <v>132</v>
      </c>
      <c r="C741" s="35" t="s">
        <v>1247</v>
      </c>
      <c r="D741" s="162"/>
      <c r="E741" s="159"/>
      <c r="F741" s="157"/>
      <c r="G741" s="159"/>
      <c r="H741" s="169"/>
      <c r="I741" s="38"/>
      <c r="J741" s="38"/>
      <c r="K741" s="38"/>
      <c r="L741" s="39"/>
      <c r="M741" s="36"/>
      <c r="N741" s="157"/>
      <c r="O741" s="220"/>
      <c r="P741" s="38"/>
    </row>
    <row r="742" spans="2:16" ht="30.2" customHeight="1">
      <c r="B742" s="312" t="s">
        <v>132</v>
      </c>
      <c r="C742" s="35" t="s">
        <v>1248</v>
      </c>
      <c r="D742" s="162"/>
      <c r="E742" s="159"/>
      <c r="F742" s="157"/>
      <c r="G742" s="159"/>
      <c r="H742" s="169"/>
      <c r="I742" s="38"/>
      <c r="J742" s="38"/>
      <c r="K742" s="38"/>
      <c r="L742" s="39"/>
      <c r="M742" s="36"/>
      <c r="N742" s="157"/>
      <c r="O742" s="220"/>
      <c r="P742" s="38"/>
    </row>
    <row r="743" spans="2:16" ht="30.2" customHeight="1">
      <c r="B743" s="313" t="s">
        <v>154</v>
      </c>
      <c r="C743" s="35" t="s">
        <v>1249</v>
      </c>
      <c r="D743" s="224" t="s">
        <v>295</v>
      </c>
      <c r="E743" s="226"/>
      <c r="F743" s="157"/>
      <c r="G743" s="226" t="s">
        <v>150</v>
      </c>
      <c r="H743" s="228"/>
      <c r="I743" s="230"/>
      <c r="J743" s="63"/>
      <c r="K743" s="54"/>
      <c r="L743" s="216" t="s">
        <v>1250</v>
      </c>
      <c r="M743" s="36" t="s">
        <v>343</v>
      </c>
      <c r="N743" s="157" t="s">
        <v>169</v>
      </c>
      <c r="O743" s="222">
        <v>43215</v>
      </c>
      <c r="P743" s="54" t="s">
        <v>1251</v>
      </c>
    </row>
    <row r="744" spans="2:16" ht="30.2" customHeight="1">
      <c r="B744" s="312" t="s">
        <v>130</v>
      </c>
      <c r="C744" s="35" t="s">
        <v>1252</v>
      </c>
      <c r="D744" s="163" t="s">
        <v>364</v>
      </c>
      <c r="E744" s="159"/>
      <c r="F744" s="157"/>
      <c r="G744" s="159" t="s">
        <v>141</v>
      </c>
      <c r="H744" s="169"/>
      <c r="I744" s="223"/>
      <c r="J744" s="38"/>
      <c r="K744" s="38"/>
      <c r="L744" s="39"/>
      <c r="M744" s="36" t="s">
        <v>144</v>
      </c>
      <c r="N744" s="157" t="s">
        <v>145</v>
      </c>
      <c r="O744" s="220"/>
      <c r="P744" s="38" t="s">
        <v>1253</v>
      </c>
    </row>
    <row r="745" spans="2:16" ht="30.2" customHeight="1">
      <c r="B745" s="312"/>
      <c r="C745" s="35" t="s">
        <v>1254</v>
      </c>
      <c r="D745" s="163" t="s">
        <v>135</v>
      </c>
      <c r="E745" s="159"/>
      <c r="F745" s="157"/>
      <c r="G745" s="159"/>
      <c r="H745" s="169"/>
      <c r="I745" s="38"/>
      <c r="J745" s="38"/>
      <c r="K745" s="38"/>
      <c r="L745" s="39"/>
      <c r="M745" s="36"/>
      <c r="N745" s="157" t="s">
        <v>145</v>
      </c>
      <c r="O745" s="220"/>
      <c r="P745" s="38"/>
    </row>
    <row r="746" spans="2:16" ht="30.2" customHeight="1">
      <c r="B746" s="312"/>
      <c r="C746" s="35" t="s">
        <v>1255</v>
      </c>
      <c r="D746" s="162" t="s">
        <v>157</v>
      </c>
      <c r="E746" s="159" t="s">
        <v>160</v>
      </c>
      <c r="F746" s="157"/>
      <c r="G746" s="159" t="s">
        <v>161</v>
      </c>
      <c r="H746" s="169" t="s">
        <v>166</v>
      </c>
      <c r="I746" s="152"/>
      <c r="J746" s="38"/>
      <c r="K746" s="38"/>
      <c r="L746" s="39" t="s">
        <v>1256</v>
      </c>
      <c r="M746" s="36" t="s">
        <v>144</v>
      </c>
      <c r="N746" s="157" t="s">
        <v>145</v>
      </c>
      <c r="O746" s="220"/>
      <c r="P746" s="38"/>
    </row>
    <row r="747" spans="2:16" ht="30.2" customHeight="1">
      <c r="B747" s="312" t="s">
        <v>132</v>
      </c>
      <c r="C747" s="35" t="s">
        <v>1257</v>
      </c>
      <c r="D747" s="162"/>
      <c r="E747" s="159"/>
      <c r="F747" s="157"/>
      <c r="G747" s="159"/>
      <c r="H747" s="169"/>
      <c r="I747" s="38"/>
      <c r="J747" s="38"/>
      <c r="K747" s="38"/>
      <c r="L747" s="39"/>
      <c r="M747" s="36"/>
      <c r="N747" s="157"/>
      <c r="O747" s="220"/>
      <c r="P747" s="38"/>
    </row>
    <row r="748" spans="2:16" ht="30.2" customHeight="1">
      <c r="B748" s="312" t="s">
        <v>132</v>
      </c>
      <c r="C748" s="35" t="s">
        <v>1258</v>
      </c>
      <c r="D748" s="162"/>
      <c r="E748" s="159"/>
      <c r="F748" s="157"/>
      <c r="G748" s="159"/>
      <c r="H748" s="169"/>
      <c r="I748" s="38"/>
      <c r="J748" s="38"/>
      <c r="K748" s="38"/>
      <c r="L748" s="39"/>
      <c r="M748" s="36"/>
      <c r="N748" s="157"/>
      <c r="O748" s="220"/>
      <c r="P748" s="38"/>
    </row>
    <row r="749" spans="2:16" ht="30.2" customHeight="1">
      <c r="B749" s="312" t="s">
        <v>132</v>
      </c>
      <c r="C749" s="35" t="s">
        <v>1259</v>
      </c>
      <c r="D749" s="162"/>
      <c r="E749" s="159"/>
      <c r="F749" s="157"/>
      <c r="G749" s="159"/>
      <c r="H749" s="169"/>
      <c r="I749" s="38"/>
      <c r="J749" s="38"/>
      <c r="K749" s="38"/>
      <c r="L749" s="39"/>
      <c r="M749" s="36"/>
      <c r="N749" s="157"/>
      <c r="O749" s="220"/>
      <c r="P749" s="38"/>
    </row>
    <row r="750" spans="2:16" ht="30.2" customHeight="1">
      <c r="B750" s="312" t="s">
        <v>199</v>
      </c>
      <c r="C750" s="35" t="s">
        <v>1260</v>
      </c>
      <c r="D750" s="162" t="s">
        <v>645</v>
      </c>
      <c r="E750" s="159"/>
      <c r="F750" s="157"/>
      <c r="G750" s="159" t="s">
        <v>166</v>
      </c>
      <c r="H750" s="169" t="s">
        <v>161</v>
      </c>
      <c r="I750" s="152"/>
      <c r="J750" s="38"/>
      <c r="K750" s="38"/>
      <c r="L750" s="39"/>
      <c r="M750" s="36"/>
      <c r="N750" s="157"/>
      <c r="O750" s="220"/>
      <c r="P750" s="38"/>
    </row>
    <row r="751" spans="2:16" ht="30.2" customHeight="1">
      <c r="B751" s="312" t="s">
        <v>199</v>
      </c>
      <c r="C751" s="35" t="s">
        <v>1261</v>
      </c>
      <c r="D751" s="162" t="s">
        <v>171</v>
      </c>
      <c r="E751" s="159"/>
      <c r="F751" s="157"/>
      <c r="G751" s="159"/>
      <c r="H751" s="169"/>
      <c r="I751" s="38"/>
      <c r="J751" s="38"/>
      <c r="K751" s="38"/>
      <c r="L751" s="39"/>
      <c r="M751" s="36"/>
      <c r="N751" s="157"/>
      <c r="O751" s="220"/>
      <c r="P751" s="38"/>
    </row>
    <row r="752" spans="2:16" ht="30.2" customHeight="1">
      <c r="B752" s="312" t="s">
        <v>132</v>
      </c>
      <c r="C752" s="35" t="s">
        <v>1262</v>
      </c>
      <c r="D752" s="162"/>
      <c r="E752" s="159"/>
      <c r="F752" s="157"/>
      <c r="G752" s="159"/>
      <c r="H752" s="169"/>
      <c r="I752" s="38"/>
      <c r="J752" s="38"/>
      <c r="K752" s="38"/>
      <c r="L752" s="39"/>
      <c r="M752" s="36"/>
      <c r="N752" s="157"/>
      <c r="O752" s="220"/>
      <c r="P752" s="38"/>
    </row>
    <row r="753" spans="2:16" ht="30.2" customHeight="1">
      <c r="B753" s="312" t="s">
        <v>199</v>
      </c>
      <c r="C753" s="35" t="s">
        <v>1263</v>
      </c>
      <c r="D753" s="164" t="s">
        <v>611</v>
      </c>
      <c r="E753" s="159" t="s">
        <v>1264</v>
      </c>
      <c r="F753" s="157"/>
      <c r="G753" s="159" t="s">
        <v>141</v>
      </c>
      <c r="H753" s="169"/>
      <c r="I753" s="152"/>
      <c r="J753" s="38"/>
      <c r="K753" s="38"/>
      <c r="L753" s="39"/>
      <c r="M753" s="36"/>
      <c r="N753" s="157"/>
      <c r="O753" s="220"/>
      <c r="P753" s="38" t="s">
        <v>1265</v>
      </c>
    </row>
    <row r="754" spans="2:16" ht="30.2" customHeight="1">
      <c r="B754" s="312" t="s">
        <v>132</v>
      </c>
      <c r="C754" s="35" t="s">
        <v>1266</v>
      </c>
      <c r="D754" s="162"/>
      <c r="E754" s="159"/>
      <c r="F754" s="157"/>
      <c r="G754" s="159"/>
      <c r="H754" s="169"/>
      <c r="I754" s="38"/>
      <c r="J754" s="38"/>
      <c r="K754" s="38"/>
      <c r="L754" s="39"/>
      <c r="M754" s="36"/>
      <c r="N754" s="157"/>
      <c r="O754" s="220"/>
      <c r="P754" s="38"/>
    </row>
    <row r="755" spans="2:16" ht="30.2" customHeight="1">
      <c r="B755" s="312" t="s">
        <v>154</v>
      </c>
      <c r="C755" s="35" t="s">
        <v>1267</v>
      </c>
      <c r="D755" s="162" t="s">
        <v>157</v>
      </c>
      <c r="E755" s="159"/>
      <c r="F755" s="157"/>
      <c r="G755" s="159" t="s">
        <v>138</v>
      </c>
      <c r="H755" s="169"/>
      <c r="I755" s="38"/>
      <c r="J755" s="38"/>
      <c r="K755" s="38"/>
      <c r="L755" s="39"/>
      <c r="M755" s="36"/>
      <c r="N755" s="157"/>
      <c r="O755" s="220"/>
      <c r="P755" s="38"/>
    </row>
    <row r="756" spans="2:16" ht="30.2" customHeight="1">
      <c r="B756" s="312" t="s">
        <v>199</v>
      </c>
      <c r="C756" s="35" t="s">
        <v>1268</v>
      </c>
      <c r="D756" s="162"/>
      <c r="E756" s="159"/>
      <c r="F756" s="157"/>
      <c r="G756" s="159" t="s">
        <v>141</v>
      </c>
      <c r="H756" s="169"/>
      <c r="I756" s="38"/>
      <c r="J756" s="38"/>
      <c r="K756" s="38"/>
      <c r="L756" s="39"/>
      <c r="M756" s="36"/>
      <c r="N756" s="157"/>
      <c r="O756" s="220"/>
      <c r="P756" s="38"/>
    </row>
    <row r="757" spans="2:16" ht="30.2" customHeight="1">
      <c r="B757" s="312" t="s">
        <v>130</v>
      </c>
      <c r="C757" s="35" t="s">
        <v>1269</v>
      </c>
      <c r="D757" s="162" t="s">
        <v>185</v>
      </c>
      <c r="E757" s="159"/>
      <c r="F757" s="157"/>
      <c r="G757" s="159" t="s">
        <v>166</v>
      </c>
      <c r="H757" s="169"/>
      <c r="I757" s="38"/>
      <c r="J757" s="38"/>
      <c r="K757" s="38"/>
      <c r="L757" s="39"/>
      <c r="M757" s="36"/>
      <c r="N757" s="157"/>
      <c r="O757" s="220"/>
      <c r="P757" s="38"/>
    </row>
    <row r="758" spans="2:16" ht="30.2" customHeight="1">
      <c r="B758" s="312"/>
      <c r="C758" s="35" t="s">
        <v>1270</v>
      </c>
      <c r="D758" s="164" t="s">
        <v>787</v>
      </c>
      <c r="E758" s="159" t="s">
        <v>276</v>
      </c>
      <c r="F758" s="157"/>
      <c r="G758" s="159" t="s">
        <v>166</v>
      </c>
      <c r="H758" s="169"/>
      <c r="I758" s="223"/>
      <c r="J758" s="38"/>
      <c r="K758" s="38"/>
      <c r="L758" s="39"/>
      <c r="M758" s="36" t="s">
        <v>1271</v>
      </c>
      <c r="N758" s="157" t="s">
        <v>145</v>
      </c>
      <c r="O758" s="220"/>
      <c r="P758" s="38" t="s">
        <v>996</v>
      </c>
    </row>
    <row r="759" spans="2:16" ht="30.2" customHeight="1">
      <c r="B759" s="312" t="s">
        <v>154</v>
      </c>
      <c r="C759" s="35" t="s">
        <v>1272</v>
      </c>
      <c r="D759" s="162" t="s">
        <v>157</v>
      </c>
      <c r="E759" s="159"/>
      <c r="F759" s="511"/>
      <c r="G759" s="159" t="s">
        <v>138</v>
      </c>
      <c r="H759" s="169"/>
      <c r="I759" s="152">
        <v>45810</v>
      </c>
      <c r="J759" s="38"/>
      <c r="K759" s="38"/>
      <c r="L759" s="39"/>
      <c r="M759" s="36"/>
      <c r="N759" s="157"/>
      <c r="O759" s="220"/>
      <c r="P759" s="38"/>
    </row>
    <row r="760" spans="2:16" ht="30.2" customHeight="1">
      <c r="B760" s="312" t="s">
        <v>132</v>
      </c>
      <c r="C760" s="35" t="s">
        <v>1273</v>
      </c>
      <c r="D760" s="162"/>
      <c r="E760" s="159"/>
      <c r="F760" s="157"/>
      <c r="G760" s="159"/>
      <c r="H760" s="169"/>
      <c r="I760" s="38"/>
      <c r="J760" s="38"/>
      <c r="K760" s="38"/>
      <c r="L760" s="39"/>
      <c r="M760" s="36"/>
      <c r="N760" s="157"/>
      <c r="O760" s="220"/>
      <c r="P760" s="38"/>
    </row>
    <row r="761" spans="2:16" ht="30.2" customHeight="1">
      <c r="B761" s="312" t="s">
        <v>130</v>
      </c>
      <c r="C761" s="35" t="s">
        <v>1274</v>
      </c>
      <c r="D761" s="162"/>
      <c r="E761" s="159"/>
      <c r="F761" s="157"/>
      <c r="G761" s="159" t="s">
        <v>166</v>
      </c>
      <c r="H761" s="169"/>
      <c r="I761" s="38"/>
      <c r="J761" s="38"/>
      <c r="K761" s="38"/>
      <c r="L761" s="39"/>
      <c r="M761" s="36"/>
      <c r="N761" s="157"/>
      <c r="O761" s="220"/>
      <c r="P761" s="38"/>
    </row>
    <row r="762" spans="2:16" ht="30.2" customHeight="1">
      <c r="B762" s="312" t="s">
        <v>154</v>
      </c>
      <c r="C762" s="35" t="s">
        <v>1275</v>
      </c>
      <c r="D762" s="162" t="s">
        <v>135</v>
      </c>
      <c r="E762" s="159" t="s">
        <v>618</v>
      </c>
      <c r="F762" s="157"/>
      <c r="G762" s="159" t="s">
        <v>138</v>
      </c>
      <c r="H762" s="169"/>
      <c r="I762" s="152"/>
      <c r="J762" s="38"/>
      <c r="K762" s="38"/>
      <c r="L762" s="39"/>
      <c r="M762" s="36" t="s">
        <v>280</v>
      </c>
      <c r="N762" s="157"/>
      <c r="O762" s="220"/>
      <c r="P762" s="38"/>
    </row>
    <row r="763" spans="2:16" ht="30.2" customHeight="1">
      <c r="B763" s="312" t="s">
        <v>154</v>
      </c>
      <c r="C763" s="35" t="s">
        <v>1276</v>
      </c>
      <c r="D763" s="162" t="s">
        <v>236</v>
      </c>
      <c r="E763" s="159"/>
      <c r="F763" s="157"/>
      <c r="G763" s="159" t="s">
        <v>166</v>
      </c>
      <c r="H763" s="169" t="s">
        <v>141</v>
      </c>
      <c r="I763" s="152"/>
      <c r="J763" s="38"/>
      <c r="K763" s="38" t="s">
        <v>1277</v>
      </c>
      <c r="L763" s="39" t="s">
        <v>1278</v>
      </c>
      <c r="M763" s="36" t="s">
        <v>144</v>
      </c>
      <c r="N763" s="157" t="s">
        <v>145</v>
      </c>
      <c r="O763" s="220"/>
      <c r="P763" s="38"/>
    </row>
    <row r="764" spans="2:16" ht="30.2" customHeight="1">
      <c r="B764" s="312" t="s">
        <v>132</v>
      </c>
      <c r="C764" s="35" t="s">
        <v>1279</v>
      </c>
      <c r="D764" s="162" t="s">
        <v>201</v>
      </c>
      <c r="E764" s="159"/>
      <c r="F764" s="157"/>
      <c r="G764" s="159"/>
      <c r="H764" s="169"/>
      <c r="I764" s="38"/>
      <c r="J764" s="38"/>
      <c r="K764" s="38"/>
      <c r="L764" s="39"/>
      <c r="M764" s="36"/>
      <c r="N764" s="157"/>
      <c r="O764" s="220"/>
      <c r="P764" s="38"/>
    </row>
    <row r="765" spans="2:16" ht="30.2" customHeight="1">
      <c r="B765" s="312" t="s">
        <v>154</v>
      </c>
      <c r="C765" s="35" t="s">
        <v>1280</v>
      </c>
      <c r="D765" s="162" t="s">
        <v>236</v>
      </c>
      <c r="E765" s="159"/>
      <c r="F765" s="157"/>
      <c r="G765" s="159" t="s">
        <v>141</v>
      </c>
      <c r="H765" s="169" t="s">
        <v>166</v>
      </c>
      <c r="I765" s="152"/>
      <c r="J765" s="38"/>
      <c r="K765" s="38"/>
      <c r="L765" s="39"/>
      <c r="M765" s="36"/>
      <c r="N765" s="157"/>
      <c r="O765" s="220"/>
      <c r="P765" s="38"/>
    </row>
    <row r="766" spans="2:16" ht="30.2" customHeight="1">
      <c r="B766" s="314"/>
      <c r="C766" s="35" t="s">
        <v>1281</v>
      </c>
      <c r="D766" s="349"/>
      <c r="E766" s="227"/>
      <c r="F766" s="157"/>
      <c r="G766" s="227"/>
      <c r="H766" s="229"/>
      <c r="I766" s="231"/>
      <c r="J766" s="38"/>
      <c r="K766" s="38"/>
      <c r="L766" s="39"/>
      <c r="M766" s="36" t="s">
        <v>547</v>
      </c>
      <c r="N766" s="157" t="s">
        <v>429</v>
      </c>
      <c r="O766" s="220"/>
      <c r="P766" s="231"/>
    </row>
    <row r="767" spans="2:16" ht="30.2" customHeight="1">
      <c r="B767" s="314" t="s">
        <v>1282</v>
      </c>
      <c r="C767" s="35" t="s">
        <v>1283</v>
      </c>
      <c r="D767" s="225"/>
      <c r="E767" s="227"/>
      <c r="F767" s="157"/>
      <c r="G767" s="227"/>
      <c r="H767" s="229"/>
      <c r="I767" s="351"/>
      <c r="J767" s="38"/>
      <c r="K767" s="38"/>
      <c r="L767" s="39"/>
      <c r="M767" s="36" t="s">
        <v>144</v>
      </c>
      <c r="N767" s="157" t="s">
        <v>145</v>
      </c>
      <c r="O767" s="220">
        <v>60651</v>
      </c>
      <c r="P767" s="231" t="s">
        <v>1284</v>
      </c>
    </row>
    <row r="768" spans="2:16" ht="30.2" customHeight="1">
      <c r="B768" s="314" t="s">
        <v>154</v>
      </c>
      <c r="C768" s="35" t="s">
        <v>1285</v>
      </c>
      <c r="D768" s="350" t="s">
        <v>236</v>
      </c>
      <c r="E768" s="227" t="s">
        <v>237</v>
      </c>
      <c r="F768" s="157"/>
      <c r="G768" s="227" t="s">
        <v>138</v>
      </c>
      <c r="H768" s="229" t="s">
        <v>138</v>
      </c>
      <c r="I768" s="152">
        <v>45789</v>
      </c>
      <c r="J768" s="38"/>
      <c r="K768" s="38"/>
      <c r="L768" s="39"/>
      <c r="M768" s="36" t="s">
        <v>1286</v>
      </c>
      <c r="N768" s="157"/>
      <c r="O768" s="220"/>
      <c r="P768" s="231"/>
    </row>
    <row r="769" spans="2:16" ht="30.2" customHeight="1">
      <c r="B769" s="314" t="s">
        <v>132</v>
      </c>
      <c r="C769" s="35" t="s">
        <v>1287</v>
      </c>
      <c r="D769" s="225"/>
      <c r="E769" s="227"/>
      <c r="F769" s="157"/>
      <c r="G769" s="227"/>
      <c r="H769" s="229"/>
      <c r="I769" s="231"/>
      <c r="J769" s="38"/>
      <c r="K769" s="38"/>
      <c r="L769" s="39"/>
      <c r="M769" s="36"/>
      <c r="N769" s="157"/>
      <c r="O769" s="220"/>
      <c r="P769" s="231"/>
    </row>
    <row r="770" spans="2:16" ht="30.2" customHeight="1">
      <c r="B770" s="314" t="s">
        <v>130</v>
      </c>
      <c r="C770" s="35" t="s">
        <v>1288</v>
      </c>
      <c r="D770" s="225"/>
      <c r="E770" s="227"/>
      <c r="F770" s="157"/>
      <c r="G770" s="227" t="s">
        <v>166</v>
      </c>
      <c r="H770" s="229"/>
      <c r="I770" s="231"/>
      <c r="J770" s="38"/>
      <c r="K770" s="38"/>
      <c r="L770" s="39"/>
      <c r="M770" s="36"/>
      <c r="N770" s="157"/>
      <c r="O770" s="220"/>
      <c r="P770" s="231"/>
    </row>
    <row r="771" spans="2:16" ht="30.2" customHeight="1">
      <c r="B771" s="314" t="s">
        <v>154</v>
      </c>
      <c r="C771" s="35" t="s">
        <v>1289</v>
      </c>
      <c r="D771" s="225" t="s">
        <v>157</v>
      </c>
      <c r="E771" s="227"/>
      <c r="F771" s="157"/>
      <c r="G771" s="227" t="s">
        <v>141</v>
      </c>
      <c r="H771" s="229"/>
      <c r="I771" s="231"/>
      <c r="J771" s="38"/>
      <c r="K771" s="38"/>
      <c r="L771" s="39"/>
      <c r="M771" s="36"/>
      <c r="N771" s="157"/>
      <c r="O771" s="220"/>
      <c r="P771" s="231"/>
    </row>
    <row r="772" spans="2:16" ht="30.2" customHeight="1">
      <c r="B772" s="314" t="s">
        <v>154</v>
      </c>
      <c r="C772" s="35" t="s">
        <v>1290</v>
      </c>
      <c r="D772" s="350" t="s">
        <v>157</v>
      </c>
      <c r="E772" s="227" t="s">
        <v>276</v>
      </c>
      <c r="F772" s="157"/>
      <c r="G772" s="227" t="s">
        <v>150</v>
      </c>
      <c r="H772" s="229"/>
      <c r="I772" s="301"/>
      <c r="J772" s="38"/>
      <c r="K772" s="38"/>
      <c r="L772" s="39"/>
      <c r="M772" s="36" t="s">
        <v>277</v>
      </c>
      <c r="N772" s="157" t="s">
        <v>136</v>
      </c>
      <c r="O772" s="220"/>
      <c r="P772" s="231"/>
    </row>
    <row r="773" spans="2:16" ht="30.2" customHeight="1">
      <c r="B773" s="314" t="s">
        <v>130</v>
      </c>
      <c r="C773" s="35" t="s">
        <v>1291</v>
      </c>
      <c r="D773" s="225" t="s">
        <v>183</v>
      </c>
      <c r="E773" s="227"/>
      <c r="F773" s="157"/>
      <c r="G773" s="227" t="s">
        <v>166</v>
      </c>
      <c r="H773" s="229"/>
      <c r="I773" s="231"/>
      <c r="J773" s="38"/>
      <c r="K773" s="38" t="s">
        <v>1292</v>
      </c>
      <c r="L773" s="39" t="s">
        <v>1293</v>
      </c>
      <c r="M773" s="36" t="s">
        <v>144</v>
      </c>
      <c r="N773" s="157" t="s">
        <v>145</v>
      </c>
      <c r="O773" s="220"/>
      <c r="P773" s="231"/>
    </row>
    <row r="774" spans="2:16" ht="30.2" customHeight="1">
      <c r="B774" s="314" t="s">
        <v>154</v>
      </c>
      <c r="C774" s="35" t="s">
        <v>1294</v>
      </c>
      <c r="D774" s="349"/>
      <c r="E774" s="227"/>
      <c r="F774" s="157"/>
      <c r="G774" s="227"/>
      <c r="H774" s="229"/>
      <c r="I774" s="231"/>
      <c r="J774" s="38"/>
      <c r="K774" s="38"/>
      <c r="L774" s="39"/>
      <c r="M774" s="36"/>
      <c r="N774" s="157"/>
      <c r="O774" s="220"/>
      <c r="P774" s="231"/>
    </row>
    <row r="775" spans="2:16" ht="30.2" customHeight="1">
      <c r="B775" s="314" t="s">
        <v>154</v>
      </c>
      <c r="C775" s="35" t="s">
        <v>1295</v>
      </c>
      <c r="D775" s="225" t="s">
        <v>295</v>
      </c>
      <c r="E775" s="227"/>
      <c r="F775" s="157"/>
      <c r="G775" s="227" t="s">
        <v>150</v>
      </c>
      <c r="H775" s="229"/>
      <c r="I775" s="231"/>
      <c r="J775" s="38"/>
      <c r="K775" s="38"/>
      <c r="L775" s="39"/>
      <c r="M775" s="36"/>
      <c r="N775" s="157"/>
      <c r="O775" s="220"/>
      <c r="P775" s="231"/>
    </row>
    <row r="776" spans="2:16" ht="30.2" customHeight="1">
      <c r="B776" s="312" t="s">
        <v>130</v>
      </c>
      <c r="C776" s="35" t="s">
        <v>1296</v>
      </c>
      <c r="D776" s="225" t="s">
        <v>295</v>
      </c>
      <c r="E776" s="227"/>
      <c r="F776" s="157"/>
      <c r="G776" s="227" t="s">
        <v>150</v>
      </c>
      <c r="H776" s="229"/>
      <c r="I776" s="231"/>
      <c r="J776" s="38"/>
      <c r="K776" s="38"/>
      <c r="L776" s="39"/>
      <c r="M776" s="36"/>
      <c r="N776" s="157"/>
      <c r="O776" s="220"/>
      <c r="P776" s="231"/>
    </row>
    <row r="777" spans="2:16" ht="30.2" customHeight="1">
      <c r="B777" s="312" t="s">
        <v>130</v>
      </c>
      <c r="C777" s="35" t="s">
        <v>1297</v>
      </c>
      <c r="D777" s="162" t="s">
        <v>295</v>
      </c>
      <c r="E777" s="159"/>
      <c r="F777" s="157"/>
      <c r="G777" s="159" t="s">
        <v>150</v>
      </c>
      <c r="H777" s="169"/>
      <c r="I777" s="38"/>
      <c r="J777" s="38"/>
      <c r="K777" s="38"/>
      <c r="L777" s="39"/>
      <c r="M777" s="36"/>
      <c r="N777" s="157"/>
      <c r="O777" s="220"/>
      <c r="P777" s="38"/>
    </row>
    <row r="778" spans="2:16" ht="30.2" customHeight="1">
      <c r="B778" s="314" t="s">
        <v>130</v>
      </c>
      <c r="C778" s="35" t="s">
        <v>1298</v>
      </c>
      <c r="D778" s="225" t="s">
        <v>295</v>
      </c>
      <c r="E778" s="227"/>
      <c r="F778" s="157"/>
      <c r="G778" s="227" t="s">
        <v>150</v>
      </c>
      <c r="H778" s="229"/>
      <c r="I778" s="231"/>
      <c r="J778" s="38"/>
      <c r="K778" s="38"/>
      <c r="L778" s="39"/>
      <c r="M778" s="36"/>
      <c r="N778" s="157"/>
      <c r="O778" s="220"/>
      <c r="P778" s="231"/>
    </row>
    <row r="779" spans="2:16" ht="30.2" customHeight="1">
      <c r="B779" s="314" t="s">
        <v>130</v>
      </c>
      <c r="C779" s="35" t="s">
        <v>1299</v>
      </c>
      <c r="D779" s="225" t="s">
        <v>295</v>
      </c>
      <c r="E779" s="227"/>
      <c r="F779" s="157"/>
      <c r="G779" s="227" t="s">
        <v>150</v>
      </c>
      <c r="H779" s="229"/>
      <c r="I779" s="231"/>
      <c r="J779" s="38"/>
      <c r="K779" s="38"/>
      <c r="L779" s="39"/>
      <c r="M779" s="36"/>
      <c r="N779" s="157"/>
      <c r="O779" s="220"/>
      <c r="P779" s="231"/>
    </row>
    <row r="780" spans="2:16" ht="30.2" customHeight="1">
      <c r="B780" s="314" t="s">
        <v>130</v>
      </c>
      <c r="C780" s="35" t="s">
        <v>1300</v>
      </c>
      <c r="D780" s="225" t="s">
        <v>183</v>
      </c>
      <c r="E780" s="227"/>
      <c r="F780" s="157"/>
      <c r="G780" s="227" t="s">
        <v>150</v>
      </c>
      <c r="H780" s="229"/>
      <c r="I780" s="231"/>
      <c r="J780" s="38"/>
      <c r="K780" s="38"/>
      <c r="L780" s="39"/>
      <c r="M780" s="36"/>
      <c r="N780" s="157"/>
      <c r="O780" s="220"/>
      <c r="P780" s="231"/>
    </row>
    <row r="781" spans="2:16" ht="30.2" customHeight="1">
      <c r="B781" s="314" t="s">
        <v>130</v>
      </c>
      <c r="C781" s="35" t="s">
        <v>1301</v>
      </c>
      <c r="D781" s="225" t="s">
        <v>149</v>
      </c>
      <c r="E781" s="227"/>
      <c r="F781" s="157"/>
      <c r="G781" s="227" t="s">
        <v>138</v>
      </c>
      <c r="H781" s="229"/>
      <c r="I781" s="231"/>
      <c r="J781" s="38"/>
      <c r="K781" s="38"/>
      <c r="L781" s="39"/>
      <c r="M781" s="36"/>
      <c r="N781" s="157"/>
      <c r="O781" s="220"/>
      <c r="P781" s="231"/>
    </row>
    <row r="782" spans="2:16" ht="30.2" customHeight="1">
      <c r="B782" s="314"/>
      <c r="C782" s="35" t="s">
        <v>1302</v>
      </c>
      <c r="D782" s="349" t="s">
        <v>339</v>
      </c>
      <c r="E782" s="227"/>
      <c r="F782" s="157"/>
      <c r="G782" s="227" t="s">
        <v>304</v>
      </c>
      <c r="H782" s="229"/>
      <c r="I782" s="231"/>
      <c r="J782" s="38"/>
      <c r="K782" s="38"/>
      <c r="L782" s="39"/>
      <c r="M782" s="36" t="s">
        <v>663</v>
      </c>
      <c r="N782" s="157" t="s">
        <v>152</v>
      </c>
      <c r="O782" s="220"/>
      <c r="P782" s="231" t="s">
        <v>306</v>
      </c>
    </row>
    <row r="783" spans="2:16" ht="30.2" customHeight="1">
      <c r="B783" s="314" t="s">
        <v>132</v>
      </c>
      <c r="C783" s="35" t="s">
        <v>1303</v>
      </c>
      <c r="D783" s="225"/>
      <c r="E783" s="227"/>
      <c r="F783" s="157"/>
      <c r="G783" s="227"/>
      <c r="H783" s="229"/>
      <c r="I783" s="231"/>
      <c r="J783" s="38"/>
      <c r="K783" s="38"/>
      <c r="L783" s="39"/>
      <c r="M783" s="36"/>
      <c r="N783" s="157"/>
      <c r="O783" s="220"/>
      <c r="P783" s="231"/>
    </row>
    <row r="784" spans="2:16" ht="30.2" customHeight="1">
      <c r="B784" s="312" t="s">
        <v>132</v>
      </c>
      <c r="C784" s="35" t="s">
        <v>1304</v>
      </c>
      <c r="D784" s="225" t="s">
        <v>339</v>
      </c>
      <c r="E784" s="227"/>
      <c r="F784" s="157"/>
      <c r="G784" s="227"/>
      <c r="H784" s="229"/>
      <c r="I784" s="231"/>
      <c r="J784" s="38"/>
      <c r="K784" s="38"/>
      <c r="L784" s="39"/>
      <c r="M784" s="36"/>
      <c r="N784" s="157"/>
      <c r="O784" s="220"/>
      <c r="P784" s="231" t="s">
        <v>980</v>
      </c>
    </row>
    <row r="785" spans="2:16" ht="30.2" customHeight="1">
      <c r="B785" s="312"/>
      <c r="C785" s="35" t="s">
        <v>1305</v>
      </c>
      <c r="D785" s="163" t="s">
        <v>183</v>
      </c>
      <c r="E785" s="159"/>
      <c r="F785" s="157"/>
      <c r="G785" s="159" t="s">
        <v>161</v>
      </c>
      <c r="H785" s="169" t="s">
        <v>141</v>
      </c>
      <c r="I785" s="223"/>
      <c r="J785" s="38"/>
      <c r="K785" s="38"/>
      <c r="L785" s="39" t="s">
        <v>1306</v>
      </c>
      <c r="M785" s="36" t="s">
        <v>1307</v>
      </c>
      <c r="N785" s="157" t="s">
        <v>145</v>
      </c>
      <c r="O785" s="220">
        <v>60452</v>
      </c>
      <c r="P785" s="38" t="s">
        <v>1308</v>
      </c>
    </row>
    <row r="786" spans="2:16" ht="30.2" customHeight="1">
      <c r="B786" s="312" t="s">
        <v>154</v>
      </c>
      <c r="C786" s="35" t="s">
        <v>1309</v>
      </c>
      <c r="D786" s="162" t="s">
        <v>339</v>
      </c>
      <c r="E786" s="159"/>
      <c r="F786" s="157"/>
      <c r="G786" s="159" t="s">
        <v>166</v>
      </c>
      <c r="H786" s="169"/>
      <c r="I786" s="38"/>
      <c r="J786" s="38"/>
      <c r="K786" s="38"/>
      <c r="L786" s="39"/>
      <c r="M786" s="36"/>
      <c r="N786" s="157"/>
      <c r="O786" s="220"/>
      <c r="P786" s="38"/>
    </row>
    <row r="787" spans="2:16" ht="30.2" customHeight="1">
      <c r="B787" s="312" t="s">
        <v>132</v>
      </c>
      <c r="C787" s="35" t="s">
        <v>1310</v>
      </c>
      <c r="D787" s="162"/>
      <c r="E787" s="159"/>
      <c r="F787" s="157"/>
      <c r="G787" s="159"/>
      <c r="H787" s="169"/>
      <c r="I787" s="38"/>
      <c r="J787" s="38"/>
      <c r="K787" s="38"/>
      <c r="L787" s="39"/>
      <c r="M787" s="36"/>
      <c r="N787" s="157"/>
      <c r="O787" s="220"/>
      <c r="P787" s="38"/>
    </row>
    <row r="788" spans="2:16" ht="30.2" customHeight="1">
      <c r="B788" s="312"/>
      <c r="C788" s="35" t="s">
        <v>1311</v>
      </c>
      <c r="D788" s="163" t="s">
        <v>135</v>
      </c>
      <c r="E788" s="159"/>
      <c r="F788" s="157"/>
      <c r="G788" s="159"/>
      <c r="H788" s="169"/>
      <c r="I788" s="38"/>
      <c r="J788" s="38"/>
      <c r="K788" s="38"/>
      <c r="L788" s="39"/>
      <c r="M788" s="36"/>
      <c r="N788" s="157" t="s">
        <v>136</v>
      </c>
      <c r="O788" s="220"/>
      <c r="P788" s="38"/>
    </row>
    <row r="789" spans="2:16" ht="30.2" customHeight="1">
      <c r="B789" s="312" t="s">
        <v>130</v>
      </c>
      <c r="C789" s="35" t="s">
        <v>1312</v>
      </c>
      <c r="D789" s="162" t="s">
        <v>157</v>
      </c>
      <c r="E789" s="159"/>
      <c r="F789" s="157"/>
      <c r="G789" s="159" t="s">
        <v>138</v>
      </c>
      <c r="H789" s="169"/>
      <c r="I789" s="38"/>
      <c r="J789" s="38"/>
      <c r="K789" s="38" t="s">
        <v>1313</v>
      </c>
      <c r="L789" s="39" t="s">
        <v>1314</v>
      </c>
      <c r="M789" s="36" t="s">
        <v>326</v>
      </c>
      <c r="N789" s="157" t="s">
        <v>145</v>
      </c>
      <c r="O789" s="220"/>
      <c r="P789" s="38" t="s">
        <v>1315</v>
      </c>
    </row>
    <row r="790" spans="2:16" ht="30.2" customHeight="1">
      <c r="B790" s="312" t="s">
        <v>139</v>
      </c>
      <c r="C790" s="35" t="s">
        <v>1316</v>
      </c>
      <c r="D790" s="162" t="s">
        <v>1080</v>
      </c>
      <c r="E790" s="159" t="s">
        <v>407</v>
      </c>
      <c r="F790" s="157"/>
      <c r="G790" s="159" t="s">
        <v>141</v>
      </c>
      <c r="H790" s="169"/>
      <c r="I790" s="152"/>
      <c r="J790" s="38"/>
      <c r="K790" s="38"/>
      <c r="L790" s="39"/>
      <c r="M790" s="36"/>
      <c r="N790" s="157"/>
      <c r="O790" s="220"/>
      <c r="P790" s="38"/>
    </row>
    <row r="791" spans="2:16" ht="30.2" customHeight="1">
      <c r="B791" s="312" t="s">
        <v>139</v>
      </c>
      <c r="C791" s="35" t="s">
        <v>1317</v>
      </c>
      <c r="D791" s="162"/>
      <c r="E791" s="159"/>
      <c r="F791" s="157"/>
      <c r="G791" s="159" t="s">
        <v>141</v>
      </c>
      <c r="H791" s="169"/>
      <c r="I791" s="152"/>
      <c r="J791" s="38"/>
      <c r="K791" s="38"/>
      <c r="L791" s="39"/>
      <c r="M791" s="36"/>
      <c r="N791" s="157"/>
      <c r="O791" s="220"/>
      <c r="P791" s="38" t="s">
        <v>1318</v>
      </c>
    </row>
    <row r="792" spans="2:16" ht="30.2" customHeight="1">
      <c r="B792" s="312" t="s">
        <v>132</v>
      </c>
      <c r="C792" s="35" t="s">
        <v>1319</v>
      </c>
      <c r="D792" s="162"/>
      <c r="E792" s="159"/>
      <c r="F792" s="157"/>
      <c r="G792" s="159"/>
      <c r="H792" s="169"/>
      <c r="I792" s="38"/>
      <c r="J792" s="38"/>
      <c r="K792" s="38"/>
      <c r="L792" s="39"/>
      <c r="M792" s="36"/>
      <c r="N792" s="157"/>
      <c r="O792" s="220"/>
      <c r="P792" s="38"/>
    </row>
    <row r="793" spans="2:16" ht="30.2" customHeight="1">
      <c r="B793" s="312" t="s">
        <v>139</v>
      </c>
      <c r="C793" s="35" t="s">
        <v>1320</v>
      </c>
      <c r="D793" s="162" t="s">
        <v>157</v>
      </c>
      <c r="E793" s="159"/>
      <c r="F793" s="157"/>
      <c r="G793" s="159" t="s">
        <v>141</v>
      </c>
      <c r="H793" s="169"/>
      <c r="I793" s="152"/>
      <c r="J793" s="38"/>
      <c r="K793" s="38"/>
      <c r="L793" s="39"/>
      <c r="M793" s="36"/>
      <c r="N793" s="157"/>
      <c r="O793" s="220"/>
      <c r="P793" s="38"/>
    </row>
    <row r="794" spans="2:16" ht="30.2" customHeight="1">
      <c r="B794" s="312" t="s">
        <v>130</v>
      </c>
      <c r="C794" s="35" t="s">
        <v>1321</v>
      </c>
      <c r="D794" s="162" t="s">
        <v>185</v>
      </c>
      <c r="E794" s="159"/>
      <c r="F794" s="157"/>
      <c r="G794" s="159" t="s">
        <v>166</v>
      </c>
      <c r="H794" s="169"/>
      <c r="I794" s="38"/>
      <c r="J794" s="38"/>
      <c r="K794" s="38">
        <v>3128775339</v>
      </c>
      <c r="L794" s="39" t="s">
        <v>1322</v>
      </c>
      <c r="M794" s="36" t="s">
        <v>144</v>
      </c>
      <c r="N794" s="157" t="s">
        <v>145</v>
      </c>
      <c r="O794" s="220"/>
      <c r="P794" s="38"/>
    </row>
    <row r="795" spans="2:16" ht="30.2" customHeight="1">
      <c r="B795" s="312" t="s">
        <v>199</v>
      </c>
      <c r="C795" s="35" t="s">
        <v>1323</v>
      </c>
      <c r="D795" s="162"/>
      <c r="E795" s="159"/>
      <c r="F795" s="157"/>
      <c r="G795" s="159"/>
      <c r="H795" s="169"/>
      <c r="I795" s="38"/>
      <c r="J795" s="38"/>
      <c r="K795" s="38"/>
      <c r="L795" s="39"/>
      <c r="M795" s="36"/>
      <c r="N795" s="157"/>
      <c r="O795" s="220"/>
      <c r="P795" s="38"/>
    </row>
    <row r="796" spans="2:16" ht="30.2" customHeight="1">
      <c r="B796" s="312"/>
      <c r="C796" s="35" t="s">
        <v>1324</v>
      </c>
      <c r="D796" s="163" t="s">
        <v>135</v>
      </c>
      <c r="E796" s="159"/>
      <c r="F796" s="157"/>
      <c r="G796" s="159"/>
      <c r="H796" s="169"/>
      <c r="I796" s="38"/>
      <c r="J796" s="38"/>
      <c r="K796" s="38"/>
      <c r="L796" s="39"/>
      <c r="M796" s="36"/>
      <c r="N796" s="157" t="s">
        <v>145</v>
      </c>
      <c r="O796" s="220"/>
      <c r="P796" s="38"/>
    </row>
    <row r="797" spans="2:16" ht="30.2" customHeight="1">
      <c r="B797" s="312" t="s">
        <v>132</v>
      </c>
      <c r="C797" s="35" t="s">
        <v>1325</v>
      </c>
      <c r="D797" s="162" t="s">
        <v>201</v>
      </c>
      <c r="E797" s="159"/>
      <c r="F797" s="157"/>
      <c r="G797" s="159"/>
      <c r="H797" s="169"/>
      <c r="I797" s="38"/>
      <c r="J797" s="38"/>
      <c r="K797" s="38"/>
      <c r="L797" s="39"/>
      <c r="M797" s="36"/>
      <c r="N797" s="157"/>
      <c r="O797" s="220"/>
      <c r="P797" s="38"/>
    </row>
    <row r="798" spans="2:16" ht="30.2" customHeight="1">
      <c r="B798" s="312"/>
      <c r="C798" s="35" t="s">
        <v>1326</v>
      </c>
      <c r="D798" s="163" t="s">
        <v>135</v>
      </c>
      <c r="E798" s="159"/>
      <c r="F798" s="157"/>
      <c r="G798" s="159" t="s">
        <v>138</v>
      </c>
      <c r="H798" s="169"/>
      <c r="I798" s="38"/>
      <c r="J798" s="38"/>
      <c r="K798" s="38"/>
      <c r="L798" s="39"/>
      <c r="M798" s="36"/>
      <c r="N798" s="157" t="s">
        <v>220</v>
      </c>
      <c r="O798" s="220"/>
      <c r="P798" s="38"/>
    </row>
    <row r="799" spans="2:16" ht="30.2" customHeight="1">
      <c r="B799" s="312"/>
      <c r="C799" s="35" t="s">
        <v>1327</v>
      </c>
      <c r="D799" s="163" t="s">
        <v>135</v>
      </c>
      <c r="E799" s="159" t="s">
        <v>1328</v>
      </c>
      <c r="F799" s="157"/>
      <c r="G799" s="159" t="s">
        <v>141</v>
      </c>
      <c r="H799" s="169"/>
      <c r="I799" s="152"/>
      <c r="J799" s="38"/>
      <c r="K799" s="38"/>
      <c r="L799" s="39"/>
      <c r="M799" s="36" t="s">
        <v>1329</v>
      </c>
      <c r="N799" s="157" t="s">
        <v>145</v>
      </c>
      <c r="O799" s="220"/>
      <c r="P799" s="38" t="s">
        <v>1330</v>
      </c>
    </row>
    <row r="800" spans="2:16" ht="30.2" customHeight="1">
      <c r="B800" s="312"/>
      <c r="C800" s="35" t="s">
        <v>1331</v>
      </c>
      <c r="D800" s="163" t="s">
        <v>135</v>
      </c>
      <c r="E800" s="159"/>
      <c r="F800" s="157"/>
      <c r="G800" s="159"/>
      <c r="H800" s="169"/>
      <c r="I800" s="38"/>
      <c r="J800" s="38"/>
      <c r="K800" s="38"/>
      <c r="L800" s="39"/>
      <c r="M800" s="36"/>
      <c r="N800" s="157" t="s">
        <v>145</v>
      </c>
      <c r="O800" s="220"/>
      <c r="P800" s="38"/>
    </row>
    <row r="801" spans="2:16" ht="30.2" customHeight="1">
      <c r="B801" s="312"/>
      <c r="C801" s="35" t="s">
        <v>1332</v>
      </c>
      <c r="D801" s="162" t="s">
        <v>159</v>
      </c>
      <c r="E801" s="159" t="s">
        <v>407</v>
      </c>
      <c r="F801" s="157"/>
      <c r="G801" s="159" t="s">
        <v>166</v>
      </c>
      <c r="H801" s="169"/>
      <c r="I801" s="223"/>
      <c r="J801" s="38"/>
      <c r="K801" s="38"/>
      <c r="L801" s="39"/>
      <c r="M801" s="36"/>
      <c r="N801" s="157"/>
      <c r="O801" s="220"/>
      <c r="P801" s="38"/>
    </row>
    <row r="802" spans="2:16" ht="30.2" customHeight="1">
      <c r="B802" s="312"/>
      <c r="C802" s="35" t="s">
        <v>1333</v>
      </c>
      <c r="D802" s="164" t="s">
        <v>171</v>
      </c>
      <c r="E802" s="159" t="s">
        <v>276</v>
      </c>
      <c r="F802" s="157"/>
      <c r="G802" s="159" t="s">
        <v>150</v>
      </c>
      <c r="H802" s="169" t="s">
        <v>138</v>
      </c>
      <c r="I802" s="38"/>
      <c r="J802" s="38"/>
      <c r="K802" s="38"/>
      <c r="L802" s="39"/>
      <c r="M802" s="36" t="s">
        <v>669</v>
      </c>
      <c r="N802" s="157" t="s">
        <v>136</v>
      </c>
      <c r="O802" s="220"/>
      <c r="P802" s="38"/>
    </row>
    <row r="803" spans="2:16" ht="30.2" customHeight="1">
      <c r="B803" s="312" t="s">
        <v>154</v>
      </c>
      <c r="C803" s="35" t="s">
        <v>1334</v>
      </c>
      <c r="D803" s="162" t="s">
        <v>157</v>
      </c>
      <c r="E803" s="159"/>
      <c r="F803" s="157"/>
      <c r="G803" s="159" t="s">
        <v>141</v>
      </c>
      <c r="H803" s="169"/>
      <c r="I803" s="38"/>
      <c r="J803" s="38"/>
      <c r="K803" s="38"/>
      <c r="L803" s="39" t="s">
        <v>1335</v>
      </c>
      <c r="M803" s="36" t="s">
        <v>326</v>
      </c>
      <c r="N803" s="157" t="s">
        <v>145</v>
      </c>
      <c r="O803" s="220"/>
      <c r="P803" s="38" t="s">
        <v>1336</v>
      </c>
    </row>
    <row r="804" spans="2:16" ht="30.2" customHeight="1">
      <c r="B804" s="312" t="s">
        <v>139</v>
      </c>
      <c r="C804" s="35" t="s">
        <v>1337</v>
      </c>
      <c r="D804" s="162" t="s">
        <v>466</v>
      </c>
      <c r="E804" s="159"/>
      <c r="F804" s="157"/>
      <c r="G804" s="159" t="s">
        <v>141</v>
      </c>
      <c r="H804" s="169"/>
      <c r="I804" s="152"/>
      <c r="J804" s="38"/>
      <c r="K804" s="38"/>
      <c r="L804" s="39"/>
      <c r="M804" s="36"/>
      <c r="N804" s="157"/>
      <c r="O804" s="220"/>
      <c r="P804" s="54" t="s">
        <v>1338</v>
      </c>
    </row>
    <row r="805" spans="2:16" ht="30.2" customHeight="1">
      <c r="B805" s="313"/>
      <c r="C805" s="35" t="s">
        <v>1339</v>
      </c>
      <c r="D805" s="224" t="s">
        <v>185</v>
      </c>
      <c r="E805" s="226" t="s">
        <v>276</v>
      </c>
      <c r="F805" s="157"/>
      <c r="G805" s="226" t="s">
        <v>166</v>
      </c>
      <c r="H805" s="228"/>
      <c r="I805" s="54"/>
      <c r="J805" s="63"/>
      <c r="K805" s="54"/>
      <c r="L805" s="216"/>
      <c r="M805" s="36" t="s">
        <v>1340</v>
      </c>
      <c r="N805" s="157"/>
      <c r="O805" s="222"/>
      <c r="P805" s="54"/>
    </row>
    <row r="806" spans="2:16" ht="30.2" customHeight="1">
      <c r="B806" s="312" t="s">
        <v>154</v>
      </c>
      <c r="C806" s="35" t="s">
        <v>1341</v>
      </c>
      <c r="D806" s="162" t="s">
        <v>466</v>
      </c>
      <c r="E806" s="159" t="s">
        <v>276</v>
      </c>
      <c r="F806" s="157"/>
      <c r="G806" s="159" t="s">
        <v>138</v>
      </c>
      <c r="H806" s="169" t="s">
        <v>141</v>
      </c>
      <c r="I806" s="152"/>
      <c r="J806" s="38"/>
      <c r="K806" s="38"/>
      <c r="L806" s="39"/>
      <c r="M806" s="36" t="s">
        <v>1342</v>
      </c>
      <c r="N806" s="157" t="s">
        <v>1343</v>
      </c>
      <c r="O806" s="220"/>
      <c r="P806" s="38" t="s">
        <v>1344</v>
      </c>
    </row>
    <row r="807" spans="2:16" ht="30.2" customHeight="1">
      <c r="B807" s="313" t="s">
        <v>130</v>
      </c>
      <c r="C807" s="35" t="s">
        <v>1345</v>
      </c>
      <c r="D807" s="224" t="s">
        <v>295</v>
      </c>
      <c r="E807" s="226" t="s">
        <v>407</v>
      </c>
      <c r="F807" s="157"/>
      <c r="G807" s="226" t="s">
        <v>150</v>
      </c>
      <c r="H807" s="228"/>
      <c r="I807" s="230"/>
      <c r="J807" s="63"/>
      <c r="K807" s="54"/>
      <c r="L807" s="216" t="s">
        <v>1346</v>
      </c>
      <c r="M807" s="36" t="s">
        <v>343</v>
      </c>
      <c r="N807" s="157" t="s">
        <v>169</v>
      </c>
      <c r="O807" s="222">
        <v>43201</v>
      </c>
      <c r="P807" s="54" t="s">
        <v>1347</v>
      </c>
    </row>
    <row r="808" spans="2:16" ht="30.2" customHeight="1">
      <c r="B808" s="312" t="s">
        <v>132</v>
      </c>
      <c r="C808" s="35" t="s">
        <v>1348</v>
      </c>
      <c r="D808" s="162" t="s">
        <v>171</v>
      </c>
      <c r="E808" s="159"/>
      <c r="F808" s="157"/>
      <c r="G808" s="159"/>
      <c r="H808" s="169"/>
      <c r="I808" s="38"/>
      <c r="J808" s="38"/>
      <c r="K808" s="38"/>
      <c r="L808" s="39"/>
      <c r="M808" s="36"/>
      <c r="N808" s="157"/>
      <c r="O808" s="220"/>
      <c r="P808" s="38"/>
    </row>
    <row r="809" spans="2:16" ht="30.2" customHeight="1">
      <c r="B809" s="312" t="s">
        <v>132</v>
      </c>
      <c r="C809" s="35" t="s">
        <v>1349</v>
      </c>
      <c r="D809" s="162"/>
      <c r="E809" s="159"/>
      <c r="F809" s="157"/>
      <c r="G809" s="159"/>
      <c r="H809" s="169"/>
      <c r="I809" s="38"/>
      <c r="J809" s="38"/>
      <c r="K809" s="55"/>
      <c r="L809" s="55"/>
      <c r="M809" s="36"/>
      <c r="N809" s="157"/>
      <c r="O809" s="220"/>
      <c r="P809" s="38"/>
    </row>
    <row r="810" spans="2:16" ht="30.2" customHeight="1">
      <c r="B810" s="312" t="s">
        <v>132</v>
      </c>
      <c r="C810" s="35" t="s">
        <v>1350</v>
      </c>
      <c r="D810" s="162"/>
      <c r="E810" s="159"/>
      <c r="F810" s="157"/>
      <c r="G810" s="159"/>
      <c r="H810" s="169"/>
      <c r="I810" s="38"/>
      <c r="J810" s="38"/>
      <c r="K810" s="55"/>
      <c r="L810" s="55"/>
      <c r="M810" s="36"/>
      <c r="N810" s="157"/>
      <c r="O810" s="220"/>
      <c r="P810" s="38"/>
    </row>
    <row r="811" spans="2:16" ht="30.2" customHeight="1">
      <c r="B811" s="312" t="s">
        <v>154</v>
      </c>
      <c r="C811" s="35" t="s">
        <v>1351</v>
      </c>
      <c r="D811" s="162" t="s">
        <v>157</v>
      </c>
      <c r="E811" s="159" t="s">
        <v>276</v>
      </c>
      <c r="F811" s="511"/>
      <c r="G811" s="159" t="s">
        <v>138</v>
      </c>
      <c r="H811" s="169"/>
      <c r="I811" s="152">
        <v>45810</v>
      </c>
      <c r="J811" s="38"/>
      <c r="K811" s="38"/>
      <c r="L811" s="39"/>
      <c r="M811" s="36" t="s">
        <v>181</v>
      </c>
      <c r="N811" s="157" t="s">
        <v>136</v>
      </c>
      <c r="O811" s="220"/>
      <c r="P811" s="38" t="s">
        <v>1352</v>
      </c>
    </row>
    <row r="812" spans="2:16" ht="30.2" customHeight="1">
      <c r="B812" s="312" t="s">
        <v>154</v>
      </c>
      <c r="C812" s="35" t="s">
        <v>1353</v>
      </c>
      <c r="D812" s="162" t="s">
        <v>236</v>
      </c>
      <c r="E812" s="159"/>
      <c r="F812" s="157"/>
      <c r="G812" s="159" t="s">
        <v>166</v>
      </c>
      <c r="H812" s="169"/>
      <c r="I812" s="38"/>
      <c r="J812" s="38"/>
      <c r="K812" s="38"/>
      <c r="L812" s="39"/>
      <c r="M812" s="36"/>
      <c r="N812" s="157"/>
      <c r="O812" s="220"/>
      <c r="P812" s="38"/>
    </row>
    <row r="813" spans="2:16" ht="30.2" customHeight="1">
      <c r="B813" s="312" t="s">
        <v>199</v>
      </c>
      <c r="C813" s="35" t="s">
        <v>1354</v>
      </c>
      <c r="D813" s="162"/>
      <c r="E813" s="159"/>
      <c r="F813" s="157"/>
      <c r="G813" s="159"/>
      <c r="H813" s="169"/>
      <c r="I813" s="38"/>
      <c r="J813" s="38"/>
      <c r="K813" s="38"/>
      <c r="L813" s="39"/>
      <c r="M813" s="36"/>
      <c r="N813" s="157"/>
      <c r="O813" s="220"/>
      <c r="P813" s="38"/>
    </row>
    <row r="814" spans="2:16" ht="30.2" customHeight="1">
      <c r="B814" s="312"/>
      <c r="C814" s="35" t="s">
        <v>1355</v>
      </c>
      <c r="D814" s="163" t="s">
        <v>135</v>
      </c>
      <c r="E814" s="159"/>
      <c r="F814" s="157"/>
      <c r="G814" s="159" t="s">
        <v>138</v>
      </c>
      <c r="H814" s="169"/>
      <c r="I814" s="38"/>
      <c r="J814" s="38"/>
      <c r="K814" s="38"/>
      <c r="L814" s="39"/>
      <c r="M814" s="36" t="s">
        <v>1356</v>
      </c>
      <c r="N814" s="157" t="s">
        <v>169</v>
      </c>
      <c r="O814" s="220"/>
      <c r="P814" s="38"/>
    </row>
    <row r="815" spans="2:16" ht="30.2" customHeight="1">
      <c r="B815" s="312" t="s">
        <v>154</v>
      </c>
      <c r="C815" s="35" t="s">
        <v>1357</v>
      </c>
      <c r="D815" s="164" t="s">
        <v>236</v>
      </c>
      <c r="E815" s="159"/>
      <c r="F815" s="157"/>
      <c r="G815" s="159" t="s">
        <v>141</v>
      </c>
      <c r="H815" s="169"/>
      <c r="I815" s="152"/>
      <c r="J815" s="38"/>
      <c r="K815" s="38"/>
      <c r="L815" s="39"/>
      <c r="M815" s="36"/>
      <c r="N815" s="157"/>
      <c r="O815" s="220"/>
      <c r="P815" s="38" t="s">
        <v>560</v>
      </c>
    </row>
    <row r="816" spans="2:16" ht="30.2" customHeight="1">
      <c r="B816" s="312" t="s">
        <v>132</v>
      </c>
      <c r="C816" s="35" t="s">
        <v>1358</v>
      </c>
      <c r="D816" s="162"/>
      <c r="E816" s="159"/>
      <c r="F816" s="157"/>
      <c r="G816" s="159"/>
      <c r="H816" s="169"/>
      <c r="I816" s="38"/>
      <c r="J816" s="38"/>
      <c r="K816" s="38"/>
      <c r="L816" s="39"/>
      <c r="M816" s="36"/>
      <c r="N816" s="157"/>
      <c r="O816" s="220"/>
      <c r="P816" s="38" t="s">
        <v>1359</v>
      </c>
    </row>
    <row r="817" spans="2:16" ht="30.2" customHeight="1">
      <c r="B817" s="312" t="s">
        <v>132</v>
      </c>
      <c r="C817" s="35" t="s">
        <v>1360</v>
      </c>
      <c r="D817" s="162"/>
      <c r="E817" s="159"/>
      <c r="F817" s="157"/>
      <c r="G817" s="159"/>
      <c r="H817" s="169"/>
      <c r="I817" s="38"/>
      <c r="J817" s="38"/>
      <c r="K817" s="38"/>
      <c r="L817" s="39"/>
      <c r="M817" s="36"/>
      <c r="N817" s="157"/>
      <c r="O817" s="220"/>
      <c r="P817" s="38"/>
    </row>
    <row r="818" spans="2:16" ht="30.2" customHeight="1">
      <c r="B818" s="312"/>
      <c r="C818" s="35" t="s">
        <v>1361</v>
      </c>
      <c r="D818" s="162" t="s">
        <v>171</v>
      </c>
      <c r="E818" s="159" t="s">
        <v>172</v>
      </c>
      <c r="F818" s="157"/>
      <c r="G818" s="159" t="s">
        <v>141</v>
      </c>
      <c r="H818" s="169"/>
      <c r="I818" s="38"/>
      <c r="J818" s="38"/>
      <c r="K818" s="38" t="s">
        <v>1362</v>
      </c>
      <c r="L818" s="39" t="s">
        <v>1363</v>
      </c>
      <c r="M818" s="36" t="s">
        <v>144</v>
      </c>
      <c r="N818" s="157" t="s">
        <v>145</v>
      </c>
      <c r="O818" s="220"/>
      <c r="P818" s="38"/>
    </row>
    <row r="819" spans="2:16" ht="30.2" customHeight="1">
      <c r="B819" s="312" t="s">
        <v>139</v>
      </c>
      <c r="C819" s="35" t="s">
        <v>1364</v>
      </c>
      <c r="D819" s="162" t="s">
        <v>171</v>
      </c>
      <c r="E819" s="159" t="s">
        <v>172</v>
      </c>
      <c r="F819" s="157"/>
      <c r="G819" s="159" t="s">
        <v>141</v>
      </c>
      <c r="H819" s="169"/>
      <c r="I819" s="152"/>
      <c r="J819" s="38"/>
      <c r="K819" s="38" t="s">
        <v>1365</v>
      </c>
      <c r="L819" s="39" t="s">
        <v>1366</v>
      </c>
      <c r="M819" s="36" t="s">
        <v>1367</v>
      </c>
      <c r="N819" s="157" t="s">
        <v>145</v>
      </c>
      <c r="O819" s="220"/>
      <c r="P819" s="38"/>
    </row>
    <row r="820" spans="2:16" ht="30.2" customHeight="1">
      <c r="B820" s="312"/>
      <c r="C820" s="35" t="s">
        <v>1368</v>
      </c>
      <c r="D820" s="163" t="s">
        <v>135</v>
      </c>
      <c r="E820" s="159"/>
      <c r="F820" s="157"/>
      <c r="G820" s="159" t="s">
        <v>150</v>
      </c>
      <c r="H820" s="169"/>
      <c r="I820" s="38"/>
      <c r="J820" s="38"/>
      <c r="K820" s="38"/>
      <c r="L820" s="39"/>
      <c r="M820" s="36"/>
      <c r="N820" s="157" t="s">
        <v>152</v>
      </c>
      <c r="O820" s="220"/>
      <c r="P820" s="38"/>
    </row>
    <row r="821" spans="2:16" ht="30.2" customHeight="1">
      <c r="B821" s="312"/>
      <c r="C821" s="35" t="s">
        <v>1369</v>
      </c>
      <c r="D821" s="163" t="s">
        <v>135</v>
      </c>
      <c r="E821" s="159"/>
      <c r="F821" s="157"/>
      <c r="G821" s="159" t="s">
        <v>138</v>
      </c>
      <c r="H821" s="169"/>
      <c r="I821" s="38"/>
      <c r="J821" s="38"/>
      <c r="K821" s="38"/>
      <c r="L821" s="39"/>
      <c r="M821" s="36" t="s">
        <v>1370</v>
      </c>
      <c r="N821" s="157" t="s">
        <v>169</v>
      </c>
      <c r="O821" s="220"/>
      <c r="P821" s="38"/>
    </row>
    <row r="822" spans="2:16" ht="30.2" customHeight="1">
      <c r="B822" s="312" t="s">
        <v>130</v>
      </c>
      <c r="C822" s="35" t="s">
        <v>1371</v>
      </c>
      <c r="D822" s="162" t="s">
        <v>185</v>
      </c>
      <c r="E822" s="159"/>
      <c r="F822" s="157"/>
      <c r="G822" s="159"/>
      <c r="H822" s="169"/>
      <c r="I822" s="38"/>
      <c r="J822" s="38"/>
      <c r="K822" s="38"/>
      <c r="L822" s="39"/>
      <c r="M822" s="36"/>
      <c r="N822" s="157"/>
      <c r="O822" s="220"/>
      <c r="P822" s="38"/>
    </row>
    <row r="823" spans="2:16" ht="30.2" customHeight="1">
      <c r="B823" s="312" t="s">
        <v>139</v>
      </c>
      <c r="C823" s="35" t="s">
        <v>160</v>
      </c>
      <c r="D823" s="163" t="s">
        <v>135</v>
      </c>
      <c r="E823" s="159" t="s">
        <v>160</v>
      </c>
      <c r="F823" s="157"/>
      <c r="G823" s="159" t="s">
        <v>161</v>
      </c>
      <c r="H823" s="169"/>
      <c r="I823" s="152"/>
      <c r="J823" s="38"/>
      <c r="K823" s="38"/>
      <c r="L823" s="39"/>
      <c r="M823" s="36"/>
      <c r="N823" s="157"/>
      <c r="O823" s="220"/>
      <c r="P823" s="38"/>
    </row>
    <row r="824" spans="2:16" ht="30.2" customHeight="1">
      <c r="B824" s="312"/>
      <c r="C824" s="35" t="s">
        <v>1372</v>
      </c>
      <c r="D824" s="163" t="s">
        <v>135</v>
      </c>
      <c r="E824" s="159" t="s">
        <v>160</v>
      </c>
      <c r="F824" s="157"/>
      <c r="G824" s="159" t="s">
        <v>150</v>
      </c>
      <c r="H824" s="169"/>
      <c r="I824" s="38"/>
      <c r="J824" s="38"/>
      <c r="K824" s="38"/>
      <c r="L824" s="39"/>
      <c r="M824" s="36" t="s">
        <v>1373</v>
      </c>
      <c r="N824" s="157" t="s">
        <v>169</v>
      </c>
      <c r="O824" s="220"/>
      <c r="P824" s="38" t="s">
        <v>1374</v>
      </c>
    </row>
    <row r="825" spans="2:16" ht="30.2" customHeight="1">
      <c r="B825" s="312"/>
      <c r="C825" s="35" t="s">
        <v>1375</v>
      </c>
      <c r="D825" s="163" t="s">
        <v>135</v>
      </c>
      <c r="E825" s="159" t="s">
        <v>160</v>
      </c>
      <c r="F825" s="157"/>
      <c r="G825" s="159" t="s">
        <v>150</v>
      </c>
      <c r="H825" s="169"/>
      <c r="I825" s="38"/>
      <c r="J825" s="38"/>
      <c r="K825" s="38"/>
      <c r="L825" s="39"/>
      <c r="M825" s="36"/>
      <c r="N825" s="157" t="s">
        <v>152</v>
      </c>
      <c r="O825" s="220"/>
      <c r="P825" s="38"/>
    </row>
    <row r="826" spans="2:16" ht="30.2" customHeight="1">
      <c r="B826" s="312" t="s">
        <v>154</v>
      </c>
      <c r="C826" s="35" t="s">
        <v>1375</v>
      </c>
      <c r="D826" s="164" t="s">
        <v>135</v>
      </c>
      <c r="E826" s="159"/>
      <c r="F826" s="157"/>
      <c r="G826" s="159" t="s">
        <v>150</v>
      </c>
      <c r="H826" s="169"/>
      <c r="I826" s="38"/>
      <c r="J826" s="38"/>
      <c r="K826" s="38"/>
      <c r="L826" s="39"/>
      <c r="M826" s="36" t="s">
        <v>663</v>
      </c>
      <c r="N826" s="157" t="s">
        <v>152</v>
      </c>
      <c r="O826" s="220"/>
      <c r="P826" s="38"/>
    </row>
    <row r="827" spans="2:16" ht="30.2" customHeight="1">
      <c r="B827" s="312"/>
      <c r="C827" s="35" t="s">
        <v>1376</v>
      </c>
      <c r="D827" s="163" t="s">
        <v>135</v>
      </c>
      <c r="E827" s="159" t="s">
        <v>160</v>
      </c>
      <c r="F827" s="157"/>
      <c r="G827" s="159" t="s">
        <v>150</v>
      </c>
      <c r="H827" s="169"/>
      <c r="I827" s="38"/>
      <c r="J827" s="38"/>
      <c r="K827" s="38"/>
      <c r="L827" s="39"/>
      <c r="M827" s="36"/>
      <c r="N827" s="157" t="s">
        <v>152</v>
      </c>
      <c r="O827" s="220"/>
      <c r="P827" s="38"/>
    </row>
    <row r="828" spans="2:16" ht="30.2" customHeight="1">
      <c r="B828" s="312" t="s">
        <v>132</v>
      </c>
      <c r="C828" s="35" t="s">
        <v>1377</v>
      </c>
      <c r="D828" s="162"/>
      <c r="E828" s="159"/>
      <c r="F828" s="157"/>
      <c r="G828" s="159"/>
      <c r="H828" s="169"/>
      <c r="I828" s="38"/>
      <c r="J828" s="38"/>
      <c r="K828" s="38"/>
      <c r="L828" s="39"/>
      <c r="M828" s="36"/>
      <c r="N828" s="157"/>
      <c r="O828" s="220"/>
      <c r="P828" s="38"/>
    </row>
    <row r="829" spans="2:16" ht="30.2" customHeight="1">
      <c r="B829" s="312"/>
      <c r="C829" s="35" t="s">
        <v>1378</v>
      </c>
      <c r="D829" s="163" t="s">
        <v>135</v>
      </c>
      <c r="E829" s="159"/>
      <c r="F829" s="157"/>
      <c r="G829" s="159"/>
      <c r="H829" s="169"/>
      <c r="I829" s="38"/>
      <c r="J829" s="38"/>
      <c r="K829" s="38"/>
      <c r="L829" s="39"/>
      <c r="M829" s="36"/>
      <c r="N829" s="157" t="s">
        <v>145</v>
      </c>
      <c r="O829" s="220"/>
      <c r="P829" s="38"/>
    </row>
    <row r="830" spans="2:16" ht="30.2" customHeight="1">
      <c r="B830" s="312"/>
      <c r="C830" s="35" t="s">
        <v>1379</v>
      </c>
      <c r="D830" s="163" t="s">
        <v>135</v>
      </c>
      <c r="E830" s="159"/>
      <c r="F830" s="157"/>
      <c r="G830" s="159"/>
      <c r="H830" s="169"/>
      <c r="I830" s="38"/>
      <c r="J830" s="38"/>
      <c r="K830" s="55"/>
      <c r="L830" s="55"/>
      <c r="M830" s="36"/>
      <c r="N830" s="157" t="s">
        <v>145</v>
      </c>
      <c r="O830" s="220"/>
      <c r="P830" s="55"/>
    </row>
    <row r="831" spans="2:16" ht="30.2" customHeight="1">
      <c r="B831" s="312"/>
      <c r="C831" s="35" t="s">
        <v>1380</v>
      </c>
      <c r="D831" s="163" t="s">
        <v>135</v>
      </c>
      <c r="E831" s="159"/>
      <c r="F831" s="157"/>
      <c r="G831" s="159" t="s">
        <v>138</v>
      </c>
      <c r="H831" s="169"/>
      <c r="I831" s="38"/>
      <c r="J831" s="38"/>
      <c r="K831" s="38"/>
      <c r="L831" s="55"/>
      <c r="M831" s="36" t="s">
        <v>1381</v>
      </c>
      <c r="N831" s="157" t="s">
        <v>169</v>
      </c>
      <c r="O831" s="220"/>
      <c r="P831" s="38"/>
    </row>
    <row r="832" spans="2:16" ht="30.2" customHeight="1">
      <c r="B832" s="312"/>
      <c r="C832" s="35" t="s">
        <v>1382</v>
      </c>
      <c r="D832" s="163" t="s">
        <v>135</v>
      </c>
      <c r="E832" s="159"/>
      <c r="F832" s="157"/>
      <c r="G832" s="159" t="s">
        <v>138</v>
      </c>
      <c r="H832" s="169"/>
      <c r="I832" s="38"/>
      <c r="J832" s="38"/>
      <c r="K832" s="38"/>
      <c r="L832" s="39"/>
      <c r="M832" s="36" t="s">
        <v>1383</v>
      </c>
      <c r="N832" s="157" t="s">
        <v>169</v>
      </c>
      <c r="O832" s="220"/>
      <c r="P832" s="38"/>
    </row>
    <row r="833" spans="2:16" ht="30.2" customHeight="1">
      <c r="B833" s="312"/>
      <c r="C833" s="35" t="s">
        <v>1384</v>
      </c>
      <c r="D833" s="163" t="s">
        <v>135</v>
      </c>
      <c r="E833" s="159"/>
      <c r="F833" s="157"/>
      <c r="G833" s="159" t="s">
        <v>150</v>
      </c>
      <c r="H833" s="169"/>
      <c r="I833" s="38"/>
      <c r="J833" s="38"/>
      <c r="K833" s="38"/>
      <c r="L833" s="39"/>
      <c r="M833" s="36"/>
      <c r="N833" s="157" t="s">
        <v>152</v>
      </c>
      <c r="O833" s="220"/>
      <c r="P833" s="38"/>
    </row>
    <row r="834" spans="2:16" ht="30.2" customHeight="1">
      <c r="B834" s="312"/>
      <c r="C834" s="35" t="s">
        <v>1385</v>
      </c>
      <c r="D834" s="163" t="s">
        <v>135</v>
      </c>
      <c r="E834" s="159"/>
      <c r="F834" s="157"/>
      <c r="G834" s="159"/>
      <c r="H834" s="169"/>
      <c r="I834" s="38"/>
      <c r="J834" s="38"/>
      <c r="K834" s="38"/>
      <c r="L834" s="39"/>
      <c r="M834" s="36"/>
      <c r="N834" s="157" t="s">
        <v>145</v>
      </c>
      <c r="O834" s="220"/>
      <c r="P834" s="38"/>
    </row>
    <row r="835" spans="2:16" ht="30.2" customHeight="1">
      <c r="B835" s="312" t="s">
        <v>154</v>
      </c>
      <c r="C835" s="35" t="s">
        <v>444</v>
      </c>
      <c r="D835" s="162" t="s">
        <v>135</v>
      </c>
      <c r="E835" s="159" t="s">
        <v>444</v>
      </c>
      <c r="F835" s="157"/>
      <c r="G835" s="159" t="s">
        <v>138</v>
      </c>
      <c r="H835" s="169"/>
      <c r="I835" s="38"/>
      <c r="J835" s="38"/>
      <c r="K835" s="38"/>
      <c r="L835" s="39"/>
      <c r="M835" s="36"/>
      <c r="N835" s="157"/>
      <c r="O835" s="220"/>
      <c r="P835" s="38"/>
    </row>
    <row r="836" spans="2:16" ht="30.2" customHeight="1">
      <c r="B836" s="312"/>
      <c r="C836" s="35" t="s">
        <v>1386</v>
      </c>
      <c r="D836" s="163" t="s">
        <v>135</v>
      </c>
      <c r="E836" s="159"/>
      <c r="F836" s="157"/>
      <c r="G836" s="159"/>
      <c r="H836" s="169"/>
      <c r="I836" s="38"/>
      <c r="J836" s="38"/>
      <c r="K836" s="38"/>
      <c r="L836" s="39"/>
      <c r="M836" s="36"/>
      <c r="N836" s="157" t="s">
        <v>136</v>
      </c>
      <c r="O836" s="220"/>
      <c r="P836" s="38"/>
    </row>
    <row r="837" spans="2:16" ht="30.2" customHeight="1">
      <c r="B837" s="312" t="s">
        <v>130</v>
      </c>
      <c r="C837" s="35" t="s">
        <v>1387</v>
      </c>
      <c r="D837" s="163" t="s">
        <v>611</v>
      </c>
      <c r="E837" s="159" t="s">
        <v>240</v>
      </c>
      <c r="F837" s="157"/>
      <c r="G837" s="159" t="s">
        <v>141</v>
      </c>
      <c r="H837" s="169"/>
      <c r="I837" s="38"/>
      <c r="J837" s="38"/>
      <c r="K837" s="38"/>
      <c r="L837" s="39"/>
      <c r="M837" s="36"/>
      <c r="N837" s="157"/>
      <c r="O837" s="220"/>
      <c r="P837" s="38"/>
    </row>
    <row r="838" spans="2:16" ht="30.2" customHeight="1">
      <c r="B838" s="312"/>
      <c r="C838" s="35" t="s">
        <v>1388</v>
      </c>
      <c r="D838" s="163" t="s">
        <v>135</v>
      </c>
      <c r="E838" s="159"/>
      <c r="F838" s="157"/>
      <c r="G838" s="159" t="s">
        <v>138</v>
      </c>
      <c r="H838" s="169"/>
      <c r="I838" s="38"/>
      <c r="J838" s="38"/>
      <c r="K838" s="38"/>
      <c r="L838" s="39"/>
      <c r="M838" s="36" t="s">
        <v>1370</v>
      </c>
      <c r="N838" s="157" t="s">
        <v>169</v>
      </c>
      <c r="O838" s="220"/>
      <c r="P838" s="38"/>
    </row>
    <row r="839" spans="2:16" ht="30.2" customHeight="1">
      <c r="B839" s="312" t="s">
        <v>130</v>
      </c>
      <c r="C839" s="35" t="s">
        <v>1389</v>
      </c>
      <c r="D839" s="162"/>
      <c r="E839" s="159"/>
      <c r="F839" s="511"/>
      <c r="G839" s="159" t="s">
        <v>138</v>
      </c>
      <c r="H839" s="169"/>
      <c r="I839" s="152">
        <v>45810</v>
      </c>
      <c r="J839" s="38"/>
      <c r="K839" s="38"/>
      <c r="L839" s="39"/>
      <c r="M839" s="36"/>
      <c r="N839" s="157"/>
      <c r="O839" s="220"/>
      <c r="P839" s="38"/>
    </row>
    <row r="840" spans="2:16" ht="30.2" customHeight="1">
      <c r="B840" s="312" t="s">
        <v>199</v>
      </c>
      <c r="C840" s="35" t="s">
        <v>1390</v>
      </c>
      <c r="D840" s="162"/>
      <c r="E840" s="159"/>
      <c r="F840" s="157"/>
      <c r="G840" s="159"/>
      <c r="H840" s="169"/>
      <c r="I840" s="38"/>
      <c r="J840" s="38"/>
      <c r="K840" s="38"/>
      <c r="L840" s="39"/>
      <c r="M840" s="36"/>
      <c r="N840" s="157"/>
      <c r="O840" s="220"/>
      <c r="P840" s="38"/>
    </row>
    <row r="841" spans="2:16" ht="30.2" customHeight="1">
      <c r="B841" s="312" t="s">
        <v>139</v>
      </c>
      <c r="C841" s="35" t="s">
        <v>1391</v>
      </c>
      <c r="D841" s="164" t="s">
        <v>496</v>
      </c>
      <c r="E841" s="159" t="s">
        <v>237</v>
      </c>
      <c r="F841" s="157"/>
      <c r="G841" s="159" t="s">
        <v>138</v>
      </c>
      <c r="H841" s="169"/>
      <c r="I841" s="152"/>
      <c r="J841" s="38"/>
      <c r="K841" s="38"/>
      <c r="L841" s="39"/>
      <c r="M841" s="36" t="s">
        <v>1392</v>
      </c>
      <c r="N841" s="157" t="s">
        <v>220</v>
      </c>
      <c r="O841" s="220"/>
      <c r="P841" s="38" t="s">
        <v>1393</v>
      </c>
    </row>
    <row r="842" spans="2:16" ht="30.2" customHeight="1">
      <c r="B842" s="312" t="s">
        <v>154</v>
      </c>
      <c r="C842" s="35" t="s">
        <v>1394</v>
      </c>
      <c r="D842" s="162" t="s">
        <v>157</v>
      </c>
      <c r="E842" s="159"/>
      <c r="F842" s="157"/>
      <c r="G842" s="159" t="s">
        <v>138</v>
      </c>
      <c r="H842" s="169"/>
      <c r="I842" s="38"/>
      <c r="J842" s="38"/>
      <c r="K842" s="38"/>
      <c r="L842" s="39"/>
      <c r="M842" s="36"/>
      <c r="N842" s="157"/>
      <c r="O842" s="220"/>
      <c r="P842" s="38"/>
    </row>
    <row r="843" spans="2:16" ht="30.2" customHeight="1">
      <c r="B843" s="312" t="s">
        <v>139</v>
      </c>
      <c r="C843" s="35" t="s">
        <v>1395</v>
      </c>
      <c r="D843" s="162"/>
      <c r="E843" s="159"/>
      <c r="F843" s="157"/>
      <c r="G843" s="159" t="s">
        <v>166</v>
      </c>
      <c r="H843" s="169" t="s">
        <v>141</v>
      </c>
      <c r="I843" s="152"/>
      <c r="J843" s="38"/>
      <c r="K843" s="38"/>
      <c r="L843" s="39"/>
      <c r="M843" s="36"/>
      <c r="N843" s="157"/>
      <c r="O843" s="220"/>
      <c r="P843" s="38"/>
    </row>
    <row r="844" spans="2:16" ht="30.2" customHeight="1">
      <c r="B844" s="312" t="s">
        <v>132</v>
      </c>
      <c r="C844" s="35" t="s">
        <v>1396</v>
      </c>
      <c r="D844" s="162"/>
      <c r="E844" s="159"/>
      <c r="F844" s="157"/>
      <c r="G844" s="159"/>
      <c r="H844" s="169"/>
      <c r="I844" s="38"/>
      <c r="J844" s="38"/>
      <c r="K844" s="38"/>
      <c r="L844" s="39"/>
      <c r="M844" s="36"/>
      <c r="N844" s="157"/>
      <c r="O844" s="220"/>
      <c r="P844" s="38"/>
    </row>
    <row r="845" spans="2:16" ht="30.2" customHeight="1">
      <c r="B845" s="312"/>
      <c r="C845" s="35" t="s">
        <v>1397</v>
      </c>
      <c r="D845" s="162" t="s">
        <v>171</v>
      </c>
      <c r="E845" s="159"/>
      <c r="F845" s="157"/>
      <c r="G845" s="159" t="s">
        <v>150</v>
      </c>
      <c r="H845" s="169"/>
      <c r="I845" s="152"/>
      <c r="J845" s="38"/>
      <c r="K845" s="38"/>
      <c r="L845" s="39" t="s">
        <v>1398</v>
      </c>
      <c r="M845" s="36" t="s">
        <v>1399</v>
      </c>
      <c r="N845" s="157" t="s">
        <v>152</v>
      </c>
      <c r="O845" s="220">
        <v>42164</v>
      </c>
      <c r="P845" s="38" t="s">
        <v>1400</v>
      </c>
    </row>
    <row r="846" spans="2:16" ht="30.2" customHeight="1">
      <c r="B846" s="312" t="s">
        <v>132</v>
      </c>
      <c r="C846" s="35" t="s">
        <v>1401</v>
      </c>
      <c r="D846" s="162" t="s">
        <v>183</v>
      </c>
      <c r="E846" s="159"/>
      <c r="F846" s="157"/>
      <c r="G846" s="159"/>
      <c r="H846" s="169"/>
      <c r="I846" s="38"/>
      <c r="J846" s="38"/>
      <c r="K846" s="38"/>
      <c r="L846" s="39"/>
      <c r="M846" s="36"/>
      <c r="N846" s="157"/>
      <c r="O846" s="220"/>
      <c r="P846" s="38" t="s">
        <v>1402</v>
      </c>
    </row>
    <row r="847" spans="2:16" ht="30.2" customHeight="1">
      <c r="B847" s="312" t="s">
        <v>154</v>
      </c>
      <c r="C847" s="35" t="s">
        <v>1403</v>
      </c>
      <c r="D847" s="164"/>
      <c r="E847" s="159"/>
      <c r="F847" s="157"/>
      <c r="G847" s="159"/>
      <c r="H847" s="169"/>
      <c r="I847" s="38"/>
      <c r="J847" s="38"/>
      <c r="K847" s="38"/>
      <c r="L847" s="39"/>
      <c r="M847" s="36"/>
      <c r="N847" s="157"/>
      <c r="O847" s="220"/>
      <c r="P847" s="38"/>
    </row>
    <row r="848" spans="2:16" ht="30.2" customHeight="1">
      <c r="B848" s="312" t="s">
        <v>154</v>
      </c>
      <c r="C848" s="35" t="s">
        <v>1404</v>
      </c>
      <c r="D848" s="162" t="s">
        <v>183</v>
      </c>
      <c r="E848" s="159" t="s">
        <v>237</v>
      </c>
      <c r="F848" s="157"/>
      <c r="G848" s="159" t="s">
        <v>138</v>
      </c>
      <c r="H848" s="169"/>
      <c r="I848" s="38"/>
      <c r="J848" s="38"/>
      <c r="K848" s="38"/>
      <c r="L848" s="39"/>
      <c r="M848" s="36"/>
      <c r="N848" s="157"/>
      <c r="O848" s="220"/>
      <c r="P848" s="38"/>
    </row>
    <row r="849" spans="2:16" ht="30.2" customHeight="1">
      <c r="B849" s="312" t="s">
        <v>132</v>
      </c>
      <c r="C849" s="35" t="s">
        <v>1405</v>
      </c>
      <c r="D849" s="162"/>
      <c r="E849" s="159"/>
      <c r="F849" s="157"/>
      <c r="G849" s="159"/>
      <c r="H849" s="169"/>
      <c r="I849" s="38"/>
      <c r="J849" s="38"/>
      <c r="K849" s="38"/>
      <c r="L849" s="39"/>
      <c r="M849" s="36"/>
      <c r="N849" s="157"/>
      <c r="O849" s="220"/>
      <c r="P849" s="38"/>
    </row>
    <row r="850" spans="2:16" ht="30.2" customHeight="1">
      <c r="B850" s="312" t="s">
        <v>130</v>
      </c>
      <c r="C850" s="35" t="s">
        <v>1406</v>
      </c>
      <c r="D850" s="162" t="s">
        <v>183</v>
      </c>
      <c r="E850" s="159"/>
      <c r="F850" s="157"/>
      <c r="G850" s="159" t="s">
        <v>166</v>
      </c>
      <c r="H850" s="169"/>
      <c r="I850" s="38"/>
      <c r="J850" s="38"/>
      <c r="K850" s="38">
        <v>17735237437</v>
      </c>
      <c r="L850" s="39" t="s">
        <v>1407</v>
      </c>
      <c r="M850" s="36" t="s">
        <v>144</v>
      </c>
      <c r="N850" s="157" t="s">
        <v>145</v>
      </c>
      <c r="O850" s="220"/>
      <c r="P850" s="38"/>
    </row>
    <row r="851" spans="2:16" ht="30.2" customHeight="1">
      <c r="B851" s="312" t="s">
        <v>199</v>
      </c>
      <c r="C851" s="35" t="s">
        <v>1408</v>
      </c>
      <c r="D851" s="162"/>
      <c r="E851" s="159"/>
      <c r="F851" s="157"/>
      <c r="G851" s="159"/>
      <c r="H851" s="169"/>
      <c r="I851" s="38"/>
      <c r="J851" s="38"/>
      <c r="K851" s="38"/>
      <c r="L851" s="39"/>
      <c r="M851" s="36"/>
      <c r="N851" s="157"/>
      <c r="O851" s="220"/>
      <c r="P851" s="38"/>
    </row>
    <row r="852" spans="2:16" ht="30.2" customHeight="1">
      <c r="B852" s="312"/>
      <c r="C852" s="35" t="s">
        <v>1409</v>
      </c>
      <c r="D852" s="162"/>
      <c r="E852" s="159"/>
      <c r="F852" s="157"/>
      <c r="G852" s="159"/>
      <c r="H852" s="169"/>
      <c r="I852" s="38"/>
      <c r="J852" s="38"/>
      <c r="K852" s="38"/>
      <c r="L852" s="323" t="s">
        <v>1232</v>
      </c>
      <c r="M852" s="36"/>
      <c r="N852" s="157"/>
      <c r="O852" s="220"/>
      <c r="P852" s="38"/>
    </row>
    <row r="853" spans="2:16" ht="30.2" customHeight="1">
      <c r="B853" s="312"/>
      <c r="C853" s="35" t="s">
        <v>1410</v>
      </c>
      <c r="D853" s="163" t="s">
        <v>135</v>
      </c>
      <c r="E853" s="159"/>
      <c r="F853" s="157"/>
      <c r="G853" s="159" t="s">
        <v>138</v>
      </c>
      <c r="H853" s="169"/>
      <c r="I853" s="38"/>
      <c r="J853" s="38"/>
      <c r="K853" s="38"/>
      <c r="L853" s="39"/>
      <c r="M853" s="36"/>
      <c r="N853" s="157" t="s">
        <v>220</v>
      </c>
      <c r="O853" s="220"/>
      <c r="P853" s="38"/>
    </row>
    <row r="854" spans="2:16" ht="30.2" customHeight="1">
      <c r="B854" s="312"/>
      <c r="C854" s="35" t="s">
        <v>1411</v>
      </c>
      <c r="D854" s="163" t="s">
        <v>135</v>
      </c>
      <c r="E854" s="159"/>
      <c r="F854" s="157"/>
      <c r="G854" s="159" t="s">
        <v>138</v>
      </c>
      <c r="H854" s="169"/>
      <c r="I854" s="38"/>
      <c r="J854" s="38"/>
      <c r="K854" s="38"/>
      <c r="L854" s="39"/>
      <c r="M854" s="36" t="s">
        <v>1412</v>
      </c>
      <c r="N854" s="157" t="s">
        <v>169</v>
      </c>
      <c r="O854" s="220"/>
      <c r="P854" s="38"/>
    </row>
    <row r="855" spans="2:16" ht="30.2" customHeight="1">
      <c r="B855" s="312" t="s">
        <v>132</v>
      </c>
      <c r="C855" s="35" t="s">
        <v>1413</v>
      </c>
      <c r="D855" s="162"/>
      <c r="E855" s="159"/>
      <c r="F855" s="157"/>
      <c r="G855" s="159"/>
      <c r="H855" s="169"/>
      <c r="I855" s="38"/>
      <c r="J855" s="38"/>
      <c r="K855" s="38"/>
      <c r="L855" s="39"/>
      <c r="M855" s="36"/>
      <c r="N855" s="157"/>
      <c r="O855" s="220"/>
      <c r="P855" s="38"/>
    </row>
    <row r="856" spans="2:16" ht="30.2" customHeight="1">
      <c r="B856" s="312"/>
      <c r="C856" s="35" t="s">
        <v>1414</v>
      </c>
      <c r="D856" s="163" t="s">
        <v>135</v>
      </c>
      <c r="E856" s="159"/>
      <c r="F856" s="157"/>
      <c r="G856" s="159"/>
      <c r="H856" s="169"/>
      <c r="I856" s="38"/>
      <c r="J856" s="38"/>
      <c r="K856" s="38"/>
      <c r="L856" s="39"/>
      <c r="M856" s="36"/>
      <c r="N856" s="157" t="s">
        <v>136</v>
      </c>
      <c r="O856" s="220"/>
      <c r="P856" s="38"/>
    </row>
    <row r="857" spans="2:16" ht="30.2" customHeight="1">
      <c r="B857" s="312"/>
      <c r="C857" s="35" t="s">
        <v>1415</v>
      </c>
      <c r="D857" s="162"/>
      <c r="E857" s="159"/>
      <c r="F857" s="157"/>
      <c r="G857" s="159"/>
      <c r="H857" s="169"/>
      <c r="I857" s="38"/>
      <c r="J857" s="38"/>
      <c r="K857" s="38"/>
      <c r="L857" s="39"/>
      <c r="M857" s="36"/>
      <c r="N857" s="157"/>
      <c r="O857" s="220"/>
      <c r="P857" s="38"/>
    </row>
    <row r="858" spans="2:16" ht="30.2" customHeight="1">
      <c r="B858" s="312" t="s">
        <v>132</v>
      </c>
      <c r="C858" s="35" t="s">
        <v>1416</v>
      </c>
      <c r="D858" s="162"/>
      <c r="E858" s="159"/>
      <c r="F858" s="157"/>
      <c r="G858" s="159"/>
      <c r="H858" s="169"/>
      <c r="I858" s="38"/>
      <c r="J858" s="38"/>
      <c r="K858" s="38"/>
      <c r="L858" s="39"/>
      <c r="M858" s="36"/>
      <c r="N858" s="157"/>
      <c r="O858" s="220"/>
      <c r="P858" s="38"/>
    </row>
    <row r="859" spans="2:16" ht="30.2" customHeight="1">
      <c r="B859" s="312" t="s">
        <v>130</v>
      </c>
      <c r="C859" s="35" t="s">
        <v>1417</v>
      </c>
      <c r="D859" s="162" t="s">
        <v>157</v>
      </c>
      <c r="E859" s="159"/>
      <c r="F859" s="157"/>
      <c r="G859" s="159" t="s">
        <v>900</v>
      </c>
      <c r="H859" s="169"/>
      <c r="I859" s="38"/>
      <c r="J859" s="38"/>
      <c r="K859" s="38"/>
      <c r="L859" s="39" t="s">
        <v>1335</v>
      </c>
      <c r="M859" s="36" t="s">
        <v>326</v>
      </c>
      <c r="N859" s="157" t="s">
        <v>145</v>
      </c>
      <c r="O859" s="220"/>
      <c r="P859" s="38" t="s">
        <v>1418</v>
      </c>
    </row>
    <row r="860" spans="2:16" ht="30.2" customHeight="1">
      <c r="B860" s="312" t="s">
        <v>130</v>
      </c>
      <c r="C860" s="35" t="s">
        <v>1419</v>
      </c>
      <c r="D860" s="162" t="s">
        <v>157</v>
      </c>
      <c r="E860" s="159"/>
      <c r="F860" s="157"/>
      <c r="G860" s="159" t="s">
        <v>161</v>
      </c>
      <c r="H860" s="169"/>
      <c r="I860" s="38"/>
      <c r="J860" s="38"/>
      <c r="K860" s="38"/>
      <c r="L860" s="39" t="s">
        <v>1420</v>
      </c>
      <c r="M860" s="36" t="s">
        <v>144</v>
      </c>
      <c r="N860" s="157" t="s">
        <v>145</v>
      </c>
      <c r="O860" s="220"/>
      <c r="P860" s="38"/>
    </row>
    <row r="861" spans="2:16" ht="30.2" customHeight="1">
      <c r="B861" s="312" t="s">
        <v>154</v>
      </c>
      <c r="C861" s="35" t="s">
        <v>1421</v>
      </c>
      <c r="D861" s="162"/>
      <c r="E861" s="159"/>
      <c r="F861" s="157"/>
      <c r="G861" s="159" t="s">
        <v>900</v>
      </c>
      <c r="H861" s="169"/>
      <c r="I861" s="38"/>
      <c r="J861" s="38"/>
      <c r="K861" s="38"/>
      <c r="L861" s="39"/>
      <c r="M861" s="36"/>
      <c r="N861" s="157"/>
      <c r="O861" s="220"/>
      <c r="P861" s="38"/>
    </row>
    <row r="862" spans="2:16" ht="30.2" customHeight="1">
      <c r="B862" s="312" t="s">
        <v>130</v>
      </c>
      <c r="C862" s="35" t="s">
        <v>1422</v>
      </c>
      <c r="D862" s="162" t="s">
        <v>185</v>
      </c>
      <c r="E862" s="159"/>
      <c r="F862" s="157"/>
      <c r="G862" s="159" t="s">
        <v>166</v>
      </c>
      <c r="H862" s="169"/>
      <c r="I862" s="38"/>
      <c r="J862" s="38"/>
      <c r="K862" s="38"/>
      <c r="L862" s="39"/>
      <c r="M862" s="36"/>
      <c r="N862" s="157"/>
      <c r="O862" s="220"/>
      <c r="P862" s="38"/>
    </row>
    <row r="863" spans="2:16" ht="30.2" customHeight="1">
      <c r="B863" s="312" t="s">
        <v>154</v>
      </c>
      <c r="C863" s="35" t="s">
        <v>1423</v>
      </c>
      <c r="D863" s="162" t="s">
        <v>157</v>
      </c>
      <c r="E863" s="159"/>
      <c r="F863" s="157"/>
      <c r="G863" s="159" t="s">
        <v>138</v>
      </c>
      <c r="H863" s="169"/>
      <c r="I863" s="38"/>
      <c r="J863" s="38"/>
      <c r="K863" s="38"/>
      <c r="L863" s="39" t="s">
        <v>1424</v>
      </c>
      <c r="M863" s="36" t="s">
        <v>326</v>
      </c>
      <c r="N863" s="157" t="s">
        <v>145</v>
      </c>
      <c r="O863" s="220"/>
      <c r="P863" s="38"/>
    </row>
    <row r="864" spans="2:16" ht="30.2" customHeight="1">
      <c r="B864" s="312" t="s">
        <v>154</v>
      </c>
      <c r="C864" s="35" t="s">
        <v>1425</v>
      </c>
      <c r="D864" s="162"/>
      <c r="E864" s="159"/>
      <c r="F864" s="157"/>
      <c r="G864" s="159" t="s">
        <v>900</v>
      </c>
      <c r="H864" s="169"/>
      <c r="I864" s="38"/>
      <c r="J864" s="38"/>
      <c r="K864" s="38"/>
      <c r="L864" s="39"/>
      <c r="M864" s="36"/>
      <c r="N864" s="157"/>
      <c r="O864" s="220"/>
      <c r="P864" s="38" t="s">
        <v>1426</v>
      </c>
    </row>
    <row r="865" spans="2:16" ht="30.2" customHeight="1">
      <c r="B865" s="312" t="s">
        <v>139</v>
      </c>
      <c r="C865" s="35" t="s">
        <v>1427</v>
      </c>
      <c r="D865" s="163" t="s">
        <v>135</v>
      </c>
      <c r="E865" s="159"/>
      <c r="F865" s="157"/>
      <c r="G865" s="159" t="s">
        <v>138</v>
      </c>
      <c r="H865" s="169"/>
      <c r="I865" s="38"/>
      <c r="J865" s="38"/>
      <c r="K865" s="38"/>
      <c r="L865" s="39"/>
      <c r="M865" s="36" t="s">
        <v>921</v>
      </c>
      <c r="N865" s="157" t="s">
        <v>169</v>
      </c>
      <c r="O865" s="220"/>
      <c r="P865" s="38"/>
    </row>
    <row r="866" spans="2:16" ht="30.2" customHeight="1">
      <c r="B866" s="312" t="s">
        <v>139</v>
      </c>
      <c r="C866" s="35" t="s">
        <v>1428</v>
      </c>
      <c r="D866" s="163" t="s">
        <v>135</v>
      </c>
      <c r="E866" s="159"/>
      <c r="F866" s="157"/>
      <c r="G866" s="159" t="s">
        <v>138</v>
      </c>
      <c r="H866" s="169"/>
      <c r="I866" s="38"/>
      <c r="J866" s="38"/>
      <c r="K866" s="38"/>
      <c r="L866" s="39"/>
      <c r="M866" s="36" t="s">
        <v>1201</v>
      </c>
      <c r="N866" s="157" t="s">
        <v>169</v>
      </c>
      <c r="O866" s="220"/>
      <c r="P866" s="38"/>
    </row>
    <row r="867" spans="2:16" ht="30.2" customHeight="1">
      <c r="B867" s="312" t="s">
        <v>130</v>
      </c>
      <c r="C867" s="35" t="s">
        <v>1429</v>
      </c>
      <c r="D867" s="162" t="s">
        <v>185</v>
      </c>
      <c r="E867" s="159"/>
      <c r="F867" s="157"/>
      <c r="G867" s="159" t="s">
        <v>166</v>
      </c>
      <c r="H867" s="169"/>
      <c r="I867" s="38"/>
      <c r="J867" s="38"/>
      <c r="K867" s="38" t="s">
        <v>1430</v>
      </c>
      <c r="L867" s="39" t="s">
        <v>1431</v>
      </c>
      <c r="M867" s="36" t="s">
        <v>144</v>
      </c>
      <c r="N867" s="157" t="s">
        <v>145</v>
      </c>
      <c r="O867" s="220"/>
      <c r="P867" s="38"/>
    </row>
    <row r="868" spans="2:16" ht="30.2" customHeight="1">
      <c r="B868" s="312"/>
      <c r="C868" s="35" t="s">
        <v>1432</v>
      </c>
      <c r="D868" s="164" t="s">
        <v>149</v>
      </c>
      <c r="E868" s="159"/>
      <c r="F868" s="157"/>
      <c r="G868" s="159"/>
      <c r="H868" s="169"/>
      <c r="I868" s="38"/>
      <c r="J868" s="38"/>
      <c r="K868" s="38"/>
      <c r="L868" s="39"/>
      <c r="M868" s="36"/>
      <c r="N868" s="157"/>
      <c r="O868" s="220"/>
      <c r="P868" s="38"/>
    </row>
    <row r="869" spans="2:16" ht="30.2" customHeight="1">
      <c r="B869" s="312" t="s">
        <v>154</v>
      </c>
      <c r="C869" s="35" t="s">
        <v>1433</v>
      </c>
      <c r="D869" s="162"/>
      <c r="E869" s="159"/>
      <c r="F869" s="157"/>
      <c r="G869" s="159" t="s">
        <v>166</v>
      </c>
      <c r="H869" s="169"/>
      <c r="I869" s="152"/>
      <c r="J869" s="38"/>
      <c r="K869" s="38"/>
      <c r="L869" s="39"/>
      <c r="M869" s="36"/>
      <c r="N869" s="157"/>
      <c r="O869" s="220"/>
      <c r="P869" s="38"/>
    </row>
    <row r="870" spans="2:16" ht="30.2" customHeight="1">
      <c r="B870" s="312" t="s">
        <v>154</v>
      </c>
      <c r="C870" s="35" t="s">
        <v>1434</v>
      </c>
      <c r="D870" s="162" t="s">
        <v>185</v>
      </c>
      <c r="E870" s="159"/>
      <c r="F870" s="157"/>
      <c r="G870" s="159" t="s">
        <v>141</v>
      </c>
      <c r="H870" s="169"/>
      <c r="I870" s="152"/>
      <c r="J870" s="38"/>
      <c r="K870" s="38"/>
      <c r="L870" s="39"/>
      <c r="M870" s="36"/>
      <c r="N870" s="157"/>
      <c r="O870" s="220"/>
      <c r="P870" s="38" t="s">
        <v>1435</v>
      </c>
    </row>
    <row r="871" spans="2:16" ht="30.2" customHeight="1">
      <c r="B871" s="312" t="s">
        <v>154</v>
      </c>
      <c r="C871" s="35" t="s">
        <v>1436</v>
      </c>
      <c r="D871" s="163" t="s">
        <v>185</v>
      </c>
      <c r="E871" s="159" t="s">
        <v>237</v>
      </c>
      <c r="F871" s="157"/>
      <c r="G871" s="159" t="s">
        <v>138</v>
      </c>
      <c r="H871" s="169"/>
      <c r="I871" s="152"/>
      <c r="J871" s="38"/>
      <c r="K871" s="38"/>
      <c r="L871" s="39"/>
      <c r="M871" s="36"/>
      <c r="N871" s="157" t="s">
        <v>220</v>
      </c>
      <c r="O871" s="220"/>
      <c r="P871" s="38"/>
    </row>
    <row r="872" spans="2:16" ht="30.2" customHeight="1">
      <c r="B872" s="312" t="s">
        <v>199</v>
      </c>
      <c r="C872" s="35" t="s">
        <v>1437</v>
      </c>
      <c r="D872" s="162"/>
      <c r="E872" s="159"/>
      <c r="F872" s="157"/>
      <c r="G872" s="159"/>
      <c r="H872" s="169"/>
      <c r="I872" s="38"/>
      <c r="J872" s="38"/>
      <c r="K872" s="38"/>
      <c r="L872" s="39"/>
      <c r="M872" s="36"/>
      <c r="N872" s="157"/>
      <c r="O872" s="220"/>
      <c r="P872" s="38"/>
    </row>
    <row r="873" spans="2:16" ht="30.2" customHeight="1">
      <c r="B873" s="312" t="s">
        <v>132</v>
      </c>
      <c r="C873" s="35" t="s">
        <v>1438</v>
      </c>
      <c r="D873" s="162" t="s">
        <v>149</v>
      </c>
      <c r="E873" s="159"/>
      <c r="F873" s="157"/>
      <c r="G873" s="159"/>
      <c r="H873" s="169"/>
      <c r="I873" s="38"/>
      <c r="J873" s="38"/>
      <c r="K873" s="38"/>
      <c r="L873" s="39"/>
      <c r="M873" s="36"/>
      <c r="N873" s="157"/>
      <c r="O873" s="220"/>
      <c r="P873" s="38"/>
    </row>
    <row r="874" spans="2:16" ht="30.2" customHeight="1">
      <c r="B874" s="312" t="s">
        <v>154</v>
      </c>
      <c r="C874" s="35" t="s">
        <v>1439</v>
      </c>
      <c r="D874" s="162" t="s">
        <v>157</v>
      </c>
      <c r="E874" s="159"/>
      <c r="F874" s="157"/>
      <c r="G874" s="159" t="s">
        <v>141</v>
      </c>
      <c r="H874" s="169"/>
      <c r="I874" s="152"/>
      <c r="J874" s="38"/>
      <c r="K874" s="38" t="s">
        <v>1440</v>
      </c>
      <c r="L874" s="39" t="s">
        <v>1441</v>
      </c>
      <c r="M874" s="36" t="s">
        <v>326</v>
      </c>
      <c r="N874" s="157" t="s">
        <v>145</v>
      </c>
      <c r="O874" s="220">
        <v>60611</v>
      </c>
      <c r="P874" s="38"/>
    </row>
    <row r="875" spans="2:16" ht="30.2" customHeight="1">
      <c r="B875" s="312" t="s">
        <v>154</v>
      </c>
      <c r="C875" s="35" t="s">
        <v>1442</v>
      </c>
      <c r="D875" s="163" t="s">
        <v>157</v>
      </c>
      <c r="E875" s="159" t="s">
        <v>276</v>
      </c>
      <c r="F875" s="157"/>
      <c r="G875" s="159" t="s">
        <v>150</v>
      </c>
      <c r="H875" s="169"/>
      <c r="I875" s="152"/>
      <c r="J875" s="38"/>
      <c r="K875" s="38"/>
      <c r="L875" s="39"/>
      <c r="M875" s="36" t="s">
        <v>277</v>
      </c>
      <c r="N875" s="157" t="s">
        <v>136</v>
      </c>
      <c r="O875" s="220"/>
      <c r="P875" s="38"/>
    </row>
    <row r="876" spans="2:16" ht="30.2" customHeight="1">
      <c r="B876" s="312" t="s">
        <v>154</v>
      </c>
      <c r="C876" s="35" t="s">
        <v>1443</v>
      </c>
      <c r="D876" s="162" t="s">
        <v>201</v>
      </c>
      <c r="E876" s="159"/>
      <c r="F876" s="157"/>
      <c r="G876" s="159"/>
      <c r="H876" s="169"/>
      <c r="I876" s="38"/>
      <c r="J876" s="38"/>
      <c r="K876" s="38"/>
      <c r="L876" s="39"/>
      <c r="M876" s="36"/>
      <c r="N876" s="157"/>
      <c r="O876" s="220"/>
      <c r="P876" s="38" t="s">
        <v>1444</v>
      </c>
    </row>
    <row r="877" spans="2:16" ht="30.2" customHeight="1">
      <c r="B877" s="312" t="s">
        <v>132</v>
      </c>
      <c r="C877" s="35" t="s">
        <v>1445</v>
      </c>
      <c r="D877" s="162"/>
      <c r="E877" s="159"/>
      <c r="F877" s="157"/>
      <c r="G877" s="159"/>
      <c r="H877" s="169"/>
      <c r="I877" s="38"/>
      <c r="J877" s="38"/>
      <c r="K877" s="38"/>
      <c r="L877" s="39"/>
      <c r="M877" s="36"/>
      <c r="N877" s="157"/>
      <c r="O877" s="220"/>
      <c r="P877" s="38"/>
    </row>
    <row r="878" spans="2:16" ht="30.2" customHeight="1">
      <c r="B878" s="312" t="s">
        <v>132</v>
      </c>
      <c r="C878" s="35" t="s">
        <v>1446</v>
      </c>
      <c r="D878" s="162"/>
      <c r="E878" s="159"/>
      <c r="F878" s="157"/>
      <c r="G878" s="159"/>
      <c r="H878" s="169"/>
      <c r="I878" s="38"/>
      <c r="J878" s="38"/>
      <c r="K878" s="38"/>
      <c r="L878" s="39"/>
      <c r="M878" s="36"/>
      <c r="N878" s="157"/>
      <c r="O878" s="220"/>
      <c r="P878" s="38"/>
    </row>
    <row r="879" spans="2:16" ht="30.2" customHeight="1">
      <c r="B879" s="312"/>
      <c r="C879" s="35" t="s">
        <v>1447</v>
      </c>
      <c r="D879" s="162" t="s">
        <v>236</v>
      </c>
      <c r="E879" s="159"/>
      <c r="F879" s="157"/>
      <c r="G879" s="159"/>
      <c r="H879" s="169"/>
      <c r="I879" s="38"/>
      <c r="J879" s="38"/>
      <c r="K879" s="38"/>
      <c r="L879" s="39"/>
      <c r="M879" s="36"/>
      <c r="N879" s="157"/>
      <c r="O879" s="220"/>
      <c r="P879" s="38"/>
    </row>
    <row r="880" spans="2:16" ht="30.2" customHeight="1">
      <c r="B880" s="312" t="s">
        <v>154</v>
      </c>
      <c r="C880" s="35" t="s">
        <v>1448</v>
      </c>
      <c r="D880" s="164" t="s">
        <v>236</v>
      </c>
      <c r="E880" s="159"/>
      <c r="F880" s="157"/>
      <c r="G880" s="159" t="s">
        <v>141</v>
      </c>
      <c r="H880" s="169"/>
      <c r="I880" s="152">
        <v>45789</v>
      </c>
      <c r="J880" s="38"/>
      <c r="K880" s="38"/>
      <c r="L880" s="39"/>
      <c r="M880" s="36"/>
      <c r="N880" s="157"/>
      <c r="O880" s="220"/>
      <c r="P880" s="38" t="s">
        <v>560</v>
      </c>
    </row>
    <row r="881" spans="2:16" ht="30.2" customHeight="1">
      <c r="B881" s="312" t="s">
        <v>132</v>
      </c>
      <c r="C881" s="35" t="s">
        <v>1449</v>
      </c>
      <c r="D881" s="162"/>
      <c r="E881" s="159"/>
      <c r="F881" s="157"/>
      <c r="G881" s="159"/>
      <c r="H881" s="169"/>
      <c r="I881" s="38"/>
      <c r="J881" s="38"/>
      <c r="K881" s="38"/>
      <c r="L881" s="39"/>
      <c r="M881" s="36"/>
      <c r="N881" s="157"/>
      <c r="O881" s="220"/>
      <c r="P881" s="38"/>
    </row>
    <row r="882" spans="2:16" ht="30.2" customHeight="1">
      <c r="B882" s="312" t="s">
        <v>199</v>
      </c>
      <c r="C882" s="35" t="s">
        <v>1450</v>
      </c>
      <c r="D882" s="162"/>
      <c r="E882" s="159"/>
      <c r="F882" s="157"/>
      <c r="G882" s="159"/>
      <c r="H882" s="169"/>
      <c r="I882" s="38"/>
      <c r="J882" s="38"/>
      <c r="K882" s="38"/>
      <c r="L882" s="55"/>
      <c r="M882" s="36"/>
      <c r="N882" s="157"/>
      <c r="O882" s="220"/>
      <c r="P882" s="38"/>
    </row>
    <row r="883" spans="2:16" ht="30.2" customHeight="1">
      <c r="B883" s="312" t="s">
        <v>154</v>
      </c>
      <c r="C883" s="35" t="s">
        <v>1451</v>
      </c>
      <c r="D883" s="162" t="s">
        <v>466</v>
      </c>
      <c r="E883" s="159"/>
      <c r="F883" s="157"/>
      <c r="G883" s="159"/>
      <c r="H883" s="169"/>
      <c r="I883" s="38"/>
      <c r="J883" s="38"/>
      <c r="K883" s="38"/>
      <c r="L883" s="55"/>
      <c r="M883" s="36"/>
      <c r="N883" s="157"/>
      <c r="O883" s="220"/>
      <c r="P883" s="38"/>
    </row>
    <row r="884" spans="2:16" ht="30.2" customHeight="1">
      <c r="B884" s="312" t="s">
        <v>154</v>
      </c>
      <c r="C884" s="35" t="s">
        <v>1452</v>
      </c>
      <c r="D884" s="163" t="s">
        <v>466</v>
      </c>
      <c r="E884" s="159"/>
      <c r="F884" s="157"/>
      <c r="G884" s="159" t="s">
        <v>166</v>
      </c>
      <c r="H884" s="169"/>
      <c r="I884" s="152"/>
      <c r="J884" s="38"/>
      <c r="K884" s="320" t="s">
        <v>1453</v>
      </c>
      <c r="L884" s="324" t="s">
        <v>1454</v>
      </c>
      <c r="M884" s="36" t="s">
        <v>1455</v>
      </c>
      <c r="N884" s="157" t="s">
        <v>145</v>
      </c>
      <c r="O884" s="220">
        <v>60148</v>
      </c>
      <c r="P884" s="54" t="s">
        <v>1456</v>
      </c>
    </row>
    <row r="885" spans="2:16" ht="30.2" customHeight="1">
      <c r="B885" s="312" t="s">
        <v>154</v>
      </c>
      <c r="C885" s="35" t="s">
        <v>1457</v>
      </c>
      <c r="D885" s="164" t="s">
        <v>392</v>
      </c>
      <c r="E885" s="159"/>
      <c r="F885" s="157"/>
      <c r="G885" s="159" t="s">
        <v>150</v>
      </c>
      <c r="H885" s="169"/>
      <c r="I885" s="38"/>
      <c r="J885" s="38"/>
      <c r="K885" s="55"/>
      <c r="L885" s="55"/>
      <c r="M885" s="36" t="s">
        <v>357</v>
      </c>
      <c r="N885" s="157" t="s">
        <v>169</v>
      </c>
      <c r="O885" s="220"/>
      <c r="P885" s="38" t="s">
        <v>1458</v>
      </c>
    </row>
    <row r="886" spans="2:16" ht="30.2" customHeight="1">
      <c r="B886" s="312" t="s">
        <v>139</v>
      </c>
      <c r="C886" s="35" t="s">
        <v>1459</v>
      </c>
      <c r="D886" s="162" t="s">
        <v>392</v>
      </c>
      <c r="E886" s="159" t="s">
        <v>237</v>
      </c>
      <c r="F886" s="157"/>
      <c r="G886" s="159" t="s">
        <v>166</v>
      </c>
      <c r="H886" s="169"/>
      <c r="I886" s="152"/>
      <c r="J886" s="38"/>
      <c r="K886" s="316" t="s">
        <v>1460</v>
      </c>
      <c r="L886" s="398" t="s">
        <v>1461</v>
      </c>
      <c r="M886" s="36" t="s">
        <v>1462</v>
      </c>
      <c r="N886" s="157" t="s">
        <v>145</v>
      </c>
      <c r="O886" s="220">
        <v>21117</v>
      </c>
      <c r="P886" s="54" t="s">
        <v>1463</v>
      </c>
    </row>
    <row r="887" spans="2:16" ht="30.2" customHeight="1">
      <c r="B887" s="312"/>
      <c r="C887" s="35" t="s">
        <v>1464</v>
      </c>
      <c r="D887" s="163" t="s">
        <v>135</v>
      </c>
      <c r="E887" s="159"/>
      <c r="F887" s="157"/>
      <c r="G887" s="159" t="s">
        <v>138</v>
      </c>
      <c r="H887" s="169"/>
      <c r="I887" s="38"/>
      <c r="J887" s="38"/>
      <c r="K887" s="38"/>
      <c r="L887" s="39"/>
      <c r="M887" s="36" t="s">
        <v>1465</v>
      </c>
      <c r="N887" s="157" t="s">
        <v>169</v>
      </c>
      <c r="O887" s="220"/>
      <c r="P887" s="38"/>
    </row>
    <row r="888" spans="2:16" ht="30.2" customHeight="1">
      <c r="B888" s="312"/>
      <c r="C888" s="35" t="s">
        <v>1466</v>
      </c>
      <c r="D888" s="163" t="s">
        <v>135</v>
      </c>
      <c r="E888" s="159"/>
      <c r="F888" s="157"/>
      <c r="G888" s="159" t="s">
        <v>138</v>
      </c>
      <c r="H888" s="169"/>
      <c r="I888" s="38"/>
      <c r="J888" s="38"/>
      <c r="K888" s="38"/>
      <c r="L888" s="39"/>
      <c r="M888" s="36" t="s">
        <v>1201</v>
      </c>
      <c r="N888" s="157" t="s">
        <v>169</v>
      </c>
      <c r="O888" s="220"/>
      <c r="P888" s="38"/>
    </row>
    <row r="889" spans="2:16" ht="30.2" customHeight="1">
      <c r="B889" s="312"/>
      <c r="C889" s="35" t="s">
        <v>1467</v>
      </c>
      <c r="D889" s="164" t="s">
        <v>787</v>
      </c>
      <c r="E889" s="159" t="s">
        <v>276</v>
      </c>
      <c r="F889" s="157"/>
      <c r="G889" s="159" t="s">
        <v>166</v>
      </c>
      <c r="H889" s="169"/>
      <c r="I889" s="223"/>
      <c r="J889" s="38"/>
      <c r="K889" s="38"/>
      <c r="L889" s="39"/>
      <c r="M889" s="36" t="s">
        <v>1468</v>
      </c>
      <c r="N889" s="157" t="s">
        <v>145</v>
      </c>
      <c r="O889" s="220"/>
      <c r="P889" s="38" t="s">
        <v>996</v>
      </c>
    </row>
    <row r="890" spans="2:16" ht="30.2" customHeight="1">
      <c r="B890" s="312" t="s">
        <v>199</v>
      </c>
      <c r="C890" s="35" t="s">
        <v>1469</v>
      </c>
      <c r="D890" s="162"/>
      <c r="E890" s="159"/>
      <c r="F890" s="157"/>
      <c r="G890" s="159"/>
      <c r="H890" s="169"/>
      <c r="I890" s="38"/>
      <c r="J890" s="38"/>
      <c r="K890" s="38"/>
      <c r="L890" s="39"/>
      <c r="M890" s="36"/>
      <c r="N890" s="157"/>
      <c r="O890" s="220"/>
      <c r="P890" s="38"/>
    </row>
    <row r="891" spans="2:16" ht="30.2" customHeight="1">
      <c r="B891" s="312" t="s">
        <v>132</v>
      </c>
      <c r="C891" s="35" t="s">
        <v>1470</v>
      </c>
      <c r="D891" s="162"/>
      <c r="E891" s="159"/>
      <c r="F891" s="157"/>
      <c r="G891" s="159"/>
      <c r="H891" s="169"/>
      <c r="I891" s="38"/>
      <c r="J891" s="38"/>
      <c r="K891" s="38"/>
      <c r="L891" s="39"/>
      <c r="M891" s="36"/>
      <c r="N891" s="157"/>
      <c r="O891" s="220"/>
      <c r="P891" s="38"/>
    </row>
    <row r="892" spans="2:16" ht="30.2" customHeight="1">
      <c r="B892" s="312" t="s">
        <v>130</v>
      </c>
      <c r="C892" s="35" t="s">
        <v>1471</v>
      </c>
      <c r="D892" s="162" t="s">
        <v>339</v>
      </c>
      <c r="E892" s="159"/>
      <c r="F892" s="157"/>
      <c r="G892" s="159"/>
      <c r="H892" s="169"/>
      <c r="I892" s="38"/>
      <c r="J892" s="38"/>
      <c r="K892" s="38"/>
      <c r="L892" s="39"/>
      <c r="M892" s="36"/>
      <c r="N892" s="157"/>
      <c r="O892" s="220"/>
      <c r="P892" s="38"/>
    </row>
    <row r="893" spans="2:16" ht="30.2" customHeight="1">
      <c r="B893" s="312" t="s">
        <v>130</v>
      </c>
      <c r="C893" s="35" t="s">
        <v>1472</v>
      </c>
      <c r="D893" s="162" t="s">
        <v>339</v>
      </c>
      <c r="E893" s="159"/>
      <c r="F893" s="511"/>
      <c r="G893" s="159" t="s">
        <v>138</v>
      </c>
      <c r="H893" s="169"/>
      <c r="I893" s="152">
        <v>45810</v>
      </c>
      <c r="J893" s="38"/>
      <c r="K893" s="38"/>
      <c r="L893" s="39"/>
      <c r="M893" s="36"/>
      <c r="N893" s="157"/>
      <c r="O893" s="220"/>
      <c r="P893" s="38"/>
    </row>
    <row r="894" spans="2:16" ht="30.2" customHeight="1">
      <c r="B894" s="312" t="s">
        <v>154</v>
      </c>
      <c r="C894" s="35" t="s">
        <v>1473</v>
      </c>
      <c r="D894" s="163" t="s">
        <v>183</v>
      </c>
      <c r="E894" s="159"/>
      <c r="F894" s="157"/>
      <c r="G894" s="159" t="s">
        <v>138</v>
      </c>
      <c r="H894" s="169"/>
      <c r="I894" s="152"/>
      <c r="J894" s="38"/>
      <c r="K894" s="38"/>
      <c r="L894" s="39"/>
      <c r="M894" s="36" t="s">
        <v>557</v>
      </c>
      <c r="N894" s="157" t="s">
        <v>169</v>
      </c>
      <c r="O894" s="220"/>
      <c r="P894" s="38" t="s">
        <v>558</v>
      </c>
    </row>
    <row r="895" spans="2:16" ht="30.2" customHeight="1">
      <c r="B895" s="312" t="s">
        <v>154</v>
      </c>
      <c r="C895" s="35" t="s">
        <v>1474</v>
      </c>
      <c r="D895" s="163" t="s">
        <v>135</v>
      </c>
      <c r="E895" s="159" t="s">
        <v>1474</v>
      </c>
      <c r="F895" s="157"/>
      <c r="G895" s="159" t="s">
        <v>138</v>
      </c>
      <c r="H895" s="169" t="s">
        <v>138</v>
      </c>
      <c r="I895" s="152"/>
      <c r="J895" s="38"/>
      <c r="K895" s="38"/>
      <c r="L895" s="39"/>
      <c r="M895" s="36" t="s">
        <v>1286</v>
      </c>
      <c r="N895" s="157"/>
      <c r="O895" s="220"/>
      <c r="P895" s="38"/>
    </row>
    <row r="896" spans="2:16" ht="30.2" customHeight="1">
      <c r="B896" s="312" t="s">
        <v>154</v>
      </c>
      <c r="C896" s="35" t="s">
        <v>1474</v>
      </c>
      <c r="D896" s="164" t="s">
        <v>135</v>
      </c>
      <c r="E896" s="159" t="s">
        <v>1474</v>
      </c>
      <c r="F896" s="157"/>
      <c r="G896" s="159" t="s">
        <v>138</v>
      </c>
      <c r="H896" s="169"/>
      <c r="I896" s="38"/>
      <c r="J896" s="38"/>
      <c r="K896" s="38"/>
      <c r="L896" s="39"/>
      <c r="M896" s="36"/>
      <c r="N896" s="157"/>
      <c r="O896" s="220"/>
      <c r="P896" s="38"/>
    </row>
    <row r="897" spans="2:16" ht="30.2" customHeight="1">
      <c r="B897" s="312" t="s">
        <v>130</v>
      </c>
      <c r="C897" s="35" t="s">
        <v>1475</v>
      </c>
      <c r="D897" s="162" t="s">
        <v>185</v>
      </c>
      <c r="E897" s="159"/>
      <c r="F897" s="157"/>
      <c r="G897" s="159" t="s">
        <v>166</v>
      </c>
      <c r="H897" s="169"/>
      <c r="I897" s="38"/>
      <c r="J897" s="38"/>
      <c r="K897" s="38"/>
      <c r="L897" s="39"/>
      <c r="M897" s="36"/>
      <c r="N897" s="157"/>
      <c r="O897" s="220"/>
      <c r="P897" s="38"/>
    </row>
    <row r="898" spans="2:16" ht="30.2" customHeight="1">
      <c r="B898" s="312" t="s">
        <v>130</v>
      </c>
      <c r="C898" s="35" t="s">
        <v>1476</v>
      </c>
      <c r="D898" s="162" t="s">
        <v>185</v>
      </c>
      <c r="E898" s="159" t="s">
        <v>276</v>
      </c>
      <c r="F898" s="157"/>
      <c r="G898" s="159" t="s">
        <v>166</v>
      </c>
      <c r="H898" s="169"/>
      <c r="I898" s="152"/>
      <c r="J898" s="38"/>
      <c r="K898" s="38"/>
      <c r="L898" s="39"/>
      <c r="M898" s="36"/>
      <c r="N898" s="157"/>
      <c r="O898" s="220"/>
      <c r="P898" s="38" t="s">
        <v>1477</v>
      </c>
    </row>
    <row r="899" spans="2:16" ht="30.2" customHeight="1">
      <c r="B899" s="312" t="s">
        <v>154</v>
      </c>
      <c r="C899" s="35" t="s">
        <v>1478</v>
      </c>
      <c r="D899" s="162" t="s">
        <v>157</v>
      </c>
      <c r="E899" s="159"/>
      <c r="F899" s="157"/>
      <c r="G899" s="159" t="s">
        <v>138</v>
      </c>
      <c r="H899" s="169"/>
      <c r="I899" s="63"/>
      <c r="J899" s="38" t="s">
        <v>1479</v>
      </c>
      <c r="K899" s="38" t="s">
        <v>1480</v>
      </c>
      <c r="L899" s="39"/>
      <c r="M899" s="36"/>
      <c r="N899" s="157"/>
      <c r="O899" s="220"/>
      <c r="P899" s="38" t="s">
        <v>1481</v>
      </c>
    </row>
    <row r="900" spans="2:16" ht="30.2" customHeight="1">
      <c r="B900" s="312" t="s">
        <v>154</v>
      </c>
      <c r="C900" s="35" t="s">
        <v>1482</v>
      </c>
      <c r="D900" s="163" t="s">
        <v>157</v>
      </c>
      <c r="E900" s="159" t="s">
        <v>237</v>
      </c>
      <c r="F900" s="157"/>
      <c r="G900" s="159" t="s">
        <v>138</v>
      </c>
      <c r="H900" s="169"/>
      <c r="I900" s="152"/>
      <c r="J900" s="38"/>
      <c r="K900" s="38"/>
      <c r="L900" s="39"/>
      <c r="M900" s="36"/>
      <c r="N900" s="157" t="s">
        <v>220</v>
      </c>
      <c r="O900" s="220"/>
      <c r="P900" s="38"/>
    </row>
    <row r="901" spans="2:16" ht="30.2" customHeight="1">
      <c r="B901" s="312" t="s">
        <v>154</v>
      </c>
      <c r="C901" s="35" t="s">
        <v>1483</v>
      </c>
      <c r="D901" s="162" t="s">
        <v>185</v>
      </c>
      <c r="E901" s="159" t="s">
        <v>237</v>
      </c>
      <c r="F901" s="157"/>
      <c r="G901" s="159" t="s">
        <v>138</v>
      </c>
      <c r="H901" s="169"/>
      <c r="I901" s="38"/>
      <c r="J901" s="38"/>
      <c r="K901" s="38"/>
      <c r="L901" s="39"/>
      <c r="M901" s="36"/>
      <c r="N901" s="157"/>
      <c r="O901" s="220"/>
      <c r="P901" s="38"/>
    </row>
    <row r="902" spans="2:16" ht="30.2" customHeight="1">
      <c r="B902" s="312" t="s">
        <v>154</v>
      </c>
      <c r="C902" s="35" t="s">
        <v>1484</v>
      </c>
      <c r="D902" s="163" t="s">
        <v>303</v>
      </c>
      <c r="E902" s="159" t="s">
        <v>240</v>
      </c>
      <c r="F902" s="157"/>
      <c r="G902" s="159" t="s">
        <v>141</v>
      </c>
      <c r="H902" s="169"/>
      <c r="I902" s="152">
        <v>45810</v>
      </c>
      <c r="J902" s="38"/>
      <c r="K902" s="38"/>
      <c r="L902" s="39"/>
      <c r="M902" s="36"/>
      <c r="N902" s="157"/>
      <c r="O902" s="220"/>
      <c r="P902" s="38"/>
    </row>
    <row r="903" spans="2:16" ht="30.2" customHeight="1">
      <c r="B903" s="312" t="s">
        <v>132</v>
      </c>
      <c r="C903" s="35" t="s">
        <v>1485</v>
      </c>
      <c r="D903" s="162"/>
      <c r="E903" s="159"/>
      <c r="F903" s="157"/>
      <c r="G903" s="159"/>
      <c r="H903" s="169"/>
      <c r="I903" s="38"/>
      <c r="J903" s="38"/>
      <c r="K903" s="38"/>
      <c r="L903" s="39"/>
      <c r="M903" s="36"/>
      <c r="N903" s="157"/>
      <c r="O903" s="220"/>
      <c r="P903" s="38"/>
    </row>
    <row r="904" spans="2:16" ht="30.2" customHeight="1">
      <c r="B904" s="312" t="s">
        <v>132</v>
      </c>
      <c r="C904" s="35" t="s">
        <v>1486</v>
      </c>
      <c r="D904" s="162"/>
      <c r="E904" s="159"/>
      <c r="F904" s="157"/>
      <c r="G904" s="159"/>
      <c r="H904" s="169"/>
      <c r="I904" s="38"/>
      <c r="J904" s="38"/>
      <c r="K904" s="38"/>
      <c r="L904" s="39"/>
      <c r="M904" s="36"/>
      <c r="N904" s="157"/>
      <c r="O904" s="220"/>
      <c r="P904" s="38"/>
    </row>
    <row r="905" spans="2:16" ht="30.2" customHeight="1">
      <c r="B905" s="312"/>
      <c r="C905" s="35" t="s">
        <v>1487</v>
      </c>
      <c r="D905" s="162"/>
      <c r="E905" s="159"/>
      <c r="F905" s="157"/>
      <c r="G905" s="159"/>
      <c r="H905" s="169"/>
      <c r="I905" s="38"/>
      <c r="J905" s="38"/>
      <c r="K905" s="38"/>
      <c r="L905" s="39"/>
      <c r="M905" s="36"/>
      <c r="N905" s="157"/>
      <c r="O905" s="220"/>
      <c r="P905" s="38"/>
    </row>
    <row r="906" spans="2:16" ht="30.2" customHeight="1">
      <c r="B906" s="312" t="s">
        <v>154</v>
      </c>
      <c r="C906" s="35" t="s">
        <v>1488</v>
      </c>
      <c r="D906" s="164" t="s">
        <v>236</v>
      </c>
      <c r="E906" s="159"/>
      <c r="F906" s="157"/>
      <c r="G906" s="159" t="s">
        <v>141</v>
      </c>
      <c r="H906" s="169"/>
      <c r="I906" s="152"/>
      <c r="J906" s="38"/>
      <c r="K906" s="38"/>
      <c r="L906" s="39"/>
      <c r="M906" s="36"/>
      <c r="N906" s="157"/>
      <c r="O906" s="220"/>
      <c r="P906" s="38" t="s">
        <v>560</v>
      </c>
    </row>
    <row r="907" spans="2:16" ht="30.2" customHeight="1">
      <c r="B907" s="312" t="s">
        <v>199</v>
      </c>
      <c r="C907" s="35" t="s">
        <v>1489</v>
      </c>
      <c r="D907" s="162"/>
      <c r="E907" s="159"/>
      <c r="F907" s="157"/>
      <c r="G907" s="159"/>
      <c r="H907" s="169"/>
      <c r="I907" s="38"/>
      <c r="J907" s="38"/>
      <c r="K907" s="38"/>
      <c r="L907" s="39"/>
      <c r="M907" s="36"/>
      <c r="N907" s="157"/>
      <c r="O907" s="220"/>
      <c r="P907" s="38"/>
    </row>
    <row r="908" spans="2:16" ht="30.2" customHeight="1">
      <c r="B908" s="312" t="s">
        <v>154</v>
      </c>
      <c r="C908" s="35" t="s">
        <v>1490</v>
      </c>
      <c r="D908" s="164" t="s">
        <v>339</v>
      </c>
      <c r="E908" s="159" t="s">
        <v>237</v>
      </c>
      <c r="F908" s="157"/>
      <c r="G908" s="159" t="s">
        <v>138</v>
      </c>
      <c r="H908" s="169"/>
      <c r="I908" s="152"/>
      <c r="J908" s="38"/>
      <c r="K908" s="38"/>
      <c r="L908" s="39"/>
      <c r="M908" s="36"/>
      <c r="N908" s="157" t="s">
        <v>145</v>
      </c>
      <c r="O908" s="220"/>
      <c r="P908" s="38" t="s">
        <v>481</v>
      </c>
    </row>
    <row r="909" spans="2:16" ht="30.2" customHeight="1">
      <c r="B909" s="312" t="s">
        <v>199</v>
      </c>
      <c r="C909" s="35" t="s">
        <v>1491</v>
      </c>
      <c r="D909" s="162" t="s">
        <v>339</v>
      </c>
      <c r="E909" s="159"/>
      <c r="F909" s="511"/>
      <c r="G909" s="159" t="s">
        <v>138</v>
      </c>
      <c r="H909" s="169"/>
      <c r="I909" s="152">
        <v>45810</v>
      </c>
      <c r="J909" s="38"/>
      <c r="K909" s="38"/>
      <c r="L909" s="39"/>
      <c r="M909" s="36"/>
      <c r="N909" s="157"/>
      <c r="O909" s="220"/>
      <c r="P909" s="38"/>
    </row>
    <row r="910" spans="2:16" ht="30.2" customHeight="1">
      <c r="B910" s="312" t="s">
        <v>199</v>
      </c>
      <c r="C910" s="35" t="s">
        <v>1492</v>
      </c>
      <c r="D910" s="162" t="s">
        <v>339</v>
      </c>
      <c r="E910" s="159"/>
      <c r="F910" s="157"/>
      <c r="G910" s="159" t="s">
        <v>138</v>
      </c>
      <c r="H910" s="169"/>
      <c r="I910" s="38"/>
      <c r="J910" s="38"/>
      <c r="K910" s="38"/>
      <c r="L910" s="39"/>
      <c r="M910" s="36"/>
      <c r="N910" s="157"/>
      <c r="O910" s="220"/>
      <c r="P910" s="38"/>
    </row>
    <row r="911" spans="2:16" ht="30.2" customHeight="1">
      <c r="B911" s="312"/>
      <c r="C911" s="35" t="s">
        <v>1493</v>
      </c>
      <c r="D911" s="163" t="s">
        <v>135</v>
      </c>
      <c r="E911" s="159"/>
      <c r="F911" s="157"/>
      <c r="G911" s="159" t="s">
        <v>138</v>
      </c>
      <c r="H911" s="169"/>
      <c r="I911" s="38"/>
      <c r="J911" s="38"/>
      <c r="K911" s="38"/>
      <c r="L911" s="39"/>
      <c r="M911" s="36" t="s">
        <v>1494</v>
      </c>
      <c r="N911" s="157" t="s">
        <v>169</v>
      </c>
      <c r="O911" s="220"/>
      <c r="P911" s="38"/>
    </row>
    <row r="912" spans="2:16" ht="30.2" customHeight="1">
      <c r="B912" s="312"/>
      <c r="C912" s="35" t="s">
        <v>1495</v>
      </c>
      <c r="D912" s="163" t="s">
        <v>135</v>
      </c>
      <c r="E912" s="159"/>
      <c r="F912" s="157"/>
      <c r="G912" s="159" t="s">
        <v>138</v>
      </c>
      <c r="H912" s="169"/>
      <c r="I912" s="38"/>
      <c r="J912" s="38"/>
      <c r="K912" s="38"/>
      <c r="L912" s="39"/>
      <c r="M912" s="36" t="s">
        <v>1496</v>
      </c>
      <c r="N912" s="157" t="s">
        <v>169</v>
      </c>
      <c r="O912" s="220"/>
      <c r="P912" s="38"/>
    </row>
    <row r="913" spans="2:16" ht="30.2" customHeight="1">
      <c r="B913" s="312" t="s">
        <v>132</v>
      </c>
      <c r="C913" s="35" t="s">
        <v>1497</v>
      </c>
      <c r="D913" s="162"/>
      <c r="E913" s="159"/>
      <c r="F913" s="157"/>
      <c r="G913" s="159"/>
      <c r="H913" s="169"/>
      <c r="I913" s="38"/>
      <c r="J913" s="38"/>
      <c r="K913" s="38"/>
      <c r="L913" s="39"/>
      <c r="M913" s="36"/>
      <c r="N913" s="157"/>
      <c r="O913" s="220"/>
      <c r="P913" s="38" t="s">
        <v>1498</v>
      </c>
    </row>
    <row r="914" spans="2:16" ht="30.2" customHeight="1">
      <c r="B914" s="312"/>
      <c r="C914" s="35" t="s">
        <v>1499</v>
      </c>
      <c r="D914" s="163" t="s">
        <v>135</v>
      </c>
      <c r="E914" s="159"/>
      <c r="F914" s="157"/>
      <c r="G914" s="159"/>
      <c r="H914" s="169"/>
      <c r="I914" s="38"/>
      <c r="J914" s="38"/>
      <c r="K914" s="38"/>
      <c r="L914" s="39"/>
      <c r="M914" s="36"/>
      <c r="N914" s="157" t="s">
        <v>145</v>
      </c>
      <c r="O914" s="220"/>
      <c r="P914" s="38"/>
    </row>
    <row r="915" spans="2:16" ht="30.2" customHeight="1">
      <c r="B915" s="312"/>
      <c r="C915" s="35" t="s">
        <v>1500</v>
      </c>
      <c r="D915" s="162" t="s">
        <v>149</v>
      </c>
      <c r="E915" s="159"/>
      <c r="F915" s="157"/>
      <c r="G915" s="159" t="s">
        <v>138</v>
      </c>
      <c r="H915" s="169"/>
      <c r="I915" s="38"/>
      <c r="J915" s="38"/>
      <c r="K915" s="38"/>
      <c r="L915" s="39"/>
      <c r="M915" s="36"/>
      <c r="N915" s="157"/>
      <c r="O915" s="220"/>
      <c r="P915" s="38"/>
    </row>
    <row r="916" spans="2:16" ht="30.2" customHeight="1">
      <c r="B916" s="312" t="s">
        <v>132</v>
      </c>
      <c r="C916" s="35" t="s">
        <v>1501</v>
      </c>
      <c r="D916" s="162" t="s">
        <v>157</v>
      </c>
      <c r="E916" s="159"/>
      <c r="F916" s="157"/>
      <c r="G916" s="159" t="s">
        <v>141</v>
      </c>
      <c r="H916" s="169"/>
      <c r="I916" s="38"/>
      <c r="J916" s="38"/>
      <c r="K916" s="38"/>
      <c r="L916" s="39"/>
      <c r="M916" s="36"/>
      <c r="N916" s="157"/>
      <c r="O916" s="220"/>
      <c r="P916" s="38"/>
    </row>
    <row r="917" spans="2:16" ht="30.2" customHeight="1">
      <c r="B917" s="312" t="s">
        <v>130</v>
      </c>
      <c r="C917" s="35" t="s">
        <v>1502</v>
      </c>
      <c r="D917" s="162"/>
      <c r="E917" s="159"/>
      <c r="F917" s="157"/>
      <c r="G917" s="159" t="s">
        <v>141</v>
      </c>
      <c r="H917" s="169"/>
      <c r="I917" s="38"/>
      <c r="J917" s="38"/>
      <c r="K917" s="38"/>
      <c r="L917" s="39"/>
      <c r="M917" s="36"/>
      <c r="N917" s="157"/>
      <c r="O917" s="220"/>
      <c r="P917" s="38"/>
    </row>
    <row r="918" spans="2:16" ht="30.2" customHeight="1">
      <c r="B918" s="312" t="s">
        <v>199</v>
      </c>
      <c r="C918" s="35" t="s">
        <v>1503</v>
      </c>
      <c r="D918" s="162"/>
      <c r="E918" s="159"/>
      <c r="F918" s="157"/>
      <c r="G918" s="159"/>
      <c r="H918" s="169"/>
      <c r="I918" s="38"/>
      <c r="J918" s="38"/>
      <c r="K918" s="38"/>
      <c r="L918" s="39"/>
      <c r="M918" s="36"/>
      <c r="N918" s="157"/>
      <c r="O918" s="220"/>
      <c r="P918" s="38"/>
    </row>
    <row r="919" spans="2:16" ht="30.2" customHeight="1">
      <c r="B919" s="312" t="s">
        <v>132</v>
      </c>
      <c r="C919" s="35" t="s">
        <v>1504</v>
      </c>
      <c r="D919" s="162"/>
      <c r="E919" s="159"/>
      <c r="F919" s="157"/>
      <c r="G919" s="159"/>
      <c r="H919" s="169"/>
      <c r="I919" s="38"/>
      <c r="J919" s="38"/>
      <c r="K919" s="38"/>
      <c r="L919" s="39"/>
      <c r="M919" s="36"/>
      <c r="N919" s="157"/>
      <c r="O919" s="220"/>
      <c r="P919" s="38"/>
    </row>
    <row r="920" spans="2:16" ht="30.2" customHeight="1">
      <c r="B920" s="312" t="s">
        <v>132</v>
      </c>
      <c r="C920" s="35" t="s">
        <v>1505</v>
      </c>
      <c r="D920" s="162"/>
      <c r="E920" s="159"/>
      <c r="F920" s="157"/>
      <c r="G920" s="159"/>
      <c r="H920" s="169"/>
      <c r="I920" s="38"/>
      <c r="J920" s="38"/>
      <c r="K920" s="38"/>
      <c r="L920" s="39"/>
      <c r="M920" s="36"/>
      <c r="N920" s="157"/>
      <c r="O920" s="220"/>
      <c r="P920" s="38"/>
    </row>
    <row r="921" spans="2:16" ht="30.2" customHeight="1">
      <c r="B921" s="312" t="s">
        <v>199</v>
      </c>
      <c r="C921" s="35" t="s">
        <v>1506</v>
      </c>
      <c r="D921" s="162"/>
      <c r="E921" s="159"/>
      <c r="F921" s="157"/>
      <c r="G921" s="159"/>
      <c r="H921" s="169"/>
      <c r="I921" s="38"/>
      <c r="J921" s="38"/>
      <c r="K921" s="38"/>
      <c r="L921" s="39"/>
      <c r="M921" s="36"/>
      <c r="N921" s="157"/>
      <c r="O921" s="220"/>
      <c r="P921" s="38"/>
    </row>
    <row r="922" spans="2:16" ht="30.2" customHeight="1">
      <c r="B922" s="312"/>
      <c r="C922" s="35" t="s">
        <v>1507</v>
      </c>
      <c r="D922" s="163" t="s">
        <v>135</v>
      </c>
      <c r="E922" s="159"/>
      <c r="F922" s="157"/>
      <c r="G922" s="159"/>
      <c r="H922" s="169"/>
      <c r="I922" s="38"/>
      <c r="J922" s="38"/>
      <c r="K922" s="38"/>
      <c r="L922" s="39"/>
      <c r="M922" s="36" t="s">
        <v>767</v>
      </c>
      <c r="N922" s="157" t="s">
        <v>145</v>
      </c>
      <c r="O922" s="220"/>
      <c r="P922" s="38"/>
    </row>
    <row r="923" spans="2:16" ht="30.2" customHeight="1">
      <c r="B923" s="312" t="s">
        <v>132</v>
      </c>
      <c r="C923" s="35" t="s">
        <v>1508</v>
      </c>
      <c r="D923" s="162"/>
      <c r="E923" s="159"/>
      <c r="F923" s="157"/>
      <c r="G923" s="159"/>
      <c r="H923" s="169"/>
      <c r="I923" s="38"/>
      <c r="J923" s="38"/>
      <c r="K923" s="38"/>
      <c r="L923" s="39"/>
      <c r="M923" s="36"/>
      <c r="N923" s="157"/>
      <c r="O923" s="220"/>
      <c r="P923" s="38"/>
    </row>
    <row r="924" spans="2:16" ht="30.2" customHeight="1">
      <c r="B924" s="312" t="s">
        <v>132</v>
      </c>
      <c r="C924" s="35" t="s">
        <v>1509</v>
      </c>
      <c r="D924" s="162"/>
      <c r="E924" s="159"/>
      <c r="F924" s="157"/>
      <c r="G924" s="159"/>
      <c r="H924" s="169"/>
      <c r="I924" s="38"/>
      <c r="J924" s="38"/>
      <c r="K924" s="38"/>
      <c r="L924" s="39"/>
      <c r="M924" s="36"/>
      <c r="N924" s="157"/>
      <c r="O924" s="220"/>
      <c r="P924" s="38"/>
    </row>
    <row r="925" spans="2:16" ht="30.2" customHeight="1">
      <c r="B925" s="312"/>
      <c r="C925" s="35" t="s">
        <v>1510</v>
      </c>
      <c r="D925" s="162" t="s">
        <v>157</v>
      </c>
      <c r="E925" s="159" t="s">
        <v>1511</v>
      </c>
      <c r="F925" s="157"/>
      <c r="G925" s="159" t="s">
        <v>138</v>
      </c>
      <c r="H925" s="169"/>
      <c r="I925" s="38"/>
      <c r="J925" s="38"/>
      <c r="K925" s="38"/>
      <c r="L925" s="39"/>
      <c r="M925" s="36"/>
      <c r="N925" s="157"/>
      <c r="O925" s="220"/>
      <c r="P925" s="38"/>
    </row>
    <row r="926" spans="2:16" ht="30.2" customHeight="1">
      <c r="B926" s="312" t="s">
        <v>130</v>
      </c>
      <c r="C926" s="35" t="s">
        <v>1512</v>
      </c>
      <c r="D926" s="162"/>
      <c r="E926" s="159"/>
      <c r="F926" s="157"/>
      <c r="G926" s="159" t="s">
        <v>166</v>
      </c>
      <c r="H926" s="169"/>
      <c r="I926" s="38"/>
      <c r="J926" s="38"/>
      <c r="K926" s="38"/>
      <c r="L926" s="39" t="s">
        <v>1513</v>
      </c>
      <c r="M926" s="36" t="s">
        <v>144</v>
      </c>
      <c r="N926" s="157" t="s">
        <v>145</v>
      </c>
      <c r="O926" s="220"/>
      <c r="P926" s="38"/>
    </row>
    <row r="927" spans="2:16" ht="30.2" customHeight="1">
      <c r="B927" s="312" t="s">
        <v>154</v>
      </c>
      <c r="C927" s="35" t="s">
        <v>1514</v>
      </c>
      <c r="D927" s="163" t="s">
        <v>171</v>
      </c>
      <c r="E927" s="159"/>
      <c r="F927" s="157"/>
      <c r="G927" s="159" t="s">
        <v>166</v>
      </c>
      <c r="H927" s="169" t="s">
        <v>161</v>
      </c>
      <c r="I927" s="152"/>
      <c r="J927" s="38"/>
      <c r="K927" s="319" t="s">
        <v>1515</v>
      </c>
      <c r="L927" s="397" t="s">
        <v>1516</v>
      </c>
      <c r="M927" s="36" t="s">
        <v>144</v>
      </c>
      <c r="N927" s="157" t="s">
        <v>145</v>
      </c>
      <c r="O927" s="220">
        <v>60622</v>
      </c>
      <c r="P927" s="38" t="s">
        <v>1517</v>
      </c>
    </row>
    <row r="928" spans="2:16" ht="30.2" customHeight="1">
      <c r="B928" s="312" t="s">
        <v>130</v>
      </c>
      <c r="C928" s="35" t="s">
        <v>1514</v>
      </c>
      <c r="D928" s="163" t="s">
        <v>171</v>
      </c>
      <c r="E928" s="159"/>
      <c r="F928" s="157"/>
      <c r="G928" s="159" t="s">
        <v>141</v>
      </c>
      <c r="H928" s="169"/>
      <c r="I928" s="223"/>
      <c r="J928" s="38"/>
      <c r="K928" s="38"/>
      <c r="L928" s="39"/>
      <c r="M928" s="36" t="s">
        <v>144</v>
      </c>
      <c r="N928" s="157" t="s">
        <v>145</v>
      </c>
      <c r="O928" s="220"/>
      <c r="P928" s="38" t="s">
        <v>1518</v>
      </c>
    </row>
    <row r="929" spans="2:16" ht="30.2" customHeight="1">
      <c r="B929" s="312" t="s">
        <v>130</v>
      </c>
      <c r="C929" s="35" t="s">
        <v>1519</v>
      </c>
      <c r="D929" s="162" t="s">
        <v>157</v>
      </c>
      <c r="E929" s="159"/>
      <c r="F929" s="157"/>
      <c r="G929" s="159" t="s">
        <v>138</v>
      </c>
      <c r="H929" s="169"/>
      <c r="I929" s="38"/>
      <c r="J929" s="38"/>
      <c r="K929" s="38"/>
      <c r="L929" s="39"/>
      <c r="M929" s="36"/>
      <c r="N929" s="157"/>
      <c r="O929" s="220"/>
      <c r="P929" s="38"/>
    </row>
    <row r="930" spans="2:16" ht="30.2" customHeight="1">
      <c r="B930" s="312" t="s">
        <v>132</v>
      </c>
      <c r="C930" s="35" t="s">
        <v>1520</v>
      </c>
      <c r="D930" s="162" t="s">
        <v>157</v>
      </c>
      <c r="E930" s="159"/>
      <c r="F930" s="157"/>
      <c r="G930" s="159" t="s">
        <v>166</v>
      </c>
      <c r="H930" s="169" t="s">
        <v>141</v>
      </c>
      <c r="I930" s="38"/>
      <c r="J930" s="38"/>
      <c r="K930" s="38"/>
      <c r="L930" s="39"/>
      <c r="M930" s="36"/>
      <c r="N930" s="157"/>
      <c r="O930" s="220"/>
      <c r="P930" s="38"/>
    </row>
    <row r="931" spans="2:16" ht="30.2" customHeight="1">
      <c r="B931" s="312" t="s">
        <v>130</v>
      </c>
      <c r="C931" s="35" t="s">
        <v>1521</v>
      </c>
      <c r="D931" s="162" t="s">
        <v>157</v>
      </c>
      <c r="E931" s="159"/>
      <c r="F931" s="157"/>
      <c r="G931" s="159" t="s">
        <v>141</v>
      </c>
      <c r="H931" s="169"/>
      <c r="I931" s="38"/>
      <c r="J931" s="38"/>
      <c r="K931" s="38"/>
      <c r="L931" s="39"/>
      <c r="M931" s="36"/>
      <c r="N931" s="157"/>
      <c r="O931" s="220"/>
      <c r="P931" s="38" t="s">
        <v>1522</v>
      </c>
    </row>
    <row r="932" spans="2:16" ht="30.2" customHeight="1">
      <c r="B932" s="312" t="s">
        <v>132</v>
      </c>
      <c r="C932" s="35" t="s">
        <v>1523</v>
      </c>
      <c r="D932" s="162" t="s">
        <v>157</v>
      </c>
      <c r="E932" s="159"/>
      <c r="F932" s="157"/>
      <c r="G932" s="159" t="s">
        <v>141</v>
      </c>
      <c r="H932" s="169"/>
      <c r="I932" s="38"/>
      <c r="J932" s="38"/>
      <c r="K932" s="38"/>
      <c r="L932" s="39"/>
      <c r="M932" s="36"/>
      <c r="N932" s="157"/>
      <c r="O932" s="220"/>
      <c r="P932" s="38"/>
    </row>
    <row r="933" spans="2:16" ht="30.2" customHeight="1">
      <c r="B933" s="312"/>
      <c r="C933" s="35" t="s">
        <v>1524</v>
      </c>
      <c r="D933" s="163" t="s">
        <v>135</v>
      </c>
      <c r="E933" s="159"/>
      <c r="F933" s="157"/>
      <c r="G933" s="159" t="s">
        <v>138</v>
      </c>
      <c r="H933" s="169"/>
      <c r="I933" s="38"/>
      <c r="J933" s="38"/>
      <c r="K933" s="38"/>
      <c r="L933" s="39"/>
      <c r="M933" s="36"/>
      <c r="N933" s="157" t="s">
        <v>220</v>
      </c>
      <c r="O933" s="220"/>
      <c r="P933" s="38"/>
    </row>
    <row r="934" spans="2:16" ht="30.2" customHeight="1">
      <c r="B934" s="312" t="s">
        <v>199</v>
      </c>
      <c r="C934" s="35" t="s">
        <v>1525</v>
      </c>
      <c r="D934" s="162"/>
      <c r="E934" s="159"/>
      <c r="F934" s="157"/>
      <c r="G934" s="159"/>
      <c r="H934" s="169"/>
      <c r="I934" s="38"/>
      <c r="J934" s="38"/>
      <c r="K934" s="38"/>
      <c r="L934" s="39"/>
      <c r="M934" s="36"/>
      <c r="N934" s="157"/>
      <c r="O934" s="220"/>
      <c r="P934" s="38"/>
    </row>
    <row r="935" spans="2:16" ht="30.2" customHeight="1">
      <c r="B935" s="312" t="s">
        <v>130</v>
      </c>
      <c r="C935" s="35" t="s">
        <v>1526</v>
      </c>
      <c r="D935" s="162"/>
      <c r="E935" s="159"/>
      <c r="F935" s="157"/>
      <c r="G935" s="159" t="s">
        <v>166</v>
      </c>
      <c r="H935" s="169"/>
      <c r="I935" s="38"/>
      <c r="J935" s="38"/>
      <c r="K935" s="38" t="s">
        <v>1527</v>
      </c>
      <c r="L935" s="39" t="s">
        <v>1528</v>
      </c>
      <c r="M935" s="36" t="s">
        <v>144</v>
      </c>
      <c r="N935" s="157" t="s">
        <v>145</v>
      </c>
      <c r="O935" s="220"/>
      <c r="P935" s="38"/>
    </row>
    <row r="936" spans="2:16" ht="30.2" customHeight="1">
      <c r="B936" s="312" t="s">
        <v>154</v>
      </c>
      <c r="C936" s="35" t="s">
        <v>1529</v>
      </c>
      <c r="D936" s="162" t="s">
        <v>185</v>
      </c>
      <c r="E936" s="159"/>
      <c r="F936" s="157"/>
      <c r="G936" s="159" t="s">
        <v>166</v>
      </c>
      <c r="H936" s="169"/>
      <c r="I936" s="152"/>
      <c r="J936" s="38"/>
      <c r="K936" s="55"/>
      <c r="L936" s="55" t="s">
        <v>1530</v>
      </c>
      <c r="M936" s="36" t="s">
        <v>144</v>
      </c>
      <c r="N936" s="157" t="s">
        <v>145</v>
      </c>
      <c r="O936" s="220"/>
      <c r="P936" s="38"/>
    </row>
    <row r="937" spans="2:16" ht="30.2" customHeight="1">
      <c r="B937" s="312" t="s">
        <v>139</v>
      </c>
      <c r="C937" s="35" t="s">
        <v>1531</v>
      </c>
      <c r="D937" s="162" t="s">
        <v>157</v>
      </c>
      <c r="E937" s="159"/>
      <c r="F937" s="157"/>
      <c r="G937" s="159" t="s">
        <v>141</v>
      </c>
      <c r="H937" s="169"/>
      <c r="I937" s="152"/>
      <c r="J937" s="38"/>
      <c r="K937" s="55"/>
      <c r="L937" s="55"/>
      <c r="M937" s="36" t="s">
        <v>326</v>
      </c>
      <c r="N937" s="157" t="s">
        <v>145</v>
      </c>
      <c r="O937" s="220"/>
      <c r="P937" s="38"/>
    </row>
    <row r="938" spans="2:16" ht="30.2" customHeight="1">
      <c r="B938" s="312" t="s">
        <v>154</v>
      </c>
      <c r="C938" s="35" t="s">
        <v>1532</v>
      </c>
      <c r="D938" s="162" t="s">
        <v>157</v>
      </c>
      <c r="E938" s="159"/>
      <c r="F938" s="157"/>
      <c r="G938" s="159" t="s">
        <v>150</v>
      </c>
      <c r="H938" s="169"/>
      <c r="I938" s="152">
        <v>45789</v>
      </c>
      <c r="J938" s="38"/>
      <c r="K938" s="38"/>
      <c r="L938" s="39"/>
      <c r="M938" s="36"/>
      <c r="N938" s="157"/>
      <c r="O938" s="220"/>
      <c r="P938" s="38"/>
    </row>
    <row r="939" spans="2:16" ht="30.2" customHeight="1">
      <c r="B939" s="312" t="s">
        <v>132</v>
      </c>
      <c r="C939" s="35" t="s">
        <v>1533</v>
      </c>
      <c r="D939" s="162"/>
      <c r="E939" s="159"/>
      <c r="F939" s="157"/>
      <c r="G939" s="159"/>
      <c r="H939" s="169"/>
      <c r="I939" s="38"/>
      <c r="J939" s="38"/>
      <c r="K939" s="38"/>
      <c r="L939" s="39"/>
      <c r="M939" s="36"/>
      <c r="N939" s="157"/>
      <c r="O939" s="220"/>
      <c r="P939" s="38"/>
    </row>
    <row r="940" spans="2:16" ht="30.2" customHeight="1">
      <c r="B940" s="312" t="s">
        <v>154</v>
      </c>
      <c r="C940" s="35" t="s">
        <v>1534</v>
      </c>
      <c r="D940" s="162"/>
      <c r="E940" s="159"/>
      <c r="F940" s="157"/>
      <c r="G940" s="159" t="s">
        <v>166</v>
      </c>
      <c r="H940" s="169"/>
      <c r="I940" s="152"/>
      <c r="J940" s="38"/>
      <c r="K940" s="38"/>
      <c r="L940" s="39"/>
      <c r="M940" s="36"/>
      <c r="N940" s="157"/>
      <c r="O940" s="220"/>
      <c r="P940" s="38"/>
    </row>
    <row r="941" spans="2:16" ht="30.2" customHeight="1">
      <c r="B941" s="312" t="s">
        <v>139</v>
      </c>
      <c r="C941" s="35" t="s">
        <v>1535</v>
      </c>
      <c r="D941" s="164" t="s">
        <v>157</v>
      </c>
      <c r="E941" s="159" t="s">
        <v>237</v>
      </c>
      <c r="F941" s="157"/>
      <c r="G941" s="159" t="s">
        <v>138</v>
      </c>
      <c r="H941" s="169"/>
      <c r="I941" s="152"/>
      <c r="J941" s="38"/>
      <c r="K941" s="38"/>
      <c r="L941" s="39"/>
      <c r="M941" s="36" t="s">
        <v>1536</v>
      </c>
      <c r="N941" s="157" t="s">
        <v>220</v>
      </c>
      <c r="O941" s="220"/>
      <c r="P941" s="38" t="s">
        <v>1537</v>
      </c>
    </row>
    <row r="942" spans="2:16" ht="30.2" customHeight="1">
      <c r="B942" s="312" t="s">
        <v>154</v>
      </c>
      <c r="C942" s="35" t="s">
        <v>1538</v>
      </c>
      <c r="D942" s="162" t="s">
        <v>183</v>
      </c>
      <c r="E942" s="159" t="s">
        <v>407</v>
      </c>
      <c r="F942" s="157"/>
      <c r="G942" s="159" t="s">
        <v>150</v>
      </c>
      <c r="H942" s="169" t="s">
        <v>138</v>
      </c>
      <c r="I942" s="223"/>
      <c r="J942" s="38"/>
      <c r="K942" s="38">
        <v>6146211105</v>
      </c>
      <c r="L942" s="39" t="s">
        <v>1539</v>
      </c>
      <c r="M942" s="36" t="s">
        <v>343</v>
      </c>
      <c r="N942" s="157" t="s">
        <v>169</v>
      </c>
      <c r="O942" s="220">
        <v>43215</v>
      </c>
      <c r="P942" s="38" t="s">
        <v>1540</v>
      </c>
    </row>
    <row r="943" spans="2:16" ht="30.2" customHeight="1">
      <c r="B943" s="312" t="s">
        <v>132</v>
      </c>
      <c r="C943" s="35" t="s">
        <v>1541</v>
      </c>
      <c r="D943" s="162"/>
      <c r="E943" s="159"/>
      <c r="F943" s="157"/>
      <c r="G943" s="159"/>
      <c r="H943" s="169"/>
      <c r="I943" s="38"/>
      <c r="J943" s="38"/>
      <c r="K943" s="38"/>
      <c r="L943" s="39"/>
      <c r="M943" s="36"/>
      <c r="N943" s="157"/>
      <c r="O943" s="220"/>
      <c r="P943" s="38"/>
    </row>
    <row r="944" spans="2:16" ht="30.2" customHeight="1">
      <c r="B944" s="312" t="s">
        <v>132</v>
      </c>
      <c r="C944" s="35" t="s">
        <v>1542</v>
      </c>
      <c r="D944" s="162"/>
      <c r="E944" s="159"/>
      <c r="F944" s="157"/>
      <c r="G944" s="159"/>
      <c r="H944" s="169"/>
      <c r="I944" s="38"/>
      <c r="J944" s="38"/>
      <c r="K944" s="38"/>
      <c r="L944" s="39"/>
      <c r="M944" s="36"/>
      <c r="N944" s="157"/>
      <c r="O944" s="220"/>
      <c r="P944" s="38"/>
    </row>
    <row r="945" spans="2:16" ht="30.2" customHeight="1">
      <c r="B945" s="312"/>
      <c r="C945" s="35" t="s">
        <v>1543</v>
      </c>
      <c r="D945" s="164" t="s">
        <v>149</v>
      </c>
      <c r="E945" s="159" t="s">
        <v>172</v>
      </c>
      <c r="F945" s="157"/>
      <c r="G945" s="159" t="s">
        <v>141</v>
      </c>
      <c r="H945" s="169"/>
      <c r="I945" s="152"/>
      <c r="J945" s="38"/>
      <c r="K945" s="38"/>
      <c r="L945" s="39"/>
      <c r="M945" s="36"/>
      <c r="N945" s="157"/>
      <c r="O945" s="220"/>
      <c r="P945" s="38"/>
    </row>
    <row r="946" spans="2:16" ht="30.2" customHeight="1">
      <c r="B946" s="312" t="s">
        <v>132</v>
      </c>
      <c r="C946" s="35" t="s">
        <v>1544</v>
      </c>
      <c r="D946" s="162"/>
      <c r="E946" s="159"/>
      <c r="F946" s="157"/>
      <c r="G946" s="159"/>
      <c r="H946" s="169"/>
      <c r="I946" s="38"/>
      <c r="J946" s="38"/>
      <c r="K946" s="38"/>
      <c r="L946" s="39"/>
      <c r="M946" s="36"/>
      <c r="N946" s="157"/>
      <c r="O946" s="220"/>
      <c r="P946" s="38"/>
    </row>
    <row r="947" spans="2:16" ht="30.2" customHeight="1">
      <c r="B947" s="312"/>
      <c r="C947" s="35" t="s">
        <v>1545</v>
      </c>
      <c r="D947" s="162" t="s">
        <v>295</v>
      </c>
      <c r="E947" s="159" t="s">
        <v>172</v>
      </c>
      <c r="F947" s="157"/>
      <c r="G947" s="159" t="s">
        <v>141</v>
      </c>
      <c r="H947" s="169"/>
      <c r="I947" s="38"/>
      <c r="J947" s="38"/>
      <c r="K947" s="38" t="s">
        <v>1546</v>
      </c>
      <c r="L947" s="39" t="s">
        <v>1547</v>
      </c>
      <c r="M947" s="36" t="s">
        <v>1548</v>
      </c>
      <c r="N947" s="157" t="s">
        <v>145</v>
      </c>
      <c r="O947" s="220"/>
      <c r="P947" s="38"/>
    </row>
    <row r="948" spans="2:16" ht="30.2" customHeight="1">
      <c r="B948" s="312" t="s">
        <v>132</v>
      </c>
      <c r="C948" s="35" t="s">
        <v>1549</v>
      </c>
      <c r="D948" s="162"/>
      <c r="E948" s="159"/>
      <c r="F948" s="157"/>
      <c r="G948" s="159"/>
      <c r="H948" s="169"/>
      <c r="I948" s="38"/>
      <c r="J948" s="38"/>
      <c r="K948" s="38"/>
      <c r="L948" s="39"/>
      <c r="M948" s="36"/>
      <c r="N948" s="157"/>
      <c r="O948" s="220"/>
      <c r="P948" s="38"/>
    </row>
    <row r="949" spans="2:16" ht="30.2" customHeight="1">
      <c r="B949" s="312" t="s">
        <v>132</v>
      </c>
      <c r="C949" s="35" t="s">
        <v>1550</v>
      </c>
      <c r="D949" s="162"/>
      <c r="E949" s="159"/>
      <c r="F949" s="157"/>
      <c r="G949" s="159"/>
      <c r="H949" s="169"/>
      <c r="I949" s="38"/>
      <c r="J949" s="38"/>
      <c r="K949" s="38"/>
      <c r="L949" s="39"/>
      <c r="M949" s="36"/>
      <c r="N949" s="157"/>
      <c r="O949" s="220"/>
      <c r="P949" s="38"/>
    </row>
    <row r="950" spans="2:16" ht="30.2" customHeight="1">
      <c r="B950" s="312" t="s">
        <v>154</v>
      </c>
      <c r="C950" s="35" t="s">
        <v>1551</v>
      </c>
      <c r="D950" s="164" t="s">
        <v>183</v>
      </c>
      <c r="E950" s="159" t="s">
        <v>237</v>
      </c>
      <c r="F950" s="157"/>
      <c r="G950" s="159" t="s">
        <v>138</v>
      </c>
      <c r="H950" s="169"/>
      <c r="I950" s="152"/>
      <c r="J950" s="38"/>
      <c r="K950" s="38"/>
      <c r="L950" s="39"/>
      <c r="M950" s="36" t="s">
        <v>333</v>
      </c>
      <c r="N950" s="157" t="s">
        <v>220</v>
      </c>
      <c r="O950" s="220"/>
      <c r="P950" s="38" t="s">
        <v>334</v>
      </c>
    </row>
    <row r="951" spans="2:16" ht="30.2" customHeight="1">
      <c r="B951" s="312" t="s">
        <v>132</v>
      </c>
      <c r="C951" s="35" t="s">
        <v>1552</v>
      </c>
      <c r="D951" s="162" t="s">
        <v>157</v>
      </c>
      <c r="E951" s="159"/>
      <c r="F951" s="157"/>
      <c r="G951" s="159"/>
      <c r="H951" s="169"/>
      <c r="I951" s="38"/>
      <c r="J951" s="38"/>
      <c r="K951" s="38"/>
      <c r="L951" s="39"/>
      <c r="M951" s="36"/>
      <c r="N951" s="157"/>
      <c r="O951" s="220"/>
      <c r="P951" s="38"/>
    </row>
    <row r="952" spans="2:16" ht="30.2" customHeight="1">
      <c r="B952" s="312" t="s">
        <v>154</v>
      </c>
      <c r="C952" s="35" t="s">
        <v>1553</v>
      </c>
      <c r="D952" s="163" t="s">
        <v>157</v>
      </c>
      <c r="E952" s="159" t="s">
        <v>160</v>
      </c>
      <c r="F952" s="157"/>
      <c r="G952" s="159" t="s">
        <v>138</v>
      </c>
      <c r="H952" s="169"/>
      <c r="I952" s="152"/>
      <c r="J952" s="38"/>
      <c r="K952" s="38"/>
      <c r="L952" s="39"/>
      <c r="M952" s="36" t="s">
        <v>277</v>
      </c>
      <c r="N952" s="157" t="s">
        <v>136</v>
      </c>
      <c r="O952" s="220"/>
      <c r="P952" s="38" t="s">
        <v>1554</v>
      </c>
    </row>
    <row r="953" spans="2:16" ht="30.2" customHeight="1">
      <c r="B953" s="312"/>
      <c r="C953" s="35" t="s">
        <v>1555</v>
      </c>
      <c r="D953" s="163" t="s">
        <v>135</v>
      </c>
      <c r="E953" s="159"/>
      <c r="F953" s="157"/>
      <c r="G953" s="159" t="s">
        <v>138</v>
      </c>
      <c r="H953" s="169"/>
      <c r="I953" s="38"/>
      <c r="J953" s="38"/>
      <c r="K953" s="38"/>
      <c r="L953" s="39"/>
      <c r="M953" s="36" t="s">
        <v>1556</v>
      </c>
      <c r="N953" s="157" t="s">
        <v>169</v>
      </c>
      <c r="O953" s="220"/>
      <c r="P953" s="38"/>
    </row>
    <row r="954" spans="2:16" ht="30.2" customHeight="1">
      <c r="B954" s="312" t="s">
        <v>154</v>
      </c>
      <c r="C954" s="35" t="s">
        <v>1557</v>
      </c>
      <c r="D954" s="164" t="s">
        <v>183</v>
      </c>
      <c r="E954" s="159" t="s">
        <v>237</v>
      </c>
      <c r="F954" s="157"/>
      <c r="G954" s="159" t="s">
        <v>138</v>
      </c>
      <c r="H954" s="169"/>
      <c r="I954" s="152"/>
      <c r="J954" s="38"/>
      <c r="K954" s="38"/>
      <c r="L954" s="39"/>
      <c r="M954" s="36" t="s">
        <v>333</v>
      </c>
      <c r="N954" s="157" t="s">
        <v>220</v>
      </c>
      <c r="O954" s="220"/>
      <c r="P954" s="38" t="s">
        <v>334</v>
      </c>
    </row>
    <row r="955" spans="2:16" ht="30.2" customHeight="1">
      <c r="B955" s="312" t="s">
        <v>132</v>
      </c>
      <c r="C955" s="35" t="s">
        <v>1558</v>
      </c>
      <c r="D955" s="162"/>
      <c r="E955" s="159"/>
      <c r="F955" s="157"/>
      <c r="G955" s="159"/>
      <c r="H955" s="169"/>
      <c r="I955" s="38"/>
      <c r="J955" s="38"/>
      <c r="K955" s="38"/>
      <c r="L955" s="39"/>
      <c r="M955" s="36"/>
      <c r="N955" s="157"/>
      <c r="O955" s="220"/>
      <c r="P955" s="38" t="s">
        <v>1559</v>
      </c>
    </row>
    <row r="956" spans="2:16" ht="30.2" customHeight="1">
      <c r="B956" s="312" t="s">
        <v>130</v>
      </c>
      <c r="C956" s="35" t="s">
        <v>1560</v>
      </c>
      <c r="D956" s="162" t="s">
        <v>149</v>
      </c>
      <c r="E956" s="159"/>
      <c r="F956" s="157"/>
      <c r="G956" s="159" t="s">
        <v>141</v>
      </c>
      <c r="H956" s="169"/>
      <c r="I956" s="38"/>
      <c r="J956" s="38"/>
      <c r="K956" s="38"/>
      <c r="L956" s="39"/>
      <c r="M956" s="36"/>
      <c r="N956" s="157"/>
      <c r="O956" s="220"/>
      <c r="P956" s="38"/>
    </row>
    <row r="957" spans="2:16" ht="30.2" customHeight="1">
      <c r="B957" s="312" t="s">
        <v>199</v>
      </c>
      <c r="C957" s="35" t="s">
        <v>1561</v>
      </c>
      <c r="D957" s="162"/>
      <c r="E957" s="159"/>
      <c r="F957" s="157"/>
      <c r="G957" s="159"/>
      <c r="H957" s="169"/>
      <c r="I957" s="38"/>
      <c r="J957" s="38"/>
      <c r="K957" s="38"/>
      <c r="L957" s="39"/>
      <c r="M957" s="36"/>
      <c r="N957" s="157"/>
      <c r="O957" s="220"/>
      <c r="P957" s="38" t="s">
        <v>1562</v>
      </c>
    </row>
    <row r="958" spans="2:16" ht="30.2" customHeight="1">
      <c r="B958" s="312" t="s">
        <v>130</v>
      </c>
      <c r="C958" s="35" t="s">
        <v>1563</v>
      </c>
      <c r="D958" s="162" t="s">
        <v>185</v>
      </c>
      <c r="E958" s="159"/>
      <c r="F958" s="157"/>
      <c r="G958" s="159" t="s">
        <v>166</v>
      </c>
      <c r="H958" s="169"/>
      <c r="I958" s="38"/>
      <c r="J958" s="38"/>
      <c r="K958" s="38"/>
      <c r="L958" s="39"/>
      <c r="M958" s="36"/>
      <c r="N958" s="157"/>
      <c r="O958" s="220"/>
      <c r="P958" s="38"/>
    </row>
    <row r="959" spans="2:16" ht="30.2" customHeight="1">
      <c r="B959" s="312"/>
      <c r="C959" s="35" t="s">
        <v>1564</v>
      </c>
      <c r="D959" s="163" t="s">
        <v>135</v>
      </c>
      <c r="E959" s="159"/>
      <c r="F959" s="157"/>
      <c r="G959" s="159"/>
      <c r="H959" s="169"/>
      <c r="I959" s="38"/>
      <c r="J959" s="38"/>
      <c r="K959" s="38"/>
      <c r="L959" s="39"/>
      <c r="M959" s="36"/>
      <c r="N959" s="157" t="s">
        <v>145</v>
      </c>
      <c r="O959" s="220"/>
      <c r="P959" s="38"/>
    </row>
    <row r="960" spans="2:16" ht="30.2" customHeight="1">
      <c r="B960" s="312"/>
      <c r="C960" s="35" t="s">
        <v>1565</v>
      </c>
      <c r="D960" s="163" t="s">
        <v>135</v>
      </c>
      <c r="E960" s="159"/>
      <c r="F960" s="157"/>
      <c r="G960" s="159"/>
      <c r="H960" s="169"/>
      <c r="I960" s="38"/>
      <c r="J960" s="38"/>
      <c r="K960" s="38"/>
      <c r="L960" s="39"/>
      <c r="M960" s="36" t="s">
        <v>767</v>
      </c>
      <c r="N960" s="157" t="s">
        <v>145</v>
      </c>
      <c r="O960" s="220"/>
      <c r="P960" s="38"/>
    </row>
    <row r="961" spans="2:16" ht="30.2" customHeight="1">
      <c r="B961" s="312" t="s">
        <v>132</v>
      </c>
      <c r="C961" s="35" t="s">
        <v>1566</v>
      </c>
      <c r="D961" s="162"/>
      <c r="E961" s="159"/>
      <c r="F961" s="157"/>
      <c r="G961" s="159"/>
      <c r="H961" s="169"/>
      <c r="I961" s="38"/>
      <c r="J961" s="38"/>
      <c r="K961" s="38"/>
      <c r="L961" s="39"/>
      <c r="M961" s="36"/>
      <c r="N961" s="157"/>
      <c r="O961" s="220"/>
      <c r="P961" s="38"/>
    </row>
    <row r="962" spans="2:16" ht="30.2" customHeight="1">
      <c r="B962" s="312" t="s">
        <v>130</v>
      </c>
      <c r="C962" s="35" t="s">
        <v>1567</v>
      </c>
      <c r="D962" s="162" t="s">
        <v>185</v>
      </c>
      <c r="E962" s="159"/>
      <c r="F962" s="157"/>
      <c r="G962" s="159" t="s">
        <v>166</v>
      </c>
      <c r="H962" s="169"/>
      <c r="I962" s="38"/>
      <c r="J962" s="38"/>
      <c r="K962" s="38" t="s">
        <v>1568</v>
      </c>
      <c r="L962" s="39" t="s">
        <v>1569</v>
      </c>
      <c r="M962" s="36" t="s">
        <v>144</v>
      </c>
      <c r="N962" s="157" t="s">
        <v>145</v>
      </c>
      <c r="O962" s="220"/>
      <c r="P962" s="38"/>
    </row>
    <row r="963" spans="2:16" ht="30.2" customHeight="1">
      <c r="B963" s="312" t="s">
        <v>154</v>
      </c>
      <c r="C963" s="35" t="s">
        <v>1570</v>
      </c>
      <c r="D963" s="162"/>
      <c r="E963" s="159"/>
      <c r="F963" s="157"/>
      <c r="G963" s="159"/>
      <c r="H963" s="169"/>
      <c r="I963" s="38"/>
      <c r="J963" s="38"/>
      <c r="K963" s="38"/>
      <c r="L963" s="39"/>
      <c r="M963" s="36"/>
      <c r="N963" s="157"/>
      <c r="O963" s="220"/>
      <c r="P963" s="38"/>
    </row>
    <row r="964" spans="2:16" ht="30.2" customHeight="1">
      <c r="B964" s="312" t="s">
        <v>199</v>
      </c>
      <c r="C964" s="35" t="s">
        <v>1571</v>
      </c>
      <c r="D964" s="162"/>
      <c r="E964" s="159"/>
      <c r="F964" s="157"/>
      <c r="G964" s="159"/>
      <c r="H964" s="169"/>
      <c r="I964" s="38"/>
      <c r="J964" s="38"/>
      <c r="K964" s="38"/>
      <c r="L964" s="39"/>
      <c r="M964" s="36"/>
      <c r="N964" s="157"/>
      <c r="O964" s="220"/>
      <c r="P964" s="38"/>
    </row>
    <row r="965" spans="2:16" ht="30.2" customHeight="1">
      <c r="B965" s="312"/>
      <c r="C965" s="35" t="s">
        <v>1572</v>
      </c>
      <c r="D965" s="163" t="s">
        <v>135</v>
      </c>
      <c r="E965" s="159"/>
      <c r="F965" s="157"/>
      <c r="G965" s="159"/>
      <c r="H965" s="169"/>
      <c r="I965" s="38"/>
      <c r="J965" s="38"/>
      <c r="K965" s="38"/>
      <c r="L965" s="39"/>
      <c r="M965" s="36" t="s">
        <v>767</v>
      </c>
      <c r="N965" s="157" t="s">
        <v>145</v>
      </c>
      <c r="O965" s="220"/>
      <c r="P965" s="38"/>
    </row>
    <row r="966" spans="2:16" ht="30.2" customHeight="1">
      <c r="B966" s="312" t="s">
        <v>154</v>
      </c>
      <c r="C966" s="35" t="s">
        <v>1573</v>
      </c>
      <c r="D966" s="163" t="s">
        <v>183</v>
      </c>
      <c r="E966" s="159" t="s">
        <v>237</v>
      </c>
      <c r="F966" s="157"/>
      <c r="G966" s="159" t="s">
        <v>138</v>
      </c>
      <c r="H966" s="169"/>
      <c r="I966" s="152"/>
      <c r="J966" s="38"/>
      <c r="K966" s="38"/>
      <c r="L966" s="39"/>
      <c r="M966" s="36"/>
      <c r="N966" s="157" t="s">
        <v>220</v>
      </c>
      <c r="O966" s="220"/>
      <c r="P966" s="38"/>
    </row>
    <row r="967" spans="2:16" ht="30.2" customHeight="1">
      <c r="B967" s="312" t="s">
        <v>132</v>
      </c>
      <c r="C967" s="35" t="s">
        <v>1574</v>
      </c>
      <c r="D967" s="162"/>
      <c r="E967" s="159"/>
      <c r="F967" s="157"/>
      <c r="G967" s="159"/>
      <c r="H967" s="169"/>
      <c r="I967" s="38"/>
      <c r="J967" s="38"/>
      <c r="K967" s="38"/>
      <c r="L967" s="39"/>
      <c r="M967" s="36"/>
      <c r="N967" s="157"/>
      <c r="O967" s="220"/>
      <c r="P967" s="38"/>
    </row>
    <row r="968" spans="2:16" ht="30.2" customHeight="1">
      <c r="B968" s="312"/>
      <c r="C968" s="35" t="s">
        <v>1575</v>
      </c>
      <c r="D968" s="164" t="s">
        <v>185</v>
      </c>
      <c r="E968" s="159"/>
      <c r="F968" s="157"/>
      <c r="G968" s="159" t="s">
        <v>166</v>
      </c>
      <c r="H968" s="169"/>
      <c r="I968" s="38"/>
      <c r="J968" s="38"/>
      <c r="K968" s="38"/>
      <c r="L968" s="39"/>
      <c r="M968" s="36" t="s">
        <v>1576</v>
      </c>
      <c r="N968" s="157" t="s">
        <v>145</v>
      </c>
      <c r="O968" s="220"/>
      <c r="P968" s="38" t="s">
        <v>1058</v>
      </c>
    </row>
    <row r="969" spans="2:16" ht="30.2" customHeight="1">
      <c r="B969" s="312" t="s">
        <v>132</v>
      </c>
      <c r="C969" s="35" t="s">
        <v>1577</v>
      </c>
      <c r="D969" s="162"/>
      <c r="E969" s="159"/>
      <c r="F969" s="157"/>
      <c r="G969" s="159"/>
      <c r="H969" s="169"/>
      <c r="I969" s="38"/>
      <c r="J969" s="38"/>
      <c r="K969" s="38"/>
      <c r="L969" s="39"/>
      <c r="M969" s="36"/>
      <c r="N969" s="157"/>
      <c r="O969" s="220"/>
      <c r="P969" s="38"/>
    </row>
    <row r="970" spans="2:16" ht="30.2" customHeight="1">
      <c r="B970" s="312" t="s">
        <v>199</v>
      </c>
      <c r="C970" s="35" t="s">
        <v>1578</v>
      </c>
      <c r="D970" s="162"/>
      <c r="E970" s="159"/>
      <c r="F970" s="157"/>
      <c r="G970" s="159"/>
      <c r="H970" s="169"/>
      <c r="I970" s="38"/>
      <c r="J970" s="38"/>
      <c r="K970" s="38"/>
      <c r="L970" s="39"/>
      <c r="M970" s="36"/>
      <c r="N970" s="157"/>
      <c r="O970" s="220"/>
      <c r="P970" s="38"/>
    </row>
    <row r="971" spans="2:16" ht="30.2" customHeight="1">
      <c r="B971" s="312" t="s">
        <v>130</v>
      </c>
      <c r="C971" s="35" t="s">
        <v>1579</v>
      </c>
      <c r="D971" s="162" t="s">
        <v>185</v>
      </c>
      <c r="E971" s="159"/>
      <c r="F971" s="157"/>
      <c r="G971" s="159" t="s">
        <v>166</v>
      </c>
      <c r="H971" s="169"/>
      <c r="I971" s="38"/>
      <c r="J971" s="38"/>
      <c r="K971" s="38"/>
      <c r="L971" s="39"/>
      <c r="M971" s="36"/>
      <c r="N971" s="157"/>
      <c r="O971" s="220"/>
      <c r="P971" s="38"/>
    </row>
    <row r="972" spans="2:16" ht="30.2" customHeight="1">
      <c r="B972" s="312" t="s">
        <v>154</v>
      </c>
      <c r="C972" s="35" t="s">
        <v>1580</v>
      </c>
      <c r="D972" s="162"/>
      <c r="E972" s="159"/>
      <c r="F972" s="157"/>
      <c r="G972" s="159"/>
      <c r="H972" s="169"/>
      <c r="I972" s="38"/>
      <c r="J972" s="38"/>
      <c r="K972" s="38"/>
      <c r="L972" s="39"/>
      <c r="M972" s="36"/>
      <c r="N972" s="157"/>
      <c r="O972" s="220"/>
      <c r="P972" s="38"/>
    </row>
    <row r="973" spans="2:16" ht="30.2" customHeight="1">
      <c r="B973" s="312" t="s">
        <v>154</v>
      </c>
      <c r="C973" s="35" t="s">
        <v>1581</v>
      </c>
      <c r="D973" s="162" t="s">
        <v>295</v>
      </c>
      <c r="E973" s="159" t="s">
        <v>237</v>
      </c>
      <c r="F973" s="157"/>
      <c r="G973" s="159" t="s">
        <v>161</v>
      </c>
      <c r="H973" s="169"/>
      <c r="I973" s="152"/>
      <c r="J973" s="38"/>
      <c r="K973" s="38"/>
      <c r="L973" s="39"/>
      <c r="M973" s="36"/>
      <c r="N973" s="157"/>
      <c r="O973" s="220"/>
      <c r="P973" s="38"/>
    </row>
    <row r="974" spans="2:16" ht="30.2" customHeight="1">
      <c r="B974" s="312" t="s">
        <v>130</v>
      </c>
      <c r="C974" s="35" t="s">
        <v>1582</v>
      </c>
      <c r="D974" s="165"/>
      <c r="E974" s="159"/>
      <c r="F974" s="157"/>
      <c r="G974" s="159"/>
      <c r="H974" s="169"/>
      <c r="I974" s="38"/>
      <c r="J974" s="38"/>
      <c r="K974" s="38"/>
      <c r="L974" s="39"/>
      <c r="M974" s="36"/>
      <c r="N974" s="157"/>
      <c r="O974" s="220"/>
      <c r="P974" s="38"/>
    </row>
    <row r="975" spans="2:16" ht="30.2" customHeight="1">
      <c r="B975" s="312"/>
      <c r="C975" s="35" t="s">
        <v>1583</v>
      </c>
      <c r="D975" s="163" t="s">
        <v>135</v>
      </c>
      <c r="E975" s="159"/>
      <c r="F975" s="157"/>
      <c r="G975" s="159" t="s">
        <v>138</v>
      </c>
      <c r="H975" s="169"/>
      <c r="I975" s="152"/>
      <c r="J975" s="38"/>
      <c r="K975" s="38"/>
      <c r="L975" s="39"/>
      <c r="M975" s="36" t="s">
        <v>1356</v>
      </c>
      <c r="N975" s="157" t="s">
        <v>169</v>
      </c>
      <c r="O975" s="220"/>
      <c r="P975" s="38"/>
    </row>
    <row r="976" spans="2:16" ht="30.2" customHeight="1">
      <c r="B976" s="312"/>
      <c r="C976" s="35" t="s">
        <v>1584</v>
      </c>
      <c r="D976" s="163" t="s">
        <v>135</v>
      </c>
      <c r="E976" s="159"/>
      <c r="F976" s="157"/>
      <c r="G976" s="159" t="s">
        <v>138</v>
      </c>
      <c r="H976" s="169"/>
      <c r="I976" s="38"/>
      <c r="J976" s="38"/>
      <c r="K976" s="38"/>
      <c r="L976" s="39"/>
      <c r="M976" s="36"/>
      <c r="N976" s="157" t="s">
        <v>220</v>
      </c>
      <c r="O976" s="220"/>
      <c r="P976" s="38"/>
    </row>
    <row r="977" spans="2:16" ht="30.2" customHeight="1">
      <c r="B977" s="312" t="s">
        <v>130</v>
      </c>
      <c r="C977" s="35" t="s">
        <v>1585</v>
      </c>
      <c r="D977" s="162" t="s">
        <v>183</v>
      </c>
      <c r="E977" s="159" t="s">
        <v>237</v>
      </c>
      <c r="F977" s="157"/>
      <c r="G977" s="159"/>
      <c r="H977" s="169"/>
      <c r="I977" s="38"/>
      <c r="J977" s="38"/>
      <c r="K977" s="38"/>
      <c r="L977" s="39"/>
      <c r="M977" s="36"/>
      <c r="N977" s="157"/>
      <c r="O977" s="220"/>
      <c r="P977" s="38"/>
    </row>
    <row r="978" spans="2:16" ht="30.2" customHeight="1">
      <c r="B978" s="312" t="s">
        <v>154</v>
      </c>
      <c r="C978" s="35" t="s">
        <v>1586</v>
      </c>
      <c r="D978" s="163" t="s">
        <v>185</v>
      </c>
      <c r="E978" s="159" t="s">
        <v>237</v>
      </c>
      <c r="F978" s="157"/>
      <c r="G978" s="159" t="s">
        <v>138</v>
      </c>
      <c r="H978" s="169"/>
      <c r="I978" s="152"/>
      <c r="J978" s="38"/>
      <c r="K978" s="38"/>
      <c r="L978" s="39"/>
      <c r="M978" s="36"/>
      <c r="N978" s="157" t="s">
        <v>220</v>
      </c>
      <c r="O978" s="220"/>
      <c r="P978" s="38"/>
    </row>
    <row r="979" spans="2:16" ht="30.2" customHeight="1">
      <c r="B979" s="312"/>
      <c r="C979" s="35" t="s">
        <v>1587</v>
      </c>
      <c r="D979" s="163" t="s">
        <v>135</v>
      </c>
      <c r="E979" s="152"/>
      <c r="F979" s="157"/>
      <c r="G979" s="159" t="s">
        <v>138</v>
      </c>
      <c r="H979" s="169"/>
      <c r="I979" s="38"/>
      <c r="J979" s="38"/>
      <c r="K979" s="38"/>
      <c r="L979" s="39"/>
      <c r="M979" s="36" t="s">
        <v>921</v>
      </c>
      <c r="N979" s="157" t="s">
        <v>169</v>
      </c>
      <c r="O979" s="220"/>
      <c r="P979" s="38"/>
    </row>
    <row r="980" spans="2:16" ht="30.2" customHeight="1">
      <c r="B980" s="312" t="s">
        <v>132</v>
      </c>
      <c r="C980" s="35" t="s">
        <v>1588</v>
      </c>
      <c r="D980" s="162"/>
      <c r="E980" s="159"/>
      <c r="F980" s="157"/>
      <c r="G980" s="159"/>
      <c r="H980" s="169"/>
      <c r="I980" s="38"/>
      <c r="J980" s="38"/>
      <c r="K980" s="38"/>
      <c r="L980" s="39"/>
      <c r="M980" s="36"/>
      <c r="N980" s="157"/>
      <c r="O980" s="220"/>
      <c r="P980" s="38" t="s">
        <v>1589</v>
      </c>
    </row>
    <row r="981" spans="2:16" ht="30.2" customHeight="1">
      <c r="B981" s="312" t="s">
        <v>130</v>
      </c>
      <c r="C981" s="35" t="s">
        <v>1590</v>
      </c>
      <c r="D981" s="162" t="s">
        <v>183</v>
      </c>
      <c r="E981" s="159"/>
      <c r="F981" s="157"/>
      <c r="G981" s="159" t="s">
        <v>166</v>
      </c>
      <c r="H981" s="169"/>
      <c r="I981" s="152"/>
      <c r="J981" s="38"/>
      <c r="K981" s="38" t="s">
        <v>1591</v>
      </c>
      <c r="L981" s="39" t="s">
        <v>1592</v>
      </c>
      <c r="M981" s="36" t="s">
        <v>144</v>
      </c>
      <c r="N981" s="157" t="s">
        <v>145</v>
      </c>
      <c r="O981" s="220"/>
      <c r="P981" s="38"/>
    </row>
    <row r="982" spans="2:16" ht="30.2" customHeight="1">
      <c r="B982" s="312" t="s">
        <v>130</v>
      </c>
      <c r="C982" s="35" t="s">
        <v>1593</v>
      </c>
      <c r="D982" s="162" t="s">
        <v>185</v>
      </c>
      <c r="E982" s="159"/>
      <c r="F982" s="157"/>
      <c r="G982" s="159" t="s">
        <v>166</v>
      </c>
      <c r="H982" s="169"/>
      <c r="I982" s="38"/>
      <c r="J982" s="38"/>
      <c r="K982" s="38" t="s">
        <v>1594</v>
      </c>
      <c r="L982" s="39" t="s">
        <v>1595</v>
      </c>
      <c r="M982" s="36" t="s">
        <v>144</v>
      </c>
      <c r="N982" s="157" t="s">
        <v>145</v>
      </c>
      <c r="O982" s="220"/>
      <c r="P982" s="38"/>
    </row>
    <row r="983" spans="2:16" ht="30.2" customHeight="1">
      <c r="B983" s="312" t="s">
        <v>130</v>
      </c>
      <c r="C983" s="35" t="s">
        <v>1596</v>
      </c>
      <c r="D983" s="162"/>
      <c r="E983" s="159"/>
      <c r="F983" s="157"/>
      <c r="G983" s="159"/>
      <c r="H983" s="169"/>
      <c r="I983" s="38"/>
      <c r="J983" s="38"/>
      <c r="K983" s="38"/>
      <c r="L983" s="39"/>
      <c r="M983" s="36"/>
      <c r="N983" s="157"/>
      <c r="O983" s="220"/>
      <c r="P983" s="38"/>
    </row>
    <row r="984" spans="2:16" ht="30.2" customHeight="1">
      <c r="B984" s="312" t="s">
        <v>130</v>
      </c>
      <c r="C984" s="35" t="s">
        <v>1597</v>
      </c>
      <c r="D984" s="162"/>
      <c r="E984" s="159" t="s">
        <v>237</v>
      </c>
      <c r="F984" s="157"/>
      <c r="G984" s="159"/>
      <c r="H984" s="169"/>
      <c r="I984" s="38"/>
      <c r="J984" s="38"/>
      <c r="K984" s="38"/>
      <c r="L984" s="39"/>
      <c r="M984" s="36"/>
      <c r="N984" s="157"/>
      <c r="O984" s="220"/>
      <c r="P984" s="38"/>
    </row>
    <row r="985" spans="2:16" ht="30.2" customHeight="1">
      <c r="B985" s="312"/>
      <c r="C985" s="35" t="s">
        <v>1598</v>
      </c>
      <c r="D985" s="164" t="s">
        <v>183</v>
      </c>
      <c r="E985" s="159"/>
      <c r="F985" s="157"/>
      <c r="G985" s="159" t="s">
        <v>150</v>
      </c>
      <c r="H985" s="169"/>
      <c r="I985" s="38"/>
      <c r="J985" s="38"/>
      <c r="K985" s="38"/>
      <c r="L985" s="39"/>
      <c r="M985" s="36" t="s">
        <v>1599</v>
      </c>
      <c r="N985" s="157" t="s">
        <v>169</v>
      </c>
      <c r="O985" s="220"/>
      <c r="P985" s="38"/>
    </row>
    <row r="986" spans="2:16" ht="30.2" customHeight="1">
      <c r="B986" s="312"/>
      <c r="C986" s="35" t="s">
        <v>1600</v>
      </c>
      <c r="D986" s="163" t="s">
        <v>135</v>
      </c>
      <c r="E986" s="159"/>
      <c r="F986" s="157"/>
      <c r="G986" s="159" t="s">
        <v>138</v>
      </c>
      <c r="H986" s="169"/>
      <c r="I986" s="152"/>
      <c r="J986" s="38"/>
      <c r="K986" s="38"/>
      <c r="L986" s="39"/>
      <c r="M986" s="36" t="s">
        <v>1601</v>
      </c>
      <c r="N986" s="157" t="s">
        <v>169</v>
      </c>
      <c r="O986" s="220"/>
      <c r="P986" s="38"/>
    </row>
    <row r="987" spans="2:16" ht="30.2" customHeight="1">
      <c r="B987" s="312"/>
      <c r="C987" s="35" t="s">
        <v>1602</v>
      </c>
      <c r="D987" s="162" t="s">
        <v>149</v>
      </c>
      <c r="E987" s="159" t="s">
        <v>237</v>
      </c>
      <c r="F987" s="157"/>
      <c r="G987" s="159" t="s">
        <v>150</v>
      </c>
      <c r="H987" s="169"/>
      <c r="I987" s="223"/>
      <c r="J987" s="38"/>
      <c r="K987" s="38" t="s">
        <v>1603</v>
      </c>
      <c r="L987" s="39" t="s">
        <v>1604</v>
      </c>
      <c r="M987" s="36" t="s">
        <v>663</v>
      </c>
      <c r="N987" s="157" t="s">
        <v>152</v>
      </c>
      <c r="O987" s="220">
        <v>42101</v>
      </c>
      <c r="P987" s="38"/>
    </row>
    <row r="988" spans="2:16" ht="30.2" customHeight="1">
      <c r="B988" s="312" t="s">
        <v>130</v>
      </c>
      <c r="C988" s="35" t="s">
        <v>1605</v>
      </c>
      <c r="D988" s="162" t="s">
        <v>185</v>
      </c>
      <c r="E988" s="159"/>
      <c r="F988" s="157"/>
      <c r="G988" s="159" t="s">
        <v>166</v>
      </c>
      <c r="H988" s="169"/>
      <c r="I988" s="38"/>
      <c r="J988" s="38"/>
      <c r="K988" s="38"/>
      <c r="L988" s="39"/>
      <c r="M988" s="36"/>
      <c r="N988" s="157"/>
      <c r="O988" s="220"/>
      <c r="P988" s="38"/>
    </row>
    <row r="989" spans="2:16" ht="30.2" customHeight="1">
      <c r="B989" s="312" t="s">
        <v>154</v>
      </c>
      <c r="C989" s="35" t="s">
        <v>1606</v>
      </c>
      <c r="D989" s="162"/>
      <c r="E989" s="159"/>
      <c r="F989" s="157"/>
      <c r="G989" s="159"/>
      <c r="H989" s="169"/>
      <c r="I989" s="38"/>
      <c r="J989" s="38"/>
      <c r="K989" s="38"/>
      <c r="L989" s="39"/>
      <c r="M989" s="36"/>
      <c r="N989" s="157"/>
      <c r="O989" s="220"/>
      <c r="P989" s="38"/>
    </row>
    <row r="990" spans="2:16" ht="30.2" customHeight="1">
      <c r="B990" s="312" t="s">
        <v>199</v>
      </c>
      <c r="C990" s="35" t="s">
        <v>1607</v>
      </c>
      <c r="D990" s="162"/>
      <c r="E990" s="159"/>
      <c r="F990" s="157"/>
      <c r="G990" s="159"/>
      <c r="H990" s="169"/>
      <c r="I990" s="38"/>
      <c r="J990" s="38"/>
      <c r="K990" s="38"/>
      <c r="L990" s="39"/>
      <c r="M990" s="36"/>
      <c r="N990" s="157"/>
      <c r="O990" s="220"/>
      <c r="P990" s="38"/>
    </row>
    <row r="991" spans="2:16" ht="30.2" customHeight="1">
      <c r="B991" s="312" t="s">
        <v>132</v>
      </c>
      <c r="C991" s="35" t="s">
        <v>1608</v>
      </c>
      <c r="D991" s="162"/>
      <c r="E991" s="159"/>
      <c r="F991" s="157"/>
      <c r="G991" s="159"/>
      <c r="H991" s="169"/>
      <c r="I991" s="38"/>
      <c r="J991" s="38"/>
      <c r="K991" s="38"/>
      <c r="L991" s="39"/>
      <c r="M991" s="36"/>
      <c r="N991" s="157"/>
      <c r="O991" s="220"/>
      <c r="P991" s="38"/>
    </row>
    <row r="992" spans="2:16" ht="30.2" customHeight="1">
      <c r="B992" s="312" t="s">
        <v>154</v>
      </c>
      <c r="C992" s="35" t="s">
        <v>1609</v>
      </c>
      <c r="D992" s="163" t="s">
        <v>157</v>
      </c>
      <c r="E992" s="159" t="s">
        <v>276</v>
      </c>
      <c r="F992" s="157"/>
      <c r="G992" s="159" t="s">
        <v>138</v>
      </c>
      <c r="H992" s="169"/>
      <c r="I992" s="152"/>
      <c r="J992" s="38"/>
      <c r="K992" s="38"/>
      <c r="L992" s="39"/>
      <c r="M992" s="36" t="s">
        <v>557</v>
      </c>
      <c r="N992" s="157" t="s">
        <v>169</v>
      </c>
      <c r="O992" s="220"/>
      <c r="P992" s="38"/>
    </row>
    <row r="993" spans="2:16" ht="30.2" customHeight="1">
      <c r="B993" s="312" t="s">
        <v>130</v>
      </c>
      <c r="C993" s="35" t="s">
        <v>1610</v>
      </c>
      <c r="D993" s="162" t="s">
        <v>157</v>
      </c>
      <c r="E993" s="159"/>
      <c r="F993" s="157"/>
      <c r="G993" s="159" t="s">
        <v>138</v>
      </c>
      <c r="H993" s="169"/>
      <c r="I993" s="38"/>
      <c r="J993" s="38"/>
      <c r="K993" s="38"/>
      <c r="L993" s="39" t="s">
        <v>1611</v>
      </c>
      <c r="M993" s="36" t="s">
        <v>326</v>
      </c>
      <c r="N993" s="157" t="s">
        <v>145</v>
      </c>
      <c r="O993" s="220"/>
      <c r="P993" s="38"/>
    </row>
    <row r="994" spans="2:16" ht="30.2" customHeight="1">
      <c r="B994" s="312" t="s">
        <v>139</v>
      </c>
      <c r="C994" s="35" t="s">
        <v>1612</v>
      </c>
      <c r="D994" s="162" t="s">
        <v>157</v>
      </c>
      <c r="E994" s="159"/>
      <c r="F994" s="157"/>
      <c r="G994" s="159" t="s">
        <v>166</v>
      </c>
      <c r="H994" s="169"/>
      <c r="I994" s="152"/>
      <c r="J994" s="38"/>
      <c r="K994" s="38"/>
      <c r="L994" s="39"/>
      <c r="M994" s="36"/>
      <c r="N994" s="157"/>
      <c r="O994" s="220"/>
      <c r="P994" s="38"/>
    </row>
    <row r="995" spans="2:16" ht="30.2" customHeight="1">
      <c r="B995" s="312"/>
      <c r="C995" s="35" t="s">
        <v>1613</v>
      </c>
      <c r="D995" s="163" t="s">
        <v>135</v>
      </c>
      <c r="E995" s="159"/>
      <c r="F995" s="157"/>
      <c r="G995" s="159" t="s">
        <v>138</v>
      </c>
      <c r="H995" s="169"/>
      <c r="I995" s="38"/>
      <c r="J995" s="38"/>
      <c r="K995" s="38"/>
      <c r="L995" s="39"/>
      <c r="M995" s="36" t="s">
        <v>1614</v>
      </c>
      <c r="N995" s="157" t="s">
        <v>169</v>
      </c>
      <c r="O995" s="220"/>
      <c r="P995" s="38"/>
    </row>
    <row r="996" spans="2:16" ht="30.2" customHeight="1">
      <c r="B996" s="312"/>
      <c r="C996" s="35" t="s">
        <v>1615</v>
      </c>
      <c r="D996" s="163" t="s">
        <v>135</v>
      </c>
      <c r="E996" s="159"/>
      <c r="F996" s="157"/>
      <c r="G996" s="159" t="s">
        <v>138</v>
      </c>
      <c r="H996" s="169"/>
      <c r="I996" s="38"/>
      <c r="J996" s="38"/>
      <c r="K996" s="38"/>
      <c r="L996" s="39"/>
      <c r="M996" s="36" t="s">
        <v>1067</v>
      </c>
      <c r="N996" s="157" t="s">
        <v>169</v>
      </c>
      <c r="O996" s="220"/>
      <c r="P996" s="38"/>
    </row>
    <row r="997" spans="2:16" ht="30.2" customHeight="1">
      <c r="B997" s="312" t="s">
        <v>130</v>
      </c>
      <c r="C997" s="35" t="s">
        <v>1616</v>
      </c>
      <c r="D997" s="162" t="s">
        <v>157</v>
      </c>
      <c r="E997" s="159"/>
      <c r="F997" s="157"/>
      <c r="G997" s="159" t="s">
        <v>166</v>
      </c>
      <c r="H997" s="169"/>
      <c r="I997" s="38"/>
      <c r="J997" s="38"/>
      <c r="K997" s="38"/>
      <c r="L997" s="39" t="s">
        <v>1617</v>
      </c>
      <c r="M997" s="36" t="s">
        <v>144</v>
      </c>
      <c r="N997" s="157" t="s">
        <v>145</v>
      </c>
      <c r="O997" s="220"/>
      <c r="P997" s="38"/>
    </row>
    <row r="998" spans="2:16" ht="30.2" customHeight="1">
      <c r="B998" s="312" t="s">
        <v>139</v>
      </c>
      <c r="C998" s="35" t="s">
        <v>1618</v>
      </c>
      <c r="D998" s="162" t="s">
        <v>157</v>
      </c>
      <c r="E998" s="159"/>
      <c r="F998" s="157"/>
      <c r="G998" s="159" t="s">
        <v>141</v>
      </c>
      <c r="H998" s="169"/>
      <c r="I998" s="152"/>
      <c r="J998" s="38"/>
      <c r="K998" s="38"/>
      <c r="L998" s="39"/>
      <c r="M998" s="36"/>
      <c r="N998" s="157"/>
      <c r="O998" s="220"/>
      <c r="P998" s="54" t="s">
        <v>1619</v>
      </c>
    </row>
    <row r="999" spans="2:16" ht="30.2" customHeight="1">
      <c r="B999" s="312" t="s">
        <v>199</v>
      </c>
      <c r="C999" s="35" t="s">
        <v>1620</v>
      </c>
      <c r="D999" s="162"/>
      <c r="E999" s="159"/>
      <c r="F999" s="157"/>
      <c r="G999" s="159"/>
      <c r="H999" s="169"/>
      <c r="I999" s="38"/>
      <c r="J999" s="38"/>
      <c r="K999" s="38"/>
      <c r="L999" s="39"/>
      <c r="M999" s="36"/>
      <c r="N999" s="157"/>
      <c r="O999" s="220"/>
      <c r="P999" s="38"/>
    </row>
    <row r="1000" spans="2:16" ht="30.2" customHeight="1">
      <c r="B1000" s="312" t="s">
        <v>132</v>
      </c>
      <c r="C1000" s="35" t="s">
        <v>1621</v>
      </c>
      <c r="D1000" s="162" t="s">
        <v>183</v>
      </c>
      <c r="E1000" s="159"/>
      <c r="F1000" s="157"/>
      <c r="G1000" s="159"/>
      <c r="H1000" s="169"/>
      <c r="I1000" s="38"/>
      <c r="J1000" s="38"/>
      <c r="K1000" s="38"/>
      <c r="L1000" s="39"/>
      <c r="M1000" s="36"/>
      <c r="N1000" s="157"/>
      <c r="O1000" s="220"/>
      <c r="P1000" s="38" t="s">
        <v>1622</v>
      </c>
    </row>
    <row r="1001" spans="2:16" ht="30.2" customHeight="1">
      <c r="B1001" s="312" t="s">
        <v>130</v>
      </c>
      <c r="C1001" s="35" t="s">
        <v>1623</v>
      </c>
      <c r="D1001" s="162" t="s">
        <v>149</v>
      </c>
      <c r="E1001" s="159"/>
      <c r="F1001" s="157"/>
      <c r="G1001" s="159" t="s">
        <v>141</v>
      </c>
      <c r="H1001" s="169"/>
      <c r="I1001" s="38"/>
      <c r="J1001" s="38"/>
      <c r="K1001" s="38"/>
      <c r="L1001" s="39"/>
      <c r="M1001" s="36"/>
      <c r="N1001" s="157"/>
      <c r="O1001" s="220"/>
      <c r="P1001" s="38" t="s">
        <v>1624</v>
      </c>
    </row>
    <row r="1002" spans="2:16" ht="30.2" customHeight="1">
      <c r="B1002" s="312" t="s">
        <v>130</v>
      </c>
      <c r="C1002" s="35" t="s">
        <v>1625</v>
      </c>
      <c r="D1002" s="162" t="s">
        <v>185</v>
      </c>
      <c r="E1002" s="159"/>
      <c r="F1002" s="157"/>
      <c r="G1002" s="159" t="s">
        <v>166</v>
      </c>
      <c r="H1002" s="169"/>
      <c r="I1002" s="38"/>
      <c r="J1002" s="38"/>
      <c r="K1002" s="38"/>
      <c r="L1002" s="39"/>
      <c r="M1002" s="36"/>
      <c r="N1002" s="157"/>
      <c r="O1002" s="220"/>
      <c r="P1002" s="38" t="s">
        <v>1624</v>
      </c>
    </row>
    <row r="1003" spans="2:16" ht="30.2" customHeight="1">
      <c r="B1003" s="312" t="s">
        <v>132</v>
      </c>
      <c r="C1003" s="35" t="s">
        <v>1626</v>
      </c>
      <c r="D1003" s="162"/>
      <c r="E1003" s="159"/>
      <c r="F1003" s="157"/>
      <c r="G1003" s="159"/>
      <c r="H1003" s="169"/>
      <c r="I1003" s="38"/>
      <c r="J1003" s="38"/>
      <c r="K1003" s="38"/>
      <c r="L1003" s="39"/>
      <c r="M1003" s="36"/>
      <c r="N1003" s="157"/>
      <c r="O1003" s="220"/>
      <c r="P1003" s="38"/>
    </row>
    <row r="1004" spans="2:16" ht="30.2" customHeight="1">
      <c r="B1004" s="312"/>
      <c r="C1004" s="35" t="s">
        <v>1627</v>
      </c>
      <c r="D1004" s="163" t="s">
        <v>135</v>
      </c>
      <c r="E1004" s="159"/>
      <c r="F1004" s="157"/>
      <c r="G1004" s="159" t="s">
        <v>138</v>
      </c>
      <c r="H1004" s="169"/>
      <c r="I1004" s="38"/>
      <c r="J1004" s="38"/>
      <c r="K1004" s="38"/>
      <c r="L1004" s="39"/>
      <c r="M1004" s="36" t="s">
        <v>1628</v>
      </c>
      <c r="N1004" s="157" t="s">
        <v>169</v>
      </c>
      <c r="O1004" s="220"/>
      <c r="P1004" s="38"/>
    </row>
    <row r="1005" spans="2:16" ht="30.2" customHeight="1">
      <c r="B1005" s="312"/>
      <c r="C1005" s="35" t="s">
        <v>1629</v>
      </c>
      <c r="D1005" s="163" t="s">
        <v>135</v>
      </c>
      <c r="E1005" s="159"/>
      <c r="F1005" s="157"/>
      <c r="G1005" s="159" t="s">
        <v>150</v>
      </c>
      <c r="H1005" s="169"/>
      <c r="I1005" s="38"/>
      <c r="J1005" s="38"/>
      <c r="K1005" s="38"/>
      <c r="L1005" s="39"/>
      <c r="M1005" s="36"/>
      <c r="N1005" s="157"/>
      <c r="O1005" s="220"/>
      <c r="P1005" s="38"/>
    </row>
    <row r="1006" spans="2:16" ht="30.2" customHeight="1">
      <c r="B1006" s="312" t="s">
        <v>199</v>
      </c>
      <c r="C1006" s="35" t="s">
        <v>1630</v>
      </c>
      <c r="D1006" s="162"/>
      <c r="E1006" s="159"/>
      <c r="F1006" s="157"/>
      <c r="G1006" s="159"/>
      <c r="H1006" s="169"/>
      <c r="I1006" s="38"/>
      <c r="J1006" s="38"/>
      <c r="K1006" s="38"/>
      <c r="L1006" s="39"/>
      <c r="M1006" s="36"/>
      <c r="N1006" s="157"/>
      <c r="O1006" s="220"/>
      <c r="P1006" s="38"/>
    </row>
    <row r="1007" spans="2:16" ht="30.2" customHeight="1">
      <c r="B1007" s="312" t="s">
        <v>132</v>
      </c>
      <c r="C1007" s="35" t="s">
        <v>1631</v>
      </c>
      <c r="D1007" s="162"/>
      <c r="E1007" s="159"/>
      <c r="F1007" s="157"/>
      <c r="G1007" s="159"/>
      <c r="H1007" s="169"/>
      <c r="I1007" s="38"/>
      <c r="J1007" s="38"/>
      <c r="K1007" s="38"/>
      <c r="L1007" s="39"/>
      <c r="M1007" s="36"/>
      <c r="N1007" s="157"/>
      <c r="O1007" s="220"/>
      <c r="P1007" s="38"/>
    </row>
    <row r="1008" spans="2:16" ht="30.2" customHeight="1">
      <c r="B1008" s="312" t="s">
        <v>132</v>
      </c>
      <c r="C1008" s="35" t="s">
        <v>1632</v>
      </c>
      <c r="D1008" s="162"/>
      <c r="E1008" s="159"/>
      <c r="F1008" s="157"/>
      <c r="G1008" s="159"/>
      <c r="H1008" s="169"/>
      <c r="I1008" s="38"/>
      <c r="J1008" s="38"/>
      <c r="K1008" s="38"/>
      <c r="L1008" s="39"/>
      <c r="M1008" s="36"/>
      <c r="N1008" s="157"/>
      <c r="O1008" s="220"/>
      <c r="P1008" s="38"/>
    </row>
    <row r="1009" spans="2:16" ht="30.2" customHeight="1">
      <c r="B1009" s="312" t="s">
        <v>132</v>
      </c>
      <c r="C1009" s="35" t="s">
        <v>1633</v>
      </c>
      <c r="D1009" s="162"/>
      <c r="E1009" s="159"/>
      <c r="F1009" s="157"/>
      <c r="G1009" s="159"/>
      <c r="H1009" s="169"/>
      <c r="I1009" s="38"/>
      <c r="J1009" s="38"/>
      <c r="K1009" s="38"/>
      <c r="L1009" s="39"/>
      <c r="M1009" s="36"/>
      <c r="N1009" s="157"/>
      <c r="O1009" s="220"/>
      <c r="P1009" s="38"/>
    </row>
    <row r="1010" spans="2:16" ht="30.2" customHeight="1">
      <c r="B1010" s="312" t="s">
        <v>132</v>
      </c>
      <c r="C1010" s="35" t="s">
        <v>1634</v>
      </c>
      <c r="D1010" s="162"/>
      <c r="E1010" s="159"/>
      <c r="F1010" s="157"/>
      <c r="G1010" s="159"/>
      <c r="H1010" s="169"/>
      <c r="I1010" s="38"/>
      <c r="J1010" s="38"/>
      <c r="K1010" s="38"/>
      <c r="L1010" s="39"/>
      <c r="M1010" s="36"/>
      <c r="N1010" s="157"/>
      <c r="O1010" s="220"/>
      <c r="P1010" s="38"/>
    </row>
    <row r="1011" spans="2:16" ht="30.2" customHeight="1">
      <c r="B1011" s="312" t="s">
        <v>132</v>
      </c>
      <c r="C1011" s="35" t="s">
        <v>1635</v>
      </c>
      <c r="D1011" s="162"/>
      <c r="E1011" s="159"/>
      <c r="F1011" s="157"/>
      <c r="G1011" s="159"/>
      <c r="H1011" s="169"/>
      <c r="I1011" s="38"/>
      <c r="J1011" s="38"/>
      <c r="K1011" s="38"/>
      <c r="L1011" s="39"/>
      <c r="M1011" s="36"/>
      <c r="N1011" s="157"/>
      <c r="O1011" s="220"/>
      <c r="P1011" s="38"/>
    </row>
    <row r="1012" spans="2:16" ht="30.2" customHeight="1">
      <c r="B1012" s="312" t="s">
        <v>132</v>
      </c>
      <c r="C1012" s="35" t="s">
        <v>1636</v>
      </c>
      <c r="D1012" s="162"/>
      <c r="E1012" s="159"/>
      <c r="F1012" s="157"/>
      <c r="G1012" s="159"/>
      <c r="H1012" s="169"/>
      <c r="I1012" s="38"/>
      <c r="J1012" s="38"/>
      <c r="K1012" s="38"/>
      <c r="L1012" s="39"/>
      <c r="M1012" s="36"/>
      <c r="N1012" s="157"/>
      <c r="O1012" s="220"/>
      <c r="P1012" s="38"/>
    </row>
    <row r="1013" spans="2:16" ht="30.2" customHeight="1">
      <c r="B1013" s="312"/>
      <c r="C1013" s="35" t="s">
        <v>1637</v>
      </c>
      <c r="D1013" s="163" t="s">
        <v>135</v>
      </c>
      <c r="E1013" s="159"/>
      <c r="F1013" s="157"/>
      <c r="G1013" s="159"/>
      <c r="H1013" s="169"/>
      <c r="I1013" s="38"/>
      <c r="J1013" s="38"/>
      <c r="K1013" s="38"/>
      <c r="L1013" s="39"/>
      <c r="M1013" s="36" t="s">
        <v>767</v>
      </c>
      <c r="N1013" s="157" t="s">
        <v>145</v>
      </c>
      <c r="O1013" s="220"/>
      <c r="P1013" s="38"/>
    </row>
    <row r="1014" spans="2:16" ht="30.2" customHeight="1">
      <c r="B1014" s="312"/>
      <c r="C1014" s="35" t="s">
        <v>1638</v>
      </c>
      <c r="D1014" s="163" t="s">
        <v>135</v>
      </c>
      <c r="E1014" s="159"/>
      <c r="F1014" s="157"/>
      <c r="G1014" s="159"/>
      <c r="H1014" s="169"/>
      <c r="I1014" s="38"/>
      <c r="J1014" s="38"/>
      <c r="K1014" s="38"/>
      <c r="L1014" s="39"/>
      <c r="M1014" s="36" t="s">
        <v>767</v>
      </c>
      <c r="N1014" s="157" t="s">
        <v>145</v>
      </c>
      <c r="O1014" s="220"/>
      <c r="P1014" s="38"/>
    </row>
    <row r="1015" spans="2:16" ht="30.2" customHeight="1">
      <c r="B1015" s="312"/>
      <c r="C1015" s="35" t="s">
        <v>1639</v>
      </c>
      <c r="D1015" s="164" t="s">
        <v>149</v>
      </c>
      <c r="E1015" s="159"/>
      <c r="F1015" s="157"/>
      <c r="G1015" s="159" t="s">
        <v>150</v>
      </c>
      <c r="H1015" s="169"/>
      <c r="I1015" s="152"/>
      <c r="J1015" s="38"/>
      <c r="K1015" s="38"/>
      <c r="L1015" s="39"/>
      <c r="M1015" s="36"/>
      <c r="N1015" s="157" t="s">
        <v>152</v>
      </c>
      <c r="O1015" s="220"/>
      <c r="P1015" s="38" t="s">
        <v>1640</v>
      </c>
    </row>
    <row r="1016" spans="2:16" ht="30.2" customHeight="1">
      <c r="B1016" s="312"/>
      <c r="C1016" s="35" t="s">
        <v>1641</v>
      </c>
      <c r="D1016" s="163" t="s">
        <v>135</v>
      </c>
      <c r="E1016" s="159"/>
      <c r="F1016" s="157"/>
      <c r="G1016" s="159"/>
      <c r="H1016" s="169"/>
      <c r="I1016" s="38"/>
      <c r="J1016" s="38"/>
      <c r="K1016" s="38"/>
      <c r="L1016" s="39"/>
      <c r="M1016" s="36"/>
      <c r="N1016" s="157" t="s">
        <v>145</v>
      </c>
      <c r="O1016" s="220"/>
      <c r="P1016" s="38"/>
    </row>
    <row r="1017" spans="2:16" ht="30.2" customHeight="1">
      <c r="B1017" s="312"/>
      <c r="C1017" s="35" t="s">
        <v>1642</v>
      </c>
      <c r="D1017" s="163" t="s">
        <v>787</v>
      </c>
      <c r="E1017" s="159" t="s">
        <v>237</v>
      </c>
      <c r="F1017" s="157"/>
      <c r="G1017" s="159" t="s">
        <v>150</v>
      </c>
      <c r="H1017" s="169"/>
      <c r="I1017" s="152"/>
      <c r="J1017" s="38"/>
      <c r="K1017" s="38"/>
      <c r="L1017" s="39"/>
      <c r="M1017" s="36"/>
      <c r="N1017" s="157"/>
      <c r="O1017" s="220"/>
      <c r="P1017" s="38"/>
    </row>
    <row r="1018" spans="2:16" ht="30.2" customHeight="1">
      <c r="B1018" s="312"/>
      <c r="C1018" s="35" t="s">
        <v>1643</v>
      </c>
      <c r="D1018" s="162" t="s">
        <v>787</v>
      </c>
      <c r="E1018" s="159" t="s">
        <v>237</v>
      </c>
      <c r="F1018" s="157"/>
      <c r="G1018" s="159" t="s">
        <v>150</v>
      </c>
      <c r="H1018" s="169"/>
      <c r="I1018" s="38"/>
      <c r="J1018" s="38"/>
      <c r="K1018" s="38" t="s">
        <v>1644</v>
      </c>
      <c r="L1018" s="39" t="s">
        <v>1645</v>
      </c>
      <c r="M1018" s="36" t="s">
        <v>663</v>
      </c>
      <c r="N1018" s="157" t="s">
        <v>152</v>
      </c>
      <c r="O1018" s="220">
        <v>42101</v>
      </c>
      <c r="P1018" s="38"/>
    </row>
    <row r="1019" spans="2:16" ht="30.2" customHeight="1">
      <c r="B1019" s="312" t="s">
        <v>154</v>
      </c>
      <c r="C1019" s="35" t="s">
        <v>1646</v>
      </c>
      <c r="D1019" s="163" t="s">
        <v>364</v>
      </c>
      <c r="E1019" s="159"/>
      <c r="F1019" s="157"/>
      <c r="G1019" s="159" t="s">
        <v>166</v>
      </c>
      <c r="H1019" s="169"/>
      <c r="I1019" s="223"/>
      <c r="J1019" s="38"/>
      <c r="K1019" s="38"/>
      <c r="L1019" s="39" t="s">
        <v>1647</v>
      </c>
      <c r="M1019" s="36" t="s">
        <v>1648</v>
      </c>
      <c r="N1019" s="157" t="s">
        <v>145</v>
      </c>
      <c r="O1019" s="220"/>
      <c r="P1019" s="38" t="s">
        <v>1649</v>
      </c>
    </row>
    <row r="1020" spans="2:16" ht="30.2" customHeight="1">
      <c r="B1020" s="312"/>
      <c r="C1020" s="35" t="s">
        <v>1650</v>
      </c>
      <c r="D1020" s="163" t="s">
        <v>149</v>
      </c>
      <c r="E1020" s="159" t="s">
        <v>276</v>
      </c>
      <c r="F1020" s="157"/>
      <c r="G1020" s="159" t="s">
        <v>150</v>
      </c>
      <c r="H1020" s="169" t="s">
        <v>138</v>
      </c>
      <c r="I1020" s="38"/>
      <c r="J1020" s="38"/>
      <c r="K1020" s="38"/>
      <c r="L1020" s="39"/>
      <c r="M1020" s="36" t="s">
        <v>669</v>
      </c>
      <c r="N1020" s="157" t="s">
        <v>136</v>
      </c>
      <c r="O1020" s="220"/>
      <c r="P1020" s="38"/>
    </row>
    <row r="1021" spans="2:16" ht="30.2" customHeight="1">
      <c r="B1021" s="312" t="s">
        <v>132</v>
      </c>
      <c r="C1021" s="35" t="s">
        <v>1651</v>
      </c>
      <c r="D1021" s="162"/>
      <c r="E1021" s="159"/>
      <c r="F1021" s="157"/>
      <c r="G1021" s="159"/>
      <c r="H1021" s="169"/>
      <c r="I1021" s="38"/>
      <c r="J1021" s="38"/>
      <c r="K1021" s="38"/>
      <c r="L1021" s="39"/>
      <c r="M1021" s="36"/>
      <c r="N1021" s="157"/>
      <c r="O1021" s="220"/>
      <c r="P1021" s="38"/>
    </row>
    <row r="1022" spans="2:16" ht="30.2" customHeight="1">
      <c r="B1022" s="312" t="s">
        <v>132</v>
      </c>
      <c r="C1022" s="35" t="s">
        <v>1652</v>
      </c>
      <c r="D1022" s="162"/>
      <c r="E1022" s="159"/>
      <c r="F1022" s="157"/>
      <c r="G1022" s="159"/>
      <c r="H1022" s="169"/>
      <c r="I1022" s="38"/>
      <c r="J1022" s="38"/>
      <c r="K1022" s="38"/>
      <c r="L1022" s="39"/>
      <c r="M1022" s="36"/>
      <c r="N1022" s="157"/>
      <c r="O1022" s="220"/>
      <c r="P1022" s="38"/>
    </row>
    <row r="1023" spans="2:16" ht="30.2" customHeight="1">
      <c r="B1023" s="312"/>
      <c r="C1023" s="35" t="s">
        <v>1653</v>
      </c>
      <c r="D1023" s="343"/>
      <c r="E1023" s="159"/>
      <c r="F1023" s="157"/>
      <c r="G1023" s="159"/>
      <c r="H1023" s="169"/>
      <c r="I1023" s="152"/>
      <c r="J1023" s="38"/>
      <c r="K1023" s="38"/>
      <c r="L1023" s="39"/>
      <c r="M1023" s="36"/>
      <c r="N1023" s="157"/>
      <c r="O1023" s="220"/>
      <c r="P1023" s="38"/>
    </row>
    <row r="1024" spans="2:16" ht="30.2" customHeight="1">
      <c r="B1024" s="312" t="s">
        <v>132</v>
      </c>
      <c r="C1024" s="35" t="s">
        <v>1654</v>
      </c>
      <c r="D1024" s="162"/>
      <c r="E1024" s="159"/>
      <c r="F1024" s="157"/>
      <c r="G1024" s="159"/>
      <c r="H1024" s="169"/>
      <c r="I1024" s="38"/>
      <c r="J1024" s="38"/>
      <c r="K1024" s="38"/>
      <c r="L1024" s="39"/>
      <c r="M1024" s="36"/>
      <c r="N1024" s="157"/>
      <c r="O1024" s="220"/>
      <c r="P1024" s="38"/>
    </row>
    <row r="1025" spans="2:16" ht="30.2" customHeight="1">
      <c r="B1025" s="312" t="s">
        <v>130</v>
      </c>
      <c r="C1025" s="35" t="s">
        <v>1655</v>
      </c>
      <c r="D1025" s="165"/>
      <c r="E1025" s="159"/>
      <c r="F1025" s="157"/>
      <c r="G1025" s="159"/>
      <c r="H1025" s="169"/>
      <c r="I1025" s="38"/>
      <c r="J1025" s="38"/>
      <c r="K1025" s="38"/>
      <c r="L1025" s="39"/>
      <c r="M1025" s="36"/>
      <c r="N1025" s="157"/>
      <c r="O1025" s="220"/>
      <c r="P1025" s="38"/>
    </row>
    <row r="1026" spans="2:16" ht="30.2" customHeight="1">
      <c r="B1026" s="312" t="s">
        <v>154</v>
      </c>
      <c r="C1026" s="35" t="s">
        <v>1656</v>
      </c>
      <c r="D1026" s="164"/>
      <c r="E1026" s="159"/>
      <c r="F1026" s="157"/>
      <c r="G1026" s="159"/>
      <c r="H1026" s="169"/>
      <c r="I1026" s="38"/>
      <c r="J1026" s="38"/>
      <c r="K1026" s="38"/>
      <c r="L1026" s="39"/>
      <c r="M1026" s="36"/>
      <c r="N1026" s="157"/>
      <c r="O1026" s="220"/>
      <c r="P1026" s="38"/>
    </row>
    <row r="1027" spans="2:16" ht="30.2" customHeight="1">
      <c r="B1027" s="312" t="s">
        <v>154</v>
      </c>
      <c r="C1027" s="35" t="s">
        <v>1657</v>
      </c>
      <c r="D1027" s="164" t="s">
        <v>236</v>
      </c>
      <c r="E1027" s="159"/>
      <c r="F1027" s="157"/>
      <c r="G1027" s="159" t="s">
        <v>141</v>
      </c>
      <c r="H1027" s="169"/>
      <c r="I1027" s="152"/>
      <c r="J1027" s="38"/>
      <c r="K1027" s="38"/>
      <c r="L1027" s="39"/>
      <c r="M1027" s="36"/>
      <c r="N1027" s="157"/>
      <c r="O1027" s="220"/>
      <c r="P1027" s="38" t="s">
        <v>560</v>
      </c>
    </row>
    <row r="1028" spans="2:16" ht="30.2" customHeight="1">
      <c r="B1028" s="312" t="s">
        <v>132</v>
      </c>
      <c r="C1028" s="35" t="s">
        <v>1658</v>
      </c>
      <c r="D1028" s="162" t="s">
        <v>183</v>
      </c>
      <c r="E1028" s="159"/>
      <c r="F1028" s="157"/>
      <c r="G1028" s="159"/>
      <c r="H1028" s="169"/>
      <c r="I1028" s="38"/>
      <c r="J1028" s="38"/>
      <c r="K1028" s="38"/>
      <c r="L1028" s="39"/>
      <c r="M1028" s="36"/>
      <c r="N1028" s="157"/>
      <c r="O1028" s="220"/>
      <c r="P1028" s="38"/>
    </row>
    <row r="1029" spans="2:16" ht="30.2" customHeight="1">
      <c r="B1029" s="312" t="s">
        <v>154</v>
      </c>
      <c r="C1029" s="35" t="s">
        <v>1659</v>
      </c>
      <c r="D1029" s="162" t="s">
        <v>496</v>
      </c>
      <c r="E1029" s="159"/>
      <c r="F1029" s="157"/>
      <c r="G1029" s="159" t="s">
        <v>141</v>
      </c>
      <c r="H1029" s="169"/>
      <c r="I1029" s="38"/>
      <c r="J1029" s="38"/>
      <c r="K1029" s="38"/>
      <c r="L1029" s="39"/>
      <c r="M1029" s="36"/>
      <c r="N1029" s="157"/>
      <c r="O1029" s="220"/>
      <c r="P1029" s="38"/>
    </row>
    <row r="1030" spans="2:16" ht="30.2" customHeight="1">
      <c r="B1030" s="312" t="s">
        <v>132</v>
      </c>
      <c r="C1030" s="35" t="s">
        <v>1660</v>
      </c>
      <c r="D1030" s="162" t="s">
        <v>157</v>
      </c>
      <c r="E1030" s="159"/>
      <c r="F1030" s="157"/>
      <c r="G1030" s="159"/>
      <c r="H1030" s="169"/>
      <c r="I1030" s="38"/>
      <c r="J1030" s="38"/>
      <c r="K1030" s="38"/>
      <c r="L1030" s="39"/>
      <c r="M1030" s="36"/>
      <c r="N1030" s="157"/>
      <c r="O1030" s="220"/>
      <c r="P1030" s="38" t="s">
        <v>659</v>
      </c>
    </row>
    <row r="1031" spans="2:16" ht="30.2" customHeight="1">
      <c r="B1031" s="312" t="s">
        <v>130</v>
      </c>
      <c r="C1031" s="35" t="s">
        <v>1661</v>
      </c>
      <c r="D1031" s="162" t="s">
        <v>157</v>
      </c>
      <c r="E1031" s="159" t="s">
        <v>237</v>
      </c>
      <c r="F1031" s="157"/>
      <c r="G1031" s="159" t="s">
        <v>141</v>
      </c>
      <c r="H1031" s="169"/>
      <c r="I1031" s="152"/>
      <c r="J1031" s="38"/>
      <c r="K1031" s="38"/>
      <c r="L1031" s="39"/>
      <c r="M1031" s="36"/>
      <c r="N1031" s="157"/>
      <c r="O1031" s="220"/>
      <c r="P1031" s="38" t="s">
        <v>1662</v>
      </c>
    </row>
    <row r="1032" spans="2:16" ht="30.2" customHeight="1">
      <c r="B1032" s="312"/>
      <c r="C1032" s="35" t="s">
        <v>1663</v>
      </c>
      <c r="D1032" s="163" t="s">
        <v>135</v>
      </c>
      <c r="E1032" s="159"/>
      <c r="F1032" s="157"/>
      <c r="G1032" s="159"/>
      <c r="H1032" s="169"/>
      <c r="I1032" s="38"/>
      <c r="J1032" s="38"/>
      <c r="K1032" s="38"/>
      <c r="L1032" s="39"/>
      <c r="M1032" s="36"/>
      <c r="N1032" s="157" t="s">
        <v>136</v>
      </c>
      <c r="O1032" s="220"/>
      <c r="P1032" s="38"/>
    </row>
    <row r="1033" spans="2:16" ht="30.2" customHeight="1">
      <c r="B1033" s="312"/>
      <c r="C1033" s="35" t="s">
        <v>1664</v>
      </c>
      <c r="D1033" s="163" t="s">
        <v>135</v>
      </c>
      <c r="E1033" s="159"/>
      <c r="F1033" s="157"/>
      <c r="G1033" s="159" t="s">
        <v>138</v>
      </c>
      <c r="H1033" s="169"/>
      <c r="I1033" s="38"/>
      <c r="J1033" s="38"/>
      <c r="K1033" s="38"/>
      <c r="L1033" s="39"/>
      <c r="M1033" s="36"/>
      <c r="N1033" s="157" t="s">
        <v>220</v>
      </c>
      <c r="O1033" s="220"/>
      <c r="P1033" s="38"/>
    </row>
    <row r="1034" spans="2:16" ht="30.2" customHeight="1">
      <c r="B1034" s="312" t="s">
        <v>132</v>
      </c>
      <c r="C1034" s="35" t="s">
        <v>1665</v>
      </c>
      <c r="D1034" s="162"/>
      <c r="E1034" s="159"/>
      <c r="F1034" s="157"/>
      <c r="G1034" s="159"/>
      <c r="H1034" s="169"/>
      <c r="I1034" s="38"/>
      <c r="J1034" s="38"/>
      <c r="K1034" s="38"/>
      <c r="L1034" s="39"/>
      <c r="M1034" s="36"/>
      <c r="N1034" s="157"/>
      <c r="O1034" s="220"/>
      <c r="P1034" s="38"/>
    </row>
    <row r="1035" spans="2:16" ht="30.2" customHeight="1">
      <c r="B1035" s="312" t="s">
        <v>130</v>
      </c>
      <c r="C1035" s="35" t="s">
        <v>1666</v>
      </c>
      <c r="D1035" s="162" t="s">
        <v>157</v>
      </c>
      <c r="E1035" s="159"/>
      <c r="F1035" s="157"/>
      <c r="G1035" s="159" t="s">
        <v>141</v>
      </c>
      <c r="H1035" s="169"/>
      <c r="I1035" s="38"/>
      <c r="J1035" s="38"/>
      <c r="K1035" s="38"/>
      <c r="L1035" s="39"/>
      <c r="M1035" s="36"/>
      <c r="N1035" s="157"/>
      <c r="O1035" s="220"/>
      <c r="P1035" s="38"/>
    </row>
    <row r="1036" spans="2:16" ht="30.2" customHeight="1">
      <c r="B1036" s="312" t="s">
        <v>154</v>
      </c>
      <c r="C1036" s="35" t="s">
        <v>1667</v>
      </c>
      <c r="D1036" s="163" t="s">
        <v>364</v>
      </c>
      <c r="E1036" s="159" t="s">
        <v>237</v>
      </c>
      <c r="F1036" s="157"/>
      <c r="G1036" s="159" t="s">
        <v>138</v>
      </c>
      <c r="H1036" s="169"/>
      <c r="I1036" s="152"/>
      <c r="J1036" s="38"/>
      <c r="K1036" s="38"/>
      <c r="L1036" s="39"/>
      <c r="M1036" s="36" t="s">
        <v>365</v>
      </c>
      <c r="N1036" s="157" t="s">
        <v>220</v>
      </c>
      <c r="O1036" s="220"/>
      <c r="P1036" s="38" t="s">
        <v>366</v>
      </c>
    </row>
    <row r="1037" spans="2:16" ht="30.2" customHeight="1">
      <c r="B1037" s="312" t="s">
        <v>154</v>
      </c>
      <c r="C1037" s="35" t="s">
        <v>1668</v>
      </c>
      <c r="D1037" s="162" t="s">
        <v>157</v>
      </c>
      <c r="E1037" s="159"/>
      <c r="F1037" s="157"/>
      <c r="G1037" s="159" t="s">
        <v>141</v>
      </c>
      <c r="H1037" s="169"/>
      <c r="I1037" s="38"/>
      <c r="J1037" s="38"/>
      <c r="K1037" s="38"/>
      <c r="L1037" s="39"/>
      <c r="M1037" s="36"/>
      <c r="N1037" s="157"/>
      <c r="O1037" s="220"/>
      <c r="P1037" s="38"/>
    </row>
    <row r="1038" spans="2:16" ht="30.2" customHeight="1">
      <c r="B1038" s="312" t="s">
        <v>130</v>
      </c>
      <c r="C1038" s="35" t="s">
        <v>1669</v>
      </c>
      <c r="D1038" s="162" t="s">
        <v>185</v>
      </c>
      <c r="E1038" s="159"/>
      <c r="F1038" s="157"/>
      <c r="G1038" s="159" t="s">
        <v>166</v>
      </c>
      <c r="H1038" s="169"/>
      <c r="I1038" s="38"/>
      <c r="J1038" s="38"/>
      <c r="K1038" s="38"/>
      <c r="L1038" s="39"/>
      <c r="M1038" s="36"/>
      <c r="N1038" s="157"/>
      <c r="O1038" s="220"/>
      <c r="P1038" s="38"/>
    </row>
    <row r="1039" spans="2:16" ht="30.2" customHeight="1">
      <c r="B1039" s="312" t="s">
        <v>199</v>
      </c>
      <c r="C1039" s="35" t="s">
        <v>1670</v>
      </c>
      <c r="D1039" s="162"/>
      <c r="E1039" s="159"/>
      <c r="F1039" s="157"/>
      <c r="G1039" s="159"/>
      <c r="H1039" s="169"/>
      <c r="I1039" s="38"/>
      <c r="J1039" s="38"/>
      <c r="K1039" s="38"/>
      <c r="L1039" s="39"/>
      <c r="M1039" s="36"/>
      <c r="N1039" s="157"/>
      <c r="O1039" s="220"/>
      <c r="P1039" s="38"/>
    </row>
    <row r="1040" spans="2:16" ht="30.2" customHeight="1">
      <c r="B1040" s="312"/>
      <c r="C1040" s="35" t="s">
        <v>1671</v>
      </c>
      <c r="D1040" s="163" t="s">
        <v>135</v>
      </c>
      <c r="E1040" s="159"/>
      <c r="F1040" s="157"/>
      <c r="G1040" s="159" t="s">
        <v>150</v>
      </c>
      <c r="H1040" s="169"/>
      <c r="I1040" s="38"/>
      <c r="J1040" s="38"/>
      <c r="K1040" s="38"/>
      <c r="L1040" s="39"/>
      <c r="M1040" s="36"/>
      <c r="N1040" s="157" t="s">
        <v>152</v>
      </c>
      <c r="O1040" s="220"/>
      <c r="P1040" s="38"/>
    </row>
    <row r="1041" spans="2:16" ht="30.2" customHeight="1">
      <c r="B1041" s="312" t="s">
        <v>154</v>
      </c>
      <c r="C1041" s="35" t="s">
        <v>1672</v>
      </c>
      <c r="D1041" s="163" t="s">
        <v>183</v>
      </c>
      <c r="E1041" s="159" t="s">
        <v>237</v>
      </c>
      <c r="F1041" s="157"/>
      <c r="G1041" s="159" t="s">
        <v>138</v>
      </c>
      <c r="H1041" s="169"/>
      <c r="I1041" s="152"/>
      <c r="J1041" s="38"/>
      <c r="K1041" s="38"/>
      <c r="L1041" s="39"/>
      <c r="M1041" s="36"/>
      <c r="N1041" s="157" t="s">
        <v>220</v>
      </c>
      <c r="O1041" s="220"/>
      <c r="P1041" s="38"/>
    </row>
    <row r="1042" spans="2:16" ht="30.2" customHeight="1">
      <c r="B1042" s="312"/>
      <c r="C1042" s="35" t="s">
        <v>1673</v>
      </c>
      <c r="D1042" s="163" t="s">
        <v>135</v>
      </c>
      <c r="E1042" s="159"/>
      <c r="F1042" s="157"/>
      <c r="G1042" s="159" t="s">
        <v>138</v>
      </c>
      <c r="H1042" s="169"/>
      <c r="I1042" s="38"/>
      <c r="J1042" s="38"/>
      <c r="K1042" s="38"/>
      <c r="L1042" s="39"/>
      <c r="M1042" s="36"/>
      <c r="N1042" s="157" t="s">
        <v>220</v>
      </c>
      <c r="O1042" s="220"/>
      <c r="P1042" s="38"/>
    </row>
    <row r="1043" spans="2:16" ht="30.2" customHeight="1">
      <c r="B1043" s="312" t="s">
        <v>154</v>
      </c>
      <c r="C1043" s="35" t="s">
        <v>1674</v>
      </c>
      <c r="D1043" s="163" t="s">
        <v>183</v>
      </c>
      <c r="E1043" s="159" t="s">
        <v>240</v>
      </c>
      <c r="F1043" s="157"/>
      <c r="G1043" s="159" t="s">
        <v>141</v>
      </c>
      <c r="H1043" s="169"/>
      <c r="I1043" s="152">
        <v>45810</v>
      </c>
      <c r="J1043" s="38"/>
      <c r="K1043" s="38"/>
      <c r="L1043" s="39"/>
      <c r="M1043" s="36"/>
      <c r="N1043" s="157"/>
      <c r="O1043" s="220"/>
      <c r="P1043" s="38" t="s">
        <v>1675</v>
      </c>
    </row>
    <row r="1044" spans="2:16" ht="30.2" customHeight="1">
      <c r="B1044" s="312" t="s">
        <v>154</v>
      </c>
      <c r="C1044" s="35" t="s">
        <v>1676</v>
      </c>
      <c r="D1044" s="164" t="s">
        <v>236</v>
      </c>
      <c r="E1044" s="159"/>
      <c r="F1044" s="157"/>
      <c r="G1044" s="159" t="s">
        <v>141</v>
      </c>
      <c r="H1044" s="169"/>
      <c r="I1044" s="152"/>
      <c r="J1044" s="38"/>
      <c r="K1044" s="38"/>
      <c r="L1044" s="39"/>
      <c r="M1044" s="36"/>
      <c r="N1044" s="157"/>
      <c r="O1044" s="220"/>
      <c r="P1044" s="38" t="s">
        <v>560</v>
      </c>
    </row>
    <row r="1045" spans="2:16" ht="30.2" customHeight="1">
      <c r="B1045" s="312" t="s">
        <v>130</v>
      </c>
      <c r="C1045" s="35" t="s">
        <v>1677</v>
      </c>
      <c r="D1045" s="162" t="s">
        <v>157</v>
      </c>
      <c r="E1045" s="159"/>
      <c r="F1045" s="157"/>
      <c r="G1045" s="159" t="s">
        <v>166</v>
      </c>
      <c r="H1045" s="169"/>
      <c r="I1045" s="38"/>
      <c r="J1045" s="38"/>
      <c r="K1045" s="38"/>
      <c r="L1045" s="39"/>
      <c r="M1045" s="36"/>
      <c r="N1045" s="157"/>
      <c r="O1045" s="220"/>
      <c r="P1045" s="38"/>
    </row>
    <row r="1046" spans="2:16" ht="30.2" customHeight="1">
      <c r="B1046" s="312" t="s">
        <v>199</v>
      </c>
      <c r="C1046" s="35" t="s">
        <v>1678</v>
      </c>
      <c r="D1046" s="162" t="s">
        <v>611</v>
      </c>
      <c r="E1046" s="159"/>
      <c r="F1046" s="157"/>
      <c r="G1046" s="159" t="s">
        <v>161</v>
      </c>
      <c r="H1046" s="169"/>
      <c r="I1046" s="38"/>
      <c r="J1046" s="38"/>
      <c r="K1046" s="38"/>
      <c r="L1046" s="39"/>
      <c r="M1046" s="36"/>
      <c r="N1046" s="157"/>
      <c r="O1046" s="220"/>
      <c r="P1046" s="38"/>
    </row>
    <row r="1047" spans="2:16" ht="30.2" customHeight="1">
      <c r="B1047" s="312" t="s">
        <v>154</v>
      </c>
      <c r="C1047" s="35" t="s">
        <v>1679</v>
      </c>
      <c r="D1047" s="163" t="s">
        <v>135</v>
      </c>
      <c r="E1047" s="159" t="s">
        <v>1679</v>
      </c>
      <c r="F1047" s="157"/>
      <c r="G1047" s="159" t="s">
        <v>138</v>
      </c>
      <c r="H1047" s="169"/>
      <c r="I1047" s="38"/>
      <c r="J1047" s="38"/>
      <c r="K1047" s="38"/>
      <c r="L1047" s="39"/>
      <c r="M1047" s="36"/>
      <c r="N1047" s="157"/>
      <c r="O1047" s="220"/>
      <c r="P1047" s="38"/>
    </row>
    <row r="1048" spans="2:16" ht="30.2" customHeight="1">
      <c r="B1048" s="312"/>
      <c r="C1048" s="35" t="s">
        <v>1680</v>
      </c>
      <c r="D1048" s="163" t="s">
        <v>135</v>
      </c>
      <c r="E1048" s="159"/>
      <c r="F1048" s="157"/>
      <c r="G1048" s="159" t="s">
        <v>138</v>
      </c>
      <c r="H1048" s="169"/>
      <c r="I1048" s="38"/>
      <c r="J1048" s="38"/>
      <c r="K1048" s="38"/>
      <c r="L1048" s="39"/>
      <c r="M1048" s="36"/>
      <c r="N1048" s="157" t="s">
        <v>220</v>
      </c>
      <c r="O1048" s="220"/>
      <c r="P1048" s="38"/>
    </row>
    <row r="1049" spans="2:16" ht="30.2" customHeight="1">
      <c r="B1049" s="312" t="s">
        <v>132</v>
      </c>
      <c r="C1049" s="35" t="s">
        <v>1681</v>
      </c>
      <c r="D1049" s="162"/>
      <c r="E1049" s="159"/>
      <c r="F1049" s="157"/>
      <c r="G1049" s="159"/>
      <c r="H1049" s="169"/>
      <c r="I1049" s="38"/>
      <c r="J1049" s="38"/>
      <c r="K1049" s="38"/>
      <c r="L1049" s="39"/>
      <c r="M1049" s="36"/>
      <c r="N1049" s="157"/>
      <c r="O1049" s="220"/>
      <c r="P1049" s="38"/>
    </row>
    <row r="1050" spans="2:16" ht="30.2" customHeight="1">
      <c r="B1050" s="312"/>
      <c r="C1050" s="35" t="s">
        <v>1682</v>
      </c>
      <c r="D1050" s="163" t="s">
        <v>135</v>
      </c>
      <c r="E1050" s="159"/>
      <c r="F1050" s="157"/>
      <c r="G1050" s="159" t="s">
        <v>287</v>
      </c>
      <c r="H1050" s="169"/>
      <c r="I1050" s="38"/>
      <c r="J1050" s="38"/>
      <c r="K1050" s="38"/>
      <c r="L1050" s="39"/>
      <c r="M1050" s="36" t="s">
        <v>1548</v>
      </c>
      <c r="N1050" s="157" t="s">
        <v>145</v>
      </c>
      <c r="O1050" s="220">
        <v>60181</v>
      </c>
      <c r="P1050" s="38" t="s">
        <v>1683</v>
      </c>
    </row>
    <row r="1051" spans="2:16" ht="30.2" customHeight="1">
      <c r="B1051" s="312" t="s">
        <v>130</v>
      </c>
      <c r="C1051" s="35" t="s">
        <v>1684</v>
      </c>
      <c r="D1051" s="162" t="s">
        <v>185</v>
      </c>
      <c r="E1051" s="159"/>
      <c r="F1051" s="157"/>
      <c r="G1051" s="159" t="s">
        <v>141</v>
      </c>
      <c r="H1051" s="169"/>
      <c r="I1051" s="38"/>
      <c r="J1051" s="38"/>
      <c r="K1051" s="38"/>
      <c r="L1051" s="39"/>
      <c r="M1051" s="36"/>
      <c r="N1051" s="157"/>
      <c r="O1051" s="220"/>
      <c r="P1051" s="38"/>
    </row>
    <row r="1052" spans="2:16" ht="30.2" customHeight="1">
      <c r="B1052" s="312"/>
      <c r="C1052" s="35" t="s">
        <v>1685</v>
      </c>
      <c r="D1052" s="162"/>
      <c r="E1052" s="159"/>
      <c r="F1052" s="157"/>
      <c r="G1052" s="159"/>
      <c r="H1052" s="169"/>
      <c r="I1052" s="38"/>
      <c r="J1052" s="38"/>
      <c r="K1052" s="38"/>
      <c r="L1052" s="39"/>
      <c r="M1052" s="36"/>
      <c r="N1052" s="157"/>
      <c r="O1052" s="220"/>
      <c r="P1052" s="38"/>
    </row>
    <row r="1053" spans="2:16" ht="30.2" customHeight="1">
      <c r="B1053" s="313"/>
      <c r="C1053" s="35" t="s">
        <v>1686</v>
      </c>
      <c r="D1053" s="224" t="s">
        <v>934</v>
      </c>
      <c r="E1053" s="226" t="s">
        <v>407</v>
      </c>
      <c r="F1053" s="157"/>
      <c r="G1053" s="226" t="s">
        <v>166</v>
      </c>
      <c r="H1053" s="228"/>
      <c r="I1053" s="230"/>
      <c r="J1053" s="63"/>
      <c r="K1053" s="54"/>
      <c r="L1053" s="216" t="s">
        <v>1687</v>
      </c>
      <c r="M1053" s="36" t="s">
        <v>1688</v>
      </c>
      <c r="N1053" s="157" t="s">
        <v>145</v>
      </c>
      <c r="O1053" s="222"/>
      <c r="P1053" s="54"/>
    </row>
    <row r="1054" spans="2:16" ht="30.2" customHeight="1">
      <c r="B1054" s="312"/>
      <c r="C1054" s="35" t="s">
        <v>1689</v>
      </c>
      <c r="D1054" s="162"/>
      <c r="E1054" s="159"/>
      <c r="F1054" s="157"/>
      <c r="G1054" s="159"/>
      <c r="H1054" s="169"/>
      <c r="I1054" s="38"/>
      <c r="J1054" s="38"/>
      <c r="K1054" s="38"/>
      <c r="L1054" s="39"/>
      <c r="M1054" s="36"/>
      <c r="N1054" s="157"/>
      <c r="O1054" s="220"/>
      <c r="P1054" s="38"/>
    </row>
    <row r="1055" spans="2:16" ht="30.2" customHeight="1">
      <c r="B1055" s="312" t="s">
        <v>154</v>
      </c>
      <c r="C1055" s="35" t="s">
        <v>1690</v>
      </c>
      <c r="D1055" s="164" t="s">
        <v>236</v>
      </c>
      <c r="E1055" s="159"/>
      <c r="F1055" s="157"/>
      <c r="G1055" s="159" t="s">
        <v>141</v>
      </c>
      <c r="H1055" s="169"/>
      <c r="I1055" s="152"/>
      <c r="J1055" s="38"/>
      <c r="K1055" s="38"/>
      <c r="L1055" s="39"/>
      <c r="M1055" s="36"/>
      <c r="N1055" s="157"/>
      <c r="O1055" s="220"/>
      <c r="P1055" s="38" t="s">
        <v>560</v>
      </c>
    </row>
    <row r="1056" spans="2:16" ht="30.2" customHeight="1">
      <c r="B1056" s="312" t="s">
        <v>154</v>
      </c>
      <c r="C1056" s="35" t="s">
        <v>407</v>
      </c>
      <c r="D1056" s="163" t="s">
        <v>135</v>
      </c>
      <c r="E1056" s="159" t="s">
        <v>407</v>
      </c>
      <c r="F1056" s="157"/>
      <c r="G1056" s="159" t="s">
        <v>287</v>
      </c>
      <c r="H1056" s="169"/>
      <c r="I1056" s="38"/>
      <c r="J1056" s="38"/>
      <c r="K1056" s="63"/>
      <c r="L1056" s="64"/>
      <c r="M1056" s="36"/>
      <c r="N1056" s="157"/>
      <c r="O1056" s="221"/>
      <c r="P1056" s="65"/>
    </row>
    <row r="1057" spans="2:16" ht="30.2" customHeight="1">
      <c r="B1057" s="312" t="s">
        <v>154</v>
      </c>
      <c r="C1057" s="35" t="s">
        <v>1691</v>
      </c>
      <c r="D1057" s="162" t="s">
        <v>135</v>
      </c>
      <c r="E1057" s="159" t="s">
        <v>407</v>
      </c>
      <c r="F1057" s="157"/>
      <c r="G1057" s="159" t="s">
        <v>287</v>
      </c>
      <c r="H1057" s="169"/>
      <c r="I1057" s="152">
        <v>45789</v>
      </c>
      <c r="J1057" s="38"/>
      <c r="K1057" s="38"/>
      <c r="L1057" s="39"/>
      <c r="M1057" s="36"/>
      <c r="N1057" s="157"/>
      <c r="O1057" s="220"/>
      <c r="P1057" s="38"/>
    </row>
    <row r="1058" spans="2:16" ht="30.2" customHeight="1">
      <c r="B1058" s="312" t="s">
        <v>154</v>
      </c>
      <c r="C1058" s="35" t="s">
        <v>1692</v>
      </c>
      <c r="D1058" s="163" t="s">
        <v>135</v>
      </c>
      <c r="E1058" s="159" t="s">
        <v>407</v>
      </c>
      <c r="F1058" s="157"/>
      <c r="G1058" s="159" t="s">
        <v>138</v>
      </c>
      <c r="H1058" s="169" t="s">
        <v>138</v>
      </c>
      <c r="I1058" s="152"/>
      <c r="J1058" s="38"/>
      <c r="K1058" s="38"/>
      <c r="L1058" s="39"/>
      <c r="M1058" s="36" t="s">
        <v>1693</v>
      </c>
      <c r="N1058" s="157"/>
      <c r="O1058" s="220"/>
      <c r="P1058" s="38"/>
    </row>
    <row r="1059" spans="2:16" ht="30.2" customHeight="1">
      <c r="B1059" s="312" t="s">
        <v>139</v>
      </c>
      <c r="C1059" s="35" t="s">
        <v>1694</v>
      </c>
      <c r="D1059" s="164" t="s">
        <v>135</v>
      </c>
      <c r="E1059" s="159"/>
      <c r="F1059" s="157"/>
      <c r="G1059" s="159" t="s">
        <v>150</v>
      </c>
      <c r="H1059" s="169"/>
      <c r="I1059" s="152">
        <v>45789</v>
      </c>
      <c r="J1059" s="38"/>
      <c r="K1059" s="38"/>
      <c r="L1059" s="39"/>
      <c r="M1059" s="36" t="s">
        <v>547</v>
      </c>
      <c r="N1059" s="157" t="s">
        <v>429</v>
      </c>
      <c r="O1059" s="220"/>
      <c r="P1059" s="38" t="s">
        <v>1695</v>
      </c>
    </row>
    <row r="1060" spans="2:16" ht="30.2" customHeight="1">
      <c r="B1060" s="312" t="s">
        <v>154</v>
      </c>
      <c r="C1060" s="35" t="s">
        <v>1696</v>
      </c>
      <c r="D1060" s="163" t="s">
        <v>135</v>
      </c>
      <c r="E1060" s="159"/>
      <c r="F1060" s="157"/>
      <c r="G1060" s="159" t="s">
        <v>287</v>
      </c>
      <c r="H1060" s="169"/>
      <c r="I1060" s="152">
        <v>45789</v>
      </c>
      <c r="J1060" s="38"/>
      <c r="K1060" s="38"/>
      <c r="L1060" s="39"/>
      <c r="M1060" s="36"/>
      <c r="N1060" s="157" t="s">
        <v>145</v>
      </c>
      <c r="O1060" s="220"/>
      <c r="P1060" s="38"/>
    </row>
    <row r="1061" spans="2:16" ht="30.2" customHeight="1">
      <c r="B1061" s="312" t="s">
        <v>154</v>
      </c>
      <c r="C1061" s="35" t="s">
        <v>1697</v>
      </c>
      <c r="D1061" s="163" t="s">
        <v>135</v>
      </c>
      <c r="E1061" s="159"/>
      <c r="F1061" s="157"/>
      <c r="G1061" s="159" t="s">
        <v>287</v>
      </c>
      <c r="H1061" s="169"/>
      <c r="I1061" s="152">
        <v>45789</v>
      </c>
      <c r="J1061" s="38"/>
      <c r="K1061" s="38"/>
      <c r="L1061" s="39"/>
      <c r="M1061" s="36"/>
      <c r="N1061" s="157" t="s">
        <v>145</v>
      </c>
      <c r="O1061" s="220"/>
      <c r="P1061" s="38"/>
    </row>
    <row r="1062" spans="2:16" ht="30.2" customHeight="1">
      <c r="B1062" s="312" t="s">
        <v>154</v>
      </c>
      <c r="C1062" s="35" t="s">
        <v>1698</v>
      </c>
      <c r="D1062" s="163" t="s">
        <v>135</v>
      </c>
      <c r="E1062" s="159"/>
      <c r="F1062" s="157"/>
      <c r="G1062" s="159" t="s">
        <v>287</v>
      </c>
      <c r="H1062" s="169"/>
      <c r="I1062" s="152">
        <v>45789</v>
      </c>
      <c r="J1062" s="38"/>
      <c r="K1062" s="38"/>
      <c r="L1062" s="39"/>
      <c r="M1062" s="36"/>
      <c r="N1062" s="157" t="s">
        <v>145</v>
      </c>
      <c r="O1062" s="220"/>
      <c r="P1062" s="38"/>
    </row>
    <row r="1063" spans="2:16" ht="30.2" customHeight="1">
      <c r="B1063" s="312" t="s">
        <v>154</v>
      </c>
      <c r="C1063" s="35" t="s">
        <v>1699</v>
      </c>
      <c r="D1063" s="163" t="s">
        <v>135</v>
      </c>
      <c r="E1063" s="159"/>
      <c r="F1063" s="157"/>
      <c r="G1063" s="159" t="s">
        <v>287</v>
      </c>
      <c r="H1063" s="169"/>
      <c r="I1063" s="152">
        <v>45789</v>
      </c>
      <c r="J1063" s="38"/>
      <c r="K1063" s="38"/>
      <c r="L1063" s="39"/>
      <c r="M1063" s="36"/>
      <c r="N1063" s="157" t="s">
        <v>145</v>
      </c>
      <c r="O1063" s="220"/>
      <c r="P1063" s="38"/>
    </row>
    <row r="1064" spans="2:16" ht="30.2" customHeight="1">
      <c r="B1064" s="312" t="s">
        <v>154</v>
      </c>
      <c r="C1064" s="35" t="s">
        <v>1700</v>
      </c>
      <c r="D1064" s="163" t="s">
        <v>135</v>
      </c>
      <c r="E1064" s="159"/>
      <c r="F1064" s="157"/>
      <c r="G1064" s="159" t="s">
        <v>138</v>
      </c>
      <c r="H1064" s="169"/>
      <c r="I1064" s="152">
        <v>45789</v>
      </c>
      <c r="J1064" s="38"/>
      <c r="K1064" s="38"/>
      <c r="L1064" s="39"/>
      <c r="M1064" s="36" t="s">
        <v>1370</v>
      </c>
      <c r="N1064" s="157" t="s">
        <v>169</v>
      </c>
      <c r="O1064" s="220"/>
      <c r="P1064" s="38"/>
    </row>
    <row r="1065" spans="2:16" ht="30.2" customHeight="1">
      <c r="B1065" s="312" t="s">
        <v>154</v>
      </c>
      <c r="C1065" s="35" t="s">
        <v>1701</v>
      </c>
      <c r="D1065" s="163" t="s">
        <v>135</v>
      </c>
      <c r="E1065" s="159"/>
      <c r="F1065" s="157"/>
      <c r="G1065" s="159" t="s">
        <v>138</v>
      </c>
      <c r="H1065" s="169"/>
      <c r="I1065" s="152">
        <v>45789</v>
      </c>
      <c r="J1065" s="38"/>
      <c r="K1065" s="38"/>
      <c r="L1065" s="39"/>
      <c r="M1065" s="36" t="s">
        <v>921</v>
      </c>
      <c r="N1065" s="157" t="s">
        <v>169</v>
      </c>
      <c r="O1065" s="220"/>
      <c r="P1065" s="38"/>
    </row>
    <row r="1066" spans="2:16" ht="30.2" customHeight="1">
      <c r="B1066" s="312" t="s">
        <v>154</v>
      </c>
      <c r="C1066" s="35" t="s">
        <v>1702</v>
      </c>
      <c r="D1066" s="163" t="s">
        <v>135</v>
      </c>
      <c r="E1066" s="159"/>
      <c r="F1066" s="157"/>
      <c r="G1066" s="159" t="s">
        <v>138</v>
      </c>
      <c r="H1066" s="169"/>
      <c r="I1066" s="152">
        <v>45789</v>
      </c>
      <c r="J1066" s="38"/>
      <c r="K1066" s="38"/>
      <c r="L1066" s="39"/>
      <c r="M1066" s="36"/>
      <c r="N1066" s="157" t="s">
        <v>220</v>
      </c>
      <c r="O1066" s="220"/>
      <c r="P1066" s="38"/>
    </row>
    <row r="1067" spans="2:16" ht="30.2" customHeight="1">
      <c r="B1067" s="312" t="s">
        <v>154</v>
      </c>
      <c r="C1067" s="35" t="s">
        <v>1703</v>
      </c>
      <c r="D1067" s="163" t="s">
        <v>135</v>
      </c>
      <c r="E1067" s="159"/>
      <c r="F1067" s="157"/>
      <c r="G1067" s="159" t="s">
        <v>138</v>
      </c>
      <c r="H1067" s="169"/>
      <c r="I1067" s="152">
        <v>45789</v>
      </c>
      <c r="J1067" s="38"/>
      <c r="K1067" s="38"/>
      <c r="L1067" s="39"/>
      <c r="M1067" s="36"/>
      <c r="N1067" s="157" t="s">
        <v>220</v>
      </c>
      <c r="O1067" s="220"/>
      <c r="P1067" s="38"/>
    </row>
    <row r="1068" spans="2:16" ht="30.2" customHeight="1">
      <c r="B1068" s="312" t="s">
        <v>154</v>
      </c>
      <c r="C1068" s="35" t="s">
        <v>1704</v>
      </c>
      <c r="D1068" s="163" t="s">
        <v>135</v>
      </c>
      <c r="E1068" s="159"/>
      <c r="F1068" s="157"/>
      <c r="G1068" s="159" t="s">
        <v>138</v>
      </c>
      <c r="H1068" s="169"/>
      <c r="I1068" s="152">
        <v>45789</v>
      </c>
      <c r="J1068" s="38"/>
      <c r="K1068" s="38"/>
      <c r="L1068" s="39"/>
      <c r="M1068" s="36"/>
      <c r="N1068" s="157" t="s">
        <v>136</v>
      </c>
      <c r="O1068" s="220"/>
      <c r="P1068" s="38"/>
    </row>
    <row r="1069" spans="2:16" ht="30.2" customHeight="1">
      <c r="B1069" s="312" t="s">
        <v>154</v>
      </c>
      <c r="C1069" s="35" t="s">
        <v>1705</v>
      </c>
      <c r="D1069" s="163" t="s">
        <v>135</v>
      </c>
      <c r="E1069" s="159"/>
      <c r="F1069" s="157"/>
      <c r="G1069" s="159" t="s">
        <v>150</v>
      </c>
      <c r="H1069" s="169"/>
      <c r="I1069" s="152">
        <v>45789</v>
      </c>
      <c r="J1069" s="38"/>
      <c r="K1069" s="38"/>
      <c r="L1069" s="39"/>
      <c r="M1069" s="36"/>
      <c r="N1069" s="157" t="s">
        <v>152</v>
      </c>
      <c r="O1069" s="220"/>
      <c r="P1069" s="38"/>
    </row>
    <row r="1070" spans="2:16" ht="30.2" customHeight="1">
      <c r="B1070" s="312"/>
      <c r="C1070" s="35" t="s">
        <v>1706</v>
      </c>
      <c r="D1070" s="162" t="s">
        <v>496</v>
      </c>
      <c r="E1070" s="159"/>
      <c r="F1070" s="157"/>
      <c r="G1070" s="159" t="s">
        <v>138</v>
      </c>
      <c r="H1070" s="169"/>
      <c r="I1070" s="38"/>
      <c r="J1070" s="38"/>
      <c r="K1070" s="38"/>
      <c r="L1070" s="39"/>
      <c r="M1070" s="36"/>
      <c r="N1070" s="157"/>
      <c r="O1070" s="220"/>
      <c r="P1070" s="38"/>
    </row>
    <row r="1071" spans="2:16" ht="30.2" customHeight="1">
      <c r="B1071" s="312" t="s">
        <v>132</v>
      </c>
      <c r="C1071" s="35" t="s">
        <v>1707</v>
      </c>
      <c r="D1071" s="162"/>
      <c r="E1071" s="159"/>
      <c r="F1071" s="157"/>
      <c r="G1071" s="159" t="s">
        <v>141</v>
      </c>
      <c r="H1071" s="169"/>
      <c r="I1071" s="38"/>
      <c r="J1071" s="38"/>
      <c r="K1071" s="38"/>
      <c r="L1071" s="39"/>
      <c r="M1071" s="36"/>
      <c r="N1071" s="157"/>
      <c r="O1071" s="220"/>
      <c r="P1071" s="38"/>
    </row>
    <row r="1072" spans="2:16" ht="30.2" customHeight="1">
      <c r="B1072" s="312" t="s">
        <v>132</v>
      </c>
      <c r="C1072" s="35" t="s">
        <v>1708</v>
      </c>
      <c r="D1072" s="162"/>
      <c r="E1072" s="159"/>
      <c r="F1072" s="157"/>
      <c r="G1072" s="159"/>
      <c r="H1072" s="169"/>
      <c r="I1072" s="38"/>
      <c r="J1072" s="38"/>
      <c r="K1072" s="38"/>
      <c r="L1072" s="39"/>
      <c r="M1072" s="36"/>
      <c r="N1072" s="157"/>
      <c r="O1072" s="220"/>
      <c r="P1072" s="38"/>
    </row>
    <row r="1073" spans="2:16" ht="30.2" customHeight="1">
      <c r="B1073" s="312" t="s">
        <v>154</v>
      </c>
      <c r="C1073" s="35" t="s">
        <v>1709</v>
      </c>
      <c r="D1073" s="162" t="s">
        <v>185</v>
      </c>
      <c r="E1073" s="159"/>
      <c r="F1073" s="157"/>
      <c r="G1073" s="159" t="s">
        <v>141</v>
      </c>
      <c r="H1073" s="169"/>
      <c r="I1073" s="152"/>
      <c r="J1073" s="38"/>
      <c r="K1073" s="38"/>
      <c r="L1073" s="39" t="s">
        <v>1710</v>
      </c>
      <c r="M1073" s="36" t="s">
        <v>144</v>
      </c>
      <c r="N1073" s="157" t="s">
        <v>145</v>
      </c>
      <c r="O1073" s="220"/>
      <c r="P1073" s="38"/>
    </row>
    <row r="1074" spans="2:16" ht="30.2" customHeight="1">
      <c r="B1074" s="312"/>
      <c r="C1074" s="35" t="s">
        <v>1711</v>
      </c>
      <c r="D1074" s="162" t="s">
        <v>171</v>
      </c>
      <c r="E1074" s="159"/>
      <c r="F1074" s="157"/>
      <c r="G1074" s="159" t="s">
        <v>141</v>
      </c>
      <c r="H1074" s="169"/>
      <c r="I1074" s="63"/>
      <c r="J1074" s="38"/>
      <c r="K1074" s="38"/>
      <c r="L1074" s="39"/>
      <c r="M1074" s="36"/>
      <c r="N1074" s="157"/>
      <c r="O1074" s="220"/>
      <c r="P1074" s="38"/>
    </row>
    <row r="1075" spans="2:16" ht="30.2" customHeight="1">
      <c r="B1075" s="312" t="s">
        <v>154</v>
      </c>
      <c r="C1075" s="35" t="s">
        <v>1712</v>
      </c>
      <c r="D1075" s="162" t="s">
        <v>135</v>
      </c>
      <c r="E1075" s="159" t="s">
        <v>240</v>
      </c>
      <c r="F1075" s="157"/>
      <c r="G1075" s="159" t="s">
        <v>141</v>
      </c>
      <c r="H1075" s="169"/>
      <c r="I1075" s="152">
        <v>45810</v>
      </c>
      <c r="J1075" s="38"/>
      <c r="K1075" s="38"/>
      <c r="L1075" s="39"/>
      <c r="M1075" s="36"/>
      <c r="N1075" s="157"/>
      <c r="O1075" s="220"/>
      <c r="P1075" s="38"/>
    </row>
    <row r="1076" spans="2:16" ht="30.2" customHeight="1">
      <c r="B1076" s="312" t="s">
        <v>154</v>
      </c>
      <c r="C1076" s="35" t="s">
        <v>1713</v>
      </c>
      <c r="D1076" s="163" t="s">
        <v>195</v>
      </c>
      <c r="E1076" s="159" t="s">
        <v>237</v>
      </c>
      <c r="F1076" s="157"/>
      <c r="G1076" s="159" t="s">
        <v>138</v>
      </c>
      <c r="H1076" s="169"/>
      <c r="I1076" s="152"/>
      <c r="J1076" s="38"/>
      <c r="K1076" s="38"/>
      <c r="L1076" s="39"/>
      <c r="M1076" s="36"/>
      <c r="N1076" s="157" t="s">
        <v>220</v>
      </c>
      <c r="O1076" s="220"/>
      <c r="P1076" s="38"/>
    </row>
    <row r="1077" spans="2:16" ht="30.2" customHeight="1">
      <c r="B1077" s="312" t="s">
        <v>199</v>
      </c>
      <c r="C1077" s="35" t="s">
        <v>1714</v>
      </c>
      <c r="D1077" s="163" t="s">
        <v>195</v>
      </c>
      <c r="E1077" s="159" t="s">
        <v>237</v>
      </c>
      <c r="F1077" s="157"/>
      <c r="G1077" s="159" t="s">
        <v>138</v>
      </c>
      <c r="H1077" s="169"/>
      <c r="I1077" s="152"/>
      <c r="J1077" s="38"/>
      <c r="K1077" s="38"/>
      <c r="L1077" s="39"/>
      <c r="M1077" s="36"/>
      <c r="N1077" s="157" t="s">
        <v>220</v>
      </c>
      <c r="O1077" s="220"/>
      <c r="P1077" s="38"/>
    </row>
    <row r="1078" spans="2:16" ht="30.2" customHeight="1">
      <c r="B1078" s="312" t="s">
        <v>199</v>
      </c>
      <c r="C1078" s="35" t="s">
        <v>1715</v>
      </c>
      <c r="D1078" s="162"/>
      <c r="E1078" s="159"/>
      <c r="F1078" s="157"/>
      <c r="G1078" s="159"/>
      <c r="H1078" s="169"/>
      <c r="I1078" s="38"/>
      <c r="J1078" s="38"/>
      <c r="K1078" s="38"/>
      <c r="L1078" s="39"/>
      <c r="M1078" s="36"/>
      <c r="N1078" s="157"/>
      <c r="O1078" s="220"/>
      <c r="P1078" s="38"/>
    </row>
    <row r="1079" spans="2:16" ht="30.2" customHeight="1">
      <c r="B1079" s="312"/>
      <c r="C1079" s="35" t="s">
        <v>1716</v>
      </c>
      <c r="D1079" s="164" t="s">
        <v>364</v>
      </c>
      <c r="E1079" s="159"/>
      <c r="F1079" s="157"/>
      <c r="G1079" s="159" t="s">
        <v>150</v>
      </c>
      <c r="H1079" s="169"/>
      <c r="I1079" s="152"/>
      <c r="J1079" s="38"/>
      <c r="K1079" s="38"/>
      <c r="L1079" s="39"/>
      <c r="M1079" s="36"/>
      <c r="N1079" s="157" t="s">
        <v>152</v>
      </c>
      <c r="O1079" s="220"/>
      <c r="P1079" s="38" t="s">
        <v>1717</v>
      </c>
    </row>
    <row r="1080" spans="2:16" ht="30.2" customHeight="1">
      <c r="B1080" s="312" t="s">
        <v>154</v>
      </c>
      <c r="C1080" s="35" t="s">
        <v>1718</v>
      </c>
      <c r="D1080" s="162" t="s">
        <v>157</v>
      </c>
      <c r="E1080" s="159"/>
      <c r="F1080" s="157"/>
      <c r="G1080" s="159"/>
      <c r="H1080" s="169"/>
      <c r="I1080" s="38"/>
      <c r="J1080" s="38"/>
      <c r="K1080" s="38"/>
      <c r="L1080" s="39"/>
      <c r="M1080" s="36"/>
      <c r="N1080" s="157"/>
      <c r="O1080" s="220"/>
      <c r="P1080" s="38"/>
    </row>
    <row r="1081" spans="2:16" ht="30.2" customHeight="1">
      <c r="B1081" s="312"/>
      <c r="C1081" s="35" t="s">
        <v>1719</v>
      </c>
      <c r="D1081" s="164" t="s">
        <v>149</v>
      </c>
      <c r="E1081" s="159"/>
      <c r="F1081" s="157"/>
      <c r="G1081" s="159" t="s">
        <v>150</v>
      </c>
      <c r="H1081" s="169"/>
      <c r="I1081" s="38"/>
      <c r="J1081" s="38"/>
      <c r="K1081" s="38"/>
      <c r="L1081" s="39"/>
      <c r="M1081" s="36" t="s">
        <v>343</v>
      </c>
      <c r="N1081" s="157" t="s">
        <v>169</v>
      </c>
      <c r="O1081" s="220"/>
      <c r="P1081" s="38" t="s">
        <v>306</v>
      </c>
    </row>
    <row r="1082" spans="2:16" ht="30.2" customHeight="1">
      <c r="B1082" s="312" t="s">
        <v>154</v>
      </c>
      <c r="C1082" s="35" t="s">
        <v>1720</v>
      </c>
      <c r="D1082" s="162" t="s">
        <v>157</v>
      </c>
      <c r="E1082" s="159" t="s">
        <v>237</v>
      </c>
      <c r="F1082" s="157"/>
      <c r="G1082" s="159" t="s">
        <v>141</v>
      </c>
      <c r="H1082" s="169"/>
      <c r="I1082" s="38"/>
      <c r="J1082" s="38"/>
      <c r="K1082" s="38"/>
      <c r="L1082" s="39"/>
      <c r="M1082" s="36"/>
      <c r="N1082" s="157"/>
      <c r="O1082" s="220"/>
      <c r="P1082" s="38"/>
    </row>
    <row r="1083" spans="2:16" ht="30.2" customHeight="1">
      <c r="B1083" s="312" t="s">
        <v>154</v>
      </c>
      <c r="C1083" s="35" t="s">
        <v>1721</v>
      </c>
      <c r="D1083" s="163" t="s">
        <v>185</v>
      </c>
      <c r="E1083" s="159" t="s">
        <v>240</v>
      </c>
      <c r="F1083" s="157"/>
      <c r="G1083" s="159" t="s">
        <v>141</v>
      </c>
      <c r="H1083" s="169"/>
      <c r="I1083" s="152">
        <v>45810</v>
      </c>
      <c r="J1083" s="38"/>
      <c r="K1083" s="38"/>
      <c r="L1083" s="39" t="s">
        <v>1722</v>
      </c>
      <c r="M1083" s="36" t="s">
        <v>144</v>
      </c>
      <c r="N1083" s="157" t="s">
        <v>145</v>
      </c>
      <c r="O1083" s="220">
        <v>60618</v>
      </c>
      <c r="P1083" s="38" t="s">
        <v>1723</v>
      </c>
    </row>
    <row r="1084" spans="2:16" ht="30.2" customHeight="1">
      <c r="B1084" s="312" t="s">
        <v>130</v>
      </c>
      <c r="C1084" s="35" t="s">
        <v>1724</v>
      </c>
      <c r="D1084" s="162"/>
      <c r="E1084" s="159"/>
      <c r="F1084" s="157"/>
      <c r="G1084" s="159"/>
      <c r="H1084" s="169"/>
      <c r="I1084" s="38"/>
      <c r="J1084" s="38"/>
      <c r="K1084" s="38"/>
      <c r="L1084" s="39"/>
      <c r="M1084" s="36"/>
      <c r="N1084" s="157"/>
      <c r="O1084" s="220"/>
      <c r="P1084" s="38"/>
    </row>
    <row r="1085" spans="2:16" ht="30.2" customHeight="1">
      <c r="B1085" s="313"/>
      <c r="C1085" s="35" t="s">
        <v>1725</v>
      </c>
      <c r="D1085" s="224" t="s">
        <v>339</v>
      </c>
      <c r="E1085" s="226" t="s">
        <v>261</v>
      </c>
      <c r="F1085" s="157"/>
      <c r="G1085" s="226" t="s">
        <v>150</v>
      </c>
      <c r="H1085" s="228" t="s">
        <v>141</v>
      </c>
      <c r="I1085" s="230"/>
      <c r="J1085" s="63"/>
      <c r="K1085" s="54"/>
      <c r="L1085" s="216" t="s">
        <v>1726</v>
      </c>
      <c r="M1085" s="36" t="s">
        <v>1727</v>
      </c>
      <c r="N1085" s="157" t="s">
        <v>169</v>
      </c>
      <c r="O1085" s="222">
        <v>45385</v>
      </c>
      <c r="P1085" s="54" t="s">
        <v>1728</v>
      </c>
    </row>
    <row r="1086" spans="2:16" ht="30.2" customHeight="1">
      <c r="B1086" s="312" t="s">
        <v>154</v>
      </c>
      <c r="C1086" s="35" t="s">
        <v>1729</v>
      </c>
      <c r="D1086" s="164" t="s">
        <v>185</v>
      </c>
      <c r="E1086" s="159" t="s">
        <v>240</v>
      </c>
      <c r="F1086" s="157"/>
      <c r="G1086" s="159" t="s">
        <v>141</v>
      </c>
      <c r="H1086" s="169"/>
      <c r="I1086" s="152">
        <v>45810</v>
      </c>
      <c r="J1086" s="38"/>
      <c r="K1086" s="38"/>
      <c r="L1086" s="39"/>
      <c r="M1086" s="36"/>
      <c r="N1086" s="157"/>
      <c r="O1086" s="220"/>
      <c r="P1086" s="38"/>
    </row>
    <row r="1087" spans="2:16" ht="30.2" customHeight="1">
      <c r="B1087" s="312" t="s">
        <v>130</v>
      </c>
      <c r="C1087" s="35" t="s">
        <v>1730</v>
      </c>
      <c r="D1087" s="162" t="s">
        <v>183</v>
      </c>
      <c r="E1087" s="159"/>
      <c r="F1087" s="157"/>
      <c r="G1087" s="159" t="s">
        <v>138</v>
      </c>
      <c r="H1087" s="169"/>
      <c r="I1087" s="38"/>
      <c r="J1087" s="38"/>
      <c r="K1087" s="38"/>
      <c r="L1087" s="39"/>
      <c r="M1087" s="36"/>
      <c r="N1087" s="157"/>
      <c r="O1087" s="220"/>
      <c r="P1087" s="38"/>
    </row>
    <row r="1088" spans="2:16" ht="30.2" customHeight="1">
      <c r="B1088" s="312" t="s">
        <v>154</v>
      </c>
      <c r="C1088" s="35" t="s">
        <v>1731</v>
      </c>
      <c r="D1088" s="163" t="s">
        <v>149</v>
      </c>
      <c r="E1088" s="159"/>
      <c r="F1088" s="157"/>
      <c r="G1088" s="159" t="s">
        <v>166</v>
      </c>
      <c r="H1088" s="169"/>
      <c r="I1088" s="223"/>
      <c r="J1088" s="38"/>
      <c r="K1088" s="38"/>
      <c r="L1088" s="39" t="s">
        <v>1732</v>
      </c>
      <c r="M1088" s="36" t="s">
        <v>144</v>
      </c>
      <c r="N1088" s="157" t="s">
        <v>145</v>
      </c>
      <c r="O1088" s="220">
        <v>60647</v>
      </c>
      <c r="P1088" s="38" t="s">
        <v>1733</v>
      </c>
    </row>
    <row r="1089" spans="2:16" ht="30.2" customHeight="1">
      <c r="B1089" s="312" t="s">
        <v>130</v>
      </c>
      <c r="C1089" s="35" t="s">
        <v>1734</v>
      </c>
      <c r="D1089" s="162" t="s">
        <v>183</v>
      </c>
      <c r="E1089" s="159"/>
      <c r="F1089" s="157"/>
      <c r="G1089" s="159" t="s">
        <v>161</v>
      </c>
      <c r="H1089" s="169"/>
      <c r="I1089" s="38"/>
      <c r="J1089" s="38"/>
      <c r="K1089" s="38"/>
      <c r="L1089" s="39"/>
      <c r="M1089" s="36"/>
      <c r="N1089" s="157"/>
      <c r="O1089" s="220"/>
      <c r="P1089" s="38"/>
    </row>
    <row r="1090" spans="2:16" ht="30.2" customHeight="1">
      <c r="B1090" s="312"/>
      <c r="C1090" s="35" t="s">
        <v>1735</v>
      </c>
      <c r="D1090" s="163" t="s">
        <v>787</v>
      </c>
      <c r="E1090" s="159" t="s">
        <v>160</v>
      </c>
      <c r="F1090" s="157"/>
      <c r="G1090" s="159" t="s">
        <v>161</v>
      </c>
      <c r="H1090" s="169"/>
      <c r="I1090" s="223"/>
      <c r="J1090" s="38"/>
      <c r="K1090" s="38"/>
      <c r="L1090" s="39" t="s">
        <v>1736</v>
      </c>
      <c r="M1090" s="36" t="s">
        <v>1737</v>
      </c>
      <c r="N1090" s="157" t="s">
        <v>145</v>
      </c>
      <c r="O1090" s="220">
        <v>60426</v>
      </c>
      <c r="P1090" s="38" t="s">
        <v>1738</v>
      </c>
    </row>
    <row r="1091" spans="2:16" ht="30.2" customHeight="1">
      <c r="B1091" s="312" t="s">
        <v>130</v>
      </c>
      <c r="C1091" s="35" t="s">
        <v>1739</v>
      </c>
      <c r="D1091" s="162"/>
      <c r="E1091" s="159"/>
      <c r="F1091" s="157"/>
      <c r="G1091" s="159"/>
      <c r="H1091" s="169"/>
      <c r="I1091" s="38"/>
      <c r="J1091" s="38"/>
      <c r="K1091" s="38"/>
      <c r="L1091" s="39"/>
      <c r="M1091" s="36"/>
      <c r="N1091" s="157"/>
      <c r="O1091" s="220"/>
      <c r="P1091" s="38"/>
    </row>
    <row r="1092" spans="2:16" ht="30.2" customHeight="1">
      <c r="B1092" s="312" t="s">
        <v>130</v>
      </c>
      <c r="C1092" s="35" t="s">
        <v>1740</v>
      </c>
      <c r="D1092" s="162"/>
      <c r="E1092" s="159"/>
      <c r="F1092" s="157"/>
      <c r="G1092" s="159"/>
      <c r="H1092" s="169"/>
      <c r="I1092" s="38"/>
      <c r="J1092" s="38"/>
      <c r="K1092" s="38"/>
      <c r="L1092" s="39"/>
      <c r="M1092" s="36"/>
      <c r="N1092" s="157"/>
      <c r="O1092" s="220"/>
      <c r="P1092" s="38"/>
    </row>
    <row r="1093" spans="2:16" ht="30.2" customHeight="1">
      <c r="B1093" s="312" t="s">
        <v>130</v>
      </c>
      <c r="C1093" s="35" t="s">
        <v>1741</v>
      </c>
      <c r="D1093" s="162" t="s">
        <v>934</v>
      </c>
      <c r="E1093" s="159" t="s">
        <v>240</v>
      </c>
      <c r="F1093" s="157"/>
      <c r="G1093" s="159" t="s">
        <v>141</v>
      </c>
      <c r="H1093" s="169"/>
      <c r="I1093" s="152"/>
      <c r="J1093" s="38"/>
      <c r="K1093" s="38"/>
      <c r="L1093" s="39"/>
      <c r="M1093" s="36"/>
      <c r="N1093" s="157"/>
      <c r="O1093" s="220"/>
      <c r="P1093" s="38"/>
    </row>
    <row r="1094" spans="2:16" ht="30.2" customHeight="1">
      <c r="B1094" s="312" t="s">
        <v>154</v>
      </c>
      <c r="C1094" s="35" t="s">
        <v>1742</v>
      </c>
      <c r="D1094" s="163" t="s">
        <v>157</v>
      </c>
      <c r="E1094" s="159" t="s">
        <v>276</v>
      </c>
      <c r="F1094" s="157"/>
      <c r="G1094" s="159" t="s">
        <v>150</v>
      </c>
      <c r="H1094" s="169"/>
      <c r="I1094" s="152"/>
      <c r="J1094" s="38"/>
      <c r="K1094" s="38"/>
      <c r="L1094" s="39"/>
      <c r="M1094" s="36" t="s">
        <v>277</v>
      </c>
      <c r="N1094" s="157" t="s">
        <v>136</v>
      </c>
      <c r="O1094" s="220"/>
      <c r="P1094" s="38"/>
    </row>
    <row r="1095" spans="2:16" ht="30.2" customHeight="1">
      <c r="B1095" s="312" t="s">
        <v>154</v>
      </c>
      <c r="C1095" s="35" t="s">
        <v>1743</v>
      </c>
      <c r="D1095" s="163" t="s">
        <v>183</v>
      </c>
      <c r="E1095" s="159" t="s">
        <v>237</v>
      </c>
      <c r="F1095" s="157"/>
      <c r="G1095" s="159" t="s">
        <v>138</v>
      </c>
      <c r="H1095" s="169"/>
      <c r="I1095" s="152"/>
      <c r="J1095" s="38"/>
      <c r="K1095" s="38"/>
      <c r="L1095" s="39"/>
      <c r="M1095" s="36"/>
      <c r="N1095" s="157" t="s">
        <v>220</v>
      </c>
      <c r="O1095" s="220"/>
      <c r="P1095" s="38"/>
    </row>
    <row r="1096" spans="2:16" ht="30.2" customHeight="1">
      <c r="B1096" s="312" t="s">
        <v>154</v>
      </c>
      <c r="C1096" s="35" t="s">
        <v>1744</v>
      </c>
      <c r="D1096" s="163" t="s">
        <v>185</v>
      </c>
      <c r="E1096" s="159" t="s">
        <v>276</v>
      </c>
      <c r="F1096" s="157"/>
      <c r="G1096" s="159" t="s">
        <v>141</v>
      </c>
      <c r="H1096" s="169"/>
      <c r="I1096" s="152">
        <v>45789</v>
      </c>
      <c r="J1096" s="38"/>
      <c r="K1096" s="38"/>
      <c r="L1096" s="39"/>
      <c r="M1096" s="36"/>
      <c r="N1096" s="157"/>
      <c r="O1096" s="220"/>
      <c r="P1096" s="38"/>
    </row>
    <row r="1097" spans="2:16" ht="30.2" customHeight="1">
      <c r="B1097" s="312" t="s">
        <v>154</v>
      </c>
      <c r="C1097" s="35" t="s">
        <v>1745</v>
      </c>
      <c r="D1097" s="164" t="s">
        <v>236</v>
      </c>
      <c r="E1097" s="159"/>
      <c r="F1097" s="157"/>
      <c r="G1097" s="159" t="s">
        <v>138</v>
      </c>
      <c r="H1097" s="169"/>
      <c r="I1097" s="152"/>
      <c r="J1097" s="38"/>
      <c r="K1097" s="38"/>
      <c r="L1097" s="39"/>
      <c r="M1097" s="36"/>
      <c r="N1097" s="157"/>
      <c r="O1097" s="220"/>
      <c r="P1097" s="38" t="s">
        <v>560</v>
      </c>
    </row>
    <row r="1098" spans="2:16" ht="30.2" customHeight="1">
      <c r="B1098" s="312" t="s">
        <v>130</v>
      </c>
      <c r="C1098" s="35" t="s">
        <v>1746</v>
      </c>
      <c r="D1098" s="162" t="s">
        <v>185</v>
      </c>
      <c r="E1098" s="159" t="s">
        <v>1474</v>
      </c>
      <c r="F1098" s="157"/>
      <c r="G1098" s="159" t="s">
        <v>141</v>
      </c>
      <c r="H1098" s="169"/>
      <c r="I1098" s="38"/>
      <c r="J1098" s="38"/>
      <c r="K1098" s="38"/>
      <c r="L1098" s="39"/>
      <c r="M1098" s="36"/>
      <c r="N1098" s="157"/>
      <c r="O1098" s="220"/>
      <c r="P1098" s="38"/>
    </row>
    <row r="1099" spans="2:16" ht="30.2" customHeight="1">
      <c r="B1099" s="312" t="s">
        <v>154</v>
      </c>
      <c r="C1099" s="35" t="s">
        <v>1747</v>
      </c>
      <c r="D1099" s="162" t="s">
        <v>157</v>
      </c>
      <c r="E1099" s="159"/>
      <c r="F1099" s="157"/>
      <c r="G1099" s="159" t="s">
        <v>141</v>
      </c>
      <c r="H1099" s="169"/>
      <c r="I1099" s="63"/>
      <c r="J1099" s="38" t="s">
        <v>1748</v>
      </c>
      <c r="K1099" s="38" t="s">
        <v>1749</v>
      </c>
      <c r="L1099" s="39"/>
      <c r="M1099" s="36"/>
      <c r="N1099" s="157"/>
      <c r="O1099" s="220"/>
      <c r="P1099" s="38" t="s">
        <v>1750</v>
      </c>
    </row>
    <row r="1100" spans="2:16" ht="30.2" customHeight="1">
      <c r="B1100" s="312"/>
      <c r="C1100" s="35" t="s">
        <v>1751</v>
      </c>
      <c r="D1100" s="164" t="s">
        <v>171</v>
      </c>
      <c r="E1100" s="159" t="s">
        <v>172</v>
      </c>
      <c r="F1100" s="157"/>
      <c r="G1100" s="159" t="s">
        <v>141</v>
      </c>
      <c r="H1100" s="169"/>
      <c r="I1100" s="152"/>
      <c r="J1100" s="38"/>
      <c r="K1100" s="38"/>
      <c r="L1100" s="39"/>
      <c r="M1100" s="36"/>
      <c r="N1100" s="157"/>
      <c r="O1100" s="220"/>
      <c r="P1100" s="38"/>
    </row>
    <row r="1101" spans="2:16" ht="30.2" customHeight="1">
      <c r="B1101" s="312"/>
      <c r="C1101" s="35" t="s">
        <v>1752</v>
      </c>
      <c r="D1101" s="163" t="s">
        <v>183</v>
      </c>
      <c r="E1101" s="159" t="s">
        <v>237</v>
      </c>
      <c r="F1101" s="157"/>
      <c r="G1101" s="159" t="s">
        <v>161</v>
      </c>
      <c r="H1101" s="169" t="s">
        <v>141</v>
      </c>
      <c r="I1101" s="223"/>
      <c r="J1101" s="38"/>
      <c r="K1101" s="38"/>
      <c r="L1101" s="39" t="s">
        <v>1753</v>
      </c>
      <c r="M1101" s="36" t="s">
        <v>538</v>
      </c>
      <c r="N1101" s="157" t="s">
        <v>145</v>
      </c>
      <c r="O1101" s="220">
        <v>60445</v>
      </c>
      <c r="P1101" s="38" t="s">
        <v>1754</v>
      </c>
    </row>
    <row r="1102" spans="2:16" ht="30.2" customHeight="1">
      <c r="B1102" s="312" t="s">
        <v>199</v>
      </c>
      <c r="C1102" s="35" t="s">
        <v>1755</v>
      </c>
      <c r="D1102" s="162"/>
      <c r="E1102" s="159"/>
      <c r="F1102" s="157"/>
      <c r="G1102" s="159"/>
      <c r="H1102" s="169"/>
      <c r="I1102" s="38"/>
      <c r="J1102" s="38"/>
      <c r="K1102" s="38"/>
      <c r="L1102" s="39"/>
      <c r="M1102" s="36"/>
      <c r="N1102" s="157"/>
      <c r="O1102" s="220"/>
      <c r="P1102" s="38"/>
    </row>
    <row r="1103" spans="2:16" ht="30.2" customHeight="1">
      <c r="B1103" s="312" t="s">
        <v>199</v>
      </c>
      <c r="C1103" s="35" t="s">
        <v>1756</v>
      </c>
      <c r="D1103" s="162"/>
      <c r="E1103" s="159"/>
      <c r="F1103" s="157"/>
      <c r="G1103" s="159" t="s">
        <v>141</v>
      </c>
      <c r="H1103" s="169"/>
      <c r="I1103" s="38"/>
      <c r="J1103" s="38"/>
      <c r="K1103" s="38"/>
      <c r="L1103" s="39"/>
      <c r="M1103" s="36"/>
      <c r="N1103" s="157"/>
      <c r="O1103" s="220"/>
      <c r="P1103" s="38"/>
    </row>
    <row r="1104" spans="2:16" ht="30.2" customHeight="1">
      <c r="B1104" s="312" t="s">
        <v>154</v>
      </c>
      <c r="C1104" s="35" t="s">
        <v>1757</v>
      </c>
      <c r="D1104" s="162"/>
      <c r="E1104" s="159"/>
      <c r="F1104" s="157"/>
      <c r="G1104" s="159"/>
      <c r="H1104" s="169"/>
      <c r="I1104" s="38"/>
      <c r="J1104" s="38"/>
      <c r="K1104" s="38"/>
      <c r="L1104" s="39"/>
      <c r="M1104" s="36"/>
      <c r="N1104" s="157"/>
      <c r="O1104" s="220"/>
      <c r="P1104" s="38"/>
    </row>
    <row r="1105" spans="2:16" ht="30.2" customHeight="1">
      <c r="B1105" s="312" t="s">
        <v>154</v>
      </c>
      <c r="C1105" s="35" t="s">
        <v>1758</v>
      </c>
      <c r="D1105" s="162" t="s">
        <v>157</v>
      </c>
      <c r="E1105" s="159"/>
      <c r="F1105" s="157"/>
      <c r="G1105" s="159" t="s">
        <v>150</v>
      </c>
      <c r="H1105" s="169"/>
      <c r="I1105" s="38"/>
      <c r="J1105" s="38"/>
      <c r="K1105" s="38"/>
      <c r="L1105" s="39"/>
      <c r="M1105" s="36"/>
      <c r="N1105" s="157"/>
      <c r="O1105" s="220"/>
      <c r="P1105" s="38"/>
    </row>
    <row r="1106" spans="2:16" ht="30.2" customHeight="1">
      <c r="B1106" s="312" t="s">
        <v>130</v>
      </c>
      <c r="C1106" s="35" t="s">
        <v>1759</v>
      </c>
      <c r="D1106" s="162"/>
      <c r="E1106" s="159"/>
      <c r="F1106" s="157"/>
      <c r="G1106" s="159" t="s">
        <v>141</v>
      </c>
      <c r="H1106" s="169"/>
      <c r="I1106" s="38"/>
      <c r="J1106" s="38"/>
      <c r="K1106" s="38"/>
      <c r="L1106" s="39" t="s">
        <v>1760</v>
      </c>
      <c r="M1106" s="36" t="s">
        <v>144</v>
      </c>
      <c r="N1106" s="157" t="s">
        <v>145</v>
      </c>
      <c r="O1106" s="220"/>
      <c r="P1106" s="38"/>
    </row>
    <row r="1107" spans="2:16" ht="30.2" customHeight="1">
      <c r="B1107" s="312"/>
      <c r="C1107" s="35" t="s">
        <v>1761</v>
      </c>
      <c r="D1107" s="164" t="s">
        <v>295</v>
      </c>
      <c r="E1107" s="159" t="s">
        <v>172</v>
      </c>
      <c r="F1107" s="157"/>
      <c r="G1107" s="159" t="s">
        <v>141</v>
      </c>
      <c r="H1107" s="169"/>
      <c r="I1107" s="152"/>
      <c r="J1107" s="38"/>
      <c r="K1107" s="38"/>
      <c r="L1107" s="39"/>
      <c r="M1107" s="36"/>
      <c r="N1107" s="157"/>
      <c r="O1107" s="220"/>
      <c r="P1107" s="38"/>
    </row>
    <row r="1108" spans="2:16" ht="30.2" customHeight="1">
      <c r="B1108" s="312" t="s">
        <v>154</v>
      </c>
      <c r="C1108" s="35" t="s">
        <v>1762</v>
      </c>
      <c r="D1108" s="162" t="s">
        <v>149</v>
      </c>
      <c r="E1108" s="159" t="s">
        <v>407</v>
      </c>
      <c r="F1108" s="157"/>
      <c r="G1108" s="159" t="s">
        <v>166</v>
      </c>
      <c r="H1108" s="169"/>
      <c r="I1108" s="152"/>
      <c r="J1108" s="38"/>
      <c r="K1108" s="38"/>
      <c r="L1108" s="39"/>
      <c r="M1108" s="36"/>
      <c r="N1108" s="157"/>
      <c r="O1108" s="220"/>
      <c r="P1108" s="38"/>
    </row>
    <row r="1109" spans="2:16" ht="30.2" customHeight="1">
      <c r="B1109" s="313" t="s">
        <v>154</v>
      </c>
      <c r="C1109" s="35" t="s">
        <v>1763</v>
      </c>
      <c r="D1109" s="224" t="s">
        <v>149</v>
      </c>
      <c r="E1109" s="226" t="s">
        <v>407</v>
      </c>
      <c r="F1109" s="157"/>
      <c r="G1109" s="226" t="s">
        <v>166</v>
      </c>
      <c r="H1109" s="228"/>
      <c r="I1109" s="230"/>
      <c r="J1109" s="63"/>
      <c r="K1109" s="54">
        <v>6305900063</v>
      </c>
      <c r="L1109" s="216" t="s">
        <v>1764</v>
      </c>
      <c r="M1109" s="36" t="s">
        <v>1765</v>
      </c>
      <c r="N1109" s="157" t="s">
        <v>145</v>
      </c>
      <c r="O1109" s="222">
        <v>60523</v>
      </c>
      <c r="P1109" s="54"/>
    </row>
    <row r="1110" spans="2:16" ht="30.2" customHeight="1">
      <c r="B1110" s="312" t="s">
        <v>199</v>
      </c>
      <c r="C1110" s="35" t="s">
        <v>1766</v>
      </c>
      <c r="D1110" s="162"/>
      <c r="E1110" s="159"/>
      <c r="F1110" s="157"/>
      <c r="G1110" s="159"/>
      <c r="H1110" s="169"/>
      <c r="I1110" s="38"/>
      <c r="J1110" s="38"/>
      <c r="K1110" s="38"/>
      <c r="L1110" s="39"/>
      <c r="M1110" s="36"/>
      <c r="N1110" s="157"/>
      <c r="O1110" s="220"/>
      <c r="P1110" s="38"/>
    </row>
    <row r="1111" spans="2:16" ht="30.2" customHeight="1">
      <c r="B1111" s="312" t="s">
        <v>154</v>
      </c>
      <c r="C1111" s="35" t="s">
        <v>1767</v>
      </c>
      <c r="D1111" s="163" t="s">
        <v>185</v>
      </c>
      <c r="E1111" s="159" t="s">
        <v>240</v>
      </c>
      <c r="F1111" s="157"/>
      <c r="G1111" s="159" t="s">
        <v>141</v>
      </c>
      <c r="H1111" s="169"/>
      <c r="I1111" s="152">
        <v>45810</v>
      </c>
      <c r="J1111" s="38"/>
      <c r="K1111" s="38"/>
      <c r="L1111" s="39"/>
      <c r="M1111" s="36"/>
      <c r="N1111" s="157"/>
      <c r="O1111" s="220"/>
      <c r="P1111" s="223" t="s">
        <v>1768</v>
      </c>
    </row>
    <row r="1112" spans="2:16" ht="30.2" customHeight="1">
      <c r="B1112" s="312"/>
      <c r="C1112" s="35" t="s">
        <v>1769</v>
      </c>
      <c r="D1112" s="162"/>
      <c r="E1112" s="159"/>
      <c r="F1112" s="157"/>
      <c r="G1112" s="159" t="s">
        <v>161</v>
      </c>
      <c r="H1112" s="169"/>
      <c r="I1112" s="38"/>
      <c r="J1112" s="38"/>
      <c r="K1112" s="38"/>
      <c r="L1112" s="39"/>
      <c r="M1112" s="36"/>
      <c r="N1112" s="157"/>
      <c r="O1112" s="220"/>
      <c r="P1112" s="38"/>
    </row>
    <row r="1113" spans="2:16" ht="30.2" customHeight="1">
      <c r="B1113" s="312" t="s">
        <v>154</v>
      </c>
      <c r="C1113" s="35" t="s">
        <v>1770</v>
      </c>
      <c r="D1113" s="162" t="s">
        <v>157</v>
      </c>
      <c r="E1113" s="159"/>
      <c r="F1113" s="157"/>
      <c r="G1113" s="159" t="s">
        <v>141</v>
      </c>
      <c r="H1113" s="169"/>
      <c r="I1113" s="63"/>
      <c r="J1113" s="38" t="s">
        <v>1771</v>
      </c>
      <c r="K1113" s="38" t="s">
        <v>1772</v>
      </c>
      <c r="L1113" s="39"/>
      <c r="M1113" s="36"/>
      <c r="N1113" s="157"/>
      <c r="O1113" s="220"/>
      <c r="P1113" s="38" t="s">
        <v>1773</v>
      </c>
    </row>
    <row r="1114" spans="2:16" ht="30.2" customHeight="1">
      <c r="B1114" s="312" t="s">
        <v>130</v>
      </c>
      <c r="C1114" s="35" t="s">
        <v>1774</v>
      </c>
      <c r="D1114" s="162" t="s">
        <v>183</v>
      </c>
      <c r="E1114" s="159"/>
      <c r="F1114" s="157"/>
      <c r="G1114" s="159"/>
      <c r="H1114" s="169"/>
      <c r="I1114" s="38"/>
      <c r="J1114" s="38"/>
      <c r="K1114" s="38"/>
      <c r="L1114" s="39"/>
      <c r="M1114" s="36"/>
      <c r="N1114" s="157"/>
      <c r="O1114" s="220"/>
      <c r="P1114" s="38"/>
    </row>
    <row r="1115" spans="2:16" ht="30.2" customHeight="1">
      <c r="B1115" s="312" t="s">
        <v>130</v>
      </c>
      <c r="C1115" s="35" t="s">
        <v>1775</v>
      </c>
      <c r="D1115" s="162" t="s">
        <v>183</v>
      </c>
      <c r="E1115" s="159"/>
      <c r="F1115" s="157"/>
      <c r="G1115" s="159" t="s">
        <v>138</v>
      </c>
      <c r="H1115" s="169"/>
      <c r="I1115" s="38"/>
      <c r="J1115" s="38"/>
      <c r="K1115" s="38"/>
      <c r="L1115" s="39" t="s">
        <v>1776</v>
      </c>
      <c r="M1115" s="36"/>
      <c r="N1115" s="157"/>
      <c r="O1115" s="220"/>
      <c r="P1115" s="38"/>
    </row>
    <row r="1116" spans="2:16" ht="30.2" customHeight="1">
      <c r="B1116" s="312" t="s">
        <v>199</v>
      </c>
      <c r="C1116" s="35" t="s">
        <v>1777</v>
      </c>
      <c r="D1116" s="162" t="s">
        <v>183</v>
      </c>
      <c r="E1116" s="159"/>
      <c r="F1116" s="157"/>
      <c r="G1116" s="159"/>
      <c r="H1116" s="169"/>
      <c r="I1116" s="38"/>
      <c r="J1116" s="38"/>
      <c r="K1116" s="38"/>
      <c r="L1116" s="39"/>
      <c r="M1116" s="36"/>
      <c r="N1116" s="157"/>
      <c r="O1116" s="220"/>
      <c r="P1116" s="38"/>
    </row>
    <row r="1117" spans="2:16" ht="30.2" customHeight="1">
      <c r="B1117" s="312" t="s">
        <v>199</v>
      </c>
      <c r="C1117" s="35" t="s">
        <v>1778</v>
      </c>
      <c r="D1117" s="162" t="s">
        <v>183</v>
      </c>
      <c r="E1117" s="159"/>
      <c r="F1117" s="157"/>
      <c r="G1117" s="159"/>
      <c r="H1117" s="169"/>
      <c r="I1117" s="38"/>
      <c r="J1117" s="38"/>
      <c r="K1117" s="38"/>
      <c r="L1117" s="39"/>
      <c r="M1117" s="36"/>
      <c r="N1117" s="157"/>
      <c r="O1117" s="220"/>
      <c r="P1117" s="38"/>
    </row>
    <row r="1118" spans="2:16" ht="30.2" customHeight="1">
      <c r="B1118" s="312" t="s">
        <v>154</v>
      </c>
      <c r="C1118" s="35" t="s">
        <v>1779</v>
      </c>
      <c r="D1118" s="163" t="s">
        <v>185</v>
      </c>
      <c r="E1118" s="159" t="s">
        <v>276</v>
      </c>
      <c r="F1118" s="157"/>
      <c r="G1118" s="159" t="s">
        <v>138</v>
      </c>
      <c r="H1118" s="169"/>
      <c r="I1118" s="152"/>
      <c r="J1118" s="38"/>
      <c r="K1118" s="38"/>
      <c r="L1118" s="39"/>
      <c r="M1118" s="36" t="s">
        <v>1780</v>
      </c>
      <c r="N1118" s="157" t="s">
        <v>220</v>
      </c>
      <c r="O1118" s="220"/>
      <c r="P1118" s="38" t="s">
        <v>1781</v>
      </c>
    </row>
    <row r="1119" spans="2:16" ht="30.2" customHeight="1">
      <c r="B1119" s="312"/>
      <c r="C1119" s="35" t="s">
        <v>1782</v>
      </c>
      <c r="D1119" s="164" t="s">
        <v>421</v>
      </c>
      <c r="E1119" s="159"/>
      <c r="F1119" s="157"/>
      <c r="G1119" s="159" t="s">
        <v>150</v>
      </c>
      <c r="H1119" s="169"/>
      <c r="I1119" s="38"/>
      <c r="J1119" s="38"/>
      <c r="K1119" s="38"/>
      <c r="L1119" s="39"/>
      <c r="M1119" s="36" t="s">
        <v>1783</v>
      </c>
      <c r="N1119" s="157" t="s">
        <v>136</v>
      </c>
      <c r="O1119" s="220"/>
      <c r="P1119" s="38" t="s">
        <v>438</v>
      </c>
    </row>
    <row r="1120" spans="2:16" ht="30.2" customHeight="1">
      <c r="B1120" s="312" t="s">
        <v>130</v>
      </c>
      <c r="C1120" s="35" t="s">
        <v>1784</v>
      </c>
      <c r="D1120" s="162" t="s">
        <v>934</v>
      </c>
      <c r="E1120" s="159" t="s">
        <v>276</v>
      </c>
      <c r="F1120" s="157"/>
      <c r="G1120" s="159" t="s">
        <v>141</v>
      </c>
      <c r="H1120" s="169"/>
      <c r="I1120" s="261"/>
      <c r="J1120" s="38"/>
      <c r="K1120" s="38"/>
      <c r="L1120" s="39"/>
      <c r="M1120" s="36"/>
      <c r="N1120" s="157"/>
      <c r="O1120" s="220"/>
      <c r="P1120" s="38"/>
    </row>
    <row r="1121" spans="2:16" ht="30.2" customHeight="1">
      <c r="B1121" s="312" t="s">
        <v>130</v>
      </c>
      <c r="C1121" s="35" t="s">
        <v>1785</v>
      </c>
      <c r="D1121" s="162" t="s">
        <v>183</v>
      </c>
      <c r="E1121" s="159"/>
      <c r="F1121" s="157"/>
      <c r="G1121" s="159"/>
      <c r="H1121" s="169"/>
      <c r="I1121" s="38"/>
      <c r="J1121" s="38"/>
      <c r="K1121" s="38"/>
      <c r="L1121" s="39"/>
      <c r="M1121" s="36"/>
      <c r="N1121" s="157"/>
      <c r="O1121" s="220"/>
      <c r="P1121" s="38"/>
    </row>
    <row r="1122" spans="2:16" ht="30.2" customHeight="1">
      <c r="B1122" s="312" t="s">
        <v>130</v>
      </c>
      <c r="C1122" s="35" t="s">
        <v>1786</v>
      </c>
      <c r="D1122" s="162" t="s">
        <v>157</v>
      </c>
      <c r="E1122" s="159"/>
      <c r="F1122" s="157"/>
      <c r="G1122" s="159" t="s">
        <v>141</v>
      </c>
      <c r="H1122" s="169"/>
      <c r="I1122" s="38"/>
      <c r="J1122" s="38"/>
      <c r="K1122" s="38"/>
      <c r="L1122" s="39"/>
      <c r="M1122" s="36"/>
      <c r="N1122" s="157"/>
      <c r="O1122" s="220"/>
      <c r="P1122" s="38"/>
    </row>
    <row r="1123" spans="2:16" ht="30.2" customHeight="1">
      <c r="B1123" s="312" t="s">
        <v>130</v>
      </c>
      <c r="C1123" s="35" t="s">
        <v>1787</v>
      </c>
      <c r="D1123" s="162" t="s">
        <v>183</v>
      </c>
      <c r="E1123" s="159"/>
      <c r="F1123" s="157"/>
      <c r="G1123" s="159"/>
      <c r="H1123" s="169"/>
      <c r="I1123" s="38"/>
      <c r="J1123" s="38"/>
      <c r="K1123" s="38"/>
      <c r="L1123" s="39"/>
      <c r="M1123" s="36"/>
      <c r="N1123" s="157"/>
      <c r="O1123" s="220"/>
      <c r="P1123" s="38"/>
    </row>
    <row r="1124" spans="2:16" ht="30.2" customHeight="1">
      <c r="B1124" s="312" t="s">
        <v>130</v>
      </c>
      <c r="C1124" s="35" t="s">
        <v>1788</v>
      </c>
      <c r="D1124" s="162"/>
      <c r="E1124" s="159"/>
      <c r="F1124" s="157"/>
      <c r="G1124" s="159" t="s">
        <v>161</v>
      </c>
      <c r="H1124" s="169"/>
      <c r="I1124" s="38"/>
      <c r="J1124" s="38"/>
      <c r="K1124" s="38"/>
      <c r="L1124" s="39"/>
      <c r="M1124" s="36"/>
      <c r="N1124" s="157"/>
      <c r="O1124" s="220"/>
      <c r="P1124" s="38"/>
    </row>
    <row r="1125" spans="2:16" ht="30.2" customHeight="1">
      <c r="B1125" s="312" t="s">
        <v>130</v>
      </c>
      <c r="C1125" s="35" t="s">
        <v>1789</v>
      </c>
      <c r="D1125" s="162" t="s">
        <v>183</v>
      </c>
      <c r="E1125" s="159"/>
      <c r="F1125" s="157"/>
      <c r="G1125" s="159" t="s">
        <v>141</v>
      </c>
      <c r="H1125" s="169"/>
      <c r="I1125" s="38"/>
      <c r="J1125" s="38"/>
      <c r="K1125" s="38"/>
      <c r="L1125" s="39"/>
      <c r="M1125" s="36"/>
      <c r="N1125" s="157"/>
      <c r="O1125" s="220"/>
      <c r="P1125" s="38"/>
    </row>
    <row r="1126" spans="2:16" ht="30.2" customHeight="1">
      <c r="B1126" s="312" t="s">
        <v>154</v>
      </c>
      <c r="C1126" s="35" t="s">
        <v>1790</v>
      </c>
      <c r="D1126" s="163" t="s">
        <v>185</v>
      </c>
      <c r="E1126" s="159" t="s">
        <v>240</v>
      </c>
      <c r="F1126" s="157"/>
      <c r="G1126" s="159" t="s">
        <v>141</v>
      </c>
      <c r="H1126" s="169"/>
      <c r="I1126" s="63"/>
      <c r="J1126" s="38"/>
      <c r="K1126" s="38"/>
      <c r="L1126" s="39"/>
      <c r="M1126" s="36" t="s">
        <v>1220</v>
      </c>
      <c r="N1126" s="157"/>
      <c r="O1126" s="220"/>
      <c r="P1126" s="38"/>
    </row>
    <row r="1127" spans="2:16" ht="30.2" customHeight="1">
      <c r="B1127" s="312" t="s">
        <v>130</v>
      </c>
      <c r="C1127" s="35" t="s">
        <v>1791</v>
      </c>
      <c r="D1127" s="162" t="s">
        <v>183</v>
      </c>
      <c r="E1127" s="159"/>
      <c r="F1127" s="157"/>
      <c r="G1127" s="159" t="s">
        <v>161</v>
      </c>
      <c r="H1127" s="169"/>
      <c r="I1127" s="38"/>
      <c r="J1127" s="38"/>
      <c r="K1127" s="38"/>
      <c r="L1127" s="39"/>
      <c r="M1127" s="36"/>
      <c r="N1127" s="157"/>
      <c r="O1127" s="220"/>
      <c r="P1127" s="38"/>
    </row>
    <row r="1128" spans="2:16" ht="30.2" customHeight="1">
      <c r="B1128" s="312" t="s">
        <v>130</v>
      </c>
      <c r="C1128" s="35" t="s">
        <v>1792</v>
      </c>
      <c r="D1128" s="162" t="s">
        <v>183</v>
      </c>
      <c r="E1128" s="159"/>
      <c r="F1128" s="157"/>
      <c r="G1128" s="159" t="s">
        <v>161</v>
      </c>
      <c r="H1128" s="169"/>
      <c r="I1128" s="38"/>
      <c r="J1128" s="38"/>
      <c r="K1128" s="38"/>
      <c r="L1128" s="39"/>
      <c r="M1128" s="36"/>
      <c r="N1128" s="157"/>
      <c r="O1128" s="220"/>
      <c r="P1128" s="38"/>
    </row>
    <row r="1129" spans="2:16" ht="30.2" customHeight="1">
      <c r="B1129" s="312" t="s">
        <v>130</v>
      </c>
      <c r="C1129" s="35" t="s">
        <v>1793</v>
      </c>
      <c r="D1129" s="162" t="s">
        <v>183</v>
      </c>
      <c r="E1129" s="159"/>
      <c r="F1129" s="157"/>
      <c r="G1129" s="159"/>
      <c r="H1129" s="169"/>
      <c r="I1129" s="38"/>
      <c r="J1129" s="38"/>
      <c r="K1129" s="38"/>
      <c r="L1129" s="39"/>
      <c r="M1129" s="36"/>
      <c r="N1129" s="157"/>
      <c r="O1129" s="220"/>
      <c r="P1129" s="38"/>
    </row>
    <row r="1130" spans="2:16" ht="30.2" customHeight="1">
      <c r="B1130" s="312" t="s">
        <v>154</v>
      </c>
      <c r="C1130" s="35" t="s">
        <v>1794</v>
      </c>
      <c r="D1130" s="163" t="s">
        <v>496</v>
      </c>
      <c r="E1130" s="159" t="s">
        <v>237</v>
      </c>
      <c r="F1130" s="157"/>
      <c r="G1130" s="159" t="s">
        <v>138</v>
      </c>
      <c r="H1130" s="169"/>
      <c r="I1130" s="152"/>
      <c r="J1130" s="38"/>
      <c r="K1130" s="38"/>
      <c r="L1130" s="39"/>
      <c r="M1130" s="36"/>
      <c r="N1130" s="157" t="s">
        <v>220</v>
      </c>
      <c r="O1130" s="220"/>
      <c r="P1130" s="38"/>
    </row>
    <row r="1131" spans="2:16" ht="30.2" customHeight="1">
      <c r="B1131" s="312"/>
      <c r="C1131" s="35" t="s">
        <v>1795</v>
      </c>
      <c r="D1131" s="163" t="s">
        <v>135</v>
      </c>
      <c r="E1131" s="159"/>
      <c r="F1131" s="157"/>
      <c r="G1131" s="159"/>
      <c r="H1131" s="169"/>
      <c r="I1131" s="38"/>
      <c r="J1131" s="38"/>
      <c r="K1131" s="38"/>
      <c r="L1131" s="39"/>
      <c r="M1131" s="36"/>
      <c r="N1131" s="157" t="s">
        <v>136</v>
      </c>
      <c r="O1131" s="220"/>
      <c r="P1131" s="38"/>
    </row>
    <row r="1132" spans="2:16" ht="30.2" customHeight="1">
      <c r="B1132" s="312"/>
      <c r="C1132" s="35" t="s">
        <v>1796</v>
      </c>
      <c r="D1132" s="163" t="s">
        <v>135</v>
      </c>
      <c r="E1132" s="159"/>
      <c r="F1132" s="157"/>
      <c r="G1132" s="159"/>
      <c r="H1132" s="169"/>
      <c r="I1132" s="38"/>
      <c r="J1132" s="38"/>
      <c r="K1132" s="38"/>
      <c r="L1132" s="39"/>
      <c r="M1132" s="36"/>
      <c r="N1132" s="157" t="s">
        <v>136</v>
      </c>
      <c r="O1132" s="220"/>
      <c r="P1132" s="38"/>
    </row>
    <row r="1133" spans="2:16" ht="30.2" customHeight="1">
      <c r="B1133" s="312" t="s">
        <v>130</v>
      </c>
      <c r="C1133" s="35" t="s">
        <v>1797</v>
      </c>
      <c r="D1133" s="162" t="s">
        <v>183</v>
      </c>
      <c r="E1133" s="159"/>
      <c r="F1133" s="157"/>
      <c r="G1133" s="159"/>
      <c r="H1133" s="169"/>
      <c r="I1133" s="38"/>
      <c r="J1133" s="38"/>
      <c r="K1133" s="38"/>
      <c r="L1133" s="39"/>
      <c r="M1133" s="36"/>
      <c r="N1133" s="157"/>
      <c r="O1133" s="220"/>
      <c r="P1133" s="38"/>
    </row>
    <row r="1134" spans="2:16" ht="30.2" customHeight="1">
      <c r="B1134" s="312" t="s">
        <v>154</v>
      </c>
      <c r="C1134" s="35" t="s">
        <v>1798</v>
      </c>
      <c r="D1134" s="164"/>
      <c r="E1134" s="159"/>
      <c r="F1134" s="157"/>
      <c r="G1134" s="159"/>
      <c r="H1134" s="169"/>
      <c r="I1134" s="38"/>
      <c r="J1134" s="38"/>
      <c r="K1134" s="38"/>
      <c r="L1134" s="39"/>
      <c r="M1134" s="36"/>
      <c r="N1134" s="157"/>
      <c r="O1134" s="220"/>
      <c r="P1134" s="38"/>
    </row>
    <row r="1135" spans="2:16" ht="30.2" customHeight="1">
      <c r="B1135" s="312" t="s">
        <v>130</v>
      </c>
      <c r="C1135" s="35" t="s">
        <v>1799</v>
      </c>
      <c r="D1135" s="162"/>
      <c r="E1135" s="159"/>
      <c r="F1135" s="157"/>
      <c r="G1135" s="159"/>
      <c r="H1135" s="169"/>
      <c r="I1135" s="38"/>
      <c r="J1135" s="38"/>
      <c r="K1135" s="38"/>
      <c r="L1135" s="39"/>
      <c r="M1135" s="36"/>
      <c r="N1135" s="157"/>
      <c r="O1135" s="220"/>
      <c r="P1135" s="38"/>
    </row>
    <row r="1136" spans="2:16" ht="30.2" customHeight="1">
      <c r="B1136" s="312" t="s">
        <v>154</v>
      </c>
      <c r="C1136" s="35" t="s">
        <v>1800</v>
      </c>
      <c r="D1136" s="164" t="s">
        <v>236</v>
      </c>
      <c r="E1136" s="159"/>
      <c r="F1136" s="157"/>
      <c r="G1136" s="159" t="s">
        <v>141</v>
      </c>
      <c r="H1136" s="169"/>
      <c r="I1136" s="152"/>
      <c r="J1136" s="38"/>
      <c r="K1136" s="38"/>
      <c r="L1136" s="39"/>
      <c r="M1136" s="36"/>
      <c r="N1136" s="157"/>
      <c r="O1136" s="220"/>
      <c r="P1136" s="38" t="s">
        <v>560</v>
      </c>
    </row>
    <row r="1137" spans="2:16" ht="30.2" customHeight="1">
      <c r="B1137" s="312" t="s">
        <v>154</v>
      </c>
      <c r="C1137" s="35" t="s">
        <v>1801</v>
      </c>
      <c r="D1137" s="164" t="s">
        <v>236</v>
      </c>
      <c r="E1137" s="159"/>
      <c r="F1137" s="157"/>
      <c r="G1137" s="159" t="s">
        <v>141</v>
      </c>
      <c r="H1137" s="169"/>
      <c r="I1137" s="152"/>
      <c r="J1137" s="38"/>
      <c r="K1137" s="38"/>
      <c r="L1137" s="39"/>
      <c r="M1137" s="36"/>
      <c r="N1137" s="157"/>
      <c r="O1137" s="220"/>
      <c r="P1137" s="38" t="s">
        <v>560</v>
      </c>
    </row>
    <row r="1138" spans="2:16" ht="30.2" customHeight="1">
      <c r="B1138" s="312" t="s">
        <v>154</v>
      </c>
      <c r="C1138" s="35" t="s">
        <v>1802</v>
      </c>
      <c r="D1138" s="162" t="s">
        <v>236</v>
      </c>
      <c r="E1138" s="159"/>
      <c r="F1138" s="157"/>
      <c r="G1138" s="159"/>
      <c r="H1138" s="169"/>
      <c r="I1138" s="38"/>
      <c r="J1138" s="38"/>
      <c r="K1138" s="38"/>
      <c r="L1138" s="39"/>
      <c r="M1138" s="36"/>
      <c r="N1138" s="157"/>
      <c r="O1138" s="220"/>
      <c r="P1138" s="38"/>
    </row>
    <row r="1139" spans="2:16" ht="30.2" customHeight="1">
      <c r="B1139" s="312" t="s">
        <v>130</v>
      </c>
      <c r="C1139" s="35" t="s">
        <v>1803</v>
      </c>
      <c r="D1139" s="162" t="s">
        <v>149</v>
      </c>
      <c r="E1139" s="159" t="s">
        <v>240</v>
      </c>
      <c r="F1139" s="157"/>
      <c r="G1139" s="159" t="s">
        <v>141</v>
      </c>
      <c r="H1139" s="169"/>
      <c r="I1139" s="38"/>
      <c r="J1139" s="38"/>
      <c r="K1139" s="38"/>
      <c r="L1139" s="39"/>
      <c r="M1139" s="36"/>
      <c r="N1139" s="157"/>
      <c r="O1139" s="220"/>
      <c r="P1139" s="38"/>
    </row>
    <row r="1140" spans="2:16" ht="30.2" customHeight="1">
      <c r="B1140" s="312" t="s">
        <v>130</v>
      </c>
      <c r="C1140" s="35" t="s">
        <v>1804</v>
      </c>
      <c r="D1140" s="162" t="s">
        <v>185</v>
      </c>
      <c r="E1140" s="159"/>
      <c r="F1140" s="157"/>
      <c r="G1140" s="159"/>
      <c r="H1140" s="169"/>
      <c r="I1140" s="38"/>
      <c r="J1140" s="38"/>
      <c r="K1140" s="38"/>
      <c r="L1140" s="39"/>
      <c r="M1140" s="36"/>
      <c r="N1140" s="157"/>
      <c r="O1140" s="220"/>
      <c r="P1140" s="38"/>
    </row>
    <row r="1141" spans="2:16" ht="30.2" customHeight="1">
      <c r="B1141" s="312"/>
      <c r="C1141" s="35" t="s">
        <v>1805</v>
      </c>
      <c r="D1141" s="163" t="s">
        <v>135</v>
      </c>
      <c r="E1141" s="159"/>
      <c r="F1141" s="157"/>
      <c r="G1141" s="159" t="s">
        <v>150</v>
      </c>
      <c r="H1141" s="169"/>
      <c r="I1141" s="152"/>
      <c r="J1141" s="38"/>
      <c r="K1141" s="38" t="s">
        <v>1806</v>
      </c>
      <c r="L1141" s="39" t="s">
        <v>1807</v>
      </c>
      <c r="M1141" s="36" t="s">
        <v>1808</v>
      </c>
      <c r="N1141" s="157" t="s">
        <v>152</v>
      </c>
      <c r="O1141" s="220">
        <v>40476</v>
      </c>
      <c r="P1141" s="38"/>
    </row>
    <row r="1142" spans="2:16" ht="30.2" customHeight="1">
      <c r="B1142" s="313" t="s">
        <v>154</v>
      </c>
      <c r="C1142" s="35" t="s">
        <v>1809</v>
      </c>
      <c r="D1142" s="224" t="s">
        <v>183</v>
      </c>
      <c r="E1142" s="226" t="s">
        <v>407</v>
      </c>
      <c r="F1142" s="157"/>
      <c r="G1142" s="226" t="s">
        <v>166</v>
      </c>
      <c r="H1142" s="228"/>
      <c r="I1142" s="232"/>
      <c r="J1142" s="63"/>
      <c r="K1142" s="54"/>
      <c r="L1142" s="216"/>
      <c r="M1142" s="36"/>
      <c r="N1142" s="157"/>
      <c r="O1142" s="222"/>
      <c r="P1142" s="54"/>
    </row>
    <row r="1143" spans="2:16" ht="30.2" customHeight="1">
      <c r="B1143" s="312" t="s">
        <v>154</v>
      </c>
      <c r="C1143" s="35" t="s">
        <v>1810</v>
      </c>
      <c r="D1143" s="162" t="s">
        <v>185</v>
      </c>
      <c r="E1143" s="159" t="s">
        <v>240</v>
      </c>
      <c r="F1143" s="157"/>
      <c r="G1143" s="159" t="s">
        <v>141</v>
      </c>
      <c r="H1143" s="169" t="s">
        <v>161</v>
      </c>
      <c r="I1143" s="152">
        <v>45810</v>
      </c>
      <c r="J1143" s="38"/>
      <c r="K1143" s="38"/>
      <c r="L1143" s="39"/>
      <c r="M1143" s="36"/>
      <c r="N1143" s="157"/>
      <c r="O1143" s="220"/>
      <c r="P1143" s="38"/>
    </row>
    <row r="1144" spans="2:16" ht="30.2" customHeight="1">
      <c r="B1144" s="312" t="s">
        <v>130</v>
      </c>
      <c r="C1144" s="35" t="s">
        <v>1811</v>
      </c>
      <c r="D1144" s="162"/>
      <c r="E1144" s="159"/>
      <c r="F1144" s="157"/>
      <c r="G1144" s="159"/>
      <c r="H1144" s="169"/>
      <c r="I1144" s="38"/>
      <c r="J1144" s="38"/>
      <c r="K1144" s="38"/>
      <c r="L1144" s="39"/>
      <c r="M1144" s="36"/>
      <c r="N1144" s="157"/>
      <c r="O1144" s="220"/>
      <c r="P1144" s="38"/>
    </row>
    <row r="1145" spans="2:16" ht="30.2" customHeight="1">
      <c r="B1145" s="312" t="s">
        <v>154</v>
      </c>
      <c r="C1145" s="35" t="s">
        <v>1812</v>
      </c>
      <c r="D1145" s="162" t="s">
        <v>185</v>
      </c>
      <c r="E1145" s="159" t="s">
        <v>240</v>
      </c>
      <c r="F1145" s="157"/>
      <c r="G1145" s="159" t="s">
        <v>141</v>
      </c>
      <c r="H1145" s="169"/>
      <c r="I1145" s="152">
        <v>45810</v>
      </c>
      <c r="J1145" s="38"/>
      <c r="K1145" s="38"/>
      <c r="L1145" s="39"/>
      <c r="M1145" s="36"/>
      <c r="N1145" s="157"/>
      <c r="O1145" s="220"/>
      <c r="P1145" s="38"/>
    </row>
    <row r="1146" spans="2:16" ht="30.2" customHeight="1">
      <c r="B1146" s="312" t="s">
        <v>154</v>
      </c>
      <c r="C1146" s="35" t="s">
        <v>1813</v>
      </c>
      <c r="D1146" s="164"/>
      <c r="E1146" s="159"/>
      <c r="F1146" s="157"/>
      <c r="G1146" s="159"/>
      <c r="H1146" s="169"/>
      <c r="I1146" s="38"/>
      <c r="J1146" s="38"/>
      <c r="K1146" s="38"/>
      <c r="L1146" s="39"/>
      <c r="M1146" s="36"/>
      <c r="N1146" s="157"/>
      <c r="O1146" s="220"/>
      <c r="P1146" s="38"/>
    </row>
    <row r="1147" spans="2:16" ht="30.2" customHeight="1">
      <c r="B1147" s="312"/>
      <c r="C1147" s="35" t="s">
        <v>1814</v>
      </c>
      <c r="D1147" s="164" t="s">
        <v>236</v>
      </c>
      <c r="E1147" s="159" t="s">
        <v>1815</v>
      </c>
      <c r="F1147" s="157"/>
      <c r="G1147" s="159" t="s">
        <v>150</v>
      </c>
      <c r="H1147" s="169"/>
      <c r="I1147" s="152"/>
      <c r="J1147" s="38"/>
      <c r="K1147" s="38"/>
      <c r="L1147" s="39"/>
      <c r="M1147" s="36" t="s">
        <v>1816</v>
      </c>
      <c r="N1147" s="157" t="s">
        <v>169</v>
      </c>
      <c r="O1147" s="220"/>
      <c r="P1147" s="38" t="s">
        <v>1817</v>
      </c>
    </row>
    <row r="1148" spans="2:16" ht="30.2" customHeight="1">
      <c r="B1148" s="312" t="s">
        <v>130</v>
      </c>
      <c r="C1148" s="35" t="s">
        <v>1818</v>
      </c>
      <c r="D1148" s="162" t="s">
        <v>183</v>
      </c>
      <c r="E1148" s="159"/>
      <c r="F1148" s="157"/>
      <c r="G1148" s="159" t="s">
        <v>150</v>
      </c>
      <c r="H1148" s="169"/>
      <c r="I1148" s="38"/>
      <c r="J1148" s="38"/>
      <c r="K1148" s="38"/>
      <c r="L1148" s="39"/>
      <c r="M1148" s="36"/>
      <c r="N1148" s="157"/>
      <c r="O1148" s="220"/>
      <c r="P1148" s="38"/>
    </row>
    <row r="1149" spans="2:16" ht="30.2" customHeight="1">
      <c r="B1149" s="312" t="s">
        <v>154</v>
      </c>
      <c r="C1149" s="35" t="s">
        <v>1818</v>
      </c>
      <c r="D1149" s="164" t="s">
        <v>236</v>
      </c>
      <c r="E1149" s="159"/>
      <c r="F1149" s="157"/>
      <c r="G1149" s="159" t="s">
        <v>150</v>
      </c>
      <c r="H1149" s="169"/>
      <c r="I1149" s="152"/>
      <c r="J1149" s="38"/>
      <c r="K1149" s="38"/>
      <c r="L1149" s="39"/>
      <c r="M1149" s="36"/>
      <c r="N1149" s="157"/>
      <c r="O1149" s="220"/>
      <c r="P1149" s="38" t="s">
        <v>560</v>
      </c>
    </row>
    <row r="1150" spans="2:16" ht="30.2" customHeight="1">
      <c r="B1150" s="312" t="s">
        <v>154</v>
      </c>
      <c r="C1150" s="35" t="s">
        <v>1819</v>
      </c>
      <c r="D1150" s="164"/>
      <c r="E1150" s="159"/>
      <c r="F1150" s="157"/>
      <c r="G1150" s="159"/>
      <c r="H1150" s="169"/>
      <c r="I1150" s="38"/>
      <c r="J1150" s="38"/>
      <c r="K1150" s="38"/>
      <c r="L1150" s="39"/>
      <c r="M1150" s="36"/>
      <c r="N1150" s="157"/>
      <c r="O1150" s="220"/>
      <c r="P1150" s="38"/>
    </row>
    <row r="1151" spans="2:16" ht="30.2" customHeight="1">
      <c r="B1151" s="312" t="s">
        <v>154</v>
      </c>
      <c r="C1151" s="35" t="s">
        <v>1819</v>
      </c>
      <c r="D1151" s="164"/>
      <c r="E1151" s="159"/>
      <c r="F1151" s="157"/>
      <c r="G1151" s="159"/>
      <c r="H1151" s="169"/>
      <c r="I1151" s="38"/>
      <c r="J1151" s="38"/>
      <c r="K1151" s="38"/>
      <c r="L1151" s="39"/>
      <c r="M1151" s="36"/>
      <c r="N1151" s="157"/>
      <c r="O1151" s="220"/>
      <c r="P1151" s="38"/>
    </row>
    <row r="1152" spans="2:16" ht="30.2" customHeight="1">
      <c r="B1152" s="312" t="s">
        <v>154</v>
      </c>
      <c r="C1152" s="35" t="s">
        <v>1820</v>
      </c>
      <c r="D1152" s="162"/>
      <c r="E1152" s="159"/>
      <c r="F1152" s="157"/>
      <c r="G1152" s="159"/>
      <c r="H1152" s="169"/>
      <c r="I1152" s="38"/>
      <c r="J1152" s="38"/>
      <c r="K1152" s="38"/>
      <c r="L1152" s="39"/>
      <c r="M1152" s="36"/>
      <c r="N1152" s="157"/>
      <c r="O1152" s="220"/>
      <c r="P1152" s="38"/>
    </row>
    <row r="1153" spans="2:16" ht="30.2" customHeight="1">
      <c r="B1153" s="312" t="s">
        <v>154</v>
      </c>
      <c r="C1153" s="35" t="s">
        <v>1821</v>
      </c>
      <c r="D1153" s="162" t="s">
        <v>183</v>
      </c>
      <c r="E1153" s="159"/>
      <c r="F1153" s="157"/>
      <c r="G1153" s="159" t="s">
        <v>138</v>
      </c>
      <c r="H1153" s="169"/>
      <c r="I1153" s="38"/>
      <c r="J1153" s="38"/>
      <c r="K1153" s="38"/>
      <c r="L1153" s="39"/>
      <c r="M1153" s="36"/>
      <c r="N1153" s="157"/>
      <c r="O1153" s="220"/>
      <c r="P1153" s="38"/>
    </row>
    <row r="1154" spans="2:16" ht="30.2" customHeight="1">
      <c r="B1154" s="312" t="s">
        <v>154</v>
      </c>
      <c r="C1154" s="35" t="s">
        <v>1821</v>
      </c>
      <c r="D1154" s="164"/>
      <c r="E1154" s="159"/>
      <c r="F1154" s="157"/>
      <c r="G1154" s="159"/>
      <c r="H1154" s="169"/>
      <c r="I1154" s="38"/>
      <c r="J1154" s="38"/>
      <c r="K1154" s="38"/>
      <c r="L1154" s="39"/>
      <c r="M1154" s="36"/>
      <c r="N1154" s="157"/>
      <c r="O1154" s="220"/>
      <c r="P1154" s="38"/>
    </row>
    <row r="1155" spans="2:16" ht="30.2" customHeight="1">
      <c r="B1155" s="312"/>
      <c r="C1155" s="35" t="s">
        <v>1822</v>
      </c>
      <c r="D1155" s="163"/>
      <c r="E1155" s="159"/>
      <c r="F1155" s="157"/>
      <c r="G1155" s="159"/>
      <c r="H1155" s="169"/>
      <c r="I1155" s="38"/>
      <c r="J1155" s="38"/>
      <c r="K1155" s="38"/>
      <c r="L1155" s="39"/>
      <c r="M1155" s="36"/>
      <c r="N1155" s="157"/>
      <c r="O1155" s="220"/>
      <c r="P1155" s="38"/>
    </row>
    <row r="1156" spans="2:16" ht="30.2" customHeight="1">
      <c r="B1156" s="312" t="s">
        <v>154</v>
      </c>
      <c r="C1156" s="35" t="s">
        <v>1823</v>
      </c>
      <c r="D1156" s="162" t="s">
        <v>236</v>
      </c>
      <c r="E1156" s="159" t="s">
        <v>237</v>
      </c>
      <c r="F1156" s="157"/>
      <c r="G1156" s="159" t="s">
        <v>138</v>
      </c>
      <c r="H1156" s="169"/>
      <c r="I1156" s="152"/>
      <c r="J1156" s="38"/>
      <c r="K1156" s="38"/>
      <c r="L1156" s="39"/>
      <c r="M1156" s="36"/>
      <c r="N1156" s="157"/>
      <c r="O1156" s="220"/>
      <c r="P1156" s="38"/>
    </row>
    <row r="1157" spans="2:16" ht="30.2" customHeight="1">
      <c r="B1157" s="312" t="s">
        <v>130</v>
      </c>
      <c r="C1157" s="35" t="s">
        <v>1824</v>
      </c>
      <c r="D1157" s="162" t="s">
        <v>183</v>
      </c>
      <c r="E1157" s="159"/>
      <c r="F1157" s="157"/>
      <c r="G1157" s="159" t="s">
        <v>141</v>
      </c>
      <c r="H1157" s="169"/>
      <c r="I1157" s="38"/>
      <c r="J1157" s="38"/>
      <c r="K1157" s="38"/>
      <c r="L1157" s="39"/>
      <c r="M1157" s="36"/>
      <c r="N1157" s="157"/>
      <c r="O1157" s="220"/>
      <c r="P1157" s="38"/>
    </row>
    <row r="1158" spans="2:16" ht="30.2" customHeight="1">
      <c r="B1158" s="313" t="s">
        <v>154</v>
      </c>
      <c r="C1158" s="35" t="s">
        <v>1825</v>
      </c>
      <c r="D1158" s="224" t="s">
        <v>392</v>
      </c>
      <c r="E1158" s="226" t="s">
        <v>276</v>
      </c>
      <c r="F1158" s="157"/>
      <c r="G1158" s="226" t="s">
        <v>138</v>
      </c>
      <c r="H1158" s="228"/>
      <c r="I1158" s="54"/>
      <c r="J1158" s="63"/>
      <c r="K1158" s="54" t="s">
        <v>1826</v>
      </c>
      <c r="L1158" s="216" t="s">
        <v>1827</v>
      </c>
      <c r="M1158" s="36" t="s">
        <v>1828</v>
      </c>
      <c r="N1158" s="157" t="s">
        <v>1829</v>
      </c>
      <c r="O1158" s="222">
        <v>65203</v>
      </c>
      <c r="P1158" s="54" t="s">
        <v>1830</v>
      </c>
    </row>
    <row r="1159" spans="2:16" ht="30.2" customHeight="1">
      <c r="B1159" s="312" t="s">
        <v>130</v>
      </c>
      <c r="C1159" s="35" t="s">
        <v>1831</v>
      </c>
      <c r="D1159" s="162" t="s">
        <v>157</v>
      </c>
      <c r="E1159" s="159"/>
      <c r="F1159" s="157"/>
      <c r="G1159" s="159" t="s">
        <v>141</v>
      </c>
      <c r="H1159" s="169"/>
      <c r="I1159" s="38"/>
      <c r="J1159" s="38"/>
      <c r="K1159" s="38"/>
      <c r="L1159" s="39"/>
      <c r="M1159" s="36"/>
      <c r="N1159" s="157"/>
      <c r="O1159" s="220"/>
      <c r="P1159" s="38"/>
    </row>
    <row r="1160" spans="2:16" ht="30.2" customHeight="1">
      <c r="B1160" s="312" t="s">
        <v>130</v>
      </c>
      <c r="C1160" s="35" t="s">
        <v>1832</v>
      </c>
      <c r="D1160" s="162" t="s">
        <v>183</v>
      </c>
      <c r="E1160" s="159"/>
      <c r="F1160" s="157"/>
      <c r="G1160" s="159"/>
      <c r="H1160" s="169"/>
      <c r="I1160" s="38"/>
      <c r="J1160" s="38"/>
      <c r="K1160" s="38"/>
      <c r="L1160" s="39"/>
      <c r="M1160" s="36"/>
      <c r="N1160" s="157"/>
      <c r="O1160" s="220"/>
      <c r="P1160" s="38"/>
    </row>
    <row r="1161" spans="2:16" ht="30.2" customHeight="1">
      <c r="B1161" s="312" t="s">
        <v>154</v>
      </c>
      <c r="C1161" s="35" t="s">
        <v>1833</v>
      </c>
      <c r="D1161" s="164"/>
      <c r="E1161" s="159"/>
      <c r="F1161" s="157"/>
      <c r="G1161" s="159"/>
      <c r="H1161" s="169"/>
      <c r="I1161" s="38"/>
      <c r="J1161" s="38"/>
      <c r="K1161" s="38"/>
      <c r="L1161" s="39"/>
      <c r="M1161" s="36"/>
      <c r="N1161" s="157"/>
      <c r="O1161" s="220"/>
      <c r="P1161" s="38"/>
    </row>
    <row r="1162" spans="2:16" ht="30.2" customHeight="1">
      <c r="B1162" s="312" t="s">
        <v>154</v>
      </c>
      <c r="C1162" s="35" t="s">
        <v>1833</v>
      </c>
      <c r="D1162" s="164"/>
      <c r="E1162" s="159"/>
      <c r="F1162" s="157"/>
      <c r="G1162" s="159"/>
      <c r="H1162" s="169"/>
      <c r="I1162" s="38"/>
      <c r="J1162" s="38"/>
      <c r="K1162" s="38"/>
      <c r="L1162" s="39"/>
      <c r="M1162" s="36"/>
      <c r="N1162" s="157"/>
      <c r="O1162" s="220"/>
      <c r="P1162" s="38"/>
    </row>
    <row r="1163" spans="2:16" ht="30.2" customHeight="1">
      <c r="B1163" s="312" t="s">
        <v>154</v>
      </c>
      <c r="C1163" s="35" t="s">
        <v>1833</v>
      </c>
      <c r="D1163" s="164"/>
      <c r="E1163" s="159"/>
      <c r="F1163" s="157"/>
      <c r="G1163" s="159"/>
      <c r="H1163" s="169"/>
      <c r="I1163" s="38"/>
      <c r="J1163" s="38"/>
      <c r="K1163" s="38"/>
      <c r="L1163" s="39"/>
      <c r="M1163" s="36"/>
      <c r="N1163" s="157"/>
      <c r="O1163" s="220"/>
      <c r="P1163" s="38"/>
    </row>
    <row r="1164" spans="2:16" ht="30.2" customHeight="1">
      <c r="B1164" s="312" t="s">
        <v>154</v>
      </c>
      <c r="C1164" s="35" t="s">
        <v>1834</v>
      </c>
      <c r="D1164" s="164"/>
      <c r="E1164" s="159"/>
      <c r="F1164" s="157"/>
      <c r="G1164" s="159"/>
      <c r="H1164" s="169"/>
      <c r="I1164" s="38"/>
      <c r="J1164" s="38"/>
      <c r="K1164" s="38"/>
      <c r="L1164" s="39"/>
      <c r="M1164" s="36"/>
      <c r="N1164" s="157"/>
      <c r="O1164" s="220"/>
      <c r="P1164" s="38"/>
    </row>
    <row r="1165" spans="2:16" ht="30.2" customHeight="1">
      <c r="B1165" s="312" t="s">
        <v>154</v>
      </c>
      <c r="C1165" s="35" t="s">
        <v>276</v>
      </c>
      <c r="D1165" s="162" t="s">
        <v>135</v>
      </c>
      <c r="E1165" s="159" t="s">
        <v>276</v>
      </c>
      <c r="F1165" s="157"/>
      <c r="G1165" s="159" t="s">
        <v>166</v>
      </c>
      <c r="H1165" s="169"/>
      <c r="I1165" s="152">
        <v>45810</v>
      </c>
      <c r="J1165" s="38"/>
      <c r="K1165" s="38"/>
      <c r="L1165" s="39"/>
      <c r="M1165" s="36">
        <v>45691</v>
      </c>
      <c r="N1165" s="157"/>
      <c r="O1165" s="220"/>
      <c r="P1165" s="38"/>
    </row>
    <row r="1166" spans="2:16" ht="30.2" customHeight="1">
      <c r="B1166" s="312" t="s">
        <v>130</v>
      </c>
      <c r="C1166" s="35" t="s">
        <v>1835</v>
      </c>
      <c r="D1166" s="162"/>
      <c r="E1166" s="159"/>
      <c r="F1166" s="157"/>
      <c r="G1166" s="159" t="s">
        <v>141</v>
      </c>
      <c r="H1166" s="169"/>
      <c r="I1166" s="152"/>
      <c r="J1166" s="38"/>
      <c r="K1166" s="38"/>
      <c r="L1166" s="39"/>
      <c r="M1166" s="36"/>
      <c r="N1166" s="157"/>
      <c r="O1166" s="220"/>
      <c r="P1166" s="38"/>
    </row>
    <row r="1167" spans="2:16" ht="30.2" customHeight="1">
      <c r="B1167" s="312" t="s">
        <v>130</v>
      </c>
      <c r="C1167" s="35" t="s">
        <v>1836</v>
      </c>
      <c r="D1167" s="162" t="s">
        <v>183</v>
      </c>
      <c r="E1167" s="159"/>
      <c r="F1167" s="157"/>
      <c r="G1167" s="159" t="s">
        <v>141</v>
      </c>
      <c r="H1167" s="169"/>
      <c r="I1167" s="38"/>
      <c r="J1167" s="38"/>
      <c r="K1167" s="38"/>
      <c r="L1167" s="39"/>
      <c r="M1167" s="36"/>
      <c r="N1167" s="157"/>
      <c r="O1167" s="220"/>
      <c r="P1167" s="38"/>
    </row>
    <row r="1168" spans="2:16" ht="30.2" customHeight="1">
      <c r="B1168" s="312"/>
      <c r="C1168" s="35" t="s">
        <v>1837</v>
      </c>
      <c r="D1168" s="162"/>
      <c r="E1168" s="159"/>
      <c r="F1168" s="157"/>
      <c r="G1168" s="159"/>
      <c r="H1168" s="169"/>
      <c r="I1168" s="38"/>
      <c r="J1168" s="38"/>
      <c r="K1168" s="38"/>
      <c r="L1168" s="39"/>
      <c r="M1168" s="36"/>
      <c r="N1168" s="157"/>
      <c r="O1168" s="220"/>
      <c r="P1168" s="38"/>
    </row>
    <row r="1169" spans="2:16" ht="30.2" customHeight="1">
      <c r="B1169" s="312"/>
      <c r="C1169" s="35" t="s">
        <v>1838</v>
      </c>
      <c r="D1169" s="163" t="s">
        <v>135</v>
      </c>
      <c r="E1169" s="159"/>
      <c r="F1169" s="157"/>
      <c r="G1169" s="159" t="s">
        <v>138</v>
      </c>
      <c r="H1169" s="169"/>
      <c r="I1169" s="38"/>
      <c r="J1169" s="38"/>
      <c r="K1169" s="38"/>
      <c r="L1169" s="39"/>
      <c r="M1169" s="36" t="s">
        <v>1839</v>
      </c>
      <c r="N1169" s="157" t="s">
        <v>169</v>
      </c>
      <c r="O1169" s="220"/>
      <c r="P1169" s="38"/>
    </row>
    <row r="1170" spans="2:16" ht="30.2" customHeight="1">
      <c r="B1170" s="312" t="s">
        <v>130</v>
      </c>
      <c r="C1170" s="35" t="s">
        <v>1840</v>
      </c>
      <c r="D1170" s="162"/>
      <c r="E1170" s="159"/>
      <c r="F1170" s="157"/>
      <c r="G1170" s="159" t="s">
        <v>141</v>
      </c>
      <c r="H1170" s="169"/>
      <c r="I1170" s="38"/>
      <c r="J1170" s="38"/>
      <c r="K1170" s="38"/>
      <c r="L1170" s="39"/>
      <c r="M1170" s="36"/>
      <c r="N1170" s="157"/>
      <c r="O1170" s="220"/>
      <c r="P1170" s="38"/>
    </row>
    <row r="1171" spans="2:16" ht="30.2" customHeight="1">
      <c r="B1171" s="312"/>
      <c r="C1171" s="35" t="s">
        <v>1841</v>
      </c>
      <c r="D1171" s="163" t="s">
        <v>135</v>
      </c>
      <c r="E1171" s="159"/>
      <c r="F1171" s="511"/>
      <c r="G1171" s="159" t="s">
        <v>138</v>
      </c>
      <c r="H1171" s="169"/>
      <c r="I1171" s="152">
        <v>45810</v>
      </c>
      <c r="J1171" s="38"/>
      <c r="K1171" s="38"/>
      <c r="L1171" s="39"/>
      <c r="M1171" s="36"/>
      <c r="N1171" s="157" t="s">
        <v>220</v>
      </c>
      <c r="O1171" s="220"/>
      <c r="P1171" s="38"/>
    </row>
    <row r="1172" spans="2:16" ht="30.2" customHeight="1">
      <c r="B1172" s="312"/>
      <c r="C1172" s="35" t="s">
        <v>1842</v>
      </c>
      <c r="D1172" s="163" t="s">
        <v>135</v>
      </c>
      <c r="E1172" s="159"/>
      <c r="F1172" s="157"/>
      <c r="G1172" s="159" t="s">
        <v>138</v>
      </c>
      <c r="H1172" s="169"/>
      <c r="I1172" s="38"/>
      <c r="J1172" s="38"/>
      <c r="K1172" s="38"/>
      <c r="L1172" s="39"/>
      <c r="M1172" s="36"/>
      <c r="N1172" s="157" t="s">
        <v>220</v>
      </c>
      <c r="O1172" s="220"/>
      <c r="P1172" s="38"/>
    </row>
    <row r="1173" spans="2:16" ht="30.2" customHeight="1">
      <c r="B1173" s="312"/>
      <c r="C1173" s="35" t="s">
        <v>1843</v>
      </c>
      <c r="D1173" s="163" t="s">
        <v>135</v>
      </c>
      <c r="E1173" s="159"/>
      <c r="F1173" s="157"/>
      <c r="G1173" s="159"/>
      <c r="H1173" s="169"/>
      <c r="I1173" s="38"/>
      <c r="J1173" s="38"/>
      <c r="K1173" s="38"/>
      <c r="L1173" s="39"/>
      <c r="M1173" s="36"/>
      <c r="N1173" s="157" t="s">
        <v>136</v>
      </c>
      <c r="O1173" s="220"/>
      <c r="P1173" s="38"/>
    </row>
    <row r="1174" spans="2:16" ht="30.2" customHeight="1">
      <c r="B1174" s="312" t="s">
        <v>154</v>
      </c>
      <c r="C1174" s="35" t="s">
        <v>1844</v>
      </c>
      <c r="D1174" s="164"/>
      <c r="E1174" s="159"/>
      <c r="F1174" s="157"/>
      <c r="G1174" s="159"/>
      <c r="H1174" s="169"/>
      <c r="I1174" s="38"/>
      <c r="J1174" s="38"/>
      <c r="K1174" s="38"/>
      <c r="L1174" s="39"/>
      <c r="M1174" s="36"/>
      <c r="N1174" s="157"/>
      <c r="O1174" s="220"/>
      <c r="P1174" s="38"/>
    </row>
    <row r="1175" spans="2:16" ht="30.2" customHeight="1">
      <c r="B1175" s="312" t="s">
        <v>139</v>
      </c>
      <c r="C1175" s="35" t="s">
        <v>1845</v>
      </c>
      <c r="D1175" s="162" t="s">
        <v>157</v>
      </c>
      <c r="E1175" s="159"/>
      <c r="F1175" s="157"/>
      <c r="G1175" s="159" t="s">
        <v>141</v>
      </c>
      <c r="H1175" s="169"/>
      <c r="I1175" s="152"/>
      <c r="J1175" s="38" t="s">
        <v>1846</v>
      </c>
      <c r="K1175" s="38" t="s">
        <v>1847</v>
      </c>
      <c r="L1175" s="39" t="s">
        <v>1848</v>
      </c>
      <c r="M1175" s="36" t="s">
        <v>326</v>
      </c>
      <c r="N1175" s="157" t="s">
        <v>145</v>
      </c>
      <c r="O1175" s="220"/>
      <c r="P1175" s="38" t="s">
        <v>1849</v>
      </c>
    </row>
    <row r="1176" spans="2:16" ht="30.2" customHeight="1">
      <c r="B1176" s="312"/>
      <c r="C1176" s="35" t="s">
        <v>1850</v>
      </c>
      <c r="D1176" s="162" t="s">
        <v>149</v>
      </c>
      <c r="E1176" s="159"/>
      <c r="F1176" s="157"/>
      <c r="G1176" s="159" t="s">
        <v>166</v>
      </c>
      <c r="H1176" s="169"/>
      <c r="I1176" s="152"/>
      <c r="J1176" s="38"/>
      <c r="K1176" s="38"/>
      <c r="L1176" s="39"/>
      <c r="M1176" s="36"/>
      <c r="N1176" s="157"/>
      <c r="O1176" s="220"/>
      <c r="P1176" s="38"/>
    </row>
    <row r="1177" spans="2:16" ht="30.2" customHeight="1">
      <c r="B1177" s="312" t="s">
        <v>130</v>
      </c>
      <c r="C1177" s="35" t="s">
        <v>1851</v>
      </c>
      <c r="D1177" s="162"/>
      <c r="E1177" s="159"/>
      <c r="F1177" s="157"/>
      <c r="G1177" s="159" t="s">
        <v>161</v>
      </c>
      <c r="H1177" s="169"/>
      <c r="I1177" s="38"/>
      <c r="J1177" s="38"/>
      <c r="K1177" s="38"/>
      <c r="L1177" s="39"/>
      <c r="M1177" s="36"/>
      <c r="N1177" s="157"/>
      <c r="O1177" s="220"/>
      <c r="P1177" s="38"/>
    </row>
    <row r="1178" spans="2:16" ht="30.2" customHeight="1">
      <c r="B1178" s="312" t="s">
        <v>130</v>
      </c>
      <c r="C1178" s="35" t="s">
        <v>1852</v>
      </c>
      <c r="D1178" s="162"/>
      <c r="E1178" s="159"/>
      <c r="F1178" s="157"/>
      <c r="G1178" s="159" t="s">
        <v>161</v>
      </c>
      <c r="H1178" s="169"/>
      <c r="I1178" s="38"/>
      <c r="J1178" s="38"/>
      <c r="K1178" s="38"/>
      <c r="L1178" s="39"/>
      <c r="M1178" s="36"/>
      <c r="N1178" s="157"/>
      <c r="O1178" s="220"/>
      <c r="P1178" s="38"/>
    </row>
    <row r="1179" spans="2:16" ht="30.2" customHeight="1">
      <c r="B1179" s="312" t="s">
        <v>130</v>
      </c>
      <c r="C1179" s="35" t="s">
        <v>1853</v>
      </c>
      <c r="D1179" s="162"/>
      <c r="E1179" s="159"/>
      <c r="F1179" s="157"/>
      <c r="G1179" s="159" t="s">
        <v>161</v>
      </c>
      <c r="H1179" s="169"/>
      <c r="I1179" s="38"/>
      <c r="J1179" s="38"/>
      <c r="K1179" s="38"/>
      <c r="L1179" s="39"/>
      <c r="M1179" s="36"/>
      <c r="N1179" s="157"/>
      <c r="O1179" s="220"/>
      <c r="P1179" s="38"/>
    </row>
    <row r="1180" spans="2:16" ht="30.2" customHeight="1">
      <c r="B1180" s="312"/>
      <c r="C1180" s="35" t="s">
        <v>1854</v>
      </c>
      <c r="D1180" s="164" t="s">
        <v>195</v>
      </c>
      <c r="E1180" s="159"/>
      <c r="F1180" s="157"/>
      <c r="G1180" s="159" t="s">
        <v>150</v>
      </c>
      <c r="H1180" s="169"/>
      <c r="I1180" s="38"/>
      <c r="J1180" s="38"/>
      <c r="K1180" s="38"/>
      <c r="L1180" s="39"/>
      <c r="M1180" s="36" t="s">
        <v>1855</v>
      </c>
      <c r="N1180" s="157" t="s">
        <v>152</v>
      </c>
      <c r="O1180" s="220"/>
      <c r="P1180" s="38" t="s">
        <v>743</v>
      </c>
    </row>
    <row r="1181" spans="2:16" ht="30.2" customHeight="1">
      <c r="B1181" s="312"/>
      <c r="C1181" s="35" t="s">
        <v>1856</v>
      </c>
      <c r="D1181" s="164" t="s">
        <v>803</v>
      </c>
      <c r="E1181" s="159" t="s">
        <v>172</v>
      </c>
      <c r="F1181" s="157"/>
      <c r="G1181" s="159" t="s">
        <v>141</v>
      </c>
      <c r="H1181" s="169"/>
      <c r="I1181" s="152"/>
      <c r="J1181" s="38"/>
      <c r="K1181" s="38"/>
      <c r="L1181" s="39"/>
      <c r="M1181" s="36"/>
      <c r="N1181" s="157"/>
      <c r="O1181" s="220"/>
      <c r="P1181" s="38"/>
    </row>
    <row r="1182" spans="2:16" ht="30.2" customHeight="1">
      <c r="B1182" s="312" t="s">
        <v>130</v>
      </c>
      <c r="C1182" s="35" t="s">
        <v>1857</v>
      </c>
      <c r="D1182" s="162"/>
      <c r="E1182" s="159"/>
      <c r="F1182" s="157"/>
      <c r="G1182" s="159" t="s">
        <v>161</v>
      </c>
      <c r="H1182" s="169"/>
      <c r="I1182" s="38"/>
      <c r="J1182" s="38"/>
      <c r="K1182" s="38"/>
      <c r="L1182" s="39"/>
      <c r="M1182" s="36"/>
      <c r="N1182" s="157"/>
      <c r="O1182" s="220"/>
      <c r="P1182" s="38"/>
    </row>
    <row r="1183" spans="2:16" ht="30.2" customHeight="1">
      <c r="B1183" s="312" t="s">
        <v>130</v>
      </c>
      <c r="C1183" s="35" t="s">
        <v>1858</v>
      </c>
      <c r="D1183" s="162"/>
      <c r="E1183" s="159"/>
      <c r="F1183" s="157"/>
      <c r="G1183" s="159" t="s">
        <v>161</v>
      </c>
      <c r="H1183" s="169"/>
      <c r="I1183" s="38"/>
      <c r="J1183" s="38"/>
      <c r="K1183" s="38"/>
      <c r="L1183" s="39" t="s">
        <v>1859</v>
      </c>
      <c r="M1183" s="36" t="s">
        <v>144</v>
      </c>
      <c r="N1183" s="157" t="s">
        <v>145</v>
      </c>
      <c r="O1183" s="220"/>
      <c r="P1183" s="38"/>
    </row>
    <row r="1184" spans="2:16" ht="30.2" customHeight="1">
      <c r="B1184" s="312" t="s">
        <v>130</v>
      </c>
      <c r="C1184" s="35" t="s">
        <v>1860</v>
      </c>
      <c r="D1184" s="162"/>
      <c r="E1184" s="159"/>
      <c r="F1184" s="157"/>
      <c r="G1184" s="159"/>
      <c r="H1184" s="169"/>
      <c r="I1184" s="38"/>
      <c r="J1184" s="38"/>
      <c r="K1184" s="38"/>
      <c r="L1184" s="39"/>
      <c r="M1184" s="36"/>
      <c r="N1184" s="157"/>
      <c r="O1184" s="220"/>
      <c r="P1184" s="38"/>
    </row>
    <row r="1185" spans="1:16" ht="30.2" customHeight="1">
      <c r="B1185" s="312" t="s">
        <v>154</v>
      </c>
      <c r="C1185" s="35" t="s">
        <v>1861</v>
      </c>
      <c r="D1185" s="164" t="s">
        <v>236</v>
      </c>
      <c r="E1185" s="159"/>
      <c r="F1185" s="157"/>
      <c r="G1185" s="159" t="s">
        <v>141</v>
      </c>
      <c r="H1185" s="169"/>
      <c r="I1185" s="152"/>
      <c r="J1185" s="38"/>
      <c r="K1185" s="38"/>
      <c r="L1185" s="39"/>
      <c r="M1185" s="36"/>
      <c r="N1185" s="157"/>
      <c r="O1185" s="220"/>
      <c r="P1185" s="38" t="s">
        <v>560</v>
      </c>
    </row>
    <row r="1186" spans="1:16" ht="30.2" customHeight="1">
      <c r="B1186" s="312" t="s">
        <v>154</v>
      </c>
      <c r="C1186" s="35" t="s">
        <v>1862</v>
      </c>
      <c r="D1186" s="162" t="s">
        <v>157</v>
      </c>
      <c r="E1186" s="159"/>
      <c r="F1186" s="157"/>
      <c r="G1186" s="159" t="s">
        <v>166</v>
      </c>
      <c r="H1186" s="169"/>
      <c r="I1186" s="63"/>
      <c r="J1186" s="38"/>
      <c r="K1186" s="38"/>
      <c r="L1186" s="39"/>
      <c r="M1186" s="36"/>
      <c r="N1186" s="157"/>
      <c r="O1186" s="220"/>
      <c r="P1186" s="38"/>
    </row>
    <row r="1187" spans="1:16" ht="30.2" customHeight="1">
      <c r="B1187" s="312"/>
      <c r="C1187" s="35" t="s">
        <v>1863</v>
      </c>
      <c r="D1187" s="164" t="s">
        <v>149</v>
      </c>
      <c r="E1187" s="159" t="s">
        <v>1864</v>
      </c>
      <c r="F1187" s="157"/>
      <c r="G1187" s="159" t="s">
        <v>150</v>
      </c>
      <c r="H1187" s="169"/>
      <c r="I1187" s="152"/>
      <c r="J1187" s="38"/>
      <c r="K1187" s="38"/>
      <c r="L1187" s="39"/>
      <c r="M1187" s="36"/>
      <c r="N1187" s="157" t="s">
        <v>152</v>
      </c>
      <c r="O1187" s="220"/>
      <c r="P1187" s="38" t="s">
        <v>1865</v>
      </c>
    </row>
    <row r="1188" spans="1:16" ht="30.2" customHeight="1">
      <c r="B1188" s="312"/>
      <c r="C1188" s="35" t="s">
        <v>1866</v>
      </c>
      <c r="D1188" s="164" t="s">
        <v>171</v>
      </c>
      <c r="E1188" s="159" t="s">
        <v>172</v>
      </c>
      <c r="F1188" s="157"/>
      <c r="G1188" s="159" t="s">
        <v>141</v>
      </c>
      <c r="H1188" s="169"/>
      <c r="I1188" s="152"/>
      <c r="J1188" s="38"/>
      <c r="K1188" s="38"/>
      <c r="L1188" s="39"/>
      <c r="M1188" s="36"/>
      <c r="N1188" s="157"/>
      <c r="O1188" s="220"/>
      <c r="P1188" s="38"/>
    </row>
    <row r="1189" spans="1:16" ht="30.2" customHeight="1">
      <c r="B1189" s="312"/>
      <c r="C1189" s="35" t="s">
        <v>1867</v>
      </c>
      <c r="D1189" s="163" t="s">
        <v>135</v>
      </c>
      <c r="E1189" s="159"/>
      <c r="F1189" s="157"/>
      <c r="G1189" s="159" t="s">
        <v>138</v>
      </c>
      <c r="H1189" s="169"/>
      <c r="I1189" s="38"/>
      <c r="J1189" s="38"/>
      <c r="K1189" s="38"/>
      <c r="L1189" s="39"/>
      <c r="M1189" s="36" t="s">
        <v>1868</v>
      </c>
      <c r="N1189" s="157" t="s">
        <v>169</v>
      </c>
      <c r="O1189" s="220"/>
      <c r="P1189" s="38"/>
    </row>
    <row r="1190" spans="1:16" ht="30.2" customHeight="1">
      <c r="B1190" s="312"/>
      <c r="C1190" s="35" t="s">
        <v>1869</v>
      </c>
      <c r="D1190" s="163" t="s">
        <v>135</v>
      </c>
      <c r="E1190" s="159"/>
      <c r="F1190" s="157"/>
      <c r="G1190" s="159"/>
      <c r="H1190" s="169"/>
      <c r="I1190" s="38"/>
      <c r="J1190" s="38"/>
      <c r="K1190" s="38"/>
      <c r="L1190" s="39"/>
      <c r="M1190" s="36"/>
      <c r="N1190" s="157" t="s">
        <v>136</v>
      </c>
      <c r="O1190" s="220"/>
      <c r="P1190" s="38"/>
    </row>
    <row r="1191" spans="1:16" ht="30.2" customHeight="1">
      <c r="B1191" s="312"/>
      <c r="C1191" s="35" t="s">
        <v>1870</v>
      </c>
      <c r="D1191" s="163" t="s">
        <v>135</v>
      </c>
      <c r="E1191" s="159"/>
      <c r="F1191" s="157"/>
      <c r="G1191" s="159"/>
      <c r="H1191" s="169"/>
      <c r="I1191" s="38"/>
      <c r="J1191" s="38"/>
      <c r="K1191" s="38"/>
      <c r="L1191" s="39"/>
      <c r="M1191" s="36"/>
      <c r="N1191" s="157" t="s">
        <v>136</v>
      </c>
      <c r="O1191" s="220"/>
      <c r="P1191" s="38"/>
    </row>
    <row r="1192" spans="1:16" ht="30.2" customHeight="1">
      <c r="A1192" s="23" t="s">
        <v>1871</v>
      </c>
      <c r="B1192" s="312"/>
      <c r="C1192" s="35" t="s">
        <v>1872</v>
      </c>
      <c r="D1192" s="163" t="s">
        <v>135</v>
      </c>
      <c r="E1192" s="159"/>
      <c r="F1192" s="157"/>
      <c r="G1192" s="159"/>
      <c r="H1192" s="169"/>
      <c r="I1192" s="38"/>
      <c r="J1192" s="38"/>
      <c r="K1192" s="38"/>
      <c r="L1192" s="39"/>
      <c r="M1192" s="36" t="s">
        <v>767</v>
      </c>
      <c r="N1192" s="157" t="s">
        <v>145</v>
      </c>
      <c r="O1192" s="220"/>
      <c r="P1192" s="38"/>
    </row>
    <row r="1193" spans="1:16" ht="30.2" customHeight="1">
      <c r="B1193" s="312" t="s">
        <v>154</v>
      </c>
      <c r="C1193" s="35" t="s">
        <v>1873</v>
      </c>
      <c r="D1193" s="163" t="s">
        <v>934</v>
      </c>
      <c r="E1193" s="159" t="s">
        <v>276</v>
      </c>
      <c r="F1193" s="157"/>
      <c r="G1193" s="159" t="s">
        <v>166</v>
      </c>
      <c r="H1193" s="169"/>
      <c r="I1193" s="223">
        <v>45810</v>
      </c>
      <c r="J1193" s="38"/>
      <c r="K1193" s="38"/>
      <c r="L1193" s="39" t="s">
        <v>1874</v>
      </c>
      <c r="M1193" s="36" t="s">
        <v>1875</v>
      </c>
      <c r="N1193" s="157" t="s">
        <v>145</v>
      </c>
      <c r="O1193" s="220"/>
      <c r="P1193" s="38"/>
    </row>
    <row r="1194" spans="1:16" ht="30.2" customHeight="1">
      <c r="B1194" s="312"/>
      <c r="C1194" s="35" t="s">
        <v>1876</v>
      </c>
      <c r="D1194" s="163" t="s">
        <v>135</v>
      </c>
      <c r="E1194" s="159"/>
      <c r="F1194" s="157"/>
      <c r="G1194" s="159" t="s">
        <v>138</v>
      </c>
      <c r="H1194" s="169"/>
      <c r="I1194" s="38"/>
      <c r="J1194" s="38"/>
      <c r="K1194" s="38"/>
      <c r="L1194" s="39"/>
      <c r="M1194" s="36" t="s">
        <v>1877</v>
      </c>
      <c r="N1194" s="157" t="s">
        <v>169</v>
      </c>
      <c r="O1194" s="220"/>
      <c r="P1194" s="38"/>
    </row>
    <row r="1195" spans="1:16" ht="30.2" customHeight="1">
      <c r="B1195" s="312"/>
      <c r="C1195" s="35" t="s">
        <v>1878</v>
      </c>
      <c r="D1195" s="163" t="s">
        <v>135</v>
      </c>
      <c r="E1195" s="159"/>
      <c r="F1195" s="157"/>
      <c r="G1195" s="159" t="s">
        <v>138</v>
      </c>
      <c r="H1195" s="169"/>
      <c r="I1195" s="38"/>
      <c r="J1195" s="38"/>
      <c r="K1195" s="38"/>
      <c r="L1195" s="39"/>
      <c r="M1195" s="36" t="s">
        <v>1879</v>
      </c>
      <c r="N1195" s="157" t="s">
        <v>169</v>
      </c>
      <c r="O1195" s="220"/>
      <c r="P1195" s="38"/>
    </row>
    <row r="1196" spans="1:16" ht="30.2" customHeight="1">
      <c r="B1196" s="312" t="s">
        <v>130</v>
      </c>
      <c r="C1196" s="35" t="s">
        <v>1880</v>
      </c>
      <c r="D1196" s="162"/>
      <c r="E1196" s="159"/>
      <c r="F1196" s="157"/>
      <c r="G1196" s="159" t="s">
        <v>161</v>
      </c>
      <c r="H1196" s="169"/>
      <c r="I1196" s="63"/>
      <c r="J1196" s="38"/>
      <c r="K1196" s="38"/>
      <c r="L1196" s="39"/>
      <c r="M1196" s="36"/>
      <c r="N1196" s="157"/>
      <c r="O1196" s="220"/>
      <c r="P1196" s="38"/>
    </row>
    <row r="1197" spans="1:16" ht="30.2" customHeight="1">
      <c r="B1197" s="312" t="s">
        <v>154</v>
      </c>
      <c r="C1197" s="35" t="s">
        <v>1881</v>
      </c>
      <c r="D1197" s="164"/>
      <c r="E1197" s="159"/>
      <c r="F1197" s="157"/>
      <c r="G1197" s="159"/>
      <c r="H1197" s="169"/>
      <c r="I1197" s="38"/>
      <c r="J1197" s="38"/>
      <c r="K1197" s="38"/>
      <c r="L1197" s="39"/>
      <c r="M1197" s="36"/>
      <c r="N1197" s="157"/>
      <c r="O1197" s="220"/>
      <c r="P1197" s="38"/>
    </row>
    <row r="1198" spans="1:16" ht="30.2" customHeight="1">
      <c r="B1198" s="312" t="s">
        <v>154</v>
      </c>
      <c r="C1198" s="35" t="s">
        <v>1881</v>
      </c>
      <c r="D1198" s="164"/>
      <c r="E1198" s="159"/>
      <c r="F1198" s="157"/>
      <c r="G1198" s="159"/>
      <c r="H1198" s="169"/>
      <c r="I1198" s="38"/>
      <c r="J1198" s="38"/>
      <c r="K1198" s="38"/>
      <c r="L1198" s="39"/>
      <c r="M1198" s="36"/>
      <c r="N1198" s="157"/>
      <c r="O1198" s="220"/>
      <c r="P1198" s="38"/>
    </row>
    <row r="1199" spans="1:16" ht="30.2" customHeight="1">
      <c r="B1199" s="312"/>
      <c r="C1199" s="35" t="s">
        <v>1882</v>
      </c>
      <c r="D1199" s="162" t="s">
        <v>183</v>
      </c>
      <c r="E1199" s="159" t="s">
        <v>160</v>
      </c>
      <c r="F1199" s="157"/>
      <c r="G1199" s="159" t="s">
        <v>161</v>
      </c>
      <c r="H1199" s="169"/>
      <c r="I1199" s="261"/>
      <c r="J1199" s="38"/>
      <c r="K1199" s="38"/>
      <c r="L1199" s="39" t="s">
        <v>1883</v>
      </c>
      <c r="M1199" s="36" t="s">
        <v>144</v>
      </c>
      <c r="N1199" s="157" t="s">
        <v>145</v>
      </c>
      <c r="O1199" s="220"/>
      <c r="P1199" s="38" t="s">
        <v>1884</v>
      </c>
    </row>
    <row r="1200" spans="1:16" ht="30.2" customHeight="1">
      <c r="B1200" s="312" t="s">
        <v>154</v>
      </c>
      <c r="C1200" s="35" t="s">
        <v>1885</v>
      </c>
      <c r="D1200" s="162"/>
      <c r="E1200" s="159" t="s">
        <v>237</v>
      </c>
      <c r="F1200" s="157"/>
      <c r="G1200" s="159" t="s">
        <v>166</v>
      </c>
      <c r="H1200" s="169"/>
      <c r="I1200" s="38"/>
      <c r="J1200" s="38"/>
      <c r="K1200" s="38"/>
      <c r="L1200" s="39"/>
      <c r="M1200" s="36"/>
      <c r="N1200" s="157"/>
      <c r="O1200" s="220"/>
      <c r="P1200" s="38"/>
    </row>
    <row r="1201" spans="2:16" ht="30.2" customHeight="1">
      <c r="B1201" s="312" t="s">
        <v>130</v>
      </c>
      <c r="C1201" s="35" t="s">
        <v>1886</v>
      </c>
      <c r="D1201" s="162"/>
      <c r="E1201" s="159"/>
      <c r="F1201" s="157"/>
      <c r="G1201" s="159"/>
      <c r="H1201" s="169"/>
      <c r="I1201" s="63"/>
      <c r="J1201" s="38"/>
      <c r="K1201" s="38"/>
      <c r="L1201" s="39"/>
      <c r="M1201" s="36" t="s">
        <v>1887</v>
      </c>
      <c r="N1201" s="157" t="s">
        <v>136</v>
      </c>
      <c r="O1201" s="220"/>
      <c r="P1201" s="38" t="s">
        <v>1888</v>
      </c>
    </row>
    <row r="1202" spans="2:16" ht="30.2" customHeight="1">
      <c r="B1202" s="312" t="s">
        <v>154</v>
      </c>
      <c r="C1202" s="35" t="s">
        <v>1889</v>
      </c>
      <c r="D1202" s="163" t="s">
        <v>236</v>
      </c>
      <c r="E1202" s="159" t="s">
        <v>237</v>
      </c>
      <c r="F1202" s="157"/>
      <c r="G1202" s="159" t="s">
        <v>138</v>
      </c>
      <c r="H1202" s="169"/>
      <c r="I1202" s="152"/>
      <c r="J1202" s="38"/>
      <c r="K1202" s="38"/>
      <c r="L1202" s="39"/>
      <c r="M1202" s="36"/>
      <c r="N1202" s="157" t="s">
        <v>220</v>
      </c>
      <c r="O1202" s="220"/>
      <c r="P1202" s="38"/>
    </row>
    <row r="1203" spans="2:16" ht="30.2" customHeight="1">
      <c r="B1203" s="312" t="s">
        <v>154</v>
      </c>
      <c r="C1203" s="35" t="s">
        <v>1890</v>
      </c>
      <c r="D1203" s="163" t="s">
        <v>236</v>
      </c>
      <c r="E1203" s="159" t="s">
        <v>237</v>
      </c>
      <c r="F1203" s="157"/>
      <c r="G1203" s="159" t="s">
        <v>138</v>
      </c>
      <c r="H1203" s="169"/>
      <c r="I1203" s="152"/>
      <c r="J1203" s="38"/>
      <c r="K1203" s="38"/>
      <c r="L1203" s="39"/>
      <c r="M1203" s="36"/>
      <c r="N1203" s="157"/>
      <c r="O1203" s="220"/>
      <c r="P1203" s="38" t="s">
        <v>1891</v>
      </c>
    </row>
    <row r="1204" spans="2:16" ht="30.2" customHeight="1">
      <c r="B1204" s="312" t="s">
        <v>154</v>
      </c>
      <c r="C1204" s="35" t="s">
        <v>1892</v>
      </c>
      <c r="D1204" s="163" t="s">
        <v>303</v>
      </c>
      <c r="E1204" s="159" t="s">
        <v>240</v>
      </c>
      <c r="F1204" s="157"/>
      <c r="G1204" s="159" t="s">
        <v>141</v>
      </c>
      <c r="H1204" s="169"/>
      <c r="I1204" s="152"/>
      <c r="J1204" s="38"/>
      <c r="K1204" s="38"/>
      <c r="L1204" s="39"/>
      <c r="M1204" s="36"/>
      <c r="N1204" s="157"/>
      <c r="O1204" s="220"/>
      <c r="P1204" s="38"/>
    </row>
    <row r="1205" spans="2:16" ht="30.2" customHeight="1">
      <c r="B1205" s="312" t="s">
        <v>130</v>
      </c>
      <c r="C1205" s="35" t="s">
        <v>1893</v>
      </c>
      <c r="D1205" s="162" t="s">
        <v>195</v>
      </c>
      <c r="E1205" s="159"/>
      <c r="F1205" s="157"/>
      <c r="G1205" s="159" t="s">
        <v>161</v>
      </c>
      <c r="H1205" s="169"/>
      <c r="I1205" s="63"/>
      <c r="J1205" s="38"/>
      <c r="K1205" s="38" t="s">
        <v>1894</v>
      </c>
      <c r="L1205" s="39" t="s">
        <v>1895</v>
      </c>
      <c r="M1205" s="36" t="s">
        <v>144</v>
      </c>
      <c r="N1205" s="157" t="s">
        <v>145</v>
      </c>
      <c r="O1205" s="220"/>
      <c r="P1205" s="38"/>
    </row>
    <row r="1206" spans="2:16" ht="30.2" customHeight="1">
      <c r="B1206" s="312" t="s">
        <v>139</v>
      </c>
      <c r="C1206" s="35" t="s">
        <v>1864</v>
      </c>
      <c r="D1206" s="163" t="s">
        <v>135</v>
      </c>
      <c r="E1206" s="159"/>
      <c r="F1206" s="157"/>
      <c r="G1206" s="159" t="s">
        <v>150</v>
      </c>
      <c r="H1206" s="169"/>
      <c r="I1206" s="152"/>
      <c r="J1206" s="38"/>
      <c r="K1206" s="38"/>
      <c r="L1206" s="39" t="s">
        <v>1896</v>
      </c>
      <c r="M1206" s="36" t="s">
        <v>1124</v>
      </c>
      <c r="N1206" s="157" t="s">
        <v>152</v>
      </c>
      <c r="O1206" s="220">
        <v>40223</v>
      </c>
      <c r="P1206" s="38"/>
    </row>
    <row r="1207" spans="2:16" ht="30.2" customHeight="1">
      <c r="B1207" s="312"/>
      <c r="C1207" s="35" t="s">
        <v>1897</v>
      </c>
      <c r="D1207" s="163" t="s">
        <v>135</v>
      </c>
      <c r="E1207" s="159"/>
      <c r="F1207" s="157"/>
      <c r="G1207" s="159" t="s">
        <v>138</v>
      </c>
      <c r="H1207" s="169"/>
      <c r="I1207" s="38"/>
      <c r="J1207" s="38"/>
      <c r="K1207" s="38"/>
      <c r="L1207" s="39"/>
      <c r="M1207" s="36" t="s">
        <v>1898</v>
      </c>
      <c r="N1207" s="157" t="s">
        <v>169</v>
      </c>
      <c r="O1207" s="220"/>
      <c r="P1207" s="38"/>
    </row>
    <row r="1208" spans="2:16" ht="30.2" customHeight="1">
      <c r="B1208" s="312"/>
      <c r="C1208" s="35" t="s">
        <v>1899</v>
      </c>
      <c r="D1208" s="163" t="s">
        <v>183</v>
      </c>
      <c r="E1208" s="159" t="s">
        <v>276</v>
      </c>
      <c r="F1208" s="157"/>
      <c r="G1208" s="159" t="s">
        <v>141</v>
      </c>
      <c r="H1208" s="169"/>
      <c r="I1208" s="38"/>
      <c r="J1208" s="38"/>
      <c r="K1208" s="38"/>
      <c r="L1208" s="39"/>
      <c r="M1208" s="36"/>
      <c r="N1208" s="157"/>
      <c r="O1208" s="220"/>
      <c r="P1208" s="38"/>
    </row>
    <row r="1209" spans="2:16" ht="30.2" customHeight="1">
      <c r="B1209" s="312" t="s">
        <v>130</v>
      </c>
      <c r="C1209" s="35" t="s">
        <v>1900</v>
      </c>
      <c r="D1209" s="162" t="s">
        <v>185</v>
      </c>
      <c r="E1209" s="159"/>
      <c r="F1209" s="157"/>
      <c r="G1209" s="159"/>
      <c r="H1209" s="169"/>
      <c r="I1209" s="63"/>
      <c r="J1209" s="38"/>
      <c r="K1209" s="38"/>
      <c r="L1209" s="39"/>
      <c r="M1209" s="36"/>
      <c r="N1209" s="157"/>
      <c r="O1209" s="220"/>
      <c r="P1209" s="38"/>
    </row>
    <row r="1210" spans="2:16" ht="30.2" customHeight="1">
      <c r="B1210" s="312" t="s">
        <v>154</v>
      </c>
      <c r="C1210" s="35" t="s">
        <v>1901</v>
      </c>
      <c r="D1210" s="164" t="s">
        <v>183</v>
      </c>
      <c r="E1210" s="159" t="s">
        <v>237</v>
      </c>
      <c r="F1210" s="157"/>
      <c r="G1210" s="159" t="s">
        <v>138</v>
      </c>
      <c r="H1210" s="169"/>
      <c r="I1210" s="152"/>
      <c r="J1210" s="38"/>
      <c r="K1210" s="38"/>
      <c r="L1210" s="39"/>
      <c r="M1210" s="36" t="s">
        <v>333</v>
      </c>
      <c r="N1210" s="157" t="s">
        <v>220</v>
      </c>
      <c r="O1210" s="220"/>
      <c r="P1210" s="38" t="s">
        <v>334</v>
      </c>
    </row>
    <row r="1211" spans="2:16" ht="30.2" customHeight="1">
      <c r="B1211" s="312" t="s">
        <v>130</v>
      </c>
      <c r="C1211" s="35" t="s">
        <v>1902</v>
      </c>
      <c r="D1211" s="162" t="s">
        <v>149</v>
      </c>
      <c r="E1211" s="159"/>
      <c r="F1211" s="157"/>
      <c r="G1211" s="159"/>
      <c r="H1211" s="169"/>
      <c r="I1211" s="63"/>
      <c r="J1211" s="38"/>
      <c r="K1211" s="38"/>
      <c r="L1211" s="39"/>
      <c r="M1211" s="36"/>
      <c r="N1211" s="157"/>
      <c r="O1211" s="220"/>
      <c r="P1211" s="38"/>
    </row>
    <row r="1212" spans="2:16" ht="30.2" customHeight="1">
      <c r="B1212" s="312" t="s">
        <v>130</v>
      </c>
      <c r="C1212" s="35" t="s">
        <v>1903</v>
      </c>
      <c r="D1212" s="162" t="s">
        <v>159</v>
      </c>
      <c r="E1212" s="159"/>
      <c r="F1212" s="157"/>
      <c r="G1212" s="159"/>
      <c r="H1212" s="169"/>
      <c r="I1212" s="63"/>
      <c r="J1212" s="38"/>
      <c r="K1212" s="38"/>
      <c r="L1212" s="39"/>
      <c r="M1212" s="36"/>
      <c r="N1212" s="157"/>
      <c r="O1212" s="220"/>
      <c r="P1212" s="38"/>
    </row>
    <row r="1213" spans="2:16" ht="30.2" customHeight="1">
      <c r="B1213" s="312"/>
      <c r="C1213" s="35" t="s">
        <v>1904</v>
      </c>
      <c r="D1213" s="164" t="s">
        <v>339</v>
      </c>
      <c r="E1213" s="159" t="s">
        <v>237</v>
      </c>
      <c r="F1213" s="157"/>
      <c r="G1213" s="159" t="s">
        <v>150</v>
      </c>
      <c r="H1213" s="169"/>
      <c r="I1213" s="38"/>
      <c r="J1213" s="38"/>
      <c r="K1213" s="38"/>
      <c r="L1213" s="39"/>
      <c r="M1213" s="36" t="s">
        <v>151</v>
      </c>
      <c r="N1213" s="157" t="s">
        <v>152</v>
      </c>
      <c r="O1213" s="220"/>
      <c r="P1213" s="38" t="s">
        <v>1905</v>
      </c>
    </row>
    <row r="1214" spans="2:16" ht="30.2" customHeight="1">
      <c r="B1214" s="312" t="s">
        <v>154</v>
      </c>
      <c r="C1214" s="35" t="s">
        <v>1906</v>
      </c>
      <c r="D1214" s="163" t="s">
        <v>295</v>
      </c>
      <c r="E1214" s="159" t="s">
        <v>276</v>
      </c>
      <c r="F1214" s="157"/>
      <c r="G1214" s="159" t="s">
        <v>141</v>
      </c>
      <c r="H1214" s="169" t="s">
        <v>161</v>
      </c>
      <c r="I1214" s="152"/>
      <c r="J1214" s="38"/>
      <c r="K1214" s="38"/>
      <c r="L1214" s="39"/>
      <c r="M1214" s="36"/>
      <c r="N1214" s="157"/>
      <c r="O1214" s="220"/>
      <c r="P1214" s="38"/>
    </row>
    <row r="1215" spans="2:16" ht="30.2" customHeight="1">
      <c r="B1215" s="312" t="s">
        <v>130</v>
      </c>
      <c r="C1215" s="35" t="s">
        <v>1907</v>
      </c>
      <c r="D1215" s="162"/>
      <c r="E1215" s="159"/>
      <c r="F1215" s="157"/>
      <c r="G1215" s="159"/>
      <c r="H1215" s="169"/>
      <c r="I1215" s="63"/>
      <c r="J1215" s="38"/>
      <c r="K1215" s="38"/>
      <c r="L1215" s="39"/>
      <c r="M1215" s="36"/>
      <c r="N1215" s="157"/>
      <c r="O1215" s="220"/>
      <c r="P1215" s="38"/>
    </row>
    <row r="1216" spans="2:16" ht="30.2" customHeight="1">
      <c r="B1216" s="312" t="s">
        <v>139</v>
      </c>
      <c r="C1216" s="35" t="s">
        <v>1908</v>
      </c>
      <c r="D1216" s="164" t="s">
        <v>157</v>
      </c>
      <c r="E1216" s="159" t="s">
        <v>237</v>
      </c>
      <c r="F1216" s="157"/>
      <c r="G1216" s="159" t="s">
        <v>138</v>
      </c>
      <c r="H1216" s="169"/>
      <c r="I1216" s="152"/>
      <c r="J1216" s="38"/>
      <c r="K1216" s="38"/>
      <c r="L1216" s="39"/>
      <c r="M1216" s="36" t="s">
        <v>525</v>
      </c>
      <c r="N1216" s="157" t="s">
        <v>136</v>
      </c>
      <c r="O1216" s="220"/>
      <c r="P1216" s="38" t="s">
        <v>526</v>
      </c>
    </row>
    <row r="1217" spans="2:16" ht="30.2" customHeight="1">
      <c r="B1217" s="312" t="s">
        <v>154</v>
      </c>
      <c r="C1217" s="35" t="s">
        <v>1909</v>
      </c>
      <c r="D1217" s="163" t="s">
        <v>183</v>
      </c>
      <c r="E1217" s="159" t="s">
        <v>237</v>
      </c>
      <c r="F1217" s="157"/>
      <c r="G1217" s="159" t="s">
        <v>138</v>
      </c>
      <c r="H1217" s="169"/>
      <c r="I1217" s="152"/>
      <c r="J1217" s="38"/>
      <c r="K1217" s="38"/>
      <c r="L1217" s="39"/>
      <c r="M1217" s="36"/>
      <c r="N1217" s="157" t="s">
        <v>220</v>
      </c>
      <c r="O1217" s="220"/>
      <c r="P1217" s="38"/>
    </row>
    <row r="1218" spans="2:16" ht="30.2" customHeight="1">
      <c r="B1218" s="312" t="s">
        <v>154</v>
      </c>
      <c r="C1218" s="35" t="s">
        <v>1910</v>
      </c>
      <c r="D1218" s="163" t="s">
        <v>236</v>
      </c>
      <c r="E1218" s="159" t="s">
        <v>237</v>
      </c>
      <c r="F1218" s="157"/>
      <c r="G1218" s="159" t="s">
        <v>138</v>
      </c>
      <c r="H1218" s="169"/>
      <c r="I1218" s="152"/>
      <c r="J1218" s="38"/>
      <c r="K1218" s="38"/>
      <c r="L1218" s="39"/>
      <c r="M1218" s="36"/>
      <c r="N1218" s="157" t="s">
        <v>220</v>
      </c>
      <c r="O1218" s="220"/>
      <c r="P1218" s="38"/>
    </row>
    <row r="1219" spans="2:16" ht="30.2" customHeight="1">
      <c r="B1219" s="312"/>
      <c r="C1219" s="35" t="s">
        <v>1911</v>
      </c>
      <c r="D1219" s="162" t="s">
        <v>149</v>
      </c>
      <c r="E1219" s="159"/>
      <c r="F1219" s="157"/>
      <c r="G1219" s="159"/>
      <c r="H1219" s="169"/>
      <c r="I1219" s="63"/>
      <c r="J1219" s="38"/>
      <c r="K1219" s="38"/>
      <c r="L1219" s="39"/>
      <c r="M1219" s="36"/>
      <c r="N1219" s="157"/>
      <c r="O1219" s="220"/>
      <c r="P1219" s="38"/>
    </row>
    <row r="1220" spans="2:16" ht="30.2" customHeight="1">
      <c r="B1220" s="312"/>
      <c r="C1220" s="35" t="s">
        <v>1912</v>
      </c>
      <c r="D1220" s="164" t="s">
        <v>183</v>
      </c>
      <c r="E1220" s="159" t="s">
        <v>237</v>
      </c>
      <c r="F1220" s="157"/>
      <c r="G1220" s="159" t="s">
        <v>150</v>
      </c>
      <c r="H1220" s="169"/>
      <c r="I1220" s="38"/>
      <c r="J1220" s="38"/>
      <c r="K1220" s="38"/>
      <c r="L1220" s="39"/>
      <c r="M1220" s="36"/>
      <c r="N1220" s="157"/>
      <c r="O1220" s="220"/>
      <c r="P1220" s="38"/>
    </row>
    <row r="1221" spans="2:16" ht="30.2" customHeight="1">
      <c r="B1221" s="312" t="s">
        <v>154</v>
      </c>
      <c r="C1221" s="35" t="s">
        <v>1913</v>
      </c>
      <c r="D1221" s="162" t="s">
        <v>183</v>
      </c>
      <c r="E1221" s="159" t="s">
        <v>407</v>
      </c>
      <c r="F1221" s="157"/>
      <c r="G1221" s="159" t="s">
        <v>166</v>
      </c>
      <c r="H1221" s="169"/>
      <c r="I1221" s="261">
        <v>45810</v>
      </c>
      <c r="J1221" s="38"/>
      <c r="K1221" s="38"/>
      <c r="L1221" s="39"/>
      <c r="M1221" s="36"/>
      <c r="N1221" s="157"/>
      <c r="O1221" s="220"/>
      <c r="P1221" s="38"/>
    </row>
    <row r="1222" spans="2:16" ht="30.2" customHeight="1">
      <c r="B1222" s="312" t="s">
        <v>154</v>
      </c>
      <c r="C1222" s="35" t="s">
        <v>1914</v>
      </c>
      <c r="D1222" s="164" t="s">
        <v>149</v>
      </c>
      <c r="E1222" s="159" t="s">
        <v>237</v>
      </c>
      <c r="F1222" s="157"/>
      <c r="G1222" s="159" t="s">
        <v>251</v>
      </c>
      <c r="H1222" s="169"/>
      <c r="I1222" s="152"/>
      <c r="J1222" s="38"/>
      <c r="K1222" s="38"/>
      <c r="L1222" s="39"/>
      <c r="M1222" s="36" t="s">
        <v>1915</v>
      </c>
      <c r="N1222" s="157" t="s">
        <v>169</v>
      </c>
      <c r="O1222" s="220"/>
      <c r="P1222" s="38" t="s">
        <v>1916</v>
      </c>
    </row>
    <row r="1223" spans="2:16" ht="30.2" customHeight="1">
      <c r="B1223" s="312"/>
      <c r="C1223" s="35" t="s">
        <v>1917</v>
      </c>
      <c r="D1223" s="163" t="s">
        <v>135</v>
      </c>
      <c r="E1223" s="159"/>
      <c r="F1223" s="157"/>
      <c r="G1223" s="159"/>
      <c r="H1223" s="169"/>
      <c r="I1223" s="38"/>
      <c r="J1223" s="38"/>
      <c r="K1223" s="38"/>
      <c r="L1223" s="39"/>
      <c r="M1223" s="36"/>
      <c r="N1223" s="157"/>
      <c r="O1223" s="220"/>
      <c r="P1223" s="38"/>
    </row>
    <row r="1224" spans="2:16" ht="30.2" customHeight="1">
      <c r="B1224" s="312" t="s">
        <v>154</v>
      </c>
      <c r="C1224" s="35" t="s">
        <v>1918</v>
      </c>
      <c r="D1224" s="163" t="s">
        <v>183</v>
      </c>
      <c r="E1224" s="159"/>
      <c r="F1224" s="157"/>
      <c r="G1224" s="159" t="s">
        <v>138</v>
      </c>
      <c r="H1224" s="169"/>
      <c r="I1224" s="152"/>
      <c r="J1224" s="38"/>
      <c r="K1224" s="38"/>
      <c r="L1224" s="39"/>
      <c r="M1224" s="36" t="s">
        <v>557</v>
      </c>
      <c r="N1224" s="157" t="s">
        <v>169</v>
      </c>
      <c r="O1224" s="220"/>
      <c r="P1224" s="38" t="s">
        <v>558</v>
      </c>
    </row>
    <row r="1225" spans="2:16" ht="30.2" customHeight="1">
      <c r="B1225" s="312"/>
      <c r="C1225" s="35" t="s">
        <v>1919</v>
      </c>
      <c r="D1225" s="163" t="s">
        <v>135</v>
      </c>
      <c r="E1225" s="159"/>
      <c r="F1225" s="157"/>
      <c r="G1225" s="159" t="s">
        <v>138</v>
      </c>
      <c r="H1225" s="169"/>
      <c r="I1225" s="38"/>
      <c r="J1225" s="38"/>
      <c r="K1225" s="38"/>
      <c r="L1225" s="39"/>
      <c r="M1225" s="36"/>
      <c r="N1225" s="157" t="s">
        <v>220</v>
      </c>
      <c r="O1225" s="220"/>
      <c r="P1225" s="38"/>
    </row>
    <row r="1226" spans="2:16" ht="30.2" customHeight="1">
      <c r="B1226" s="312" t="s">
        <v>130</v>
      </c>
      <c r="C1226" s="35" t="s">
        <v>1920</v>
      </c>
      <c r="D1226" s="162" t="s">
        <v>183</v>
      </c>
      <c r="E1226" s="159"/>
      <c r="F1226" s="157"/>
      <c r="G1226" s="159" t="s">
        <v>138</v>
      </c>
      <c r="H1226" s="169"/>
      <c r="I1226" s="63"/>
      <c r="J1226" s="38"/>
      <c r="K1226" s="38"/>
      <c r="L1226" s="39"/>
      <c r="M1226" s="36"/>
      <c r="N1226" s="157"/>
      <c r="O1226" s="220"/>
      <c r="P1226" s="38"/>
    </row>
    <row r="1227" spans="2:16" ht="30.2" customHeight="1">
      <c r="B1227" s="312" t="s">
        <v>130</v>
      </c>
      <c r="C1227" s="35" t="s">
        <v>1921</v>
      </c>
      <c r="D1227" s="162"/>
      <c r="E1227" s="159"/>
      <c r="F1227" s="157"/>
      <c r="G1227" s="159"/>
      <c r="H1227" s="169"/>
      <c r="I1227" s="38"/>
      <c r="J1227" s="38"/>
      <c r="K1227" s="38"/>
      <c r="L1227" s="39"/>
      <c r="M1227" s="36"/>
      <c r="N1227" s="157"/>
      <c r="O1227" s="220"/>
      <c r="P1227" s="38"/>
    </row>
    <row r="1228" spans="2:16" ht="30.2" customHeight="1">
      <c r="B1228" s="312" t="s">
        <v>154</v>
      </c>
      <c r="C1228" s="35" t="s">
        <v>1922</v>
      </c>
      <c r="D1228" s="164" t="s">
        <v>183</v>
      </c>
      <c r="E1228" s="159"/>
      <c r="F1228" s="157"/>
      <c r="G1228" s="159" t="s">
        <v>138</v>
      </c>
      <c r="H1228" s="169"/>
      <c r="I1228" s="38"/>
      <c r="J1228" s="38"/>
      <c r="K1228" s="38"/>
      <c r="L1228" s="39"/>
      <c r="M1228" s="36" t="s">
        <v>1923</v>
      </c>
      <c r="N1228" s="157" t="s">
        <v>169</v>
      </c>
      <c r="O1228" s="220"/>
      <c r="P1228" s="38" t="s">
        <v>613</v>
      </c>
    </row>
    <row r="1229" spans="2:16" ht="30.2" customHeight="1">
      <c r="B1229" s="313"/>
      <c r="C1229" s="35" t="s">
        <v>1924</v>
      </c>
      <c r="D1229" s="224" t="s">
        <v>185</v>
      </c>
      <c r="E1229" s="226"/>
      <c r="F1229" s="157"/>
      <c r="G1229" s="226" t="s">
        <v>166</v>
      </c>
      <c r="H1229" s="228"/>
      <c r="I1229" s="65"/>
      <c r="J1229" s="63"/>
      <c r="K1229" s="54"/>
      <c r="L1229" s="216"/>
      <c r="M1229" s="36"/>
      <c r="N1229" s="157"/>
      <c r="O1229" s="222"/>
      <c r="P1229" s="54"/>
    </row>
    <row r="1230" spans="2:16" ht="30.2" customHeight="1">
      <c r="B1230" s="312"/>
      <c r="C1230" s="35" t="s">
        <v>1925</v>
      </c>
      <c r="D1230" s="162" t="s">
        <v>787</v>
      </c>
      <c r="E1230" s="159" t="s">
        <v>237</v>
      </c>
      <c r="F1230" s="157"/>
      <c r="G1230" s="159" t="s">
        <v>150</v>
      </c>
      <c r="H1230" s="169"/>
      <c r="I1230" s="38"/>
      <c r="J1230" s="38"/>
      <c r="K1230" s="38"/>
      <c r="L1230" s="39"/>
      <c r="M1230" s="36" t="s">
        <v>663</v>
      </c>
      <c r="N1230" s="157" t="s">
        <v>152</v>
      </c>
      <c r="O1230" s="220"/>
      <c r="P1230" s="38" t="s">
        <v>1926</v>
      </c>
    </row>
    <row r="1231" spans="2:16" ht="30.2" customHeight="1">
      <c r="B1231" s="312" t="s">
        <v>154</v>
      </c>
      <c r="C1231" s="35" t="s">
        <v>1927</v>
      </c>
      <c r="D1231" s="162" t="s">
        <v>787</v>
      </c>
      <c r="E1231" s="159" t="s">
        <v>1928</v>
      </c>
      <c r="F1231" s="157"/>
      <c r="G1231" s="159" t="s">
        <v>150</v>
      </c>
      <c r="H1231" s="169"/>
      <c r="I1231" s="38"/>
      <c r="J1231" s="38"/>
      <c r="K1231" s="38"/>
      <c r="L1231" s="39"/>
      <c r="M1231" s="36" t="s">
        <v>663</v>
      </c>
      <c r="N1231" s="157" t="s">
        <v>152</v>
      </c>
      <c r="O1231" s="220"/>
      <c r="P1231" s="38" t="s">
        <v>1926</v>
      </c>
    </row>
    <row r="1232" spans="2:16" ht="30.2" customHeight="1">
      <c r="B1232" s="312" t="s">
        <v>139</v>
      </c>
      <c r="C1232" s="35" t="s">
        <v>1929</v>
      </c>
      <c r="D1232" s="162" t="s">
        <v>183</v>
      </c>
      <c r="E1232" s="159" t="s">
        <v>237</v>
      </c>
      <c r="F1232" s="157"/>
      <c r="G1232" s="159" t="s">
        <v>150</v>
      </c>
      <c r="H1232" s="169"/>
      <c r="I1232" s="223"/>
      <c r="J1232" s="38"/>
      <c r="K1232" s="38"/>
      <c r="L1232" s="39"/>
      <c r="M1232" s="36" t="s">
        <v>663</v>
      </c>
      <c r="N1232" s="157"/>
      <c r="O1232" s="220"/>
      <c r="P1232" s="38"/>
    </row>
    <row r="1233" spans="1:16" ht="30.2" customHeight="1">
      <c r="B1233" s="312" t="s">
        <v>130</v>
      </c>
      <c r="C1233" s="35" t="s">
        <v>1930</v>
      </c>
      <c r="D1233" s="162" t="s">
        <v>149</v>
      </c>
      <c r="E1233" s="159" t="s">
        <v>276</v>
      </c>
      <c r="F1233" s="157"/>
      <c r="G1233" s="159" t="s">
        <v>141</v>
      </c>
      <c r="H1233" s="169"/>
      <c r="I1233" s="38"/>
      <c r="J1233" s="38"/>
      <c r="K1233" s="38"/>
      <c r="L1233" s="39"/>
      <c r="M1233" s="36" t="s">
        <v>144</v>
      </c>
      <c r="N1233" s="157"/>
      <c r="O1233" s="220"/>
      <c r="P1233" s="38" t="s">
        <v>1931</v>
      </c>
    </row>
    <row r="1234" spans="1:16" ht="30.2" customHeight="1">
      <c r="B1234" s="312"/>
      <c r="C1234" s="35" t="s">
        <v>1932</v>
      </c>
      <c r="D1234" s="162" t="s">
        <v>185</v>
      </c>
      <c r="E1234" s="159" t="s">
        <v>237</v>
      </c>
      <c r="F1234" s="157"/>
      <c r="G1234" s="159" t="s">
        <v>166</v>
      </c>
      <c r="H1234" s="169"/>
      <c r="I1234" s="38"/>
      <c r="J1234" s="38"/>
      <c r="K1234" s="38"/>
      <c r="L1234" s="39"/>
      <c r="M1234" s="36" t="s">
        <v>326</v>
      </c>
      <c r="N1234" s="157" t="s">
        <v>145</v>
      </c>
      <c r="O1234" s="220">
        <v>60601</v>
      </c>
      <c r="P1234" s="38"/>
    </row>
    <row r="1235" spans="1:16" ht="30.2" customHeight="1">
      <c r="B1235" s="312"/>
      <c r="C1235" s="35" t="s">
        <v>1933</v>
      </c>
      <c r="D1235" s="162" t="s">
        <v>149</v>
      </c>
      <c r="E1235" s="159" t="s">
        <v>1934</v>
      </c>
      <c r="F1235" s="157"/>
      <c r="G1235" s="159" t="s">
        <v>150</v>
      </c>
      <c r="H1235" s="169"/>
      <c r="I1235" s="38"/>
      <c r="J1235" s="38"/>
      <c r="K1235" s="38"/>
      <c r="L1235" s="39"/>
      <c r="M1235" s="36" t="s">
        <v>1935</v>
      </c>
      <c r="N1235" s="157" t="s">
        <v>152</v>
      </c>
      <c r="O1235" s="220">
        <v>42164</v>
      </c>
      <c r="P1235" s="38" t="s">
        <v>1936</v>
      </c>
    </row>
    <row r="1236" spans="1:16" ht="30.2" customHeight="1">
      <c r="A1236" s="22" t="s">
        <v>1937</v>
      </c>
      <c r="B1236" s="312"/>
      <c r="C1236" s="35" t="s">
        <v>1938</v>
      </c>
      <c r="D1236" s="162" t="s">
        <v>149</v>
      </c>
      <c r="E1236" s="159" t="s">
        <v>172</v>
      </c>
      <c r="F1236" s="157"/>
      <c r="G1236" s="159" t="s">
        <v>141</v>
      </c>
      <c r="H1236" s="169"/>
      <c r="I1236" s="38"/>
      <c r="J1236" s="38"/>
      <c r="K1236" s="38"/>
      <c r="L1236" s="39"/>
      <c r="M1236" s="36" t="s">
        <v>1939</v>
      </c>
      <c r="N1236" s="157"/>
      <c r="O1236" s="220"/>
      <c r="P1236" s="38" t="s">
        <v>1940</v>
      </c>
    </row>
    <row r="1237" spans="1:16" ht="30.2" customHeight="1">
      <c r="B1237" s="312"/>
      <c r="C1237" s="35" t="s">
        <v>1941</v>
      </c>
      <c r="D1237" s="162" t="s">
        <v>149</v>
      </c>
      <c r="E1237" s="159" t="s">
        <v>172</v>
      </c>
      <c r="F1237" s="157"/>
      <c r="G1237" s="159" t="s">
        <v>141</v>
      </c>
      <c r="H1237" s="169"/>
      <c r="I1237" s="38"/>
      <c r="J1237" s="38"/>
      <c r="K1237" s="38"/>
      <c r="L1237" s="39"/>
      <c r="M1237" s="36" t="s">
        <v>1329</v>
      </c>
      <c r="N1237" s="157"/>
      <c r="O1237" s="220"/>
      <c r="P1237" s="38" t="s">
        <v>1942</v>
      </c>
    </row>
    <row r="1238" spans="1:16" ht="30.2" customHeight="1">
      <c r="B1238" s="312"/>
      <c r="C1238" s="35" t="s">
        <v>1943</v>
      </c>
      <c r="D1238" s="162" t="s">
        <v>149</v>
      </c>
      <c r="E1238" s="159" t="s">
        <v>172</v>
      </c>
      <c r="F1238" s="157"/>
      <c r="G1238" s="159" t="s">
        <v>141</v>
      </c>
      <c r="H1238" s="169"/>
      <c r="I1238" s="223"/>
      <c r="J1238" s="38"/>
      <c r="K1238" s="38"/>
      <c r="L1238" s="39"/>
      <c r="M1238" s="36" t="s">
        <v>1765</v>
      </c>
      <c r="N1238" s="157"/>
      <c r="O1238" s="220"/>
      <c r="P1238" s="38" t="s">
        <v>1944</v>
      </c>
    </row>
    <row r="1239" spans="1:16" ht="30.2" customHeight="1">
      <c r="B1239" s="312"/>
      <c r="C1239" s="35" t="s">
        <v>1945</v>
      </c>
      <c r="D1239" s="162" t="s">
        <v>149</v>
      </c>
      <c r="E1239" s="159" t="s">
        <v>172</v>
      </c>
      <c r="F1239" s="157"/>
      <c r="G1239" s="159" t="s">
        <v>141</v>
      </c>
      <c r="H1239" s="169"/>
      <c r="I1239" s="38"/>
      <c r="J1239" s="38"/>
      <c r="K1239" s="38"/>
      <c r="L1239" s="39"/>
      <c r="M1239" s="36" t="s">
        <v>144</v>
      </c>
      <c r="N1239" s="157"/>
      <c r="O1239" s="220"/>
      <c r="P1239" s="38" t="s">
        <v>1946</v>
      </c>
    </row>
    <row r="1240" spans="1:16" ht="30.2" customHeight="1">
      <c r="B1240" s="312"/>
      <c r="C1240" s="35" t="s">
        <v>1947</v>
      </c>
      <c r="D1240" s="162" t="s">
        <v>149</v>
      </c>
      <c r="E1240" s="159" t="s">
        <v>172</v>
      </c>
      <c r="F1240" s="157"/>
      <c r="G1240" s="159" t="s">
        <v>141</v>
      </c>
      <c r="H1240" s="169"/>
      <c r="I1240" s="223"/>
      <c r="J1240" s="38"/>
      <c r="K1240" s="38"/>
      <c r="L1240" s="39"/>
      <c r="M1240" s="36" t="s">
        <v>144</v>
      </c>
      <c r="N1240" s="157"/>
      <c r="O1240" s="220"/>
      <c r="P1240" s="38" t="s">
        <v>1948</v>
      </c>
    </row>
    <row r="1241" spans="1:16" ht="30.2" customHeight="1">
      <c r="B1241" s="312" t="s">
        <v>154</v>
      </c>
      <c r="C1241" s="35" t="s">
        <v>1949</v>
      </c>
      <c r="D1241" s="162" t="s">
        <v>149</v>
      </c>
      <c r="E1241" s="159" t="s">
        <v>172</v>
      </c>
      <c r="F1241" s="157"/>
      <c r="G1241" s="159" t="s">
        <v>141</v>
      </c>
      <c r="H1241" s="169"/>
      <c r="I1241" s="223"/>
      <c r="J1241" s="38"/>
      <c r="K1241" s="38"/>
      <c r="L1241" s="39"/>
      <c r="M1241" s="36" t="s">
        <v>1950</v>
      </c>
      <c r="N1241" s="157"/>
      <c r="O1241" s="220"/>
      <c r="P1241" s="38" t="s">
        <v>1951</v>
      </c>
    </row>
    <row r="1242" spans="1:16" ht="30.2" customHeight="1">
      <c r="B1242" s="312"/>
      <c r="C1242" s="35" t="s">
        <v>1952</v>
      </c>
      <c r="D1242" s="165" t="s">
        <v>171</v>
      </c>
      <c r="E1242" s="159" t="s">
        <v>172</v>
      </c>
      <c r="F1242" s="157"/>
      <c r="G1242" s="159" t="s">
        <v>141</v>
      </c>
      <c r="H1242" s="169"/>
      <c r="I1242" s="38"/>
      <c r="J1242" s="38"/>
      <c r="K1242" s="38"/>
      <c r="L1242" s="39"/>
      <c r="M1242" s="36" t="s">
        <v>144</v>
      </c>
      <c r="N1242" s="157"/>
      <c r="O1242" s="220"/>
      <c r="P1242" s="38" t="s">
        <v>1951</v>
      </c>
    </row>
    <row r="1243" spans="1:16" ht="30.2" customHeight="1">
      <c r="B1243" s="312" t="s">
        <v>154</v>
      </c>
      <c r="C1243" s="35" t="s">
        <v>1953</v>
      </c>
      <c r="D1243" s="162" t="s">
        <v>171</v>
      </c>
      <c r="E1243" s="159"/>
      <c r="F1243" s="157"/>
      <c r="G1243" s="159" t="s">
        <v>150</v>
      </c>
      <c r="H1243" s="169"/>
      <c r="I1243" s="38"/>
      <c r="J1243" s="38"/>
      <c r="K1243" s="38"/>
      <c r="L1243" s="39"/>
      <c r="M1243" s="36" t="s">
        <v>343</v>
      </c>
      <c r="N1243" s="157" t="s">
        <v>169</v>
      </c>
      <c r="O1243" s="220"/>
      <c r="P1243" s="38" t="s">
        <v>1954</v>
      </c>
    </row>
    <row r="1244" spans="1:16" ht="30.2" customHeight="1">
      <c r="B1244" s="312" t="s">
        <v>139</v>
      </c>
      <c r="C1244" s="35" t="s">
        <v>1955</v>
      </c>
      <c r="D1244" s="162" t="s">
        <v>157</v>
      </c>
      <c r="E1244" s="159" t="s">
        <v>237</v>
      </c>
      <c r="F1244" s="157"/>
      <c r="G1244" s="159" t="s">
        <v>138</v>
      </c>
      <c r="H1244" s="169"/>
      <c r="I1244" s="38"/>
      <c r="J1244" s="38"/>
      <c r="K1244" s="38"/>
      <c r="L1244" s="39"/>
      <c r="M1244" s="36" t="s">
        <v>714</v>
      </c>
      <c r="N1244" s="157" t="s">
        <v>136</v>
      </c>
      <c r="O1244" s="220"/>
      <c r="P1244" s="38" t="s">
        <v>1956</v>
      </c>
    </row>
    <row r="1245" spans="1:16" ht="30.2" customHeight="1">
      <c r="B1245" s="312" t="s">
        <v>139</v>
      </c>
      <c r="C1245" s="35" t="s">
        <v>1957</v>
      </c>
      <c r="D1245" s="162" t="s">
        <v>157</v>
      </c>
      <c r="E1245" s="159" t="s">
        <v>237</v>
      </c>
      <c r="F1245" s="157"/>
      <c r="G1245" s="159" t="s">
        <v>138</v>
      </c>
      <c r="H1245" s="169"/>
      <c r="I1245" s="223"/>
      <c r="J1245" s="38"/>
      <c r="K1245" s="38"/>
      <c r="L1245" s="39"/>
      <c r="M1245" s="36" t="s">
        <v>714</v>
      </c>
      <c r="N1245" s="157" t="s">
        <v>136</v>
      </c>
      <c r="O1245" s="220"/>
      <c r="P1245" s="38" t="s">
        <v>1958</v>
      </c>
    </row>
    <row r="1246" spans="1:16" ht="30.2" customHeight="1">
      <c r="B1246" s="312" t="s">
        <v>139</v>
      </c>
      <c r="C1246" s="35" t="s">
        <v>1959</v>
      </c>
      <c r="D1246" s="162" t="s">
        <v>157</v>
      </c>
      <c r="E1246" s="159" t="s">
        <v>237</v>
      </c>
      <c r="F1246" s="157"/>
      <c r="G1246" s="159" t="s">
        <v>138</v>
      </c>
      <c r="H1246" s="169"/>
      <c r="I1246" s="38"/>
      <c r="J1246" s="38"/>
      <c r="K1246" s="38"/>
      <c r="L1246" s="39"/>
      <c r="M1246" s="36" t="s">
        <v>714</v>
      </c>
      <c r="N1246" s="157" t="s">
        <v>136</v>
      </c>
      <c r="O1246" s="220"/>
      <c r="P1246" s="38" t="s">
        <v>1958</v>
      </c>
    </row>
    <row r="1247" spans="1:16" ht="30.2" customHeight="1">
      <c r="B1247" s="312" t="s">
        <v>139</v>
      </c>
      <c r="C1247" s="35" t="s">
        <v>1960</v>
      </c>
      <c r="D1247" s="162" t="s">
        <v>157</v>
      </c>
      <c r="E1247" s="159" t="s">
        <v>237</v>
      </c>
      <c r="F1247" s="157"/>
      <c r="G1247" s="159" t="s">
        <v>138</v>
      </c>
      <c r="H1247" s="169"/>
      <c r="I1247" s="223"/>
      <c r="J1247" s="38"/>
      <c r="K1247" s="38"/>
      <c r="L1247" s="39"/>
      <c r="M1247" s="36" t="s">
        <v>714</v>
      </c>
      <c r="N1247" s="157" t="s">
        <v>136</v>
      </c>
      <c r="O1247" s="220"/>
      <c r="P1247" s="38" t="s">
        <v>1958</v>
      </c>
    </row>
    <row r="1248" spans="1:16" ht="30.2" customHeight="1">
      <c r="B1248" s="312" t="s">
        <v>139</v>
      </c>
      <c r="C1248" s="35" t="s">
        <v>1961</v>
      </c>
      <c r="D1248" s="162" t="s">
        <v>157</v>
      </c>
      <c r="E1248" s="226" t="s">
        <v>237</v>
      </c>
      <c r="F1248" s="157"/>
      <c r="G1248" s="226" t="s">
        <v>138</v>
      </c>
      <c r="H1248" s="228"/>
      <c r="I1248" s="230"/>
      <c r="J1248" s="63"/>
      <c r="K1248" s="54"/>
      <c r="L1248" s="216"/>
      <c r="M1248" s="36" t="s">
        <v>714</v>
      </c>
      <c r="N1248" s="157" t="s">
        <v>136</v>
      </c>
      <c r="O1248" s="222"/>
      <c r="P1248" s="38" t="s">
        <v>1958</v>
      </c>
    </row>
    <row r="1249" spans="2:16" ht="30.2" customHeight="1">
      <c r="B1249" s="312" t="s">
        <v>139</v>
      </c>
      <c r="C1249" s="35" t="s">
        <v>1962</v>
      </c>
      <c r="D1249" s="162" t="s">
        <v>157</v>
      </c>
      <c r="E1249" s="159" t="s">
        <v>237</v>
      </c>
      <c r="F1249" s="157"/>
      <c r="G1249" s="159" t="s">
        <v>138</v>
      </c>
      <c r="H1249" s="169"/>
      <c r="I1249" s="223"/>
      <c r="J1249" s="38"/>
      <c r="K1249" s="38"/>
      <c r="L1249" s="39"/>
      <c r="M1249" s="36" t="s">
        <v>714</v>
      </c>
      <c r="N1249" s="157" t="s">
        <v>136</v>
      </c>
      <c r="O1249" s="220"/>
      <c r="P1249" s="38" t="s">
        <v>1958</v>
      </c>
    </row>
    <row r="1250" spans="2:16" ht="30.2" customHeight="1">
      <c r="B1250" s="312" t="s">
        <v>154</v>
      </c>
      <c r="C1250" s="35" t="s">
        <v>1963</v>
      </c>
      <c r="D1250" s="162" t="s">
        <v>466</v>
      </c>
      <c r="E1250" s="159" t="s">
        <v>1474</v>
      </c>
      <c r="F1250" s="157"/>
      <c r="G1250" s="159" t="s">
        <v>141</v>
      </c>
      <c r="H1250" s="169"/>
      <c r="I1250" s="38"/>
      <c r="J1250" s="38"/>
      <c r="K1250" s="38"/>
      <c r="L1250" s="39"/>
      <c r="M1250" s="36" t="s">
        <v>1964</v>
      </c>
      <c r="N1250" s="157" t="s">
        <v>136</v>
      </c>
      <c r="O1250" s="220"/>
      <c r="P1250" s="38" t="s">
        <v>1965</v>
      </c>
    </row>
    <row r="1251" spans="2:16" ht="30.2" customHeight="1">
      <c r="B1251" s="312" t="s">
        <v>154</v>
      </c>
      <c r="C1251" s="35" t="s">
        <v>1966</v>
      </c>
      <c r="D1251" s="162" t="s">
        <v>149</v>
      </c>
      <c r="E1251" s="159" t="s">
        <v>237</v>
      </c>
      <c r="F1251" s="157" t="s">
        <v>1967</v>
      </c>
      <c r="G1251" s="159" t="s">
        <v>138</v>
      </c>
      <c r="H1251" s="169"/>
      <c r="I1251" s="223"/>
      <c r="J1251" s="38"/>
      <c r="K1251" s="38"/>
      <c r="L1251" s="39"/>
      <c r="M1251" s="36"/>
      <c r="N1251" s="157" t="s">
        <v>220</v>
      </c>
      <c r="O1251" s="220"/>
      <c r="P1251" s="38" t="s">
        <v>1968</v>
      </c>
    </row>
    <row r="1252" spans="2:16" ht="30.2" customHeight="1">
      <c r="B1252" s="312" t="s">
        <v>154</v>
      </c>
      <c r="C1252" s="35" t="s">
        <v>1969</v>
      </c>
      <c r="D1252" s="162" t="s">
        <v>149</v>
      </c>
      <c r="E1252" s="159" t="s">
        <v>237</v>
      </c>
      <c r="F1252" s="157" t="s">
        <v>1970</v>
      </c>
      <c r="G1252" s="159" t="s">
        <v>138</v>
      </c>
      <c r="H1252" s="169"/>
      <c r="I1252" s="223"/>
      <c r="J1252" s="38"/>
      <c r="K1252" s="38"/>
      <c r="L1252" s="39"/>
      <c r="M1252" s="36"/>
      <c r="N1252" s="157" t="s">
        <v>220</v>
      </c>
      <c r="O1252" s="220"/>
      <c r="P1252" s="38" t="s">
        <v>1968</v>
      </c>
    </row>
    <row r="1253" spans="2:16" ht="30.2" customHeight="1">
      <c r="B1253" s="312" t="s">
        <v>154</v>
      </c>
      <c r="C1253" s="35" t="s">
        <v>86</v>
      </c>
      <c r="D1253" s="162" t="s">
        <v>149</v>
      </c>
      <c r="E1253" s="159" t="s">
        <v>237</v>
      </c>
      <c r="F1253" s="157" t="s">
        <v>1970</v>
      </c>
      <c r="G1253" s="159" t="s">
        <v>138</v>
      </c>
      <c r="H1253" s="169"/>
      <c r="I1253" s="223"/>
      <c r="J1253" s="38"/>
      <c r="K1253" s="38"/>
      <c r="L1253" s="39"/>
      <c r="M1253" s="36"/>
      <c r="N1253" s="157" t="s">
        <v>220</v>
      </c>
      <c r="O1253" s="220"/>
      <c r="P1253" s="38" t="s">
        <v>1968</v>
      </c>
    </row>
    <row r="1254" spans="2:16" ht="30.2" customHeight="1">
      <c r="B1254" s="312" t="s">
        <v>154</v>
      </c>
      <c r="C1254" s="35" t="s">
        <v>1971</v>
      </c>
      <c r="D1254" s="162" t="s">
        <v>149</v>
      </c>
      <c r="E1254" s="159" t="s">
        <v>237</v>
      </c>
      <c r="F1254" s="157" t="s">
        <v>1972</v>
      </c>
      <c r="G1254" s="159" t="s">
        <v>138</v>
      </c>
      <c r="H1254" s="169"/>
      <c r="I1254" s="223"/>
      <c r="J1254" s="38"/>
      <c r="K1254" s="38"/>
      <c r="L1254" s="39"/>
      <c r="M1254" s="36"/>
      <c r="N1254" s="157" t="s">
        <v>220</v>
      </c>
      <c r="O1254" s="220"/>
      <c r="P1254" s="38" t="s">
        <v>1968</v>
      </c>
    </row>
    <row r="1255" spans="2:16" ht="30.2" customHeight="1">
      <c r="B1255" s="312" t="s">
        <v>154</v>
      </c>
      <c r="C1255" s="35" t="s">
        <v>1973</v>
      </c>
      <c r="D1255" s="162" t="s">
        <v>149</v>
      </c>
      <c r="E1255" s="159" t="s">
        <v>237</v>
      </c>
      <c r="F1255" s="157" t="s">
        <v>1974</v>
      </c>
      <c r="G1255" s="159" t="s">
        <v>138</v>
      </c>
      <c r="H1255" s="169"/>
      <c r="I1255" s="223"/>
      <c r="J1255" s="38"/>
      <c r="K1255" s="38"/>
      <c r="L1255" s="39"/>
      <c r="M1255" s="36"/>
      <c r="N1255" s="157" t="s">
        <v>220</v>
      </c>
      <c r="O1255" s="220"/>
      <c r="P1255" s="38" t="s">
        <v>1968</v>
      </c>
    </row>
    <row r="1256" spans="2:16" ht="30.2" customHeight="1">
      <c r="B1256" s="312" t="s">
        <v>154</v>
      </c>
      <c r="C1256" s="35" t="s">
        <v>1975</v>
      </c>
      <c r="D1256" s="162" t="s">
        <v>149</v>
      </c>
      <c r="E1256" s="159" t="s">
        <v>237</v>
      </c>
      <c r="F1256" s="157" t="s">
        <v>1976</v>
      </c>
      <c r="G1256" s="159" t="s">
        <v>138</v>
      </c>
      <c r="H1256" s="169"/>
      <c r="I1256" s="223"/>
      <c r="J1256" s="38"/>
      <c r="K1256" s="38"/>
      <c r="L1256" s="39"/>
      <c r="M1256" s="36"/>
      <c r="N1256" s="157" t="s">
        <v>220</v>
      </c>
      <c r="O1256" s="220"/>
      <c r="P1256" s="38" t="s">
        <v>1968</v>
      </c>
    </row>
    <row r="1257" spans="2:16" ht="30.2" customHeight="1">
      <c r="B1257" s="312" t="s">
        <v>154</v>
      </c>
      <c r="C1257" s="35" t="s">
        <v>1977</v>
      </c>
      <c r="D1257" s="162" t="s">
        <v>149</v>
      </c>
      <c r="E1257" s="159" t="s">
        <v>237</v>
      </c>
      <c r="F1257" s="157" t="s">
        <v>1978</v>
      </c>
      <c r="G1257" s="159" t="s">
        <v>138</v>
      </c>
      <c r="H1257" s="169"/>
      <c r="I1257" s="223"/>
      <c r="J1257" s="38"/>
      <c r="K1257" s="38"/>
      <c r="L1257" s="39"/>
      <c r="M1257" s="36"/>
      <c r="N1257" s="157" t="s">
        <v>220</v>
      </c>
      <c r="O1257" s="220"/>
      <c r="P1257" s="38" t="s">
        <v>1968</v>
      </c>
    </row>
    <row r="1258" spans="2:16" ht="30.2" customHeight="1">
      <c r="B1258" s="312" t="s">
        <v>154</v>
      </c>
      <c r="C1258" s="35" t="s">
        <v>42</v>
      </c>
      <c r="D1258" s="162" t="s">
        <v>149</v>
      </c>
      <c r="E1258" s="159" t="s">
        <v>237</v>
      </c>
      <c r="F1258" s="157" t="s">
        <v>1978</v>
      </c>
      <c r="G1258" s="159" t="s">
        <v>138</v>
      </c>
      <c r="H1258" s="169"/>
      <c r="I1258" s="223"/>
      <c r="J1258" s="38"/>
      <c r="K1258" s="38"/>
      <c r="L1258" s="39"/>
      <c r="M1258" s="36"/>
      <c r="N1258" s="157" t="s">
        <v>220</v>
      </c>
      <c r="O1258" s="220"/>
      <c r="P1258" s="38" t="s">
        <v>1968</v>
      </c>
    </row>
    <row r="1259" spans="2:16" ht="30.2" customHeight="1">
      <c r="B1259" s="312" t="s">
        <v>154</v>
      </c>
      <c r="C1259" s="35" t="s">
        <v>1979</v>
      </c>
      <c r="D1259" s="162" t="s">
        <v>149</v>
      </c>
      <c r="E1259" s="159" t="s">
        <v>237</v>
      </c>
      <c r="F1259" s="157" t="s">
        <v>1980</v>
      </c>
      <c r="G1259" s="159" t="s">
        <v>138</v>
      </c>
      <c r="H1259" s="169"/>
      <c r="I1259" s="223"/>
      <c r="J1259" s="38"/>
      <c r="K1259" s="38"/>
      <c r="L1259" s="39"/>
      <c r="M1259" s="36"/>
      <c r="N1259" s="157" t="s">
        <v>220</v>
      </c>
      <c r="O1259" s="220"/>
      <c r="P1259" s="38" t="s">
        <v>1968</v>
      </c>
    </row>
    <row r="1260" spans="2:16" ht="30.2" customHeight="1">
      <c r="B1260" s="312" t="s">
        <v>154</v>
      </c>
      <c r="C1260" s="35" t="s">
        <v>1981</v>
      </c>
      <c r="D1260" s="162" t="s">
        <v>149</v>
      </c>
      <c r="E1260" s="159" t="s">
        <v>237</v>
      </c>
      <c r="F1260" s="157" t="s">
        <v>1982</v>
      </c>
      <c r="G1260" s="159" t="s">
        <v>138</v>
      </c>
      <c r="H1260" s="169"/>
      <c r="I1260" s="223"/>
      <c r="J1260" s="38"/>
      <c r="K1260" s="38"/>
      <c r="L1260" s="39"/>
      <c r="M1260" s="36"/>
      <c r="N1260" s="157" t="s">
        <v>220</v>
      </c>
      <c r="O1260" s="220"/>
      <c r="P1260" s="38" t="s">
        <v>1968</v>
      </c>
    </row>
    <row r="1261" spans="2:16" ht="30.2" customHeight="1">
      <c r="B1261" s="312" t="s">
        <v>154</v>
      </c>
      <c r="C1261" s="35" t="s">
        <v>1983</v>
      </c>
      <c r="D1261" s="162" t="s">
        <v>149</v>
      </c>
      <c r="E1261" s="159" t="s">
        <v>237</v>
      </c>
      <c r="F1261" s="157" t="s">
        <v>1984</v>
      </c>
      <c r="G1261" s="159" t="s">
        <v>138</v>
      </c>
      <c r="H1261" s="169"/>
      <c r="I1261" s="223"/>
      <c r="J1261" s="38"/>
      <c r="K1261" s="38"/>
      <c r="L1261" s="39"/>
      <c r="M1261" s="36"/>
      <c r="N1261" s="157" t="s">
        <v>220</v>
      </c>
      <c r="O1261" s="220"/>
      <c r="P1261" s="38" t="s">
        <v>1968</v>
      </c>
    </row>
    <row r="1262" spans="2:16" ht="30.2" customHeight="1">
      <c r="B1262" s="312" t="s">
        <v>154</v>
      </c>
      <c r="C1262" s="35" t="s">
        <v>87</v>
      </c>
      <c r="D1262" s="162" t="s">
        <v>149</v>
      </c>
      <c r="E1262" s="159" t="s">
        <v>237</v>
      </c>
      <c r="F1262" s="157" t="s">
        <v>1985</v>
      </c>
      <c r="G1262" s="159" t="s">
        <v>138</v>
      </c>
      <c r="H1262" s="169"/>
      <c r="I1262" s="223"/>
      <c r="J1262" s="38"/>
      <c r="K1262" s="38"/>
      <c r="L1262" s="39"/>
      <c r="M1262" s="36"/>
      <c r="N1262" s="157" t="s">
        <v>220</v>
      </c>
      <c r="O1262" s="220"/>
      <c r="P1262" s="38" t="s">
        <v>1968</v>
      </c>
    </row>
    <row r="1263" spans="2:16" ht="30.2" customHeight="1">
      <c r="B1263" s="312" t="s">
        <v>154</v>
      </c>
      <c r="C1263" s="35" t="s">
        <v>1986</v>
      </c>
      <c r="D1263" s="162" t="s">
        <v>149</v>
      </c>
      <c r="E1263" s="159" t="s">
        <v>237</v>
      </c>
      <c r="F1263" s="157" t="s">
        <v>1987</v>
      </c>
      <c r="G1263" s="159" t="s">
        <v>138</v>
      </c>
      <c r="H1263" s="169"/>
      <c r="I1263" s="223"/>
      <c r="J1263" s="38"/>
      <c r="K1263" s="38"/>
      <c r="L1263" s="39"/>
      <c r="M1263" s="36"/>
      <c r="N1263" s="157" t="s">
        <v>220</v>
      </c>
      <c r="O1263" s="220"/>
      <c r="P1263" s="38" t="s">
        <v>1968</v>
      </c>
    </row>
    <row r="1264" spans="2:16" ht="30.2" customHeight="1">
      <c r="B1264" s="312" t="s">
        <v>154</v>
      </c>
      <c r="C1264" s="35" t="s">
        <v>1988</v>
      </c>
      <c r="D1264" s="162" t="s">
        <v>149</v>
      </c>
      <c r="E1264" s="159" t="s">
        <v>237</v>
      </c>
      <c r="F1264" s="157" t="s">
        <v>1989</v>
      </c>
      <c r="G1264" s="159" t="s">
        <v>138</v>
      </c>
      <c r="H1264" s="169"/>
      <c r="I1264" s="223"/>
      <c r="J1264" s="38"/>
      <c r="K1264" s="38"/>
      <c r="L1264" s="39"/>
      <c r="M1264" s="36"/>
      <c r="N1264" s="157" t="s">
        <v>220</v>
      </c>
      <c r="O1264" s="220"/>
      <c r="P1264" s="38" t="s">
        <v>1968</v>
      </c>
    </row>
    <row r="1265" spans="2:16" ht="30.2" customHeight="1">
      <c r="B1265" s="312" t="s">
        <v>154</v>
      </c>
      <c r="C1265" s="35" t="s">
        <v>1990</v>
      </c>
      <c r="D1265" s="162" t="s">
        <v>149</v>
      </c>
      <c r="E1265" s="159" t="s">
        <v>237</v>
      </c>
      <c r="F1265" s="157" t="s">
        <v>1989</v>
      </c>
      <c r="G1265" s="159" t="s">
        <v>138</v>
      </c>
      <c r="H1265" s="169"/>
      <c r="I1265" s="223"/>
      <c r="J1265" s="38"/>
      <c r="K1265" s="38"/>
      <c r="L1265" s="39"/>
      <c r="M1265" s="36"/>
      <c r="N1265" s="157" t="s">
        <v>220</v>
      </c>
      <c r="O1265" s="220"/>
      <c r="P1265" s="38" t="s">
        <v>1968</v>
      </c>
    </row>
    <row r="1266" spans="2:16" ht="30.2" customHeight="1">
      <c r="B1266" s="312" t="s">
        <v>154</v>
      </c>
      <c r="C1266" s="35" t="s">
        <v>1991</v>
      </c>
      <c r="D1266" s="162" t="s">
        <v>149</v>
      </c>
      <c r="E1266" s="159" t="s">
        <v>237</v>
      </c>
      <c r="F1266" s="157" t="s">
        <v>1992</v>
      </c>
      <c r="G1266" s="159" t="s">
        <v>138</v>
      </c>
      <c r="H1266" s="169"/>
      <c r="I1266" s="223"/>
      <c r="J1266" s="38"/>
      <c r="K1266" s="38"/>
      <c r="L1266" s="39"/>
      <c r="M1266" s="36"/>
      <c r="N1266" s="157" t="s">
        <v>220</v>
      </c>
      <c r="O1266" s="220"/>
      <c r="P1266" s="38" t="s">
        <v>1968</v>
      </c>
    </row>
    <row r="1267" spans="2:16" ht="30.2" customHeight="1">
      <c r="B1267" s="312" t="s">
        <v>154</v>
      </c>
      <c r="C1267" s="35" t="s">
        <v>69</v>
      </c>
      <c r="D1267" s="162" t="s">
        <v>149</v>
      </c>
      <c r="E1267" s="159" t="s">
        <v>237</v>
      </c>
      <c r="F1267" s="157" t="s">
        <v>1992</v>
      </c>
      <c r="G1267" s="159" t="s">
        <v>138</v>
      </c>
      <c r="H1267" s="169"/>
      <c r="I1267" s="223"/>
      <c r="J1267" s="38"/>
      <c r="K1267" s="38"/>
      <c r="L1267" s="39"/>
      <c r="M1267" s="36"/>
      <c r="N1267" s="157" t="s">
        <v>220</v>
      </c>
      <c r="O1267" s="220"/>
      <c r="P1267" s="38" t="s">
        <v>1968</v>
      </c>
    </row>
    <row r="1268" spans="2:16" ht="30.2" customHeight="1">
      <c r="B1268" s="312" t="s">
        <v>154</v>
      </c>
      <c r="C1268" s="35" t="s">
        <v>67</v>
      </c>
      <c r="D1268" s="162" t="s">
        <v>149</v>
      </c>
      <c r="E1268" s="159" t="s">
        <v>237</v>
      </c>
      <c r="F1268" s="157" t="s">
        <v>1993</v>
      </c>
      <c r="G1268" s="159" t="s">
        <v>138</v>
      </c>
      <c r="H1268" s="169"/>
      <c r="I1268" s="223"/>
      <c r="J1268" s="38"/>
      <c r="K1268" s="38"/>
      <c r="L1268" s="39"/>
      <c r="M1268" s="36"/>
      <c r="N1268" s="157" t="s">
        <v>220</v>
      </c>
      <c r="O1268" s="220"/>
      <c r="P1268" s="38" t="s">
        <v>1968</v>
      </c>
    </row>
    <row r="1269" spans="2:16" ht="30.2" customHeight="1">
      <c r="B1269" s="312" t="s">
        <v>154</v>
      </c>
      <c r="C1269" s="35" t="s">
        <v>1766</v>
      </c>
      <c r="D1269" s="162" t="s">
        <v>149</v>
      </c>
      <c r="E1269" s="159" t="s">
        <v>237</v>
      </c>
      <c r="F1269" s="157" t="s">
        <v>1994</v>
      </c>
      <c r="G1269" s="159" t="s">
        <v>138</v>
      </c>
      <c r="H1269" s="169"/>
      <c r="I1269" s="223"/>
      <c r="J1269" s="38"/>
      <c r="K1269" s="38"/>
      <c r="L1269" s="39"/>
      <c r="M1269" s="36"/>
      <c r="N1269" s="157" t="s">
        <v>220</v>
      </c>
      <c r="O1269" s="220"/>
      <c r="P1269" s="38" t="s">
        <v>1968</v>
      </c>
    </row>
    <row r="1270" spans="2:16" ht="30.2" customHeight="1">
      <c r="B1270" s="312" t="s">
        <v>154</v>
      </c>
      <c r="C1270" s="35" t="s">
        <v>1995</v>
      </c>
      <c r="D1270" s="162" t="s">
        <v>149</v>
      </c>
      <c r="E1270" s="159" t="s">
        <v>237</v>
      </c>
      <c r="F1270" s="157" t="s">
        <v>1994</v>
      </c>
      <c r="G1270" s="159" t="s">
        <v>138</v>
      </c>
      <c r="H1270" s="169"/>
      <c r="I1270" s="223"/>
      <c r="J1270" s="38"/>
      <c r="K1270" s="38"/>
      <c r="L1270" s="39"/>
      <c r="M1270" s="36"/>
      <c r="N1270" s="157" t="s">
        <v>220</v>
      </c>
      <c r="O1270" s="220"/>
      <c r="P1270" s="38" t="s">
        <v>1968</v>
      </c>
    </row>
    <row r="1271" spans="2:16" ht="30.2" customHeight="1">
      <c r="B1271" s="312" t="s">
        <v>154</v>
      </c>
      <c r="C1271" s="35" t="s">
        <v>58</v>
      </c>
      <c r="D1271" s="162" t="s">
        <v>149</v>
      </c>
      <c r="E1271" s="159" t="s">
        <v>237</v>
      </c>
      <c r="F1271" s="157" t="s">
        <v>1996</v>
      </c>
      <c r="G1271" s="159" t="s">
        <v>138</v>
      </c>
      <c r="H1271" s="169"/>
      <c r="I1271" s="223"/>
      <c r="J1271" s="38"/>
      <c r="K1271" s="38"/>
      <c r="L1271" s="39"/>
      <c r="M1271" s="36"/>
      <c r="N1271" s="157" t="s">
        <v>220</v>
      </c>
      <c r="O1271" s="220"/>
      <c r="P1271" s="38" t="s">
        <v>1968</v>
      </c>
    </row>
    <row r="1272" spans="2:16" ht="30.2" customHeight="1">
      <c r="B1272" s="312" t="s">
        <v>154</v>
      </c>
      <c r="C1272" s="35" t="s">
        <v>1997</v>
      </c>
      <c r="D1272" s="162" t="s">
        <v>149</v>
      </c>
      <c r="E1272" s="159" t="s">
        <v>237</v>
      </c>
      <c r="F1272" s="157" t="s">
        <v>1998</v>
      </c>
      <c r="G1272" s="159" t="s">
        <v>138</v>
      </c>
      <c r="H1272" s="169"/>
      <c r="I1272" s="223"/>
      <c r="J1272" s="38"/>
      <c r="K1272" s="38"/>
      <c r="L1272" s="39"/>
      <c r="M1272" s="36"/>
      <c r="N1272" s="157" t="s">
        <v>220</v>
      </c>
      <c r="O1272" s="220"/>
      <c r="P1272" s="38" t="s">
        <v>1968</v>
      </c>
    </row>
    <row r="1273" spans="2:16" ht="30.2" customHeight="1">
      <c r="B1273" s="312" t="s">
        <v>154</v>
      </c>
      <c r="C1273" s="35" t="s">
        <v>18</v>
      </c>
      <c r="D1273" s="162" t="s">
        <v>149</v>
      </c>
      <c r="E1273" s="159" t="s">
        <v>237</v>
      </c>
      <c r="F1273" s="157" t="s">
        <v>1999</v>
      </c>
      <c r="G1273" s="159" t="s">
        <v>138</v>
      </c>
      <c r="H1273" s="169"/>
      <c r="I1273" s="223"/>
      <c r="J1273" s="38"/>
      <c r="K1273" s="38"/>
      <c r="L1273" s="39"/>
      <c r="M1273" s="36"/>
      <c r="N1273" s="157" t="s">
        <v>220</v>
      </c>
      <c r="O1273" s="220"/>
      <c r="P1273" s="38" t="s">
        <v>1968</v>
      </c>
    </row>
    <row r="1274" spans="2:16" ht="30.2" customHeight="1">
      <c r="B1274" s="312" t="s">
        <v>154</v>
      </c>
      <c r="C1274" s="35" t="s">
        <v>2000</v>
      </c>
      <c r="D1274" s="162" t="s">
        <v>149</v>
      </c>
      <c r="E1274" s="159" t="s">
        <v>237</v>
      </c>
      <c r="F1274" s="157" t="s">
        <v>2001</v>
      </c>
      <c r="G1274" s="159" t="s">
        <v>138</v>
      </c>
      <c r="H1274" s="169"/>
      <c r="I1274" s="223"/>
      <c r="J1274" s="38"/>
      <c r="K1274" s="38"/>
      <c r="L1274" s="39"/>
      <c r="M1274" s="36"/>
      <c r="N1274" s="157" t="s">
        <v>220</v>
      </c>
      <c r="O1274" s="220"/>
      <c r="P1274" s="38" t="s">
        <v>1968</v>
      </c>
    </row>
    <row r="1275" spans="2:16" ht="30.2" customHeight="1">
      <c r="B1275" s="312" t="s">
        <v>154</v>
      </c>
      <c r="C1275" s="35" t="s">
        <v>2002</v>
      </c>
      <c r="D1275" s="162" t="s">
        <v>149</v>
      </c>
      <c r="E1275" s="159" t="s">
        <v>237</v>
      </c>
      <c r="F1275" s="157" t="s">
        <v>2001</v>
      </c>
      <c r="G1275" s="159" t="s">
        <v>138</v>
      </c>
      <c r="H1275" s="169"/>
      <c r="I1275" s="223"/>
      <c r="J1275" s="38"/>
      <c r="K1275" s="38"/>
      <c r="L1275" s="39"/>
      <c r="M1275" s="36"/>
      <c r="N1275" s="157" t="s">
        <v>220</v>
      </c>
      <c r="O1275" s="220"/>
      <c r="P1275" s="38" t="s">
        <v>1968</v>
      </c>
    </row>
    <row r="1276" spans="2:16" ht="30.2" customHeight="1">
      <c r="B1276" s="312" t="s">
        <v>154</v>
      </c>
      <c r="C1276" s="35" t="s">
        <v>57</v>
      </c>
      <c r="D1276" s="162" t="s">
        <v>149</v>
      </c>
      <c r="E1276" s="159" t="s">
        <v>237</v>
      </c>
      <c r="F1276" s="157" t="s">
        <v>2003</v>
      </c>
      <c r="G1276" s="159" t="s">
        <v>138</v>
      </c>
      <c r="H1276" s="169"/>
      <c r="I1276" s="223"/>
      <c r="J1276" s="38"/>
      <c r="K1276" s="38"/>
      <c r="L1276" s="39"/>
      <c r="M1276" s="36"/>
      <c r="N1276" s="157" t="s">
        <v>220</v>
      </c>
      <c r="O1276" s="220"/>
      <c r="P1276" s="38" t="s">
        <v>1968</v>
      </c>
    </row>
    <row r="1277" spans="2:16" ht="30.2" customHeight="1">
      <c r="B1277" s="312" t="s">
        <v>154</v>
      </c>
      <c r="C1277" s="35" t="s">
        <v>2004</v>
      </c>
      <c r="D1277" s="162" t="s">
        <v>149</v>
      </c>
      <c r="E1277" s="159" t="s">
        <v>237</v>
      </c>
      <c r="F1277" s="157" t="s">
        <v>2005</v>
      </c>
      <c r="G1277" s="159" t="s">
        <v>138</v>
      </c>
      <c r="H1277" s="169"/>
      <c r="I1277" s="223"/>
      <c r="J1277" s="38"/>
      <c r="K1277" s="38"/>
      <c r="L1277" s="39"/>
      <c r="M1277" s="36"/>
      <c r="N1277" s="157" t="s">
        <v>220</v>
      </c>
      <c r="O1277" s="220"/>
      <c r="P1277" s="38" t="s">
        <v>1968</v>
      </c>
    </row>
    <row r="1278" spans="2:16" ht="30.2" customHeight="1">
      <c r="B1278" s="312" t="s">
        <v>154</v>
      </c>
      <c r="C1278" s="35" t="s">
        <v>2006</v>
      </c>
      <c r="D1278" s="162" t="s">
        <v>149</v>
      </c>
      <c r="E1278" s="159" t="s">
        <v>237</v>
      </c>
      <c r="F1278" s="157" t="s">
        <v>2007</v>
      </c>
      <c r="G1278" s="159" t="s">
        <v>138</v>
      </c>
      <c r="H1278" s="169"/>
      <c r="I1278" s="223"/>
      <c r="J1278" s="38"/>
      <c r="K1278" s="38"/>
      <c r="L1278" s="39"/>
      <c r="M1278" s="36"/>
      <c r="N1278" s="157" t="s">
        <v>220</v>
      </c>
      <c r="O1278" s="220"/>
      <c r="P1278" s="38" t="s">
        <v>1968</v>
      </c>
    </row>
    <row r="1279" spans="2:16" ht="30.2" customHeight="1">
      <c r="B1279" s="312" t="s">
        <v>154</v>
      </c>
      <c r="C1279" s="35" t="s">
        <v>52</v>
      </c>
      <c r="D1279" s="162" t="s">
        <v>149</v>
      </c>
      <c r="E1279" s="159" t="s">
        <v>237</v>
      </c>
      <c r="F1279" s="157" t="s">
        <v>2008</v>
      </c>
      <c r="G1279" s="159" t="s">
        <v>138</v>
      </c>
      <c r="H1279" s="169"/>
      <c r="I1279" s="223"/>
      <c r="J1279" s="38"/>
      <c r="K1279" s="38"/>
      <c r="L1279" s="39"/>
      <c r="M1279" s="36"/>
      <c r="N1279" s="157" t="s">
        <v>220</v>
      </c>
      <c r="O1279" s="220"/>
      <c r="P1279" s="38" t="s">
        <v>1968</v>
      </c>
    </row>
    <row r="1280" spans="2:16" ht="30.2" customHeight="1">
      <c r="B1280" s="312" t="s">
        <v>154</v>
      </c>
      <c r="C1280" s="35" t="s">
        <v>2009</v>
      </c>
      <c r="D1280" s="162" t="s">
        <v>149</v>
      </c>
      <c r="E1280" s="159" t="s">
        <v>237</v>
      </c>
      <c r="F1280" s="157" t="s">
        <v>2008</v>
      </c>
      <c r="G1280" s="159" t="s">
        <v>138</v>
      </c>
      <c r="H1280" s="169"/>
      <c r="I1280" s="223"/>
      <c r="J1280" s="38"/>
      <c r="K1280" s="38"/>
      <c r="L1280" s="39"/>
      <c r="M1280" s="36"/>
      <c r="N1280" s="157" t="s">
        <v>220</v>
      </c>
      <c r="O1280" s="220"/>
      <c r="P1280" s="38" t="s">
        <v>1968</v>
      </c>
    </row>
    <row r="1281" spans="2:16" ht="30.2" customHeight="1">
      <c r="B1281" s="312" t="s">
        <v>154</v>
      </c>
      <c r="C1281" s="35" t="s">
        <v>2010</v>
      </c>
      <c r="D1281" s="162" t="s">
        <v>149</v>
      </c>
      <c r="E1281" s="159" t="s">
        <v>237</v>
      </c>
      <c r="F1281" s="157" t="s">
        <v>2011</v>
      </c>
      <c r="G1281" s="159" t="s">
        <v>138</v>
      </c>
      <c r="H1281" s="169"/>
      <c r="I1281" s="223"/>
      <c r="J1281" s="38"/>
      <c r="K1281" s="38"/>
      <c r="L1281" s="39"/>
      <c r="M1281" s="36"/>
      <c r="N1281" s="157" t="s">
        <v>220</v>
      </c>
      <c r="O1281" s="220"/>
      <c r="P1281" s="38" t="s">
        <v>1968</v>
      </c>
    </row>
    <row r="1282" spans="2:16" ht="30.2" customHeight="1">
      <c r="B1282" s="312" t="s">
        <v>154</v>
      </c>
      <c r="C1282" s="35" t="s">
        <v>2012</v>
      </c>
      <c r="D1282" s="162" t="s">
        <v>149</v>
      </c>
      <c r="E1282" s="159" t="s">
        <v>237</v>
      </c>
      <c r="F1282" s="157" t="s">
        <v>2011</v>
      </c>
      <c r="G1282" s="159" t="s">
        <v>138</v>
      </c>
      <c r="H1282" s="169"/>
      <c r="I1282" s="223"/>
      <c r="J1282" s="38"/>
      <c r="K1282" s="38"/>
      <c r="L1282" s="39"/>
      <c r="M1282" s="36"/>
      <c r="N1282" s="157" t="s">
        <v>220</v>
      </c>
      <c r="O1282" s="220"/>
      <c r="P1282" s="38" t="s">
        <v>1968</v>
      </c>
    </row>
    <row r="1283" spans="2:16" ht="30.2" customHeight="1">
      <c r="B1283" s="312" t="s">
        <v>154</v>
      </c>
      <c r="C1283" s="35" t="s">
        <v>59</v>
      </c>
      <c r="D1283" s="162" t="s">
        <v>149</v>
      </c>
      <c r="E1283" s="159" t="s">
        <v>237</v>
      </c>
      <c r="F1283" s="157" t="s">
        <v>2011</v>
      </c>
      <c r="G1283" s="159" t="s">
        <v>138</v>
      </c>
      <c r="H1283" s="169"/>
      <c r="I1283" s="223"/>
      <c r="J1283" s="38"/>
      <c r="K1283" s="38"/>
      <c r="L1283" s="39"/>
      <c r="M1283" s="36"/>
      <c r="N1283" s="157" t="s">
        <v>220</v>
      </c>
      <c r="O1283" s="220"/>
      <c r="P1283" s="38" t="s">
        <v>1968</v>
      </c>
    </row>
    <row r="1284" spans="2:16" ht="30.2" customHeight="1">
      <c r="B1284" s="312" t="s">
        <v>154</v>
      </c>
      <c r="C1284" s="35" t="s">
        <v>2013</v>
      </c>
      <c r="D1284" s="162" t="s">
        <v>149</v>
      </c>
      <c r="E1284" s="159" t="s">
        <v>237</v>
      </c>
      <c r="F1284" s="157"/>
      <c r="G1284" s="159" t="s">
        <v>138</v>
      </c>
      <c r="H1284" s="169"/>
      <c r="I1284" s="223"/>
      <c r="J1284" s="38"/>
      <c r="K1284" s="38"/>
      <c r="L1284" s="39"/>
      <c r="M1284" s="36"/>
      <c r="N1284" s="157" t="s">
        <v>220</v>
      </c>
      <c r="O1284" s="220"/>
      <c r="P1284" s="38" t="s">
        <v>1968</v>
      </c>
    </row>
    <row r="1285" spans="2:16" ht="30.2" customHeight="1">
      <c r="B1285" s="312" t="s">
        <v>154</v>
      </c>
      <c r="C1285" s="35" t="s">
        <v>2014</v>
      </c>
      <c r="D1285" s="162" t="s">
        <v>149</v>
      </c>
      <c r="E1285" s="159" t="s">
        <v>237</v>
      </c>
      <c r="F1285" s="157"/>
      <c r="G1285" s="159" t="s">
        <v>138</v>
      </c>
      <c r="H1285" s="169"/>
      <c r="I1285" s="223"/>
      <c r="J1285" s="38"/>
      <c r="K1285" s="38"/>
      <c r="L1285" s="39"/>
      <c r="M1285" s="36"/>
      <c r="N1285" s="157" t="s">
        <v>220</v>
      </c>
      <c r="O1285" s="220"/>
      <c r="P1285" s="38" t="s">
        <v>1968</v>
      </c>
    </row>
    <row r="1286" spans="2:16" ht="30.2" customHeight="1">
      <c r="B1286" s="312" t="s">
        <v>154</v>
      </c>
      <c r="C1286" s="35" t="s">
        <v>76</v>
      </c>
      <c r="D1286" s="162" t="s">
        <v>149</v>
      </c>
      <c r="E1286" s="159" t="s">
        <v>237</v>
      </c>
      <c r="F1286" s="157" t="s">
        <v>2015</v>
      </c>
      <c r="G1286" s="159" t="s">
        <v>138</v>
      </c>
      <c r="H1286" s="169"/>
      <c r="I1286" s="223"/>
      <c r="J1286" s="38"/>
      <c r="K1286" s="38"/>
      <c r="L1286" s="39"/>
      <c r="M1286" s="36"/>
      <c r="N1286" s="157" t="s">
        <v>220</v>
      </c>
      <c r="O1286" s="220"/>
      <c r="P1286" s="38" t="s">
        <v>1968</v>
      </c>
    </row>
    <row r="1287" spans="2:16" ht="30.2" customHeight="1">
      <c r="B1287" s="312" t="s">
        <v>154</v>
      </c>
      <c r="C1287" s="35" t="s">
        <v>2016</v>
      </c>
      <c r="D1287" s="162" t="s">
        <v>149</v>
      </c>
      <c r="E1287" s="159" t="s">
        <v>237</v>
      </c>
      <c r="F1287" s="157"/>
      <c r="G1287" s="159" t="s">
        <v>138</v>
      </c>
      <c r="H1287" s="169"/>
      <c r="I1287" s="223"/>
      <c r="J1287" s="38"/>
      <c r="K1287" s="38"/>
      <c r="L1287" s="39"/>
      <c r="M1287" s="36"/>
      <c r="N1287" s="157" t="s">
        <v>220</v>
      </c>
      <c r="O1287" s="220"/>
      <c r="P1287" s="38" t="s">
        <v>1968</v>
      </c>
    </row>
    <row r="1288" spans="2:16" ht="30.2" customHeight="1">
      <c r="B1288" s="312" t="s">
        <v>154</v>
      </c>
      <c r="C1288" s="35" t="s">
        <v>2017</v>
      </c>
      <c r="D1288" s="162" t="s">
        <v>149</v>
      </c>
      <c r="E1288" s="159" t="s">
        <v>237</v>
      </c>
      <c r="F1288" s="157" t="s">
        <v>2018</v>
      </c>
      <c r="G1288" s="159" t="s">
        <v>138</v>
      </c>
      <c r="H1288" s="169"/>
      <c r="I1288" s="223"/>
      <c r="J1288" s="38"/>
      <c r="K1288" s="38"/>
      <c r="L1288" s="39"/>
      <c r="M1288" s="36"/>
      <c r="N1288" s="157" t="s">
        <v>220</v>
      </c>
      <c r="O1288" s="220"/>
      <c r="P1288" s="38" t="s">
        <v>1968</v>
      </c>
    </row>
    <row r="1289" spans="2:16" ht="30.2" customHeight="1">
      <c r="B1289" s="312" t="s">
        <v>154</v>
      </c>
      <c r="C1289" s="35" t="s">
        <v>2019</v>
      </c>
      <c r="D1289" s="162" t="s">
        <v>149</v>
      </c>
      <c r="E1289" s="159" t="s">
        <v>237</v>
      </c>
      <c r="F1289" s="157" t="s">
        <v>2020</v>
      </c>
      <c r="G1289" s="159" t="s">
        <v>138</v>
      </c>
      <c r="H1289" s="169"/>
      <c r="I1289" s="223"/>
      <c r="J1289" s="38"/>
      <c r="K1289" s="38"/>
      <c r="L1289" s="39"/>
      <c r="M1289" s="36"/>
      <c r="N1289" s="157" t="s">
        <v>220</v>
      </c>
      <c r="O1289" s="220"/>
      <c r="P1289" s="38" t="s">
        <v>1968</v>
      </c>
    </row>
    <row r="1290" spans="2:16" ht="30.2" customHeight="1">
      <c r="B1290" s="312" t="s">
        <v>154</v>
      </c>
      <c r="C1290" s="35" t="s">
        <v>2021</v>
      </c>
      <c r="D1290" s="162" t="s">
        <v>149</v>
      </c>
      <c r="E1290" s="159" t="s">
        <v>237</v>
      </c>
      <c r="F1290" s="157" t="s">
        <v>2022</v>
      </c>
      <c r="G1290" s="159" t="s">
        <v>138</v>
      </c>
      <c r="H1290" s="169"/>
      <c r="I1290" s="223"/>
      <c r="J1290" s="38"/>
      <c r="K1290" s="38"/>
      <c r="L1290" s="39"/>
      <c r="M1290" s="36"/>
      <c r="N1290" s="157" t="s">
        <v>220</v>
      </c>
      <c r="O1290" s="220"/>
      <c r="P1290" s="38" t="s">
        <v>1968</v>
      </c>
    </row>
    <row r="1291" spans="2:16" ht="30.2" customHeight="1">
      <c r="B1291" s="312" t="s">
        <v>154</v>
      </c>
      <c r="C1291" s="35" t="s">
        <v>2023</v>
      </c>
      <c r="D1291" s="162" t="s">
        <v>149</v>
      </c>
      <c r="E1291" s="159" t="s">
        <v>237</v>
      </c>
      <c r="F1291" s="157" t="s">
        <v>2022</v>
      </c>
      <c r="G1291" s="159" t="s">
        <v>138</v>
      </c>
      <c r="H1291" s="169"/>
      <c r="I1291" s="223"/>
      <c r="J1291" s="38"/>
      <c r="K1291" s="38"/>
      <c r="L1291" s="39"/>
      <c r="M1291" s="36"/>
      <c r="N1291" s="157" t="s">
        <v>220</v>
      </c>
      <c r="O1291" s="220"/>
      <c r="P1291" s="38" t="s">
        <v>1968</v>
      </c>
    </row>
    <row r="1292" spans="2:16" ht="30.2" customHeight="1">
      <c r="B1292" s="312"/>
      <c r="C1292" s="35" t="s">
        <v>2024</v>
      </c>
      <c r="D1292" s="164" t="s">
        <v>1138</v>
      </c>
      <c r="E1292" s="159" t="s">
        <v>237</v>
      </c>
      <c r="F1292" s="157"/>
      <c r="G1292" s="159" t="s">
        <v>150</v>
      </c>
      <c r="H1292" s="169"/>
      <c r="I1292" s="223"/>
      <c r="J1292" s="38"/>
      <c r="K1292" s="38"/>
      <c r="L1292" s="39"/>
      <c r="M1292" s="36" t="s">
        <v>1399</v>
      </c>
      <c r="N1292" s="157" t="s">
        <v>152</v>
      </c>
      <c r="O1292" s="220">
        <v>42164</v>
      </c>
      <c r="P1292" s="38" t="s">
        <v>2025</v>
      </c>
    </row>
    <row r="1293" spans="2:16" ht="30.2" customHeight="1">
      <c r="B1293" s="312"/>
      <c r="C1293" s="35" t="s">
        <v>2026</v>
      </c>
      <c r="D1293" s="164" t="s">
        <v>135</v>
      </c>
      <c r="E1293" s="159"/>
      <c r="F1293" s="157"/>
      <c r="G1293" s="159" t="s">
        <v>150</v>
      </c>
      <c r="H1293" s="169"/>
      <c r="I1293" s="38"/>
      <c r="J1293" s="38"/>
      <c r="K1293" s="38"/>
      <c r="L1293" s="39"/>
      <c r="M1293" s="36" t="s">
        <v>2027</v>
      </c>
      <c r="N1293" s="157" t="s">
        <v>152</v>
      </c>
      <c r="O1293" s="220">
        <v>40361</v>
      </c>
      <c r="P1293" s="38" t="s">
        <v>2028</v>
      </c>
    </row>
    <row r="1294" spans="2:16" ht="30.2" customHeight="1">
      <c r="B1294" s="312"/>
      <c r="C1294" s="35" t="s">
        <v>2029</v>
      </c>
      <c r="D1294" s="164" t="s">
        <v>1138</v>
      </c>
      <c r="E1294" s="159"/>
      <c r="F1294" s="157"/>
      <c r="G1294" s="159" t="s">
        <v>150</v>
      </c>
      <c r="H1294" s="169"/>
      <c r="I1294" s="152"/>
      <c r="J1294" s="38"/>
      <c r="K1294" s="38"/>
      <c r="L1294" s="39"/>
      <c r="M1294" s="36" t="s">
        <v>1399</v>
      </c>
      <c r="N1294" s="157" t="s">
        <v>152</v>
      </c>
      <c r="O1294" s="220"/>
      <c r="P1294" s="38" t="s">
        <v>2030</v>
      </c>
    </row>
    <row r="1295" spans="2:16" ht="30.2" customHeight="1">
      <c r="B1295" s="312"/>
      <c r="C1295" s="35" t="s">
        <v>2031</v>
      </c>
      <c r="D1295" s="164" t="s">
        <v>171</v>
      </c>
      <c r="E1295" s="159"/>
      <c r="F1295" s="157"/>
      <c r="G1295" s="159" t="s">
        <v>150</v>
      </c>
      <c r="H1295" s="169"/>
      <c r="I1295" s="152"/>
      <c r="J1295" s="38"/>
      <c r="K1295" s="38"/>
      <c r="L1295" s="39"/>
      <c r="M1295" s="36" t="s">
        <v>2032</v>
      </c>
      <c r="N1295" s="157" t="s">
        <v>136</v>
      </c>
      <c r="O1295" s="220"/>
      <c r="P1295" s="38" t="s">
        <v>2033</v>
      </c>
    </row>
    <row r="1296" spans="2:16" ht="30.2" customHeight="1">
      <c r="B1296" s="312"/>
      <c r="C1296" s="35" t="s">
        <v>2034</v>
      </c>
      <c r="D1296" s="164" t="s">
        <v>496</v>
      </c>
      <c r="E1296" s="159" t="s">
        <v>240</v>
      </c>
      <c r="F1296" s="157"/>
      <c r="G1296" s="159" t="s">
        <v>141</v>
      </c>
      <c r="H1296" s="169"/>
      <c r="I1296" s="152"/>
      <c r="J1296" s="38"/>
      <c r="K1296" s="38"/>
      <c r="L1296" s="39"/>
      <c r="M1296" s="36"/>
      <c r="N1296" s="157"/>
      <c r="O1296" s="220"/>
      <c r="P1296" s="38" t="s">
        <v>2035</v>
      </c>
    </row>
    <row r="1297" spans="2:16" ht="30.2" customHeight="1">
      <c r="B1297" s="312"/>
      <c r="C1297" s="35" t="s">
        <v>2036</v>
      </c>
      <c r="D1297" s="164" t="s">
        <v>149</v>
      </c>
      <c r="E1297" s="159"/>
      <c r="F1297" s="157"/>
      <c r="G1297" s="159" t="s">
        <v>150</v>
      </c>
      <c r="H1297" s="169"/>
      <c r="I1297" s="152"/>
      <c r="J1297" s="38"/>
      <c r="K1297" s="38"/>
      <c r="L1297" s="39"/>
      <c r="M1297" s="36" t="s">
        <v>151</v>
      </c>
      <c r="N1297" s="157" t="s">
        <v>152</v>
      </c>
      <c r="O1297" s="220"/>
      <c r="P1297" s="38"/>
    </row>
    <row r="1298" spans="2:16" ht="30.2" customHeight="1">
      <c r="B1298" s="312"/>
      <c r="C1298" s="35" t="s">
        <v>2037</v>
      </c>
      <c r="D1298" s="164" t="s">
        <v>295</v>
      </c>
      <c r="E1298" s="159" t="s">
        <v>237</v>
      </c>
      <c r="F1298" s="157"/>
      <c r="G1298" s="159" t="s">
        <v>150</v>
      </c>
      <c r="H1298" s="169"/>
      <c r="I1298" s="152"/>
      <c r="J1298" s="38"/>
      <c r="K1298" s="38"/>
      <c r="L1298" s="39"/>
      <c r="M1298" s="36" t="s">
        <v>151</v>
      </c>
      <c r="N1298" s="157" t="s">
        <v>152</v>
      </c>
      <c r="O1298" s="220"/>
      <c r="P1298" s="38"/>
    </row>
    <row r="1299" spans="2:16" ht="30.2" customHeight="1">
      <c r="B1299" s="312" t="s">
        <v>130</v>
      </c>
      <c r="C1299" s="35" t="s">
        <v>2038</v>
      </c>
      <c r="D1299" s="164"/>
      <c r="E1299" s="159" t="s">
        <v>237</v>
      </c>
      <c r="F1299" s="157"/>
      <c r="G1299" s="159" t="s">
        <v>166</v>
      </c>
      <c r="H1299" s="169"/>
      <c r="I1299" s="38"/>
      <c r="J1299" s="38"/>
      <c r="K1299" s="38"/>
      <c r="L1299" s="39"/>
      <c r="M1299" s="36"/>
      <c r="N1299" s="157"/>
      <c r="O1299" s="220"/>
      <c r="P1299" s="38" t="s">
        <v>2039</v>
      </c>
    </row>
    <row r="1300" spans="2:16" ht="30.2" customHeight="1">
      <c r="B1300" s="312" t="s">
        <v>130</v>
      </c>
      <c r="C1300" s="35" t="s">
        <v>2040</v>
      </c>
      <c r="D1300" s="164"/>
      <c r="E1300" s="159" t="s">
        <v>237</v>
      </c>
      <c r="F1300" s="157"/>
      <c r="G1300" s="159" t="s">
        <v>166</v>
      </c>
      <c r="H1300" s="169"/>
      <c r="I1300" s="38"/>
      <c r="J1300" s="38"/>
      <c r="K1300" s="38"/>
      <c r="L1300" s="39"/>
      <c r="M1300" s="36"/>
      <c r="N1300" s="157"/>
      <c r="O1300" s="220"/>
      <c r="P1300" s="38" t="s">
        <v>2039</v>
      </c>
    </row>
    <row r="1301" spans="2:16" ht="30.2" customHeight="1">
      <c r="B1301" s="312" t="s">
        <v>130</v>
      </c>
      <c r="C1301" s="35" t="s">
        <v>2041</v>
      </c>
      <c r="D1301" s="164"/>
      <c r="E1301" s="159" t="s">
        <v>237</v>
      </c>
      <c r="F1301" s="157"/>
      <c r="G1301" s="159" t="s">
        <v>166</v>
      </c>
      <c r="H1301" s="169"/>
      <c r="I1301" s="38"/>
      <c r="J1301" s="38"/>
      <c r="K1301" s="38"/>
      <c r="L1301" s="39"/>
      <c r="M1301" s="36"/>
      <c r="N1301" s="157"/>
      <c r="O1301" s="220"/>
      <c r="P1301" s="38" t="s">
        <v>2039</v>
      </c>
    </row>
    <row r="1302" spans="2:16" ht="30.2" customHeight="1">
      <c r="B1302" s="312" t="s">
        <v>130</v>
      </c>
      <c r="C1302" s="35" t="s">
        <v>2042</v>
      </c>
      <c r="D1302" s="164"/>
      <c r="E1302" s="159" t="s">
        <v>237</v>
      </c>
      <c r="F1302" s="157"/>
      <c r="G1302" s="159" t="s">
        <v>166</v>
      </c>
      <c r="H1302" s="169"/>
      <c r="I1302" s="38"/>
      <c r="J1302" s="38"/>
      <c r="K1302" s="38"/>
      <c r="L1302" s="39"/>
      <c r="M1302" s="36"/>
      <c r="N1302" s="157"/>
      <c r="O1302" s="220"/>
      <c r="P1302" s="38" t="s">
        <v>2039</v>
      </c>
    </row>
    <row r="1303" spans="2:16" ht="30.2" customHeight="1">
      <c r="B1303" s="312" t="s">
        <v>130</v>
      </c>
      <c r="C1303" s="35" t="s">
        <v>2043</v>
      </c>
      <c r="D1303" s="164"/>
      <c r="E1303" s="159" t="s">
        <v>237</v>
      </c>
      <c r="F1303" s="157"/>
      <c r="G1303" s="159" t="s">
        <v>166</v>
      </c>
      <c r="H1303" s="169"/>
      <c r="I1303" s="38"/>
      <c r="J1303" s="38"/>
      <c r="K1303" s="38"/>
      <c r="L1303" s="39"/>
      <c r="M1303" s="36"/>
      <c r="N1303" s="157"/>
      <c r="O1303" s="220"/>
      <c r="P1303" s="38" t="s">
        <v>2039</v>
      </c>
    </row>
    <row r="1304" spans="2:16" ht="30.2" customHeight="1">
      <c r="B1304" s="312" t="s">
        <v>130</v>
      </c>
      <c r="C1304" s="35" t="s">
        <v>2044</v>
      </c>
      <c r="D1304" s="164"/>
      <c r="E1304" s="159" t="s">
        <v>237</v>
      </c>
      <c r="F1304" s="157"/>
      <c r="G1304" s="159" t="s">
        <v>166</v>
      </c>
      <c r="H1304" s="169"/>
      <c r="I1304" s="38"/>
      <c r="J1304" s="38"/>
      <c r="K1304" s="38"/>
      <c r="L1304" s="39"/>
      <c r="M1304" s="36"/>
      <c r="N1304" s="157"/>
      <c r="O1304" s="220"/>
      <c r="P1304" s="38" t="s">
        <v>2039</v>
      </c>
    </row>
    <row r="1305" spans="2:16" ht="30.2" customHeight="1">
      <c r="B1305" s="312" t="s">
        <v>130</v>
      </c>
      <c r="C1305" s="35" t="s">
        <v>2045</v>
      </c>
      <c r="D1305" s="164"/>
      <c r="E1305" s="159" t="s">
        <v>237</v>
      </c>
      <c r="F1305" s="157"/>
      <c r="G1305" s="159" t="s">
        <v>166</v>
      </c>
      <c r="H1305" s="169"/>
      <c r="I1305" s="38"/>
      <c r="J1305" s="38"/>
      <c r="K1305" s="38"/>
      <c r="L1305" s="39"/>
      <c r="M1305" s="36"/>
      <c r="N1305" s="157"/>
      <c r="O1305" s="220"/>
      <c r="P1305" s="38" t="s">
        <v>2039</v>
      </c>
    </row>
    <row r="1306" spans="2:16" ht="30.2" customHeight="1">
      <c r="B1306" s="312" t="s">
        <v>130</v>
      </c>
      <c r="C1306" s="35" t="s">
        <v>2046</v>
      </c>
      <c r="D1306" s="164"/>
      <c r="E1306" s="159" t="s">
        <v>237</v>
      </c>
      <c r="F1306" s="157"/>
      <c r="G1306" s="159" t="s">
        <v>166</v>
      </c>
      <c r="H1306" s="169"/>
      <c r="I1306" s="38"/>
      <c r="J1306" s="38"/>
      <c r="K1306" s="38"/>
      <c r="L1306" s="39"/>
      <c r="M1306" s="36"/>
      <c r="N1306" s="157"/>
      <c r="O1306" s="220"/>
      <c r="P1306" s="38" t="s">
        <v>2039</v>
      </c>
    </row>
    <row r="1307" spans="2:16" ht="30.2" customHeight="1">
      <c r="B1307" s="312" t="s">
        <v>130</v>
      </c>
      <c r="C1307" s="35" t="s">
        <v>2047</v>
      </c>
      <c r="D1307" s="164"/>
      <c r="E1307" s="159" t="s">
        <v>237</v>
      </c>
      <c r="F1307" s="157"/>
      <c r="G1307" s="159" t="s">
        <v>166</v>
      </c>
      <c r="H1307" s="169"/>
      <c r="I1307" s="38"/>
      <c r="J1307" s="38"/>
      <c r="K1307" s="38"/>
      <c r="L1307" s="39"/>
      <c r="M1307" s="36"/>
      <c r="N1307" s="157"/>
      <c r="O1307" s="220"/>
      <c r="P1307" s="38" t="s">
        <v>2039</v>
      </c>
    </row>
    <row r="1308" spans="2:16" ht="30.2" customHeight="1">
      <c r="B1308" s="312" t="s">
        <v>130</v>
      </c>
      <c r="C1308" s="35" t="s">
        <v>2048</v>
      </c>
      <c r="D1308" s="164"/>
      <c r="E1308" s="159" t="s">
        <v>237</v>
      </c>
      <c r="F1308" s="157"/>
      <c r="G1308" s="159" t="s">
        <v>166</v>
      </c>
      <c r="H1308" s="169"/>
      <c r="I1308" s="38"/>
      <c r="J1308" s="38"/>
      <c r="K1308" s="38"/>
      <c r="L1308" s="39"/>
      <c r="M1308" s="36"/>
      <c r="N1308" s="157"/>
      <c r="O1308" s="220"/>
      <c r="P1308" s="38" t="s">
        <v>2039</v>
      </c>
    </row>
    <row r="1309" spans="2:16" ht="30.2" customHeight="1">
      <c r="B1309" s="312" t="s">
        <v>130</v>
      </c>
      <c r="C1309" s="35" t="s">
        <v>2049</v>
      </c>
      <c r="D1309" s="164"/>
      <c r="E1309" s="159" t="s">
        <v>237</v>
      </c>
      <c r="F1309" s="157"/>
      <c r="G1309" s="159" t="s">
        <v>166</v>
      </c>
      <c r="H1309" s="169"/>
      <c r="I1309" s="38"/>
      <c r="J1309" s="38"/>
      <c r="K1309" s="38"/>
      <c r="L1309" s="39"/>
      <c r="M1309" s="36"/>
      <c r="N1309" s="157"/>
      <c r="O1309" s="220"/>
      <c r="P1309" s="38" t="s">
        <v>2039</v>
      </c>
    </row>
    <row r="1310" spans="2:16" ht="30.2" customHeight="1">
      <c r="B1310" s="312" t="s">
        <v>130</v>
      </c>
      <c r="C1310" s="35" t="s">
        <v>2050</v>
      </c>
      <c r="D1310" s="164"/>
      <c r="E1310" s="159" t="s">
        <v>237</v>
      </c>
      <c r="F1310" s="157"/>
      <c r="G1310" s="159" t="s">
        <v>166</v>
      </c>
      <c r="H1310" s="169"/>
      <c r="I1310" s="38"/>
      <c r="J1310" s="38"/>
      <c r="K1310" s="38"/>
      <c r="L1310" s="39"/>
      <c r="M1310" s="36"/>
      <c r="N1310" s="157"/>
      <c r="O1310" s="220"/>
      <c r="P1310" s="38" t="s">
        <v>2039</v>
      </c>
    </row>
    <row r="1311" spans="2:16" ht="30.2" customHeight="1">
      <c r="B1311" s="312" t="s">
        <v>130</v>
      </c>
      <c r="C1311" s="35" t="s">
        <v>2051</v>
      </c>
      <c r="D1311" s="164"/>
      <c r="E1311" s="159" t="s">
        <v>237</v>
      </c>
      <c r="F1311" s="157"/>
      <c r="G1311" s="159" t="s">
        <v>166</v>
      </c>
      <c r="H1311" s="169"/>
      <c r="I1311" s="38"/>
      <c r="J1311" s="38"/>
      <c r="K1311" s="38"/>
      <c r="L1311" s="39"/>
      <c r="M1311" s="36"/>
      <c r="N1311" s="157"/>
      <c r="O1311" s="220"/>
      <c r="P1311" s="38" t="s">
        <v>2039</v>
      </c>
    </row>
    <row r="1312" spans="2:16" ht="30.2" customHeight="1">
      <c r="B1312" s="312" t="s">
        <v>130</v>
      </c>
      <c r="C1312" s="35" t="s">
        <v>2052</v>
      </c>
      <c r="D1312" s="164"/>
      <c r="E1312" s="159" t="s">
        <v>237</v>
      </c>
      <c r="F1312" s="157"/>
      <c r="G1312" s="159" t="s">
        <v>166</v>
      </c>
      <c r="H1312" s="169"/>
      <c r="I1312" s="38"/>
      <c r="J1312" s="38"/>
      <c r="K1312" s="38"/>
      <c r="L1312" s="39"/>
      <c r="M1312" s="36"/>
      <c r="N1312" s="157"/>
      <c r="O1312" s="220"/>
      <c r="P1312" s="38" t="s">
        <v>2039</v>
      </c>
    </row>
    <row r="1313" spans="2:16" ht="30.2" customHeight="1">
      <c r="B1313" s="312" t="s">
        <v>130</v>
      </c>
      <c r="C1313" s="35" t="s">
        <v>2053</v>
      </c>
      <c r="D1313" s="164"/>
      <c r="E1313" s="159" t="s">
        <v>237</v>
      </c>
      <c r="F1313" s="157"/>
      <c r="G1313" s="159" t="s">
        <v>166</v>
      </c>
      <c r="H1313" s="169"/>
      <c r="I1313" s="38"/>
      <c r="J1313" s="38"/>
      <c r="K1313" s="38"/>
      <c r="L1313" s="39"/>
      <c r="M1313" s="36"/>
      <c r="N1313" s="157"/>
      <c r="O1313" s="220"/>
      <c r="P1313" s="38" t="s">
        <v>2039</v>
      </c>
    </row>
    <row r="1314" spans="2:16" ht="30.2" customHeight="1">
      <c r="B1314" s="312" t="s">
        <v>130</v>
      </c>
      <c r="C1314" s="35" t="s">
        <v>2054</v>
      </c>
      <c r="D1314" s="164"/>
      <c r="E1314" s="159" t="s">
        <v>237</v>
      </c>
      <c r="F1314" s="157"/>
      <c r="G1314" s="159" t="s">
        <v>166</v>
      </c>
      <c r="H1314" s="169"/>
      <c r="I1314" s="38"/>
      <c r="J1314" s="38"/>
      <c r="K1314" s="38"/>
      <c r="L1314" s="39"/>
      <c r="M1314" s="36"/>
      <c r="N1314" s="157"/>
      <c r="O1314" s="220"/>
      <c r="P1314" s="38" t="s">
        <v>2039</v>
      </c>
    </row>
    <row r="1315" spans="2:16" ht="30.2" customHeight="1">
      <c r="B1315" s="312" t="s">
        <v>130</v>
      </c>
      <c r="C1315" s="35" t="s">
        <v>2055</v>
      </c>
      <c r="D1315" s="164"/>
      <c r="E1315" s="159" t="s">
        <v>237</v>
      </c>
      <c r="F1315" s="157"/>
      <c r="G1315" s="159" t="s">
        <v>166</v>
      </c>
      <c r="H1315" s="169"/>
      <c r="I1315" s="38"/>
      <c r="J1315" s="38"/>
      <c r="K1315" s="38"/>
      <c r="L1315" s="39"/>
      <c r="M1315" s="36"/>
      <c r="N1315" s="157"/>
      <c r="O1315" s="220"/>
      <c r="P1315" s="38" t="s">
        <v>2039</v>
      </c>
    </row>
    <row r="1316" spans="2:16" ht="30.2" customHeight="1">
      <c r="B1316" s="312" t="s">
        <v>130</v>
      </c>
      <c r="C1316" s="35" t="s">
        <v>2056</v>
      </c>
      <c r="D1316" s="164"/>
      <c r="E1316" s="159" t="s">
        <v>237</v>
      </c>
      <c r="F1316" s="157"/>
      <c r="G1316" s="159" t="s">
        <v>166</v>
      </c>
      <c r="H1316" s="169"/>
      <c r="I1316" s="38"/>
      <c r="J1316" s="38"/>
      <c r="K1316" s="38"/>
      <c r="L1316" s="39"/>
      <c r="M1316" s="36"/>
      <c r="N1316" s="157"/>
      <c r="O1316" s="220"/>
      <c r="P1316" s="38" t="s">
        <v>2039</v>
      </c>
    </row>
    <row r="1317" spans="2:16" ht="30.2" customHeight="1">
      <c r="B1317" s="312" t="s">
        <v>130</v>
      </c>
      <c r="C1317" s="35" t="s">
        <v>2057</v>
      </c>
      <c r="D1317" s="164"/>
      <c r="E1317" s="159" t="s">
        <v>237</v>
      </c>
      <c r="F1317" s="157"/>
      <c r="G1317" s="159" t="s">
        <v>166</v>
      </c>
      <c r="H1317" s="169"/>
      <c r="I1317" s="38"/>
      <c r="J1317" s="38"/>
      <c r="K1317" s="38"/>
      <c r="L1317" s="39"/>
      <c r="M1317" s="36"/>
      <c r="N1317" s="157"/>
      <c r="O1317" s="220"/>
      <c r="P1317" s="38" t="s">
        <v>2039</v>
      </c>
    </row>
    <row r="1318" spans="2:16" ht="30.2" customHeight="1">
      <c r="B1318" s="312" t="s">
        <v>130</v>
      </c>
      <c r="C1318" s="35" t="s">
        <v>2058</v>
      </c>
      <c r="D1318" s="164"/>
      <c r="E1318" s="159" t="s">
        <v>237</v>
      </c>
      <c r="F1318" s="157"/>
      <c r="G1318" s="159" t="s">
        <v>166</v>
      </c>
      <c r="H1318" s="169"/>
      <c r="I1318" s="38"/>
      <c r="J1318" s="38"/>
      <c r="K1318" s="38"/>
      <c r="L1318" s="39"/>
      <c r="M1318" s="36"/>
      <c r="N1318" s="157"/>
      <c r="O1318" s="220"/>
      <c r="P1318" s="38" t="s">
        <v>2039</v>
      </c>
    </row>
    <row r="1319" spans="2:16" ht="30.2" customHeight="1">
      <c r="B1319" s="312" t="s">
        <v>130</v>
      </c>
      <c r="C1319" s="35" t="s">
        <v>2059</v>
      </c>
      <c r="D1319" s="164"/>
      <c r="E1319" s="159" t="s">
        <v>237</v>
      </c>
      <c r="F1319" s="157"/>
      <c r="G1319" s="159" t="s">
        <v>166</v>
      </c>
      <c r="H1319" s="169"/>
      <c r="I1319" s="38"/>
      <c r="J1319" s="38"/>
      <c r="K1319" s="38"/>
      <c r="L1319" s="39"/>
      <c r="M1319" s="36"/>
      <c r="N1319" s="157"/>
      <c r="O1319" s="220"/>
      <c r="P1319" s="38" t="s">
        <v>2039</v>
      </c>
    </row>
    <row r="1320" spans="2:16" ht="30.2" customHeight="1">
      <c r="B1320" s="312" t="s">
        <v>130</v>
      </c>
      <c r="C1320" s="35" t="s">
        <v>2060</v>
      </c>
      <c r="D1320" s="164"/>
      <c r="E1320" s="159" t="s">
        <v>237</v>
      </c>
      <c r="F1320" s="157"/>
      <c r="G1320" s="159" t="s">
        <v>166</v>
      </c>
      <c r="H1320" s="169"/>
      <c r="I1320" s="38"/>
      <c r="J1320" s="38"/>
      <c r="K1320" s="38"/>
      <c r="L1320" s="39"/>
      <c r="M1320" s="36"/>
      <c r="N1320" s="157"/>
      <c r="O1320" s="220"/>
      <c r="P1320" s="38" t="s">
        <v>2039</v>
      </c>
    </row>
    <row r="1321" spans="2:16" ht="30.2" customHeight="1">
      <c r="B1321" s="312" t="s">
        <v>130</v>
      </c>
      <c r="C1321" s="35" t="s">
        <v>2061</v>
      </c>
      <c r="D1321" s="164"/>
      <c r="E1321" s="159" t="s">
        <v>237</v>
      </c>
      <c r="F1321" s="157"/>
      <c r="G1321" s="159" t="s">
        <v>166</v>
      </c>
      <c r="H1321" s="169"/>
      <c r="I1321" s="38"/>
      <c r="J1321" s="38"/>
      <c r="K1321" s="38"/>
      <c r="L1321" s="39"/>
      <c r="M1321" s="36"/>
      <c r="N1321" s="157"/>
      <c r="O1321" s="220"/>
      <c r="P1321" s="38" t="s">
        <v>2039</v>
      </c>
    </row>
    <row r="1322" spans="2:16" ht="30.2" customHeight="1">
      <c r="B1322" s="312" t="s">
        <v>130</v>
      </c>
      <c r="C1322" s="35" t="s">
        <v>2062</v>
      </c>
      <c r="D1322" s="164"/>
      <c r="E1322" s="159" t="s">
        <v>237</v>
      </c>
      <c r="F1322" s="157"/>
      <c r="G1322" s="159" t="s">
        <v>166</v>
      </c>
      <c r="H1322" s="169"/>
      <c r="I1322" s="38"/>
      <c r="J1322" s="38"/>
      <c r="K1322" s="38"/>
      <c r="L1322" s="39"/>
      <c r="M1322" s="36"/>
      <c r="N1322" s="157"/>
      <c r="O1322" s="220"/>
      <c r="P1322" s="38" t="s">
        <v>2039</v>
      </c>
    </row>
    <row r="1323" spans="2:16" ht="30.2" customHeight="1">
      <c r="B1323" s="312" t="s">
        <v>130</v>
      </c>
      <c r="C1323" s="35" t="s">
        <v>2063</v>
      </c>
      <c r="D1323" s="164"/>
      <c r="E1323" s="159" t="s">
        <v>237</v>
      </c>
      <c r="F1323" s="157"/>
      <c r="G1323" s="159" t="s">
        <v>166</v>
      </c>
      <c r="H1323" s="169"/>
      <c r="I1323" s="38"/>
      <c r="J1323" s="38"/>
      <c r="K1323" s="38"/>
      <c r="L1323" s="39"/>
      <c r="M1323" s="36"/>
      <c r="N1323" s="157"/>
      <c r="O1323" s="220"/>
      <c r="P1323" s="38" t="s">
        <v>2039</v>
      </c>
    </row>
    <row r="1324" spans="2:16" ht="30.2" customHeight="1">
      <c r="B1324" s="312" t="s">
        <v>130</v>
      </c>
      <c r="C1324" s="35" t="s">
        <v>2064</v>
      </c>
      <c r="D1324" s="164"/>
      <c r="E1324" s="159" t="s">
        <v>237</v>
      </c>
      <c r="F1324" s="157"/>
      <c r="G1324" s="159" t="s">
        <v>166</v>
      </c>
      <c r="H1324" s="169"/>
      <c r="I1324" s="38"/>
      <c r="J1324" s="38"/>
      <c r="K1324" s="38"/>
      <c r="L1324" s="39"/>
      <c r="M1324" s="36"/>
      <c r="N1324" s="157"/>
      <c r="O1324" s="220"/>
      <c r="P1324" s="38" t="s">
        <v>2039</v>
      </c>
    </row>
    <row r="1325" spans="2:16" ht="30.2" customHeight="1">
      <c r="B1325" s="312" t="s">
        <v>130</v>
      </c>
      <c r="C1325" s="35" t="s">
        <v>2065</v>
      </c>
      <c r="D1325" s="164"/>
      <c r="E1325" s="159" t="s">
        <v>237</v>
      </c>
      <c r="F1325" s="157"/>
      <c r="G1325" s="159" t="s">
        <v>166</v>
      </c>
      <c r="H1325" s="169"/>
      <c r="I1325" s="38"/>
      <c r="J1325" s="38"/>
      <c r="K1325" s="38"/>
      <c r="L1325" s="39"/>
      <c r="M1325" s="36"/>
      <c r="N1325" s="157"/>
      <c r="O1325" s="220"/>
      <c r="P1325" s="38" t="s">
        <v>2039</v>
      </c>
    </row>
    <row r="1326" spans="2:16" ht="30.2" customHeight="1">
      <c r="B1326" s="312" t="s">
        <v>130</v>
      </c>
      <c r="C1326" s="35" t="s">
        <v>2066</v>
      </c>
      <c r="D1326" s="164"/>
      <c r="E1326" s="159" t="s">
        <v>237</v>
      </c>
      <c r="F1326" s="157"/>
      <c r="G1326" s="159" t="s">
        <v>166</v>
      </c>
      <c r="H1326" s="169"/>
      <c r="I1326" s="38"/>
      <c r="J1326" s="38"/>
      <c r="K1326" s="38"/>
      <c r="L1326" s="39"/>
      <c r="M1326" s="36"/>
      <c r="N1326" s="157"/>
      <c r="O1326" s="220"/>
      <c r="P1326" s="38" t="s">
        <v>2039</v>
      </c>
    </row>
    <row r="1327" spans="2:16" ht="30.2" customHeight="1">
      <c r="B1327" s="312" t="s">
        <v>130</v>
      </c>
      <c r="C1327" s="35" t="s">
        <v>2067</v>
      </c>
      <c r="D1327" s="164"/>
      <c r="E1327" s="159" t="s">
        <v>237</v>
      </c>
      <c r="F1327" s="157"/>
      <c r="G1327" s="159" t="s">
        <v>166</v>
      </c>
      <c r="H1327" s="169"/>
      <c r="I1327" s="38"/>
      <c r="J1327" s="38"/>
      <c r="K1327" s="38"/>
      <c r="L1327" s="39"/>
      <c r="M1327" s="36"/>
      <c r="N1327" s="157"/>
      <c r="O1327" s="220"/>
      <c r="P1327" s="38" t="s">
        <v>2039</v>
      </c>
    </row>
    <row r="1328" spans="2:16" ht="30.2" customHeight="1">
      <c r="B1328" s="312" t="s">
        <v>130</v>
      </c>
      <c r="C1328" s="35" t="s">
        <v>2068</v>
      </c>
      <c r="D1328" s="164"/>
      <c r="E1328" s="159" t="s">
        <v>237</v>
      </c>
      <c r="F1328" s="157"/>
      <c r="G1328" s="159" t="s">
        <v>166</v>
      </c>
      <c r="H1328" s="169"/>
      <c r="I1328" s="38"/>
      <c r="J1328" s="38"/>
      <c r="K1328" s="38"/>
      <c r="L1328" s="39"/>
      <c r="M1328" s="36"/>
      <c r="N1328" s="157"/>
      <c r="O1328" s="220"/>
      <c r="P1328" s="38" t="s">
        <v>2039</v>
      </c>
    </row>
    <row r="1329" spans="2:16" ht="30.2" customHeight="1">
      <c r="B1329" s="312" t="s">
        <v>130</v>
      </c>
      <c r="C1329" s="35" t="s">
        <v>2069</v>
      </c>
      <c r="D1329" s="164"/>
      <c r="E1329" s="159" t="s">
        <v>237</v>
      </c>
      <c r="F1329" s="157"/>
      <c r="G1329" s="159" t="s">
        <v>166</v>
      </c>
      <c r="H1329" s="169"/>
      <c r="I1329" s="38"/>
      <c r="J1329" s="38"/>
      <c r="K1329" s="38"/>
      <c r="L1329" s="39"/>
      <c r="M1329" s="36"/>
      <c r="N1329" s="157"/>
      <c r="O1329" s="220"/>
      <c r="P1329" s="38" t="s">
        <v>2039</v>
      </c>
    </row>
    <row r="1330" spans="2:16" ht="30.2" customHeight="1">
      <c r="B1330" s="312" t="s">
        <v>130</v>
      </c>
      <c r="C1330" s="35" t="s">
        <v>2070</v>
      </c>
      <c r="D1330" s="164"/>
      <c r="E1330" s="159" t="s">
        <v>237</v>
      </c>
      <c r="F1330" s="157"/>
      <c r="G1330" s="159" t="s">
        <v>166</v>
      </c>
      <c r="H1330" s="169"/>
      <c r="I1330" s="38"/>
      <c r="J1330" s="38"/>
      <c r="K1330" s="38"/>
      <c r="L1330" s="39"/>
      <c r="M1330" s="36"/>
      <c r="N1330" s="157"/>
      <c r="O1330" s="220"/>
      <c r="P1330" s="38" t="s">
        <v>2039</v>
      </c>
    </row>
    <row r="1331" spans="2:16" ht="30.2" customHeight="1">
      <c r="B1331" s="312" t="s">
        <v>130</v>
      </c>
      <c r="C1331" s="35" t="s">
        <v>2071</v>
      </c>
      <c r="D1331" s="164"/>
      <c r="E1331" s="159" t="s">
        <v>237</v>
      </c>
      <c r="F1331" s="157"/>
      <c r="G1331" s="159" t="s">
        <v>166</v>
      </c>
      <c r="H1331" s="169"/>
      <c r="I1331" s="38"/>
      <c r="J1331" s="38"/>
      <c r="K1331" s="38"/>
      <c r="L1331" s="39"/>
      <c r="M1331" s="36"/>
      <c r="N1331" s="157"/>
      <c r="O1331" s="220"/>
      <c r="P1331" s="38" t="s">
        <v>2039</v>
      </c>
    </row>
    <row r="1332" spans="2:16" ht="30.2" customHeight="1">
      <c r="B1332" s="312" t="s">
        <v>130</v>
      </c>
      <c r="C1332" s="35" t="s">
        <v>2072</v>
      </c>
      <c r="D1332" s="164"/>
      <c r="E1332" s="159" t="s">
        <v>237</v>
      </c>
      <c r="F1332" s="157"/>
      <c r="G1332" s="159" t="s">
        <v>166</v>
      </c>
      <c r="H1332" s="169"/>
      <c r="I1332" s="38"/>
      <c r="J1332" s="38"/>
      <c r="K1332" s="38"/>
      <c r="L1332" s="39"/>
      <c r="M1332" s="36"/>
      <c r="N1332" s="157"/>
      <c r="O1332" s="220"/>
      <c r="P1332" s="38" t="s">
        <v>2039</v>
      </c>
    </row>
    <row r="1333" spans="2:16" ht="30.2" customHeight="1">
      <c r="B1333" s="312" t="s">
        <v>130</v>
      </c>
      <c r="C1333" s="35" t="s">
        <v>2073</v>
      </c>
      <c r="D1333" s="164"/>
      <c r="E1333" s="159" t="s">
        <v>237</v>
      </c>
      <c r="F1333" s="157"/>
      <c r="G1333" s="159" t="s">
        <v>166</v>
      </c>
      <c r="H1333" s="169"/>
      <c r="I1333" s="38"/>
      <c r="J1333" s="38"/>
      <c r="K1333" s="38"/>
      <c r="L1333" s="39"/>
      <c r="M1333" s="36"/>
      <c r="N1333" s="157"/>
      <c r="O1333" s="220"/>
      <c r="P1333" s="38" t="s">
        <v>2039</v>
      </c>
    </row>
    <row r="1334" spans="2:16" ht="30.2" customHeight="1">
      <c r="B1334" s="312" t="s">
        <v>130</v>
      </c>
      <c r="C1334" s="35" t="s">
        <v>2074</v>
      </c>
      <c r="D1334" s="164"/>
      <c r="E1334" s="159" t="s">
        <v>237</v>
      </c>
      <c r="F1334" s="157"/>
      <c r="G1334" s="159" t="s">
        <v>166</v>
      </c>
      <c r="H1334" s="169"/>
      <c r="I1334" s="38"/>
      <c r="J1334" s="38"/>
      <c r="K1334" s="38"/>
      <c r="L1334" s="39"/>
      <c r="M1334" s="36"/>
      <c r="N1334" s="157"/>
      <c r="O1334" s="220"/>
      <c r="P1334" s="38" t="s">
        <v>2039</v>
      </c>
    </row>
    <row r="1335" spans="2:16" ht="30.2" customHeight="1">
      <c r="B1335" s="312" t="s">
        <v>130</v>
      </c>
      <c r="C1335" s="35" t="s">
        <v>2075</v>
      </c>
      <c r="D1335" s="164"/>
      <c r="E1335" s="159" t="s">
        <v>237</v>
      </c>
      <c r="F1335" s="157"/>
      <c r="G1335" s="159" t="s">
        <v>166</v>
      </c>
      <c r="H1335" s="169"/>
      <c r="I1335" s="38"/>
      <c r="J1335" s="38"/>
      <c r="K1335" s="38"/>
      <c r="L1335" s="39"/>
      <c r="M1335" s="36"/>
      <c r="N1335" s="157"/>
      <c r="O1335" s="220"/>
      <c r="P1335" s="38" t="s">
        <v>2039</v>
      </c>
    </row>
    <row r="1336" spans="2:16" ht="30.2" customHeight="1">
      <c r="B1336" s="312" t="s">
        <v>130</v>
      </c>
      <c r="C1336" s="35" t="s">
        <v>2076</v>
      </c>
      <c r="D1336" s="164"/>
      <c r="E1336" s="159" t="s">
        <v>237</v>
      </c>
      <c r="F1336" s="157"/>
      <c r="G1336" s="159" t="s">
        <v>166</v>
      </c>
      <c r="H1336" s="169"/>
      <c r="I1336" s="38"/>
      <c r="J1336" s="38"/>
      <c r="K1336" s="38"/>
      <c r="L1336" s="39"/>
      <c r="M1336" s="36"/>
      <c r="N1336" s="157"/>
      <c r="O1336" s="220"/>
      <c r="P1336" s="38" t="s">
        <v>2039</v>
      </c>
    </row>
    <row r="1337" spans="2:16" ht="30.2" customHeight="1">
      <c r="B1337" s="312" t="s">
        <v>130</v>
      </c>
      <c r="C1337" s="35" t="s">
        <v>2077</v>
      </c>
      <c r="D1337" s="164"/>
      <c r="E1337" s="159" t="s">
        <v>237</v>
      </c>
      <c r="F1337" s="157"/>
      <c r="G1337" s="159" t="s">
        <v>166</v>
      </c>
      <c r="H1337" s="169"/>
      <c r="I1337" s="38"/>
      <c r="J1337" s="38"/>
      <c r="K1337" s="38"/>
      <c r="L1337" s="39"/>
      <c r="M1337" s="36"/>
      <c r="N1337" s="157"/>
      <c r="O1337" s="220"/>
      <c r="P1337" s="38" t="s">
        <v>2039</v>
      </c>
    </row>
    <row r="1338" spans="2:16" ht="30.2" customHeight="1">
      <c r="B1338" s="312" t="s">
        <v>130</v>
      </c>
      <c r="C1338" s="35" t="s">
        <v>2078</v>
      </c>
      <c r="D1338" s="164"/>
      <c r="E1338" s="159" t="s">
        <v>237</v>
      </c>
      <c r="F1338" s="157"/>
      <c r="G1338" s="159" t="s">
        <v>166</v>
      </c>
      <c r="H1338" s="169"/>
      <c r="I1338" s="38"/>
      <c r="J1338" s="38"/>
      <c r="K1338" s="38"/>
      <c r="L1338" s="39"/>
      <c r="M1338" s="36"/>
      <c r="N1338" s="157"/>
      <c r="O1338" s="220"/>
      <c r="P1338" s="38" t="s">
        <v>2039</v>
      </c>
    </row>
    <row r="1339" spans="2:16" ht="30.2" customHeight="1">
      <c r="B1339" s="312" t="s">
        <v>130</v>
      </c>
      <c r="C1339" s="35" t="s">
        <v>2079</v>
      </c>
      <c r="D1339" s="164"/>
      <c r="E1339" s="159" t="s">
        <v>237</v>
      </c>
      <c r="F1339" s="157"/>
      <c r="G1339" s="159" t="s">
        <v>166</v>
      </c>
      <c r="H1339" s="169"/>
      <c r="I1339" s="38"/>
      <c r="J1339" s="38"/>
      <c r="K1339" s="38"/>
      <c r="L1339" s="39"/>
      <c r="M1339" s="36"/>
      <c r="N1339" s="157"/>
      <c r="O1339" s="220"/>
      <c r="P1339" s="38" t="s">
        <v>2039</v>
      </c>
    </row>
    <row r="1340" spans="2:16" ht="30.2" customHeight="1">
      <c r="B1340" s="312" t="s">
        <v>130</v>
      </c>
      <c r="C1340" s="35" t="s">
        <v>2080</v>
      </c>
      <c r="D1340" s="164"/>
      <c r="E1340" s="159" t="s">
        <v>237</v>
      </c>
      <c r="F1340" s="157"/>
      <c r="G1340" s="159" t="s">
        <v>166</v>
      </c>
      <c r="H1340" s="169"/>
      <c r="I1340" s="38"/>
      <c r="J1340" s="38"/>
      <c r="K1340" s="38"/>
      <c r="L1340" s="39"/>
      <c r="M1340" s="36"/>
      <c r="N1340" s="157"/>
      <c r="O1340" s="220"/>
      <c r="P1340" s="38" t="s">
        <v>2039</v>
      </c>
    </row>
    <row r="1341" spans="2:16" ht="30.2" customHeight="1">
      <c r="B1341" s="312" t="s">
        <v>130</v>
      </c>
      <c r="C1341" s="35" t="s">
        <v>2081</v>
      </c>
      <c r="D1341" s="164"/>
      <c r="E1341" s="159" t="s">
        <v>237</v>
      </c>
      <c r="F1341" s="157"/>
      <c r="G1341" s="159" t="s">
        <v>166</v>
      </c>
      <c r="H1341" s="169"/>
      <c r="I1341" s="38"/>
      <c r="J1341" s="38"/>
      <c r="K1341" s="38"/>
      <c r="L1341" s="39"/>
      <c r="M1341" s="36"/>
      <c r="N1341" s="157"/>
      <c r="O1341" s="220"/>
      <c r="P1341" s="38" t="s">
        <v>2039</v>
      </c>
    </row>
    <row r="1342" spans="2:16" ht="30.2" customHeight="1">
      <c r="B1342" s="312" t="s">
        <v>130</v>
      </c>
      <c r="C1342" s="35" t="s">
        <v>2082</v>
      </c>
      <c r="D1342" s="164"/>
      <c r="E1342" s="159" t="s">
        <v>237</v>
      </c>
      <c r="F1342" s="157"/>
      <c r="G1342" s="159" t="s">
        <v>166</v>
      </c>
      <c r="H1342" s="169"/>
      <c r="I1342" s="38"/>
      <c r="J1342" s="38"/>
      <c r="K1342" s="38"/>
      <c r="L1342" s="39"/>
      <c r="M1342" s="36"/>
      <c r="N1342" s="157"/>
      <c r="O1342" s="220"/>
      <c r="P1342" s="38" t="s">
        <v>2039</v>
      </c>
    </row>
    <row r="1343" spans="2:16" ht="30.2" customHeight="1">
      <c r="B1343" s="312" t="s">
        <v>130</v>
      </c>
      <c r="C1343" s="35" t="s">
        <v>2083</v>
      </c>
      <c r="D1343" s="164"/>
      <c r="E1343" s="159" t="s">
        <v>237</v>
      </c>
      <c r="F1343" s="157"/>
      <c r="G1343" s="159" t="s">
        <v>166</v>
      </c>
      <c r="H1343" s="169"/>
      <c r="I1343" s="38"/>
      <c r="J1343" s="38"/>
      <c r="K1343" s="38"/>
      <c r="L1343" s="39"/>
      <c r="M1343" s="36"/>
      <c r="N1343" s="157"/>
      <c r="O1343" s="220"/>
      <c r="P1343" s="38" t="s">
        <v>2039</v>
      </c>
    </row>
    <row r="1344" spans="2:16" ht="30.2" customHeight="1">
      <c r="B1344" s="312" t="s">
        <v>130</v>
      </c>
      <c r="C1344" s="35" t="s">
        <v>2084</v>
      </c>
      <c r="D1344" s="164"/>
      <c r="E1344" s="159" t="s">
        <v>237</v>
      </c>
      <c r="F1344" s="157"/>
      <c r="G1344" s="159" t="s">
        <v>166</v>
      </c>
      <c r="H1344" s="169"/>
      <c r="I1344" s="38"/>
      <c r="J1344" s="38"/>
      <c r="K1344" s="38"/>
      <c r="L1344" s="39"/>
      <c r="M1344" s="36"/>
      <c r="N1344" s="157"/>
      <c r="O1344" s="220"/>
      <c r="P1344" s="38" t="s">
        <v>2039</v>
      </c>
    </row>
    <row r="1345" spans="2:16" ht="30.2" customHeight="1">
      <c r="B1345" s="312" t="s">
        <v>130</v>
      </c>
      <c r="C1345" s="35" t="s">
        <v>2085</v>
      </c>
      <c r="D1345" s="164"/>
      <c r="E1345" s="159" t="s">
        <v>237</v>
      </c>
      <c r="F1345" s="157"/>
      <c r="G1345" s="159" t="s">
        <v>166</v>
      </c>
      <c r="H1345" s="169"/>
      <c r="I1345" s="38"/>
      <c r="J1345" s="38"/>
      <c r="K1345" s="38"/>
      <c r="L1345" s="39"/>
      <c r="M1345" s="36"/>
      <c r="N1345" s="157"/>
      <c r="O1345" s="220"/>
      <c r="P1345" s="38" t="s">
        <v>2039</v>
      </c>
    </row>
    <row r="1346" spans="2:16" ht="30.2" customHeight="1">
      <c r="B1346" s="312" t="s">
        <v>130</v>
      </c>
      <c r="C1346" s="35" t="s">
        <v>2086</v>
      </c>
      <c r="D1346" s="164"/>
      <c r="E1346" s="159" t="s">
        <v>237</v>
      </c>
      <c r="F1346" s="157"/>
      <c r="G1346" s="159" t="s">
        <v>166</v>
      </c>
      <c r="H1346" s="169"/>
      <c r="I1346" s="38"/>
      <c r="J1346" s="38"/>
      <c r="K1346" s="38"/>
      <c r="L1346" s="39"/>
      <c r="M1346" s="36"/>
      <c r="N1346" s="157"/>
      <c r="O1346" s="220"/>
      <c r="P1346" s="38" t="s">
        <v>2039</v>
      </c>
    </row>
    <row r="1347" spans="2:16" ht="30.2" customHeight="1">
      <c r="B1347" s="312" t="s">
        <v>130</v>
      </c>
      <c r="C1347" s="35" t="s">
        <v>2087</v>
      </c>
      <c r="D1347" s="164"/>
      <c r="E1347" s="159" t="s">
        <v>237</v>
      </c>
      <c r="F1347" s="157"/>
      <c r="G1347" s="159" t="s">
        <v>166</v>
      </c>
      <c r="H1347" s="169"/>
      <c r="I1347" s="38"/>
      <c r="J1347" s="38"/>
      <c r="K1347" s="38"/>
      <c r="L1347" s="39"/>
      <c r="M1347" s="36"/>
      <c r="N1347" s="157"/>
      <c r="O1347" s="220"/>
      <c r="P1347" s="38" t="s">
        <v>2039</v>
      </c>
    </row>
    <row r="1348" spans="2:16" ht="30.2" customHeight="1">
      <c r="B1348" s="312" t="s">
        <v>130</v>
      </c>
      <c r="C1348" s="35" t="s">
        <v>2088</v>
      </c>
      <c r="D1348" s="164"/>
      <c r="E1348" s="159" t="s">
        <v>237</v>
      </c>
      <c r="F1348" s="157"/>
      <c r="G1348" s="159" t="s">
        <v>166</v>
      </c>
      <c r="H1348" s="169"/>
      <c r="I1348" s="38"/>
      <c r="J1348" s="38"/>
      <c r="K1348" s="38"/>
      <c r="L1348" s="39"/>
      <c r="M1348" s="36"/>
      <c r="N1348" s="157"/>
      <c r="O1348" s="220"/>
      <c r="P1348" s="38" t="s">
        <v>2039</v>
      </c>
    </row>
    <row r="1349" spans="2:16" ht="30.2" customHeight="1">
      <c r="B1349" s="312" t="s">
        <v>130</v>
      </c>
      <c r="C1349" s="35" t="s">
        <v>2089</v>
      </c>
      <c r="D1349" s="164"/>
      <c r="E1349" s="159" t="s">
        <v>237</v>
      </c>
      <c r="F1349" s="157"/>
      <c r="G1349" s="159" t="s">
        <v>166</v>
      </c>
      <c r="H1349" s="169"/>
      <c r="I1349" s="38"/>
      <c r="J1349" s="38"/>
      <c r="K1349" s="38"/>
      <c r="L1349" s="39"/>
      <c r="M1349" s="36"/>
      <c r="N1349" s="157"/>
      <c r="O1349" s="220"/>
      <c r="P1349" s="38" t="s">
        <v>2039</v>
      </c>
    </row>
    <row r="1350" spans="2:16" ht="30.2" customHeight="1">
      <c r="B1350" s="312" t="s">
        <v>130</v>
      </c>
      <c r="C1350" s="35" t="s">
        <v>2090</v>
      </c>
      <c r="D1350" s="164"/>
      <c r="E1350" s="159" t="s">
        <v>237</v>
      </c>
      <c r="F1350" s="157"/>
      <c r="G1350" s="159" t="s">
        <v>166</v>
      </c>
      <c r="H1350" s="169"/>
      <c r="I1350" s="38"/>
      <c r="J1350" s="38"/>
      <c r="K1350" s="38"/>
      <c r="L1350" s="39"/>
      <c r="M1350" s="36"/>
      <c r="N1350" s="157"/>
      <c r="O1350" s="220"/>
      <c r="P1350" s="38" t="s">
        <v>2039</v>
      </c>
    </row>
    <row r="1351" spans="2:16" ht="30.2" customHeight="1">
      <c r="B1351" s="312" t="s">
        <v>130</v>
      </c>
      <c r="C1351" s="35" t="s">
        <v>2091</v>
      </c>
      <c r="D1351" s="164"/>
      <c r="E1351" s="159" t="s">
        <v>237</v>
      </c>
      <c r="F1351" s="157"/>
      <c r="G1351" s="159" t="s">
        <v>166</v>
      </c>
      <c r="H1351" s="169"/>
      <c r="I1351" s="38"/>
      <c r="J1351" s="38"/>
      <c r="K1351" s="38"/>
      <c r="L1351" s="39"/>
      <c r="M1351" s="36"/>
      <c r="N1351" s="157"/>
      <c r="O1351" s="220"/>
      <c r="P1351" s="38" t="s">
        <v>2039</v>
      </c>
    </row>
    <row r="1352" spans="2:16" ht="30.2" customHeight="1">
      <c r="B1352" s="312" t="s">
        <v>130</v>
      </c>
      <c r="C1352" s="35" t="s">
        <v>2092</v>
      </c>
      <c r="D1352" s="164"/>
      <c r="E1352" s="159" t="s">
        <v>237</v>
      </c>
      <c r="F1352" s="157"/>
      <c r="G1352" s="159" t="s">
        <v>166</v>
      </c>
      <c r="H1352" s="169"/>
      <c r="I1352" s="38"/>
      <c r="J1352" s="38"/>
      <c r="K1352" s="38"/>
      <c r="L1352" s="39"/>
      <c r="M1352" s="36"/>
      <c r="N1352" s="157"/>
      <c r="O1352" s="220"/>
      <c r="P1352" s="38" t="s">
        <v>2039</v>
      </c>
    </row>
    <row r="1353" spans="2:16" ht="30.2" customHeight="1">
      <c r="B1353" s="312" t="s">
        <v>130</v>
      </c>
      <c r="C1353" s="35" t="s">
        <v>2093</v>
      </c>
      <c r="D1353" s="164"/>
      <c r="E1353" s="159" t="s">
        <v>237</v>
      </c>
      <c r="F1353" s="157"/>
      <c r="G1353" s="159" t="s">
        <v>166</v>
      </c>
      <c r="H1353" s="169"/>
      <c r="I1353" s="38"/>
      <c r="J1353" s="38"/>
      <c r="K1353" s="38"/>
      <c r="L1353" s="39"/>
      <c r="M1353" s="36"/>
      <c r="N1353" s="157"/>
      <c r="O1353" s="220"/>
      <c r="P1353" s="38" t="s">
        <v>2039</v>
      </c>
    </row>
    <row r="1354" spans="2:16" ht="30.2" customHeight="1">
      <c r="B1354" s="312" t="s">
        <v>130</v>
      </c>
      <c r="C1354" s="35" t="s">
        <v>2094</v>
      </c>
      <c r="D1354" s="164"/>
      <c r="E1354" s="159" t="s">
        <v>237</v>
      </c>
      <c r="F1354" s="157"/>
      <c r="G1354" s="159" t="s">
        <v>166</v>
      </c>
      <c r="H1354" s="169"/>
      <c r="I1354" s="38"/>
      <c r="J1354" s="38"/>
      <c r="K1354" s="38"/>
      <c r="L1354" s="39"/>
      <c r="M1354" s="36"/>
      <c r="N1354" s="157"/>
      <c r="O1354" s="220"/>
      <c r="P1354" s="38" t="s">
        <v>2039</v>
      </c>
    </row>
    <row r="1355" spans="2:16" ht="30.2" customHeight="1">
      <c r="B1355" s="312" t="s">
        <v>130</v>
      </c>
      <c r="C1355" s="35" t="s">
        <v>2095</v>
      </c>
      <c r="D1355" s="164"/>
      <c r="E1355" s="159" t="s">
        <v>237</v>
      </c>
      <c r="F1355" s="157"/>
      <c r="G1355" s="159" t="s">
        <v>166</v>
      </c>
      <c r="H1355" s="169"/>
      <c r="I1355" s="38"/>
      <c r="J1355" s="38"/>
      <c r="K1355" s="38"/>
      <c r="L1355" s="39"/>
      <c r="M1355" s="36"/>
      <c r="N1355" s="157"/>
      <c r="O1355" s="220"/>
      <c r="P1355" s="38" t="s">
        <v>2039</v>
      </c>
    </row>
    <row r="1356" spans="2:16" ht="30.2" customHeight="1">
      <c r="B1356" s="312" t="s">
        <v>130</v>
      </c>
      <c r="C1356" s="35" t="s">
        <v>2096</v>
      </c>
      <c r="D1356" s="164"/>
      <c r="E1356" s="159" t="s">
        <v>237</v>
      </c>
      <c r="F1356" s="157"/>
      <c r="G1356" s="159" t="s">
        <v>166</v>
      </c>
      <c r="H1356" s="169"/>
      <c r="I1356" s="38"/>
      <c r="J1356" s="38"/>
      <c r="K1356" s="38"/>
      <c r="L1356" s="39"/>
      <c r="M1356" s="36"/>
      <c r="N1356" s="157"/>
      <c r="O1356" s="220"/>
      <c r="P1356" s="38" t="s">
        <v>2039</v>
      </c>
    </row>
    <row r="1357" spans="2:16" ht="30.2" customHeight="1">
      <c r="B1357" s="312" t="s">
        <v>130</v>
      </c>
      <c r="C1357" s="35" t="s">
        <v>2097</v>
      </c>
      <c r="D1357" s="164"/>
      <c r="E1357" s="159" t="s">
        <v>237</v>
      </c>
      <c r="F1357" s="157"/>
      <c r="G1357" s="159" t="s">
        <v>166</v>
      </c>
      <c r="H1357" s="169"/>
      <c r="I1357" s="38"/>
      <c r="J1357" s="38"/>
      <c r="K1357" s="38"/>
      <c r="L1357" s="39"/>
      <c r="M1357" s="36"/>
      <c r="N1357" s="157"/>
      <c r="O1357" s="220"/>
      <c r="P1357" s="38" t="s">
        <v>2039</v>
      </c>
    </row>
    <row r="1358" spans="2:16" ht="30.2" customHeight="1">
      <c r="B1358" s="312" t="s">
        <v>130</v>
      </c>
      <c r="C1358" s="35" t="s">
        <v>2098</v>
      </c>
      <c r="D1358" s="164"/>
      <c r="E1358" s="159" t="s">
        <v>237</v>
      </c>
      <c r="F1358" s="157"/>
      <c r="G1358" s="159" t="s">
        <v>166</v>
      </c>
      <c r="H1358" s="169"/>
      <c r="I1358" s="38"/>
      <c r="J1358" s="38"/>
      <c r="K1358" s="38"/>
      <c r="L1358" s="39"/>
      <c r="M1358" s="36"/>
      <c r="N1358" s="157"/>
      <c r="O1358" s="220"/>
      <c r="P1358" s="38" t="s">
        <v>2039</v>
      </c>
    </row>
    <row r="1359" spans="2:16" ht="30.2" customHeight="1">
      <c r="B1359" s="312" t="s">
        <v>130</v>
      </c>
      <c r="C1359" s="35" t="s">
        <v>2099</v>
      </c>
      <c r="D1359" s="164"/>
      <c r="E1359" s="159" t="s">
        <v>237</v>
      </c>
      <c r="F1359" s="157"/>
      <c r="G1359" s="159" t="s">
        <v>166</v>
      </c>
      <c r="H1359" s="169"/>
      <c r="I1359" s="38"/>
      <c r="J1359" s="38"/>
      <c r="K1359" s="38"/>
      <c r="L1359" s="39"/>
      <c r="M1359" s="36"/>
      <c r="N1359" s="157"/>
      <c r="O1359" s="220"/>
      <c r="P1359" s="38" t="s">
        <v>2039</v>
      </c>
    </row>
    <row r="1360" spans="2:16" ht="30.2" customHeight="1">
      <c r="B1360" s="312" t="s">
        <v>130</v>
      </c>
      <c r="C1360" s="35" t="s">
        <v>2100</v>
      </c>
      <c r="D1360" s="164"/>
      <c r="E1360" s="159" t="s">
        <v>237</v>
      </c>
      <c r="F1360" s="157"/>
      <c r="G1360" s="159" t="s">
        <v>166</v>
      </c>
      <c r="H1360" s="169"/>
      <c r="I1360" s="38"/>
      <c r="J1360" s="38"/>
      <c r="K1360" s="38"/>
      <c r="L1360" s="39"/>
      <c r="M1360" s="36"/>
      <c r="N1360" s="157"/>
      <c r="O1360" s="220"/>
      <c r="P1360" s="38" t="s">
        <v>2039</v>
      </c>
    </row>
    <row r="1361" spans="2:16" ht="30.2" customHeight="1">
      <c r="B1361" s="312" t="s">
        <v>130</v>
      </c>
      <c r="C1361" s="35" t="s">
        <v>2101</v>
      </c>
      <c r="D1361" s="164"/>
      <c r="E1361" s="159" t="s">
        <v>237</v>
      </c>
      <c r="F1361" s="157"/>
      <c r="G1361" s="159" t="s">
        <v>166</v>
      </c>
      <c r="H1361" s="169"/>
      <c r="I1361" s="38"/>
      <c r="J1361" s="38"/>
      <c r="K1361" s="38"/>
      <c r="L1361" s="39"/>
      <c r="M1361" s="36"/>
      <c r="N1361" s="157"/>
      <c r="O1361" s="220"/>
      <c r="P1361" s="38" t="s">
        <v>2039</v>
      </c>
    </row>
    <row r="1362" spans="2:16" ht="30.2" customHeight="1">
      <c r="B1362" s="312" t="s">
        <v>130</v>
      </c>
      <c r="C1362" s="35" t="s">
        <v>2102</v>
      </c>
      <c r="D1362" s="164"/>
      <c r="E1362" s="159" t="s">
        <v>237</v>
      </c>
      <c r="F1362" s="157"/>
      <c r="G1362" s="159" t="s">
        <v>166</v>
      </c>
      <c r="H1362" s="169"/>
      <c r="I1362" s="38"/>
      <c r="J1362" s="38"/>
      <c r="K1362" s="38"/>
      <c r="L1362" s="39"/>
      <c r="M1362" s="36"/>
      <c r="N1362" s="157"/>
      <c r="O1362" s="220"/>
      <c r="P1362" s="38" t="s">
        <v>2039</v>
      </c>
    </row>
    <row r="1363" spans="2:16" ht="30.2" customHeight="1">
      <c r="B1363" s="312" t="s">
        <v>130</v>
      </c>
      <c r="C1363" s="35" t="s">
        <v>2103</v>
      </c>
      <c r="D1363" s="164"/>
      <c r="E1363" s="159" t="s">
        <v>237</v>
      </c>
      <c r="F1363" s="157"/>
      <c r="G1363" s="159" t="s">
        <v>166</v>
      </c>
      <c r="H1363" s="169"/>
      <c r="I1363" s="38"/>
      <c r="J1363" s="38"/>
      <c r="K1363" s="38"/>
      <c r="L1363" s="39"/>
      <c r="M1363" s="36"/>
      <c r="N1363" s="157"/>
      <c r="O1363" s="220"/>
      <c r="P1363" s="38" t="s">
        <v>2039</v>
      </c>
    </row>
    <row r="1364" spans="2:16" ht="30.2" customHeight="1">
      <c r="B1364" s="312" t="s">
        <v>130</v>
      </c>
      <c r="C1364" s="35" t="s">
        <v>2104</v>
      </c>
      <c r="D1364" s="163"/>
      <c r="E1364" s="159" t="s">
        <v>237</v>
      </c>
      <c r="F1364" s="157"/>
      <c r="G1364" s="159" t="s">
        <v>166</v>
      </c>
      <c r="H1364" s="169"/>
      <c r="I1364" s="38"/>
      <c r="J1364" s="38"/>
      <c r="K1364" s="38"/>
      <c r="L1364" s="39"/>
      <c r="M1364" s="36"/>
      <c r="N1364" s="157"/>
      <c r="O1364" s="220"/>
      <c r="P1364" s="38" t="s">
        <v>2039</v>
      </c>
    </row>
    <row r="1365" spans="2:16" ht="30.2" customHeight="1">
      <c r="B1365" s="312" t="s">
        <v>130</v>
      </c>
      <c r="C1365" s="35" t="s">
        <v>2105</v>
      </c>
      <c r="D1365" s="163"/>
      <c r="E1365" s="159" t="s">
        <v>237</v>
      </c>
      <c r="F1365" s="157"/>
      <c r="G1365" s="159" t="s">
        <v>166</v>
      </c>
      <c r="H1365" s="169"/>
      <c r="I1365" s="38"/>
      <c r="J1365" s="38"/>
      <c r="K1365" s="38"/>
      <c r="L1365" s="39"/>
      <c r="M1365" s="36"/>
      <c r="N1365" s="157"/>
      <c r="O1365" s="220"/>
      <c r="P1365" s="38" t="s">
        <v>2039</v>
      </c>
    </row>
    <row r="1366" spans="2:16" ht="30.2" customHeight="1">
      <c r="B1366" s="312"/>
      <c r="C1366" s="35" t="s">
        <v>2106</v>
      </c>
      <c r="D1366" s="163"/>
      <c r="E1366" s="159" t="s">
        <v>237</v>
      </c>
      <c r="F1366" s="157"/>
      <c r="G1366" s="159" t="s">
        <v>166</v>
      </c>
      <c r="H1366" s="169"/>
      <c r="I1366" s="38"/>
      <c r="J1366" s="38"/>
      <c r="K1366" s="38"/>
      <c r="L1366" s="39"/>
      <c r="M1366" s="36"/>
      <c r="N1366" s="157"/>
      <c r="O1366" s="220"/>
      <c r="P1366" s="38"/>
    </row>
    <row r="1367" spans="2:16" ht="30.2" customHeight="1">
      <c r="B1367" s="312"/>
      <c r="C1367" s="35" t="s">
        <v>2107</v>
      </c>
      <c r="D1367" s="163" t="s">
        <v>611</v>
      </c>
      <c r="E1367" s="159" t="s">
        <v>296</v>
      </c>
      <c r="F1367" s="157" t="s">
        <v>2108</v>
      </c>
      <c r="G1367" s="159" t="s">
        <v>150</v>
      </c>
      <c r="H1367" s="169"/>
      <c r="I1367" s="38"/>
      <c r="J1367" s="38"/>
      <c r="K1367" s="38"/>
      <c r="L1367" s="39"/>
      <c r="M1367" s="36" t="s">
        <v>2109</v>
      </c>
      <c r="N1367" s="157" t="s">
        <v>152</v>
      </c>
      <c r="O1367" s="220"/>
      <c r="P1367" s="38" t="s">
        <v>2110</v>
      </c>
    </row>
    <row r="1368" spans="2:16" ht="30.2" customHeight="1">
      <c r="B1368" s="312"/>
      <c r="C1368" s="35" t="s">
        <v>2111</v>
      </c>
      <c r="D1368" s="163" t="s">
        <v>1138</v>
      </c>
      <c r="E1368" s="159" t="s">
        <v>237</v>
      </c>
      <c r="F1368" s="157" t="s">
        <v>2112</v>
      </c>
      <c r="G1368" s="159" t="s">
        <v>150</v>
      </c>
      <c r="H1368" s="169"/>
      <c r="I1368" s="38"/>
      <c r="J1368" s="38"/>
      <c r="K1368" s="38"/>
      <c r="L1368" s="39"/>
      <c r="M1368" s="36" t="s">
        <v>2109</v>
      </c>
      <c r="N1368" s="157" t="s">
        <v>152</v>
      </c>
      <c r="O1368" s="220"/>
      <c r="P1368" s="38" t="s">
        <v>2113</v>
      </c>
    </row>
    <row r="1369" spans="2:16" ht="30.2" customHeight="1">
      <c r="B1369" s="312" t="s">
        <v>154</v>
      </c>
      <c r="C1369" s="35" t="s">
        <v>2114</v>
      </c>
      <c r="D1369" s="163" t="s">
        <v>2115</v>
      </c>
      <c r="E1369" s="159" t="s">
        <v>237</v>
      </c>
      <c r="F1369" s="157"/>
      <c r="G1369" s="159" t="s">
        <v>138</v>
      </c>
      <c r="H1369" s="169"/>
      <c r="I1369" s="38"/>
      <c r="J1369" s="38"/>
      <c r="K1369" s="38"/>
      <c r="L1369" s="39"/>
      <c r="M1369" s="36" t="s">
        <v>2116</v>
      </c>
      <c r="N1369" s="157" t="s">
        <v>220</v>
      </c>
      <c r="O1369" s="220"/>
      <c r="P1369" s="38" t="s">
        <v>2117</v>
      </c>
    </row>
    <row r="1370" spans="2:16" ht="30.2" customHeight="1">
      <c r="B1370" s="312" t="s">
        <v>130</v>
      </c>
      <c r="C1370" s="35" t="s">
        <v>2118</v>
      </c>
      <c r="D1370" s="163" t="s">
        <v>496</v>
      </c>
      <c r="E1370" s="159" t="s">
        <v>237</v>
      </c>
      <c r="F1370" s="157"/>
      <c r="G1370" s="159" t="s">
        <v>138</v>
      </c>
      <c r="H1370" s="169"/>
      <c r="I1370" s="38"/>
      <c r="J1370" s="38"/>
      <c r="K1370" s="38"/>
      <c r="L1370" s="39"/>
      <c r="M1370" s="36" t="s">
        <v>2119</v>
      </c>
      <c r="N1370" s="157" t="s">
        <v>220</v>
      </c>
      <c r="O1370" s="220"/>
      <c r="P1370" s="38" t="s">
        <v>2117</v>
      </c>
    </row>
    <row r="1371" spans="2:16" ht="30.2" customHeight="1">
      <c r="B1371" s="312" t="s">
        <v>139</v>
      </c>
      <c r="C1371" s="35" t="s">
        <v>2120</v>
      </c>
      <c r="D1371" s="163" t="s">
        <v>157</v>
      </c>
      <c r="E1371" s="159"/>
      <c r="F1371" s="157"/>
      <c r="G1371" s="159" t="s">
        <v>141</v>
      </c>
      <c r="H1371" s="169"/>
      <c r="I1371" s="38"/>
      <c r="J1371" s="38"/>
      <c r="K1371" s="38"/>
      <c r="L1371" s="39"/>
      <c r="M1371" s="36"/>
      <c r="N1371" s="157"/>
      <c r="O1371" s="220"/>
      <c r="P1371" s="38" t="s">
        <v>2121</v>
      </c>
    </row>
    <row r="1372" spans="2:16" ht="30.2" customHeight="1">
      <c r="B1372" s="312" t="s">
        <v>154</v>
      </c>
      <c r="C1372" s="35" t="s">
        <v>2014</v>
      </c>
      <c r="D1372" s="163"/>
      <c r="E1372" s="159" t="s">
        <v>237</v>
      </c>
      <c r="F1372" s="157" t="s">
        <v>2122</v>
      </c>
      <c r="G1372" s="159" t="s">
        <v>138</v>
      </c>
      <c r="H1372" s="169"/>
      <c r="I1372" s="38"/>
      <c r="J1372" s="38"/>
      <c r="K1372" s="38"/>
      <c r="L1372" s="39"/>
      <c r="M1372" s="36"/>
      <c r="N1372" s="157"/>
      <c r="O1372" s="220"/>
      <c r="P1372" s="38" t="s">
        <v>2123</v>
      </c>
    </row>
    <row r="1373" spans="2:16" ht="30.2" customHeight="1">
      <c r="B1373" s="312" t="s">
        <v>154</v>
      </c>
      <c r="C1373" s="35" t="s">
        <v>2014</v>
      </c>
      <c r="D1373" s="163"/>
      <c r="E1373" s="159" t="s">
        <v>237</v>
      </c>
      <c r="F1373" s="157" t="s">
        <v>2122</v>
      </c>
      <c r="G1373" s="159" t="s">
        <v>138</v>
      </c>
      <c r="H1373" s="169"/>
      <c r="I1373" s="38"/>
      <c r="J1373" s="38"/>
      <c r="K1373" s="38"/>
      <c r="L1373" s="39"/>
      <c r="M1373" s="36"/>
      <c r="N1373" s="157"/>
      <c r="O1373" s="220"/>
      <c r="P1373" s="38" t="s">
        <v>2123</v>
      </c>
    </row>
    <row r="1374" spans="2:16" ht="30.2" customHeight="1">
      <c r="B1374" s="312" t="s">
        <v>154</v>
      </c>
      <c r="C1374" s="35" t="s">
        <v>15</v>
      </c>
      <c r="D1374" s="163"/>
      <c r="E1374" s="159" t="s">
        <v>237</v>
      </c>
      <c r="F1374" s="157" t="s">
        <v>2124</v>
      </c>
      <c r="G1374" s="159" t="s">
        <v>138</v>
      </c>
      <c r="H1374" s="169"/>
      <c r="I1374" s="38"/>
      <c r="J1374" s="38"/>
      <c r="K1374" s="38"/>
      <c r="L1374" s="39"/>
      <c r="M1374" s="36"/>
      <c r="N1374" s="157"/>
      <c r="O1374" s="220"/>
      <c r="P1374" s="38" t="s">
        <v>2123</v>
      </c>
    </row>
    <row r="1375" spans="2:16" ht="30.2" customHeight="1">
      <c r="B1375" s="312" t="s">
        <v>154</v>
      </c>
      <c r="C1375" s="35" t="s">
        <v>17</v>
      </c>
      <c r="D1375" s="163"/>
      <c r="E1375" s="159" t="s">
        <v>237</v>
      </c>
      <c r="F1375" s="157" t="s">
        <v>2125</v>
      </c>
      <c r="G1375" s="159" t="s">
        <v>138</v>
      </c>
      <c r="H1375" s="169"/>
      <c r="I1375" s="38"/>
      <c r="J1375" s="38"/>
      <c r="K1375" s="38"/>
      <c r="L1375" s="39"/>
      <c r="M1375" s="36"/>
      <c r="N1375" s="157"/>
      <c r="O1375" s="220"/>
      <c r="P1375" s="38" t="s">
        <v>2123</v>
      </c>
    </row>
    <row r="1376" spans="2:16" ht="30.2" customHeight="1">
      <c r="B1376" s="312" t="s">
        <v>154</v>
      </c>
      <c r="C1376" s="35" t="s">
        <v>18</v>
      </c>
      <c r="D1376" s="163"/>
      <c r="E1376" s="159" t="s">
        <v>237</v>
      </c>
      <c r="F1376" s="157" t="s">
        <v>1999</v>
      </c>
      <c r="G1376" s="159" t="s">
        <v>138</v>
      </c>
      <c r="H1376" s="169"/>
      <c r="I1376" s="38"/>
      <c r="J1376" s="38"/>
      <c r="K1376" s="38"/>
      <c r="L1376" s="39"/>
      <c r="M1376" s="36"/>
      <c r="N1376" s="157"/>
      <c r="O1376" s="220"/>
      <c r="P1376" s="38" t="s">
        <v>2123</v>
      </c>
    </row>
    <row r="1377" spans="2:16" ht="30.2" customHeight="1">
      <c r="B1377" s="312" t="s">
        <v>154</v>
      </c>
      <c r="C1377" s="35" t="s">
        <v>19</v>
      </c>
      <c r="D1377" s="163"/>
      <c r="E1377" s="159" t="s">
        <v>237</v>
      </c>
      <c r="F1377" s="157" t="s">
        <v>2126</v>
      </c>
      <c r="G1377" s="159" t="s">
        <v>138</v>
      </c>
      <c r="H1377" s="169"/>
      <c r="I1377" s="38"/>
      <c r="J1377" s="38"/>
      <c r="K1377" s="38"/>
      <c r="L1377" s="39"/>
      <c r="M1377" s="36"/>
      <c r="N1377" s="157"/>
      <c r="O1377" s="220"/>
      <c r="P1377" s="38" t="s">
        <v>2123</v>
      </c>
    </row>
    <row r="1378" spans="2:16" ht="30.2" customHeight="1">
      <c r="B1378" s="312" t="s">
        <v>154</v>
      </c>
      <c r="C1378" s="35" t="s">
        <v>20</v>
      </c>
      <c r="D1378" s="163"/>
      <c r="E1378" s="159" t="s">
        <v>237</v>
      </c>
      <c r="F1378" s="157" t="s">
        <v>2127</v>
      </c>
      <c r="G1378" s="159" t="s">
        <v>138</v>
      </c>
      <c r="H1378" s="169"/>
      <c r="I1378" s="38"/>
      <c r="J1378" s="38"/>
      <c r="K1378" s="38"/>
      <c r="L1378" s="39"/>
      <c r="M1378" s="36"/>
      <c r="N1378" s="157"/>
      <c r="O1378" s="220"/>
      <c r="P1378" s="38" t="s">
        <v>2123</v>
      </c>
    </row>
    <row r="1379" spans="2:16" ht="30.2" customHeight="1">
      <c r="B1379" s="312" t="s">
        <v>154</v>
      </c>
      <c r="C1379" s="35" t="s">
        <v>21</v>
      </c>
      <c r="D1379" s="163"/>
      <c r="E1379" s="159" t="s">
        <v>237</v>
      </c>
      <c r="F1379" s="157" t="s">
        <v>1972</v>
      </c>
      <c r="G1379" s="159" t="s">
        <v>138</v>
      </c>
      <c r="H1379" s="169"/>
      <c r="I1379" s="38"/>
      <c r="J1379" s="38"/>
      <c r="K1379" s="38"/>
      <c r="L1379" s="39"/>
      <c r="M1379" s="36"/>
      <c r="N1379" s="157"/>
      <c r="O1379" s="220"/>
      <c r="P1379" s="38" t="s">
        <v>2123</v>
      </c>
    </row>
    <row r="1380" spans="2:16" ht="30.2" customHeight="1">
      <c r="B1380" s="312" t="s">
        <v>154</v>
      </c>
      <c r="C1380" s="35" t="s">
        <v>22</v>
      </c>
      <c r="D1380" s="163"/>
      <c r="E1380" s="159" t="s">
        <v>237</v>
      </c>
      <c r="F1380" s="157" t="s">
        <v>2128</v>
      </c>
      <c r="G1380" s="159" t="s">
        <v>138</v>
      </c>
      <c r="H1380" s="169"/>
      <c r="I1380" s="38"/>
      <c r="J1380" s="38"/>
      <c r="K1380" s="38"/>
      <c r="L1380" s="39"/>
      <c r="M1380" s="36"/>
      <c r="N1380" s="157"/>
      <c r="O1380" s="220"/>
      <c r="P1380" s="38" t="s">
        <v>2123</v>
      </c>
    </row>
    <row r="1381" spans="2:16" ht="30.2" customHeight="1">
      <c r="B1381" s="312" t="s">
        <v>154</v>
      </c>
      <c r="C1381" s="35" t="s">
        <v>23</v>
      </c>
      <c r="D1381" s="163"/>
      <c r="E1381" s="159" t="s">
        <v>237</v>
      </c>
      <c r="F1381" s="157" t="s">
        <v>2129</v>
      </c>
      <c r="G1381" s="159" t="s">
        <v>138</v>
      </c>
      <c r="H1381" s="169"/>
      <c r="I1381" s="38"/>
      <c r="J1381" s="38"/>
      <c r="K1381" s="38"/>
      <c r="L1381" s="39"/>
      <c r="M1381" s="36"/>
      <c r="N1381" s="157"/>
      <c r="O1381" s="220"/>
      <c r="P1381" s="38" t="s">
        <v>2123</v>
      </c>
    </row>
    <row r="1382" spans="2:16" ht="30.2" customHeight="1">
      <c r="B1382" s="312" t="s">
        <v>154</v>
      </c>
      <c r="C1382" s="35" t="s">
        <v>25</v>
      </c>
      <c r="D1382" s="163"/>
      <c r="E1382" s="159" t="s">
        <v>237</v>
      </c>
      <c r="F1382" s="157" t="s">
        <v>2007</v>
      </c>
      <c r="G1382" s="159" t="s">
        <v>138</v>
      </c>
      <c r="H1382" s="169"/>
      <c r="I1382" s="38"/>
      <c r="J1382" s="38"/>
      <c r="K1382" s="38"/>
      <c r="L1382" s="39"/>
      <c r="M1382" s="36"/>
      <c r="N1382" s="157"/>
      <c r="O1382" s="220"/>
      <c r="P1382" s="38" t="s">
        <v>2123</v>
      </c>
    </row>
    <row r="1383" spans="2:16" ht="30.2" customHeight="1">
      <c r="B1383" s="312" t="s">
        <v>154</v>
      </c>
      <c r="C1383" s="35" t="s">
        <v>27</v>
      </c>
      <c r="D1383" s="163"/>
      <c r="E1383" s="159" t="s">
        <v>237</v>
      </c>
      <c r="F1383" s="157" t="s">
        <v>2126</v>
      </c>
      <c r="G1383" s="159" t="s">
        <v>138</v>
      </c>
      <c r="H1383" s="169"/>
      <c r="I1383" s="38"/>
      <c r="J1383" s="38"/>
      <c r="K1383" s="38"/>
      <c r="L1383" s="39"/>
      <c r="M1383" s="36"/>
      <c r="N1383" s="157"/>
      <c r="O1383" s="220"/>
      <c r="P1383" s="38" t="s">
        <v>2123</v>
      </c>
    </row>
    <row r="1384" spans="2:16" ht="30.2" customHeight="1">
      <c r="B1384" s="312" t="s">
        <v>154</v>
      </c>
      <c r="C1384" s="35" t="s">
        <v>30</v>
      </c>
      <c r="D1384" s="163"/>
      <c r="E1384" s="159" t="s">
        <v>237</v>
      </c>
      <c r="F1384" s="157" t="s">
        <v>2130</v>
      </c>
      <c r="G1384" s="159" t="s">
        <v>138</v>
      </c>
      <c r="H1384" s="169"/>
      <c r="I1384" s="38"/>
      <c r="J1384" s="38"/>
      <c r="K1384" s="38"/>
      <c r="L1384" s="39"/>
      <c r="M1384" s="36"/>
      <c r="N1384" s="157"/>
      <c r="O1384" s="220"/>
      <c r="P1384" s="38" t="s">
        <v>2123</v>
      </c>
    </row>
    <row r="1385" spans="2:16" ht="30.2" customHeight="1">
      <c r="B1385" s="312" t="s">
        <v>154</v>
      </c>
      <c r="C1385" s="35" t="s">
        <v>32</v>
      </c>
      <c r="D1385" s="163"/>
      <c r="E1385" s="159" t="s">
        <v>237</v>
      </c>
      <c r="F1385" s="157" t="s">
        <v>2131</v>
      </c>
      <c r="G1385" s="159" t="s">
        <v>138</v>
      </c>
      <c r="H1385" s="169"/>
      <c r="I1385" s="38"/>
      <c r="J1385" s="38"/>
      <c r="K1385" s="38"/>
      <c r="L1385" s="39"/>
      <c r="M1385" s="36"/>
      <c r="N1385" s="157"/>
      <c r="O1385" s="220"/>
      <c r="P1385" s="38" t="s">
        <v>2123</v>
      </c>
    </row>
    <row r="1386" spans="2:16" ht="30.2" customHeight="1">
      <c r="B1386" s="312" t="s">
        <v>154</v>
      </c>
      <c r="C1386" s="35" t="s">
        <v>33</v>
      </c>
      <c r="D1386" s="163"/>
      <c r="E1386" s="159" t="s">
        <v>237</v>
      </c>
      <c r="F1386" s="157" t="s">
        <v>2132</v>
      </c>
      <c r="G1386" s="159" t="s">
        <v>138</v>
      </c>
      <c r="H1386" s="169"/>
      <c r="I1386" s="38"/>
      <c r="J1386" s="38"/>
      <c r="K1386" s="38"/>
      <c r="L1386" s="39"/>
      <c r="M1386" s="36"/>
      <c r="N1386" s="157"/>
      <c r="O1386" s="220"/>
      <c r="P1386" s="38" t="s">
        <v>2123</v>
      </c>
    </row>
    <row r="1387" spans="2:16" ht="30.2" customHeight="1">
      <c r="B1387" s="312" t="s">
        <v>154</v>
      </c>
      <c r="C1387" s="35" t="s">
        <v>34</v>
      </c>
      <c r="D1387" s="163"/>
      <c r="E1387" s="159" t="s">
        <v>237</v>
      </c>
      <c r="F1387" s="157" t="s">
        <v>1994</v>
      </c>
      <c r="G1387" s="159" t="s">
        <v>138</v>
      </c>
      <c r="H1387" s="169"/>
      <c r="I1387" s="38"/>
      <c r="J1387" s="38"/>
      <c r="K1387" s="38"/>
      <c r="L1387" s="39"/>
      <c r="M1387" s="36"/>
      <c r="N1387" s="157"/>
      <c r="O1387" s="220"/>
      <c r="P1387" s="38" t="s">
        <v>2123</v>
      </c>
    </row>
    <row r="1388" spans="2:16" ht="30.2" customHeight="1">
      <c r="B1388" s="312" t="s">
        <v>154</v>
      </c>
      <c r="C1388" s="35" t="s">
        <v>35</v>
      </c>
      <c r="D1388" s="163"/>
      <c r="E1388" s="159" t="s">
        <v>237</v>
      </c>
      <c r="F1388" s="157" t="s">
        <v>2005</v>
      </c>
      <c r="G1388" s="159" t="s">
        <v>138</v>
      </c>
      <c r="H1388" s="169"/>
      <c r="I1388" s="38"/>
      <c r="J1388" s="38"/>
      <c r="K1388" s="38"/>
      <c r="L1388" s="39"/>
      <c r="M1388" s="36"/>
      <c r="N1388" s="157"/>
      <c r="O1388" s="220"/>
      <c r="P1388" s="38" t="s">
        <v>2123</v>
      </c>
    </row>
    <row r="1389" spans="2:16" ht="30.2" customHeight="1">
      <c r="B1389" s="312" t="s">
        <v>154</v>
      </c>
      <c r="C1389" s="35" t="s">
        <v>36</v>
      </c>
      <c r="D1389" s="163"/>
      <c r="E1389" s="159" t="s">
        <v>237</v>
      </c>
      <c r="F1389" s="157" t="s">
        <v>2127</v>
      </c>
      <c r="G1389" s="159" t="s">
        <v>138</v>
      </c>
      <c r="H1389" s="169"/>
      <c r="I1389" s="38"/>
      <c r="J1389" s="38"/>
      <c r="K1389" s="38"/>
      <c r="L1389" s="39"/>
      <c r="M1389" s="36"/>
      <c r="N1389" s="157"/>
      <c r="O1389" s="220"/>
      <c r="P1389" s="38" t="s">
        <v>2123</v>
      </c>
    </row>
    <row r="1390" spans="2:16" ht="30.2" customHeight="1">
      <c r="B1390" s="312" t="s">
        <v>154</v>
      </c>
      <c r="C1390" s="35" t="s">
        <v>37</v>
      </c>
      <c r="D1390" s="163"/>
      <c r="E1390" s="159" t="s">
        <v>237</v>
      </c>
      <c r="F1390" s="157" t="s">
        <v>2133</v>
      </c>
      <c r="G1390" s="159" t="s">
        <v>138</v>
      </c>
      <c r="H1390" s="169"/>
      <c r="I1390" s="38"/>
      <c r="J1390" s="38"/>
      <c r="K1390" s="38"/>
      <c r="L1390" s="39"/>
      <c r="M1390" s="36"/>
      <c r="N1390" s="157"/>
      <c r="O1390" s="220"/>
      <c r="P1390" s="38" t="s">
        <v>2123</v>
      </c>
    </row>
    <row r="1391" spans="2:16" ht="30.2" customHeight="1">
      <c r="B1391" s="312" t="s">
        <v>154</v>
      </c>
      <c r="C1391" s="35" t="s">
        <v>38</v>
      </c>
      <c r="D1391" s="163"/>
      <c r="E1391" s="159" t="s">
        <v>237</v>
      </c>
      <c r="F1391" s="157" t="s">
        <v>2134</v>
      </c>
      <c r="G1391" s="159" t="s">
        <v>138</v>
      </c>
      <c r="H1391" s="169"/>
      <c r="I1391" s="38"/>
      <c r="J1391" s="38"/>
      <c r="K1391" s="38"/>
      <c r="L1391" s="39"/>
      <c r="M1391" s="36"/>
      <c r="N1391" s="157"/>
      <c r="O1391" s="220"/>
      <c r="P1391" s="38" t="s">
        <v>2123</v>
      </c>
    </row>
    <row r="1392" spans="2:16" ht="30.2" customHeight="1">
      <c r="B1392" s="312" t="s">
        <v>154</v>
      </c>
      <c r="C1392" s="35" t="s">
        <v>39</v>
      </c>
      <c r="D1392" s="163"/>
      <c r="E1392" s="159" t="s">
        <v>237</v>
      </c>
      <c r="F1392" s="157" t="s">
        <v>2135</v>
      </c>
      <c r="G1392" s="159" t="s">
        <v>138</v>
      </c>
      <c r="H1392" s="169"/>
      <c r="I1392" s="38"/>
      <c r="J1392" s="38"/>
      <c r="K1392" s="38"/>
      <c r="L1392" s="39"/>
      <c r="M1392" s="36"/>
      <c r="N1392" s="157"/>
      <c r="O1392" s="220"/>
      <c r="P1392" s="38" t="s">
        <v>2123</v>
      </c>
    </row>
    <row r="1393" spans="2:16" ht="30.2" customHeight="1">
      <c r="B1393" s="312" t="s">
        <v>154</v>
      </c>
      <c r="C1393" s="35" t="s">
        <v>40</v>
      </c>
      <c r="D1393" s="163"/>
      <c r="E1393" s="159" t="s">
        <v>237</v>
      </c>
      <c r="F1393" s="157" t="s">
        <v>2136</v>
      </c>
      <c r="G1393" s="159" t="s">
        <v>138</v>
      </c>
      <c r="H1393" s="169"/>
      <c r="I1393" s="38"/>
      <c r="J1393" s="38"/>
      <c r="K1393" s="38"/>
      <c r="L1393" s="39"/>
      <c r="M1393" s="36"/>
      <c r="N1393" s="157"/>
      <c r="O1393" s="220"/>
      <c r="P1393" s="38" t="s">
        <v>2123</v>
      </c>
    </row>
    <row r="1394" spans="2:16" ht="30.2" customHeight="1">
      <c r="B1394" s="312" t="s">
        <v>154</v>
      </c>
      <c r="C1394" s="35" t="s">
        <v>41</v>
      </c>
      <c r="D1394" s="163"/>
      <c r="E1394" s="159" t="s">
        <v>237</v>
      </c>
      <c r="F1394" s="157" t="s">
        <v>2137</v>
      </c>
      <c r="G1394" s="159" t="s">
        <v>138</v>
      </c>
      <c r="H1394" s="169"/>
      <c r="I1394" s="38"/>
      <c r="J1394" s="38"/>
      <c r="K1394" s="38"/>
      <c r="L1394" s="39"/>
      <c r="M1394" s="36"/>
      <c r="N1394" s="157"/>
      <c r="O1394" s="220"/>
      <c r="P1394" s="38" t="s">
        <v>2123</v>
      </c>
    </row>
    <row r="1395" spans="2:16" ht="30.2" customHeight="1">
      <c r="B1395" s="312" t="s">
        <v>154</v>
      </c>
      <c r="C1395" s="35" t="s">
        <v>42</v>
      </c>
      <c r="D1395" s="163"/>
      <c r="E1395" s="159" t="s">
        <v>237</v>
      </c>
      <c r="F1395" s="157" t="s">
        <v>1978</v>
      </c>
      <c r="G1395" s="159" t="s">
        <v>138</v>
      </c>
      <c r="H1395" s="169"/>
      <c r="I1395" s="38"/>
      <c r="J1395" s="38"/>
      <c r="K1395" s="38"/>
      <c r="L1395" s="39"/>
      <c r="M1395" s="36"/>
      <c r="N1395" s="157"/>
      <c r="O1395" s="220"/>
      <c r="P1395" s="38" t="s">
        <v>2123</v>
      </c>
    </row>
    <row r="1396" spans="2:16" ht="30.2" customHeight="1">
      <c r="B1396" s="312" t="s">
        <v>154</v>
      </c>
      <c r="C1396" s="35" t="s">
        <v>43</v>
      </c>
      <c r="D1396" s="163"/>
      <c r="E1396" s="159" t="s">
        <v>237</v>
      </c>
      <c r="F1396" s="157" t="s">
        <v>2138</v>
      </c>
      <c r="G1396" s="159" t="s">
        <v>138</v>
      </c>
      <c r="H1396" s="169"/>
      <c r="I1396" s="38"/>
      <c r="J1396" s="38"/>
      <c r="K1396" s="38"/>
      <c r="L1396" s="39"/>
      <c r="M1396" s="36"/>
      <c r="N1396" s="157"/>
      <c r="O1396" s="220"/>
      <c r="P1396" s="38" t="s">
        <v>2123</v>
      </c>
    </row>
    <row r="1397" spans="2:16" ht="30.2" customHeight="1">
      <c r="B1397" s="312" t="s">
        <v>154</v>
      </c>
      <c r="C1397" s="35" t="s">
        <v>44</v>
      </c>
      <c r="D1397" s="163"/>
      <c r="E1397" s="159" t="s">
        <v>237</v>
      </c>
      <c r="F1397" s="157" t="s">
        <v>2139</v>
      </c>
      <c r="G1397" s="159" t="s">
        <v>138</v>
      </c>
      <c r="H1397" s="169"/>
      <c r="I1397" s="38"/>
      <c r="J1397" s="38"/>
      <c r="K1397" s="38"/>
      <c r="L1397" s="39"/>
      <c r="M1397" s="36"/>
      <c r="N1397" s="157"/>
      <c r="O1397" s="220"/>
      <c r="P1397" s="38" t="s">
        <v>2123</v>
      </c>
    </row>
    <row r="1398" spans="2:16" ht="30.2" customHeight="1">
      <c r="B1398" s="312" t="s">
        <v>154</v>
      </c>
      <c r="C1398" s="35" t="s">
        <v>45</v>
      </c>
      <c r="D1398" s="163"/>
      <c r="E1398" s="159" t="s">
        <v>237</v>
      </c>
      <c r="F1398" s="157" t="s">
        <v>2140</v>
      </c>
      <c r="G1398" s="159" t="s">
        <v>138</v>
      </c>
      <c r="H1398" s="169"/>
      <c r="I1398" s="38"/>
      <c r="J1398" s="38"/>
      <c r="K1398" s="38"/>
      <c r="L1398" s="39"/>
      <c r="M1398" s="36"/>
      <c r="N1398" s="157"/>
      <c r="O1398" s="220"/>
      <c r="P1398" s="38" t="s">
        <v>2123</v>
      </c>
    </row>
    <row r="1399" spans="2:16" ht="30.2" customHeight="1">
      <c r="B1399" s="312" t="s">
        <v>154</v>
      </c>
      <c r="C1399" s="35" t="s">
        <v>46</v>
      </c>
      <c r="D1399" s="163"/>
      <c r="E1399" s="159" t="s">
        <v>237</v>
      </c>
      <c r="F1399" s="157" t="s">
        <v>1998</v>
      </c>
      <c r="G1399" s="159" t="s">
        <v>138</v>
      </c>
      <c r="H1399" s="169"/>
      <c r="I1399" s="38"/>
      <c r="J1399" s="38"/>
      <c r="K1399" s="38"/>
      <c r="L1399" s="39"/>
      <c r="M1399" s="36"/>
      <c r="N1399" s="157"/>
      <c r="O1399" s="220"/>
      <c r="P1399" s="38" t="s">
        <v>2123</v>
      </c>
    </row>
    <row r="1400" spans="2:16" ht="30.2" customHeight="1">
      <c r="B1400" s="312" t="s">
        <v>154</v>
      </c>
      <c r="C1400" s="35" t="s">
        <v>47</v>
      </c>
      <c r="D1400" s="163"/>
      <c r="E1400" s="159" t="s">
        <v>237</v>
      </c>
      <c r="F1400" s="157" t="s">
        <v>2141</v>
      </c>
      <c r="G1400" s="159" t="s">
        <v>138</v>
      </c>
      <c r="H1400" s="169"/>
      <c r="I1400" s="38"/>
      <c r="J1400" s="38"/>
      <c r="K1400" s="38"/>
      <c r="L1400" s="39"/>
      <c r="M1400" s="36"/>
      <c r="N1400" s="157"/>
      <c r="O1400" s="220"/>
      <c r="P1400" s="38" t="s">
        <v>2123</v>
      </c>
    </row>
    <row r="1401" spans="2:16" ht="30.2" customHeight="1">
      <c r="B1401" s="312" t="s">
        <v>154</v>
      </c>
      <c r="C1401" s="35" t="s">
        <v>48</v>
      </c>
      <c r="D1401" s="163"/>
      <c r="E1401" s="159" t="s">
        <v>237</v>
      </c>
      <c r="F1401" s="157" t="s">
        <v>2142</v>
      </c>
      <c r="G1401" s="159" t="s">
        <v>138</v>
      </c>
      <c r="H1401" s="169"/>
      <c r="I1401" s="38"/>
      <c r="J1401" s="38"/>
      <c r="K1401" s="38"/>
      <c r="L1401" s="39"/>
      <c r="M1401" s="36"/>
      <c r="N1401" s="157"/>
      <c r="O1401" s="220"/>
      <c r="P1401" s="38" t="s">
        <v>2123</v>
      </c>
    </row>
    <row r="1402" spans="2:16" ht="30.2" customHeight="1">
      <c r="B1402" s="312" t="s">
        <v>154</v>
      </c>
      <c r="C1402" s="35" t="s">
        <v>50</v>
      </c>
      <c r="D1402" s="163"/>
      <c r="E1402" s="159" t="s">
        <v>237</v>
      </c>
      <c r="F1402" s="157" t="s">
        <v>2143</v>
      </c>
      <c r="G1402" s="159" t="s">
        <v>138</v>
      </c>
      <c r="H1402" s="169"/>
      <c r="I1402" s="38"/>
      <c r="J1402" s="38"/>
      <c r="K1402" s="38"/>
      <c r="L1402" s="39"/>
      <c r="M1402" s="36"/>
      <c r="N1402" s="157"/>
      <c r="O1402" s="220"/>
      <c r="P1402" s="38" t="s">
        <v>2123</v>
      </c>
    </row>
    <row r="1403" spans="2:16" ht="30.2" customHeight="1">
      <c r="B1403" s="312" t="s">
        <v>154</v>
      </c>
      <c r="C1403" s="35" t="s">
        <v>51</v>
      </c>
      <c r="D1403" s="163"/>
      <c r="E1403" s="159" t="s">
        <v>237</v>
      </c>
      <c r="F1403" s="157" t="s">
        <v>2144</v>
      </c>
      <c r="G1403" s="159" t="s">
        <v>138</v>
      </c>
      <c r="H1403" s="169"/>
      <c r="I1403" s="38"/>
      <c r="J1403" s="38"/>
      <c r="K1403" s="38"/>
      <c r="L1403" s="39"/>
      <c r="M1403" s="36"/>
      <c r="N1403" s="157"/>
      <c r="O1403" s="220"/>
      <c r="P1403" s="38" t="s">
        <v>2123</v>
      </c>
    </row>
    <row r="1404" spans="2:16" ht="30.2" customHeight="1">
      <c r="B1404" s="312" t="s">
        <v>154</v>
      </c>
      <c r="C1404" s="35" t="s">
        <v>52</v>
      </c>
      <c r="D1404" s="163"/>
      <c r="E1404" s="159" t="s">
        <v>237</v>
      </c>
      <c r="F1404" s="157" t="s">
        <v>2008</v>
      </c>
      <c r="G1404" s="159" t="s">
        <v>138</v>
      </c>
      <c r="H1404" s="169"/>
      <c r="I1404" s="38"/>
      <c r="J1404" s="38"/>
      <c r="K1404" s="38"/>
      <c r="L1404" s="39"/>
      <c r="M1404" s="36"/>
      <c r="N1404" s="157"/>
      <c r="O1404" s="220"/>
      <c r="P1404" s="38" t="s">
        <v>2123</v>
      </c>
    </row>
    <row r="1405" spans="2:16" ht="30.2" customHeight="1">
      <c r="B1405" s="312" t="s">
        <v>154</v>
      </c>
      <c r="C1405" s="35" t="s">
        <v>53</v>
      </c>
      <c r="D1405" s="163"/>
      <c r="E1405" s="159" t="s">
        <v>237</v>
      </c>
      <c r="F1405" s="157" t="s">
        <v>2145</v>
      </c>
      <c r="G1405" s="159" t="s">
        <v>138</v>
      </c>
      <c r="H1405" s="169"/>
      <c r="I1405" s="38"/>
      <c r="J1405" s="38"/>
      <c r="K1405" s="38"/>
      <c r="L1405" s="39"/>
      <c r="M1405" s="36"/>
      <c r="N1405" s="157"/>
      <c r="O1405" s="220"/>
      <c r="P1405" s="38" t="s">
        <v>2123</v>
      </c>
    </row>
    <row r="1406" spans="2:16" ht="30.2" customHeight="1">
      <c r="B1406" s="312" t="s">
        <v>154</v>
      </c>
      <c r="C1406" s="35" t="s">
        <v>54</v>
      </c>
      <c r="D1406" s="163"/>
      <c r="E1406" s="159" t="s">
        <v>237</v>
      </c>
      <c r="F1406" s="157" t="s">
        <v>2139</v>
      </c>
      <c r="G1406" s="159" t="s">
        <v>138</v>
      </c>
      <c r="H1406" s="169"/>
      <c r="I1406" s="38"/>
      <c r="J1406" s="38"/>
      <c r="K1406" s="38"/>
      <c r="L1406" s="39"/>
      <c r="M1406" s="36"/>
      <c r="N1406" s="157"/>
      <c r="O1406" s="220"/>
      <c r="P1406" s="38" t="s">
        <v>2123</v>
      </c>
    </row>
    <row r="1407" spans="2:16" ht="30.2" customHeight="1">
      <c r="B1407" s="312" t="s">
        <v>154</v>
      </c>
      <c r="C1407" s="35" t="s">
        <v>55</v>
      </c>
      <c r="D1407" s="163"/>
      <c r="E1407" s="159" t="s">
        <v>237</v>
      </c>
      <c r="F1407" s="157" t="s">
        <v>2146</v>
      </c>
      <c r="G1407" s="159" t="s">
        <v>138</v>
      </c>
      <c r="H1407" s="169"/>
      <c r="I1407" s="38"/>
      <c r="J1407" s="38"/>
      <c r="K1407" s="38"/>
      <c r="L1407" s="39"/>
      <c r="M1407" s="36"/>
      <c r="N1407" s="157"/>
      <c r="O1407" s="220"/>
      <c r="P1407" s="38" t="s">
        <v>2123</v>
      </c>
    </row>
    <row r="1408" spans="2:16" ht="30.2" customHeight="1">
      <c r="B1408" s="312" t="s">
        <v>154</v>
      </c>
      <c r="C1408" s="35" t="s">
        <v>56</v>
      </c>
      <c r="D1408" s="163"/>
      <c r="E1408" s="159" t="s">
        <v>237</v>
      </c>
      <c r="F1408" s="157" t="s">
        <v>2128</v>
      </c>
      <c r="G1408" s="159" t="s">
        <v>138</v>
      </c>
      <c r="H1408" s="169"/>
      <c r="I1408" s="38"/>
      <c r="J1408" s="38"/>
      <c r="K1408" s="38"/>
      <c r="L1408" s="39"/>
      <c r="M1408" s="36"/>
      <c r="N1408" s="157"/>
      <c r="O1408" s="220"/>
      <c r="P1408" s="38" t="s">
        <v>2123</v>
      </c>
    </row>
    <row r="1409" spans="2:16" ht="30.2" customHeight="1">
      <c r="B1409" s="312" t="s">
        <v>154</v>
      </c>
      <c r="C1409" s="35" t="s">
        <v>58</v>
      </c>
      <c r="D1409" s="163"/>
      <c r="E1409" s="159" t="s">
        <v>237</v>
      </c>
      <c r="F1409" s="157" t="s">
        <v>1996</v>
      </c>
      <c r="G1409" s="159" t="s">
        <v>138</v>
      </c>
      <c r="H1409" s="169"/>
      <c r="I1409" s="38"/>
      <c r="J1409" s="38"/>
      <c r="K1409" s="38"/>
      <c r="L1409" s="39"/>
      <c r="M1409" s="36"/>
      <c r="N1409" s="157"/>
      <c r="O1409" s="220"/>
      <c r="P1409" s="38" t="s">
        <v>2123</v>
      </c>
    </row>
    <row r="1410" spans="2:16" ht="30.2" customHeight="1">
      <c r="B1410" s="312" t="s">
        <v>154</v>
      </c>
      <c r="C1410" s="35" t="s">
        <v>60</v>
      </c>
      <c r="D1410" s="163"/>
      <c r="E1410" s="159" t="s">
        <v>237</v>
      </c>
      <c r="F1410" s="157" t="s">
        <v>2147</v>
      </c>
      <c r="G1410" s="159" t="s">
        <v>138</v>
      </c>
      <c r="H1410" s="169"/>
      <c r="I1410" s="38"/>
      <c r="J1410" s="38"/>
      <c r="K1410" s="38"/>
      <c r="L1410" s="39"/>
      <c r="M1410" s="36"/>
      <c r="N1410" s="157"/>
      <c r="O1410" s="220"/>
      <c r="P1410" s="38" t="s">
        <v>2123</v>
      </c>
    </row>
    <row r="1411" spans="2:16" ht="30.2" customHeight="1">
      <c r="B1411" s="312" t="s">
        <v>154</v>
      </c>
      <c r="C1411" s="35" t="s">
        <v>61</v>
      </c>
      <c r="D1411" s="163"/>
      <c r="E1411" s="159" t="s">
        <v>237</v>
      </c>
      <c r="F1411" s="157" t="s">
        <v>1993</v>
      </c>
      <c r="G1411" s="159" t="s">
        <v>138</v>
      </c>
      <c r="H1411" s="169"/>
      <c r="I1411" s="38"/>
      <c r="J1411" s="38"/>
      <c r="K1411" s="38"/>
      <c r="L1411" s="39"/>
      <c r="M1411" s="36"/>
      <c r="N1411" s="157"/>
      <c r="O1411" s="220"/>
      <c r="P1411" s="38" t="s">
        <v>2123</v>
      </c>
    </row>
    <row r="1412" spans="2:16" ht="30.2" customHeight="1">
      <c r="B1412" s="312" t="s">
        <v>154</v>
      </c>
      <c r="C1412" s="35" t="s">
        <v>62</v>
      </c>
      <c r="D1412" s="163"/>
      <c r="E1412" s="159" t="s">
        <v>237</v>
      </c>
      <c r="F1412" s="157" t="s">
        <v>2148</v>
      </c>
      <c r="G1412" s="159" t="s">
        <v>138</v>
      </c>
      <c r="H1412" s="169"/>
      <c r="I1412" s="38"/>
      <c r="J1412" s="38"/>
      <c r="K1412" s="38"/>
      <c r="L1412" s="39"/>
      <c r="M1412" s="36"/>
      <c r="N1412" s="157"/>
      <c r="O1412" s="220"/>
      <c r="P1412" s="38" t="s">
        <v>2123</v>
      </c>
    </row>
    <row r="1413" spans="2:16" ht="30.2" customHeight="1">
      <c r="B1413" s="312" t="s">
        <v>154</v>
      </c>
      <c r="C1413" s="35" t="s">
        <v>63</v>
      </c>
      <c r="D1413" s="163"/>
      <c r="E1413" s="159" t="s">
        <v>237</v>
      </c>
      <c r="F1413" s="157" t="s">
        <v>2149</v>
      </c>
      <c r="G1413" s="159" t="s">
        <v>138</v>
      </c>
      <c r="H1413" s="169"/>
      <c r="I1413" s="38"/>
      <c r="J1413" s="38"/>
      <c r="K1413" s="38"/>
      <c r="L1413" s="39"/>
      <c r="M1413" s="36"/>
      <c r="N1413" s="157"/>
      <c r="O1413" s="220"/>
      <c r="P1413" s="38" t="s">
        <v>2123</v>
      </c>
    </row>
    <row r="1414" spans="2:16" ht="30.2" customHeight="1">
      <c r="B1414" s="312" t="s">
        <v>154</v>
      </c>
      <c r="C1414" s="35" t="s">
        <v>64</v>
      </c>
      <c r="D1414" s="163"/>
      <c r="E1414" s="159" t="s">
        <v>237</v>
      </c>
      <c r="F1414" s="157" t="s">
        <v>2128</v>
      </c>
      <c r="G1414" s="159" t="s">
        <v>138</v>
      </c>
      <c r="H1414" s="169"/>
      <c r="I1414" s="38"/>
      <c r="J1414" s="38"/>
      <c r="K1414" s="38"/>
      <c r="L1414" s="39"/>
      <c r="M1414" s="36"/>
      <c r="N1414" s="157"/>
      <c r="O1414" s="220"/>
      <c r="P1414" s="38" t="s">
        <v>2123</v>
      </c>
    </row>
    <row r="1415" spans="2:16" ht="30.2" customHeight="1">
      <c r="B1415" s="312" t="s">
        <v>154</v>
      </c>
      <c r="C1415" s="35" t="s">
        <v>65</v>
      </c>
      <c r="D1415" s="163"/>
      <c r="E1415" s="159" t="s">
        <v>237</v>
      </c>
      <c r="F1415" s="157" t="s">
        <v>2150</v>
      </c>
      <c r="G1415" s="159" t="s">
        <v>138</v>
      </c>
      <c r="H1415" s="169"/>
      <c r="I1415" s="38"/>
      <c r="J1415" s="38"/>
      <c r="K1415" s="38"/>
      <c r="L1415" s="39"/>
      <c r="M1415" s="36"/>
      <c r="N1415" s="157"/>
      <c r="O1415" s="220"/>
      <c r="P1415" s="38" t="s">
        <v>2123</v>
      </c>
    </row>
    <row r="1416" spans="2:16" ht="30.2" customHeight="1">
      <c r="B1416" s="312" t="s">
        <v>154</v>
      </c>
      <c r="C1416" s="35" t="s">
        <v>66</v>
      </c>
      <c r="D1416" s="163"/>
      <c r="E1416" s="159" t="s">
        <v>237</v>
      </c>
      <c r="F1416" s="157" t="s">
        <v>2151</v>
      </c>
      <c r="G1416" s="159" t="s">
        <v>138</v>
      </c>
      <c r="H1416" s="169"/>
      <c r="I1416" s="38"/>
      <c r="J1416" s="38"/>
      <c r="K1416" s="38"/>
      <c r="L1416" s="39"/>
      <c r="M1416" s="36"/>
      <c r="N1416" s="157"/>
      <c r="O1416" s="220"/>
      <c r="P1416" s="38" t="s">
        <v>2123</v>
      </c>
    </row>
    <row r="1417" spans="2:16" ht="30.2" customHeight="1">
      <c r="B1417" s="312" t="s">
        <v>154</v>
      </c>
      <c r="C1417" s="35" t="s">
        <v>67</v>
      </c>
      <c r="D1417" s="163"/>
      <c r="E1417" s="159" t="s">
        <v>237</v>
      </c>
      <c r="F1417" s="157" t="s">
        <v>1993</v>
      </c>
      <c r="G1417" s="159" t="s">
        <v>138</v>
      </c>
      <c r="H1417" s="169"/>
      <c r="I1417" s="38"/>
      <c r="J1417" s="38"/>
      <c r="K1417" s="38"/>
      <c r="L1417" s="39"/>
      <c r="M1417" s="36"/>
      <c r="N1417" s="157"/>
      <c r="O1417" s="220"/>
      <c r="P1417" s="38" t="s">
        <v>2123</v>
      </c>
    </row>
    <row r="1418" spans="2:16" ht="30.2" customHeight="1">
      <c r="B1418" s="312" t="s">
        <v>154</v>
      </c>
      <c r="C1418" s="35" t="s">
        <v>68</v>
      </c>
      <c r="D1418" s="163"/>
      <c r="E1418" s="159" t="s">
        <v>237</v>
      </c>
      <c r="F1418" s="157" t="s">
        <v>2152</v>
      </c>
      <c r="G1418" s="159" t="s">
        <v>138</v>
      </c>
      <c r="H1418" s="169"/>
      <c r="I1418" s="38"/>
      <c r="J1418" s="38"/>
      <c r="K1418" s="38"/>
      <c r="L1418" s="39"/>
      <c r="M1418" s="36"/>
      <c r="N1418" s="157"/>
      <c r="O1418" s="220"/>
      <c r="P1418" s="38" t="s">
        <v>2123</v>
      </c>
    </row>
    <row r="1419" spans="2:16" ht="30.2" customHeight="1">
      <c r="B1419" s="312" t="s">
        <v>154</v>
      </c>
      <c r="C1419" s="35" t="s">
        <v>69</v>
      </c>
      <c r="D1419" s="163"/>
      <c r="E1419" s="159" t="s">
        <v>237</v>
      </c>
      <c r="F1419" s="157" t="s">
        <v>1992</v>
      </c>
      <c r="G1419" s="159" t="s">
        <v>138</v>
      </c>
      <c r="H1419" s="169"/>
      <c r="I1419" s="38"/>
      <c r="J1419" s="38"/>
      <c r="K1419" s="38"/>
      <c r="L1419" s="39"/>
      <c r="M1419" s="36"/>
      <c r="N1419" s="157"/>
      <c r="O1419" s="220"/>
      <c r="P1419" s="38" t="s">
        <v>2123</v>
      </c>
    </row>
    <row r="1420" spans="2:16" ht="30.2" customHeight="1">
      <c r="B1420" s="312" t="s">
        <v>154</v>
      </c>
      <c r="C1420" s="35" t="s">
        <v>70</v>
      </c>
      <c r="D1420" s="163"/>
      <c r="E1420" s="159" t="s">
        <v>237</v>
      </c>
      <c r="F1420" s="157" t="s">
        <v>2145</v>
      </c>
      <c r="G1420" s="159" t="s">
        <v>138</v>
      </c>
      <c r="H1420" s="169"/>
      <c r="I1420" s="38"/>
      <c r="J1420" s="38"/>
      <c r="K1420" s="38"/>
      <c r="L1420" s="39"/>
      <c r="M1420" s="36"/>
      <c r="N1420" s="157"/>
      <c r="O1420" s="220"/>
      <c r="P1420" s="38" t="s">
        <v>2123</v>
      </c>
    </row>
    <row r="1421" spans="2:16" ht="30.2" customHeight="1">
      <c r="B1421" s="312" t="s">
        <v>154</v>
      </c>
      <c r="C1421" s="35" t="s">
        <v>71</v>
      </c>
      <c r="D1421" s="163"/>
      <c r="E1421" s="159" t="s">
        <v>237</v>
      </c>
      <c r="F1421" s="157" t="s">
        <v>2145</v>
      </c>
      <c r="G1421" s="159" t="s">
        <v>138</v>
      </c>
      <c r="H1421" s="169"/>
      <c r="I1421" s="38"/>
      <c r="J1421" s="38"/>
      <c r="K1421" s="38"/>
      <c r="L1421" s="39"/>
      <c r="M1421" s="36"/>
      <c r="N1421" s="157"/>
      <c r="O1421" s="220"/>
      <c r="P1421" s="38" t="s">
        <v>2123</v>
      </c>
    </row>
    <row r="1422" spans="2:16" ht="30.2" customHeight="1">
      <c r="B1422" s="312" t="s">
        <v>154</v>
      </c>
      <c r="C1422" s="35" t="s">
        <v>73</v>
      </c>
      <c r="D1422" s="163"/>
      <c r="E1422" s="159" t="s">
        <v>237</v>
      </c>
      <c r="F1422" s="157" t="s">
        <v>2153</v>
      </c>
      <c r="G1422" s="159" t="s">
        <v>138</v>
      </c>
      <c r="H1422" s="169"/>
      <c r="I1422" s="38"/>
      <c r="J1422" s="38"/>
      <c r="K1422" s="38"/>
      <c r="L1422" s="39"/>
      <c r="M1422" s="36"/>
      <c r="N1422" s="157"/>
      <c r="O1422" s="220"/>
      <c r="P1422" s="38" t="s">
        <v>2123</v>
      </c>
    </row>
    <row r="1423" spans="2:16" ht="30.2" customHeight="1">
      <c r="B1423" s="312" t="s">
        <v>154</v>
      </c>
      <c r="C1423" s="35" t="s">
        <v>74</v>
      </c>
      <c r="D1423" s="163"/>
      <c r="E1423" s="159" t="s">
        <v>237</v>
      </c>
      <c r="F1423" s="157" t="s">
        <v>2126</v>
      </c>
      <c r="G1423" s="159" t="s">
        <v>138</v>
      </c>
      <c r="H1423" s="169"/>
      <c r="I1423" s="38"/>
      <c r="J1423" s="38"/>
      <c r="K1423" s="38"/>
      <c r="L1423" s="39"/>
      <c r="M1423" s="36"/>
      <c r="N1423" s="157"/>
      <c r="O1423" s="220"/>
      <c r="P1423" s="38" t="s">
        <v>2123</v>
      </c>
    </row>
    <row r="1424" spans="2:16" ht="30.2" customHeight="1">
      <c r="B1424" s="312" t="s">
        <v>154</v>
      </c>
      <c r="C1424" s="35" t="s">
        <v>76</v>
      </c>
      <c r="D1424" s="163"/>
      <c r="E1424" s="159" t="s">
        <v>237</v>
      </c>
      <c r="F1424" s="157" t="s">
        <v>2015</v>
      </c>
      <c r="G1424" s="159" t="s">
        <v>138</v>
      </c>
      <c r="H1424" s="169"/>
      <c r="I1424" s="38"/>
      <c r="J1424" s="38"/>
      <c r="K1424" s="38"/>
      <c r="L1424" s="39"/>
      <c r="M1424" s="36"/>
      <c r="N1424" s="157"/>
      <c r="O1424" s="220"/>
      <c r="P1424" s="38" t="s">
        <v>2123</v>
      </c>
    </row>
    <row r="1425" spans="2:16" ht="30.2" customHeight="1">
      <c r="B1425" s="312" t="s">
        <v>154</v>
      </c>
      <c r="C1425" s="35" t="s">
        <v>77</v>
      </c>
      <c r="D1425" s="163"/>
      <c r="E1425" s="159" t="s">
        <v>237</v>
      </c>
      <c r="F1425" s="157" t="s">
        <v>2134</v>
      </c>
      <c r="G1425" s="159" t="s">
        <v>138</v>
      </c>
      <c r="H1425" s="169"/>
      <c r="I1425" s="38"/>
      <c r="J1425" s="38"/>
      <c r="K1425" s="38"/>
      <c r="L1425" s="39"/>
      <c r="M1425" s="36"/>
      <c r="N1425" s="157"/>
      <c r="O1425" s="220"/>
      <c r="P1425" s="38" t="s">
        <v>2123</v>
      </c>
    </row>
    <row r="1426" spans="2:16" ht="30.2" customHeight="1">
      <c r="B1426" s="312" t="s">
        <v>154</v>
      </c>
      <c r="C1426" s="35" t="s">
        <v>78</v>
      </c>
      <c r="D1426" s="163"/>
      <c r="E1426" s="159" t="s">
        <v>237</v>
      </c>
      <c r="F1426" s="157" t="s">
        <v>2154</v>
      </c>
      <c r="G1426" s="159" t="s">
        <v>138</v>
      </c>
      <c r="H1426" s="169"/>
      <c r="I1426" s="38"/>
      <c r="J1426" s="38"/>
      <c r="K1426" s="38"/>
      <c r="L1426" s="39"/>
      <c r="M1426" s="36"/>
      <c r="N1426" s="157"/>
      <c r="O1426" s="220"/>
      <c r="P1426" s="38" t="s">
        <v>2123</v>
      </c>
    </row>
    <row r="1427" spans="2:16" ht="30.2" customHeight="1">
      <c r="B1427" s="312" t="s">
        <v>154</v>
      </c>
      <c r="C1427" s="35" t="s">
        <v>79</v>
      </c>
      <c r="D1427" s="163"/>
      <c r="E1427" s="159" t="s">
        <v>237</v>
      </c>
      <c r="F1427" s="157" t="s">
        <v>2155</v>
      </c>
      <c r="G1427" s="159" t="s">
        <v>138</v>
      </c>
      <c r="H1427" s="169"/>
      <c r="I1427" s="38"/>
      <c r="J1427" s="38"/>
      <c r="K1427" s="38"/>
      <c r="L1427" s="39"/>
      <c r="M1427" s="36"/>
      <c r="N1427" s="157"/>
      <c r="O1427" s="220"/>
      <c r="P1427" s="38" t="s">
        <v>2123</v>
      </c>
    </row>
    <row r="1428" spans="2:16" ht="30.2" customHeight="1">
      <c r="B1428" s="312" t="s">
        <v>154</v>
      </c>
      <c r="C1428" s="35" t="s">
        <v>80</v>
      </c>
      <c r="D1428" s="163"/>
      <c r="E1428" s="159" t="s">
        <v>237</v>
      </c>
      <c r="F1428" s="157" t="s">
        <v>2127</v>
      </c>
      <c r="G1428" s="159" t="s">
        <v>138</v>
      </c>
      <c r="H1428" s="169"/>
      <c r="I1428" s="38"/>
      <c r="J1428" s="38"/>
      <c r="K1428" s="38"/>
      <c r="L1428" s="39"/>
      <c r="M1428" s="36"/>
      <c r="N1428" s="157"/>
      <c r="O1428" s="220"/>
      <c r="P1428" s="38" t="s">
        <v>2123</v>
      </c>
    </row>
    <row r="1429" spans="2:16" ht="30.2" customHeight="1">
      <c r="B1429" s="312" t="s">
        <v>154</v>
      </c>
      <c r="C1429" s="35" t="s">
        <v>82</v>
      </c>
      <c r="D1429" s="163"/>
      <c r="E1429" s="159" t="s">
        <v>237</v>
      </c>
      <c r="F1429" s="157" t="s">
        <v>2124</v>
      </c>
      <c r="G1429" s="159" t="s">
        <v>138</v>
      </c>
      <c r="H1429" s="169"/>
      <c r="I1429" s="38"/>
      <c r="J1429" s="38"/>
      <c r="K1429" s="38"/>
      <c r="L1429" s="39"/>
      <c r="M1429" s="36"/>
      <c r="N1429" s="157"/>
      <c r="O1429" s="220"/>
      <c r="P1429" s="38" t="s">
        <v>2123</v>
      </c>
    </row>
    <row r="1430" spans="2:16" ht="30.2" customHeight="1">
      <c r="B1430" s="312" t="s">
        <v>154</v>
      </c>
      <c r="C1430" s="35" t="s">
        <v>83</v>
      </c>
      <c r="D1430" s="163"/>
      <c r="E1430" s="159" t="s">
        <v>237</v>
      </c>
      <c r="F1430" s="157" t="s">
        <v>2156</v>
      </c>
      <c r="G1430" s="159" t="s">
        <v>138</v>
      </c>
      <c r="H1430" s="169"/>
      <c r="I1430" s="38"/>
      <c r="J1430" s="38"/>
      <c r="K1430" s="38"/>
      <c r="L1430" s="39"/>
      <c r="M1430" s="36"/>
      <c r="N1430" s="157"/>
      <c r="O1430" s="220"/>
      <c r="P1430" s="38" t="s">
        <v>2123</v>
      </c>
    </row>
    <row r="1431" spans="2:16" ht="30.2" customHeight="1">
      <c r="B1431" s="312" t="s">
        <v>154</v>
      </c>
      <c r="C1431" s="35" t="s">
        <v>84</v>
      </c>
      <c r="D1431" s="163"/>
      <c r="E1431" s="159" t="s">
        <v>237</v>
      </c>
      <c r="F1431" s="157" t="s">
        <v>2138</v>
      </c>
      <c r="G1431" s="159" t="s">
        <v>138</v>
      </c>
      <c r="H1431" s="169"/>
      <c r="I1431" s="38"/>
      <c r="J1431" s="38"/>
      <c r="K1431" s="38"/>
      <c r="L1431" s="39"/>
      <c r="M1431" s="36"/>
      <c r="N1431" s="157"/>
      <c r="O1431" s="220"/>
      <c r="P1431" s="38" t="s">
        <v>2123</v>
      </c>
    </row>
    <row r="1432" spans="2:16" ht="30.2" customHeight="1">
      <c r="B1432" s="312" t="s">
        <v>154</v>
      </c>
      <c r="C1432" s="35" t="s">
        <v>85</v>
      </c>
      <c r="D1432" s="163"/>
      <c r="E1432" s="159" t="s">
        <v>237</v>
      </c>
      <c r="F1432" s="157" t="s">
        <v>1993</v>
      </c>
      <c r="G1432" s="159" t="s">
        <v>138</v>
      </c>
      <c r="H1432" s="169"/>
      <c r="I1432" s="38"/>
      <c r="J1432" s="38"/>
      <c r="K1432" s="38"/>
      <c r="L1432" s="39"/>
      <c r="M1432" s="36"/>
      <c r="N1432" s="157"/>
      <c r="O1432" s="220"/>
      <c r="P1432" s="38" t="s">
        <v>2123</v>
      </c>
    </row>
    <row r="1433" spans="2:16" ht="30.2" customHeight="1">
      <c r="B1433" s="312" t="s">
        <v>154</v>
      </c>
      <c r="C1433" s="35" t="s">
        <v>87</v>
      </c>
      <c r="D1433" s="163"/>
      <c r="E1433" s="159" t="s">
        <v>237</v>
      </c>
      <c r="F1433" s="157" t="s">
        <v>1985</v>
      </c>
      <c r="G1433" s="159" t="s">
        <v>138</v>
      </c>
      <c r="H1433" s="169"/>
      <c r="I1433" s="38"/>
      <c r="J1433" s="38"/>
      <c r="K1433" s="38"/>
      <c r="L1433" s="39"/>
      <c r="M1433" s="36"/>
      <c r="N1433" s="157"/>
      <c r="O1433" s="220"/>
      <c r="P1433" s="38" t="s">
        <v>2123</v>
      </c>
    </row>
    <row r="1434" spans="2:16" ht="30.2" customHeight="1">
      <c r="B1434" s="312" t="s">
        <v>154</v>
      </c>
      <c r="C1434" s="35" t="s">
        <v>88</v>
      </c>
      <c r="D1434" s="163"/>
      <c r="E1434" s="159" t="s">
        <v>237</v>
      </c>
      <c r="F1434" s="157" t="s">
        <v>2157</v>
      </c>
      <c r="G1434" s="159" t="s">
        <v>138</v>
      </c>
      <c r="H1434" s="169"/>
      <c r="I1434" s="38"/>
      <c r="J1434" s="38"/>
      <c r="K1434" s="38"/>
      <c r="L1434" s="39"/>
      <c r="M1434" s="36"/>
      <c r="N1434" s="157"/>
      <c r="O1434" s="220"/>
      <c r="P1434" s="38" t="s">
        <v>2123</v>
      </c>
    </row>
    <row r="1435" spans="2:16" ht="30.2" customHeight="1">
      <c r="B1435" s="312" t="s">
        <v>154</v>
      </c>
      <c r="C1435" s="35" t="s">
        <v>89</v>
      </c>
      <c r="D1435" s="163"/>
      <c r="E1435" s="159" t="s">
        <v>237</v>
      </c>
      <c r="F1435" s="157" t="s">
        <v>1996</v>
      </c>
      <c r="G1435" s="159" t="s">
        <v>138</v>
      </c>
      <c r="H1435" s="169"/>
      <c r="I1435" s="38"/>
      <c r="J1435" s="38"/>
      <c r="K1435" s="38"/>
      <c r="L1435" s="39"/>
      <c r="M1435" s="36"/>
      <c r="N1435" s="157"/>
      <c r="O1435" s="220"/>
      <c r="P1435" s="38" t="s">
        <v>2123</v>
      </c>
    </row>
    <row r="1436" spans="2:16" ht="30.2" customHeight="1">
      <c r="B1436" s="312" t="s">
        <v>154</v>
      </c>
      <c r="C1436" s="35" t="s">
        <v>91</v>
      </c>
      <c r="D1436" s="163"/>
      <c r="E1436" s="159" t="s">
        <v>237</v>
      </c>
      <c r="F1436" s="157" t="s">
        <v>2158</v>
      </c>
      <c r="G1436" s="159" t="s">
        <v>138</v>
      </c>
      <c r="H1436" s="169"/>
      <c r="I1436" s="38"/>
      <c r="J1436" s="38"/>
      <c r="K1436" s="38"/>
      <c r="L1436" s="39"/>
      <c r="M1436" s="36"/>
      <c r="N1436" s="157"/>
      <c r="O1436" s="220"/>
      <c r="P1436" s="38" t="s">
        <v>2123</v>
      </c>
    </row>
    <row r="1437" spans="2:16" ht="30.2" customHeight="1">
      <c r="B1437" s="312" t="s">
        <v>154</v>
      </c>
      <c r="C1437" s="35" t="s">
        <v>92</v>
      </c>
      <c r="D1437" s="163"/>
      <c r="E1437" s="159" t="s">
        <v>237</v>
      </c>
      <c r="F1437" s="157" t="s">
        <v>2159</v>
      </c>
      <c r="G1437" s="159" t="s">
        <v>138</v>
      </c>
      <c r="H1437" s="169"/>
      <c r="I1437" s="38"/>
      <c r="J1437" s="38"/>
      <c r="K1437" s="38"/>
      <c r="L1437" s="39"/>
      <c r="M1437" s="36"/>
      <c r="N1437" s="157"/>
      <c r="O1437" s="220"/>
      <c r="P1437" s="38" t="s">
        <v>2123</v>
      </c>
    </row>
    <row r="1438" spans="2:16" ht="30.2" customHeight="1">
      <c r="B1438" s="312" t="s">
        <v>154</v>
      </c>
      <c r="C1438" s="35" t="s">
        <v>59</v>
      </c>
      <c r="D1438" s="163"/>
      <c r="E1438" s="159" t="s">
        <v>237</v>
      </c>
      <c r="F1438" s="157" t="s">
        <v>2011</v>
      </c>
      <c r="G1438" s="159" t="s">
        <v>138</v>
      </c>
      <c r="H1438" s="169"/>
      <c r="I1438" s="38"/>
      <c r="J1438" s="38"/>
      <c r="K1438" s="38"/>
      <c r="L1438" s="39"/>
      <c r="M1438" s="36"/>
      <c r="N1438" s="157"/>
      <c r="O1438" s="220"/>
      <c r="P1438" s="38" t="s">
        <v>2123</v>
      </c>
    </row>
    <row r="1439" spans="2:16" ht="30.2" customHeight="1">
      <c r="B1439" s="312" t="s">
        <v>154</v>
      </c>
      <c r="C1439" s="35" t="s">
        <v>72</v>
      </c>
      <c r="D1439" s="163"/>
      <c r="E1439" s="159" t="s">
        <v>237</v>
      </c>
      <c r="F1439" s="157" t="s">
        <v>2160</v>
      </c>
      <c r="G1439" s="159" t="s">
        <v>138</v>
      </c>
      <c r="H1439" s="169"/>
      <c r="I1439" s="38"/>
      <c r="J1439" s="38"/>
      <c r="K1439" s="38"/>
      <c r="L1439" s="39"/>
      <c r="M1439" s="36"/>
      <c r="N1439" s="157"/>
      <c r="O1439" s="220"/>
      <c r="P1439" s="38" t="s">
        <v>2123</v>
      </c>
    </row>
    <row r="1440" spans="2:16" ht="30.2" customHeight="1">
      <c r="B1440" s="312" t="s">
        <v>154</v>
      </c>
      <c r="C1440" s="35" t="s">
        <v>86</v>
      </c>
      <c r="D1440" s="163"/>
      <c r="E1440" s="159" t="s">
        <v>237</v>
      </c>
      <c r="F1440" s="157" t="s">
        <v>1970</v>
      </c>
      <c r="G1440" s="159" t="s">
        <v>138</v>
      </c>
      <c r="H1440" s="169"/>
      <c r="I1440" s="38"/>
      <c r="J1440" s="38"/>
      <c r="K1440" s="38"/>
      <c r="L1440" s="39"/>
      <c r="M1440" s="36"/>
      <c r="N1440" s="157"/>
      <c r="O1440" s="220"/>
      <c r="P1440" s="38" t="s">
        <v>2123</v>
      </c>
    </row>
    <row r="1441" spans="2:16" ht="30.2" customHeight="1">
      <c r="B1441" s="312" t="s">
        <v>154</v>
      </c>
      <c r="C1441" s="35" t="s">
        <v>13</v>
      </c>
      <c r="D1441" s="163"/>
      <c r="E1441" s="159" t="s">
        <v>237</v>
      </c>
      <c r="F1441" s="157" t="s">
        <v>2126</v>
      </c>
      <c r="G1441" s="159" t="s">
        <v>138</v>
      </c>
      <c r="H1441" s="169"/>
      <c r="I1441" s="38"/>
      <c r="J1441" s="38"/>
      <c r="K1441" s="38"/>
      <c r="L1441" s="39"/>
      <c r="M1441" s="36"/>
      <c r="N1441" s="157"/>
      <c r="O1441" s="220"/>
      <c r="P1441" s="38" t="s">
        <v>2123</v>
      </c>
    </row>
    <row r="1442" spans="2:16" ht="30.2" customHeight="1">
      <c r="B1442" s="312" t="s">
        <v>154</v>
      </c>
      <c r="C1442" s="35" t="s">
        <v>24</v>
      </c>
      <c r="D1442" s="163"/>
      <c r="E1442" s="159" t="s">
        <v>237</v>
      </c>
      <c r="F1442" s="157" t="s">
        <v>2022</v>
      </c>
      <c r="G1442" s="159" t="s">
        <v>138</v>
      </c>
      <c r="H1442" s="169"/>
      <c r="I1442" s="38"/>
      <c r="J1442" s="38"/>
      <c r="K1442" s="38"/>
      <c r="L1442" s="39"/>
      <c r="M1442" s="36"/>
      <c r="N1442" s="157"/>
      <c r="O1442" s="220"/>
      <c r="P1442" s="38" t="s">
        <v>2123</v>
      </c>
    </row>
    <row r="1443" spans="2:16" ht="30.2" customHeight="1">
      <c r="B1443" s="312" t="s">
        <v>154</v>
      </c>
      <c r="C1443" s="35" t="s">
        <v>28</v>
      </c>
      <c r="D1443" s="163"/>
      <c r="E1443" s="159" t="s">
        <v>237</v>
      </c>
      <c r="F1443" s="157" t="s">
        <v>2161</v>
      </c>
      <c r="G1443" s="159" t="s">
        <v>138</v>
      </c>
      <c r="H1443" s="169"/>
      <c r="I1443" s="38"/>
      <c r="J1443" s="38"/>
      <c r="K1443" s="38"/>
      <c r="L1443" s="39"/>
      <c r="M1443" s="36"/>
      <c r="N1443" s="157"/>
      <c r="O1443" s="220"/>
      <c r="P1443" s="38" t="s">
        <v>2123</v>
      </c>
    </row>
    <row r="1444" spans="2:16" ht="30.2" customHeight="1">
      <c r="B1444" s="312" t="s">
        <v>154</v>
      </c>
      <c r="C1444" s="35" t="s">
        <v>29</v>
      </c>
      <c r="D1444" s="163"/>
      <c r="E1444" s="159" t="s">
        <v>237</v>
      </c>
      <c r="F1444" s="157" t="s">
        <v>2162</v>
      </c>
      <c r="G1444" s="159" t="s">
        <v>138</v>
      </c>
      <c r="H1444" s="169"/>
      <c r="I1444" s="38"/>
      <c r="J1444" s="38"/>
      <c r="K1444" s="38"/>
      <c r="L1444" s="39"/>
      <c r="M1444" s="36"/>
      <c r="N1444" s="157"/>
      <c r="O1444" s="220"/>
      <c r="P1444" s="38" t="s">
        <v>2123</v>
      </c>
    </row>
    <row r="1445" spans="2:16" ht="30.2" customHeight="1">
      <c r="B1445" s="312" t="s">
        <v>154</v>
      </c>
      <c r="C1445" s="35" t="s">
        <v>31</v>
      </c>
      <c r="D1445" s="163"/>
      <c r="E1445" s="159" t="s">
        <v>237</v>
      </c>
      <c r="F1445" s="157" t="s">
        <v>2126</v>
      </c>
      <c r="G1445" s="159" t="s">
        <v>138</v>
      </c>
      <c r="H1445" s="169"/>
      <c r="I1445" s="38"/>
      <c r="J1445" s="38"/>
      <c r="K1445" s="38"/>
      <c r="L1445" s="39"/>
      <c r="M1445" s="36"/>
      <c r="N1445" s="157"/>
      <c r="O1445" s="220"/>
      <c r="P1445" s="38" t="s">
        <v>2123</v>
      </c>
    </row>
    <row r="1446" spans="2:16" ht="30.2" customHeight="1">
      <c r="B1446" s="312" t="s">
        <v>154</v>
      </c>
      <c r="C1446" s="35" t="s">
        <v>57</v>
      </c>
      <c r="D1446" s="163"/>
      <c r="E1446" s="159" t="s">
        <v>237</v>
      </c>
      <c r="F1446" s="157" t="s">
        <v>2003</v>
      </c>
      <c r="G1446" s="159" t="s">
        <v>138</v>
      </c>
      <c r="H1446" s="169"/>
      <c r="I1446" s="38"/>
      <c r="J1446" s="38"/>
      <c r="K1446" s="38"/>
      <c r="L1446" s="39"/>
      <c r="M1446" s="36"/>
      <c r="N1446" s="157"/>
      <c r="O1446" s="220"/>
      <c r="P1446" s="38" t="s">
        <v>2123</v>
      </c>
    </row>
    <row r="1447" spans="2:16" ht="30.2" customHeight="1">
      <c r="B1447" s="312" t="s">
        <v>154</v>
      </c>
      <c r="C1447" s="35" t="s">
        <v>75</v>
      </c>
      <c r="D1447" s="163"/>
      <c r="E1447" s="159" t="s">
        <v>237</v>
      </c>
      <c r="F1447" s="157" t="s">
        <v>2122</v>
      </c>
      <c r="G1447" s="159" t="s">
        <v>138</v>
      </c>
      <c r="H1447" s="169"/>
      <c r="I1447" s="38"/>
      <c r="J1447" s="38"/>
      <c r="K1447" s="38"/>
      <c r="L1447" s="39"/>
      <c r="M1447" s="36"/>
      <c r="N1447" s="157"/>
      <c r="O1447" s="220"/>
      <c r="P1447" s="38" t="s">
        <v>2123</v>
      </c>
    </row>
    <row r="1448" spans="2:16" ht="30.2" customHeight="1">
      <c r="B1448" s="312" t="s">
        <v>154</v>
      </c>
      <c r="C1448" s="35" t="s">
        <v>81</v>
      </c>
      <c r="D1448" s="163"/>
      <c r="E1448" s="159" t="s">
        <v>237</v>
      </c>
      <c r="F1448" s="157" t="s">
        <v>2126</v>
      </c>
      <c r="G1448" s="159" t="s">
        <v>138</v>
      </c>
      <c r="H1448" s="169"/>
      <c r="I1448" s="38"/>
      <c r="J1448" s="38"/>
      <c r="K1448" s="38"/>
      <c r="L1448" s="39"/>
      <c r="M1448" s="36"/>
      <c r="N1448" s="157"/>
      <c r="O1448" s="220"/>
      <c r="P1448" s="38" t="s">
        <v>2123</v>
      </c>
    </row>
    <row r="1449" spans="2:16" ht="30.2" customHeight="1">
      <c r="B1449" s="312"/>
      <c r="C1449" s="35" t="s">
        <v>2163</v>
      </c>
      <c r="D1449" s="163"/>
      <c r="E1449" s="159" t="s">
        <v>237</v>
      </c>
      <c r="F1449" s="157" t="s">
        <v>2164</v>
      </c>
      <c r="G1449" s="159" t="s">
        <v>150</v>
      </c>
      <c r="H1449" s="169"/>
      <c r="I1449" s="38"/>
      <c r="J1449" s="38"/>
      <c r="K1449" s="38"/>
      <c r="L1449" s="39"/>
      <c r="M1449" s="36" t="s">
        <v>2165</v>
      </c>
      <c r="N1449" s="157" t="s">
        <v>136</v>
      </c>
      <c r="O1449" s="220"/>
      <c r="P1449" s="38" t="s">
        <v>2166</v>
      </c>
    </row>
    <row r="1450" spans="2:16" ht="30.2" customHeight="1">
      <c r="B1450" s="312" t="s">
        <v>154</v>
      </c>
      <c r="C1450" s="35" t="s">
        <v>2167</v>
      </c>
      <c r="D1450" s="163"/>
      <c r="E1450" s="159"/>
      <c r="F1450" s="157"/>
      <c r="G1450" s="159" t="s">
        <v>150</v>
      </c>
      <c r="H1450" s="169"/>
      <c r="I1450" s="38"/>
      <c r="J1450" s="38"/>
      <c r="K1450" s="38"/>
      <c r="L1450" s="39"/>
      <c r="M1450" s="36" t="s">
        <v>2168</v>
      </c>
      <c r="N1450" s="157" t="s">
        <v>152</v>
      </c>
      <c r="O1450" s="220"/>
      <c r="P1450" s="38" t="s">
        <v>2169</v>
      </c>
    </row>
    <row r="1451" spans="2:16" ht="30.2" customHeight="1">
      <c r="B1451" s="312"/>
      <c r="C1451" s="35" t="s">
        <v>2170</v>
      </c>
      <c r="D1451" s="163" t="s">
        <v>135</v>
      </c>
      <c r="E1451" s="159"/>
      <c r="F1451" s="157"/>
      <c r="G1451" s="159" t="s">
        <v>150</v>
      </c>
      <c r="H1451" s="169"/>
      <c r="I1451" s="38"/>
      <c r="J1451" s="38"/>
      <c r="K1451" s="38"/>
      <c r="L1451" s="39"/>
      <c r="M1451" s="36" t="s">
        <v>2168</v>
      </c>
      <c r="N1451" s="157" t="s">
        <v>152</v>
      </c>
      <c r="O1451" s="220"/>
      <c r="P1451" s="38" t="s">
        <v>2171</v>
      </c>
    </row>
    <row r="1452" spans="2:16" ht="30.2" customHeight="1">
      <c r="B1452" s="312" t="s">
        <v>139</v>
      </c>
      <c r="C1452" s="35" t="s">
        <v>2172</v>
      </c>
      <c r="D1452" s="164" t="s">
        <v>171</v>
      </c>
      <c r="E1452" s="159"/>
      <c r="F1452" s="157"/>
      <c r="G1452" s="159" t="s">
        <v>150</v>
      </c>
      <c r="H1452" s="169"/>
      <c r="I1452" s="38"/>
      <c r="J1452" s="38"/>
      <c r="K1452" s="38"/>
      <c r="L1452" s="39"/>
      <c r="M1452" s="36" t="s">
        <v>2173</v>
      </c>
      <c r="N1452" s="157" t="s">
        <v>152</v>
      </c>
      <c r="O1452" s="220"/>
      <c r="P1452" s="38" t="s">
        <v>2174</v>
      </c>
    </row>
    <row r="1453" spans="2:16" ht="30.2" customHeight="1">
      <c r="B1453" s="312" t="s">
        <v>154</v>
      </c>
      <c r="C1453" s="35" t="s">
        <v>2175</v>
      </c>
      <c r="D1453" s="163" t="s">
        <v>303</v>
      </c>
      <c r="E1453" s="159" t="s">
        <v>240</v>
      </c>
      <c r="F1453" s="426" t="s">
        <v>2176</v>
      </c>
      <c r="G1453" s="159" t="s">
        <v>141</v>
      </c>
      <c r="H1453" s="169"/>
      <c r="I1453" s="38"/>
      <c r="J1453" s="38"/>
      <c r="K1453" s="38"/>
      <c r="L1453" s="39"/>
      <c r="M1453" s="36" t="s">
        <v>2177</v>
      </c>
      <c r="N1453" s="157" t="s">
        <v>145</v>
      </c>
      <c r="O1453" s="220"/>
      <c r="P1453" s="38"/>
    </row>
    <row r="1454" spans="2:16" ht="30.2" customHeight="1">
      <c r="B1454" s="312" t="s">
        <v>154</v>
      </c>
      <c r="C1454" s="35" t="s">
        <v>2178</v>
      </c>
      <c r="D1454" s="163" t="s">
        <v>303</v>
      </c>
      <c r="E1454" s="159" t="s">
        <v>240</v>
      </c>
      <c r="F1454" s="426" t="s">
        <v>2179</v>
      </c>
      <c r="G1454" s="159" t="s">
        <v>141</v>
      </c>
      <c r="H1454" s="169"/>
      <c r="I1454" s="38"/>
      <c r="J1454" s="38"/>
      <c r="K1454" s="38"/>
      <c r="L1454" s="39"/>
      <c r="M1454" s="36" t="s">
        <v>2177</v>
      </c>
      <c r="N1454" s="157" t="s">
        <v>145</v>
      </c>
      <c r="O1454" s="220"/>
      <c r="P1454" s="38" t="s">
        <v>2180</v>
      </c>
    </row>
    <row r="1455" spans="2:16" ht="30.2" customHeight="1">
      <c r="B1455" s="312" t="s">
        <v>154</v>
      </c>
      <c r="C1455" s="35" t="s">
        <v>2181</v>
      </c>
      <c r="D1455" s="163" t="s">
        <v>303</v>
      </c>
      <c r="E1455" s="159" t="s">
        <v>240</v>
      </c>
      <c r="F1455" s="426" t="s">
        <v>2179</v>
      </c>
      <c r="G1455" s="159" t="s">
        <v>141</v>
      </c>
      <c r="H1455" s="169"/>
      <c r="I1455" s="38"/>
      <c r="J1455" s="38"/>
      <c r="K1455" s="38"/>
      <c r="L1455" s="39"/>
      <c r="M1455" s="36" t="s">
        <v>2182</v>
      </c>
      <c r="N1455" s="157" t="s">
        <v>145</v>
      </c>
      <c r="O1455" s="220"/>
      <c r="P1455" s="38" t="s">
        <v>2183</v>
      </c>
    </row>
    <row r="1456" spans="2:16" ht="30.2" customHeight="1">
      <c r="B1456" s="312" t="s">
        <v>130</v>
      </c>
      <c r="C1456" s="35" t="s">
        <v>2184</v>
      </c>
      <c r="D1456" s="163" t="s">
        <v>183</v>
      </c>
      <c r="E1456" s="159" t="s">
        <v>240</v>
      </c>
      <c r="F1456" s="426" t="s">
        <v>2185</v>
      </c>
      <c r="G1456" s="159" t="s">
        <v>141</v>
      </c>
      <c r="H1456" s="169"/>
      <c r="I1456" s="38"/>
      <c r="J1456" s="38"/>
      <c r="K1456" s="38"/>
      <c r="L1456" s="39"/>
      <c r="M1456" s="36" t="s">
        <v>2182</v>
      </c>
      <c r="N1456" s="157" t="s">
        <v>145</v>
      </c>
      <c r="O1456" s="220"/>
      <c r="P1456" s="38" t="s">
        <v>2186</v>
      </c>
    </row>
    <row r="1457" spans="2:16" ht="30.2" customHeight="1">
      <c r="B1457" s="312" t="s">
        <v>130</v>
      </c>
      <c r="C1457" s="35" t="s">
        <v>2187</v>
      </c>
      <c r="D1457" s="163" t="s">
        <v>185</v>
      </c>
      <c r="E1457" s="159" t="s">
        <v>240</v>
      </c>
      <c r="F1457" s="426" t="s">
        <v>2188</v>
      </c>
      <c r="G1457" s="159" t="s">
        <v>141</v>
      </c>
      <c r="H1457" s="169"/>
      <c r="I1457" s="38"/>
      <c r="J1457" s="38"/>
      <c r="K1457" s="38"/>
      <c r="L1457" s="39"/>
      <c r="M1457" s="36" t="s">
        <v>2182</v>
      </c>
      <c r="N1457" s="157" t="s">
        <v>145</v>
      </c>
      <c r="O1457" s="220"/>
      <c r="P1457" s="38" t="s">
        <v>2189</v>
      </c>
    </row>
    <row r="1458" spans="2:16" ht="30.2" customHeight="1">
      <c r="B1458" s="312"/>
      <c r="C1458" s="35" t="s">
        <v>2190</v>
      </c>
      <c r="D1458" s="163" t="s">
        <v>1138</v>
      </c>
      <c r="E1458" s="159" t="s">
        <v>237</v>
      </c>
      <c r="F1458" s="157"/>
      <c r="G1458" s="159" t="s">
        <v>150</v>
      </c>
      <c r="H1458" s="169"/>
      <c r="I1458" s="38"/>
      <c r="J1458" s="38"/>
      <c r="K1458" s="38"/>
      <c r="L1458" s="39"/>
      <c r="M1458" s="36" t="s">
        <v>948</v>
      </c>
      <c r="N1458" s="157" t="s">
        <v>429</v>
      </c>
      <c r="O1458" s="220"/>
      <c r="P1458" s="38" t="s">
        <v>2191</v>
      </c>
    </row>
    <row r="1459" spans="2:16" ht="30.2" customHeight="1">
      <c r="B1459" s="312" t="s">
        <v>154</v>
      </c>
      <c r="C1459" s="35" t="s">
        <v>2192</v>
      </c>
      <c r="D1459" s="163" t="s">
        <v>339</v>
      </c>
      <c r="E1459" s="159" t="s">
        <v>276</v>
      </c>
      <c r="F1459" s="157"/>
      <c r="G1459" s="159" t="s">
        <v>141</v>
      </c>
      <c r="H1459" s="169"/>
      <c r="I1459" s="38"/>
      <c r="J1459" s="38"/>
      <c r="K1459" s="38"/>
      <c r="L1459" s="39"/>
      <c r="M1459" s="36" t="s">
        <v>1964</v>
      </c>
      <c r="N1459" s="157" t="s">
        <v>136</v>
      </c>
      <c r="O1459" s="220"/>
      <c r="P1459" s="38" t="s">
        <v>2193</v>
      </c>
    </row>
    <row r="1460" spans="2:16" ht="30.2" customHeight="1">
      <c r="B1460" s="312" t="s">
        <v>139</v>
      </c>
      <c r="C1460" s="35" t="s">
        <v>2194</v>
      </c>
      <c r="D1460" s="164" t="s">
        <v>157</v>
      </c>
      <c r="E1460" s="159"/>
      <c r="F1460" s="157"/>
      <c r="G1460" s="159" t="s">
        <v>150</v>
      </c>
      <c r="H1460" s="169"/>
      <c r="I1460" s="38"/>
      <c r="J1460" s="36" t="s">
        <v>343</v>
      </c>
      <c r="K1460" s="157" t="s">
        <v>169</v>
      </c>
      <c r="L1460" s="39"/>
      <c r="M1460" s="36" t="s">
        <v>343</v>
      </c>
      <c r="N1460" s="157" t="s">
        <v>169</v>
      </c>
      <c r="O1460" s="220"/>
      <c r="P1460" s="38" t="s">
        <v>2195</v>
      </c>
    </row>
    <row r="1461" spans="2:16" ht="30.2" customHeight="1">
      <c r="B1461" s="312" t="s">
        <v>139</v>
      </c>
      <c r="C1461" s="35" t="s">
        <v>2196</v>
      </c>
      <c r="D1461" s="164" t="s">
        <v>157</v>
      </c>
      <c r="E1461" s="159"/>
      <c r="F1461" s="157"/>
      <c r="G1461" s="159" t="s">
        <v>150</v>
      </c>
      <c r="H1461" s="169"/>
      <c r="I1461" s="38"/>
      <c r="J1461" s="38"/>
      <c r="K1461" s="38"/>
      <c r="L1461" s="39"/>
      <c r="M1461" s="36" t="s">
        <v>343</v>
      </c>
      <c r="N1461" s="157" t="s">
        <v>169</v>
      </c>
      <c r="O1461" s="220"/>
      <c r="P1461" s="38" t="s">
        <v>2197</v>
      </c>
    </row>
    <row r="1462" spans="2:16" ht="30.2" customHeight="1">
      <c r="B1462" s="312" t="s">
        <v>154</v>
      </c>
      <c r="C1462" s="35" t="s">
        <v>2198</v>
      </c>
      <c r="D1462" s="163" t="s">
        <v>157</v>
      </c>
      <c r="E1462" s="159" t="s">
        <v>407</v>
      </c>
      <c r="F1462" s="157"/>
      <c r="G1462" s="159" t="s">
        <v>141</v>
      </c>
      <c r="H1462" s="169"/>
      <c r="I1462" s="38"/>
      <c r="J1462" s="38"/>
      <c r="K1462" s="38"/>
      <c r="L1462" s="39"/>
      <c r="M1462" s="36"/>
      <c r="N1462" s="157"/>
      <c r="O1462" s="220"/>
      <c r="P1462" s="38"/>
    </row>
    <row r="1463" spans="2:16" ht="30.2" customHeight="1">
      <c r="B1463" s="312" t="s">
        <v>130</v>
      </c>
      <c r="C1463" s="35" t="s">
        <v>2199</v>
      </c>
      <c r="D1463" s="163"/>
      <c r="E1463" s="159"/>
      <c r="F1463" s="157"/>
      <c r="G1463" s="159"/>
      <c r="H1463" s="169"/>
      <c r="I1463" s="38"/>
      <c r="J1463" s="38"/>
      <c r="K1463" s="38"/>
      <c r="L1463" s="39"/>
      <c r="M1463" s="36"/>
      <c r="N1463" s="157"/>
      <c r="O1463" s="220"/>
      <c r="P1463" s="38"/>
    </row>
    <row r="1464" spans="2:16" ht="30.2" customHeight="1">
      <c r="B1464" s="312"/>
      <c r="C1464" s="35" t="s">
        <v>2200</v>
      </c>
      <c r="D1464" s="163" t="s">
        <v>339</v>
      </c>
      <c r="E1464" s="159" t="s">
        <v>160</v>
      </c>
      <c r="F1464" s="426" t="s">
        <v>2201</v>
      </c>
      <c r="G1464" s="159" t="s">
        <v>150</v>
      </c>
      <c r="H1464" s="169"/>
      <c r="I1464" s="38"/>
      <c r="J1464" s="38"/>
      <c r="K1464" s="38"/>
      <c r="L1464" s="39"/>
      <c r="M1464" s="36" t="s">
        <v>663</v>
      </c>
      <c r="N1464" s="157" t="s">
        <v>152</v>
      </c>
      <c r="O1464" s="220"/>
      <c r="P1464" s="38"/>
    </row>
    <row r="1465" spans="2:16" ht="30.2" customHeight="1">
      <c r="B1465" s="312"/>
      <c r="C1465" s="35" t="s">
        <v>2202</v>
      </c>
      <c r="D1465" s="163" t="s">
        <v>787</v>
      </c>
      <c r="E1465" s="159" t="s">
        <v>237</v>
      </c>
      <c r="F1465" s="426" t="s">
        <v>2203</v>
      </c>
      <c r="G1465" s="159" t="s">
        <v>150</v>
      </c>
      <c r="H1465" s="169"/>
      <c r="I1465" s="38"/>
      <c r="J1465" s="38"/>
      <c r="K1465" s="38"/>
      <c r="L1465" s="39"/>
      <c r="M1465" s="36" t="s">
        <v>663</v>
      </c>
      <c r="N1465" s="157" t="s">
        <v>152</v>
      </c>
      <c r="O1465" s="220"/>
      <c r="P1465" s="38"/>
    </row>
    <row r="1466" spans="2:16" ht="30.2" customHeight="1">
      <c r="B1466" s="312"/>
      <c r="C1466" s="35" t="s">
        <v>2204</v>
      </c>
      <c r="D1466" s="163" t="s">
        <v>339</v>
      </c>
      <c r="E1466" s="159"/>
      <c r="F1466" s="157"/>
      <c r="G1466" s="159" t="s">
        <v>150</v>
      </c>
      <c r="H1466" s="169"/>
      <c r="I1466" s="38"/>
      <c r="J1466" s="38"/>
      <c r="K1466" s="38"/>
      <c r="L1466" s="39"/>
      <c r="M1466" s="36" t="s">
        <v>663</v>
      </c>
      <c r="N1466" s="157" t="s">
        <v>152</v>
      </c>
      <c r="O1466" s="220"/>
      <c r="P1466" s="38"/>
    </row>
    <row r="1467" spans="2:16" ht="30.2" customHeight="1">
      <c r="B1467" s="312"/>
      <c r="C1467" s="35" t="s">
        <v>2205</v>
      </c>
      <c r="D1467" s="163" t="s">
        <v>295</v>
      </c>
      <c r="E1467" s="159"/>
      <c r="F1467" s="157"/>
      <c r="G1467" s="159" t="s">
        <v>150</v>
      </c>
      <c r="H1467" s="169"/>
      <c r="I1467" s="38"/>
      <c r="J1467" s="38"/>
      <c r="K1467" s="38"/>
      <c r="L1467" s="39"/>
      <c r="M1467" s="36" t="s">
        <v>2206</v>
      </c>
      <c r="N1467" s="157" t="s">
        <v>152</v>
      </c>
      <c r="O1467" s="220"/>
      <c r="P1467" s="38" t="s">
        <v>2207</v>
      </c>
    </row>
    <row r="1468" spans="2:16" ht="30.2" customHeight="1">
      <c r="B1468" s="312"/>
      <c r="C1468" s="35" t="s">
        <v>2208</v>
      </c>
      <c r="D1468" s="163" t="s">
        <v>611</v>
      </c>
      <c r="E1468" s="159" t="s">
        <v>2209</v>
      </c>
      <c r="F1468" s="157"/>
      <c r="G1468" s="159" t="s">
        <v>150</v>
      </c>
      <c r="H1468" s="169"/>
      <c r="I1468" s="38"/>
      <c r="J1468" s="38"/>
      <c r="K1468" s="38"/>
      <c r="L1468" s="39"/>
      <c r="M1468" s="36" t="s">
        <v>2210</v>
      </c>
      <c r="N1468" s="157" t="s">
        <v>152</v>
      </c>
      <c r="O1468" s="220"/>
      <c r="P1468" s="38" t="s">
        <v>2211</v>
      </c>
    </row>
    <row r="1469" spans="2:16" ht="30.2" customHeight="1">
      <c r="B1469" s="312"/>
      <c r="C1469" s="35" t="s">
        <v>2212</v>
      </c>
      <c r="D1469" s="163" t="s">
        <v>183</v>
      </c>
      <c r="E1469" s="159"/>
      <c r="F1469" s="157"/>
      <c r="G1469" s="159" t="s">
        <v>150</v>
      </c>
      <c r="H1469" s="169"/>
      <c r="I1469" s="38"/>
      <c r="J1469" s="38"/>
      <c r="K1469" s="38"/>
      <c r="L1469" s="39"/>
      <c r="M1469" s="36" t="s">
        <v>2213</v>
      </c>
      <c r="N1469" s="157" t="s">
        <v>152</v>
      </c>
      <c r="O1469" s="220"/>
      <c r="P1469" s="38" t="s">
        <v>2214</v>
      </c>
    </row>
    <row r="1470" spans="2:16" ht="30.2" customHeight="1">
      <c r="B1470" s="312" t="s">
        <v>154</v>
      </c>
      <c r="C1470" s="35" t="s">
        <v>2215</v>
      </c>
      <c r="D1470" s="163" t="s">
        <v>295</v>
      </c>
      <c r="E1470" s="159"/>
      <c r="F1470" s="157"/>
      <c r="G1470" s="159" t="s">
        <v>141</v>
      </c>
      <c r="H1470" s="169"/>
      <c r="I1470" s="152">
        <v>45789</v>
      </c>
      <c r="J1470" s="38"/>
      <c r="K1470" s="38"/>
      <c r="L1470" s="39"/>
      <c r="M1470" s="36" t="s">
        <v>1887</v>
      </c>
      <c r="N1470" s="157" t="s">
        <v>136</v>
      </c>
      <c r="O1470" s="220"/>
      <c r="P1470" s="38"/>
    </row>
    <row r="1471" spans="2:16" ht="30.2" customHeight="1">
      <c r="B1471" s="312" t="s">
        <v>154</v>
      </c>
      <c r="C1471" s="35" t="s">
        <v>2216</v>
      </c>
      <c r="D1471" s="163" t="s">
        <v>236</v>
      </c>
      <c r="E1471" s="159"/>
      <c r="F1471" s="157"/>
      <c r="G1471" s="159" t="s">
        <v>141</v>
      </c>
      <c r="H1471" s="169"/>
      <c r="I1471" s="38"/>
      <c r="J1471" s="38"/>
      <c r="K1471" s="38"/>
      <c r="L1471" s="39"/>
      <c r="M1471" s="36" t="s">
        <v>2216</v>
      </c>
      <c r="N1471" s="157" t="s">
        <v>976</v>
      </c>
      <c r="O1471" s="220"/>
      <c r="P1471" s="38" t="s">
        <v>2217</v>
      </c>
    </row>
    <row r="1472" spans="2:16" ht="30.2" customHeight="1">
      <c r="B1472" s="312" t="s">
        <v>154</v>
      </c>
      <c r="C1472" s="35" t="s">
        <v>2218</v>
      </c>
      <c r="D1472" s="163" t="s">
        <v>236</v>
      </c>
      <c r="E1472" s="159"/>
      <c r="F1472" s="157"/>
      <c r="G1472" s="159" t="s">
        <v>141</v>
      </c>
      <c r="H1472" s="169"/>
      <c r="I1472" s="38"/>
      <c r="J1472" s="38"/>
      <c r="K1472" s="38"/>
      <c r="L1472" s="39"/>
      <c r="M1472" s="36" t="s">
        <v>2219</v>
      </c>
      <c r="N1472" s="157" t="s">
        <v>976</v>
      </c>
      <c r="O1472" s="220"/>
      <c r="P1472" s="38" t="s">
        <v>2217</v>
      </c>
    </row>
    <row r="1473" spans="2:16" ht="30.2" customHeight="1">
      <c r="B1473" s="312" t="s">
        <v>154</v>
      </c>
      <c r="C1473" s="35" t="s">
        <v>2220</v>
      </c>
      <c r="D1473" s="163" t="s">
        <v>236</v>
      </c>
      <c r="E1473" s="159"/>
      <c r="F1473" s="157"/>
      <c r="G1473" s="159" t="s">
        <v>141</v>
      </c>
      <c r="H1473" s="169"/>
      <c r="I1473" s="38"/>
      <c r="J1473" s="38"/>
      <c r="K1473" s="38"/>
      <c r="L1473" s="39"/>
      <c r="M1473" s="36" t="s">
        <v>2221</v>
      </c>
      <c r="N1473" s="157" t="s">
        <v>2222</v>
      </c>
      <c r="O1473" s="220"/>
      <c r="P1473" s="38" t="s">
        <v>2217</v>
      </c>
    </row>
    <row r="1474" spans="2:16" ht="30.2" customHeight="1">
      <c r="B1474" s="312" t="s">
        <v>154</v>
      </c>
      <c r="C1474" s="35" t="s">
        <v>2223</v>
      </c>
      <c r="D1474" s="163" t="s">
        <v>236</v>
      </c>
      <c r="E1474" s="159"/>
      <c r="F1474" s="157"/>
      <c r="G1474" s="159" t="s">
        <v>141</v>
      </c>
      <c r="H1474" s="169"/>
      <c r="I1474" s="38"/>
      <c r="J1474" s="38"/>
      <c r="K1474" s="38"/>
      <c r="L1474" s="39"/>
      <c r="M1474" s="36" t="s">
        <v>1828</v>
      </c>
      <c r="N1474" s="157" t="s">
        <v>1829</v>
      </c>
      <c r="O1474" s="220"/>
      <c r="P1474" s="38" t="s">
        <v>2217</v>
      </c>
    </row>
    <row r="1475" spans="2:16" ht="30.2" customHeight="1">
      <c r="B1475" s="312" t="s">
        <v>154</v>
      </c>
      <c r="C1475" s="35" t="s">
        <v>2224</v>
      </c>
      <c r="D1475" s="163" t="s">
        <v>2225</v>
      </c>
      <c r="E1475" s="159"/>
      <c r="F1475" s="157"/>
      <c r="G1475" s="159" t="s">
        <v>141</v>
      </c>
      <c r="H1475" s="169"/>
      <c r="I1475" s="38"/>
      <c r="J1475" s="38"/>
      <c r="K1475" s="38"/>
      <c r="L1475" s="39"/>
      <c r="M1475" s="36" t="s">
        <v>1887</v>
      </c>
      <c r="N1475" s="157" t="s">
        <v>136</v>
      </c>
      <c r="O1475" s="220"/>
      <c r="P1475" s="38"/>
    </row>
    <row r="1476" spans="2:16" ht="30.2" customHeight="1">
      <c r="B1476" s="312" t="s">
        <v>154</v>
      </c>
      <c r="C1476" s="35" t="s">
        <v>1757</v>
      </c>
      <c r="D1476" s="164" t="s">
        <v>421</v>
      </c>
      <c r="E1476" s="159" t="s">
        <v>240</v>
      </c>
      <c r="F1476" s="157" t="s">
        <v>2226</v>
      </c>
      <c r="G1476" s="159" t="s">
        <v>141</v>
      </c>
      <c r="H1476" s="169"/>
      <c r="I1476" s="152">
        <v>45810</v>
      </c>
      <c r="J1476" s="38"/>
      <c r="K1476" s="38"/>
      <c r="L1476" s="39"/>
      <c r="M1476" s="36"/>
      <c r="N1476" s="157" t="s">
        <v>145</v>
      </c>
      <c r="O1476" s="220"/>
      <c r="P1476" s="38" t="s">
        <v>2227</v>
      </c>
    </row>
    <row r="1477" spans="2:16" ht="30.2" customHeight="1">
      <c r="B1477" s="312" t="s">
        <v>154</v>
      </c>
      <c r="C1477" s="35" t="s">
        <v>2228</v>
      </c>
      <c r="D1477" s="341"/>
      <c r="E1477" s="159" t="s">
        <v>240</v>
      </c>
      <c r="F1477" s="157" t="s">
        <v>2226</v>
      </c>
      <c r="G1477" s="159" t="s">
        <v>141</v>
      </c>
      <c r="H1477" s="169"/>
      <c r="I1477" s="152">
        <v>45810</v>
      </c>
      <c r="J1477" s="38"/>
      <c r="K1477" s="38"/>
      <c r="L1477" s="39"/>
      <c r="M1477" s="36"/>
      <c r="N1477" s="157" t="s">
        <v>145</v>
      </c>
      <c r="O1477" s="220"/>
      <c r="P1477" s="38" t="s">
        <v>2227</v>
      </c>
    </row>
    <row r="1478" spans="2:16" ht="30.2" customHeight="1">
      <c r="B1478" s="312" t="s">
        <v>154</v>
      </c>
      <c r="C1478" s="35" t="s">
        <v>2229</v>
      </c>
      <c r="D1478" s="341" t="s">
        <v>421</v>
      </c>
      <c r="E1478" s="159" t="s">
        <v>240</v>
      </c>
      <c r="F1478" s="157" t="s">
        <v>2226</v>
      </c>
      <c r="G1478" s="159" t="s">
        <v>141</v>
      </c>
      <c r="H1478" s="169"/>
      <c r="I1478" s="152">
        <v>45810</v>
      </c>
      <c r="J1478" s="38"/>
      <c r="K1478" s="38"/>
      <c r="L1478" s="39"/>
      <c r="M1478" s="36"/>
      <c r="N1478" s="157" t="s">
        <v>145</v>
      </c>
      <c r="O1478" s="220"/>
      <c r="P1478" s="38" t="s">
        <v>2227</v>
      </c>
    </row>
    <row r="1479" spans="2:16" ht="30.2" customHeight="1">
      <c r="B1479" s="312" t="s">
        <v>154</v>
      </c>
      <c r="C1479" s="35" t="s">
        <v>2230</v>
      </c>
      <c r="D1479" s="341"/>
      <c r="E1479" s="159" t="s">
        <v>240</v>
      </c>
      <c r="F1479" s="157" t="s">
        <v>2231</v>
      </c>
      <c r="G1479" s="159" t="s">
        <v>166</v>
      </c>
      <c r="H1479" s="169"/>
      <c r="I1479" s="152">
        <v>45810</v>
      </c>
      <c r="J1479" s="38"/>
      <c r="K1479" s="38"/>
      <c r="L1479" s="39"/>
      <c r="M1479" s="36"/>
      <c r="N1479" s="157" t="s">
        <v>145</v>
      </c>
      <c r="O1479" s="220"/>
      <c r="P1479" s="38" t="s">
        <v>2227</v>
      </c>
    </row>
    <row r="1480" spans="2:16" ht="30.2" customHeight="1">
      <c r="B1480" s="312" t="s">
        <v>154</v>
      </c>
      <c r="C1480" s="35" t="s">
        <v>2232</v>
      </c>
      <c r="D1480" s="164"/>
      <c r="E1480" s="159" t="s">
        <v>240</v>
      </c>
      <c r="F1480" s="157" t="s">
        <v>2231</v>
      </c>
      <c r="G1480" s="159" t="s">
        <v>166</v>
      </c>
      <c r="H1480" s="169"/>
      <c r="I1480" s="152">
        <v>45810</v>
      </c>
      <c r="J1480" s="38"/>
      <c r="K1480" s="38"/>
      <c r="L1480" s="39"/>
      <c r="M1480" s="36"/>
      <c r="N1480" s="157" t="s">
        <v>145</v>
      </c>
      <c r="O1480" s="220"/>
      <c r="P1480" s="38" t="s">
        <v>2227</v>
      </c>
    </row>
    <row r="1481" spans="2:16" ht="30.2" customHeight="1">
      <c r="B1481" s="312" t="s">
        <v>154</v>
      </c>
      <c r="C1481" s="35" t="s">
        <v>2233</v>
      </c>
      <c r="D1481" s="164"/>
      <c r="E1481" s="159" t="s">
        <v>240</v>
      </c>
      <c r="F1481" s="157" t="s">
        <v>2231</v>
      </c>
      <c r="G1481" s="159" t="s">
        <v>166</v>
      </c>
      <c r="H1481" s="169"/>
      <c r="I1481" s="152">
        <v>45810</v>
      </c>
      <c r="J1481" s="38"/>
      <c r="K1481" s="38"/>
      <c r="L1481" s="39"/>
      <c r="M1481" s="36"/>
      <c r="N1481" s="157" t="s">
        <v>145</v>
      </c>
      <c r="O1481" s="220"/>
      <c r="P1481" s="38" t="s">
        <v>2227</v>
      </c>
    </row>
    <row r="1482" spans="2:16" ht="30.2" customHeight="1">
      <c r="B1482" s="312" t="s">
        <v>154</v>
      </c>
      <c r="C1482" s="35" t="s">
        <v>2234</v>
      </c>
      <c r="D1482" s="164"/>
      <c r="E1482" s="159" t="s">
        <v>240</v>
      </c>
      <c r="F1482" s="157" t="s">
        <v>2235</v>
      </c>
      <c r="G1482" s="159" t="s">
        <v>138</v>
      </c>
      <c r="H1482" s="169"/>
      <c r="I1482" s="152">
        <v>45810</v>
      </c>
      <c r="J1482" s="38"/>
      <c r="K1482" s="38"/>
      <c r="L1482" s="39"/>
      <c r="M1482" s="36" t="s">
        <v>144</v>
      </c>
      <c r="N1482" s="157" t="s">
        <v>145</v>
      </c>
      <c r="O1482" s="220"/>
      <c r="P1482" s="38" t="s">
        <v>2236</v>
      </c>
    </row>
    <row r="1483" spans="2:16" ht="30.2" customHeight="1">
      <c r="B1483" s="312" t="s">
        <v>154</v>
      </c>
      <c r="C1483" s="35" t="s">
        <v>2237</v>
      </c>
      <c r="D1483" s="164"/>
      <c r="E1483" s="159" t="s">
        <v>240</v>
      </c>
      <c r="F1483" s="157" t="s">
        <v>2235</v>
      </c>
      <c r="G1483" s="159" t="s">
        <v>138</v>
      </c>
      <c r="H1483" s="169"/>
      <c r="I1483" s="152">
        <v>45810</v>
      </c>
      <c r="J1483" s="38"/>
      <c r="K1483" s="38"/>
      <c r="L1483" s="39"/>
      <c r="M1483" s="36" t="s">
        <v>144</v>
      </c>
      <c r="N1483" s="157" t="s">
        <v>145</v>
      </c>
      <c r="O1483" s="220"/>
      <c r="P1483" s="38" t="s">
        <v>2238</v>
      </c>
    </row>
    <row r="1484" spans="2:16" ht="30.2" customHeight="1">
      <c r="B1484" s="312" t="s">
        <v>154</v>
      </c>
      <c r="C1484" s="35" t="s">
        <v>2239</v>
      </c>
      <c r="D1484" s="164"/>
      <c r="E1484" s="159" t="s">
        <v>240</v>
      </c>
      <c r="F1484" s="157" t="s">
        <v>2235</v>
      </c>
      <c r="G1484" s="159" t="s">
        <v>166</v>
      </c>
      <c r="H1484" s="169"/>
      <c r="I1484" s="152">
        <v>45810</v>
      </c>
      <c r="J1484" s="38"/>
      <c r="K1484" s="38"/>
      <c r="L1484" s="39"/>
      <c r="M1484" s="36"/>
      <c r="N1484" s="157" t="s">
        <v>145</v>
      </c>
      <c r="O1484" s="220"/>
      <c r="P1484" s="38" t="s">
        <v>2227</v>
      </c>
    </row>
    <row r="1485" spans="2:16" ht="30.2" customHeight="1">
      <c r="B1485" s="312" t="s">
        <v>154</v>
      </c>
      <c r="C1485" s="35" t="s">
        <v>2240</v>
      </c>
      <c r="D1485" s="164"/>
      <c r="E1485" s="159" t="s">
        <v>240</v>
      </c>
      <c r="F1485" s="157" t="s">
        <v>2235</v>
      </c>
      <c r="G1485" s="159" t="s">
        <v>166</v>
      </c>
      <c r="H1485" s="169"/>
      <c r="I1485" s="152">
        <v>45810</v>
      </c>
      <c r="J1485" s="38"/>
      <c r="K1485" s="38"/>
      <c r="L1485" s="39"/>
      <c r="M1485" s="36"/>
      <c r="N1485" s="157" t="s">
        <v>145</v>
      </c>
      <c r="O1485" s="220"/>
      <c r="P1485" s="38" t="s">
        <v>2227</v>
      </c>
    </row>
    <row r="1486" spans="2:16" ht="30.2" customHeight="1">
      <c r="B1486" s="312" t="s">
        <v>154</v>
      </c>
      <c r="C1486" s="35" t="s">
        <v>2241</v>
      </c>
      <c r="D1486" s="164"/>
      <c r="E1486" s="159" t="s">
        <v>240</v>
      </c>
      <c r="F1486" s="157" t="s">
        <v>2242</v>
      </c>
      <c r="G1486" s="159" t="s">
        <v>138</v>
      </c>
      <c r="H1486" s="169"/>
      <c r="I1486" s="152">
        <v>45810</v>
      </c>
      <c r="J1486" s="38"/>
      <c r="K1486" s="38"/>
      <c r="L1486" s="39"/>
      <c r="M1486" s="36" t="s">
        <v>2243</v>
      </c>
      <c r="N1486" s="157" t="s">
        <v>145</v>
      </c>
      <c r="O1486" s="220"/>
      <c r="P1486" s="38" t="s">
        <v>2244</v>
      </c>
    </row>
    <row r="1487" spans="2:16" ht="30.2" customHeight="1">
      <c r="B1487" s="312" t="s">
        <v>154</v>
      </c>
      <c r="C1487" s="35" t="s">
        <v>2245</v>
      </c>
      <c r="D1487" s="164"/>
      <c r="E1487" s="159" t="s">
        <v>240</v>
      </c>
      <c r="F1487" s="157" t="s">
        <v>2242</v>
      </c>
      <c r="G1487" s="159" t="s">
        <v>141</v>
      </c>
      <c r="H1487" s="169"/>
      <c r="I1487" s="152">
        <v>45810</v>
      </c>
      <c r="J1487" s="38"/>
      <c r="K1487" s="38"/>
      <c r="L1487" s="39"/>
      <c r="M1487" s="36"/>
      <c r="N1487" s="157" t="s">
        <v>145</v>
      </c>
      <c r="O1487" s="220"/>
      <c r="P1487" s="38" t="s">
        <v>2227</v>
      </c>
    </row>
    <row r="1488" spans="2:16" ht="30.2" customHeight="1">
      <c r="B1488" s="312" t="s">
        <v>154</v>
      </c>
      <c r="C1488" s="35" t="s">
        <v>2246</v>
      </c>
      <c r="D1488" s="164"/>
      <c r="E1488" s="159" t="s">
        <v>240</v>
      </c>
      <c r="F1488" s="157" t="s">
        <v>2242</v>
      </c>
      <c r="G1488" s="159" t="s">
        <v>141</v>
      </c>
      <c r="H1488" s="169"/>
      <c r="I1488" s="152">
        <v>45810</v>
      </c>
      <c r="J1488" s="38"/>
      <c r="K1488" s="38"/>
      <c r="L1488" s="39"/>
      <c r="M1488" s="36"/>
      <c r="N1488" s="157" t="s">
        <v>145</v>
      </c>
      <c r="O1488" s="220"/>
      <c r="P1488" s="38" t="s">
        <v>2227</v>
      </c>
    </row>
    <row r="1489" spans="2:16" ht="30.2" customHeight="1">
      <c r="B1489" s="312" t="s">
        <v>154</v>
      </c>
      <c r="C1489" s="35" t="s">
        <v>2247</v>
      </c>
      <c r="D1489" s="164" t="s">
        <v>421</v>
      </c>
      <c r="E1489" s="159" t="s">
        <v>240</v>
      </c>
      <c r="F1489" s="157" t="s">
        <v>2242</v>
      </c>
      <c r="G1489" s="159" t="s">
        <v>141</v>
      </c>
      <c r="H1489" s="169"/>
      <c r="I1489" s="152">
        <v>45810</v>
      </c>
      <c r="J1489" s="38"/>
      <c r="K1489" s="38"/>
      <c r="L1489" s="39"/>
      <c r="M1489" s="36"/>
      <c r="N1489" s="157" t="s">
        <v>145</v>
      </c>
      <c r="O1489" s="220"/>
      <c r="P1489" s="38" t="s">
        <v>2227</v>
      </c>
    </row>
    <row r="1490" spans="2:16" ht="30.2" customHeight="1">
      <c r="B1490" s="312" t="s">
        <v>154</v>
      </c>
      <c r="C1490" s="35" t="s">
        <v>2248</v>
      </c>
      <c r="D1490" s="164"/>
      <c r="E1490" s="159" t="s">
        <v>240</v>
      </c>
      <c r="F1490" s="157" t="s">
        <v>2242</v>
      </c>
      <c r="G1490" s="159" t="s">
        <v>141</v>
      </c>
      <c r="H1490" s="169"/>
      <c r="I1490" s="152">
        <v>45810</v>
      </c>
      <c r="J1490" s="38"/>
      <c r="K1490" s="38"/>
      <c r="L1490" s="39"/>
      <c r="M1490" s="36"/>
      <c r="N1490" s="157" t="s">
        <v>145</v>
      </c>
      <c r="O1490" s="220"/>
      <c r="P1490" s="38" t="s">
        <v>2227</v>
      </c>
    </row>
    <row r="1491" spans="2:16" ht="30.2" customHeight="1">
      <c r="B1491" s="312" t="s">
        <v>154</v>
      </c>
      <c r="C1491" s="35" t="s">
        <v>1068</v>
      </c>
      <c r="D1491" s="164"/>
      <c r="E1491" s="159" t="s">
        <v>240</v>
      </c>
      <c r="F1491" s="157" t="s">
        <v>2242</v>
      </c>
      <c r="G1491" s="159" t="s">
        <v>141</v>
      </c>
      <c r="H1491" s="169"/>
      <c r="I1491" s="152">
        <v>45810</v>
      </c>
      <c r="J1491" s="38"/>
      <c r="K1491" s="38"/>
      <c r="L1491" s="39"/>
      <c r="M1491" s="36"/>
      <c r="N1491" s="157" t="s">
        <v>145</v>
      </c>
      <c r="O1491" s="220"/>
      <c r="P1491" s="38" t="s">
        <v>2227</v>
      </c>
    </row>
    <row r="1492" spans="2:16" ht="30.2" customHeight="1">
      <c r="B1492" s="312"/>
      <c r="C1492" s="35"/>
      <c r="D1492" s="164"/>
      <c r="E1492" s="159"/>
      <c r="F1492" s="157"/>
      <c r="G1492" s="159"/>
      <c r="H1492" s="169"/>
      <c r="I1492" s="38"/>
      <c r="J1492" s="38"/>
      <c r="K1492" s="38"/>
      <c r="L1492" s="39"/>
      <c r="M1492" s="36"/>
      <c r="N1492" s="157"/>
      <c r="O1492" s="220"/>
      <c r="P1492" s="38"/>
    </row>
    <row r="1493" spans="2:16" ht="30.2" customHeight="1">
      <c r="B1493" s="312"/>
      <c r="C1493" s="35"/>
      <c r="D1493" s="164"/>
      <c r="E1493" s="159"/>
      <c r="F1493" s="157"/>
      <c r="G1493" s="159"/>
      <c r="H1493" s="169"/>
      <c r="I1493" s="38"/>
      <c r="J1493" s="38"/>
      <c r="K1493" s="38"/>
      <c r="L1493" s="39"/>
      <c r="M1493" s="36"/>
      <c r="N1493" s="157"/>
      <c r="O1493" s="220"/>
      <c r="P1493" s="38"/>
    </row>
    <row r="1494" spans="2:16" ht="30.2" customHeight="1">
      <c r="B1494" s="312"/>
      <c r="C1494" s="35"/>
      <c r="D1494" s="164"/>
      <c r="E1494" s="159"/>
      <c r="F1494" s="157"/>
      <c r="G1494" s="159"/>
      <c r="H1494" s="169"/>
      <c r="I1494" s="38"/>
      <c r="J1494" s="38"/>
      <c r="K1494" s="38"/>
      <c r="L1494" s="39"/>
      <c r="M1494" s="36"/>
      <c r="N1494" s="157"/>
      <c r="O1494" s="220"/>
      <c r="P1494" s="38"/>
    </row>
    <row r="1495" spans="2:16" ht="30.2" customHeight="1">
      <c r="B1495" s="312"/>
      <c r="C1495" s="35"/>
      <c r="D1495" s="164"/>
      <c r="E1495" s="159"/>
      <c r="F1495" s="157"/>
      <c r="G1495" s="159"/>
      <c r="H1495" s="169"/>
      <c r="I1495" s="38"/>
      <c r="J1495" s="38"/>
      <c r="K1495" s="38"/>
      <c r="L1495" s="39"/>
      <c r="M1495" s="36"/>
      <c r="N1495" s="157"/>
      <c r="O1495" s="220"/>
      <c r="P1495" s="38"/>
    </row>
    <row r="1496" spans="2:16" ht="30.2" customHeight="1">
      <c r="B1496" s="312" t="s">
        <v>154</v>
      </c>
      <c r="C1496" s="35" t="s">
        <v>2249</v>
      </c>
      <c r="D1496" s="163" t="s">
        <v>2225</v>
      </c>
      <c r="E1496" s="159"/>
      <c r="F1496" s="157"/>
      <c r="G1496" s="159" t="s">
        <v>141</v>
      </c>
      <c r="H1496" s="169"/>
      <c r="I1496" s="38"/>
      <c r="J1496" s="38"/>
      <c r="K1496" s="38"/>
      <c r="L1496" s="39"/>
      <c r="M1496" s="36"/>
      <c r="N1496" s="157" t="s">
        <v>136</v>
      </c>
      <c r="O1496" s="220"/>
      <c r="P1496" s="38"/>
    </row>
    <row r="1497" spans="2:16" ht="30.2" customHeight="1">
      <c r="B1497" s="312" t="s">
        <v>154</v>
      </c>
      <c r="C1497" s="35" t="s">
        <v>2250</v>
      </c>
      <c r="D1497" s="163" t="s">
        <v>2225</v>
      </c>
      <c r="E1497" s="159"/>
      <c r="F1497" s="157"/>
      <c r="G1497" s="159" t="s">
        <v>141</v>
      </c>
      <c r="H1497" s="169"/>
      <c r="I1497" s="38"/>
      <c r="J1497" s="38"/>
      <c r="K1497" s="38"/>
      <c r="L1497" s="39"/>
      <c r="M1497" s="36"/>
      <c r="N1497" s="157" t="s">
        <v>145</v>
      </c>
      <c r="O1497" s="220"/>
      <c r="P1497" s="38"/>
    </row>
    <row r="1498" spans="2:16" ht="30.2" customHeight="1">
      <c r="B1498" s="312" t="s">
        <v>154</v>
      </c>
      <c r="C1498" s="35" t="s">
        <v>2251</v>
      </c>
      <c r="D1498" s="163" t="s">
        <v>157</v>
      </c>
      <c r="E1498" s="159"/>
      <c r="F1498" s="157"/>
      <c r="G1498" s="159" t="s">
        <v>141</v>
      </c>
      <c r="H1498" s="169"/>
      <c r="I1498" s="38"/>
      <c r="J1498" s="38"/>
      <c r="K1498" s="38"/>
      <c r="L1498" s="39"/>
      <c r="M1498" s="36"/>
      <c r="N1498" s="157"/>
      <c r="O1498" s="220"/>
      <c r="P1498" s="38" t="s">
        <v>2252</v>
      </c>
    </row>
    <row r="1499" spans="2:16" ht="30.2" customHeight="1">
      <c r="B1499" s="312" t="s">
        <v>154</v>
      </c>
      <c r="C1499" s="35" t="s">
        <v>2253</v>
      </c>
      <c r="D1499" s="163" t="s">
        <v>303</v>
      </c>
      <c r="E1499" s="159"/>
      <c r="F1499" s="157"/>
      <c r="G1499" s="159" t="s">
        <v>150</v>
      </c>
      <c r="H1499" s="169"/>
      <c r="I1499" s="38"/>
      <c r="J1499" s="38"/>
      <c r="K1499" s="38"/>
      <c r="L1499" s="39"/>
      <c r="M1499" s="36" t="s">
        <v>2254</v>
      </c>
      <c r="N1499" s="157" t="s">
        <v>152</v>
      </c>
      <c r="O1499" s="220"/>
      <c r="P1499" s="38"/>
    </row>
    <row r="1500" spans="2:16" ht="30.2" customHeight="1">
      <c r="B1500" s="312" t="s">
        <v>154</v>
      </c>
      <c r="C1500" s="35" t="s">
        <v>2255</v>
      </c>
      <c r="D1500" s="163" t="s">
        <v>185</v>
      </c>
      <c r="E1500" s="159"/>
      <c r="F1500" s="157"/>
      <c r="G1500" s="159" t="s">
        <v>141</v>
      </c>
      <c r="H1500" s="169"/>
      <c r="I1500" s="38"/>
      <c r="J1500" s="38"/>
      <c r="K1500" s="38"/>
      <c r="L1500" s="39"/>
      <c r="M1500" s="36" t="s">
        <v>2256</v>
      </c>
      <c r="N1500" s="157" t="s">
        <v>136</v>
      </c>
      <c r="O1500" s="220"/>
      <c r="P1500" s="38" t="s">
        <v>2257</v>
      </c>
    </row>
    <row r="1501" spans="2:16" ht="30.2" customHeight="1">
      <c r="B1501" s="312" t="s">
        <v>154</v>
      </c>
      <c r="C1501" s="35" t="s">
        <v>2258</v>
      </c>
      <c r="D1501" s="163" t="s">
        <v>185</v>
      </c>
      <c r="E1501" s="159"/>
      <c r="F1501" s="157"/>
      <c r="G1501" s="159"/>
      <c r="H1501" s="169"/>
      <c r="I1501" s="38"/>
      <c r="J1501" s="38"/>
      <c r="K1501" s="38"/>
      <c r="L1501" s="39"/>
      <c r="M1501" s="36"/>
      <c r="N1501" s="157"/>
      <c r="O1501" s="220"/>
      <c r="P1501" s="38"/>
    </row>
    <row r="1502" spans="2:16" ht="30.2" customHeight="1">
      <c r="B1502" s="312" t="s">
        <v>154</v>
      </c>
      <c r="C1502" s="35" t="s">
        <v>2259</v>
      </c>
      <c r="D1502" s="163" t="s">
        <v>171</v>
      </c>
      <c r="E1502" s="159"/>
      <c r="F1502" s="157"/>
      <c r="G1502" s="159" t="s">
        <v>141</v>
      </c>
      <c r="H1502" s="169"/>
      <c r="I1502" s="38"/>
      <c r="J1502" s="38"/>
      <c r="K1502" s="38"/>
      <c r="L1502" s="39"/>
      <c r="M1502" s="36"/>
      <c r="N1502" s="157"/>
      <c r="O1502" s="220"/>
      <c r="P1502" s="38"/>
    </row>
    <row r="1503" spans="2:16" ht="30.2" customHeight="1">
      <c r="B1503" s="312" t="s">
        <v>154</v>
      </c>
      <c r="C1503" s="35" t="s">
        <v>2260</v>
      </c>
      <c r="D1503" s="163" t="s">
        <v>157</v>
      </c>
      <c r="E1503" s="159"/>
      <c r="F1503" s="157"/>
      <c r="G1503" s="159" t="s">
        <v>138</v>
      </c>
      <c r="H1503" s="169"/>
      <c r="I1503" s="38"/>
      <c r="J1503" s="38"/>
      <c r="K1503" s="38"/>
      <c r="L1503" s="39"/>
      <c r="M1503" s="36"/>
      <c r="N1503" s="157"/>
      <c r="O1503" s="220"/>
      <c r="P1503" s="38"/>
    </row>
    <row r="1504" spans="2:16" ht="30.2" customHeight="1">
      <c r="B1504" s="312" t="s">
        <v>154</v>
      </c>
      <c r="C1504" s="35" t="s">
        <v>2261</v>
      </c>
      <c r="D1504" s="163" t="s">
        <v>303</v>
      </c>
      <c r="E1504" s="159" t="s">
        <v>407</v>
      </c>
      <c r="F1504" s="157"/>
      <c r="G1504" s="159" t="s">
        <v>141</v>
      </c>
      <c r="H1504" s="169"/>
      <c r="I1504" s="38"/>
      <c r="J1504" s="38"/>
      <c r="K1504" s="38"/>
      <c r="L1504" s="39"/>
      <c r="M1504" s="36" t="s">
        <v>2262</v>
      </c>
      <c r="N1504" s="157"/>
      <c r="O1504" s="220"/>
      <c r="P1504" s="38" t="s">
        <v>2263</v>
      </c>
    </row>
    <row r="1505" spans="2:16" ht="30.2" customHeight="1">
      <c r="B1505" s="312" t="s">
        <v>130</v>
      </c>
      <c r="C1505" s="35" t="s">
        <v>2264</v>
      </c>
      <c r="D1505" s="163" t="s">
        <v>496</v>
      </c>
      <c r="E1505" s="159" t="s">
        <v>240</v>
      </c>
      <c r="F1505" s="157"/>
      <c r="G1505" s="159" t="s">
        <v>141</v>
      </c>
      <c r="H1505" s="169"/>
      <c r="I1505" s="38"/>
      <c r="J1505" s="38"/>
      <c r="K1505" s="38"/>
      <c r="L1505" s="39"/>
      <c r="M1505" s="36" t="s">
        <v>2265</v>
      </c>
      <c r="N1505" s="157"/>
      <c r="O1505" s="220"/>
      <c r="P1505" s="38"/>
    </row>
    <row r="1506" spans="2:16" ht="30.2" customHeight="1">
      <c r="B1506" s="312" t="s">
        <v>130</v>
      </c>
      <c r="C1506" s="35" t="s">
        <v>2266</v>
      </c>
      <c r="D1506" s="163" t="s">
        <v>157</v>
      </c>
      <c r="E1506" s="159"/>
      <c r="F1506" s="157"/>
      <c r="G1506" s="159" t="s">
        <v>141</v>
      </c>
      <c r="H1506" s="169"/>
      <c r="I1506" s="38"/>
      <c r="J1506" s="38"/>
      <c r="K1506" s="38"/>
      <c r="L1506" s="39"/>
      <c r="M1506" s="36"/>
      <c r="N1506" s="157"/>
      <c r="O1506" s="220"/>
      <c r="P1506" s="38"/>
    </row>
    <row r="1507" spans="2:16" ht="30.2" customHeight="1">
      <c r="B1507" s="312"/>
      <c r="C1507" s="35" t="s">
        <v>2267</v>
      </c>
      <c r="D1507" s="163" t="s">
        <v>787</v>
      </c>
      <c r="E1507" s="159" t="s">
        <v>1928</v>
      </c>
      <c r="F1507" s="157" t="s">
        <v>2268</v>
      </c>
      <c r="G1507" s="159" t="s">
        <v>150</v>
      </c>
      <c r="H1507" s="169"/>
      <c r="I1507" s="38"/>
      <c r="J1507" s="38"/>
      <c r="K1507" s="38"/>
      <c r="L1507" s="39"/>
      <c r="M1507" s="36" t="s">
        <v>2109</v>
      </c>
      <c r="N1507" s="157" t="s">
        <v>152</v>
      </c>
      <c r="O1507" s="220"/>
      <c r="P1507" s="38"/>
    </row>
    <row r="1508" spans="2:16" ht="30.2" customHeight="1">
      <c r="B1508" s="312"/>
      <c r="C1508" s="35" t="s">
        <v>1372</v>
      </c>
      <c r="D1508" s="163" t="s">
        <v>135</v>
      </c>
      <c r="E1508" s="159"/>
      <c r="F1508" s="157"/>
      <c r="G1508" s="159" t="s">
        <v>150</v>
      </c>
      <c r="H1508" s="169"/>
      <c r="I1508" s="38"/>
      <c r="J1508" s="38"/>
      <c r="K1508" s="38"/>
      <c r="L1508" s="39"/>
      <c r="M1508" s="36"/>
      <c r="N1508" s="157"/>
      <c r="O1508" s="220"/>
      <c r="P1508" s="38"/>
    </row>
    <row r="1509" spans="2:16" ht="30.2" customHeight="1">
      <c r="B1509" s="312"/>
      <c r="C1509" s="35" t="s">
        <v>2269</v>
      </c>
      <c r="D1509" s="163" t="s">
        <v>135</v>
      </c>
      <c r="E1509" s="159"/>
      <c r="F1509" s="157"/>
      <c r="G1509" s="159" t="s">
        <v>150</v>
      </c>
      <c r="H1509" s="169"/>
      <c r="I1509" s="38"/>
      <c r="J1509" s="38"/>
      <c r="K1509" s="38"/>
      <c r="L1509" s="39"/>
      <c r="M1509" s="36"/>
      <c r="N1509" s="157"/>
      <c r="O1509" s="220"/>
      <c r="P1509" s="38"/>
    </row>
    <row r="1510" spans="2:16" ht="30.2" customHeight="1">
      <c r="B1510" s="312"/>
      <c r="C1510" s="35" t="s">
        <v>2270</v>
      </c>
      <c r="D1510" s="163" t="s">
        <v>135</v>
      </c>
      <c r="E1510" s="159"/>
      <c r="F1510" s="157" t="s">
        <v>2271</v>
      </c>
      <c r="G1510" s="159" t="s">
        <v>150</v>
      </c>
      <c r="H1510" s="169"/>
      <c r="I1510" s="38"/>
      <c r="J1510" s="38"/>
      <c r="K1510" s="38"/>
      <c r="L1510" s="39"/>
      <c r="M1510" s="36" t="s">
        <v>2272</v>
      </c>
      <c r="N1510" s="157" t="s">
        <v>169</v>
      </c>
      <c r="O1510" s="220"/>
      <c r="P1510" s="38"/>
    </row>
    <row r="1511" spans="2:16" ht="30.2" customHeight="1">
      <c r="B1511" s="312"/>
      <c r="C1511" s="35" t="s">
        <v>2273</v>
      </c>
      <c r="D1511" s="163" t="s">
        <v>149</v>
      </c>
      <c r="E1511" s="159" t="s">
        <v>160</v>
      </c>
      <c r="F1511" s="157"/>
      <c r="G1511" s="159" t="s">
        <v>166</v>
      </c>
      <c r="H1511" s="169"/>
      <c r="I1511" s="38"/>
      <c r="J1511" s="38"/>
      <c r="K1511" s="38"/>
      <c r="L1511" s="39"/>
      <c r="M1511" s="36" t="s">
        <v>2274</v>
      </c>
      <c r="N1511" s="157" t="s">
        <v>2275</v>
      </c>
      <c r="O1511" s="220"/>
      <c r="P1511" s="38"/>
    </row>
    <row r="1512" spans="2:16" ht="30.2" customHeight="1">
      <c r="B1512" s="312"/>
      <c r="C1512" s="35" t="s">
        <v>2276</v>
      </c>
      <c r="D1512" s="163" t="s">
        <v>421</v>
      </c>
      <c r="E1512" s="159" t="s">
        <v>160</v>
      </c>
      <c r="F1512" s="157"/>
      <c r="G1512" s="159" t="s">
        <v>166</v>
      </c>
      <c r="H1512" s="169"/>
      <c r="I1512" s="38"/>
      <c r="J1512" s="38"/>
      <c r="K1512" s="38"/>
      <c r="L1512" s="39"/>
      <c r="M1512" s="36" t="s">
        <v>2277</v>
      </c>
      <c r="N1512" s="157" t="s">
        <v>2275</v>
      </c>
      <c r="O1512" s="220"/>
      <c r="P1512" s="38"/>
    </row>
    <row r="1513" spans="2:16" ht="30.2" customHeight="1">
      <c r="B1513" s="312"/>
      <c r="C1513" s="35" t="s">
        <v>2278</v>
      </c>
      <c r="D1513" s="163" t="s">
        <v>149</v>
      </c>
      <c r="E1513" s="159" t="s">
        <v>160</v>
      </c>
      <c r="F1513" s="157"/>
      <c r="G1513" s="159" t="s">
        <v>166</v>
      </c>
      <c r="H1513" s="169"/>
      <c r="I1513" s="38"/>
      <c r="J1513" s="38"/>
      <c r="K1513" s="38"/>
      <c r="L1513" s="39"/>
      <c r="M1513" s="36" t="s">
        <v>2277</v>
      </c>
      <c r="N1513" s="157" t="s">
        <v>2275</v>
      </c>
      <c r="O1513" s="220"/>
      <c r="P1513" s="38"/>
    </row>
    <row r="1514" spans="2:16" ht="30.2" customHeight="1">
      <c r="B1514" s="312"/>
      <c r="C1514" s="35" t="s">
        <v>2279</v>
      </c>
      <c r="D1514" s="163" t="s">
        <v>149</v>
      </c>
      <c r="E1514" s="159" t="s">
        <v>160</v>
      </c>
      <c r="F1514" s="157"/>
      <c r="G1514" s="159" t="s">
        <v>166</v>
      </c>
      <c r="H1514" s="169"/>
      <c r="I1514" s="38"/>
      <c r="J1514" s="38"/>
      <c r="K1514" s="38"/>
      <c r="L1514" s="39"/>
      <c r="M1514" s="36" t="s">
        <v>2280</v>
      </c>
      <c r="N1514" s="157" t="s">
        <v>145</v>
      </c>
      <c r="O1514" s="220"/>
      <c r="P1514" s="38"/>
    </row>
    <row r="1515" spans="2:16" ht="30.2" customHeight="1">
      <c r="B1515" s="312"/>
      <c r="C1515" s="35" t="s">
        <v>2281</v>
      </c>
      <c r="D1515" s="163" t="s">
        <v>149</v>
      </c>
      <c r="E1515" s="159" t="s">
        <v>160</v>
      </c>
      <c r="F1515" s="157"/>
      <c r="G1515" s="159" t="s">
        <v>166</v>
      </c>
      <c r="H1515" s="169"/>
      <c r="I1515" s="38"/>
      <c r="J1515" s="38"/>
      <c r="K1515" s="38"/>
      <c r="L1515" s="39"/>
      <c r="M1515" s="36" t="s">
        <v>2282</v>
      </c>
      <c r="N1515" s="157" t="s">
        <v>2275</v>
      </c>
      <c r="O1515" s="220"/>
      <c r="P1515" s="38"/>
    </row>
    <row r="1516" spans="2:16" ht="30.2" customHeight="1">
      <c r="B1516" s="312"/>
      <c r="C1516" s="35" t="s">
        <v>2283</v>
      </c>
      <c r="D1516" s="163" t="s">
        <v>421</v>
      </c>
      <c r="E1516" s="159" t="s">
        <v>160</v>
      </c>
      <c r="F1516" s="157"/>
      <c r="G1516" s="159" t="s">
        <v>166</v>
      </c>
      <c r="H1516" s="169"/>
      <c r="I1516" s="38"/>
      <c r="J1516" s="38"/>
      <c r="K1516" s="38"/>
      <c r="L1516" s="39"/>
      <c r="M1516" s="36" t="s">
        <v>2284</v>
      </c>
      <c r="N1516" s="157" t="s">
        <v>145</v>
      </c>
      <c r="O1516" s="220"/>
      <c r="P1516" s="38"/>
    </row>
    <row r="1517" spans="2:16" ht="30.2" customHeight="1">
      <c r="B1517" s="312"/>
      <c r="C1517" s="35" t="s">
        <v>2285</v>
      </c>
      <c r="D1517" s="163" t="s">
        <v>421</v>
      </c>
      <c r="E1517" s="159" t="s">
        <v>160</v>
      </c>
      <c r="F1517" s="157"/>
      <c r="G1517" s="159" t="s">
        <v>166</v>
      </c>
      <c r="H1517" s="169"/>
      <c r="I1517" s="38"/>
      <c r="J1517" s="38"/>
      <c r="K1517" s="38"/>
      <c r="L1517" s="39"/>
      <c r="M1517" s="36" t="s">
        <v>2286</v>
      </c>
      <c r="N1517" s="157" t="s">
        <v>2275</v>
      </c>
      <c r="O1517" s="220"/>
      <c r="P1517" s="38"/>
    </row>
    <row r="1518" spans="2:16" ht="30.2" customHeight="1">
      <c r="B1518" s="312"/>
      <c r="C1518" s="35" t="s">
        <v>2287</v>
      </c>
      <c r="D1518" s="163" t="s">
        <v>149</v>
      </c>
      <c r="E1518" s="159" t="s">
        <v>160</v>
      </c>
      <c r="F1518" s="157"/>
      <c r="G1518" s="159" t="s">
        <v>166</v>
      </c>
      <c r="H1518" s="169"/>
      <c r="I1518" s="38"/>
      <c r="J1518" s="38"/>
      <c r="K1518" s="38"/>
      <c r="L1518" s="39"/>
      <c r="M1518" s="36" t="s">
        <v>2288</v>
      </c>
      <c r="N1518" s="157" t="s">
        <v>2275</v>
      </c>
      <c r="O1518" s="220"/>
      <c r="P1518" s="38"/>
    </row>
    <row r="1519" spans="2:16" ht="30.2" customHeight="1">
      <c r="B1519" s="312" t="s">
        <v>154</v>
      </c>
      <c r="C1519" s="35" t="s">
        <v>12</v>
      </c>
      <c r="D1519" s="163" t="s">
        <v>183</v>
      </c>
      <c r="E1519" s="159"/>
      <c r="F1519" s="157"/>
      <c r="G1519" s="159" t="s">
        <v>141</v>
      </c>
      <c r="H1519" s="169"/>
      <c r="I1519" s="38"/>
      <c r="J1519" s="38"/>
      <c r="K1519" s="38"/>
      <c r="L1519" s="39"/>
      <c r="M1519" s="36" t="s">
        <v>1329</v>
      </c>
      <c r="N1519" s="157" t="s">
        <v>145</v>
      </c>
      <c r="O1519" s="220"/>
      <c r="P1519" s="38"/>
    </row>
    <row r="1520" spans="2:16" ht="30.2" customHeight="1">
      <c r="B1520" s="312" t="s">
        <v>130</v>
      </c>
      <c r="C1520" s="35" t="s">
        <v>2289</v>
      </c>
      <c r="D1520" s="163" t="s">
        <v>183</v>
      </c>
      <c r="E1520" s="159"/>
      <c r="F1520" s="157"/>
      <c r="G1520" s="159" t="s">
        <v>141</v>
      </c>
      <c r="H1520" s="169"/>
      <c r="I1520" s="38"/>
      <c r="J1520" s="38"/>
      <c r="K1520" s="38"/>
      <c r="L1520" s="39"/>
      <c r="M1520" s="36"/>
      <c r="N1520" s="157"/>
      <c r="O1520" s="220"/>
      <c r="P1520" s="38"/>
    </row>
    <row r="1521" spans="2:16" ht="30.2" customHeight="1">
      <c r="B1521" s="312"/>
      <c r="C1521" s="35" t="s">
        <v>2290</v>
      </c>
      <c r="D1521" s="163" t="s">
        <v>135</v>
      </c>
      <c r="E1521" s="159"/>
      <c r="F1521" s="157"/>
      <c r="G1521" s="159" t="s">
        <v>141</v>
      </c>
      <c r="H1521" s="169"/>
      <c r="I1521" s="38"/>
      <c r="J1521" s="38"/>
      <c r="K1521" s="38"/>
      <c r="L1521" s="39"/>
      <c r="M1521" s="36"/>
      <c r="N1521" s="157"/>
      <c r="O1521" s="220"/>
      <c r="P1521" s="38"/>
    </row>
    <row r="1522" spans="2:16" ht="30.2" customHeight="1">
      <c r="B1522" s="312"/>
      <c r="C1522" s="35" t="s">
        <v>2291</v>
      </c>
      <c r="D1522" s="163" t="s">
        <v>159</v>
      </c>
      <c r="E1522" s="159" t="s">
        <v>407</v>
      </c>
      <c r="F1522" s="157"/>
      <c r="G1522" s="159" t="s">
        <v>166</v>
      </c>
      <c r="H1522" s="169"/>
      <c r="I1522" s="38"/>
      <c r="J1522" s="38"/>
      <c r="K1522" s="38"/>
      <c r="L1522" s="39"/>
      <c r="M1522" s="36" t="s">
        <v>2292</v>
      </c>
      <c r="N1522" s="157" t="s">
        <v>145</v>
      </c>
      <c r="O1522" s="220">
        <v>60014</v>
      </c>
      <c r="P1522" s="38"/>
    </row>
    <row r="1523" spans="2:16" ht="30.2" customHeight="1">
      <c r="B1523" s="312"/>
      <c r="C1523" s="35" t="s">
        <v>26</v>
      </c>
      <c r="D1523" s="163" t="s">
        <v>149</v>
      </c>
      <c r="E1523" s="159" t="s">
        <v>160</v>
      </c>
      <c r="F1523" s="157"/>
      <c r="G1523" s="159" t="s">
        <v>166</v>
      </c>
      <c r="H1523" s="169"/>
      <c r="I1523" s="38"/>
      <c r="J1523" s="38"/>
      <c r="K1523" s="38"/>
      <c r="L1523" s="39"/>
      <c r="M1523" s="36" t="s">
        <v>144</v>
      </c>
      <c r="N1523" s="157" t="s">
        <v>145</v>
      </c>
      <c r="O1523" s="220"/>
      <c r="P1523" s="38"/>
    </row>
    <row r="1524" spans="2:16" ht="30.2" customHeight="1">
      <c r="B1524" s="312"/>
      <c r="C1524" s="35" t="s">
        <v>2293</v>
      </c>
      <c r="D1524" s="163" t="s">
        <v>149</v>
      </c>
      <c r="E1524" s="159" t="s">
        <v>276</v>
      </c>
      <c r="F1524" s="157"/>
      <c r="G1524" s="159" t="s">
        <v>166</v>
      </c>
      <c r="H1524" s="169"/>
      <c r="I1524" s="38"/>
      <c r="J1524" s="38"/>
      <c r="K1524" s="38"/>
      <c r="L1524" s="39"/>
      <c r="M1524" s="36" t="s">
        <v>144</v>
      </c>
      <c r="N1524" s="157"/>
      <c r="O1524" s="220"/>
      <c r="P1524" s="38"/>
    </row>
    <row r="1525" spans="2:16" ht="30.2" customHeight="1">
      <c r="B1525" s="312"/>
      <c r="C1525" s="35" t="s">
        <v>2294</v>
      </c>
      <c r="D1525" s="163" t="s">
        <v>183</v>
      </c>
      <c r="E1525" s="159" t="s">
        <v>172</v>
      </c>
      <c r="F1525" s="157"/>
      <c r="G1525" s="159" t="s">
        <v>141</v>
      </c>
      <c r="H1525" s="169"/>
      <c r="I1525" s="38"/>
      <c r="J1525" s="38"/>
      <c r="K1525" s="38"/>
      <c r="L1525" s="39"/>
      <c r="M1525" s="36"/>
      <c r="N1525" s="157"/>
      <c r="O1525" s="220"/>
      <c r="P1525" s="38"/>
    </row>
    <row r="1526" spans="2:16" ht="30.2" customHeight="1">
      <c r="B1526" s="312"/>
      <c r="C1526" s="35" t="s">
        <v>2295</v>
      </c>
      <c r="D1526" s="163" t="s">
        <v>185</v>
      </c>
      <c r="E1526" s="159" t="s">
        <v>237</v>
      </c>
      <c r="F1526" s="157"/>
      <c r="G1526" s="159" t="s">
        <v>141</v>
      </c>
      <c r="H1526" s="169"/>
      <c r="I1526" s="38"/>
      <c r="J1526" s="38"/>
      <c r="K1526" s="38"/>
      <c r="L1526" s="39"/>
      <c r="M1526" s="36"/>
      <c r="N1526" s="157"/>
      <c r="O1526" s="220"/>
      <c r="P1526" s="38"/>
    </row>
    <row r="1527" spans="2:16" ht="30.2" customHeight="1">
      <c r="B1527" s="312"/>
      <c r="C1527" s="35" t="s">
        <v>2296</v>
      </c>
      <c r="D1527" s="163"/>
      <c r="E1527" s="159"/>
      <c r="F1527" s="157"/>
      <c r="G1527" s="159"/>
      <c r="H1527" s="169"/>
      <c r="I1527" s="38"/>
      <c r="J1527" s="38"/>
      <c r="K1527" s="38"/>
      <c r="L1527" s="39"/>
      <c r="M1527" s="36"/>
      <c r="N1527" s="157"/>
      <c r="O1527" s="220"/>
      <c r="P1527" s="38"/>
    </row>
    <row r="1528" spans="2:16" ht="30.2" customHeight="1">
      <c r="B1528" s="312" t="s">
        <v>154</v>
      </c>
      <c r="C1528" s="35" t="s">
        <v>15</v>
      </c>
      <c r="D1528" s="163"/>
      <c r="E1528" s="159" t="s">
        <v>237</v>
      </c>
      <c r="F1528" s="504" t="s">
        <v>2297</v>
      </c>
      <c r="G1528" s="159" t="s">
        <v>138</v>
      </c>
      <c r="H1528" s="169"/>
      <c r="I1528" s="38"/>
      <c r="J1528" s="38"/>
      <c r="K1528" s="38"/>
      <c r="L1528" s="39"/>
      <c r="M1528" s="36"/>
      <c r="N1528" s="157" t="s">
        <v>220</v>
      </c>
      <c r="O1528" s="220"/>
      <c r="P1528" s="38" t="s">
        <v>2298</v>
      </c>
    </row>
    <row r="1529" spans="2:16" ht="30.2" customHeight="1">
      <c r="B1529" s="312" t="s">
        <v>154</v>
      </c>
      <c r="C1529" s="35" t="s">
        <v>17</v>
      </c>
      <c r="D1529" s="163"/>
      <c r="E1529" s="159" t="s">
        <v>237</v>
      </c>
      <c r="F1529" s="399" t="s">
        <v>2299</v>
      </c>
      <c r="G1529" s="159" t="s">
        <v>138</v>
      </c>
      <c r="H1529" s="169"/>
      <c r="I1529" s="38"/>
      <c r="J1529" s="38"/>
      <c r="K1529" s="38"/>
      <c r="L1529" s="39"/>
      <c r="M1529" s="36"/>
      <c r="N1529" s="157" t="s">
        <v>220</v>
      </c>
      <c r="O1529" s="220"/>
      <c r="P1529" s="38" t="s">
        <v>2298</v>
      </c>
    </row>
    <row r="1530" spans="2:16" ht="30.2" customHeight="1">
      <c r="B1530" s="312" t="s">
        <v>154</v>
      </c>
      <c r="C1530" s="35" t="s">
        <v>18</v>
      </c>
      <c r="D1530" s="163"/>
      <c r="E1530" s="159" t="s">
        <v>237</v>
      </c>
      <c r="F1530" s="504" t="s">
        <v>2300</v>
      </c>
      <c r="G1530" s="159" t="s">
        <v>138</v>
      </c>
      <c r="H1530" s="169"/>
      <c r="I1530" s="38"/>
      <c r="J1530" s="38"/>
      <c r="K1530" s="38"/>
      <c r="L1530" s="39"/>
      <c r="M1530" s="36"/>
      <c r="N1530" s="157" t="s">
        <v>220</v>
      </c>
      <c r="O1530" s="220"/>
      <c r="P1530" s="38" t="s">
        <v>2298</v>
      </c>
    </row>
    <row r="1531" spans="2:16" ht="30.2" customHeight="1">
      <c r="B1531" s="312" t="s">
        <v>154</v>
      </c>
      <c r="C1531" s="35" t="s">
        <v>19</v>
      </c>
      <c r="D1531" s="163"/>
      <c r="E1531" s="159" t="s">
        <v>237</v>
      </c>
      <c r="F1531" s="274" t="s">
        <v>2126</v>
      </c>
      <c r="G1531" s="159" t="s">
        <v>138</v>
      </c>
      <c r="H1531" s="169"/>
      <c r="I1531" s="38"/>
      <c r="J1531" s="38"/>
      <c r="K1531" s="38"/>
      <c r="L1531" s="39"/>
      <c r="M1531" s="36"/>
      <c r="N1531" s="157" t="s">
        <v>220</v>
      </c>
      <c r="O1531" s="220"/>
      <c r="P1531" s="38" t="s">
        <v>2298</v>
      </c>
    </row>
    <row r="1532" spans="2:16" ht="30.2" customHeight="1">
      <c r="B1532" s="312" t="s">
        <v>154</v>
      </c>
      <c r="C1532" s="35" t="s">
        <v>20</v>
      </c>
      <c r="D1532" s="163"/>
      <c r="E1532" s="159" t="s">
        <v>237</v>
      </c>
      <c r="F1532" s="504" t="s">
        <v>2301</v>
      </c>
      <c r="G1532" s="159" t="s">
        <v>138</v>
      </c>
      <c r="H1532" s="169"/>
      <c r="I1532" s="38"/>
      <c r="J1532" s="38"/>
      <c r="K1532" s="38"/>
      <c r="L1532" s="39"/>
      <c r="M1532" s="36"/>
      <c r="N1532" s="157" t="s">
        <v>220</v>
      </c>
      <c r="O1532" s="220"/>
      <c r="P1532" s="38" t="s">
        <v>2298</v>
      </c>
    </row>
    <row r="1533" spans="2:16" ht="30.2" customHeight="1">
      <c r="B1533" s="312" t="s">
        <v>154</v>
      </c>
      <c r="C1533" s="35" t="s">
        <v>21</v>
      </c>
      <c r="D1533" s="163"/>
      <c r="E1533" s="159" t="s">
        <v>237</v>
      </c>
      <c r="F1533" s="399" t="s">
        <v>2302</v>
      </c>
      <c r="G1533" s="159" t="s">
        <v>138</v>
      </c>
      <c r="H1533" s="169"/>
      <c r="I1533" s="38"/>
      <c r="J1533" s="38"/>
      <c r="K1533" s="38"/>
      <c r="L1533" s="39"/>
      <c r="M1533" s="36"/>
      <c r="N1533" s="157" t="s">
        <v>220</v>
      </c>
      <c r="O1533" s="220"/>
      <c r="P1533" s="38" t="s">
        <v>2298</v>
      </c>
    </row>
    <row r="1534" spans="2:16" ht="30.2" customHeight="1">
      <c r="B1534" s="312" t="s">
        <v>154</v>
      </c>
      <c r="C1534" s="35" t="s">
        <v>22</v>
      </c>
      <c r="D1534" s="163"/>
      <c r="E1534" s="159" t="s">
        <v>237</v>
      </c>
      <c r="F1534" s="504" t="s">
        <v>2303</v>
      </c>
      <c r="G1534" s="159" t="s">
        <v>138</v>
      </c>
      <c r="H1534" s="169"/>
      <c r="I1534" s="38"/>
      <c r="J1534" s="38"/>
      <c r="K1534" s="38"/>
      <c r="L1534" s="39"/>
      <c r="M1534" s="36"/>
      <c r="N1534" s="157" t="s">
        <v>220</v>
      </c>
      <c r="O1534" s="220"/>
      <c r="P1534" s="38" t="s">
        <v>2298</v>
      </c>
    </row>
    <row r="1535" spans="2:16" ht="30.2" customHeight="1">
      <c r="B1535" s="312" t="s">
        <v>154</v>
      </c>
      <c r="C1535" s="35" t="s">
        <v>23</v>
      </c>
      <c r="D1535" s="163"/>
      <c r="E1535" s="159" t="s">
        <v>237</v>
      </c>
      <c r="F1535" s="399" t="s">
        <v>2304</v>
      </c>
      <c r="G1535" s="159" t="s">
        <v>138</v>
      </c>
      <c r="H1535" s="169"/>
      <c r="I1535" s="38"/>
      <c r="J1535" s="38"/>
      <c r="K1535" s="38"/>
      <c r="L1535" s="39"/>
      <c r="M1535" s="36"/>
      <c r="N1535" s="157" t="s">
        <v>220</v>
      </c>
      <c r="O1535" s="220"/>
      <c r="P1535" s="38" t="s">
        <v>2298</v>
      </c>
    </row>
    <row r="1536" spans="2:16" ht="30.2" customHeight="1">
      <c r="B1536" s="312" t="s">
        <v>154</v>
      </c>
      <c r="C1536" s="35" t="s">
        <v>25</v>
      </c>
      <c r="D1536" s="163"/>
      <c r="E1536" s="159" t="s">
        <v>237</v>
      </c>
      <c r="F1536" s="504" t="s">
        <v>2305</v>
      </c>
      <c r="G1536" s="159" t="s">
        <v>138</v>
      </c>
      <c r="H1536" s="169"/>
      <c r="I1536" s="38"/>
      <c r="J1536" s="38"/>
      <c r="K1536" s="38"/>
      <c r="L1536" s="39"/>
      <c r="M1536" s="36"/>
      <c r="N1536" s="157" t="s">
        <v>220</v>
      </c>
      <c r="O1536" s="220"/>
      <c r="P1536" s="38" t="s">
        <v>2298</v>
      </c>
    </row>
    <row r="1537" spans="2:16" ht="30.2" customHeight="1">
      <c r="B1537" s="312" t="s">
        <v>154</v>
      </c>
      <c r="C1537" s="35" t="s">
        <v>27</v>
      </c>
      <c r="D1537" s="163"/>
      <c r="E1537" s="159" t="s">
        <v>237</v>
      </c>
      <c r="F1537" s="274" t="s">
        <v>2126</v>
      </c>
      <c r="G1537" s="159" t="s">
        <v>138</v>
      </c>
      <c r="H1537" s="169"/>
      <c r="I1537" s="38"/>
      <c r="J1537" s="38"/>
      <c r="K1537" s="38"/>
      <c r="L1537" s="39"/>
      <c r="M1537" s="36"/>
      <c r="N1537" s="157" t="s">
        <v>220</v>
      </c>
      <c r="O1537" s="220"/>
      <c r="P1537" s="38" t="s">
        <v>2298</v>
      </c>
    </row>
    <row r="1538" spans="2:16" ht="30.2" customHeight="1">
      <c r="B1538" s="312" t="s">
        <v>154</v>
      </c>
      <c r="C1538" s="35" t="s">
        <v>30</v>
      </c>
      <c r="D1538" s="163"/>
      <c r="E1538" s="159" t="s">
        <v>237</v>
      </c>
      <c r="F1538" s="504" t="s">
        <v>2306</v>
      </c>
      <c r="G1538" s="159" t="s">
        <v>138</v>
      </c>
      <c r="H1538" s="169"/>
      <c r="I1538" s="38"/>
      <c r="J1538" s="38"/>
      <c r="K1538" s="38"/>
      <c r="L1538" s="39"/>
      <c r="M1538" s="36"/>
      <c r="N1538" s="157" t="s">
        <v>220</v>
      </c>
      <c r="O1538" s="220"/>
      <c r="P1538" s="38" t="s">
        <v>2298</v>
      </c>
    </row>
    <row r="1539" spans="2:16" ht="30.2" customHeight="1">
      <c r="B1539" s="312" t="s">
        <v>154</v>
      </c>
      <c r="C1539" s="35" t="s">
        <v>32</v>
      </c>
      <c r="D1539" s="163"/>
      <c r="E1539" s="159" t="s">
        <v>237</v>
      </c>
      <c r="F1539" s="399" t="s">
        <v>2307</v>
      </c>
      <c r="G1539" s="159" t="s">
        <v>138</v>
      </c>
      <c r="H1539" s="169"/>
      <c r="I1539" s="38"/>
      <c r="J1539" s="38"/>
      <c r="K1539" s="38"/>
      <c r="L1539" s="39"/>
      <c r="M1539" s="36"/>
      <c r="N1539" s="157" t="s">
        <v>220</v>
      </c>
      <c r="O1539" s="220"/>
      <c r="P1539" s="38" t="s">
        <v>2298</v>
      </c>
    </row>
    <row r="1540" spans="2:16" ht="30.2" customHeight="1">
      <c r="B1540" s="312" t="s">
        <v>154</v>
      </c>
      <c r="C1540" s="35" t="s">
        <v>33</v>
      </c>
      <c r="D1540" s="163"/>
      <c r="E1540" s="159" t="s">
        <v>237</v>
      </c>
      <c r="F1540" s="504" t="s">
        <v>2308</v>
      </c>
      <c r="G1540" s="159" t="s">
        <v>138</v>
      </c>
      <c r="H1540" s="169"/>
      <c r="I1540" s="38"/>
      <c r="J1540" s="38"/>
      <c r="K1540" s="38"/>
      <c r="L1540" s="39"/>
      <c r="M1540" s="36"/>
      <c r="N1540" s="157" t="s">
        <v>220</v>
      </c>
      <c r="O1540" s="220"/>
      <c r="P1540" s="38" t="s">
        <v>2298</v>
      </c>
    </row>
    <row r="1541" spans="2:16" ht="30.2" customHeight="1">
      <c r="B1541" s="312" t="s">
        <v>154</v>
      </c>
      <c r="C1541" s="35" t="s">
        <v>34</v>
      </c>
      <c r="D1541" s="163"/>
      <c r="E1541" s="159" t="s">
        <v>237</v>
      </c>
      <c r="F1541" s="399" t="s">
        <v>2309</v>
      </c>
      <c r="G1541" s="159" t="s">
        <v>138</v>
      </c>
      <c r="H1541" s="169"/>
      <c r="I1541" s="38"/>
      <c r="J1541" s="38"/>
      <c r="K1541" s="38"/>
      <c r="L1541" s="39"/>
      <c r="M1541" s="36"/>
      <c r="N1541" s="157" t="s">
        <v>220</v>
      </c>
      <c r="O1541" s="220"/>
      <c r="P1541" s="38" t="s">
        <v>2298</v>
      </c>
    </row>
    <row r="1542" spans="2:16" ht="30.2" customHeight="1">
      <c r="B1542" s="312" t="s">
        <v>154</v>
      </c>
      <c r="C1542" s="35" t="s">
        <v>35</v>
      </c>
      <c r="D1542" s="163"/>
      <c r="E1542" s="159" t="s">
        <v>237</v>
      </c>
      <c r="F1542" s="504" t="s">
        <v>2310</v>
      </c>
      <c r="G1542" s="159" t="s">
        <v>138</v>
      </c>
      <c r="H1542" s="169"/>
      <c r="I1542" s="38"/>
      <c r="J1542" s="38"/>
      <c r="K1542" s="38"/>
      <c r="L1542" s="39"/>
      <c r="M1542" s="36"/>
      <c r="N1542" s="157" t="s">
        <v>220</v>
      </c>
      <c r="O1542" s="220"/>
      <c r="P1542" s="38" t="s">
        <v>2298</v>
      </c>
    </row>
    <row r="1543" spans="2:16" ht="30.2" customHeight="1">
      <c r="B1543" s="312" t="s">
        <v>154</v>
      </c>
      <c r="C1543" s="35" t="s">
        <v>36</v>
      </c>
      <c r="D1543" s="163"/>
      <c r="E1543" s="159" t="s">
        <v>237</v>
      </c>
      <c r="F1543" s="399" t="s">
        <v>2301</v>
      </c>
      <c r="G1543" s="159" t="s">
        <v>138</v>
      </c>
      <c r="H1543" s="169"/>
      <c r="I1543" s="38"/>
      <c r="J1543" s="38"/>
      <c r="K1543" s="38"/>
      <c r="L1543" s="39"/>
      <c r="M1543" s="36"/>
      <c r="N1543" s="157" t="s">
        <v>220</v>
      </c>
      <c r="O1543" s="220"/>
      <c r="P1543" s="38" t="s">
        <v>2298</v>
      </c>
    </row>
    <row r="1544" spans="2:16" ht="30.2" customHeight="1">
      <c r="B1544" s="312" t="s">
        <v>154</v>
      </c>
      <c r="C1544" s="35" t="s">
        <v>37</v>
      </c>
      <c r="D1544" s="163"/>
      <c r="E1544" s="159" t="s">
        <v>237</v>
      </c>
      <c r="F1544" s="504" t="s">
        <v>2311</v>
      </c>
      <c r="G1544" s="159" t="s">
        <v>138</v>
      </c>
      <c r="H1544" s="169"/>
      <c r="I1544" s="38"/>
      <c r="J1544" s="38"/>
      <c r="K1544" s="38"/>
      <c r="L1544" s="39"/>
      <c r="M1544" s="36"/>
      <c r="N1544" s="157" t="s">
        <v>220</v>
      </c>
      <c r="O1544" s="220"/>
      <c r="P1544" s="38" t="s">
        <v>2298</v>
      </c>
    </row>
    <row r="1545" spans="2:16" ht="30.2" customHeight="1">
      <c r="B1545" s="312" t="s">
        <v>154</v>
      </c>
      <c r="C1545" s="35" t="s">
        <v>38</v>
      </c>
      <c r="D1545" s="163"/>
      <c r="E1545" s="159" t="s">
        <v>237</v>
      </c>
      <c r="F1545" s="399" t="s">
        <v>2312</v>
      </c>
      <c r="G1545" s="159" t="s">
        <v>138</v>
      </c>
      <c r="H1545" s="169"/>
      <c r="I1545" s="38"/>
      <c r="J1545" s="38"/>
      <c r="K1545" s="38"/>
      <c r="L1545" s="39"/>
      <c r="M1545" s="36"/>
      <c r="N1545" s="157" t="s">
        <v>220</v>
      </c>
      <c r="O1545" s="220"/>
      <c r="P1545" s="38" t="s">
        <v>2298</v>
      </c>
    </row>
    <row r="1546" spans="2:16" ht="30.2" customHeight="1">
      <c r="B1546" s="312" t="s">
        <v>154</v>
      </c>
      <c r="C1546" s="35" t="s">
        <v>39</v>
      </c>
      <c r="D1546" s="163"/>
      <c r="E1546" s="159" t="s">
        <v>237</v>
      </c>
      <c r="F1546" s="504" t="s">
        <v>2313</v>
      </c>
      <c r="G1546" s="159" t="s">
        <v>138</v>
      </c>
      <c r="H1546" s="169"/>
      <c r="I1546" s="38"/>
      <c r="J1546" s="38"/>
      <c r="K1546" s="38"/>
      <c r="L1546" s="39"/>
      <c r="M1546" s="36"/>
      <c r="N1546" s="157" t="s">
        <v>220</v>
      </c>
      <c r="O1546" s="220"/>
      <c r="P1546" s="38" t="s">
        <v>2298</v>
      </c>
    </row>
    <row r="1547" spans="2:16" ht="30.2" customHeight="1">
      <c r="B1547" s="312" t="s">
        <v>154</v>
      </c>
      <c r="C1547" s="35" t="s">
        <v>40</v>
      </c>
      <c r="D1547" s="163"/>
      <c r="E1547" s="159" t="s">
        <v>237</v>
      </c>
      <c r="F1547" s="399" t="s">
        <v>2314</v>
      </c>
      <c r="G1547" s="159" t="s">
        <v>138</v>
      </c>
      <c r="H1547" s="169"/>
      <c r="I1547" s="38"/>
      <c r="J1547" s="38"/>
      <c r="K1547" s="38"/>
      <c r="L1547" s="39"/>
      <c r="M1547" s="36"/>
      <c r="N1547" s="157" t="s">
        <v>220</v>
      </c>
      <c r="O1547" s="220"/>
      <c r="P1547" s="38" t="s">
        <v>2298</v>
      </c>
    </row>
    <row r="1548" spans="2:16" ht="30.2" customHeight="1">
      <c r="B1548" s="312" t="s">
        <v>154</v>
      </c>
      <c r="C1548" s="35" t="s">
        <v>41</v>
      </c>
      <c r="D1548" s="163"/>
      <c r="E1548" s="159" t="s">
        <v>237</v>
      </c>
      <c r="F1548" s="504" t="s">
        <v>2315</v>
      </c>
      <c r="G1548" s="159" t="s">
        <v>138</v>
      </c>
      <c r="H1548" s="169"/>
      <c r="I1548" s="38"/>
      <c r="J1548" s="38"/>
      <c r="K1548" s="38"/>
      <c r="L1548" s="39"/>
      <c r="M1548" s="36"/>
      <c r="N1548" s="157" t="s">
        <v>220</v>
      </c>
      <c r="O1548" s="220"/>
      <c r="P1548" s="38" t="s">
        <v>2298</v>
      </c>
    </row>
    <row r="1549" spans="2:16" ht="30.2" customHeight="1">
      <c r="B1549" s="312" t="s">
        <v>154</v>
      </c>
      <c r="C1549" s="35" t="s">
        <v>42</v>
      </c>
      <c r="D1549" s="163"/>
      <c r="E1549" s="159" t="s">
        <v>237</v>
      </c>
      <c r="F1549" s="399" t="s">
        <v>2316</v>
      </c>
      <c r="G1549" s="159" t="s">
        <v>138</v>
      </c>
      <c r="H1549" s="169"/>
      <c r="I1549" s="38"/>
      <c r="J1549" s="38"/>
      <c r="K1549" s="38"/>
      <c r="L1549" s="39"/>
      <c r="M1549" s="36"/>
      <c r="N1549" s="157" t="s">
        <v>220</v>
      </c>
      <c r="O1549" s="220"/>
      <c r="P1549" s="38" t="s">
        <v>2298</v>
      </c>
    </row>
    <row r="1550" spans="2:16" ht="30.2" customHeight="1">
      <c r="B1550" s="312" t="s">
        <v>154</v>
      </c>
      <c r="C1550" s="35" t="s">
        <v>43</v>
      </c>
      <c r="D1550" s="163"/>
      <c r="E1550" s="159" t="s">
        <v>237</v>
      </c>
      <c r="F1550" s="504" t="s">
        <v>2317</v>
      </c>
      <c r="G1550" s="159" t="s">
        <v>138</v>
      </c>
      <c r="H1550" s="169"/>
      <c r="I1550" s="38"/>
      <c r="J1550" s="38"/>
      <c r="K1550" s="38"/>
      <c r="L1550" s="39"/>
      <c r="M1550" s="36"/>
      <c r="N1550" s="157" t="s">
        <v>220</v>
      </c>
      <c r="O1550" s="220"/>
      <c r="P1550" s="38" t="s">
        <v>2298</v>
      </c>
    </row>
    <row r="1551" spans="2:16" ht="30.2" customHeight="1">
      <c r="B1551" s="312" t="s">
        <v>154</v>
      </c>
      <c r="C1551" s="35" t="s">
        <v>44</v>
      </c>
      <c r="D1551" s="163"/>
      <c r="E1551" s="159" t="s">
        <v>237</v>
      </c>
      <c r="F1551" s="399" t="s">
        <v>2318</v>
      </c>
      <c r="G1551" s="159" t="s">
        <v>138</v>
      </c>
      <c r="H1551" s="169"/>
      <c r="I1551" s="38"/>
      <c r="J1551" s="38"/>
      <c r="K1551" s="38"/>
      <c r="L1551" s="39"/>
      <c r="M1551" s="36"/>
      <c r="N1551" s="157" t="s">
        <v>220</v>
      </c>
      <c r="O1551" s="220"/>
      <c r="P1551" s="38" t="s">
        <v>2298</v>
      </c>
    </row>
    <row r="1552" spans="2:16" ht="30.2" customHeight="1">
      <c r="B1552" s="312" t="s">
        <v>154</v>
      </c>
      <c r="C1552" s="35" t="s">
        <v>45</v>
      </c>
      <c r="D1552" s="163"/>
      <c r="E1552" s="159" t="s">
        <v>237</v>
      </c>
      <c r="F1552" s="504" t="s">
        <v>2319</v>
      </c>
      <c r="G1552" s="159" t="s">
        <v>138</v>
      </c>
      <c r="H1552" s="169"/>
      <c r="I1552" s="38"/>
      <c r="J1552" s="38"/>
      <c r="K1552" s="38"/>
      <c r="L1552" s="39"/>
      <c r="M1552" s="36"/>
      <c r="N1552" s="157" t="s">
        <v>220</v>
      </c>
      <c r="O1552" s="220"/>
      <c r="P1552" s="38" t="s">
        <v>2298</v>
      </c>
    </row>
    <row r="1553" spans="2:16" ht="30.2" customHeight="1">
      <c r="B1553" s="312" t="s">
        <v>154</v>
      </c>
      <c r="C1553" s="35" t="s">
        <v>46</v>
      </c>
      <c r="D1553" s="163"/>
      <c r="E1553" s="159" t="s">
        <v>237</v>
      </c>
      <c r="F1553" s="399" t="s">
        <v>2320</v>
      </c>
      <c r="G1553" s="159" t="s">
        <v>138</v>
      </c>
      <c r="H1553" s="169"/>
      <c r="I1553" s="38"/>
      <c r="J1553" s="38"/>
      <c r="K1553" s="38"/>
      <c r="L1553" s="39"/>
      <c r="M1553" s="36"/>
      <c r="N1553" s="157" t="s">
        <v>220</v>
      </c>
      <c r="O1553" s="220"/>
      <c r="P1553" s="38" t="s">
        <v>2298</v>
      </c>
    </row>
    <row r="1554" spans="2:16" ht="30.2" customHeight="1">
      <c r="B1554" s="312" t="s">
        <v>154</v>
      </c>
      <c r="C1554" s="35" t="s">
        <v>47</v>
      </c>
      <c r="D1554" s="163"/>
      <c r="E1554" s="159" t="s">
        <v>237</v>
      </c>
      <c r="F1554" s="504" t="s">
        <v>2321</v>
      </c>
      <c r="G1554" s="159" t="s">
        <v>138</v>
      </c>
      <c r="H1554" s="169"/>
      <c r="I1554" s="38"/>
      <c r="J1554" s="38"/>
      <c r="K1554" s="38"/>
      <c r="L1554" s="39"/>
      <c r="M1554" s="36"/>
      <c r="N1554" s="157" t="s">
        <v>220</v>
      </c>
      <c r="O1554" s="220"/>
      <c r="P1554" s="38" t="s">
        <v>2298</v>
      </c>
    </row>
    <row r="1555" spans="2:16" ht="30.2" customHeight="1">
      <c r="B1555" s="312" t="s">
        <v>154</v>
      </c>
      <c r="C1555" s="35" t="s">
        <v>48</v>
      </c>
      <c r="D1555" s="163"/>
      <c r="E1555" s="159" t="s">
        <v>237</v>
      </c>
      <c r="F1555" s="399" t="s">
        <v>2322</v>
      </c>
      <c r="G1555" s="159" t="s">
        <v>138</v>
      </c>
      <c r="H1555" s="169"/>
      <c r="I1555" s="38"/>
      <c r="J1555" s="38"/>
      <c r="K1555" s="38"/>
      <c r="L1555" s="39"/>
      <c r="M1555" s="36"/>
      <c r="N1555" s="157" t="s">
        <v>220</v>
      </c>
      <c r="O1555" s="220"/>
      <c r="P1555" s="38" t="s">
        <v>2298</v>
      </c>
    </row>
    <row r="1556" spans="2:16" ht="30.2" customHeight="1">
      <c r="B1556" s="312" t="s">
        <v>154</v>
      </c>
      <c r="C1556" s="35" t="s">
        <v>50</v>
      </c>
      <c r="D1556" s="163"/>
      <c r="E1556" s="159" t="s">
        <v>237</v>
      </c>
      <c r="F1556" s="504" t="s">
        <v>2323</v>
      </c>
      <c r="G1556" s="159" t="s">
        <v>138</v>
      </c>
      <c r="H1556" s="169"/>
      <c r="I1556" s="38"/>
      <c r="J1556" s="38"/>
      <c r="K1556" s="38"/>
      <c r="L1556" s="39"/>
      <c r="M1556" s="36"/>
      <c r="N1556" s="157" t="s">
        <v>220</v>
      </c>
      <c r="O1556" s="220"/>
      <c r="P1556" s="38" t="s">
        <v>2298</v>
      </c>
    </row>
    <row r="1557" spans="2:16" ht="30.2" customHeight="1">
      <c r="B1557" s="312" t="s">
        <v>154</v>
      </c>
      <c r="C1557" s="35" t="s">
        <v>51</v>
      </c>
      <c r="D1557" s="163"/>
      <c r="E1557" s="159" t="s">
        <v>237</v>
      </c>
      <c r="F1557" s="399" t="s">
        <v>2318</v>
      </c>
      <c r="G1557" s="159" t="s">
        <v>138</v>
      </c>
      <c r="H1557" s="169"/>
      <c r="I1557" s="38"/>
      <c r="J1557" s="38"/>
      <c r="K1557" s="38"/>
      <c r="L1557" s="39"/>
      <c r="M1557" s="36"/>
      <c r="N1557" s="157" t="s">
        <v>220</v>
      </c>
      <c r="O1557" s="220"/>
      <c r="P1557" s="38" t="s">
        <v>2298</v>
      </c>
    </row>
    <row r="1558" spans="2:16" ht="30.2" customHeight="1">
      <c r="B1558" s="312" t="s">
        <v>154</v>
      </c>
      <c r="C1558" s="35" t="s">
        <v>52</v>
      </c>
      <c r="D1558" s="163"/>
      <c r="E1558" s="159" t="s">
        <v>237</v>
      </c>
      <c r="F1558" s="504" t="s">
        <v>2324</v>
      </c>
      <c r="G1558" s="159" t="s">
        <v>138</v>
      </c>
      <c r="H1558" s="169"/>
      <c r="I1558" s="38"/>
      <c r="J1558" s="38"/>
      <c r="K1558" s="38"/>
      <c r="L1558" s="39"/>
      <c r="M1558" s="36"/>
      <c r="N1558" s="157" t="s">
        <v>220</v>
      </c>
      <c r="O1558" s="220"/>
      <c r="P1558" s="38" t="s">
        <v>2298</v>
      </c>
    </row>
    <row r="1559" spans="2:16" ht="30.2" customHeight="1">
      <c r="B1559" s="312" t="s">
        <v>154</v>
      </c>
      <c r="C1559" s="35" t="s">
        <v>53</v>
      </c>
      <c r="D1559" s="163"/>
      <c r="E1559" s="159" t="s">
        <v>237</v>
      </c>
      <c r="F1559" s="399" t="s">
        <v>2325</v>
      </c>
      <c r="G1559" s="159" t="s">
        <v>138</v>
      </c>
      <c r="H1559" s="169"/>
      <c r="I1559" s="38"/>
      <c r="J1559" s="38"/>
      <c r="K1559" s="38"/>
      <c r="L1559" s="39"/>
      <c r="M1559" s="36"/>
      <c r="N1559" s="157" t="s">
        <v>220</v>
      </c>
      <c r="O1559" s="220"/>
      <c r="P1559" s="38" t="s">
        <v>2298</v>
      </c>
    </row>
    <row r="1560" spans="2:16" ht="30.2" customHeight="1">
      <c r="B1560" s="312" t="s">
        <v>154</v>
      </c>
      <c r="C1560" s="35" t="s">
        <v>54</v>
      </c>
      <c r="D1560" s="163"/>
      <c r="E1560" s="159" t="s">
        <v>237</v>
      </c>
      <c r="F1560" s="504" t="s">
        <v>2318</v>
      </c>
      <c r="G1560" s="159" t="s">
        <v>138</v>
      </c>
      <c r="H1560" s="169"/>
      <c r="I1560" s="38"/>
      <c r="J1560" s="38"/>
      <c r="K1560" s="38"/>
      <c r="L1560" s="39"/>
      <c r="M1560" s="36"/>
      <c r="N1560" s="157" t="s">
        <v>220</v>
      </c>
      <c r="O1560" s="220"/>
      <c r="P1560" s="38" t="s">
        <v>2298</v>
      </c>
    </row>
    <row r="1561" spans="2:16" ht="30.2" customHeight="1">
      <c r="B1561" s="312" t="s">
        <v>154</v>
      </c>
      <c r="C1561" s="35" t="s">
        <v>55</v>
      </c>
      <c r="D1561" s="163"/>
      <c r="E1561" s="159" t="s">
        <v>237</v>
      </c>
      <c r="F1561" s="399" t="s">
        <v>2326</v>
      </c>
      <c r="G1561" s="159" t="s">
        <v>138</v>
      </c>
      <c r="H1561" s="169"/>
      <c r="I1561" s="38"/>
      <c r="J1561" s="38"/>
      <c r="K1561" s="38"/>
      <c r="L1561" s="39"/>
      <c r="M1561" s="36"/>
      <c r="N1561" s="157" t="s">
        <v>220</v>
      </c>
      <c r="O1561" s="220"/>
      <c r="P1561" s="38" t="s">
        <v>2298</v>
      </c>
    </row>
    <row r="1562" spans="2:16" ht="30.2" customHeight="1">
      <c r="B1562" s="312" t="s">
        <v>154</v>
      </c>
      <c r="C1562" s="35" t="s">
        <v>56</v>
      </c>
      <c r="D1562" s="163"/>
      <c r="E1562" s="159" t="s">
        <v>237</v>
      </c>
      <c r="F1562" s="504" t="s">
        <v>2303</v>
      </c>
      <c r="G1562" s="159" t="s">
        <v>138</v>
      </c>
      <c r="H1562" s="169"/>
      <c r="I1562" s="38"/>
      <c r="J1562" s="38"/>
      <c r="K1562" s="38"/>
      <c r="L1562" s="39"/>
      <c r="M1562" s="36"/>
      <c r="N1562" s="157" t="s">
        <v>220</v>
      </c>
      <c r="O1562" s="220"/>
      <c r="P1562" s="38" t="s">
        <v>2298</v>
      </c>
    </row>
    <row r="1563" spans="2:16" ht="30.2" customHeight="1">
      <c r="B1563" s="312" t="s">
        <v>154</v>
      </c>
      <c r="C1563" s="35" t="s">
        <v>58</v>
      </c>
      <c r="D1563" s="163"/>
      <c r="E1563" s="159" t="s">
        <v>237</v>
      </c>
      <c r="F1563" s="399" t="s">
        <v>2327</v>
      </c>
      <c r="G1563" s="159" t="s">
        <v>138</v>
      </c>
      <c r="H1563" s="169"/>
      <c r="I1563" s="38"/>
      <c r="J1563" s="38"/>
      <c r="K1563" s="38"/>
      <c r="L1563" s="39"/>
      <c r="M1563" s="36"/>
      <c r="N1563" s="157" t="s">
        <v>220</v>
      </c>
      <c r="O1563" s="220"/>
      <c r="P1563" s="38" t="s">
        <v>2298</v>
      </c>
    </row>
    <row r="1564" spans="2:16" ht="30.2" customHeight="1">
      <c r="B1564" s="312" t="s">
        <v>154</v>
      </c>
      <c r="C1564" s="35" t="s">
        <v>60</v>
      </c>
      <c r="D1564" s="163"/>
      <c r="E1564" s="159" t="s">
        <v>237</v>
      </c>
      <c r="F1564" s="504" t="s">
        <v>2328</v>
      </c>
      <c r="G1564" s="159" t="s">
        <v>138</v>
      </c>
      <c r="H1564" s="169"/>
      <c r="I1564" s="38"/>
      <c r="J1564" s="38"/>
      <c r="K1564" s="38"/>
      <c r="L1564" s="39"/>
      <c r="M1564" s="36"/>
      <c r="N1564" s="157" t="s">
        <v>220</v>
      </c>
      <c r="O1564" s="220"/>
      <c r="P1564" s="38" t="s">
        <v>2298</v>
      </c>
    </row>
    <row r="1565" spans="2:16" ht="30.2" customHeight="1">
      <c r="B1565" s="312" t="s">
        <v>154</v>
      </c>
      <c r="C1565" s="35" t="s">
        <v>61</v>
      </c>
      <c r="D1565" s="163"/>
      <c r="E1565" s="159" t="s">
        <v>237</v>
      </c>
      <c r="F1565" s="399" t="s">
        <v>2329</v>
      </c>
      <c r="G1565" s="159" t="s">
        <v>138</v>
      </c>
      <c r="H1565" s="169"/>
      <c r="I1565" s="38"/>
      <c r="J1565" s="38"/>
      <c r="K1565" s="38"/>
      <c r="L1565" s="39"/>
      <c r="M1565" s="36"/>
      <c r="N1565" s="157" t="s">
        <v>220</v>
      </c>
      <c r="O1565" s="220"/>
      <c r="P1565" s="38" t="s">
        <v>2298</v>
      </c>
    </row>
    <row r="1566" spans="2:16" ht="30.2" customHeight="1">
      <c r="B1566" s="312" t="s">
        <v>154</v>
      </c>
      <c r="C1566" s="35" t="s">
        <v>62</v>
      </c>
      <c r="D1566" s="163"/>
      <c r="E1566" s="159" t="s">
        <v>237</v>
      </c>
      <c r="F1566" s="504" t="s">
        <v>2330</v>
      </c>
      <c r="G1566" s="159" t="s">
        <v>138</v>
      </c>
      <c r="H1566" s="169"/>
      <c r="I1566" s="38"/>
      <c r="J1566" s="38"/>
      <c r="K1566" s="38"/>
      <c r="L1566" s="39"/>
      <c r="M1566" s="36"/>
      <c r="N1566" s="157" t="s">
        <v>220</v>
      </c>
      <c r="O1566" s="220"/>
      <c r="P1566" s="38" t="s">
        <v>2298</v>
      </c>
    </row>
    <row r="1567" spans="2:16" ht="30.2" customHeight="1">
      <c r="B1567" s="312" t="s">
        <v>154</v>
      </c>
      <c r="C1567" s="35" t="s">
        <v>63</v>
      </c>
      <c r="D1567" s="163"/>
      <c r="E1567" s="159" t="s">
        <v>237</v>
      </c>
      <c r="F1567" s="399" t="s">
        <v>2331</v>
      </c>
      <c r="G1567" s="159" t="s">
        <v>138</v>
      </c>
      <c r="H1567" s="169"/>
      <c r="I1567" s="38"/>
      <c r="J1567" s="38"/>
      <c r="K1567" s="38"/>
      <c r="L1567" s="39"/>
      <c r="M1567" s="36"/>
      <c r="N1567" s="157" t="s">
        <v>220</v>
      </c>
      <c r="O1567" s="220"/>
      <c r="P1567" s="38" t="s">
        <v>2298</v>
      </c>
    </row>
    <row r="1568" spans="2:16" ht="30.2" customHeight="1">
      <c r="B1568" s="312" t="s">
        <v>154</v>
      </c>
      <c r="C1568" s="35" t="s">
        <v>64</v>
      </c>
      <c r="D1568" s="163"/>
      <c r="E1568" s="159" t="s">
        <v>237</v>
      </c>
      <c r="F1568" s="504" t="s">
        <v>2303</v>
      </c>
      <c r="G1568" s="159" t="s">
        <v>138</v>
      </c>
      <c r="H1568" s="169"/>
      <c r="I1568" s="38"/>
      <c r="J1568" s="38"/>
      <c r="K1568" s="38"/>
      <c r="L1568" s="39"/>
      <c r="M1568" s="36"/>
      <c r="N1568" s="157" t="s">
        <v>220</v>
      </c>
      <c r="O1568" s="220"/>
      <c r="P1568" s="38" t="s">
        <v>2298</v>
      </c>
    </row>
    <row r="1569" spans="2:16" ht="30.2" customHeight="1">
      <c r="B1569" s="312" t="s">
        <v>154</v>
      </c>
      <c r="C1569" s="35" t="s">
        <v>65</v>
      </c>
      <c r="D1569" s="163"/>
      <c r="E1569" s="159" t="s">
        <v>237</v>
      </c>
      <c r="F1569" s="399" t="s">
        <v>2332</v>
      </c>
      <c r="G1569" s="159" t="s">
        <v>138</v>
      </c>
      <c r="H1569" s="169"/>
      <c r="I1569" s="38"/>
      <c r="J1569" s="38"/>
      <c r="K1569" s="38"/>
      <c r="L1569" s="39"/>
      <c r="M1569" s="36"/>
      <c r="N1569" s="157" t="s">
        <v>220</v>
      </c>
      <c r="O1569" s="220"/>
      <c r="P1569" s="38" t="s">
        <v>2298</v>
      </c>
    </row>
    <row r="1570" spans="2:16" ht="30.2" customHeight="1">
      <c r="B1570" s="312" t="s">
        <v>154</v>
      </c>
      <c r="C1570" s="35" t="s">
        <v>66</v>
      </c>
      <c r="D1570" s="163"/>
      <c r="E1570" s="159" t="s">
        <v>237</v>
      </c>
      <c r="F1570" s="504" t="s">
        <v>2333</v>
      </c>
      <c r="G1570" s="159" t="s">
        <v>138</v>
      </c>
      <c r="H1570" s="169"/>
      <c r="I1570" s="38"/>
      <c r="J1570" s="38"/>
      <c r="K1570" s="38"/>
      <c r="L1570" s="39"/>
      <c r="M1570" s="36"/>
      <c r="N1570" s="157" t="s">
        <v>220</v>
      </c>
      <c r="O1570" s="220"/>
      <c r="P1570" s="38" t="s">
        <v>2298</v>
      </c>
    </row>
    <row r="1571" spans="2:16" ht="30.2" customHeight="1">
      <c r="B1571" s="312" t="s">
        <v>154</v>
      </c>
      <c r="C1571" s="35" t="s">
        <v>67</v>
      </c>
      <c r="D1571" s="163"/>
      <c r="E1571" s="159" t="s">
        <v>237</v>
      </c>
      <c r="F1571" s="399" t="s">
        <v>2329</v>
      </c>
      <c r="G1571" s="159" t="s">
        <v>138</v>
      </c>
      <c r="H1571" s="169"/>
      <c r="I1571" s="38"/>
      <c r="J1571" s="38"/>
      <c r="K1571" s="38"/>
      <c r="L1571" s="39"/>
      <c r="M1571" s="36"/>
      <c r="N1571" s="157" t="s">
        <v>220</v>
      </c>
      <c r="O1571" s="220"/>
      <c r="P1571" s="38" t="s">
        <v>2298</v>
      </c>
    </row>
    <row r="1572" spans="2:16" ht="30.2" customHeight="1">
      <c r="B1572" s="312" t="s">
        <v>154</v>
      </c>
      <c r="C1572" s="35" t="s">
        <v>68</v>
      </c>
      <c r="D1572" s="163"/>
      <c r="E1572" s="159" t="s">
        <v>237</v>
      </c>
      <c r="F1572" s="504" t="s">
        <v>2334</v>
      </c>
      <c r="G1572" s="159" t="s">
        <v>138</v>
      </c>
      <c r="H1572" s="169"/>
      <c r="I1572" s="38"/>
      <c r="J1572" s="38"/>
      <c r="K1572" s="38"/>
      <c r="L1572" s="39"/>
      <c r="M1572" s="36"/>
      <c r="N1572" s="157" t="s">
        <v>220</v>
      </c>
      <c r="O1572" s="220"/>
      <c r="P1572" s="38" t="s">
        <v>2298</v>
      </c>
    </row>
    <row r="1573" spans="2:16" ht="30.2" customHeight="1">
      <c r="B1573" s="312" t="s">
        <v>154</v>
      </c>
      <c r="C1573" s="35" t="s">
        <v>69</v>
      </c>
      <c r="D1573" s="163"/>
      <c r="E1573" s="159" t="s">
        <v>237</v>
      </c>
      <c r="F1573" s="399" t="s">
        <v>2335</v>
      </c>
      <c r="G1573" s="159" t="s">
        <v>138</v>
      </c>
      <c r="H1573" s="169"/>
      <c r="I1573" s="38"/>
      <c r="J1573" s="38"/>
      <c r="K1573" s="38"/>
      <c r="L1573" s="39"/>
      <c r="M1573" s="36"/>
      <c r="N1573" s="157" t="s">
        <v>220</v>
      </c>
      <c r="O1573" s="220"/>
      <c r="P1573" s="38" t="s">
        <v>2298</v>
      </c>
    </row>
    <row r="1574" spans="2:16" ht="30.2" customHeight="1">
      <c r="B1574" s="312" t="s">
        <v>154</v>
      </c>
      <c r="C1574" s="35" t="s">
        <v>70</v>
      </c>
      <c r="D1574" s="163"/>
      <c r="E1574" s="159" t="s">
        <v>237</v>
      </c>
      <c r="F1574" s="504" t="s">
        <v>2325</v>
      </c>
      <c r="G1574" s="159" t="s">
        <v>138</v>
      </c>
      <c r="H1574" s="169"/>
      <c r="I1574" s="38"/>
      <c r="J1574" s="38"/>
      <c r="K1574" s="38"/>
      <c r="L1574" s="39"/>
      <c r="M1574" s="36"/>
      <c r="N1574" s="157" t="s">
        <v>220</v>
      </c>
      <c r="O1574" s="220"/>
      <c r="P1574" s="38" t="s">
        <v>2298</v>
      </c>
    </row>
    <row r="1575" spans="2:16" ht="30.2" customHeight="1">
      <c r="B1575" s="312" t="s">
        <v>154</v>
      </c>
      <c r="C1575" s="35" t="s">
        <v>71</v>
      </c>
      <c r="D1575" s="163"/>
      <c r="E1575" s="159" t="s">
        <v>237</v>
      </c>
      <c r="F1575" s="399" t="s">
        <v>2325</v>
      </c>
      <c r="G1575" s="159" t="s">
        <v>138</v>
      </c>
      <c r="H1575" s="169"/>
      <c r="I1575" s="38"/>
      <c r="J1575" s="38"/>
      <c r="K1575" s="38"/>
      <c r="L1575" s="39"/>
      <c r="M1575" s="36"/>
      <c r="N1575" s="157" t="s">
        <v>220</v>
      </c>
      <c r="O1575" s="220"/>
      <c r="P1575" s="38" t="s">
        <v>2298</v>
      </c>
    </row>
    <row r="1576" spans="2:16" ht="30.2" customHeight="1">
      <c r="B1576" s="312" t="s">
        <v>154</v>
      </c>
      <c r="C1576" s="35" t="s">
        <v>73</v>
      </c>
      <c r="D1576" s="163"/>
      <c r="E1576" s="159" t="s">
        <v>237</v>
      </c>
      <c r="F1576" s="504" t="s">
        <v>2336</v>
      </c>
      <c r="G1576" s="159" t="s">
        <v>138</v>
      </c>
      <c r="H1576" s="169"/>
      <c r="I1576" s="38"/>
      <c r="J1576" s="38"/>
      <c r="K1576" s="38"/>
      <c r="L1576" s="39"/>
      <c r="M1576" s="36"/>
      <c r="N1576" s="157" t="s">
        <v>220</v>
      </c>
      <c r="O1576" s="220"/>
      <c r="P1576" s="38" t="s">
        <v>2298</v>
      </c>
    </row>
    <row r="1577" spans="2:16" ht="30.2" customHeight="1">
      <c r="B1577" s="312" t="s">
        <v>154</v>
      </c>
      <c r="C1577" s="35" t="s">
        <v>74</v>
      </c>
      <c r="D1577" s="163"/>
      <c r="E1577" s="159" t="s">
        <v>237</v>
      </c>
      <c r="F1577" s="274" t="s">
        <v>2126</v>
      </c>
      <c r="G1577" s="159" t="s">
        <v>138</v>
      </c>
      <c r="H1577" s="169"/>
      <c r="I1577" s="38"/>
      <c r="J1577" s="38"/>
      <c r="K1577" s="38"/>
      <c r="L1577" s="39"/>
      <c r="M1577" s="36"/>
      <c r="N1577" s="157" t="s">
        <v>220</v>
      </c>
      <c r="O1577" s="220"/>
      <c r="P1577" s="38" t="s">
        <v>2298</v>
      </c>
    </row>
    <row r="1578" spans="2:16" ht="30.2" customHeight="1">
      <c r="B1578" s="312" t="s">
        <v>154</v>
      </c>
      <c r="C1578" s="35" t="s">
        <v>76</v>
      </c>
      <c r="D1578" s="163"/>
      <c r="E1578" s="159" t="s">
        <v>237</v>
      </c>
      <c r="F1578" s="504" t="s">
        <v>2337</v>
      </c>
      <c r="G1578" s="159" t="s">
        <v>138</v>
      </c>
      <c r="H1578" s="169"/>
      <c r="I1578" s="38"/>
      <c r="J1578" s="38"/>
      <c r="K1578" s="38"/>
      <c r="L1578" s="39"/>
      <c r="M1578" s="36"/>
      <c r="N1578" s="157" t="s">
        <v>220</v>
      </c>
      <c r="O1578" s="220"/>
      <c r="P1578" s="38" t="s">
        <v>2298</v>
      </c>
    </row>
    <row r="1579" spans="2:16" ht="30.2" customHeight="1">
      <c r="B1579" s="312" t="s">
        <v>154</v>
      </c>
      <c r="C1579" s="35" t="s">
        <v>77</v>
      </c>
      <c r="D1579" s="163"/>
      <c r="E1579" s="159" t="s">
        <v>237</v>
      </c>
      <c r="F1579" s="399" t="s">
        <v>2312</v>
      </c>
      <c r="G1579" s="159" t="s">
        <v>138</v>
      </c>
      <c r="H1579" s="169"/>
      <c r="I1579" s="38"/>
      <c r="J1579" s="38"/>
      <c r="K1579" s="38"/>
      <c r="L1579" s="39"/>
      <c r="M1579" s="36"/>
      <c r="N1579" s="157" t="s">
        <v>220</v>
      </c>
      <c r="O1579" s="220"/>
      <c r="P1579" s="38" t="s">
        <v>2298</v>
      </c>
    </row>
    <row r="1580" spans="2:16" ht="30.2" customHeight="1">
      <c r="B1580" s="312" t="s">
        <v>154</v>
      </c>
      <c r="C1580" s="35" t="s">
        <v>78</v>
      </c>
      <c r="D1580" s="163"/>
      <c r="E1580" s="159" t="s">
        <v>237</v>
      </c>
      <c r="F1580" s="504" t="s">
        <v>2338</v>
      </c>
      <c r="G1580" s="159" t="s">
        <v>138</v>
      </c>
      <c r="H1580" s="169"/>
      <c r="I1580" s="38"/>
      <c r="J1580" s="38"/>
      <c r="K1580" s="38"/>
      <c r="L1580" s="39"/>
      <c r="M1580" s="36"/>
      <c r="N1580" s="157" t="s">
        <v>220</v>
      </c>
      <c r="O1580" s="220"/>
      <c r="P1580" s="38" t="s">
        <v>2298</v>
      </c>
    </row>
    <row r="1581" spans="2:16" ht="30.2" customHeight="1">
      <c r="B1581" s="312" t="s">
        <v>154</v>
      </c>
      <c r="C1581" s="35" t="s">
        <v>79</v>
      </c>
      <c r="D1581" s="163"/>
      <c r="E1581" s="159" t="s">
        <v>237</v>
      </c>
      <c r="F1581" s="399" t="s">
        <v>2339</v>
      </c>
      <c r="G1581" s="159" t="s">
        <v>138</v>
      </c>
      <c r="H1581" s="169"/>
      <c r="I1581" s="38"/>
      <c r="J1581" s="38"/>
      <c r="K1581" s="38"/>
      <c r="L1581" s="39"/>
      <c r="M1581" s="36"/>
      <c r="N1581" s="157" t="s">
        <v>220</v>
      </c>
      <c r="O1581" s="220"/>
      <c r="P1581" s="38" t="s">
        <v>2298</v>
      </c>
    </row>
    <row r="1582" spans="2:16" ht="30.2" customHeight="1">
      <c r="B1582" s="312" t="s">
        <v>154</v>
      </c>
      <c r="C1582" s="35" t="s">
        <v>80</v>
      </c>
      <c r="D1582" s="163"/>
      <c r="E1582" s="159" t="s">
        <v>237</v>
      </c>
      <c r="F1582" s="504" t="s">
        <v>2301</v>
      </c>
      <c r="G1582" s="159" t="s">
        <v>138</v>
      </c>
      <c r="H1582" s="169"/>
      <c r="I1582" s="38"/>
      <c r="J1582" s="38"/>
      <c r="K1582" s="38"/>
      <c r="L1582" s="39"/>
      <c r="M1582" s="36"/>
      <c r="N1582" s="157" t="s">
        <v>220</v>
      </c>
      <c r="O1582" s="220"/>
      <c r="P1582" s="38" t="s">
        <v>2298</v>
      </c>
    </row>
    <row r="1583" spans="2:16" ht="30.2" customHeight="1">
      <c r="B1583" s="312" t="s">
        <v>154</v>
      </c>
      <c r="C1583" s="35" t="s">
        <v>82</v>
      </c>
      <c r="D1583" s="163"/>
      <c r="E1583" s="159" t="s">
        <v>237</v>
      </c>
      <c r="F1583" s="399" t="s">
        <v>2297</v>
      </c>
      <c r="G1583" s="159" t="s">
        <v>138</v>
      </c>
      <c r="H1583" s="169"/>
      <c r="I1583" s="38"/>
      <c r="J1583" s="38"/>
      <c r="K1583" s="38"/>
      <c r="L1583" s="39"/>
      <c r="M1583" s="36"/>
      <c r="N1583" s="157" t="s">
        <v>220</v>
      </c>
      <c r="O1583" s="220"/>
      <c r="P1583" s="38" t="s">
        <v>2298</v>
      </c>
    </row>
    <row r="1584" spans="2:16" ht="30.2" customHeight="1">
      <c r="B1584" s="312" t="s">
        <v>154</v>
      </c>
      <c r="C1584" s="35" t="s">
        <v>83</v>
      </c>
      <c r="D1584" s="163"/>
      <c r="E1584" s="159" t="s">
        <v>237</v>
      </c>
      <c r="F1584" s="504" t="s">
        <v>2340</v>
      </c>
      <c r="G1584" s="159" t="s">
        <v>138</v>
      </c>
      <c r="H1584" s="169"/>
      <c r="I1584" s="38"/>
      <c r="J1584" s="38"/>
      <c r="K1584" s="38"/>
      <c r="L1584" s="39"/>
      <c r="M1584" s="36"/>
      <c r="N1584" s="157" t="s">
        <v>220</v>
      </c>
      <c r="O1584" s="220"/>
      <c r="P1584" s="38" t="s">
        <v>2298</v>
      </c>
    </row>
    <row r="1585" spans="2:16" ht="30.2" customHeight="1">
      <c r="B1585" s="312" t="s">
        <v>154</v>
      </c>
      <c r="C1585" s="35" t="s">
        <v>84</v>
      </c>
      <c r="D1585" s="163"/>
      <c r="E1585" s="159" t="s">
        <v>237</v>
      </c>
      <c r="F1585" s="399" t="s">
        <v>2317</v>
      </c>
      <c r="G1585" s="159" t="s">
        <v>138</v>
      </c>
      <c r="H1585" s="169"/>
      <c r="I1585" s="38"/>
      <c r="J1585" s="38"/>
      <c r="K1585" s="38"/>
      <c r="L1585" s="39"/>
      <c r="M1585" s="36"/>
      <c r="N1585" s="157" t="s">
        <v>220</v>
      </c>
      <c r="O1585" s="220"/>
      <c r="P1585" s="38" t="s">
        <v>2298</v>
      </c>
    </row>
    <row r="1586" spans="2:16" ht="30.2" customHeight="1">
      <c r="B1586" s="312" t="s">
        <v>154</v>
      </c>
      <c r="C1586" s="35" t="s">
        <v>85</v>
      </c>
      <c r="D1586" s="163"/>
      <c r="E1586" s="159" t="s">
        <v>237</v>
      </c>
      <c r="F1586" s="504" t="s">
        <v>2329</v>
      </c>
      <c r="G1586" s="159" t="s">
        <v>138</v>
      </c>
      <c r="H1586" s="169"/>
      <c r="I1586" s="38"/>
      <c r="J1586" s="38"/>
      <c r="K1586" s="38"/>
      <c r="L1586" s="39"/>
      <c r="M1586" s="36"/>
      <c r="N1586" s="157" t="s">
        <v>220</v>
      </c>
      <c r="O1586" s="220"/>
      <c r="P1586" s="38" t="s">
        <v>2298</v>
      </c>
    </row>
    <row r="1587" spans="2:16" ht="30.2" customHeight="1">
      <c r="B1587" s="312" t="s">
        <v>154</v>
      </c>
      <c r="C1587" s="35" t="s">
        <v>87</v>
      </c>
      <c r="D1587" s="163"/>
      <c r="E1587" s="159" t="s">
        <v>237</v>
      </c>
      <c r="F1587" s="399" t="s">
        <v>2341</v>
      </c>
      <c r="G1587" s="159" t="s">
        <v>138</v>
      </c>
      <c r="H1587" s="169"/>
      <c r="I1587" s="38"/>
      <c r="J1587" s="38"/>
      <c r="K1587" s="38"/>
      <c r="L1587" s="39"/>
      <c r="M1587" s="36"/>
      <c r="N1587" s="157" t="s">
        <v>220</v>
      </c>
      <c r="O1587" s="220"/>
      <c r="P1587" s="38" t="s">
        <v>2298</v>
      </c>
    </row>
    <row r="1588" spans="2:16" ht="30.2" customHeight="1">
      <c r="B1588" s="312" t="s">
        <v>154</v>
      </c>
      <c r="C1588" s="35" t="s">
        <v>88</v>
      </c>
      <c r="D1588" s="163"/>
      <c r="E1588" s="159" t="s">
        <v>237</v>
      </c>
      <c r="F1588" s="504" t="s">
        <v>2342</v>
      </c>
      <c r="G1588" s="159" t="s">
        <v>138</v>
      </c>
      <c r="H1588" s="169"/>
      <c r="I1588" s="38"/>
      <c r="J1588" s="38"/>
      <c r="K1588" s="38"/>
      <c r="L1588" s="39"/>
      <c r="M1588" s="36"/>
      <c r="N1588" s="157" t="s">
        <v>220</v>
      </c>
      <c r="O1588" s="220"/>
      <c r="P1588" s="38" t="s">
        <v>2298</v>
      </c>
    </row>
    <row r="1589" spans="2:16" ht="30.2" customHeight="1">
      <c r="B1589" s="312" t="s">
        <v>154</v>
      </c>
      <c r="C1589" s="35" t="s">
        <v>89</v>
      </c>
      <c r="D1589" s="163"/>
      <c r="E1589" s="159" t="s">
        <v>237</v>
      </c>
      <c r="F1589" s="399" t="s">
        <v>2327</v>
      </c>
      <c r="G1589" s="159" t="s">
        <v>138</v>
      </c>
      <c r="H1589" s="169"/>
      <c r="I1589" s="38"/>
      <c r="J1589" s="38"/>
      <c r="K1589" s="38"/>
      <c r="L1589" s="39"/>
      <c r="M1589" s="36"/>
      <c r="N1589" s="157" t="s">
        <v>220</v>
      </c>
      <c r="O1589" s="220"/>
      <c r="P1589" s="38" t="s">
        <v>2298</v>
      </c>
    </row>
    <row r="1590" spans="2:16" ht="30.2" customHeight="1">
      <c r="B1590" s="312" t="s">
        <v>154</v>
      </c>
      <c r="C1590" s="35" t="s">
        <v>91</v>
      </c>
      <c r="D1590" s="163"/>
      <c r="E1590" s="159" t="s">
        <v>237</v>
      </c>
      <c r="F1590" s="504" t="s">
        <v>2343</v>
      </c>
      <c r="G1590" s="159" t="s">
        <v>138</v>
      </c>
      <c r="H1590" s="169"/>
      <c r="I1590" s="38"/>
      <c r="J1590" s="38"/>
      <c r="K1590" s="38"/>
      <c r="L1590" s="39"/>
      <c r="M1590" s="36"/>
      <c r="N1590" s="157" t="s">
        <v>220</v>
      </c>
      <c r="O1590" s="220"/>
      <c r="P1590" s="38" t="s">
        <v>2298</v>
      </c>
    </row>
    <row r="1591" spans="2:16" ht="30.2" customHeight="1">
      <c r="B1591" s="312" t="s">
        <v>154</v>
      </c>
      <c r="C1591" s="35" t="s">
        <v>92</v>
      </c>
      <c r="D1591" s="163"/>
      <c r="E1591" s="159" t="s">
        <v>237</v>
      </c>
      <c r="F1591" s="399" t="s">
        <v>2344</v>
      </c>
      <c r="G1591" s="159" t="s">
        <v>138</v>
      </c>
      <c r="H1591" s="169"/>
      <c r="I1591" s="38"/>
      <c r="J1591" s="38"/>
      <c r="K1591" s="38"/>
      <c r="L1591" s="39"/>
      <c r="M1591" s="36"/>
      <c r="N1591" s="157" t="s">
        <v>220</v>
      </c>
      <c r="O1591" s="220"/>
      <c r="P1591" s="38" t="s">
        <v>2298</v>
      </c>
    </row>
    <row r="1592" spans="2:16" ht="30.2" customHeight="1">
      <c r="B1592" s="312" t="s">
        <v>154</v>
      </c>
      <c r="C1592" s="35" t="s">
        <v>59</v>
      </c>
      <c r="D1592" s="163"/>
      <c r="E1592" s="159" t="s">
        <v>237</v>
      </c>
      <c r="F1592" s="505" t="s">
        <v>2117</v>
      </c>
      <c r="G1592" s="159" t="s">
        <v>138</v>
      </c>
      <c r="H1592" s="169"/>
      <c r="I1592" s="38"/>
      <c r="J1592" s="38"/>
      <c r="K1592" s="38"/>
      <c r="L1592" s="39"/>
      <c r="M1592" s="36"/>
      <c r="N1592" s="157" t="s">
        <v>220</v>
      </c>
      <c r="O1592" s="220"/>
      <c r="P1592" s="38" t="s">
        <v>2298</v>
      </c>
    </row>
    <row r="1593" spans="2:16" ht="30.2" customHeight="1">
      <c r="B1593" s="312" t="s">
        <v>154</v>
      </c>
      <c r="C1593" s="35" t="s">
        <v>72</v>
      </c>
      <c r="D1593" s="163"/>
      <c r="E1593" s="159" t="s">
        <v>237</v>
      </c>
      <c r="F1593" s="505" t="s">
        <v>2345</v>
      </c>
      <c r="G1593" s="159" t="s">
        <v>138</v>
      </c>
      <c r="H1593" s="169"/>
      <c r="I1593" s="38"/>
      <c r="J1593" s="38"/>
      <c r="K1593" s="38"/>
      <c r="L1593" s="39"/>
      <c r="M1593" s="36"/>
      <c r="N1593" s="157" t="s">
        <v>220</v>
      </c>
      <c r="O1593" s="220"/>
      <c r="P1593" s="38" t="s">
        <v>2298</v>
      </c>
    </row>
    <row r="1594" spans="2:16" ht="30.2" customHeight="1">
      <c r="B1594" s="312" t="s">
        <v>154</v>
      </c>
      <c r="C1594" s="35" t="s">
        <v>86</v>
      </c>
      <c r="D1594" s="163"/>
      <c r="E1594" s="159" t="s">
        <v>237</v>
      </c>
      <c r="F1594" s="505" t="s">
        <v>2346</v>
      </c>
      <c r="G1594" s="159" t="s">
        <v>138</v>
      </c>
      <c r="H1594" s="169"/>
      <c r="I1594" s="38"/>
      <c r="J1594" s="38"/>
      <c r="K1594" s="38"/>
      <c r="L1594" s="39"/>
      <c r="M1594" s="36"/>
      <c r="N1594" s="157" t="s">
        <v>220</v>
      </c>
      <c r="O1594" s="220"/>
      <c r="P1594" s="38" t="s">
        <v>2298</v>
      </c>
    </row>
    <row r="1595" spans="2:16" ht="30.2" customHeight="1">
      <c r="B1595" s="312" t="s">
        <v>154</v>
      </c>
      <c r="C1595" s="35" t="s">
        <v>13</v>
      </c>
      <c r="D1595" s="163"/>
      <c r="E1595" s="159" t="s">
        <v>237</v>
      </c>
      <c r="F1595" s="507" t="s">
        <v>2126</v>
      </c>
      <c r="G1595" s="159" t="s">
        <v>138</v>
      </c>
      <c r="H1595" s="169"/>
      <c r="I1595" s="38"/>
      <c r="J1595" s="38"/>
      <c r="K1595" s="38"/>
      <c r="L1595" s="39"/>
      <c r="M1595" s="36"/>
      <c r="N1595" s="157" t="s">
        <v>220</v>
      </c>
      <c r="O1595" s="220"/>
      <c r="P1595" s="38" t="s">
        <v>2298</v>
      </c>
    </row>
    <row r="1596" spans="2:16" ht="30.2" customHeight="1">
      <c r="B1596" s="312" t="s">
        <v>154</v>
      </c>
      <c r="C1596" s="35" t="s">
        <v>24</v>
      </c>
      <c r="D1596" s="163"/>
      <c r="E1596" s="159" t="s">
        <v>237</v>
      </c>
      <c r="F1596" s="506" t="s">
        <v>2347</v>
      </c>
      <c r="G1596" s="159" t="s">
        <v>138</v>
      </c>
      <c r="H1596" s="169"/>
      <c r="I1596" s="38"/>
      <c r="J1596" s="38"/>
      <c r="K1596" s="38"/>
      <c r="L1596" s="39"/>
      <c r="M1596" s="36"/>
      <c r="N1596" s="157" t="s">
        <v>220</v>
      </c>
      <c r="O1596" s="220"/>
      <c r="P1596" s="38" t="s">
        <v>2298</v>
      </c>
    </row>
    <row r="1597" spans="2:16" ht="30.2" customHeight="1">
      <c r="B1597" s="312" t="s">
        <v>154</v>
      </c>
      <c r="C1597" s="35" t="s">
        <v>28</v>
      </c>
      <c r="D1597" s="163"/>
      <c r="E1597" s="159" t="s">
        <v>237</v>
      </c>
      <c r="F1597" s="506" t="s">
        <v>2348</v>
      </c>
      <c r="G1597" s="159" t="s">
        <v>138</v>
      </c>
      <c r="H1597" s="169"/>
      <c r="I1597" s="38"/>
      <c r="J1597" s="38"/>
      <c r="K1597" s="38"/>
      <c r="L1597" s="39"/>
      <c r="M1597" s="36"/>
      <c r="N1597" s="157" t="s">
        <v>220</v>
      </c>
      <c r="O1597" s="220"/>
      <c r="P1597" s="38" t="s">
        <v>2298</v>
      </c>
    </row>
    <row r="1598" spans="2:16" ht="30.2" customHeight="1">
      <c r="B1598" s="312" t="s">
        <v>154</v>
      </c>
      <c r="C1598" s="35" t="s">
        <v>29</v>
      </c>
      <c r="D1598" s="163"/>
      <c r="E1598" s="159" t="s">
        <v>237</v>
      </c>
      <c r="F1598" s="506" t="s">
        <v>2349</v>
      </c>
      <c r="G1598" s="159" t="s">
        <v>138</v>
      </c>
      <c r="H1598" s="169"/>
      <c r="I1598" s="38"/>
      <c r="J1598" s="38"/>
      <c r="K1598" s="38"/>
      <c r="L1598" s="39"/>
      <c r="M1598" s="36"/>
      <c r="N1598" s="157" t="s">
        <v>220</v>
      </c>
      <c r="O1598" s="220"/>
      <c r="P1598" s="38" t="s">
        <v>2298</v>
      </c>
    </row>
    <row r="1599" spans="2:16" ht="30.2" customHeight="1">
      <c r="B1599" s="312" t="s">
        <v>154</v>
      </c>
      <c r="C1599" s="35" t="s">
        <v>31</v>
      </c>
      <c r="D1599" s="163"/>
      <c r="E1599" s="159" t="s">
        <v>237</v>
      </c>
      <c r="F1599" s="507" t="s">
        <v>2126</v>
      </c>
      <c r="G1599" s="159" t="s">
        <v>138</v>
      </c>
      <c r="H1599" s="169"/>
      <c r="I1599" s="38"/>
      <c r="J1599" s="38"/>
      <c r="K1599" s="38"/>
      <c r="L1599" s="39"/>
      <c r="M1599" s="36"/>
      <c r="N1599" s="157" t="s">
        <v>220</v>
      </c>
      <c r="O1599" s="220"/>
      <c r="P1599" s="38" t="s">
        <v>2298</v>
      </c>
    </row>
    <row r="1600" spans="2:16" ht="30.2" customHeight="1">
      <c r="B1600" s="312" t="s">
        <v>154</v>
      </c>
      <c r="C1600" s="35" t="s">
        <v>57</v>
      </c>
      <c r="D1600" s="163"/>
      <c r="E1600" s="159" t="s">
        <v>237</v>
      </c>
      <c r="F1600" s="506" t="s">
        <v>2350</v>
      </c>
      <c r="G1600" s="159" t="s">
        <v>138</v>
      </c>
      <c r="H1600" s="169"/>
      <c r="I1600" s="38"/>
      <c r="J1600" s="38"/>
      <c r="K1600" s="38"/>
      <c r="L1600" s="39"/>
      <c r="M1600" s="36"/>
      <c r="N1600" s="157" t="s">
        <v>220</v>
      </c>
      <c r="O1600" s="220"/>
      <c r="P1600" s="38" t="s">
        <v>2298</v>
      </c>
    </row>
    <row r="1601" spans="2:16" ht="30.2" customHeight="1">
      <c r="B1601" s="312" t="s">
        <v>154</v>
      </c>
      <c r="C1601" s="35" t="s">
        <v>75</v>
      </c>
      <c r="D1601" s="163"/>
      <c r="E1601" s="159" t="s">
        <v>237</v>
      </c>
      <c r="F1601" s="506" t="s">
        <v>2351</v>
      </c>
      <c r="G1601" s="159" t="s">
        <v>138</v>
      </c>
      <c r="H1601" s="169"/>
      <c r="I1601" s="38"/>
      <c r="J1601" s="38"/>
      <c r="K1601" s="38"/>
      <c r="L1601" s="39"/>
      <c r="M1601" s="36"/>
      <c r="N1601" s="157" t="s">
        <v>220</v>
      </c>
      <c r="O1601" s="220"/>
      <c r="P1601" s="38" t="s">
        <v>2298</v>
      </c>
    </row>
    <row r="1602" spans="2:16" ht="30.2" customHeight="1">
      <c r="B1602" s="312" t="s">
        <v>154</v>
      </c>
      <c r="C1602" s="35" t="s">
        <v>81</v>
      </c>
      <c r="D1602" s="163"/>
      <c r="E1602" s="159" t="s">
        <v>237</v>
      </c>
      <c r="F1602" s="509" t="s">
        <v>2126</v>
      </c>
      <c r="G1602" s="159" t="s">
        <v>138</v>
      </c>
      <c r="H1602" s="169"/>
      <c r="I1602" s="38"/>
      <c r="J1602" s="38"/>
      <c r="K1602" s="38"/>
      <c r="L1602" s="39"/>
      <c r="M1602" s="36"/>
      <c r="N1602" s="157" t="s">
        <v>220</v>
      </c>
      <c r="O1602" s="220"/>
      <c r="P1602" s="38" t="s">
        <v>2298</v>
      </c>
    </row>
    <row r="1603" spans="2:16" ht="30.2" customHeight="1">
      <c r="B1603" s="312" t="s">
        <v>139</v>
      </c>
      <c r="C1603" s="35" t="s">
        <v>1404</v>
      </c>
      <c r="D1603" s="163" t="s">
        <v>185</v>
      </c>
      <c r="E1603" s="159" t="s">
        <v>237</v>
      </c>
      <c r="F1603" t="s">
        <v>2352</v>
      </c>
      <c r="G1603" s="159" t="s">
        <v>138</v>
      </c>
      <c r="H1603" s="169"/>
      <c r="I1603" s="38"/>
      <c r="J1603" s="38"/>
      <c r="K1603" s="38"/>
      <c r="L1603" s="39"/>
      <c r="M1603" s="36"/>
      <c r="N1603" s="157" t="s">
        <v>220</v>
      </c>
      <c r="O1603" s="220"/>
      <c r="P1603" s="38" t="s">
        <v>2353</v>
      </c>
    </row>
    <row r="1604" spans="2:16" ht="30.2" customHeight="1">
      <c r="B1604" s="312"/>
      <c r="C1604" s="35"/>
      <c r="D1604" s="164"/>
      <c r="E1604" s="159"/>
      <c r="F1604" s="157"/>
      <c r="G1604" s="159"/>
      <c r="H1604" s="169"/>
      <c r="I1604" s="38"/>
      <c r="J1604" s="38"/>
      <c r="K1604" s="38"/>
      <c r="L1604" s="39"/>
      <c r="M1604" s="36"/>
      <c r="N1604" s="157"/>
      <c r="O1604" s="220"/>
      <c r="P1604" s="38"/>
    </row>
    <row r="1605" spans="2:16" ht="30.2" customHeight="1">
      <c r="B1605" s="312"/>
      <c r="C1605" s="35" t="s">
        <v>49</v>
      </c>
      <c r="D1605" s="163" t="s">
        <v>149</v>
      </c>
      <c r="E1605" s="159" t="s">
        <v>276</v>
      </c>
      <c r="F1605" s="157"/>
      <c r="G1605" s="159" t="s">
        <v>166</v>
      </c>
      <c r="H1605" s="169"/>
      <c r="I1605" s="38"/>
      <c r="J1605" s="38"/>
      <c r="K1605" s="38"/>
      <c r="L1605" s="39"/>
      <c r="M1605" s="493" t="s">
        <v>2354</v>
      </c>
      <c r="N1605" s="157" t="s">
        <v>145</v>
      </c>
      <c r="O1605" s="220"/>
      <c r="P1605" s="38"/>
    </row>
    <row r="1606" spans="2:16" ht="30.2" customHeight="1">
      <c r="B1606" s="312"/>
      <c r="C1606" s="35" t="s">
        <v>90</v>
      </c>
      <c r="D1606" s="163" t="s">
        <v>149</v>
      </c>
      <c r="E1606" s="159" t="s">
        <v>172</v>
      </c>
      <c r="F1606" s="157" t="s">
        <v>166</v>
      </c>
      <c r="G1606" s="159" t="s">
        <v>166</v>
      </c>
      <c r="H1606" s="169"/>
      <c r="I1606" s="38"/>
      <c r="J1606" s="38"/>
      <c r="K1606" s="38"/>
      <c r="L1606" s="39"/>
      <c r="M1606" s="493" t="s">
        <v>2355</v>
      </c>
      <c r="N1606" s="157" t="s">
        <v>145</v>
      </c>
      <c r="O1606" s="220"/>
      <c r="P1606" s="38"/>
    </row>
    <row r="1607" spans="2:16" ht="30.2" customHeight="1">
      <c r="B1607" s="312" t="s">
        <v>139</v>
      </c>
      <c r="C1607" s="35" t="s">
        <v>2356</v>
      </c>
      <c r="D1607" s="163" t="s">
        <v>157</v>
      </c>
      <c r="E1607" s="159" t="s">
        <v>172</v>
      </c>
      <c r="F1607" s="157" t="s">
        <v>2357</v>
      </c>
      <c r="G1607" s="159" t="s">
        <v>141</v>
      </c>
      <c r="H1607" s="169"/>
      <c r="I1607" s="38"/>
      <c r="J1607" s="38"/>
      <c r="K1607" s="38"/>
      <c r="L1607" s="39"/>
      <c r="M1607" s="36" t="s">
        <v>1964</v>
      </c>
      <c r="N1607" s="157" t="s">
        <v>136</v>
      </c>
      <c r="O1607" s="220"/>
      <c r="P1607" s="38" t="s">
        <v>2358</v>
      </c>
    </row>
    <row r="1608" spans="2:16" ht="30.2" customHeight="1">
      <c r="B1608" s="312"/>
      <c r="C1608" s="35" t="s">
        <v>2359</v>
      </c>
      <c r="D1608" s="163" t="s">
        <v>183</v>
      </c>
      <c r="E1608" s="159" t="s">
        <v>2360</v>
      </c>
      <c r="F1608" s="157"/>
      <c r="G1608" s="159" t="s">
        <v>150</v>
      </c>
      <c r="H1608" s="169"/>
      <c r="I1608" s="38"/>
      <c r="J1608" s="38"/>
      <c r="K1608" s="38"/>
      <c r="L1608" s="39"/>
      <c r="M1608" s="36" t="s">
        <v>2361</v>
      </c>
      <c r="N1608" s="157" t="s">
        <v>136</v>
      </c>
      <c r="O1608" s="220"/>
      <c r="P1608" s="38" t="s">
        <v>2362</v>
      </c>
    </row>
    <row r="1609" spans="2:16" ht="30.2" customHeight="1">
      <c r="B1609" s="312"/>
      <c r="C1609" s="35" t="s">
        <v>2363</v>
      </c>
      <c r="D1609" s="164" t="s">
        <v>421</v>
      </c>
      <c r="E1609" s="159"/>
      <c r="F1609" s="157"/>
      <c r="G1609" s="159" t="s">
        <v>150</v>
      </c>
      <c r="H1609" s="169"/>
      <c r="I1609" s="38"/>
      <c r="J1609" s="38"/>
      <c r="K1609" s="38"/>
      <c r="L1609" s="39"/>
      <c r="M1609" s="36" t="s">
        <v>2364</v>
      </c>
      <c r="N1609" s="157" t="s">
        <v>152</v>
      </c>
      <c r="O1609" s="220"/>
      <c r="P1609" s="38" t="s">
        <v>2365</v>
      </c>
    </row>
    <row r="1610" spans="2:16" ht="30.2" customHeight="1">
      <c r="B1610" s="312"/>
      <c r="C1610" s="35"/>
      <c r="D1610" s="164"/>
      <c r="E1610" s="159"/>
      <c r="F1610" s="157"/>
      <c r="G1610" s="159"/>
      <c r="H1610" s="169"/>
      <c r="I1610" s="38"/>
      <c r="J1610" s="38"/>
      <c r="K1610" s="38"/>
      <c r="L1610" s="39"/>
      <c r="M1610" s="36"/>
      <c r="N1610" s="157"/>
      <c r="O1610" s="220"/>
      <c r="P1610" s="38"/>
    </row>
    <row r="1611" spans="2:16" ht="30.2" customHeight="1">
      <c r="B1611" s="312"/>
      <c r="C1611" s="35"/>
      <c r="D1611" s="164"/>
      <c r="E1611" s="159"/>
      <c r="F1611" s="157"/>
      <c r="G1611" s="159"/>
      <c r="H1611" s="169"/>
      <c r="I1611" s="38"/>
      <c r="J1611" s="38"/>
      <c r="K1611" s="38"/>
      <c r="L1611" s="39"/>
      <c r="M1611" s="36"/>
      <c r="N1611" s="157"/>
      <c r="O1611" s="220"/>
      <c r="P1611" s="38"/>
    </row>
    <row r="1612" spans="2:16" ht="30.2" customHeight="1">
      <c r="B1612" s="312"/>
      <c r="C1612" s="35"/>
      <c r="D1612" s="164"/>
      <c r="E1612" s="159"/>
      <c r="F1612" s="157"/>
      <c r="G1612" s="159"/>
      <c r="H1612" s="169"/>
      <c r="I1612" s="38"/>
      <c r="J1612" s="38"/>
      <c r="K1612" s="38"/>
      <c r="L1612" s="39"/>
      <c r="M1612" s="36"/>
      <c r="N1612" s="157"/>
      <c r="O1612" s="220"/>
      <c r="P1612" s="38"/>
    </row>
    <row r="1613" spans="2:16" ht="30.2" customHeight="1">
      <c r="B1613" s="312"/>
      <c r="C1613" s="35"/>
      <c r="D1613" s="164"/>
      <c r="E1613" s="159"/>
      <c r="F1613" s="157"/>
      <c r="G1613" s="159"/>
      <c r="H1613" s="169"/>
      <c r="I1613" s="38"/>
      <c r="J1613" s="38"/>
      <c r="K1613" s="38"/>
      <c r="L1613" s="39"/>
      <c r="M1613" s="36"/>
      <c r="N1613" s="157"/>
      <c r="O1613" s="220"/>
      <c r="P1613" s="38"/>
    </row>
    <row r="1614" spans="2:16" ht="30.2" customHeight="1">
      <c r="B1614" s="312"/>
      <c r="C1614" s="35"/>
      <c r="D1614" s="164"/>
      <c r="E1614" s="159"/>
      <c r="F1614" s="157"/>
      <c r="G1614" s="159"/>
      <c r="H1614" s="169"/>
      <c r="I1614" s="38"/>
      <c r="J1614" s="38"/>
      <c r="K1614" s="38"/>
      <c r="L1614" s="39"/>
      <c r="M1614" s="36"/>
      <c r="N1614" s="157"/>
      <c r="O1614" s="220"/>
      <c r="P1614" s="38"/>
    </row>
    <row r="1615" spans="2:16" ht="30.2" customHeight="1">
      <c r="B1615" s="312"/>
      <c r="C1615" s="35"/>
      <c r="D1615" s="164"/>
      <c r="E1615" s="159"/>
      <c r="F1615" s="157"/>
      <c r="G1615" s="159"/>
      <c r="H1615" s="169"/>
      <c r="I1615" s="38"/>
      <c r="J1615" s="38"/>
      <c r="K1615" s="38"/>
      <c r="L1615" s="39"/>
      <c r="M1615" s="36"/>
      <c r="N1615" s="157"/>
      <c r="O1615" s="220"/>
      <c r="P1615" s="38"/>
    </row>
    <row r="1616" spans="2:16" ht="30.2" customHeight="1">
      <c r="B1616" s="312"/>
      <c r="C1616" s="35"/>
      <c r="D1616" s="164"/>
      <c r="E1616" s="159"/>
      <c r="F1616" s="157"/>
      <c r="G1616" s="159"/>
      <c r="H1616" s="169"/>
      <c r="I1616" s="38"/>
      <c r="J1616" s="38"/>
      <c r="K1616" s="38"/>
      <c r="L1616" s="39"/>
      <c r="M1616" s="36"/>
      <c r="N1616" s="157"/>
      <c r="O1616" s="220"/>
      <c r="P1616" s="38"/>
    </row>
    <row r="1617" spans="2:16" ht="30.2" customHeight="1">
      <c r="B1617" s="312"/>
      <c r="C1617" s="35"/>
      <c r="D1617" s="164"/>
      <c r="E1617" s="159"/>
      <c r="F1617" s="157"/>
      <c r="G1617" s="159"/>
      <c r="H1617" s="169"/>
      <c r="I1617" s="38"/>
      <c r="J1617" s="38"/>
      <c r="K1617" s="38"/>
      <c r="L1617" s="39"/>
      <c r="M1617" s="36"/>
      <c r="N1617" s="157"/>
      <c r="O1617" s="220"/>
      <c r="P1617" s="38"/>
    </row>
    <row r="1618" spans="2:16" ht="30.2" customHeight="1">
      <c r="B1618" s="312"/>
      <c r="C1618" s="35"/>
      <c r="D1618" s="164"/>
      <c r="E1618" s="159"/>
      <c r="F1618" s="157"/>
      <c r="G1618" s="159"/>
      <c r="H1618" s="169"/>
      <c r="I1618" s="38"/>
      <c r="J1618" s="38"/>
      <c r="K1618" s="38"/>
      <c r="L1618" s="39"/>
      <c r="M1618" s="36"/>
      <c r="N1618" s="157"/>
      <c r="O1618" s="220"/>
      <c r="P1618" s="38"/>
    </row>
    <row r="1619" spans="2:16" ht="30.2" customHeight="1">
      <c r="B1619" s="312"/>
      <c r="C1619" s="35"/>
      <c r="D1619" s="164"/>
      <c r="E1619" s="159"/>
      <c r="F1619" s="157"/>
      <c r="G1619" s="159"/>
      <c r="H1619" s="169"/>
      <c r="I1619" s="38"/>
      <c r="J1619" s="38"/>
      <c r="K1619" s="38"/>
      <c r="L1619" s="39"/>
      <c r="M1619" s="36"/>
      <c r="N1619" s="157"/>
      <c r="O1619" s="220"/>
      <c r="P1619" s="38"/>
    </row>
    <row r="1620" spans="2:16" ht="30.2" customHeight="1">
      <c r="B1620" s="312"/>
      <c r="C1620" s="35"/>
      <c r="D1620" s="164"/>
      <c r="E1620" s="159"/>
      <c r="F1620" s="157"/>
      <c r="G1620" s="159"/>
      <c r="H1620" s="169"/>
      <c r="I1620" s="38"/>
      <c r="J1620" s="38"/>
      <c r="K1620" s="38"/>
      <c r="L1620" s="39"/>
      <c r="M1620" s="36"/>
      <c r="N1620" s="157"/>
      <c r="O1620" s="220"/>
      <c r="P1620" s="38"/>
    </row>
    <row r="1621" spans="2:16" ht="30.2" customHeight="1">
      <c r="B1621" s="312"/>
      <c r="C1621" s="35"/>
      <c r="D1621" s="164"/>
      <c r="E1621" s="159"/>
      <c r="F1621" s="157"/>
      <c r="G1621" s="159"/>
      <c r="H1621" s="169"/>
      <c r="I1621" s="38"/>
      <c r="J1621" s="38"/>
      <c r="K1621" s="38"/>
      <c r="L1621" s="39"/>
      <c r="M1621" s="36"/>
      <c r="N1621" s="157"/>
      <c r="O1621" s="220"/>
      <c r="P1621" s="38"/>
    </row>
    <row r="1622" spans="2:16" ht="30.2" customHeight="1">
      <c r="B1622" s="312"/>
      <c r="C1622" s="35"/>
      <c r="D1622" s="164"/>
      <c r="E1622" s="159"/>
      <c r="F1622" s="157"/>
      <c r="G1622" s="159"/>
      <c r="H1622" s="169"/>
      <c r="I1622" s="38"/>
      <c r="J1622" s="38"/>
      <c r="K1622" s="38"/>
      <c r="L1622" s="39"/>
      <c r="M1622" s="36"/>
      <c r="N1622" s="157"/>
      <c r="O1622" s="220"/>
      <c r="P1622" s="38"/>
    </row>
    <row r="1623" spans="2:16" ht="30.2" customHeight="1">
      <c r="B1623" s="312"/>
      <c r="C1623" s="35"/>
      <c r="D1623" s="164"/>
      <c r="E1623" s="159"/>
      <c r="F1623" s="157"/>
      <c r="G1623" s="159"/>
      <c r="H1623" s="169"/>
      <c r="I1623" s="38"/>
      <c r="J1623" s="38"/>
      <c r="K1623" s="38"/>
      <c r="L1623" s="39"/>
      <c r="M1623" s="36"/>
      <c r="N1623" s="157"/>
      <c r="O1623" s="220"/>
      <c r="P1623" s="38"/>
    </row>
    <row r="1624" spans="2:16" ht="30.2" customHeight="1">
      <c r="B1624" s="312"/>
      <c r="C1624" s="35"/>
      <c r="D1624" s="164"/>
      <c r="E1624" s="159"/>
      <c r="F1624" s="157"/>
      <c r="G1624" s="159"/>
      <c r="H1624" s="169"/>
      <c r="I1624" s="38"/>
      <c r="J1624" s="38"/>
      <c r="K1624" s="38"/>
      <c r="L1624" s="39"/>
      <c r="M1624" s="36"/>
      <c r="N1624" s="157"/>
      <c r="O1624" s="220"/>
      <c r="P1624" s="38"/>
    </row>
    <row r="1625" spans="2:16" ht="30.2" customHeight="1">
      <c r="B1625" s="312"/>
      <c r="C1625" s="35"/>
      <c r="D1625" s="164"/>
      <c r="E1625" s="159"/>
      <c r="F1625" s="157"/>
      <c r="G1625" s="159"/>
      <c r="H1625" s="169"/>
      <c r="I1625" s="38"/>
      <c r="J1625" s="38"/>
      <c r="K1625" s="38"/>
      <c r="L1625" s="39"/>
      <c r="M1625" s="36"/>
      <c r="N1625" s="157"/>
      <c r="O1625" s="220"/>
      <c r="P1625" s="38"/>
    </row>
    <row r="1626" spans="2:16" ht="30.2" customHeight="1">
      <c r="B1626" s="312"/>
      <c r="C1626" s="35"/>
      <c r="D1626" s="164"/>
      <c r="E1626" s="159"/>
      <c r="F1626" s="157"/>
      <c r="G1626" s="159"/>
      <c r="H1626" s="169"/>
      <c r="I1626" s="38"/>
      <c r="J1626" s="38"/>
      <c r="K1626" s="38"/>
      <c r="L1626" s="39"/>
      <c r="M1626" s="36"/>
      <c r="N1626" s="157"/>
      <c r="O1626" s="220"/>
      <c r="P1626" s="38"/>
    </row>
    <row r="1627" spans="2:16" ht="30.2" customHeight="1">
      <c r="B1627" s="312"/>
      <c r="C1627" s="35"/>
      <c r="D1627" s="164"/>
      <c r="E1627" s="159"/>
      <c r="F1627" s="157"/>
      <c r="G1627" s="159"/>
      <c r="H1627" s="169"/>
      <c r="I1627" s="38"/>
      <c r="J1627" s="38"/>
      <c r="K1627" s="38"/>
      <c r="L1627" s="39"/>
      <c r="M1627" s="36"/>
      <c r="N1627" s="157"/>
      <c r="O1627" s="220"/>
      <c r="P1627" s="38"/>
    </row>
    <row r="1628" spans="2:16" ht="30.2" customHeight="1">
      <c r="B1628" s="312"/>
      <c r="C1628" s="35"/>
      <c r="D1628" s="164"/>
      <c r="E1628" s="159"/>
      <c r="F1628" s="157"/>
      <c r="G1628" s="159"/>
      <c r="H1628" s="169"/>
      <c r="I1628" s="38"/>
      <c r="J1628" s="38"/>
      <c r="K1628" s="38"/>
      <c r="L1628" s="39"/>
      <c r="M1628" s="36"/>
      <c r="N1628" s="157"/>
      <c r="O1628" s="220"/>
      <c r="P1628" s="38"/>
    </row>
    <row r="1629" spans="2:16" ht="30.2" customHeight="1">
      <c r="B1629" s="312"/>
      <c r="C1629" s="35"/>
      <c r="D1629" s="164"/>
      <c r="E1629" s="159"/>
      <c r="F1629" s="157"/>
      <c r="G1629" s="159"/>
      <c r="H1629" s="169"/>
      <c r="I1629" s="38"/>
      <c r="J1629" s="38"/>
      <c r="K1629" s="38"/>
      <c r="L1629" s="39"/>
      <c r="M1629" s="36"/>
      <c r="N1629" s="157"/>
      <c r="O1629" s="220"/>
      <c r="P1629" s="38"/>
    </row>
    <row r="1630" spans="2:16" ht="30.2" customHeight="1">
      <c r="B1630" s="312"/>
      <c r="C1630" s="35"/>
      <c r="D1630" s="164"/>
      <c r="E1630" s="159"/>
      <c r="F1630" s="157"/>
      <c r="G1630" s="159"/>
      <c r="H1630" s="169"/>
      <c r="I1630" s="38"/>
      <c r="J1630" s="38"/>
      <c r="K1630" s="38"/>
      <c r="L1630" s="39"/>
      <c r="M1630" s="36"/>
      <c r="N1630" s="157"/>
      <c r="O1630" s="220"/>
      <c r="P1630" s="38"/>
    </row>
    <row r="1631" spans="2:16" ht="30.2" customHeight="1">
      <c r="B1631" s="312"/>
      <c r="C1631" s="35"/>
      <c r="D1631" s="164"/>
      <c r="E1631" s="159"/>
      <c r="F1631" s="157"/>
      <c r="G1631" s="159"/>
      <c r="H1631" s="169"/>
      <c r="I1631" s="38"/>
      <c r="J1631" s="38"/>
      <c r="K1631" s="38"/>
      <c r="L1631" s="39"/>
      <c r="M1631" s="36"/>
      <c r="N1631" s="157"/>
      <c r="O1631" s="220"/>
      <c r="P1631" s="38"/>
    </row>
    <row r="1632" spans="2:16" ht="30.2" customHeight="1">
      <c r="B1632" s="312"/>
      <c r="C1632" s="35"/>
      <c r="D1632" s="164"/>
      <c r="E1632" s="159"/>
      <c r="F1632" s="157"/>
      <c r="G1632" s="159"/>
      <c r="H1632" s="169"/>
      <c r="I1632" s="38"/>
      <c r="J1632" s="38"/>
      <c r="K1632" s="38"/>
      <c r="L1632" s="39"/>
      <c r="M1632" s="36"/>
      <c r="N1632" s="157"/>
      <c r="O1632" s="220"/>
      <c r="P1632" s="38"/>
    </row>
    <row r="1633" spans="2:16" ht="30.2" customHeight="1">
      <c r="B1633" s="312"/>
      <c r="C1633" s="35"/>
      <c r="D1633" s="164"/>
      <c r="E1633" s="159"/>
      <c r="F1633" s="157"/>
      <c r="G1633" s="159"/>
      <c r="H1633" s="169"/>
      <c r="I1633" s="38"/>
      <c r="J1633" s="38"/>
      <c r="K1633" s="38"/>
      <c r="L1633" s="39"/>
      <c r="M1633" s="36"/>
      <c r="N1633" s="157"/>
      <c r="O1633" s="220"/>
      <c r="P1633" s="38"/>
    </row>
    <row r="1634" spans="2:16" ht="30.2" customHeight="1">
      <c r="B1634" s="312"/>
      <c r="C1634" s="35"/>
      <c r="D1634" s="164"/>
      <c r="E1634" s="159"/>
      <c r="F1634" s="157"/>
      <c r="G1634" s="159"/>
      <c r="H1634" s="169"/>
      <c r="I1634" s="38"/>
      <c r="J1634" s="38"/>
      <c r="K1634" s="38"/>
      <c r="L1634" s="39"/>
      <c r="M1634" s="36"/>
      <c r="N1634" s="157"/>
      <c r="O1634" s="220"/>
      <c r="P1634" s="38"/>
    </row>
    <row r="1635" spans="2:16" ht="30.2" customHeight="1">
      <c r="B1635" s="312"/>
      <c r="C1635" s="35"/>
      <c r="D1635" s="164"/>
      <c r="E1635" s="159"/>
      <c r="F1635" s="157"/>
      <c r="G1635" s="159"/>
      <c r="H1635" s="169"/>
      <c r="I1635" s="38"/>
      <c r="J1635" s="38"/>
      <c r="K1635" s="38"/>
      <c r="L1635" s="39"/>
      <c r="M1635" s="36"/>
      <c r="N1635" s="157"/>
      <c r="O1635" s="220"/>
      <c r="P1635" s="38"/>
    </row>
    <row r="1636" spans="2:16" ht="30.2" customHeight="1">
      <c r="B1636" s="312"/>
      <c r="C1636" s="35"/>
      <c r="D1636" s="164"/>
      <c r="E1636" s="159"/>
      <c r="F1636" s="157"/>
      <c r="G1636" s="159"/>
      <c r="H1636" s="169"/>
      <c r="I1636" s="38"/>
      <c r="J1636" s="38"/>
      <c r="K1636" s="38"/>
      <c r="L1636" s="39"/>
      <c r="M1636" s="36"/>
      <c r="N1636" s="157"/>
      <c r="O1636" s="220"/>
      <c r="P1636" s="38"/>
    </row>
    <row r="1637" spans="2:16" ht="30.2" customHeight="1">
      <c r="B1637" s="312"/>
      <c r="C1637" s="35"/>
      <c r="D1637" s="164"/>
      <c r="E1637" s="159"/>
      <c r="F1637" s="157"/>
      <c r="G1637" s="159"/>
      <c r="H1637" s="169"/>
      <c r="I1637" s="38"/>
      <c r="J1637" s="38"/>
      <c r="K1637" s="38"/>
      <c r="L1637" s="39"/>
      <c r="M1637" s="36"/>
      <c r="N1637" s="157"/>
      <c r="O1637" s="220"/>
      <c r="P1637" s="38"/>
    </row>
    <row r="1638" spans="2:16" ht="30.2" customHeight="1">
      <c r="B1638" s="312"/>
      <c r="C1638" s="35"/>
      <c r="D1638" s="164"/>
      <c r="E1638" s="159"/>
      <c r="F1638" s="157"/>
      <c r="G1638" s="159"/>
      <c r="H1638" s="169"/>
      <c r="I1638" s="38"/>
      <c r="J1638" s="38"/>
      <c r="K1638" s="38"/>
      <c r="L1638" s="39"/>
      <c r="M1638" s="36"/>
      <c r="N1638" s="157"/>
      <c r="O1638" s="220"/>
      <c r="P1638" s="38"/>
    </row>
    <row r="1639" spans="2:16" ht="30.2" customHeight="1">
      <c r="B1639" s="312"/>
      <c r="C1639" s="35"/>
      <c r="D1639" s="164"/>
      <c r="E1639" s="159"/>
      <c r="F1639" s="157"/>
      <c r="G1639" s="159"/>
      <c r="H1639" s="169"/>
      <c r="I1639" s="38"/>
      <c r="J1639" s="38"/>
      <c r="K1639" s="38"/>
      <c r="L1639" s="39"/>
      <c r="M1639" s="36"/>
      <c r="N1639" s="157"/>
      <c r="O1639" s="220"/>
      <c r="P1639" s="38"/>
    </row>
    <row r="1640" spans="2:16" ht="30.2" customHeight="1">
      <c r="B1640" s="312"/>
      <c r="C1640" s="35"/>
      <c r="D1640" s="164"/>
      <c r="E1640" s="159"/>
      <c r="F1640" s="157"/>
      <c r="G1640" s="159"/>
      <c r="H1640" s="169"/>
      <c r="I1640" s="38"/>
      <c r="J1640" s="38"/>
      <c r="K1640" s="38"/>
      <c r="L1640" s="39"/>
      <c r="M1640" s="36"/>
      <c r="N1640" s="157"/>
      <c r="O1640" s="220"/>
      <c r="P1640" s="38"/>
    </row>
    <row r="1641" spans="2:16" ht="30.2" customHeight="1">
      <c r="B1641" s="312"/>
      <c r="C1641" s="35"/>
      <c r="D1641" s="164"/>
      <c r="E1641" s="159"/>
      <c r="F1641" s="157"/>
      <c r="G1641" s="159"/>
      <c r="H1641" s="169"/>
      <c r="I1641" s="38"/>
      <c r="J1641" s="38"/>
      <c r="K1641" s="38"/>
      <c r="L1641" s="39"/>
      <c r="M1641" s="36"/>
      <c r="N1641" s="157"/>
      <c r="O1641" s="220"/>
      <c r="P1641" s="38"/>
    </row>
    <row r="1642" spans="2:16" ht="30.2" customHeight="1">
      <c r="B1642" s="312"/>
      <c r="C1642" s="35"/>
      <c r="D1642" s="164"/>
      <c r="E1642" s="159"/>
      <c r="F1642" s="157"/>
      <c r="G1642" s="159"/>
      <c r="H1642" s="169"/>
      <c r="I1642" s="38"/>
      <c r="J1642" s="38"/>
      <c r="K1642" s="38"/>
      <c r="L1642" s="39"/>
      <c r="M1642" s="36"/>
      <c r="N1642" s="157"/>
      <c r="O1642" s="220"/>
      <c r="P1642" s="38"/>
    </row>
    <row r="1643" spans="2:16" ht="30.2" customHeight="1">
      <c r="B1643" s="312"/>
      <c r="C1643" s="35"/>
      <c r="D1643" s="164"/>
      <c r="E1643" s="159"/>
      <c r="F1643" s="157"/>
      <c r="G1643" s="159"/>
      <c r="H1643" s="169"/>
      <c r="I1643" s="38"/>
      <c r="J1643" s="38"/>
      <c r="K1643" s="38"/>
      <c r="L1643" s="39"/>
      <c r="M1643" s="36"/>
      <c r="N1643" s="157"/>
      <c r="O1643" s="220"/>
      <c r="P1643" s="38"/>
    </row>
    <row r="1644" spans="2:16" ht="30.2" customHeight="1">
      <c r="B1644" s="312"/>
      <c r="C1644" s="35"/>
      <c r="D1644" s="164"/>
      <c r="E1644" s="159"/>
      <c r="F1644" s="157"/>
      <c r="G1644" s="159"/>
      <c r="H1644" s="169"/>
      <c r="I1644" s="38"/>
      <c r="J1644" s="38"/>
      <c r="K1644" s="38"/>
      <c r="L1644" s="39"/>
      <c r="M1644" s="36"/>
      <c r="N1644" s="157"/>
      <c r="O1644" s="220"/>
      <c r="P1644" s="38"/>
    </row>
    <row r="1645" spans="2:16" ht="30.2" customHeight="1">
      <c r="B1645" s="312"/>
      <c r="C1645" s="35"/>
      <c r="D1645" s="164"/>
      <c r="E1645" s="159"/>
      <c r="F1645" s="157"/>
      <c r="G1645" s="159"/>
      <c r="H1645" s="169"/>
      <c r="I1645" s="38"/>
      <c r="J1645" s="38"/>
      <c r="K1645" s="38"/>
      <c r="L1645" s="39"/>
      <c r="M1645" s="36"/>
      <c r="N1645" s="157"/>
      <c r="O1645" s="220"/>
      <c r="P1645" s="38"/>
    </row>
    <row r="1646" spans="2:16" ht="30.2" customHeight="1">
      <c r="B1646" s="312"/>
      <c r="C1646" s="35"/>
      <c r="D1646" s="164"/>
      <c r="E1646" s="159"/>
      <c r="F1646" s="157"/>
      <c r="G1646" s="159"/>
      <c r="H1646" s="169"/>
      <c r="I1646" s="38"/>
      <c r="J1646" s="38"/>
      <c r="K1646" s="38"/>
      <c r="L1646" s="39"/>
      <c r="M1646" s="36"/>
      <c r="N1646" s="157"/>
      <c r="O1646" s="220"/>
      <c r="P1646" s="38"/>
    </row>
    <row r="1647" spans="2:16" ht="30.2" customHeight="1">
      <c r="B1647" s="312"/>
      <c r="C1647" s="35"/>
      <c r="D1647" s="164"/>
      <c r="E1647" s="159"/>
      <c r="F1647" s="157"/>
      <c r="G1647" s="159"/>
      <c r="H1647" s="169"/>
      <c r="I1647" s="38"/>
      <c r="J1647" s="38"/>
      <c r="K1647" s="38"/>
      <c r="L1647" s="39"/>
      <c r="M1647" s="36"/>
      <c r="N1647" s="157"/>
      <c r="O1647" s="220"/>
      <c r="P1647" s="38"/>
    </row>
    <row r="1648" spans="2:16" ht="30.2" customHeight="1">
      <c r="B1648" s="312"/>
      <c r="C1648" s="35"/>
      <c r="D1648" s="164"/>
      <c r="E1648" s="159"/>
      <c r="F1648" s="157"/>
      <c r="G1648" s="159"/>
      <c r="H1648" s="169"/>
      <c r="I1648" s="38"/>
      <c r="J1648" s="38"/>
      <c r="K1648" s="38"/>
      <c r="L1648" s="39"/>
      <c r="M1648" s="36"/>
      <c r="N1648" s="157"/>
      <c r="O1648" s="220"/>
      <c r="P1648" s="38"/>
    </row>
    <row r="1649" spans="2:16" ht="30.2" customHeight="1">
      <c r="B1649" s="312"/>
      <c r="C1649" s="35"/>
      <c r="D1649" s="164"/>
      <c r="E1649" s="159"/>
      <c r="F1649" s="157"/>
      <c r="G1649" s="159"/>
      <c r="H1649" s="169"/>
      <c r="I1649" s="38"/>
      <c r="J1649" s="38"/>
      <c r="K1649" s="38"/>
      <c r="L1649" s="39"/>
      <c r="M1649" s="36"/>
      <c r="N1649" s="157"/>
      <c r="O1649" s="220"/>
      <c r="P1649" s="38"/>
    </row>
    <row r="1650" spans="2:16" ht="30.2" customHeight="1">
      <c r="B1650" s="312"/>
      <c r="C1650" s="35"/>
      <c r="D1650" s="164"/>
      <c r="E1650" s="159"/>
      <c r="F1650" s="157"/>
      <c r="G1650" s="159"/>
      <c r="H1650" s="169"/>
      <c r="I1650" s="38"/>
      <c r="J1650" s="38"/>
      <c r="K1650" s="38"/>
      <c r="L1650" s="39"/>
      <c r="M1650" s="36"/>
      <c r="N1650" s="157"/>
      <c r="O1650" s="220"/>
      <c r="P1650" s="38"/>
    </row>
    <row r="1651" spans="2:16" ht="30.2" customHeight="1">
      <c r="B1651" s="312"/>
      <c r="C1651" s="35"/>
      <c r="D1651" s="164"/>
      <c r="E1651" s="159"/>
      <c r="F1651" s="157"/>
      <c r="G1651" s="159"/>
      <c r="H1651" s="169"/>
      <c r="I1651" s="38"/>
      <c r="J1651" s="38"/>
      <c r="K1651" s="38"/>
      <c r="L1651" s="39"/>
      <c r="M1651" s="36"/>
      <c r="N1651" s="157"/>
      <c r="O1651" s="220"/>
      <c r="P1651" s="38"/>
    </row>
    <row r="1652" spans="2:16" ht="30.2" customHeight="1">
      <c r="B1652" s="312"/>
      <c r="C1652" s="35"/>
      <c r="D1652" s="164"/>
      <c r="E1652" s="159"/>
      <c r="F1652" s="157"/>
      <c r="G1652" s="159"/>
      <c r="H1652" s="169"/>
      <c r="I1652" s="38"/>
      <c r="J1652" s="38"/>
      <c r="K1652" s="38"/>
      <c r="L1652" s="39"/>
      <c r="M1652" s="36"/>
      <c r="N1652" s="157"/>
      <c r="O1652" s="220"/>
      <c r="P1652" s="38"/>
    </row>
    <row r="1653" spans="2:16" ht="30.2" customHeight="1">
      <c r="B1653" s="312"/>
      <c r="C1653" s="35"/>
      <c r="D1653" s="164"/>
      <c r="E1653" s="159"/>
      <c r="F1653" s="157"/>
      <c r="G1653" s="159"/>
      <c r="H1653" s="169"/>
      <c r="I1653" s="38"/>
      <c r="J1653" s="38"/>
      <c r="K1653" s="38"/>
      <c r="L1653" s="39"/>
      <c r="M1653" s="36"/>
      <c r="N1653" s="157"/>
      <c r="O1653" s="220"/>
      <c r="P1653" s="38"/>
    </row>
    <row r="1654" spans="2:16" ht="30.2" customHeight="1">
      <c r="B1654" s="312"/>
      <c r="C1654" s="35"/>
      <c r="D1654" s="164"/>
      <c r="E1654" s="159"/>
      <c r="F1654" s="157"/>
      <c r="G1654" s="159"/>
      <c r="H1654" s="169"/>
      <c r="I1654" s="38"/>
      <c r="J1654" s="38"/>
      <c r="K1654" s="38"/>
      <c r="L1654" s="39"/>
      <c r="M1654" s="36"/>
      <c r="N1654" s="157"/>
      <c r="O1654" s="220"/>
      <c r="P1654" s="38"/>
    </row>
    <row r="1655" spans="2:16" ht="30.2" customHeight="1">
      <c r="B1655" s="312"/>
      <c r="C1655" s="35"/>
      <c r="D1655" s="164"/>
      <c r="E1655" s="159"/>
      <c r="F1655" s="157"/>
      <c r="G1655" s="159"/>
      <c r="H1655" s="169"/>
      <c r="I1655" s="38"/>
      <c r="J1655" s="38"/>
      <c r="K1655" s="38"/>
      <c r="L1655" s="39"/>
      <c r="M1655" s="36"/>
      <c r="N1655" s="157"/>
      <c r="O1655" s="220"/>
      <c r="P1655" s="38"/>
    </row>
    <row r="1656" spans="2:16" ht="30.2" customHeight="1">
      <c r="B1656" s="312"/>
      <c r="C1656" s="35"/>
      <c r="D1656" s="164"/>
      <c r="E1656" s="159"/>
      <c r="F1656" s="157"/>
      <c r="G1656" s="159"/>
      <c r="H1656" s="169"/>
      <c r="I1656" s="38"/>
      <c r="J1656" s="38"/>
      <c r="K1656" s="38"/>
      <c r="L1656" s="39"/>
      <c r="M1656" s="36"/>
      <c r="N1656" s="157"/>
      <c r="O1656" s="220"/>
      <c r="P1656" s="38"/>
    </row>
    <row r="1657" spans="2:16" ht="30.2" customHeight="1">
      <c r="B1657" s="312"/>
      <c r="C1657" s="35"/>
      <c r="D1657" s="164"/>
      <c r="E1657" s="159"/>
      <c r="F1657" s="157"/>
      <c r="G1657" s="159"/>
      <c r="H1657" s="169"/>
      <c r="I1657" s="38"/>
      <c r="J1657" s="38"/>
      <c r="K1657" s="38"/>
      <c r="L1657" s="39"/>
      <c r="M1657" s="36"/>
      <c r="N1657" s="157"/>
      <c r="O1657" s="220"/>
      <c r="P1657" s="38"/>
    </row>
    <row r="1658" spans="2:16" ht="30.2" customHeight="1">
      <c r="B1658" s="312"/>
      <c r="C1658" s="35"/>
      <c r="D1658" s="164"/>
      <c r="E1658" s="159"/>
      <c r="F1658" s="157"/>
      <c r="G1658" s="159"/>
      <c r="H1658" s="169"/>
      <c r="I1658" s="38"/>
      <c r="J1658" s="38"/>
      <c r="K1658" s="38"/>
      <c r="L1658" s="39"/>
      <c r="M1658" s="36"/>
      <c r="N1658" s="157"/>
      <c r="O1658" s="220"/>
      <c r="P1658" s="38"/>
    </row>
    <row r="1659" spans="2:16" ht="30.2" customHeight="1">
      <c r="B1659" s="312"/>
      <c r="C1659" s="35"/>
      <c r="D1659" s="164"/>
      <c r="E1659" s="159"/>
      <c r="F1659" s="157"/>
      <c r="G1659" s="159"/>
      <c r="H1659" s="169"/>
      <c r="I1659" s="38"/>
      <c r="J1659" s="38"/>
      <c r="K1659" s="38"/>
      <c r="L1659" s="39"/>
      <c r="M1659" s="36"/>
      <c r="N1659" s="157"/>
      <c r="O1659" s="220"/>
      <c r="P1659" s="38"/>
    </row>
    <row r="1660" spans="2:16" ht="30.2" customHeight="1">
      <c r="B1660" s="312"/>
      <c r="C1660" s="35"/>
      <c r="D1660" s="164"/>
      <c r="E1660" s="159"/>
      <c r="F1660" s="157"/>
      <c r="G1660" s="159"/>
      <c r="H1660" s="169"/>
      <c r="I1660" s="38"/>
      <c r="J1660" s="38"/>
      <c r="K1660" s="38"/>
      <c r="L1660" s="39"/>
      <c r="M1660" s="36"/>
      <c r="N1660" s="157"/>
      <c r="O1660" s="220"/>
      <c r="P1660" s="38"/>
    </row>
    <row r="1661" spans="2:16" ht="30.2" customHeight="1">
      <c r="B1661" s="312"/>
      <c r="C1661" s="35"/>
      <c r="D1661" s="163"/>
      <c r="E1661" s="159"/>
      <c r="F1661" s="157"/>
      <c r="G1661" s="159"/>
      <c r="H1661" s="169"/>
      <c r="I1661" s="38"/>
      <c r="J1661" s="38"/>
      <c r="K1661" s="38"/>
      <c r="L1661" s="39"/>
      <c r="M1661" s="36"/>
      <c r="N1661" s="157"/>
      <c r="O1661" s="220"/>
      <c r="P1661" s="38"/>
    </row>
    <row r="1662" spans="2:16" ht="30.2" customHeight="1">
      <c r="B1662" s="312"/>
      <c r="C1662" s="35"/>
      <c r="D1662" s="163"/>
      <c r="E1662" s="159"/>
      <c r="F1662" s="157"/>
      <c r="G1662" s="159"/>
      <c r="H1662" s="169"/>
      <c r="I1662" s="38"/>
      <c r="J1662" s="38"/>
      <c r="K1662" s="38"/>
      <c r="L1662" s="39"/>
      <c r="M1662" s="36"/>
      <c r="N1662" s="157"/>
      <c r="O1662" s="220"/>
      <c r="P1662" s="38"/>
    </row>
    <row r="1663" spans="2:16" ht="30.2" customHeight="1">
      <c r="B1663" s="312"/>
      <c r="C1663" s="35"/>
      <c r="D1663" s="163"/>
      <c r="E1663" s="159"/>
      <c r="F1663" s="157"/>
      <c r="G1663" s="159"/>
      <c r="H1663" s="169"/>
      <c r="I1663" s="38"/>
      <c r="J1663" s="38"/>
      <c r="K1663" s="38"/>
      <c r="L1663" s="39"/>
      <c r="M1663" s="36"/>
      <c r="N1663" s="157"/>
      <c r="O1663" s="220"/>
      <c r="P1663" s="38"/>
    </row>
    <row r="1664" spans="2:16" ht="30.2" customHeight="1">
      <c r="B1664" s="312"/>
      <c r="C1664" s="35"/>
      <c r="D1664" s="163"/>
      <c r="E1664" s="159"/>
      <c r="F1664" s="157"/>
      <c r="G1664" s="159"/>
      <c r="H1664" s="169"/>
      <c r="I1664" s="38"/>
      <c r="J1664" s="38"/>
      <c r="K1664" s="38"/>
      <c r="L1664" s="39"/>
      <c r="M1664" s="36"/>
      <c r="N1664" s="157"/>
      <c r="O1664" s="220"/>
      <c r="P1664" s="38"/>
    </row>
    <row r="1665" spans="2:16" ht="30.2" customHeight="1">
      <c r="B1665" s="312"/>
      <c r="C1665" s="35"/>
      <c r="D1665" s="163"/>
      <c r="E1665" s="159"/>
      <c r="F1665" s="157"/>
      <c r="G1665" s="159"/>
      <c r="H1665" s="169"/>
      <c r="I1665" s="38"/>
      <c r="J1665" s="38"/>
      <c r="K1665" s="38"/>
      <c r="L1665" s="39"/>
      <c r="M1665" s="36"/>
      <c r="N1665" s="157"/>
      <c r="O1665" s="220"/>
      <c r="P1665" s="38"/>
    </row>
    <row r="1666" spans="2:16" ht="30.2" customHeight="1">
      <c r="B1666" s="312"/>
      <c r="C1666" s="35"/>
      <c r="D1666" s="163"/>
      <c r="E1666" s="159"/>
      <c r="F1666" s="157"/>
      <c r="G1666" s="159"/>
      <c r="H1666" s="169"/>
      <c r="I1666" s="38"/>
      <c r="J1666" s="38"/>
      <c r="K1666" s="38"/>
      <c r="L1666" s="39"/>
      <c r="M1666" s="36"/>
      <c r="N1666" s="157"/>
      <c r="O1666" s="220"/>
      <c r="P1666" s="38"/>
    </row>
    <row r="1667" spans="2:16" ht="30.2" customHeight="1">
      <c r="B1667" s="312"/>
      <c r="C1667" s="35"/>
      <c r="D1667" s="163"/>
      <c r="E1667" s="159"/>
      <c r="F1667" s="157"/>
      <c r="G1667" s="159"/>
      <c r="H1667" s="169"/>
      <c r="I1667" s="38"/>
      <c r="J1667" s="38"/>
      <c r="K1667" s="38"/>
      <c r="L1667" s="39"/>
      <c r="M1667" s="36"/>
      <c r="N1667" s="157"/>
      <c r="O1667" s="220"/>
      <c r="P1667" s="38"/>
    </row>
    <row r="1668" spans="2:16" ht="30.2" customHeight="1">
      <c r="B1668" s="312"/>
      <c r="C1668" s="35"/>
      <c r="D1668" s="163"/>
      <c r="E1668" s="159"/>
      <c r="F1668" s="157"/>
      <c r="G1668" s="159"/>
      <c r="H1668" s="169"/>
      <c r="I1668" s="38"/>
      <c r="J1668" s="38"/>
      <c r="K1668" s="38"/>
      <c r="L1668" s="39"/>
      <c r="M1668" s="36"/>
      <c r="N1668" s="157"/>
      <c r="O1668" s="220"/>
      <c r="P1668" s="38"/>
    </row>
    <row r="1669" spans="2:16" ht="30.2" customHeight="1">
      <c r="B1669" s="312"/>
      <c r="C1669" s="35"/>
      <c r="D1669" s="163"/>
      <c r="E1669" s="159"/>
      <c r="F1669" s="157"/>
      <c r="G1669" s="159"/>
      <c r="H1669" s="169"/>
      <c r="I1669" s="38"/>
      <c r="J1669" s="38"/>
      <c r="K1669" s="38"/>
      <c r="L1669" s="39"/>
      <c r="M1669" s="36"/>
      <c r="N1669" s="157"/>
      <c r="O1669" s="220"/>
      <c r="P1669" s="38"/>
    </row>
    <row r="1670" spans="2:16" ht="30.2" customHeight="1">
      <c r="B1670" s="312"/>
      <c r="C1670" s="35"/>
      <c r="D1670" s="163"/>
      <c r="E1670" s="159"/>
      <c r="F1670" s="157"/>
      <c r="G1670" s="159"/>
      <c r="H1670" s="169"/>
      <c r="I1670" s="38"/>
      <c r="J1670" s="38"/>
      <c r="K1670" s="38"/>
      <c r="L1670" s="39"/>
      <c r="M1670" s="36"/>
      <c r="N1670" s="157"/>
      <c r="O1670" s="220"/>
      <c r="P1670" s="38"/>
    </row>
    <row r="1671" spans="2:16" ht="30.2" customHeight="1">
      <c r="B1671" s="312"/>
      <c r="C1671" s="35"/>
      <c r="D1671" s="163"/>
      <c r="E1671" s="159"/>
      <c r="F1671" s="157"/>
      <c r="G1671" s="159"/>
      <c r="H1671" s="169"/>
      <c r="I1671" s="38"/>
      <c r="J1671" s="38"/>
      <c r="K1671" s="38"/>
      <c r="L1671" s="39"/>
      <c r="M1671" s="36"/>
      <c r="N1671" s="157"/>
      <c r="O1671" s="220"/>
      <c r="P1671" s="38"/>
    </row>
    <row r="1672" spans="2:16" ht="30.2" customHeight="1">
      <c r="B1672" s="312"/>
      <c r="C1672" s="35"/>
      <c r="D1672" s="163"/>
      <c r="E1672" s="159"/>
      <c r="F1672" s="157"/>
      <c r="G1672" s="159"/>
      <c r="H1672" s="169"/>
      <c r="I1672" s="38"/>
      <c r="J1672" s="38"/>
      <c r="K1672" s="38"/>
      <c r="L1672" s="39"/>
      <c r="M1672" s="36"/>
      <c r="N1672" s="157"/>
      <c r="O1672" s="220"/>
      <c r="P1672" s="38"/>
    </row>
    <row r="1673" spans="2:16" ht="30.2" customHeight="1">
      <c r="B1673" s="312"/>
      <c r="C1673" s="35"/>
      <c r="D1673" s="163"/>
      <c r="E1673" s="159"/>
      <c r="F1673" s="157"/>
      <c r="G1673" s="159"/>
      <c r="H1673" s="169"/>
      <c r="I1673" s="38"/>
      <c r="J1673" s="38"/>
      <c r="K1673" s="38"/>
      <c r="L1673" s="39"/>
      <c r="M1673" s="36"/>
      <c r="N1673" s="157"/>
      <c r="O1673" s="220"/>
      <c r="P1673" s="38"/>
    </row>
    <row r="1674" spans="2:16" ht="30.2" customHeight="1">
      <c r="B1674" s="312"/>
      <c r="C1674" s="35"/>
      <c r="D1674" s="163"/>
      <c r="E1674" s="159"/>
      <c r="F1674" s="157"/>
      <c r="G1674" s="159"/>
      <c r="H1674" s="169"/>
      <c r="I1674" s="38"/>
      <c r="J1674" s="38"/>
      <c r="K1674" s="38"/>
      <c r="L1674" s="39"/>
      <c r="M1674" s="36"/>
      <c r="N1674" s="157"/>
      <c r="O1674" s="220"/>
      <c r="P1674" s="38"/>
    </row>
    <row r="1675" spans="2:16" ht="30.2" customHeight="1">
      <c r="B1675" s="312"/>
      <c r="C1675" s="35"/>
      <c r="D1675" s="163"/>
      <c r="E1675" s="159"/>
      <c r="F1675" s="157"/>
      <c r="G1675" s="159"/>
      <c r="H1675" s="169"/>
      <c r="I1675" s="38"/>
      <c r="J1675" s="38"/>
      <c r="K1675" s="38"/>
      <c r="L1675" s="39"/>
      <c r="M1675" s="36"/>
      <c r="N1675" s="157"/>
      <c r="O1675" s="220"/>
      <c r="P1675" s="38"/>
    </row>
    <row r="1676" spans="2:16" ht="30.2" customHeight="1">
      <c r="B1676" s="312"/>
      <c r="C1676" s="35"/>
      <c r="D1676" s="163"/>
      <c r="E1676" s="159"/>
      <c r="F1676" s="157"/>
      <c r="G1676" s="159"/>
      <c r="H1676" s="169"/>
      <c r="I1676" s="38"/>
      <c r="J1676" s="38"/>
      <c r="K1676" s="38"/>
      <c r="L1676" s="39"/>
      <c r="M1676" s="36"/>
      <c r="N1676" s="157"/>
      <c r="O1676" s="220"/>
      <c r="P1676" s="38"/>
    </row>
    <row r="1677" spans="2:16" ht="30.2" customHeight="1">
      <c r="B1677" s="312"/>
      <c r="C1677" s="35"/>
      <c r="D1677" s="163"/>
      <c r="E1677" s="159"/>
      <c r="F1677" s="157"/>
      <c r="G1677" s="159"/>
      <c r="H1677" s="169"/>
      <c r="I1677" s="38"/>
      <c r="J1677" s="38"/>
      <c r="K1677" s="38"/>
      <c r="L1677" s="39"/>
      <c r="M1677" s="36"/>
      <c r="N1677" s="157"/>
      <c r="O1677" s="220"/>
      <c r="P1677" s="38"/>
    </row>
    <row r="1678" spans="2:16" ht="30.2" customHeight="1">
      <c r="B1678" s="312"/>
      <c r="C1678" s="35"/>
      <c r="D1678" s="163"/>
      <c r="E1678" s="159"/>
      <c r="F1678" s="157"/>
      <c r="G1678" s="159"/>
      <c r="H1678" s="169"/>
      <c r="I1678" s="38"/>
      <c r="J1678" s="38"/>
      <c r="K1678" s="38"/>
      <c r="L1678" s="39"/>
      <c r="M1678" s="36"/>
      <c r="N1678" s="157"/>
      <c r="O1678" s="220"/>
      <c r="P1678" s="38"/>
    </row>
    <row r="1679" spans="2:16" ht="30.2" customHeight="1">
      <c r="B1679" s="312"/>
      <c r="C1679" s="35"/>
      <c r="D1679" s="163"/>
      <c r="E1679" s="159"/>
      <c r="F1679" s="157"/>
      <c r="G1679" s="159"/>
      <c r="H1679" s="169"/>
      <c r="I1679" s="38"/>
      <c r="J1679" s="38"/>
      <c r="K1679" s="38"/>
      <c r="L1679" s="39"/>
      <c r="M1679" s="36"/>
      <c r="N1679" s="157"/>
      <c r="O1679" s="220"/>
      <c r="P1679" s="38"/>
    </row>
    <row r="1680" spans="2:16" ht="30.2" customHeight="1">
      <c r="B1680" s="312"/>
      <c r="C1680" s="35"/>
      <c r="D1680" s="163"/>
      <c r="E1680" s="159"/>
      <c r="F1680" s="157"/>
      <c r="G1680" s="159"/>
      <c r="H1680" s="169"/>
      <c r="I1680" s="38"/>
      <c r="J1680" s="38"/>
      <c r="K1680" s="38"/>
      <c r="L1680" s="39"/>
      <c r="M1680" s="36"/>
      <c r="N1680" s="157"/>
      <c r="O1680" s="220"/>
      <c r="P1680" s="38"/>
    </row>
    <row r="1681" spans="2:16" ht="30.2" customHeight="1">
      <c r="B1681" s="312"/>
      <c r="C1681" s="35"/>
      <c r="D1681" s="163"/>
      <c r="E1681" s="159"/>
      <c r="F1681" s="157"/>
      <c r="G1681" s="159"/>
      <c r="H1681" s="169"/>
      <c r="I1681" s="38"/>
      <c r="J1681" s="38"/>
      <c r="K1681" s="38"/>
      <c r="L1681" s="39"/>
      <c r="M1681" s="36"/>
      <c r="N1681" s="157"/>
      <c r="O1681" s="220"/>
      <c r="P1681" s="38"/>
    </row>
    <row r="1682" spans="2:16" ht="30.2" customHeight="1">
      <c r="B1682" s="312"/>
      <c r="C1682" s="35"/>
      <c r="D1682" s="163"/>
      <c r="E1682" s="159"/>
      <c r="F1682" s="157"/>
      <c r="G1682" s="159"/>
      <c r="H1682" s="169"/>
      <c r="I1682" s="38"/>
      <c r="J1682" s="38"/>
      <c r="K1682" s="38"/>
      <c r="L1682" s="39"/>
      <c r="M1682" s="36"/>
      <c r="N1682" s="157"/>
      <c r="O1682" s="220"/>
      <c r="P1682" s="38"/>
    </row>
    <row r="1683" spans="2:16" ht="30.2" customHeight="1">
      <c r="B1683" s="312"/>
      <c r="C1683" s="35"/>
      <c r="D1683" s="163"/>
      <c r="E1683" s="159"/>
      <c r="F1683" s="157"/>
      <c r="G1683" s="159"/>
      <c r="H1683" s="169"/>
      <c r="I1683" s="38"/>
      <c r="J1683" s="38"/>
      <c r="K1683" s="38"/>
      <c r="L1683" s="39"/>
      <c r="M1683" s="36"/>
      <c r="N1683" s="157"/>
      <c r="O1683" s="220"/>
      <c r="P1683" s="38"/>
    </row>
    <row r="1684" spans="2:16" ht="30.2" customHeight="1">
      <c r="B1684" s="312"/>
      <c r="C1684" s="35"/>
      <c r="D1684" s="163"/>
      <c r="E1684" s="159"/>
      <c r="F1684" s="157"/>
      <c r="G1684" s="159"/>
      <c r="H1684" s="169"/>
      <c r="I1684" s="38"/>
      <c r="J1684" s="38"/>
      <c r="K1684" s="38"/>
      <c r="L1684" s="39"/>
      <c r="M1684" s="36"/>
      <c r="N1684" s="157"/>
      <c r="O1684" s="220"/>
      <c r="P1684" s="38"/>
    </row>
    <row r="1685" spans="2:16" ht="30.2" customHeight="1">
      <c r="B1685" s="312"/>
      <c r="C1685" s="35"/>
      <c r="D1685" s="163"/>
      <c r="E1685" s="159"/>
      <c r="F1685" s="157"/>
      <c r="G1685" s="159"/>
      <c r="H1685" s="169"/>
      <c r="I1685" s="38"/>
      <c r="J1685" s="38"/>
      <c r="K1685" s="38"/>
      <c r="L1685" s="39"/>
      <c r="M1685" s="36"/>
      <c r="N1685" s="157"/>
      <c r="O1685" s="220"/>
      <c r="P1685" s="38"/>
    </row>
    <row r="1686" spans="2:16" ht="30.2" customHeight="1">
      <c r="B1686" s="312"/>
      <c r="C1686" s="35"/>
      <c r="D1686" s="163"/>
      <c r="E1686" s="159"/>
      <c r="F1686" s="157"/>
      <c r="G1686" s="159"/>
      <c r="H1686" s="169"/>
      <c r="I1686" s="38"/>
      <c r="J1686" s="38"/>
      <c r="K1686" s="38"/>
      <c r="L1686" s="39"/>
      <c r="M1686" s="36"/>
      <c r="N1686" s="157"/>
      <c r="O1686" s="220"/>
      <c r="P1686" s="38"/>
    </row>
    <row r="1687" spans="2:16" ht="30.2" customHeight="1">
      <c r="B1687" s="312"/>
      <c r="C1687" s="35"/>
      <c r="D1687" s="163"/>
      <c r="E1687" s="159"/>
      <c r="F1687" s="157"/>
      <c r="G1687" s="159"/>
      <c r="H1687" s="169"/>
      <c r="I1687" s="38"/>
      <c r="J1687" s="38"/>
      <c r="K1687" s="38"/>
      <c r="L1687" s="39"/>
      <c r="M1687" s="36"/>
      <c r="N1687" s="157"/>
      <c r="O1687" s="220"/>
      <c r="P1687" s="38"/>
    </row>
    <row r="1688" spans="2:16" ht="30.2" customHeight="1">
      <c r="B1688" s="312"/>
      <c r="C1688" s="35"/>
      <c r="D1688" s="163"/>
      <c r="E1688" s="159"/>
      <c r="F1688" s="157"/>
      <c r="G1688" s="159"/>
      <c r="H1688" s="169"/>
      <c r="I1688" s="38"/>
      <c r="J1688" s="38"/>
      <c r="K1688" s="38"/>
      <c r="L1688" s="39"/>
      <c r="M1688" s="36"/>
      <c r="N1688" s="157"/>
      <c r="O1688" s="220"/>
      <c r="P1688" s="38"/>
    </row>
    <row r="1689" spans="2:16" ht="30.2" customHeight="1">
      <c r="B1689" s="312"/>
      <c r="C1689" s="35"/>
      <c r="D1689" s="163"/>
      <c r="E1689" s="159"/>
      <c r="F1689" s="157"/>
      <c r="G1689" s="159"/>
      <c r="H1689" s="169"/>
      <c r="I1689" s="38"/>
      <c r="J1689" s="38"/>
      <c r="K1689" s="38"/>
      <c r="L1689" s="39"/>
      <c r="M1689" s="36"/>
      <c r="N1689" s="157"/>
      <c r="O1689" s="220"/>
      <c r="P1689" s="38"/>
    </row>
    <row r="1690" spans="2:16" ht="30.2" customHeight="1">
      <c r="B1690" s="312"/>
      <c r="C1690" s="35"/>
      <c r="D1690" s="163"/>
      <c r="E1690" s="159"/>
      <c r="F1690" s="157"/>
      <c r="G1690" s="159"/>
      <c r="H1690" s="169"/>
      <c r="I1690" s="38"/>
      <c r="J1690" s="38"/>
      <c r="K1690" s="38"/>
      <c r="L1690" s="39"/>
      <c r="M1690" s="36"/>
      <c r="N1690" s="157"/>
      <c r="O1690" s="220"/>
      <c r="P1690" s="38"/>
    </row>
    <row r="1691" spans="2:16" ht="30.2" customHeight="1">
      <c r="B1691" s="312"/>
      <c r="C1691" s="35"/>
      <c r="D1691" s="163"/>
      <c r="E1691" s="159"/>
      <c r="F1691" s="157"/>
      <c r="G1691" s="159"/>
      <c r="H1691" s="169"/>
      <c r="I1691" s="38"/>
      <c r="J1691" s="38"/>
      <c r="K1691" s="38"/>
      <c r="L1691" s="39"/>
      <c r="M1691" s="36"/>
      <c r="N1691" s="157"/>
      <c r="O1691" s="220"/>
      <c r="P1691" s="38"/>
    </row>
    <row r="1692" spans="2:16" ht="30.2" customHeight="1">
      <c r="B1692" s="312"/>
      <c r="C1692" s="35"/>
      <c r="D1692" s="163"/>
      <c r="E1692" s="159"/>
      <c r="F1692" s="157"/>
      <c r="G1692" s="159"/>
      <c r="H1692" s="169"/>
      <c r="I1692" s="38"/>
      <c r="J1692" s="38"/>
      <c r="K1692" s="38"/>
      <c r="L1692" s="39"/>
      <c r="M1692" s="36"/>
      <c r="N1692" s="157"/>
      <c r="O1692" s="220"/>
      <c r="P1692" s="38"/>
    </row>
    <row r="1693" spans="2:16" ht="30.2" customHeight="1">
      <c r="B1693" s="312"/>
      <c r="C1693" s="35"/>
      <c r="D1693" s="163"/>
      <c r="E1693" s="159"/>
      <c r="F1693" s="157"/>
      <c r="G1693" s="159"/>
      <c r="H1693" s="169"/>
      <c r="I1693" s="38"/>
      <c r="J1693" s="38"/>
      <c r="K1693" s="38"/>
      <c r="L1693" s="39"/>
      <c r="M1693" s="36"/>
      <c r="N1693" s="157"/>
      <c r="O1693" s="220"/>
      <c r="P1693" s="38"/>
    </row>
    <row r="1694" spans="2:16" ht="30.2" customHeight="1">
      <c r="B1694" s="312"/>
      <c r="C1694" s="35"/>
      <c r="D1694" s="163"/>
      <c r="E1694" s="159"/>
      <c r="F1694" s="157"/>
      <c r="G1694" s="159"/>
      <c r="H1694" s="169"/>
      <c r="I1694" s="38"/>
      <c r="J1694" s="38"/>
      <c r="K1694" s="38"/>
      <c r="L1694" s="39"/>
      <c r="M1694" s="36"/>
      <c r="N1694" s="157"/>
      <c r="O1694" s="220"/>
      <c r="P1694" s="38"/>
    </row>
    <row r="1695" spans="2:16" ht="30.2" customHeight="1">
      <c r="B1695" s="312"/>
      <c r="C1695" s="35"/>
      <c r="D1695" s="163"/>
      <c r="E1695" s="159"/>
      <c r="F1695" s="157"/>
      <c r="G1695" s="159"/>
      <c r="H1695" s="169"/>
      <c r="I1695" s="38"/>
      <c r="J1695" s="38"/>
      <c r="K1695" s="38"/>
      <c r="L1695" s="39"/>
      <c r="M1695" s="36"/>
      <c r="N1695" s="157"/>
      <c r="O1695" s="220"/>
      <c r="P1695" s="38"/>
    </row>
    <row r="1696" spans="2:16" ht="30.2" customHeight="1">
      <c r="B1696" s="312"/>
      <c r="C1696" s="35"/>
      <c r="D1696" s="163"/>
      <c r="E1696" s="159"/>
      <c r="F1696" s="157"/>
      <c r="G1696" s="159"/>
      <c r="H1696" s="169"/>
      <c r="I1696" s="38"/>
      <c r="J1696" s="38"/>
      <c r="K1696" s="38"/>
      <c r="L1696" s="39"/>
      <c r="M1696" s="36"/>
      <c r="N1696" s="157"/>
      <c r="O1696" s="220"/>
      <c r="P1696" s="38"/>
    </row>
    <row r="1697" spans="2:16" ht="30.2" customHeight="1">
      <c r="B1697" s="312"/>
      <c r="C1697" s="35"/>
      <c r="D1697" s="163"/>
      <c r="E1697" s="159"/>
      <c r="F1697" s="157"/>
      <c r="G1697" s="159"/>
      <c r="H1697" s="169"/>
      <c r="I1697" s="38"/>
      <c r="J1697" s="38"/>
      <c r="K1697" s="38"/>
      <c r="L1697" s="39"/>
      <c r="M1697" s="36"/>
      <c r="N1697" s="157"/>
      <c r="O1697" s="220"/>
      <c r="P1697" s="38"/>
    </row>
    <row r="1698" spans="2:16" ht="30.2" customHeight="1">
      <c r="B1698" s="312"/>
      <c r="C1698" s="35"/>
      <c r="D1698" s="163"/>
      <c r="E1698" s="159"/>
      <c r="F1698" s="157"/>
      <c r="G1698" s="159"/>
      <c r="H1698" s="169"/>
      <c r="I1698" s="38"/>
      <c r="J1698" s="38"/>
      <c r="K1698" s="38"/>
      <c r="L1698" s="39"/>
      <c r="M1698" s="36"/>
      <c r="N1698" s="157"/>
      <c r="O1698" s="220"/>
      <c r="P1698" s="38"/>
    </row>
    <row r="1699" spans="2:16" ht="30.2" customHeight="1">
      <c r="B1699" s="312"/>
      <c r="C1699" s="35"/>
      <c r="D1699" s="163"/>
      <c r="E1699" s="159"/>
      <c r="F1699" s="157"/>
      <c r="G1699" s="159"/>
      <c r="H1699" s="169"/>
      <c r="I1699" s="38"/>
      <c r="J1699" s="38"/>
      <c r="K1699" s="38"/>
      <c r="L1699" s="39"/>
      <c r="M1699" s="36"/>
      <c r="N1699" s="157"/>
      <c r="O1699" s="220"/>
      <c r="P1699" s="38"/>
    </row>
    <row r="1700" spans="2:16" ht="30.2" customHeight="1">
      <c r="B1700" s="312"/>
      <c r="C1700" s="35"/>
      <c r="D1700" s="163"/>
      <c r="E1700" s="159"/>
      <c r="F1700" s="157"/>
      <c r="G1700" s="159"/>
      <c r="H1700" s="169"/>
      <c r="I1700" s="38"/>
      <c r="J1700" s="38"/>
      <c r="K1700" s="38"/>
      <c r="L1700" s="39"/>
      <c r="M1700" s="36"/>
      <c r="N1700" s="157"/>
      <c r="O1700" s="220"/>
      <c r="P1700" s="38"/>
    </row>
    <row r="1701" spans="2:16" ht="30.2" customHeight="1">
      <c r="B1701" s="312"/>
      <c r="C1701" s="35"/>
      <c r="D1701" s="163"/>
      <c r="E1701" s="159"/>
      <c r="F1701" s="157"/>
      <c r="G1701" s="159"/>
      <c r="H1701" s="169"/>
      <c r="I1701" s="38"/>
      <c r="J1701" s="38"/>
      <c r="K1701" s="38"/>
      <c r="L1701" s="39"/>
      <c r="M1701" s="36"/>
      <c r="N1701" s="157"/>
      <c r="O1701" s="220"/>
      <c r="P1701" s="38"/>
    </row>
    <row r="1702" spans="2:16" ht="30.2" customHeight="1">
      <c r="B1702" s="312"/>
      <c r="C1702" s="35"/>
      <c r="D1702" s="163"/>
      <c r="E1702" s="159"/>
      <c r="F1702" s="157"/>
      <c r="G1702" s="159"/>
      <c r="H1702" s="169"/>
      <c r="I1702" s="38"/>
      <c r="J1702" s="38"/>
      <c r="K1702" s="38"/>
      <c r="L1702" s="39"/>
      <c r="M1702" s="36"/>
      <c r="N1702" s="157"/>
      <c r="O1702" s="220"/>
      <c r="P1702" s="38"/>
    </row>
    <row r="1703" spans="2:16" ht="30.2" customHeight="1">
      <c r="B1703" s="312"/>
      <c r="C1703" s="35"/>
      <c r="D1703" s="163"/>
      <c r="E1703" s="159"/>
      <c r="F1703" s="157"/>
      <c r="G1703" s="159"/>
      <c r="H1703" s="169"/>
      <c r="I1703" s="38"/>
      <c r="J1703" s="38"/>
      <c r="K1703" s="38"/>
      <c r="L1703" s="39"/>
      <c r="M1703" s="36"/>
      <c r="N1703" s="157"/>
      <c r="O1703" s="220"/>
      <c r="P1703" s="38"/>
    </row>
    <row r="1704" spans="2:16" ht="30.2" customHeight="1">
      <c r="B1704" s="312"/>
      <c r="C1704" s="35"/>
      <c r="D1704" s="163"/>
      <c r="E1704" s="159"/>
      <c r="F1704" s="157"/>
      <c r="G1704" s="159"/>
      <c r="H1704" s="169"/>
      <c r="I1704" s="38"/>
      <c r="J1704" s="38"/>
      <c r="K1704" s="38"/>
      <c r="L1704" s="39"/>
      <c r="M1704" s="36"/>
      <c r="N1704" s="157"/>
      <c r="O1704" s="220"/>
      <c r="P1704" s="38"/>
    </row>
    <row r="1705" spans="2:16" ht="30.2" customHeight="1">
      <c r="B1705" s="312"/>
      <c r="C1705" s="35"/>
      <c r="D1705" s="163"/>
      <c r="E1705" s="159"/>
      <c r="F1705" s="157"/>
      <c r="G1705" s="159"/>
      <c r="H1705" s="169"/>
      <c r="I1705" s="38"/>
      <c r="J1705" s="38"/>
      <c r="K1705" s="38"/>
      <c r="L1705" s="39"/>
      <c r="M1705" s="36"/>
      <c r="N1705" s="157"/>
      <c r="O1705" s="220"/>
      <c r="P1705" s="38"/>
    </row>
    <row r="1706" spans="2:16" ht="30.2" customHeight="1">
      <c r="B1706" s="312"/>
      <c r="C1706" s="35"/>
      <c r="D1706" s="163"/>
      <c r="E1706" s="159"/>
      <c r="F1706" s="157"/>
      <c r="G1706" s="159"/>
      <c r="H1706" s="169"/>
      <c r="I1706" s="38"/>
      <c r="J1706" s="38"/>
      <c r="K1706" s="38"/>
      <c r="L1706" s="39"/>
      <c r="M1706" s="36"/>
      <c r="N1706" s="157"/>
      <c r="O1706" s="220"/>
      <c r="P1706" s="38"/>
    </row>
    <row r="1707" spans="2:16" ht="30.2" customHeight="1">
      <c r="B1707" s="312"/>
      <c r="C1707" s="35"/>
      <c r="D1707" s="163"/>
      <c r="E1707" s="159"/>
      <c r="F1707" s="157"/>
      <c r="G1707" s="159"/>
      <c r="H1707" s="169"/>
      <c r="I1707" s="38"/>
      <c r="J1707" s="38"/>
      <c r="K1707" s="38"/>
      <c r="L1707" s="39"/>
      <c r="M1707" s="36"/>
      <c r="N1707" s="157"/>
      <c r="O1707" s="220"/>
      <c r="P1707" s="38"/>
    </row>
    <row r="1708" spans="2:16" ht="30.2" customHeight="1">
      <c r="B1708" s="312"/>
      <c r="C1708" s="35"/>
      <c r="D1708" s="163"/>
      <c r="E1708" s="159"/>
      <c r="F1708" s="157"/>
      <c r="G1708" s="159"/>
      <c r="H1708" s="169"/>
      <c r="I1708" s="38"/>
      <c r="J1708" s="38"/>
      <c r="K1708" s="38"/>
      <c r="L1708" s="39"/>
      <c r="M1708" s="36"/>
      <c r="N1708" s="157"/>
      <c r="O1708" s="220"/>
      <c r="P1708" s="38"/>
    </row>
    <row r="1709" spans="2:16" ht="30.2" customHeight="1">
      <c r="B1709" s="312"/>
      <c r="C1709" s="35"/>
      <c r="D1709" s="163"/>
      <c r="E1709" s="159"/>
      <c r="F1709" s="157"/>
      <c r="G1709" s="159"/>
      <c r="H1709" s="169"/>
      <c r="I1709" s="38"/>
      <c r="J1709" s="38"/>
      <c r="K1709" s="38"/>
      <c r="L1709" s="39"/>
      <c r="M1709" s="36"/>
      <c r="N1709" s="157"/>
      <c r="O1709" s="220"/>
      <c r="P1709" s="38"/>
    </row>
    <row r="1710" spans="2:16" ht="30.2" customHeight="1">
      <c r="B1710" s="312"/>
      <c r="C1710" s="35"/>
      <c r="D1710" s="163"/>
      <c r="E1710" s="159"/>
      <c r="F1710" s="157"/>
      <c r="G1710" s="159"/>
      <c r="H1710" s="169"/>
      <c r="I1710" s="38"/>
      <c r="J1710" s="38"/>
      <c r="K1710" s="38"/>
      <c r="L1710" s="39"/>
      <c r="M1710" s="36"/>
      <c r="N1710" s="157"/>
      <c r="O1710" s="220"/>
      <c r="P1710" s="38"/>
    </row>
    <row r="1711" spans="2:16" ht="30.2" customHeight="1">
      <c r="B1711" s="312"/>
      <c r="C1711" s="35"/>
      <c r="D1711" s="163"/>
      <c r="E1711" s="159"/>
      <c r="F1711" s="157"/>
      <c r="G1711" s="159"/>
      <c r="H1711" s="169"/>
      <c r="I1711" s="38"/>
      <c r="J1711" s="38"/>
      <c r="K1711" s="38"/>
      <c r="L1711" s="39"/>
      <c r="M1711" s="36"/>
      <c r="N1711" s="157"/>
      <c r="O1711" s="220"/>
      <c r="P1711" s="38"/>
    </row>
    <row r="1712" spans="2:16" ht="30.2" customHeight="1">
      <c r="B1712" s="312"/>
      <c r="C1712" s="35"/>
      <c r="D1712" s="163"/>
      <c r="E1712" s="159"/>
      <c r="F1712" s="157"/>
      <c r="G1712" s="159"/>
      <c r="H1712" s="169"/>
      <c r="I1712" s="38"/>
      <c r="J1712" s="38"/>
      <c r="K1712" s="38"/>
      <c r="L1712" s="39"/>
      <c r="M1712" s="36"/>
      <c r="N1712" s="157"/>
      <c r="O1712" s="220"/>
      <c r="P1712" s="38"/>
    </row>
    <row r="1713" spans="2:16" ht="30.2" customHeight="1">
      <c r="B1713" s="312"/>
      <c r="C1713" s="35"/>
      <c r="D1713" s="163"/>
      <c r="E1713" s="159"/>
      <c r="F1713" s="157"/>
      <c r="G1713" s="159"/>
      <c r="H1713" s="169"/>
      <c r="I1713" s="38"/>
      <c r="J1713" s="38"/>
      <c r="K1713" s="38"/>
      <c r="L1713" s="39"/>
      <c r="M1713" s="36"/>
      <c r="N1713" s="157"/>
      <c r="O1713" s="220"/>
      <c r="P1713" s="38"/>
    </row>
    <row r="1714" spans="2:16" ht="30.2" customHeight="1">
      <c r="B1714" s="312"/>
      <c r="C1714" s="35"/>
      <c r="D1714" s="163"/>
      <c r="E1714" s="159"/>
      <c r="F1714" s="157"/>
      <c r="G1714" s="159"/>
      <c r="H1714" s="169"/>
      <c r="I1714" s="38"/>
      <c r="J1714" s="38"/>
      <c r="K1714" s="38"/>
      <c r="L1714" s="39"/>
      <c r="M1714" s="36"/>
      <c r="N1714" s="157"/>
      <c r="O1714" s="220"/>
      <c r="P1714" s="38"/>
    </row>
    <row r="1715" spans="2:16" ht="30.2" customHeight="1">
      <c r="B1715" s="312"/>
      <c r="C1715" s="35"/>
      <c r="D1715" s="163"/>
      <c r="E1715" s="159"/>
      <c r="F1715" s="157"/>
      <c r="G1715" s="159"/>
      <c r="H1715" s="169"/>
      <c r="I1715" s="38"/>
      <c r="J1715" s="38"/>
      <c r="K1715" s="38"/>
      <c r="L1715" s="39"/>
      <c r="M1715" s="36"/>
      <c r="N1715" s="157"/>
      <c r="O1715" s="220"/>
      <c r="P1715" s="38"/>
    </row>
    <row r="1716" spans="2:16" ht="30.2" customHeight="1">
      <c r="B1716" s="312"/>
      <c r="C1716" s="35"/>
      <c r="D1716" s="163"/>
      <c r="E1716" s="159"/>
      <c r="F1716" s="157"/>
      <c r="G1716" s="159"/>
      <c r="H1716" s="169"/>
      <c r="I1716" s="38"/>
      <c r="J1716" s="38"/>
      <c r="K1716" s="38"/>
      <c r="L1716" s="39"/>
      <c r="M1716" s="36"/>
      <c r="N1716" s="157"/>
      <c r="O1716" s="220"/>
      <c r="P1716" s="38"/>
    </row>
    <row r="1717" spans="2:16" ht="30.2" customHeight="1">
      <c r="B1717" s="312"/>
      <c r="C1717" s="35"/>
      <c r="D1717" s="163"/>
      <c r="E1717" s="159"/>
      <c r="F1717" s="157"/>
      <c r="G1717" s="159"/>
      <c r="H1717" s="169"/>
      <c r="I1717" s="38"/>
      <c r="J1717" s="38"/>
      <c r="K1717" s="38"/>
      <c r="L1717" s="39"/>
      <c r="M1717" s="36"/>
      <c r="N1717" s="157"/>
      <c r="O1717" s="220"/>
      <c r="P1717" s="38"/>
    </row>
    <row r="1718" spans="2:16" ht="30.2" customHeight="1">
      <c r="B1718" s="312"/>
      <c r="C1718" s="35"/>
      <c r="D1718" s="163"/>
      <c r="E1718" s="159"/>
      <c r="F1718" s="157"/>
      <c r="G1718" s="159"/>
      <c r="H1718" s="169"/>
      <c r="I1718" s="38"/>
      <c r="J1718" s="38"/>
      <c r="K1718" s="38"/>
      <c r="L1718" s="39"/>
      <c r="M1718" s="36"/>
      <c r="N1718" s="157"/>
      <c r="O1718" s="220"/>
      <c r="P1718" s="38"/>
    </row>
    <row r="1719" spans="2:16" ht="30.2" customHeight="1">
      <c r="B1719" s="312"/>
      <c r="C1719" s="35"/>
      <c r="D1719" s="163"/>
      <c r="E1719" s="159"/>
      <c r="F1719" s="157"/>
      <c r="G1719" s="159"/>
      <c r="H1719" s="169"/>
      <c r="I1719" s="38"/>
      <c r="J1719" s="38"/>
      <c r="K1719" s="38"/>
      <c r="L1719" s="39"/>
      <c r="M1719" s="36"/>
      <c r="N1719" s="157"/>
      <c r="O1719" s="220"/>
      <c r="P1719" s="38"/>
    </row>
    <row r="1720" spans="2:16" ht="30.2" customHeight="1">
      <c r="B1720" s="312"/>
      <c r="C1720" s="35"/>
      <c r="D1720" s="163"/>
      <c r="E1720" s="159"/>
      <c r="F1720" s="157"/>
      <c r="G1720" s="159"/>
      <c r="H1720" s="169"/>
      <c r="I1720" s="38"/>
      <c r="J1720" s="38"/>
      <c r="K1720" s="38"/>
      <c r="L1720" s="39"/>
      <c r="M1720" s="36"/>
      <c r="N1720" s="157"/>
      <c r="O1720" s="220"/>
      <c r="P1720" s="38"/>
    </row>
    <row r="1721" spans="2:16" ht="30.2" customHeight="1">
      <c r="B1721" s="312"/>
      <c r="C1721" s="35"/>
      <c r="D1721" s="163"/>
      <c r="E1721" s="159"/>
      <c r="F1721" s="157"/>
      <c r="G1721" s="159"/>
      <c r="H1721" s="169"/>
      <c r="I1721" s="38"/>
      <c r="J1721" s="38"/>
      <c r="K1721" s="38"/>
      <c r="L1721" s="39"/>
      <c r="M1721" s="36"/>
      <c r="N1721" s="157"/>
      <c r="O1721" s="220"/>
      <c r="P1721" s="38"/>
    </row>
    <row r="1722" spans="2:16" ht="30.2" customHeight="1">
      <c r="B1722" s="312"/>
      <c r="C1722" s="35"/>
      <c r="D1722" s="163"/>
      <c r="E1722" s="159"/>
      <c r="F1722" s="157"/>
      <c r="G1722" s="159"/>
      <c r="H1722" s="169"/>
      <c r="I1722" s="38"/>
      <c r="J1722" s="38"/>
      <c r="K1722" s="38"/>
      <c r="L1722" s="39"/>
      <c r="M1722" s="36"/>
      <c r="N1722" s="157"/>
      <c r="O1722" s="220"/>
      <c r="P1722" s="38"/>
    </row>
    <row r="1723" spans="2:16" ht="30.2" customHeight="1">
      <c r="B1723" s="312"/>
      <c r="C1723" s="35"/>
      <c r="D1723" s="163"/>
      <c r="E1723" s="159"/>
      <c r="F1723" s="157"/>
      <c r="G1723" s="159"/>
      <c r="H1723" s="169"/>
      <c r="I1723" s="38"/>
      <c r="J1723" s="38"/>
      <c r="K1723" s="38"/>
      <c r="L1723" s="39"/>
      <c r="M1723" s="36"/>
      <c r="N1723" s="157"/>
      <c r="O1723" s="220"/>
      <c r="P1723" s="38"/>
    </row>
    <row r="1724" spans="2:16" ht="30.2" customHeight="1">
      <c r="B1724" s="312"/>
      <c r="C1724" s="35"/>
      <c r="D1724" s="163"/>
      <c r="E1724" s="159"/>
      <c r="F1724" s="157"/>
      <c r="G1724" s="159"/>
      <c r="H1724" s="169"/>
      <c r="I1724" s="38"/>
      <c r="J1724" s="38"/>
      <c r="K1724" s="38"/>
      <c r="L1724" s="39"/>
      <c r="M1724" s="36"/>
      <c r="N1724" s="157"/>
      <c r="O1724" s="220"/>
      <c r="P1724" s="38"/>
    </row>
    <row r="1725" spans="2:16" ht="30.2" customHeight="1">
      <c r="B1725" s="312"/>
      <c r="C1725" s="35"/>
      <c r="D1725" s="163"/>
      <c r="E1725" s="159"/>
      <c r="F1725" s="157"/>
      <c r="G1725" s="159"/>
      <c r="H1725" s="169"/>
      <c r="I1725" s="38"/>
      <c r="J1725" s="38"/>
      <c r="K1725" s="38"/>
      <c r="L1725" s="39"/>
      <c r="M1725" s="36"/>
      <c r="N1725" s="157"/>
      <c r="O1725" s="220"/>
      <c r="P1725" s="38"/>
    </row>
    <row r="1726" spans="2:16" ht="30.2" customHeight="1">
      <c r="B1726" s="312"/>
      <c r="C1726" s="35"/>
      <c r="D1726" s="163"/>
      <c r="E1726" s="159"/>
      <c r="F1726" s="157"/>
      <c r="G1726" s="159"/>
      <c r="H1726" s="169"/>
      <c r="I1726" s="38"/>
      <c r="J1726" s="38"/>
      <c r="K1726" s="38"/>
      <c r="L1726" s="39"/>
      <c r="M1726" s="36"/>
      <c r="N1726" s="157"/>
      <c r="O1726" s="220"/>
      <c r="P1726" s="38"/>
    </row>
    <row r="1727" spans="2:16" ht="30.2" customHeight="1">
      <c r="B1727" s="312"/>
      <c r="C1727" s="35"/>
      <c r="D1727" s="163"/>
      <c r="E1727" s="159"/>
      <c r="F1727" s="157"/>
      <c r="G1727" s="159"/>
      <c r="H1727" s="169"/>
      <c r="I1727" s="38"/>
      <c r="J1727" s="38"/>
      <c r="K1727" s="38"/>
      <c r="L1727" s="39"/>
      <c r="M1727" s="36"/>
      <c r="N1727" s="157"/>
      <c r="O1727" s="220"/>
      <c r="P1727" s="38"/>
    </row>
    <row r="1728" spans="2:16" ht="30.2" customHeight="1">
      <c r="B1728" s="312"/>
      <c r="C1728" s="35"/>
      <c r="D1728" s="163"/>
      <c r="E1728" s="159"/>
      <c r="F1728" s="157"/>
      <c r="G1728" s="159"/>
      <c r="H1728" s="169"/>
      <c r="I1728" s="38"/>
      <c r="J1728" s="38"/>
      <c r="K1728" s="38"/>
      <c r="L1728" s="39"/>
      <c r="M1728" s="36"/>
      <c r="N1728" s="157"/>
      <c r="O1728" s="220"/>
      <c r="P1728" s="38"/>
    </row>
    <row r="1729" spans="2:16" ht="30.2" customHeight="1">
      <c r="B1729" s="312"/>
      <c r="C1729" s="35"/>
      <c r="D1729" s="163"/>
      <c r="E1729" s="159"/>
      <c r="F1729" s="157"/>
      <c r="G1729" s="159"/>
      <c r="H1729" s="169"/>
      <c r="I1729" s="38"/>
      <c r="J1729" s="38"/>
      <c r="K1729" s="38"/>
      <c r="L1729" s="39"/>
      <c r="M1729" s="36"/>
      <c r="N1729" s="157"/>
      <c r="O1729" s="220"/>
      <c r="P1729" s="38"/>
    </row>
    <row r="1730" spans="2:16" ht="30.2" customHeight="1">
      <c r="B1730" s="312"/>
      <c r="C1730" s="35"/>
      <c r="D1730" s="163"/>
      <c r="E1730" s="159"/>
      <c r="F1730" s="157"/>
      <c r="G1730" s="159"/>
      <c r="H1730" s="169"/>
      <c r="I1730" s="38"/>
      <c r="J1730" s="38"/>
      <c r="K1730" s="38"/>
      <c r="L1730" s="39"/>
      <c r="M1730" s="36"/>
      <c r="N1730" s="157"/>
      <c r="O1730" s="220"/>
      <c r="P1730" s="38"/>
    </row>
    <row r="1731" spans="2:16" ht="30.2" customHeight="1">
      <c r="B1731" s="312"/>
      <c r="C1731" s="35"/>
      <c r="D1731" s="163"/>
      <c r="E1731" s="159"/>
      <c r="F1731" s="157"/>
      <c r="G1731" s="159"/>
      <c r="H1731" s="169"/>
      <c r="I1731" s="38"/>
      <c r="J1731" s="38"/>
      <c r="K1731" s="38"/>
      <c r="L1731" s="39"/>
      <c r="M1731" s="36"/>
      <c r="N1731" s="157"/>
      <c r="O1731" s="220"/>
      <c r="P1731" s="38"/>
    </row>
    <row r="1732" spans="2:16" ht="30.2" customHeight="1">
      <c r="B1732" s="312"/>
      <c r="C1732" s="35"/>
      <c r="D1732" s="163"/>
      <c r="E1732" s="159"/>
      <c r="F1732" s="157"/>
      <c r="G1732" s="159"/>
      <c r="H1732" s="169"/>
      <c r="I1732" s="38"/>
      <c r="J1732" s="38"/>
      <c r="K1732" s="38"/>
      <c r="L1732" s="39"/>
      <c r="M1732" s="36"/>
      <c r="N1732" s="157"/>
      <c r="O1732" s="220"/>
      <c r="P1732" s="38"/>
    </row>
    <row r="1733" spans="2:16" ht="30.2" customHeight="1">
      <c r="B1733" s="312"/>
      <c r="C1733" s="35"/>
      <c r="D1733" s="163"/>
      <c r="E1733" s="159"/>
      <c r="F1733" s="157"/>
      <c r="G1733" s="159"/>
      <c r="H1733" s="169"/>
      <c r="I1733" s="38"/>
      <c r="J1733" s="38"/>
      <c r="K1733" s="38"/>
      <c r="L1733" s="39"/>
      <c r="M1733" s="36"/>
      <c r="N1733" s="157"/>
      <c r="O1733" s="220"/>
      <c r="P1733" s="38"/>
    </row>
    <row r="1734" spans="2:16" ht="30.2" customHeight="1">
      <c r="B1734" s="312"/>
      <c r="C1734" s="35"/>
      <c r="D1734" s="163"/>
      <c r="E1734" s="159"/>
      <c r="F1734" s="157"/>
      <c r="G1734" s="159"/>
      <c r="H1734" s="169"/>
      <c r="I1734" s="38"/>
      <c r="J1734" s="38"/>
      <c r="K1734" s="38"/>
      <c r="L1734" s="39"/>
      <c r="M1734" s="36"/>
      <c r="N1734" s="157"/>
      <c r="O1734" s="220"/>
      <c r="P1734" s="38"/>
    </row>
    <row r="1735" spans="2:16" ht="30.2" customHeight="1">
      <c r="B1735" s="312"/>
      <c r="C1735" s="35"/>
      <c r="D1735" s="163"/>
      <c r="E1735" s="159"/>
      <c r="F1735" s="157"/>
      <c r="G1735" s="159"/>
      <c r="H1735" s="169"/>
      <c r="I1735" s="38"/>
      <c r="J1735" s="38"/>
      <c r="K1735" s="38"/>
      <c r="L1735" s="39"/>
      <c r="M1735" s="36"/>
      <c r="N1735" s="157"/>
      <c r="O1735" s="220"/>
      <c r="P1735" s="38"/>
    </row>
    <row r="1736" spans="2:16" ht="30.2" customHeight="1">
      <c r="B1736" s="312"/>
      <c r="C1736" s="35"/>
      <c r="D1736" s="163"/>
      <c r="E1736" s="159"/>
      <c r="F1736" s="157"/>
      <c r="G1736" s="159"/>
      <c r="H1736" s="169"/>
      <c r="I1736" s="38"/>
      <c r="J1736" s="38"/>
      <c r="K1736" s="38"/>
      <c r="L1736" s="39"/>
      <c r="M1736" s="36"/>
      <c r="N1736" s="157"/>
      <c r="O1736" s="220"/>
      <c r="P1736" s="38"/>
    </row>
    <row r="1737" spans="2:16" ht="30.2" customHeight="1">
      <c r="B1737" s="312"/>
      <c r="C1737" s="35"/>
      <c r="D1737" s="163"/>
      <c r="E1737" s="159"/>
      <c r="F1737" s="157"/>
      <c r="G1737" s="159"/>
      <c r="H1737" s="169"/>
      <c r="I1737" s="38"/>
      <c r="J1737" s="38"/>
      <c r="K1737" s="38"/>
      <c r="L1737" s="39"/>
      <c r="M1737" s="36"/>
      <c r="N1737" s="157"/>
      <c r="O1737" s="220"/>
      <c r="P1737" s="38"/>
    </row>
    <row r="1738" spans="2:16" ht="30.2" customHeight="1">
      <c r="B1738" s="312"/>
      <c r="C1738" s="35"/>
      <c r="D1738" s="163"/>
      <c r="E1738" s="159"/>
      <c r="F1738" s="157"/>
      <c r="G1738" s="159"/>
      <c r="H1738" s="169"/>
      <c r="I1738" s="38"/>
      <c r="J1738" s="38"/>
      <c r="K1738" s="38"/>
      <c r="L1738" s="39"/>
      <c r="M1738" s="36"/>
      <c r="N1738" s="157"/>
      <c r="O1738" s="220"/>
      <c r="P1738" s="38"/>
    </row>
    <row r="1739" spans="2:16" ht="30.2" customHeight="1">
      <c r="B1739" s="312"/>
      <c r="C1739" s="35"/>
      <c r="D1739" s="163"/>
      <c r="E1739" s="159"/>
      <c r="F1739" s="157"/>
      <c r="G1739" s="159"/>
      <c r="H1739" s="169"/>
      <c r="I1739" s="38"/>
      <c r="J1739" s="38"/>
      <c r="K1739" s="38"/>
      <c r="L1739" s="39"/>
      <c r="M1739" s="36"/>
      <c r="N1739" s="157"/>
      <c r="O1739" s="220"/>
      <c r="P1739" s="38"/>
    </row>
    <row r="1740" spans="2:16" ht="30.2" customHeight="1">
      <c r="B1740" s="312"/>
      <c r="C1740" s="35"/>
      <c r="D1740" s="163"/>
      <c r="E1740" s="159"/>
      <c r="F1740" s="157"/>
      <c r="G1740" s="159"/>
      <c r="H1740" s="169"/>
      <c r="I1740" s="38"/>
      <c r="J1740" s="38"/>
      <c r="K1740" s="38"/>
      <c r="L1740" s="39"/>
      <c r="M1740" s="36"/>
      <c r="N1740" s="157"/>
      <c r="O1740" s="220"/>
      <c r="P1740" s="38"/>
    </row>
    <row r="1741" spans="2:16" ht="30.2" customHeight="1">
      <c r="B1741" s="312"/>
      <c r="C1741" s="35"/>
      <c r="D1741" s="163"/>
      <c r="E1741" s="159"/>
      <c r="F1741" s="157"/>
      <c r="G1741" s="159"/>
      <c r="H1741" s="169"/>
      <c r="I1741" s="38"/>
      <c r="J1741" s="38"/>
      <c r="K1741" s="38"/>
      <c r="L1741" s="39"/>
      <c r="M1741" s="36"/>
      <c r="N1741" s="157"/>
      <c r="O1741" s="220"/>
      <c r="P1741" s="38"/>
    </row>
    <row r="1742" spans="2:16" ht="30.2" customHeight="1">
      <c r="B1742" s="312"/>
      <c r="C1742" s="35"/>
      <c r="D1742" s="163"/>
      <c r="E1742" s="159"/>
      <c r="F1742" s="157"/>
      <c r="G1742" s="159"/>
      <c r="H1742" s="169"/>
      <c r="I1742" s="38"/>
      <c r="J1742" s="38"/>
      <c r="K1742" s="38"/>
      <c r="L1742" s="39"/>
      <c r="M1742" s="36"/>
      <c r="N1742" s="157"/>
      <c r="O1742" s="220"/>
      <c r="P1742" s="38"/>
    </row>
    <row r="1743" spans="2:16" ht="30.2" customHeight="1">
      <c r="B1743" s="312"/>
      <c r="C1743" s="35"/>
      <c r="D1743" s="163"/>
      <c r="E1743" s="159"/>
      <c r="F1743" s="157"/>
      <c r="G1743" s="159"/>
      <c r="H1743" s="169"/>
      <c r="I1743" s="38"/>
      <c r="J1743" s="38"/>
      <c r="K1743" s="38"/>
      <c r="L1743" s="39"/>
      <c r="M1743" s="36"/>
      <c r="N1743" s="157"/>
      <c r="O1743" s="220"/>
      <c r="P1743" s="38"/>
    </row>
    <row r="1744" spans="2:16" ht="30.2" customHeight="1">
      <c r="B1744" s="312"/>
      <c r="C1744" s="35"/>
      <c r="D1744" s="163"/>
      <c r="E1744" s="159"/>
      <c r="F1744" s="157"/>
      <c r="G1744" s="159"/>
      <c r="H1744" s="169"/>
      <c r="I1744" s="38"/>
      <c r="J1744" s="38"/>
      <c r="K1744" s="38"/>
      <c r="L1744" s="39"/>
      <c r="M1744" s="36"/>
      <c r="N1744" s="157"/>
      <c r="O1744" s="220"/>
      <c r="P1744" s="38"/>
    </row>
    <row r="1745" spans="2:16" ht="30.2" customHeight="1">
      <c r="B1745" s="312"/>
      <c r="C1745" s="35"/>
      <c r="D1745" s="163"/>
      <c r="E1745" s="159"/>
      <c r="F1745" s="157"/>
      <c r="G1745" s="159"/>
      <c r="H1745" s="169"/>
      <c r="I1745" s="38"/>
      <c r="J1745" s="38"/>
      <c r="K1745" s="38"/>
      <c r="L1745" s="39"/>
      <c r="M1745" s="36"/>
      <c r="N1745" s="157"/>
      <c r="O1745" s="220"/>
      <c r="P1745" s="38"/>
    </row>
    <row r="1746" spans="2:16" ht="30.2" customHeight="1">
      <c r="B1746" s="312"/>
      <c r="C1746" s="35"/>
      <c r="D1746" s="163"/>
      <c r="E1746" s="159"/>
      <c r="F1746" s="157"/>
      <c r="G1746" s="159"/>
      <c r="H1746" s="169"/>
      <c r="I1746" s="38"/>
      <c r="J1746" s="38"/>
      <c r="K1746" s="38"/>
      <c r="L1746" s="39"/>
      <c r="M1746" s="36"/>
      <c r="N1746" s="157"/>
      <c r="O1746" s="220"/>
      <c r="P1746" s="38"/>
    </row>
    <row r="1747" spans="2:16" ht="30.2" customHeight="1">
      <c r="B1747" s="312"/>
      <c r="C1747" s="35"/>
      <c r="D1747" s="163"/>
      <c r="E1747" s="159"/>
      <c r="F1747" s="157"/>
      <c r="G1747" s="159"/>
      <c r="H1747" s="169"/>
      <c r="I1747" s="38"/>
      <c r="J1747" s="38"/>
      <c r="K1747" s="38"/>
      <c r="L1747" s="39"/>
      <c r="M1747" s="36"/>
      <c r="N1747" s="157"/>
      <c r="O1747" s="220"/>
      <c r="P1747" s="38"/>
    </row>
    <row r="1748" spans="2:16" ht="30.2" customHeight="1">
      <c r="B1748" s="312"/>
      <c r="C1748" s="35"/>
      <c r="D1748" s="163"/>
      <c r="E1748" s="159"/>
      <c r="F1748" s="157"/>
      <c r="G1748" s="159"/>
      <c r="H1748" s="169"/>
      <c r="I1748" s="38"/>
      <c r="J1748" s="38"/>
      <c r="K1748" s="38"/>
      <c r="L1748" s="39"/>
      <c r="M1748" s="36"/>
      <c r="N1748" s="157"/>
      <c r="O1748" s="220"/>
      <c r="P1748" s="38"/>
    </row>
    <row r="1749" spans="2:16" ht="30.2" customHeight="1">
      <c r="B1749" s="312"/>
      <c r="C1749" s="35"/>
      <c r="D1749" s="163"/>
      <c r="E1749" s="159"/>
      <c r="F1749" s="157"/>
      <c r="G1749" s="159"/>
      <c r="H1749" s="169"/>
      <c r="I1749" s="38"/>
      <c r="J1749" s="38"/>
      <c r="K1749" s="38"/>
      <c r="L1749" s="39"/>
      <c r="M1749" s="36"/>
      <c r="N1749" s="157"/>
      <c r="O1749" s="220"/>
      <c r="P1749" s="38"/>
    </row>
    <row r="1750" spans="2:16" ht="30.2" customHeight="1">
      <c r="B1750" s="312"/>
      <c r="C1750" s="35"/>
      <c r="D1750" s="163"/>
      <c r="E1750" s="159"/>
      <c r="F1750" s="157"/>
      <c r="G1750" s="159"/>
      <c r="H1750" s="169"/>
      <c r="I1750" s="38"/>
      <c r="J1750" s="38"/>
      <c r="K1750" s="38"/>
      <c r="L1750" s="39"/>
      <c r="M1750" s="36"/>
      <c r="N1750" s="157"/>
      <c r="O1750" s="220"/>
      <c r="P1750" s="38"/>
    </row>
    <row r="1751" spans="2:16" ht="30.2" customHeight="1">
      <c r="B1751" s="312"/>
      <c r="C1751" s="35"/>
      <c r="D1751" s="163"/>
      <c r="E1751" s="159"/>
      <c r="F1751" s="157"/>
      <c r="G1751" s="159"/>
      <c r="H1751" s="169"/>
      <c r="I1751" s="38"/>
      <c r="J1751" s="38"/>
      <c r="K1751" s="38"/>
      <c r="L1751" s="39"/>
      <c r="M1751" s="36"/>
      <c r="N1751" s="157"/>
      <c r="O1751" s="220"/>
      <c r="P1751" s="38"/>
    </row>
    <row r="1752" spans="2:16" ht="30.2" customHeight="1">
      <c r="B1752" s="312"/>
      <c r="C1752" s="35"/>
      <c r="D1752" s="163"/>
      <c r="E1752" s="159"/>
      <c r="F1752" s="157"/>
      <c r="G1752" s="159"/>
      <c r="H1752" s="169"/>
      <c r="I1752" s="38"/>
      <c r="J1752" s="38"/>
      <c r="K1752" s="38"/>
      <c r="L1752" s="39"/>
      <c r="M1752" s="36"/>
      <c r="N1752" s="157"/>
      <c r="O1752" s="220"/>
      <c r="P1752" s="38"/>
    </row>
    <row r="1753" spans="2:16" ht="30.2" customHeight="1">
      <c r="B1753" s="312"/>
      <c r="C1753" s="35"/>
      <c r="D1753" s="163"/>
      <c r="E1753" s="159"/>
      <c r="F1753" s="157"/>
      <c r="G1753" s="159"/>
      <c r="H1753" s="169"/>
      <c r="I1753" s="38"/>
      <c r="J1753" s="38"/>
      <c r="K1753" s="38"/>
      <c r="L1753" s="39"/>
      <c r="M1753" s="36"/>
      <c r="N1753" s="157"/>
      <c r="O1753" s="220"/>
      <c r="P1753" s="38"/>
    </row>
    <row r="1754" spans="2:16" ht="30.2" customHeight="1">
      <c r="B1754" s="312"/>
      <c r="C1754" s="35"/>
      <c r="D1754" s="163"/>
      <c r="E1754" s="159"/>
      <c r="F1754" s="157"/>
      <c r="G1754" s="159"/>
      <c r="H1754" s="169"/>
      <c r="I1754" s="38"/>
      <c r="J1754" s="38"/>
      <c r="K1754" s="38"/>
      <c r="L1754" s="39"/>
      <c r="M1754" s="36"/>
      <c r="N1754" s="157"/>
      <c r="O1754" s="220"/>
      <c r="P1754" s="38"/>
    </row>
    <row r="1755" spans="2:16" ht="30.2" customHeight="1">
      <c r="B1755" s="312"/>
      <c r="C1755" s="35"/>
      <c r="D1755" s="163"/>
      <c r="E1755" s="159"/>
      <c r="F1755" s="157"/>
      <c r="G1755" s="159"/>
      <c r="H1755" s="169"/>
      <c r="I1755" s="38"/>
      <c r="J1755" s="38"/>
      <c r="K1755" s="38"/>
      <c r="L1755" s="39"/>
      <c r="M1755" s="36"/>
      <c r="N1755" s="157"/>
      <c r="O1755" s="220"/>
      <c r="P1755" s="38"/>
    </row>
    <row r="1756" spans="2:16" ht="30.2" customHeight="1">
      <c r="B1756" s="312"/>
      <c r="C1756" s="35"/>
      <c r="D1756" s="163"/>
      <c r="E1756" s="159"/>
      <c r="F1756" s="157"/>
      <c r="G1756" s="159"/>
      <c r="H1756" s="169"/>
      <c r="I1756" s="38"/>
      <c r="J1756" s="38"/>
      <c r="K1756" s="38"/>
      <c r="L1756" s="39"/>
      <c r="M1756" s="36"/>
      <c r="N1756" s="157"/>
      <c r="O1756" s="220"/>
      <c r="P1756" s="38"/>
    </row>
    <row r="1757" spans="2:16" ht="30.2" customHeight="1">
      <c r="B1757" s="312"/>
      <c r="C1757" s="35"/>
      <c r="D1757" s="163"/>
      <c r="E1757" s="159"/>
      <c r="F1757" s="157"/>
      <c r="G1757" s="159"/>
      <c r="H1757" s="169"/>
      <c r="I1757" s="38"/>
      <c r="J1757" s="38"/>
      <c r="K1757" s="38"/>
      <c r="L1757" s="39"/>
      <c r="M1757" s="36"/>
      <c r="N1757" s="157"/>
      <c r="O1757" s="220"/>
      <c r="P1757" s="38"/>
    </row>
    <row r="1758" spans="2:16" ht="30.2" customHeight="1">
      <c r="B1758" s="312"/>
      <c r="C1758" s="35"/>
      <c r="D1758" s="163"/>
      <c r="E1758" s="159"/>
      <c r="F1758" s="157"/>
      <c r="G1758" s="159"/>
      <c r="H1758" s="169"/>
      <c r="I1758" s="38"/>
      <c r="J1758" s="38"/>
      <c r="K1758" s="38"/>
      <c r="L1758" s="39"/>
      <c r="M1758" s="36"/>
      <c r="N1758" s="157"/>
      <c r="O1758" s="220"/>
      <c r="P1758" s="38"/>
    </row>
    <row r="1759" spans="2:16" ht="30.2" customHeight="1">
      <c r="B1759" s="312"/>
      <c r="C1759" s="35"/>
      <c r="D1759" s="163"/>
      <c r="E1759" s="159"/>
      <c r="F1759" s="157"/>
      <c r="G1759" s="159"/>
      <c r="H1759" s="169"/>
      <c r="I1759" s="38"/>
      <c r="J1759" s="38"/>
      <c r="K1759" s="38"/>
      <c r="L1759" s="39"/>
      <c r="M1759" s="36"/>
      <c r="N1759" s="157"/>
      <c r="O1759" s="220"/>
      <c r="P1759" s="38"/>
    </row>
    <row r="1760" spans="2:16" ht="30.2" customHeight="1">
      <c r="B1760" s="312"/>
      <c r="C1760" s="35"/>
      <c r="D1760" s="163"/>
      <c r="E1760" s="159"/>
      <c r="F1760" s="157"/>
      <c r="G1760" s="159"/>
      <c r="H1760" s="169"/>
      <c r="I1760" s="38"/>
      <c r="J1760" s="38"/>
      <c r="K1760" s="38"/>
      <c r="L1760" s="39"/>
      <c r="M1760" s="36"/>
      <c r="N1760" s="157"/>
      <c r="O1760" s="220"/>
      <c r="P1760" s="38"/>
    </row>
    <row r="1761" spans="2:16" ht="30.2" customHeight="1">
      <c r="B1761" s="312"/>
      <c r="C1761" s="35"/>
      <c r="D1761" s="163"/>
      <c r="E1761" s="159"/>
      <c r="F1761" s="157"/>
      <c r="G1761" s="159"/>
      <c r="H1761" s="169"/>
      <c r="I1761" s="38"/>
      <c r="J1761" s="38"/>
      <c r="K1761" s="38"/>
      <c r="L1761" s="39"/>
      <c r="M1761" s="36"/>
      <c r="N1761" s="157"/>
      <c r="O1761" s="220"/>
      <c r="P1761" s="38"/>
    </row>
    <row r="1762" spans="2:16" ht="30.2" customHeight="1">
      <c r="B1762" s="312"/>
      <c r="C1762" s="35"/>
      <c r="D1762" s="163"/>
      <c r="E1762" s="159"/>
      <c r="F1762" s="157"/>
      <c r="G1762" s="159"/>
      <c r="H1762" s="169"/>
      <c r="I1762" s="38"/>
      <c r="J1762" s="38"/>
      <c r="K1762" s="38"/>
      <c r="L1762" s="39"/>
      <c r="M1762" s="36"/>
      <c r="N1762" s="157"/>
      <c r="O1762" s="220"/>
      <c r="P1762" s="38"/>
    </row>
    <row r="1763" spans="2:16" ht="30.2" customHeight="1">
      <c r="B1763" s="312"/>
      <c r="C1763" s="35"/>
      <c r="D1763" s="163"/>
      <c r="E1763" s="159"/>
      <c r="F1763" s="157"/>
      <c r="G1763" s="159"/>
      <c r="H1763" s="169"/>
      <c r="I1763" s="38"/>
      <c r="J1763" s="38"/>
      <c r="K1763" s="38"/>
      <c r="L1763" s="39"/>
      <c r="M1763" s="36"/>
      <c r="N1763" s="157"/>
      <c r="O1763" s="220"/>
      <c r="P1763" s="38"/>
    </row>
    <row r="1764" spans="2:16" ht="30.2" customHeight="1">
      <c r="B1764" s="312"/>
      <c r="C1764" s="35"/>
      <c r="D1764" s="163"/>
      <c r="E1764" s="159"/>
      <c r="F1764" s="157"/>
      <c r="G1764" s="159"/>
      <c r="H1764" s="169"/>
      <c r="I1764" s="38"/>
      <c r="J1764" s="38"/>
      <c r="K1764" s="38"/>
      <c r="L1764" s="39"/>
      <c r="M1764" s="36"/>
      <c r="N1764" s="157"/>
      <c r="O1764" s="220"/>
      <c r="P1764" s="38"/>
    </row>
    <row r="1765" spans="2:16" ht="30.2" customHeight="1">
      <c r="B1765" s="312"/>
      <c r="C1765" s="35"/>
      <c r="D1765" s="163"/>
      <c r="E1765" s="159"/>
      <c r="F1765" s="157"/>
      <c r="G1765" s="159"/>
      <c r="H1765" s="169"/>
      <c r="I1765" s="38"/>
      <c r="J1765" s="38"/>
      <c r="K1765" s="38"/>
      <c r="L1765" s="39"/>
      <c r="M1765" s="36"/>
      <c r="N1765" s="157"/>
      <c r="O1765" s="220"/>
      <c r="P1765" s="38"/>
    </row>
    <row r="1766" spans="2:16" ht="30.2" customHeight="1">
      <c r="B1766" s="312"/>
      <c r="C1766" s="35"/>
      <c r="D1766" s="163"/>
      <c r="E1766" s="159"/>
      <c r="F1766" s="157"/>
      <c r="G1766" s="159"/>
      <c r="H1766" s="169"/>
      <c r="I1766" s="38"/>
      <c r="J1766" s="38"/>
      <c r="K1766" s="38"/>
      <c r="L1766" s="39"/>
      <c r="M1766" s="36"/>
      <c r="N1766" s="157"/>
      <c r="O1766" s="220"/>
      <c r="P1766" s="38"/>
    </row>
    <row r="1767" spans="2:16" ht="30.2" customHeight="1">
      <c r="B1767" s="312"/>
      <c r="C1767" s="35"/>
      <c r="D1767" s="163"/>
      <c r="E1767" s="159"/>
      <c r="F1767" s="157"/>
      <c r="G1767" s="159"/>
      <c r="H1767" s="169"/>
      <c r="I1767" s="38"/>
      <c r="J1767" s="38"/>
      <c r="K1767" s="38"/>
      <c r="L1767" s="39"/>
      <c r="M1767" s="36"/>
      <c r="N1767" s="157"/>
      <c r="O1767" s="220"/>
      <c r="P1767" s="38"/>
    </row>
    <row r="1768" spans="2:16" ht="30.2" customHeight="1">
      <c r="B1768" s="312"/>
      <c r="C1768" s="35"/>
      <c r="D1768" s="163"/>
      <c r="E1768" s="159"/>
      <c r="F1768" s="157"/>
      <c r="G1768" s="159"/>
      <c r="H1768" s="169"/>
      <c r="I1768" s="38"/>
      <c r="J1768" s="38"/>
      <c r="K1768" s="38"/>
      <c r="L1768" s="39"/>
      <c r="M1768" s="36"/>
      <c r="N1768" s="157"/>
      <c r="O1768" s="220"/>
      <c r="P1768" s="38"/>
    </row>
    <row r="1769" spans="2:16" ht="30.2" customHeight="1">
      <c r="B1769" s="312"/>
      <c r="C1769" s="35"/>
      <c r="D1769" s="163"/>
      <c r="E1769" s="159"/>
      <c r="F1769" s="157"/>
      <c r="G1769" s="159"/>
      <c r="H1769" s="169"/>
      <c r="I1769" s="38"/>
      <c r="J1769" s="38"/>
      <c r="K1769" s="38"/>
      <c r="L1769" s="39"/>
      <c r="M1769" s="36"/>
      <c r="N1769" s="157"/>
      <c r="O1769" s="220"/>
      <c r="P1769" s="38"/>
    </row>
    <row r="1770" spans="2:16" ht="30.2" customHeight="1">
      <c r="B1770" s="312"/>
      <c r="C1770" s="35"/>
      <c r="D1770" s="163"/>
      <c r="E1770" s="159"/>
      <c r="F1770" s="157"/>
      <c r="G1770" s="159"/>
      <c r="H1770" s="169"/>
      <c r="I1770" s="38"/>
      <c r="J1770" s="38"/>
      <c r="K1770" s="38"/>
      <c r="L1770" s="39"/>
      <c r="M1770" s="36"/>
      <c r="N1770" s="157"/>
      <c r="O1770" s="220"/>
      <c r="P1770" s="38"/>
    </row>
    <row r="1771" spans="2:16" ht="30.2" customHeight="1">
      <c r="B1771" s="312"/>
      <c r="C1771" s="35"/>
      <c r="D1771" s="163"/>
      <c r="E1771" s="159"/>
      <c r="F1771" s="157"/>
      <c r="G1771" s="159"/>
      <c r="H1771" s="169"/>
      <c r="I1771" s="38"/>
      <c r="J1771" s="38"/>
      <c r="K1771" s="38"/>
      <c r="L1771" s="39"/>
      <c r="M1771" s="36"/>
      <c r="N1771" s="157"/>
      <c r="O1771" s="220"/>
      <c r="P1771" s="38"/>
    </row>
    <row r="1772" spans="2:16" ht="30.2" customHeight="1">
      <c r="B1772" s="312"/>
      <c r="C1772" s="35"/>
      <c r="D1772" s="163"/>
      <c r="E1772" s="159"/>
      <c r="F1772" s="157"/>
      <c r="G1772" s="159"/>
      <c r="H1772" s="169"/>
      <c r="I1772" s="38"/>
      <c r="J1772" s="38"/>
      <c r="K1772" s="38"/>
      <c r="L1772" s="39"/>
      <c r="M1772" s="36"/>
      <c r="N1772" s="157"/>
      <c r="O1772" s="220"/>
      <c r="P1772" s="38"/>
    </row>
    <row r="1773" spans="2:16" ht="30.2" customHeight="1">
      <c r="B1773" s="312"/>
      <c r="C1773" s="35"/>
      <c r="D1773" s="163"/>
      <c r="E1773" s="159"/>
      <c r="F1773" s="157"/>
      <c r="G1773" s="159"/>
      <c r="H1773" s="169"/>
      <c r="I1773" s="38"/>
      <c r="J1773" s="38"/>
      <c r="K1773" s="38"/>
      <c r="L1773" s="39"/>
      <c r="M1773" s="36"/>
      <c r="N1773" s="157"/>
      <c r="O1773" s="220"/>
      <c r="P1773" s="38"/>
    </row>
    <row r="1774" spans="2:16" ht="30.2" customHeight="1">
      <c r="B1774" s="312"/>
      <c r="C1774" s="35"/>
      <c r="D1774" s="163"/>
      <c r="E1774" s="159"/>
      <c r="F1774" s="157"/>
      <c r="G1774" s="159"/>
      <c r="H1774" s="169"/>
      <c r="I1774" s="38"/>
      <c r="J1774" s="38"/>
      <c r="K1774" s="38"/>
      <c r="L1774" s="39"/>
      <c r="M1774" s="36"/>
      <c r="N1774" s="157"/>
      <c r="O1774" s="220"/>
      <c r="P1774" s="38"/>
    </row>
    <row r="1775" spans="2:16" ht="30.2" customHeight="1">
      <c r="B1775" s="312"/>
      <c r="C1775" s="35"/>
      <c r="D1775" s="163"/>
      <c r="E1775" s="159"/>
      <c r="F1775" s="157"/>
      <c r="G1775" s="159"/>
      <c r="H1775" s="169"/>
      <c r="I1775" s="38"/>
      <c r="J1775" s="38"/>
      <c r="K1775" s="38"/>
      <c r="L1775" s="39"/>
      <c r="M1775" s="36"/>
      <c r="N1775" s="157"/>
      <c r="O1775" s="220"/>
      <c r="P1775" s="38"/>
    </row>
    <row r="1776" spans="2:16" ht="30.2" customHeight="1">
      <c r="B1776" s="312"/>
      <c r="C1776" s="35"/>
      <c r="D1776" s="163"/>
      <c r="E1776" s="159"/>
      <c r="F1776" s="157"/>
      <c r="G1776" s="159"/>
      <c r="H1776" s="169"/>
      <c r="I1776" s="38"/>
      <c r="J1776" s="38"/>
      <c r="K1776" s="38"/>
      <c r="L1776" s="39"/>
      <c r="M1776" s="36"/>
      <c r="N1776" s="157"/>
      <c r="O1776" s="220"/>
      <c r="P1776" s="38"/>
    </row>
    <row r="1777" spans="2:16" ht="30.2" customHeight="1">
      <c r="B1777" s="312"/>
      <c r="C1777" s="35"/>
      <c r="D1777" s="163"/>
      <c r="E1777" s="159"/>
      <c r="F1777" s="157"/>
      <c r="G1777" s="159"/>
      <c r="H1777" s="169"/>
      <c r="I1777" s="38"/>
      <c r="J1777" s="38"/>
      <c r="K1777" s="38"/>
      <c r="L1777" s="39"/>
      <c r="M1777" s="36"/>
      <c r="N1777" s="157"/>
      <c r="O1777" s="220"/>
      <c r="P1777" s="38"/>
    </row>
    <row r="1778" spans="2:16" ht="30.2" customHeight="1">
      <c r="B1778" s="312"/>
      <c r="C1778" s="35"/>
      <c r="D1778" s="163"/>
      <c r="E1778" s="159"/>
      <c r="F1778" s="157"/>
      <c r="G1778" s="159"/>
      <c r="H1778" s="169"/>
      <c r="I1778" s="38"/>
      <c r="J1778" s="38"/>
      <c r="K1778" s="38"/>
      <c r="L1778" s="39"/>
      <c r="M1778" s="36"/>
      <c r="N1778" s="157"/>
      <c r="O1778" s="220"/>
      <c r="P1778" s="38"/>
    </row>
    <row r="1779" spans="2:16" ht="30.2" customHeight="1">
      <c r="B1779" s="312"/>
      <c r="C1779" s="35"/>
      <c r="D1779" s="163"/>
      <c r="E1779" s="159"/>
      <c r="F1779" s="157"/>
      <c r="G1779" s="159"/>
      <c r="H1779" s="169"/>
      <c r="I1779" s="38"/>
      <c r="J1779" s="38"/>
      <c r="K1779" s="38"/>
      <c r="L1779" s="39"/>
      <c r="M1779" s="36"/>
      <c r="N1779" s="157"/>
      <c r="O1779" s="220"/>
      <c r="P1779" s="38"/>
    </row>
    <row r="1780" spans="2:16" ht="30.2" customHeight="1">
      <c r="B1780" s="312"/>
      <c r="C1780" s="35"/>
      <c r="D1780" s="163"/>
      <c r="E1780" s="159"/>
      <c r="F1780" s="157"/>
      <c r="G1780" s="159"/>
      <c r="H1780" s="169"/>
      <c r="I1780" s="38"/>
      <c r="J1780" s="38"/>
      <c r="K1780" s="38"/>
      <c r="L1780" s="39"/>
      <c r="M1780" s="36"/>
      <c r="N1780" s="157"/>
      <c r="O1780" s="220"/>
      <c r="P1780" s="38"/>
    </row>
    <row r="1781" spans="2:16" ht="30.2" customHeight="1">
      <c r="B1781" s="312"/>
      <c r="C1781" s="35"/>
      <c r="D1781" s="163"/>
      <c r="E1781" s="159"/>
      <c r="F1781" s="157"/>
      <c r="G1781" s="159"/>
      <c r="H1781" s="169"/>
      <c r="I1781" s="38"/>
      <c r="J1781" s="38"/>
      <c r="K1781" s="38"/>
      <c r="L1781" s="39"/>
      <c r="M1781" s="36"/>
      <c r="N1781" s="157"/>
      <c r="O1781" s="220"/>
      <c r="P1781" s="38"/>
    </row>
    <row r="1782" spans="2:16" ht="30.2" customHeight="1">
      <c r="B1782" s="312"/>
      <c r="C1782" s="35"/>
      <c r="D1782" s="163"/>
      <c r="E1782" s="159"/>
      <c r="F1782" s="157"/>
      <c r="G1782" s="159"/>
      <c r="H1782" s="169"/>
      <c r="I1782" s="38"/>
      <c r="J1782" s="38"/>
      <c r="K1782" s="38"/>
      <c r="L1782" s="39"/>
      <c r="M1782" s="36"/>
      <c r="N1782" s="157"/>
      <c r="O1782" s="220"/>
      <c r="P1782" s="38"/>
    </row>
    <row r="1783" spans="2:16" ht="30.2" customHeight="1">
      <c r="B1783" s="312"/>
      <c r="C1783" s="35"/>
      <c r="D1783" s="163"/>
      <c r="E1783" s="159"/>
      <c r="F1783" s="157"/>
      <c r="G1783" s="159"/>
      <c r="H1783" s="169"/>
      <c r="I1783" s="38"/>
      <c r="J1783" s="38"/>
      <c r="K1783" s="38"/>
      <c r="L1783" s="39"/>
      <c r="M1783" s="36"/>
      <c r="N1783" s="157"/>
      <c r="O1783" s="220"/>
      <c r="P1783" s="38"/>
    </row>
    <row r="1784" spans="2:16" ht="30.2" customHeight="1">
      <c r="B1784" s="312"/>
      <c r="C1784" s="35"/>
      <c r="D1784" s="163"/>
      <c r="E1784" s="159"/>
      <c r="F1784" s="157"/>
      <c r="G1784" s="159"/>
      <c r="H1784" s="169"/>
      <c r="I1784" s="38"/>
      <c r="J1784" s="38"/>
      <c r="K1784" s="38"/>
      <c r="L1784" s="39"/>
      <c r="M1784" s="36"/>
      <c r="N1784" s="157"/>
      <c r="O1784" s="220"/>
      <c r="P1784" s="38"/>
    </row>
    <row r="1785" spans="2:16" ht="30.2" customHeight="1">
      <c r="B1785" s="312"/>
      <c r="C1785" s="35"/>
      <c r="D1785" s="163"/>
      <c r="E1785" s="159"/>
      <c r="F1785" s="157"/>
      <c r="G1785" s="159"/>
      <c r="H1785" s="169"/>
      <c r="I1785" s="38"/>
      <c r="J1785" s="38"/>
      <c r="K1785" s="38"/>
      <c r="L1785" s="39"/>
      <c r="M1785" s="36"/>
      <c r="N1785" s="157"/>
      <c r="O1785" s="220"/>
      <c r="P1785" s="38"/>
    </row>
    <row r="1786" spans="2:16" ht="30.2" customHeight="1">
      <c r="B1786" s="312"/>
      <c r="C1786" s="35"/>
      <c r="D1786" s="163"/>
      <c r="E1786" s="159"/>
      <c r="F1786" s="157"/>
      <c r="G1786" s="159"/>
      <c r="H1786" s="169"/>
      <c r="I1786" s="38"/>
      <c r="J1786" s="38"/>
      <c r="K1786" s="38"/>
      <c r="L1786" s="39"/>
      <c r="M1786" s="36"/>
      <c r="N1786" s="157"/>
      <c r="O1786" s="220"/>
      <c r="P1786" s="38"/>
    </row>
    <row r="1787" spans="2:16" ht="30.2" customHeight="1">
      <c r="B1787" s="312"/>
      <c r="C1787" s="35"/>
      <c r="D1787" s="163"/>
      <c r="E1787" s="159"/>
      <c r="F1787" s="157"/>
      <c r="G1787" s="159"/>
      <c r="H1787" s="169"/>
      <c r="I1787" s="38"/>
      <c r="J1787" s="38"/>
      <c r="K1787" s="38"/>
      <c r="L1787" s="39"/>
      <c r="M1787" s="36"/>
      <c r="N1787" s="157"/>
      <c r="O1787" s="220"/>
      <c r="P1787" s="38"/>
    </row>
    <row r="1788" spans="2:16" ht="30.2" customHeight="1">
      <c r="B1788" s="312"/>
      <c r="C1788" s="35"/>
      <c r="D1788" s="163"/>
      <c r="E1788" s="159"/>
      <c r="F1788" s="157"/>
      <c r="G1788" s="159"/>
      <c r="H1788" s="169"/>
      <c r="I1788" s="38"/>
      <c r="J1788" s="38"/>
      <c r="K1788" s="38"/>
      <c r="L1788" s="39"/>
      <c r="M1788" s="36"/>
      <c r="N1788" s="157"/>
      <c r="O1788" s="220"/>
      <c r="P1788" s="38"/>
    </row>
    <row r="1789" spans="2:16" ht="30.2" customHeight="1">
      <c r="B1789" s="312"/>
      <c r="C1789" s="35"/>
      <c r="D1789" s="163"/>
      <c r="E1789" s="159"/>
      <c r="F1789" s="157"/>
      <c r="G1789" s="159"/>
      <c r="H1789" s="169"/>
      <c r="I1789" s="38"/>
      <c r="J1789" s="38"/>
      <c r="K1789" s="38"/>
      <c r="L1789" s="39"/>
      <c r="M1789" s="36"/>
      <c r="N1789" s="157"/>
      <c r="O1789" s="220"/>
      <c r="P1789" s="38"/>
    </row>
    <row r="1790" spans="2:16" ht="30.2" customHeight="1">
      <c r="B1790" s="312"/>
      <c r="C1790" s="35"/>
      <c r="D1790" s="163"/>
      <c r="E1790" s="159"/>
      <c r="F1790" s="157"/>
      <c r="G1790" s="159"/>
      <c r="H1790" s="169"/>
      <c r="I1790" s="38"/>
      <c r="J1790" s="38"/>
      <c r="K1790" s="38"/>
      <c r="L1790" s="39"/>
      <c r="M1790" s="36"/>
      <c r="N1790" s="157"/>
      <c r="O1790" s="220"/>
      <c r="P1790" s="38"/>
    </row>
    <row r="1791" spans="2:16" ht="30.2" customHeight="1">
      <c r="B1791" s="312"/>
      <c r="C1791" s="35"/>
      <c r="D1791" s="163"/>
      <c r="E1791" s="159"/>
      <c r="F1791" s="157"/>
      <c r="G1791" s="159"/>
      <c r="H1791" s="169"/>
      <c r="I1791" s="38"/>
      <c r="J1791" s="38"/>
      <c r="K1791" s="38"/>
      <c r="L1791" s="39"/>
      <c r="M1791" s="36"/>
      <c r="N1791" s="157"/>
      <c r="O1791" s="220"/>
      <c r="P1791" s="38"/>
    </row>
    <row r="1792" spans="2:16" ht="30.2" customHeight="1">
      <c r="B1792" s="312"/>
      <c r="C1792" s="35"/>
      <c r="D1792" s="163"/>
      <c r="E1792" s="159"/>
      <c r="F1792" s="157"/>
      <c r="G1792" s="159"/>
      <c r="H1792" s="169"/>
      <c r="I1792" s="38"/>
      <c r="J1792" s="38"/>
      <c r="K1792" s="38"/>
      <c r="L1792" s="39"/>
      <c r="M1792" s="36"/>
      <c r="N1792" s="157"/>
      <c r="O1792" s="220"/>
      <c r="P1792" s="38"/>
    </row>
    <row r="1793" spans="2:16" ht="30.2" customHeight="1">
      <c r="B1793" s="312"/>
      <c r="C1793" s="35"/>
      <c r="D1793" s="163"/>
      <c r="E1793" s="159"/>
      <c r="F1793" s="157"/>
      <c r="G1793" s="159"/>
      <c r="H1793" s="169"/>
      <c r="I1793" s="38"/>
      <c r="J1793" s="38"/>
      <c r="K1793" s="38"/>
      <c r="L1793" s="39"/>
      <c r="M1793" s="36"/>
      <c r="N1793" s="157"/>
      <c r="O1793" s="220"/>
      <c r="P1793" s="38"/>
    </row>
    <row r="1794" spans="2:16" ht="30.2" customHeight="1">
      <c r="B1794" s="312"/>
      <c r="C1794" s="35"/>
      <c r="D1794" s="163"/>
      <c r="E1794" s="159"/>
      <c r="F1794" s="157"/>
      <c r="G1794" s="159"/>
      <c r="H1794" s="169"/>
      <c r="I1794" s="38"/>
      <c r="J1794" s="38"/>
      <c r="K1794" s="38"/>
      <c r="L1794" s="39"/>
      <c r="M1794" s="36"/>
      <c r="N1794" s="157"/>
      <c r="O1794" s="220"/>
      <c r="P1794" s="38"/>
    </row>
    <row r="1795" spans="2:16" ht="30.2" customHeight="1">
      <c r="B1795" s="312"/>
      <c r="C1795" s="35"/>
      <c r="D1795" s="163"/>
      <c r="E1795" s="159"/>
      <c r="F1795" s="157"/>
      <c r="G1795" s="159"/>
      <c r="H1795" s="169"/>
      <c r="I1795" s="38"/>
      <c r="J1795" s="38"/>
      <c r="K1795" s="38"/>
      <c r="L1795" s="39"/>
      <c r="M1795" s="36"/>
      <c r="N1795" s="157"/>
      <c r="O1795" s="220"/>
      <c r="P1795" s="38"/>
    </row>
    <row r="1796" spans="2:16" ht="30.2" customHeight="1">
      <c r="B1796" s="312"/>
      <c r="C1796" s="35"/>
      <c r="D1796" s="163"/>
      <c r="E1796" s="159"/>
      <c r="F1796" s="157"/>
      <c r="G1796" s="159"/>
      <c r="H1796" s="169"/>
      <c r="I1796" s="38"/>
      <c r="J1796" s="38"/>
      <c r="K1796" s="38"/>
      <c r="L1796" s="39"/>
      <c r="M1796" s="36"/>
      <c r="N1796" s="157"/>
      <c r="O1796" s="220"/>
      <c r="P1796" s="38"/>
    </row>
    <row r="1797" spans="2:16" ht="30.2" customHeight="1">
      <c r="B1797" s="312"/>
      <c r="C1797" s="35"/>
      <c r="D1797" s="163"/>
      <c r="E1797" s="159"/>
      <c r="F1797" s="157"/>
      <c r="G1797" s="159"/>
      <c r="H1797" s="169"/>
      <c r="I1797" s="38"/>
      <c r="J1797" s="38"/>
      <c r="K1797" s="38"/>
      <c r="L1797" s="39"/>
      <c r="M1797" s="36"/>
      <c r="N1797" s="157"/>
      <c r="O1797" s="220"/>
      <c r="P1797" s="38"/>
    </row>
    <row r="1798" spans="2:16" ht="30.2" customHeight="1">
      <c r="B1798" s="312"/>
      <c r="C1798" s="35"/>
      <c r="D1798" s="163"/>
      <c r="E1798" s="159"/>
      <c r="F1798" s="157"/>
      <c r="G1798" s="159"/>
      <c r="H1798" s="169"/>
      <c r="I1798" s="38"/>
      <c r="J1798" s="38"/>
      <c r="K1798" s="38"/>
      <c r="L1798" s="39"/>
      <c r="M1798" s="36"/>
      <c r="N1798" s="157"/>
      <c r="O1798" s="220"/>
      <c r="P1798" s="38"/>
    </row>
    <row r="1799" spans="2:16" ht="30.2" customHeight="1">
      <c r="B1799" s="312"/>
      <c r="C1799" s="35"/>
      <c r="D1799" s="163"/>
      <c r="E1799" s="159"/>
      <c r="F1799" s="157"/>
      <c r="G1799" s="159"/>
      <c r="H1799" s="169"/>
      <c r="I1799" s="38"/>
      <c r="J1799" s="38"/>
      <c r="K1799" s="38"/>
      <c r="L1799" s="39"/>
      <c r="M1799" s="36"/>
      <c r="N1799" s="157"/>
      <c r="O1799" s="220"/>
      <c r="P1799" s="38"/>
    </row>
    <row r="1800" spans="2:16" ht="30.2" customHeight="1">
      <c r="B1800" s="312"/>
      <c r="C1800" s="35"/>
      <c r="D1800" s="163"/>
      <c r="E1800" s="159"/>
      <c r="F1800" s="157"/>
      <c r="G1800" s="159"/>
      <c r="H1800" s="169"/>
      <c r="I1800" s="38"/>
      <c r="J1800" s="38"/>
      <c r="K1800" s="38"/>
      <c r="L1800" s="39"/>
      <c r="M1800" s="36"/>
      <c r="N1800" s="157"/>
      <c r="O1800" s="220"/>
      <c r="P1800" s="38"/>
    </row>
    <row r="1801" spans="2:16" ht="30.2" customHeight="1">
      <c r="B1801" s="312"/>
      <c r="C1801" s="35"/>
      <c r="D1801" s="163"/>
      <c r="E1801" s="159"/>
      <c r="F1801" s="157"/>
      <c r="G1801" s="159"/>
      <c r="H1801" s="169"/>
      <c r="I1801" s="38"/>
      <c r="J1801" s="38"/>
      <c r="K1801" s="38"/>
      <c r="L1801" s="39"/>
      <c r="M1801" s="36"/>
      <c r="N1801" s="157"/>
      <c r="O1801" s="220"/>
      <c r="P1801" s="38"/>
    </row>
    <row r="1802" spans="2:16" ht="30.2" customHeight="1">
      <c r="B1802" s="312"/>
      <c r="C1802" s="35"/>
      <c r="D1802" s="163"/>
      <c r="E1802" s="159"/>
      <c r="F1802" s="157"/>
      <c r="G1802" s="159"/>
      <c r="H1802" s="169"/>
      <c r="I1802" s="38"/>
      <c r="J1802" s="38"/>
      <c r="K1802" s="38"/>
      <c r="L1802" s="39"/>
      <c r="M1802" s="36"/>
      <c r="N1802" s="157"/>
      <c r="O1802" s="220"/>
      <c r="P1802" s="38"/>
    </row>
    <row r="1803" spans="2:16" ht="30.2" customHeight="1">
      <c r="B1803" s="312"/>
      <c r="C1803" s="35"/>
      <c r="D1803" s="163"/>
      <c r="E1803" s="159"/>
      <c r="F1803" s="157"/>
      <c r="G1803" s="159"/>
      <c r="H1803" s="169"/>
      <c r="I1803" s="38"/>
      <c r="J1803" s="38"/>
      <c r="K1803" s="38"/>
      <c r="L1803" s="39"/>
      <c r="M1803" s="36"/>
      <c r="N1803" s="157"/>
      <c r="O1803" s="220"/>
      <c r="P1803" s="38"/>
    </row>
    <row r="1804" spans="2:16" ht="30.2" customHeight="1">
      <c r="B1804" s="312"/>
      <c r="C1804" s="35"/>
      <c r="D1804" s="163"/>
      <c r="E1804" s="159"/>
      <c r="F1804" s="157"/>
      <c r="G1804" s="159"/>
      <c r="H1804" s="169"/>
      <c r="I1804" s="38"/>
      <c r="J1804" s="38"/>
      <c r="K1804" s="38"/>
      <c r="L1804" s="39"/>
      <c r="M1804" s="36"/>
      <c r="N1804" s="157"/>
      <c r="O1804" s="220"/>
      <c r="P1804" s="38"/>
    </row>
    <row r="1805" spans="2:16" ht="30.2" customHeight="1">
      <c r="B1805" s="312"/>
      <c r="C1805" s="35"/>
      <c r="D1805" s="163"/>
      <c r="E1805" s="159"/>
      <c r="F1805" s="157"/>
      <c r="G1805" s="159"/>
      <c r="H1805" s="169"/>
      <c r="I1805" s="38"/>
      <c r="J1805" s="38"/>
      <c r="K1805" s="38"/>
      <c r="L1805" s="39"/>
      <c r="M1805" s="36"/>
      <c r="N1805" s="157"/>
      <c r="O1805" s="220"/>
      <c r="P1805" s="38"/>
    </row>
    <row r="1806" spans="2:16" ht="30.2" customHeight="1">
      <c r="B1806" s="312"/>
      <c r="C1806" s="35"/>
      <c r="D1806" s="163"/>
      <c r="E1806" s="159"/>
      <c r="F1806" s="157"/>
      <c r="G1806" s="159"/>
      <c r="H1806" s="169"/>
      <c r="I1806" s="38"/>
      <c r="J1806" s="38"/>
      <c r="K1806" s="38"/>
      <c r="L1806" s="39"/>
      <c r="M1806" s="36"/>
      <c r="N1806" s="157"/>
      <c r="O1806" s="220"/>
      <c r="P1806" s="38"/>
    </row>
    <row r="1807" spans="2:16" ht="30.2" customHeight="1">
      <c r="B1807" s="312"/>
      <c r="C1807" s="35"/>
      <c r="D1807" s="163"/>
      <c r="E1807" s="159"/>
      <c r="F1807" s="157"/>
      <c r="G1807" s="159"/>
      <c r="H1807" s="169"/>
      <c r="I1807" s="38"/>
      <c r="J1807" s="38"/>
      <c r="K1807" s="38"/>
      <c r="L1807" s="39"/>
      <c r="M1807" s="36"/>
      <c r="N1807" s="157"/>
      <c r="O1807" s="220"/>
      <c r="P1807" s="38"/>
    </row>
    <row r="1808" spans="2:16" ht="30.2" customHeight="1">
      <c r="B1808" s="312"/>
      <c r="C1808" s="35"/>
      <c r="D1808" s="163"/>
      <c r="E1808" s="159"/>
      <c r="F1808" s="157"/>
      <c r="G1808" s="159"/>
      <c r="H1808" s="169"/>
      <c r="I1808" s="38"/>
      <c r="J1808" s="38"/>
      <c r="K1808" s="38"/>
      <c r="L1808" s="39"/>
      <c r="M1808" s="36"/>
      <c r="N1808" s="157"/>
      <c r="O1808" s="220"/>
      <c r="P1808" s="38"/>
    </row>
    <row r="1809" spans="2:16" ht="30.2" customHeight="1">
      <c r="B1809" s="312"/>
      <c r="C1809" s="35"/>
      <c r="D1809" s="163"/>
      <c r="E1809" s="159"/>
      <c r="F1809" s="157"/>
      <c r="G1809" s="159"/>
      <c r="H1809" s="169"/>
      <c r="I1809" s="38"/>
      <c r="J1809" s="38"/>
      <c r="K1809" s="38"/>
      <c r="L1809" s="39"/>
      <c r="M1809" s="36"/>
      <c r="N1809" s="157"/>
      <c r="O1809" s="220"/>
      <c r="P1809" s="38"/>
    </row>
    <row r="1810" spans="2:16" ht="30.2" customHeight="1">
      <c r="B1810" s="312"/>
      <c r="C1810" s="35"/>
      <c r="D1810" s="163"/>
      <c r="E1810" s="159"/>
      <c r="F1810" s="157"/>
      <c r="G1810" s="159"/>
      <c r="H1810" s="169"/>
      <c r="I1810" s="38"/>
      <c r="J1810" s="38"/>
      <c r="K1810" s="38"/>
      <c r="L1810" s="39"/>
      <c r="M1810" s="36"/>
      <c r="N1810" s="157"/>
      <c r="O1810" s="220"/>
      <c r="P1810" s="38"/>
    </row>
    <row r="1811" spans="2:16" ht="30.2" customHeight="1">
      <c r="B1811" s="312"/>
      <c r="C1811" s="35"/>
      <c r="D1811" s="163"/>
      <c r="E1811" s="159"/>
      <c r="F1811" s="157"/>
      <c r="G1811" s="159"/>
      <c r="H1811" s="169"/>
      <c r="I1811" s="38"/>
      <c r="J1811" s="38"/>
      <c r="K1811" s="38"/>
      <c r="L1811" s="39"/>
      <c r="M1811" s="36"/>
      <c r="N1811" s="157"/>
      <c r="O1811" s="220"/>
      <c r="P1811" s="38"/>
    </row>
    <row r="1812" spans="2:16" ht="30.2" customHeight="1">
      <c r="B1812" s="312"/>
      <c r="C1812" s="35"/>
      <c r="D1812" s="163"/>
      <c r="E1812" s="159"/>
      <c r="F1812" s="157"/>
      <c r="G1812" s="159"/>
      <c r="H1812" s="169"/>
      <c r="I1812" s="38"/>
      <c r="J1812" s="38"/>
      <c r="K1812" s="38"/>
      <c r="L1812" s="39"/>
      <c r="M1812" s="36"/>
      <c r="N1812" s="157"/>
      <c r="O1812" s="220"/>
      <c r="P1812" s="38"/>
    </row>
    <row r="1813" spans="2:16" ht="30.2" customHeight="1">
      <c r="B1813" s="312"/>
      <c r="C1813" s="35"/>
      <c r="D1813" s="163"/>
      <c r="E1813" s="159"/>
      <c r="F1813" s="157"/>
      <c r="G1813" s="159"/>
      <c r="H1813" s="169"/>
      <c r="I1813" s="38"/>
      <c r="J1813" s="38"/>
      <c r="K1813" s="38"/>
      <c r="L1813" s="39"/>
      <c r="M1813" s="36"/>
      <c r="N1813" s="157"/>
      <c r="O1813" s="220"/>
      <c r="P1813" s="38"/>
    </row>
    <row r="1814" spans="2:16" ht="30.2" customHeight="1">
      <c r="B1814" s="312"/>
      <c r="C1814" s="35"/>
      <c r="D1814" s="163"/>
      <c r="E1814" s="159"/>
      <c r="F1814" s="157"/>
      <c r="G1814" s="159"/>
      <c r="H1814" s="169"/>
      <c r="I1814" s="38"/>
      <c r="J1814" s="38"/>
      <c r="K1814" s="38"/>
      <c r="L1814" s="39"/>
      <c r="M1814" s="36"/>
      <c r="N1814" s="157"/>
      <c r="O1814" s="220"/>
      <c r="P1814" s="38"/>
    </row>
    <row r="1815" spans="2:16" ht="30.2" customHeight="1">
      <c r="B1815" s="312"/>
      <c r="C1815" s="35"/>
      <c r="D1815" s="163"/>
      <c r="E1815" s="159"/>
      <c r="F1815" s="157"/>
      <c r="G1815" s="159"/>
      <c r="H1815" s="169"/>
      <c r="I1815" s="38"/>
      <c r="J1815" s="38"/>
      <c r="K1815" s="38"/>
      <c r="L1815" s="39"/>
      <c r="M1815" s="36"/>
      <c r="N1815" s="157"/>
      <c r="O1815" s="220"/>
      <c r="P1815" s="38"/>
    </row>
    <row r="1816" spans="2:16" ht="30.2" customHeight="1">
      <c r="B1816" s="312"/>
      <c r="C1816" s="35"/>
      <c r="D1816" s="163"/>
      <c r="E1816" s="159"/>
      <c r="F1816" s="157"/>
      <c r="G1816" s="159"/>
      <c r="H1816" s="169"/>
      <c r="I1816" s="38"/>
      <c r="J1816" s="38"/>
      <c r="K1816" s="38"/>
      <c r="L1816" s="39"/>
      <c r="M1816" s="36"/>
      <c r="N1816" s="157"/>
      <c r="O1816" s="220"/>
      <c r="P1816" s="38"/>
    </row>
    <row r="1817" spans="2:16" ht="30.2" customHeight="1">
      <c r="B1817" s="312"/>
      <c r="C1817" s="35"/>
      <c r="D1817" s="163"/>
      <c r="E1817" s="159"/>
      <c r="F1817" s="157"/>
      <c r="G1817" s="159"/>
      <c r="H1817" s="169"/>
      <c r="I1817" s="38"/>
      <c r="J1817" s="38"/>
      <c r="K1817" s="38"/>
      <c r="L1817" s="39"/>
      <c r="M1817" s="36"/>
      <c r="N1817" s="157"/>
      <c r="O1817" s="220"/>
      <c r="P1817" s="38"/>
    </row>
    <row r="1818" spans="2:16" ht="30.2" customHeight="1">
      <c r="B1818" s="312"/>
      <c r="C1818" s="35"/>
      <c r="D1818" s="163"/>
      <c r="E1818" s="159"/>
      <c r="F1818" s="157"/>
      <c r="G1818" s="159"/>
      <c r="H1818" s="169"/>
      <c r="I1818" s="38"/>
      <c r="J1818" s="38"/>
      <c r="K1818" s="38"/>
      <c r="L1818" s="39"/>
      <c r="M1818" s="36"/>
      <c r="N1818" s="157"/>
      <c r="O1818" s="220"/>
      <c r="P1818" s="38"/>
    </row>
    <row r="1819" spans="2:16" ht="30.2" customHeight="1">
      <c r="B1819" s="312"/>
      <c r="C1819" s="35"/>
      <c r="D1819" s="163"/>
      <c r="E1819" s="159"/>
      <c r="F1819" s="157"/>
      <c r="G1819" s="159"/>
      <c r="H1819" s="169"/>
      <c r="I1819" s="38"/>
      <c r="J1819" s="38"/>
      <c r="K1819" s="38"/>
      <c r="L1819" s="39"/>
      <c r="M1819" s="36"/>
      <c r="N1819" s="157"/>
      <c r="O1819" s="220"/>
      <c r="P1819" s="38"/>
    </row>
    <row r="1820" spans="2:16" ht="30.2" customHeight="1">
      <c r="B1820" s="312"/>
      <c r="C1820" s="35"/>
      <c r="D1820" s="163"/>
      <c r="E1820" s="159"/>
      <c r="F1820" s="157"/>
      <c r="G1820" s="159"/>
      <c r="H1820" s="169"/>
      <c r="I1820" s="38"/>
      <c r="J1820" s="38"/>
      <c r="K1820" s="38"/>
      <c r="L1820" s="39"/>
      <c r="M1820" s="36"/>
      <c r="N1820" s="157"/>
      <c r="O1820" s="220"/>
      <c r="P1820" s="38"/>
    </row>
    <row r="1821" spans="2:16" ht="30.2" customHeight="1">
      <c r="B1821" s="312"/>
      <c r="C1821" s="35"/>
      <c r="D1821" s="163"/>
      <c r="E1821" s="159"/>
      <c r="F1821" s="157"/>
      <c r="G1821" s="159"/>
      <c r="H1821" s="169"/>
      <c r="I1821" s="38"/>
      <c r="J1821" s="38"/>
      <c r="K1821" s="38"/>
      <c r="L1821" s="39"/>
      <c r="M1821" s="36"/>
      <c r="N1821" s="157"/>
      <c r="O1821" s="220"/>
      <c r="P1821" s="38"/>
    </row>
    <row r="1822" spans="2:16" ht="30.2" customHeight="1">
      <c r="B1822" s="312"/>
      <c r="C1822" s="35"/>
      <c r="D1822" s="163"/>
      <c r="E1822" s="159"/>
      <c r="F1822" s="157"/>
      <c r="G1822" s="159"/>
      <c r="H1822" s="169"/>
      <c r="I1822" s="38"/>
      <c r="J1822" s="38"/>
      <c r="K1822" s="38"/>
      <c r="L1822" s="39"/>
      <c r="M1822" s="36"/>
      <c r="N1822" s="157"/>
      <c r="O1822" s="220"/>
      <c r="P1822" s="38"/>
    </row>
    <row r="1823" spans="2:16" ht="30.2" customHeight="1">
      <c r="B1823" s="312"/>
      <c r="C1823" s="35"/>
      <c r="D1823" s="163"/>
      <c r="E1823" s="159"/>
      <c r="F1823" s="157"/>
      <c r="G1823" s="159"/>
      <c r="H1823" s="169"/>
      <c r="I1823" s="38"/>
      <c r="J1823" s="38"/>
      <c r="K1823" s="38"/>
      <c r="L1823" s="39"/>
      <c r="M1823" s="36"/>
      <c r="N1823" s="157"/>
      <c r="O1823" s="220"/>
      <c r="P1823" s="38"/>
    </row>
    <row r="1824" spans="2:16" ht="30.2" customHeight="1">
      <c r="B1824" s="312"/>
      <c r="C1824" s="35"/>
      <c r="D1824" s="163"/>
      <c r="E1824" s="159"/>
      <c r="F1824" s="157"/>
      <c r="G1824" s="159"/>
      <c r="H1824" s="169"/>
      <c r="I1824" s="38"/>
      <c r="J1824" s="38"/>
      <c r="K1824" s="38"/>
      <c r="L1824" s="39"/>
      <c r="M1824" s="36"/>
      <c r="N1824" s="157"/>
      <c r="O1824" s="220"/>
      <c r="P1824" s="38"/>
    </row>
    <row r="1825" spans="2:16" ht="30.2" customHeight="1">
      <c r="B1825" s="312"/>
      <c r="C1825" s="35"/>
      <c r="D1825" s="163"/>
      <c r="E1825" s="159"/>
      <c r="F1825" s="157"/>
      <c r="G1825" s="159"/>
      <c r="H1825" s="169"/>
      <c r="I1825" s="38"/>
      <c r="J1825" s="38"/>
      <c r="K1825" s="38"/>
      <c r="L1825" s="39"/>
      <c r="M1825" s="36"/>
      <c r="N1825" s="157"/>
      <c r="O1825" s="220"/>
      <c r="P1825" s="38"/>
    </row>
    <row r="1826" spans="2:16" ht="30.2" customHeight="1">
      <c r="B1826" s="312"/>
      <c r="C1826" s="35"/>
      <c r="D1826" s="163"/>
      <c r="E1826" s="159"/>
      <c r="F1826" s="157"/>
      <c r="G1826" s="159"/>
      <c r="H1826" s="169"/>
      <c r="I1826" s="38"/>
      <c r="J1826" s="38"/>
      <c r="K1826" s="38"/>
      <c r="L1826" s="39"/>
      <c r="M1826" s="36"/>
      <c r="N1826" s="157"/>
      <c r="O1826" s="220"/>
      <c r="P1826" s="38"/>
    </row>
    <row r="1827" spans="2:16" ht="30.2" customHeight="1">
      <c r="B1827" s="312"/>
      <c r="C1827" s="35"/>
      <c r="D1827" s="163"/>
      <c r="E1827" s="159"/>
      <c r="F1827" s="157"/>
      <c r="G1827" s="159"/>
      <c r="H1827" s="169"/>
      <c r="I1827" s="38"/>
      <c r="J1827" s="38"/>
      <c r="K1827" s="38"/>
      <c r="L1827" s="39"/>
      <c r="M1827" s="36"/>
      <c r="N1827" s="157"/>
      <c r="O1827" s="220"/>
      <c r="P1827" s="38"/>
    </row>
    <row r="1828" spans="2:16" ht="30.2" customHeight="1">
      <c r="B1828" s="312"/>
      <c r="C1828" s="35"/>
      <c r="D1828" s="163"/>
      <c r="E1828" s="159"/>
      <c r="F1828" s="157"/>
      <c r="G1828" s="159"/>
      <c r="H1828" s="169"/>
      <c r="I1828" s="38"/>
      <c r="J1828" s="38"/>
      <c r="K1828" s="38"/>
      <c r="L1828" s="39"/>
      <c r="M1828" s="36"/>
      <c r="N1828" s="157"/>
      <c r="O1828" s="220"/>
      <c r="P1828" s="38"/>
    </row>
    <row r="1829" spans="2:16" ht="30.2" customHeight="1">
      <c r="B1829" s="312"/>
      <c r="C1829" s="35"/>
      <c r="D1829" s="163"/>
      <c r="E1829" s="159"/>
      <c r="F1829" s="157"/>
      <c r="G1829" s="159"/>
      <c r="H1829" s="169"/>
      <c r="I1829" s="38"/>
      <c r="J1829" s="38"/>
      <c r="K1829" s="38"/>
      <c r="L1829" s="39"/>
      <c r="M1829" s="36"/>
      <c r="N1829" s="157"/>
      <c r="O1829" s="220"/>
      <c r="P1829" s="38"/>
    </row>
    <row r="1830" spans="2:16" ht="30.2" customHeight="1">
      <c r="B1830" s="312"/>
      <c r="C1830" s="35"/>
      <c r="D1830" s="163"/>
      <c r="E1830" s="159"/>
      <c r="F1830" s="157"/>
      <c r="G1830" s="159"/>
      <c r="H1830" s="169"/>
      <c r="I1830" s="38"/>
      <c r="J1830" s="38"/>
      <c r="K1830" s="38"/>
      <c r="L1830" s="39"/>
      <c r="M1830" s="36"/>
      <c r="N1830" s="157"/>
      <c r="O1830" s="220"/>
      <c r="P1830" s="38"/>
    </row>
    <row r="1831" spans="2:16" ht="30.2" customHeight="1">
      <c r="B1831" s="312"/>
      <c r="C1831" s="35"/>
      <c r="D1831" s="163"/>
      <c r="E1831" s="159"/>
      <c r="F1831" s="157"/>
      <c r="G1831" s="159"/>
      <c r="H1831" s="169"/>
      <c r="I1831" s="38"/>
      <c r="J1831" s="38"/>
      <c r="K1831" s="38"/>
      <c r="L1831" s="39"/>
      <c r="M1831" s="36"/>
      <c r="N1831" s="157"/>
      <c r="O1831" s="220"/>
      <c r="P1831" s="38"/>
    </row>
    <row r="1832" spans="2:16" ht="30.2" customHeight="1">
      <c r="B1832" s="312"/>
      <c r="C1832" s="35"/>
      <c r="D1832" s="163"/>
      <c r="E1832" s="159"/>
      <c r="F1832" s="157"/>
      <c r="G1832" s="159"/>
      <c r="H1832" s="169"/>
      <c r="I1832" s="38"/>
      <c r="J1832" s="38"/>
      <c r="K1832" s="38"/>
      <c r="L1832" s="39"/>
      <c r="M1832" s="36"/>
      <c r="N1832" s="157"/>
      <c r="O1832" s="220"/>
      <c r="P1832" s="38"/>
    </row>
    <row r="1833" spans="2:16" ht="30.2" customHeight="1">
      <c r="B1833" s="312"/>
      <c r="C1833" s="35"/>
      <c r="D1833" s="163"/>
      <c r="E1833" s="159"/>
      <c r="F1833" s="157"/>
      <c r="G1833" s="159"/>
      <c r="H1833" s="169"/>
      <c r="I1833" s="38"/>
      <c r="J1833" s="38"/>
      <c r="K1833" s="38"/>
      <c r="L1833" s="39"/>
      <c r="M1833" s="36"/>
      <c r="N1833" s="157"/>
      <c r="O1833" s="220"/>
      <c r="P1833" s="38"/>
    </row>
    <row r="1834" spans="2:16" ht="30.2" customHeight="1">
      <c r="B1834" s="312"/>
      <c r="C1834" s="35"/>
      <c r="D1834" s="163"/>
      <c r="E1834" s="159"/>
      <c r="F1834" s="157"/>
      <c r="G1834" s="159"/>
      <c r="H1834" s="169"/>
      <c r="I1834" s="38"/>
      <c r="J1834" s="38"/>
      <c r="K1834" s="38"/>
      <c r="L1834" s="39"/>
      <c r="M1834" s="36"/>
      <c r="N1834" s="157"/>
      <c r="O1834" s="220"/>
      <c r="P1834" s="38"/>
    </row>
    <row r="1835" spans="2:16" ht="30.2" customHeight="1">
      <c r="B1835" s="312"/>
      <c r="C1835" s="35"/>
      <c r="D1835" s="163"/>
      <c r="E1835" s="159"/>
      <c r="F1835" s="157"/>
      <c r="G1835" s="159"/>
      <c r="H1835" s="169"/>
      <c r="I1835" s="38"/>
      <c r="J1835" s="38"/>
      <c r="K1835" s="38"/>
      <c r="L1835" s="39"/>
      <c r="M1835" s="36"/>
      <c r="N1835" s="157"/>
      <c r="O1835" s="220"/>
      <c r="P1835" s="38"/>
    </row>
    <row r="1836" spans="2:16" ht="30.2" customHeight="1">
      <c r="B1836" s="312"/>
      <c r="C1836" s="35"/>
      <c r="D1836" s="163"/>
      <c r="E1836" s="159"/>
      <c r="F1836" s="157"/>
      <c r="G1836" s="159"/>
      <c r="H1836" s="169"/>
      <c r="I1836" s="38"/>
      <c r="J1836" s="38"/>
      <c r="K1836" s="38"/>
      <c r="L1836" s="39"/>
      <c r="M1836" s="36"/>
      <c r="N1836" s="157"/>
      <c r="O1836" s="220"/>
      <c r="P1836" s="38"/>
    </row>
    <row r="1837" spans="2:16" ht="30.2" customHeight="1">
      <c r="B1837" s="312"/>
      <c r="C1837" s="35"/>
      <c r="D1837" s="163"/>
      <c r="E1837" s="159"/>
      <c r="F1837" s="157"/>
      <c r="G1837" s="159"/>
      <c r="H1837" s="169"/>
      <c r="I1837" s="38"/>
      <c r="J1837" s="38"/>
      <c r="K1837" s="38"/>
      <c r="L1837" s="39"/>
      <c r="M1837" s="36"/>
      <c r="N1837" s="157"/>
      <c r="O1837" s="220"/>
      <c r="P1837" s="38"/>
    </row>
    <row r="1838" spans="2:16" ht="30.2" customHeight="1">
      <c r="B1838" s="312"/>
      <c r="C1838" s="35"/>
      <c r="D1838" s="163"/>
      <c r="E1838" s="159"/>
      <c r="F1838" s="157"/>
      <c r="G1838" s="159"/>
      <c r="H1838" s="169"/>
      <c r="I1838" s="38"/>
      <c r="J1838" s="38"/>
      <c r="K1838" s="38"/>
      <c r="L1838" s="39"/>
      <c r="M1838" s="36"/>
      <c r="N1838" s="157"/>
      <c r="O1838" s="220"/>
      <c r="P1838" s="38"/>
    </row>
    <row r="1839" spans="2:16" ht="30.2" customHeight="1">
      <c r="B1839" s="312"/>
      <c r="C1839" s="35"/>
      <c r="D1839" s="163"/>
      <c r="E1839" s="159"/>
      <c r="F1839" s="157"/>
      <c r="G1839" s="159"/>
      <c r="H1839" s="169"/>
      <c r="I1839" s="38"/>
      <c r="J1839" s="38"/>
      <c r="K1839" s="38"/>
      <c r="L1839" s="39"/>
      <c r="M1839" s="36"/>
      <c r="N1839" s="157"/>
      <c r="O1839" s="220"/>
      <c r="P1839" s="38"/>
    </row>
    <row r="1840" spans="2:16" ht="30.2" customHeight="1">
      <c r="B1840" s="312"/>
      <c r="C1840" s="35"/>
      <c r="D1840" s="163"/>
      <c r="E1840" s="159"/>
      <c r="F1840" s="157"/>
      <c r="G1840" s="159"/>
      <c r="H1840" s="169"/>
      <c r="I1840" s="38"/>
      <c r="J1840" s="38"/>
      <c r="K1840" s="38"/>
      <c r="L1840" s="39"/>
      <c r="M1840" s="36"/>
      <c r="N1840" s="157"/>
      <c r="O1840" s="220"/>
      <c r="P1840" s="38"/>
    </row>
    <row r="1841" spans="2:16" ht="30.2" customHeight="1">
      <c r="B1841" s="312"/>
      <c r="C1841" s="35"/>
      <c r="D1841" s="163"/>
      <c r="E1841" s="159"/>
      <c r="F1841" s="157"/>
      <c r="G1841" s="159"/>
      <c r="H1841" s="169"/>
      <c r="I1841" s="38"/>
      <c r="J1841" s="38"/>
      <c r="K1841" s="38"/>
      <c r="L1841" s="39"/>
      <c r="M1841" s="36"/>
      <c r="N1841" s="157"/>
      <c r="O1841" s="220"/>
      <c r="P1841" s="38"/>
    </row>
    <row r="1842" spans="2:16" ht="30.2" customHeight="1">
      <c r="B1842" s="312"/>
      <c r="C1842" s="35"/>
      <c r="D1842" s="163"/>
      <c r="E1842" s="159"/>
      <c r="F1842" s="157"/>
      <c r="G1842" s="159"/>
      <c r="H1842" s="169"/>
      <c r="I1842" s="38"/>
      <c r="J1842" s="38"/>
      <c r="K1842" s="38"/>
      <c r="L1842" s="39"/>
      <c r="M1842" s="36"/>
      <c r="N1842" s="157"/>
      <c r="O1842" s="220"/>
      <c r="P1842" s="38"/>
    </row>
    <row r="1843" spans="2:16" ht="30.2" customHeight="1">
      <c r="B1843" s="312"/>
      <c r="C1843" s="35"/>
      <c r="D1843" s="163"/>
      <c r="E1843" s="159"/>
      <c r="F1843" s="157"/>
      <c r="G1843" s="159"/>
      <c r="H1843" s="169"/>
      <c r="I1843" s="38"/>
      <c r="J1843" s="38"/>
      <c r="K1843" s="38"/>
      <c r="L1843" s="39"/>
      <c r="M1843" s="36"/>
      <c r="N1843" s="157"/>
      <c r="O1843" s="220"/>
      <c r="P1843" s="38"/>
    </row>
    <row r="1844" spans="2:16" ht="30.2" customHeight="1">
      <c r="B1844" s="312"/>
      <c r="C1844" s="35"/>
      <c r="D1844" s="163"/>
      <c r="E1844" s="159"/>
      <c r="F1844" s="157"/>
      <c r="G1844" s="159"/>
      <c r="H1844" s="169"/>
      <c r="I1844" s="38"/>
      <c r="J1844" s="38"/>
      <c r="K1844" s="38"/>
      <c r="L1844" s="39"/>
      <c r="M1844" s="36"/>
      <c r="N1844" s="157"/>
      <c r="O1844" s="220"/>
      <c r="P1844" s="38"/>
    </row>
    <row r="1845" spans="2:16" ht="30.2" customHeight="1">
      <c r="B1845" s="312"/>
      <c r="C1845" s="35"/>
      <c r="D1845" s="163"/>
      <c r="E1845" s="159"/>
      <c r="F1845" s="157"/>
      <c r="G1845" s="159"/>
      <c r="H1845" s="169"/>
      <c r="I1845" s="38"/>
      <c r="J1845" s="38"/>
      <c r="K1845" s="38"/>
      <c r="L1845" s="39"/>
      <c r="M1845" s="36"/>
      <c r="N1845" s="157"/>
      <c r="O1845" s="220"/>
      <c r="P1845" s="38"/>
    </row>
    <row r="1846" spans="2:16" ht="30.2" customHeight="1">
      <c r="B1846" s="312"/>
      <c r="C1846" s="35"/>
      <c r="D1846" s="163"/>
      <c r="E1846" s="159"/>
      <c r="F1846" s="157"/>
      <c r="G1846" s="159"/>
      <c r="H1846" s="169"/>
      <c r="I1846" s="38"/>
      <c r="J1846" s="38"/>
      <c r="K1846" s="38"/>
      <c r="L1846" s="39"/>
      <c r="M1846" s="36"/>
      <c r="N1846" s="157"/>
      <c r="O1846" s="220"/>
      <c r="P1846" s="38"/>
    </row>
    <row r="1847" spans="2:16" ht="30.2" customHeight="1">
      <c r="B1847" s="312"/>
      <c r="C1847" s="35"/>
      <c r="D1847" s="163"/>
      <c r="E1847" s="159"/>
      <c r="F1847" s="157"/>
      <c r="G1847" s="159"/>
      <c r="H1847" s="169"/>
      <c r="I1847" s="38"/>
      <c r="J1847" s="38"/>
      <c r="K1847" s="38"/>
      <c r="L1847" s="39"/>
      <c r="M1847" s="36"/>
      <c r="N1847" s="157"/>
      <c r="O1847" s="220"/>
      <c r="P1847" s="38"/>
    </row>
    <row r="1848" spans="2:16" ht="30.2" customHeight="1">
      <c r="B1848" s="312"/>
      <c r="C1848" s="35"/>
      <c r="D1848" s="163"/>
      <c r="E1848" s="159"/>
      <c r="F1848" s="157"/>
      <c r="G1848" s="159"/>
      <c r="H1848" s="169"/>
      <c r="I1848" s="38"/>
      <c r="J1848" s="38"/>
      <c r="K1848" s="38"/>
      <c r="L1848" s="39"/>
      <c r="M1848" s="36"/>
      <c r="N1848" s="157"/>
      <c r="O1848" s="220"/>
      <c r="P1848" s="38"/>
    </row>
    <row r="1849" spans="2:16" ht="30.2" customHeight="1">
      <c r="B1849" s="312"/>
      <c r="C1849" s="35"/>
      <c r="D1849" s="163"/>
      <c r="E1849" s="159"/>
      <c r="F1849" s="157"/>
      <c r="G1849" s="159"/>
      <c r="H1849" s="169"/>
      <c r="I1849" s="38"/>
      <c r="J1849" s="38"/>
      <c r="K1849" s="38"/>
      <c r="L1849" s="39"/>
      <c r="M1849" s="36"/>
      <c r="N1849" s="157"/>
      <c r="O1849" s="220"/>
      <c r="P1849" s="38"/>
    </row>
    <row r="1850" spans="2:16" ht="30.2" customHeight="1">
      <c r="B1850" s="312"/>
      <c r="C1850" s="35"/>
      <c r="D1850" s="163"/>
      <c r="E1850" s="159"/>
      <c r="F1850" s="157"/>
      <c r="G1850" s="159"/>
      <c r="H1850" s="169"/>
      <c r="I1850" s="38"/>
      <c r="J1850" s="38"/>
      <c r="K1850" s="38"/>
      <c r="L1850" s="39"/>
      <c r="M1850" s="36"/>
      <c r="N1850" s="157"/>
      <c r="O1850" s="220"/>
      <c r="P1850" s="38"/>
    </row>
    <row r="1851" spans="2:16" ht="30.2" customHeight="1">
      <c r="B1851" s="312"/>
      <c r="C1851" s="35"/>
      <c r="D1851" s="163"/>
      <c r="E1851" s="159"/>
      <c r="F1851" s="157"/>
      <c r="G1851" s="159"/>
      <c r="H1851" s="169"/>
      <c r="I1851" s="38"/>
      <c r="J1851" s="38"/>
      <c r="K1851" s="38"/>
      <c r="L1851" s="39"/>
      <c r="M1851" s="36"/>
      <c r="N1851" s="157"/>
      <c r="O1851" s="220"/>
      <c r="P1851" s="38"/>
    </row>
    <row r="1852" spans="2:16" ht="30.2" customHeight="1">
      <c r="B1852" s="312"/>
      <c r="C1852" s="35"/>
      <c r="D1852" s="163"/>
      <c r="E1852" s="159"/>
      <c r="F1852" s="157"/>
      <c r="G1852" s="159"/>
      <c r="H1852" s="169"/>
      <c r="I1852" s="38"/>
      <c r="J1852" s="38"/>
      <c r="K1852" s="38"/>
      <c r="L1852" s="39"/>
      <c r="M1852" s="36"/>
      <c r="N1852" s="157"/>
      <c r="O1852" s="220"/>
      <c r="P1852" s="38"/>
    </row>
    <row r="1853" spans="2:16" ht="30.2" customHeight="1">
      <c r="B1853" s="312"/>
      <c r="C1853" s="35"/>
      <c r="D1853" s="163"/>
      <c r="E1853" s="159"/>
      <c r="F1853" s="157"/>
      <c r="G1853" s="159"/>
      <c r="H1853" s="169"/>
      <c r="I1853" s="38"/>
      <c r="J1853" s="38"/>
      <c r="K1853" s="38"/>
      <c r="L1853" s="39"/>
      <c r="M1853" s="36"/>
      <c r="N1853" s="157"/>
      <c r="O1853" s="220"/>
      <c r="P1853" s="38"/>
    </row>
    <row r="1854" spans="2:16" ht="30.2" customHeight="1">
      <c r="B1854" s="312"/>
      <c r="C1854" s="35"/>
      <c r="D1854" s="163"/>
      <c r="E1854" s="159"/>
      <c r="F1854" s="157"/>
      <c r="G1854" s="159"/>
      <c r="H1854" s="169"/>
      <c r="I1854" s="38"/>
      <c r="J1854" s="38"/>
      <c r="K1854" s="38"/>
      <c r="L1854" s="39"/>
      <c r="M1854" s="36"/>
      <c r="N1854" s="157"/>
      <c r="O1854" s="220"/>
      <c r="P1854" s="38"/>
    </row>
    <row r="1855" spans="2:16" ht="30.2" customHeight="1">
      <c r="B1855" s="312"/>
      <c r="C1855" s="35"/>
      <c r="D1855" s="163"/>
      <c r="E1855" s="159"/>
      <c r="F1855" s="157"/>
      <c r="G1855" s="159"/>
      <c r="H1855" s="169"/>
      <c r="I1855" s="38"/>
      <c r="J1855" s="38"/>
      <c r="K1855" s="38"/>
      <c r="L1855" s="39"/>
      <c r="M1855" s="36"/>
      <c r="N1855" s="157"/>
      <c r="O1855" s="220"/>
      <c r="P1855" s="38"/>
    </row>
    <row r="1856" spans="2:16" ht="30.2" customHeight="1">
      <c r="B1856" s="312"/>
      <c r="C1856" s="35"/>
      <c r="D1856" s="163"/>
      <c r="E1856" s="159"/>
      <c r="F1856" s="157"/>
      <c r="G1856" s="159"/>
      <c r="H1856" s="169"/>
      <c r="I1856" s="38"/>
      <c r="J1856" s="38"/>
      <c r="K1856" s="38"/>
      <c r="L1856" s="39"/>
      <c r="M1856" s="36"/>
      <c r="N1856" s="157"/>
      <c r="O1856" s="220"/>
      <c r="P1856" s="38"/>
    </row>
    <row r="1857" spans="2:16" ht="30.2" customHeight="1">
      <c r="B1857" s="312"/>
      <c r="C1857" s="35"/>
      <c r="D1857" s="163"/>
      <c r="E1857" s="159"/>
      <c r="F1857" s="157"/>
      <c r="G1857" s="159"/>
      <c r="H1857" s="169"/>
      <c r="I1857" s="38"/>
      <c r="J1857" s="38"/>
      <c r="K1857" s="38"/>
      <c r="L1857" s="39"/>
      <c r="M1857" s="36"/>
      <c r="N1857" s="157"/>
      <c r="O1857" s="220"/>
      <c r="P1857" s="38"/>
    </row>
    <row r="1858" spans="2:16" ht="30.2" customHeight="1">
      <c r="B1858" s="312"/>
      <c r="C1858" s="35"/>
      <c r="D1858" s="163"/>
      <c r="E1858" s="159"/>
      <c r="F1858" s="157"/>
      <c r="G1858" s="159"/>
      <c r="H1858" s="169"/>
      <c r="I1858" s="38"/>
      <c r="J1858" s="38"/>
      <c r="K1858" s="38"/>
      <c r="L1858" s="39"/>
      <c r="M1858" s="36"/>
      <c r="N1858" s="157"/>
      <c r="O1858" s="220"/>
      <c r="P1858" s="38"/>
    </row>
    <row r="1859" spans="2:16" ht="30.2" customHeight="1">
      <c r="B1859" s="312"/>
      <c r="C1859" s="35"/>
      <c r="D1859" s="163"/>
      <c r="E1859" s="159"/>
      <c r="F1859" s="157"/>
      <c r="G1859" s="159"/>
      <c r="H1859" s="169"/>
      <c r="I1859" s="38"/>
      <c r="J1859" s="38"/>
      <c r="K1859" s="38"/>
      <c r="L1859" s="39"/>
      <c r="M1859" s="36"/>
      <c r="N1859" s="157"/>
      <c r="O1859" s="220"/>
      <c r="P1859" s="38"/>
    </row>
    <row r="1860" spans="2:16" ht="30.2" customHeight="1">
      <c r="B1860" s="312"/>
      <c r="C1860" s="35"/>
      <c r="D1860" s="163"/>
      <c r="E1860" s="159"/>
      <c r="F1860" s="157"/>
      <c r="G1860" s="159"/>
      <c r="H1860" s="169"/>
      <c r="I1860" s="38"/>
      <c r="J1860" s="38"/>
      <c r="K1860" s="38"/>
      <c r="L1860" s="39"/>
      <c r="M1860" s="36"/>
      <c r="N1860" s="157"/>
      <c r="O1860" s="220"/>
      <c r="P1860" s="38"/>
    </row>
    <row r="1861" spans="2:16" ht="30.2" customHeight="1">
      <c r="B1861" s="312"/>
      <c r="C1861" s="35"/>
      <c r="D1861" s="163"/>
      <c r="E1861" s="159"/>
      <c r="F1861" s="157"/>
      <c r="G1861" s="159"/>
      <c r="H1861" s="169"/>
      <c r="I1861" s="38"/>
      <c r="J1861" s="38"/>
      <c r="K1861" s="38"/>
      <c r="L1861" s="39"/>
      <c r="M1861" s="36"/>
      <c r="N1861" s="157"/>
      <c r="O1861" s="220"/>
      <c r="P1861" s="38"/>
    </row>
    <row r="1862" spans="2:16" ht="30.2" customHeight="1">
      <c r="B1862" s="312"/>
      <c r="C1862" s="35"/>
      <c r="D1862" s="163"/>
      <c r="E1862" s="159"/>
      <c r="F1862" s="157"/>
      <c r="G1862" s="159"/>
      <c r="H1862" s="169"/>
      <c r="I1862" s="38"/>
      <c r="J1862" s="38"/>
      <c r="K1862" s="38"/>
      <c r="L1862" s="39"/>
      <c r="M1862" s="36"/>
      <c r="N1862" s="157"/>
      <c r="O1862" s="220"/>
      <c r="P1862" s="38"/>
    </row>
    <row r="1863" spans="2:16" ht="30.2" customHeight="1">
      <c r="B1863" s="312"/>
      <c r="C1863" s="35"/>
      <c r="D1863" s="163"/>
      <c r="E1863" s="159"/>
      <c r="F1863" s="157"/>
      <c r="G1863" s="159"/>
      <c r="H1863" s="169"/>
      <c r="I1863" s="38"/>
      <c r="J1863" s="38"/>
      <c r="K1863" s="38"/>
      <c r="L1863" s="39"/>
      <c r="M1863" s="36"/>
      <c r="N1863" s="157"/>
      <c r="O1863" s="220"/>
      <c r="P1863" s="38"/>
    </row>
    <row r="1864" spans="2:16" ht="30.2" customHeight="1">
      <c r="B1864" s="312"/>
      <c r="C1864" s="35"/>
      <c r="D1864" s="163"/>
      <c r="E1864" s="159"/>
      <c r="F1864" s="157"/>
      <c r="G1864" s="159"/>
      <c r="H1864" s="169"/>
      <c r="I1864" s="38"/>
      <c r="J1864" s="38"/>
      <c r="K1864" s="38"/>
      <c r="L1864" s="39"/>
      <c r="M1864" s="36"/>
      <c r="N1864" s="157"/>
      <c r="O1864" s="220"/>
      <c r="P1864" s="38"/>
    </row>
    <row r="1865" spans="2:16" ht="30.2" customHeight="1">
      <c r="B1865" s="312"/>
      <c r="C1865" s="35"/>
      <c r="D1865" s="163"/>
      <c r="E1865" s="159"/>
      <c r="F1865" s="157"/>
      <c r="G1865" s="159"/>
      <c r="H1865" s="169"/>
      <c r="I1865" s="38"/>
      <c r="J1865" s="38"/>
      <c r="K1865" s="38"/>
      <c r="L1865" s="39"/>
      <c r="M1865" s="36"/>
      <c r="N1865" s="157"/>
      <c r="O1865" s="220"/>
      <c r="P1865" s="38"/>
    </row>
    <row r="1866" spans="2:16" ht="30.2" customHeight="1">
      <c r="B1866" s="312"/>
      <c r="C1866" s="35"/>
      <c r="D1866" s="163"/>
      <c r="E1866" s="159"/>
      <c r="F1866" s="157"/>
      <c r="G1866" s="159"/>
      <c r="H1866" s="169"/>
      <c r="I1866" s="38"/>
      <c r="J1866" s="38"/>
      <c r="K1866" s="38"/>
      <c r="L1866" s="39"/>
      <c r="M1866" s="36"/>
      <c r="N1866" s="157"/>
      <c r="O1866" s="220"/>
      <c r="P1866" s="38"/>
    </row>
    <row r="1867" spans="2:16" ht="30.2" customHeight="1">
      <c r="B1867" s="312"/>
      <c r="C1867" s="35"/>
      <c r="D1867" s="163"/>
      <c r="E1867" s="159"/>
      <c r="F1867" s="157"/>
      <c r="G1867" s="159"/>
      <c r="H1867" s="169"/>
      <c r="I1867" s="38"/>
      <c r="J1867" s="38"/>
      <c r="K1867" s="38"/>
      <c r="L1867" s="39"/>
      <c r="M1867" s="36"/>
      <c r="N1867" s="157"/>
      <c r="O1867" s="220"/>
      <c r="P1867" s="38"/>
    </row>
    <row r="1868" spans="2:16" ht="30.2" customHeight="1">
      <c r="B1868" s="312"/>
      <c r="C1868" s="35"/>
      <c r="D1868" s="163"/>
      <c r="E1868" s="159"/>
      <c r="F1868" s="157"/>
      <c r="G1868" s="159"/>
      <c r="H1868" s="169"/>
      <c r="I1868" s="38"/>
      <c r="J1868" s="38"/>
      <c r="K1868" s="38"/>
      <c r="L1868" s="39"/>
      <c r="M1868" s="36"/>
      <c r="N1868" s="157"/>
      <c r="O1868" s="220"/>
      <c r="P1868" s="38"/>
    </row>
    <row r="1869" spans="2:16" ht="30.2" customHeight="1">
      <c r="B1869" s="312"/>
      <c r="C1869" s="35"/>
      <c r="D1869" s="163"/>
      <c r="E1869" s="159"/>
      <c r="F1869" s="157"/>
      <c r="G1869" s="159"/>
      <c r="H1869" s="169"/>
      <c r="I1869" s="38"/>
      <c r="J1869" s="38"/>
      <c r="K1869" s="38"/>
      <c r="L1869" s="39"/>
      <c r="M1869" s="36"/>
      <c r="N1869" s="157"/>
      <c r="O1869" s="220"/>
      <c r="P1869" s="38"/>
    </row>
    <row r="1870" spans="2:16" ht="30.2" customHeight="1">
      <c r="B1870" s="312"/>
      <c r="C1870" s="35"/>
      <c r="D1870" s="163"/>
      <c r="E1870" s="159"/>
      <c r="F1870" s="157"/>
      <c r="G1870" s="159"/>
      <c r="H1870" s="169"/>
      <c r="I1870" s="38"/>
      <c r="J1870" s="38"/>
      <c r="K1870" s="38"/>
      <c r="L1870" s="39"/>
      <c r="M1870" s="36"/>
      <c r="N1870" s="157"/>
      <c r="O1870" s="220"/>
      <c r="P1870" s="38"/>
    </row>
    <row r="1871" spans="2:16" ht="30.2" customHeight="1">
      <c r="B1871" s="312"/>
      <c r="C1871" s="35"/>
      <c r="D1871" s="163"/>
      <c r="E1871" s="159"/>
      <c r="F1871" s="157"/>
      <c r="G1871" s="159"/>
      <c r="H1871" s="169"/>
      <c r="I1871" s="38"/>
      <c r="J1871" s="38"/>
      <c r="K1871" s="38"/>
      <c r="L1871" s="39"/>
      <c r="M1871" s="36"/>
      <c r="N1871" s="157"/>
      <c r="O1871" s="220"/>
      <c r="P1871" s="38"/>
    </row>
    <row r="1872" spans="2:16" ht="30.2" customHeight="1">
      <c r="B1872" s="312"/>
      <c r="C1872" s="35"/>
      <c r="D1872" s="163"/>
      <c r="E1872" s="159"/>
      <c r="F1872" s="157"/>
      <c r="G1872" s="159"/>
      <c r="H1872" s="169"/>
      <c r="I1872" s="38"/>
      <c r="J1872" s="38"/>
      <c r="K1872" s="38"/>
      <c r="L1872" s="39"/>
      <c r="M1872" s="36"/>
      <c r="N1872" s="157"/>
      <c r="O1872" s="220"/>
      <c r="P1872" s="38"/>
    </row>
    <row r="1873" spans="2:16" ht="30.2" customHeight="1">
      <c r="B1873" s="312"/>
      <c r="C1873" s="35"/>
      <c r="D1873" s="163"/>
      <c r="E1873" s="159"/>
      <c r="F1873" s="157"/>
      <c r="G1873" s="159"/>
      <c r="H1873" s="169"/>
      <c r="I1873" s="38"/>
      <c r="J1873" s="38"/>
      <c r="K1873" s="38"/>
      <c r="L1873" s="39"/>
      <c r="M1873" s="36"/>
      <c r="N1873" s="157"/>
      <c r="O1873" s="220"/>
      <c r="P1873" s="38"/>
    </row>
    <row r="1874" spans="2:16" ht="30.2" customHeight="1">
      <c r="B1874" s="312"/>
      <c r="C1874" s="35"/>
      <c r="D1874" s="163"/>
      <c r="E1874" s="159"/>
      <c r="F1874" s="157"/>
      <c r="G1874" s="159"/>
      <c r="H1874" s="169"/>
      <c r="I1874" s="38"/>
      <c r="J1874" s="38"/>
      <c r="K1874" s="38"/>
      <c r="L1874" s="39"/>
      <c r="M1874" s="36"/>
      <c r="N1874" s="157"/>
      <c r="O1874" s="220"/>
      <c r="P1874" s="38"/>
    </row>
    <row r="1875" spans="2:16" ht="30.2" customHeight="1">
      <c r="B1875" s="312"/>
      <c r="C1875" s="35"/>
      <c r="D1875" s="163"/>
      <c r="E1875" s="159"/>
      <c r="F1875" s="157"/>
      <c r="G1875" s="159"/>
      <c r="H1875" s="169"/>
      <c r="I1875" s="38"/>
      <c r="J1875" s="38"/>
      <c r="K1875" s="38"/>
      <c r="L1875" s="39"/>
      <c r="M1875" s="36"/>
      <c r="N1875" s="157"/>
      <c r="O1875" s="220"/>
      <c r="P1875" s="38"/>
    </row>
    <row r="1876" spans="2:16" ht="30.2" customHeight="1">
      <c r="B1876" s="312"/>
      <c r="C1876" s="35"/>
      <c r="D1876" s="163"/>
      <c r="E1876" s="159"/>
      <c r="F1876" s="157"/>
      <c r="G1876" s="159"/>
      <c r="H1876" s="169"/>
      <c r="I1876" s="38"/>
      <c r="J1876" s="38"/>
      <c r="K1876" s="38"/>
      <c r="L1876" s="39"/>
      <c r="M1876" s="36"/>
      <c r="N1876" s="157"/>
      <c r="O1876" s="220"/>
      <c r="P1876" s="38"/>
    </row>
    <row r="1877" spans="2:16" ht="30.2" customHeight="1">
      <c r="B1877" s="312"/>
      <c r="C1877" s="35"/>
      <c r="D1877" s="163"/>
      <c r="E1877" s="159"/>
      <c r="F1877" s="157"/>
      <c r="G1877" s="159"/>
      <c r="H1877" s="169"/>
      <c r="I1877" s="38"/>
      <c r="J1877" s="38"/>
      <c r="K1877" s="38"/>
      <c r="L1877" s="39"/>
      <c r="M1877" s="36"/>
      <c r="N1877" s="157"/>
      <c r="O1877" s="220"/>
      <c r="P1877" s="38"/>
    </row>
    <row r="1878" spans="2:16" ht="30.2" customHeight="1">
      <c r="B1878" s="312"/>
      <c r="C1878" s="35"/>
      <c r="D1878" s="163"/>
      <c r="E1878" s="159"/>
      <c r="F1878" s="157"/>
      <c r="G1878" s="159"/>
      <c r="H1878" s="169"/>
      <c r="I1878" s="38"/>
      <c r="J1878" s="38"/>
      <c r="K1878" s="38"/>
      <c r="L1878" s="39"/>
      <c r="M1878" s="36"/>
      <c r="N1878" s="157"/>
      <c r="O1878" s="220"/>
      <c r="P1878" s="38"/>
    </row>
    <row r="1879" spans="2:16" ht="30.2" customHeight="1">
      <c r="B1879" s="312"/>
      <c r="C1879" s="35"/>
      <c r="D1879" s="163"/>
      <c r="E1879" s="159"/>
      <c r="F1879" s="157"/>
      <c r="G1879" s="159"/>
      <c r="H1879" s="169"/>
      <c r="I1879" s="38"/>
      <c r="J1879" s="38"/>
      <c r="K1879" s="38"/>
      <c r="L1879" s="39"/>
      <c r="M1879" s="36"/>
      <c r="N1879" s="157"/>
      <c r="O1879" s="220"/>
      <c r="P1879" s="38"/>
    </row>
    <row r="1880" spans="2:16" ht="30.2" customHeight="1">
      <c r="B1880" s="312"/>
      <c r="C1880" s="35"/>
      <c r="D1880" s="163"/>
      <c r="E1880" s="159"/>
      <c r="F1880" s="157"/>
      <c r="G1880" s="159"/>
      <c r="H1880" s="169"/>
      <c r="I1880" s="38"/>
      <c r="J1880" s="38"/>
      <c r="K1880" s="38"/>
      <c r="L1880" s="39"/>
      <c r="M1880" s="36"/>
      <c r="N1880" s="157"/>
      <c r="O1880" s="220"/>
      <c r="P1880" s="38"/>
    </row>
    <row r="1881" spans="2:16" ht="30.2" customHeight="1">
      <c r="B1881" s="312"/>
      <c r="C1881" s="35"/>
      <c r="D1881" s="163"/>
      <c r="E1881" s="159"/>
      <c r="F1881" s="157"/>
      <c r="G1881" s="159"/>
      <c r="H1881" s="169"/>
      <c r="I1881" s="38"/>
      <c r="J1881" s="38"/>
      <c r="K1881" s="38"/>
      <c r="L1881" s="39"/>
      <c r="M1881" s="36"/>
      <c r="N1881" s="157"/>
      <c r="O1881" s="220"/>
      <c r="P1881" s="38"/>
    </row>
    <row r="1882" spans="2:16" ht="30.2" customHeight="1">
      <c r="B1882" s="312"/>
      <c r="C1882" s="35"/>
      <c r="D1882" s="163"/>
      <c r="E1882" s="159"/>
      <c r="F1882" s="157"/>
      <c r="G1882" s="159"/>
      <c r="H1882" s="169"/>
      <c r="I1882" s="38"/>
      <c r="J1882" s="38"/>
      <c r="K1882" s="38"/>
      <c r="L1882" s="39"/>
      <c r="M1882" s="36"/>
      <c r="N1882" s="157"/>
      <c r="O1882" s="220"/>
      <c r="P1882" s="38"/>
    </row>
    <row r="1883" spans="2:16" ht="30.2" customHeight="1">
      <c r="B1883" s="312"/>
      <c r="C1883" s="35"/>
      <c r="D1883" s="163"/>
      <c r="E1883" s="159"/>
      <c r="F1883" s="157"/>
      <c r="G1883" s="159"/>
      <c r="H1883" s="169"/>
      <c r="I1883" s="38"/>
      <c r="J1883" s="38"/>
      <c r="K1883" s="38"/>
      <c r="L1883" s="39"/>
      <c r="M1883" s="36"/>
      <c r="N1883" s="157"/>
      <c r="O1883" s="220"/>
      <c r="P1883" s="38"/>
    </row>
    <row r="1884" spans="2:16" ht="30.2" customHeight="1">
      <c r="B1884" s="312"/>
      <c r="C1884" s="35"/>
      <c r="D1884" s="163"/>
      <c r="E1884" s="159"/>
      <c r="F1884" s="157"/>
      <c r="G1884" s="159"/>
      <c r="H1884" s="169"/>
      <c r="I1884" s="38"/>
      <c r="J1884" s="38"/>
      <c r="K1884" s="38"/>
      <c r="L1884" s="39"/>
      <c r="M1884" s="36"/>
      <c r="N1884" s="157"/>
      <c r="O1884" s="220"/>
      <c r="P1884" s="38"/>
    </row>
    <row r="1885" spans="2:16" ht="30.2" customHeight="1">
      <c r="B1885" s="312"/>
      <c r="C1885" s="35"/>
      <c r="D1885" s="163"/>
      <c r="E1885" s="159"/>
      <c r="F1885" s="157"/>
      <c r="G1885" s="159"/>
      <c r="H1885" s="169"/>
      <c r="I1885" s="38"/>
      <c r="J1885" s="38"/>
      <c r="K1885" s="38"/>
      <c r="L1885" s="39"/>
      <c r="M1885" s="36"/>
      <c r="N1885" s="157"/>
      <c r="O1885" s="220"/>
      <c r="P1885" s="38"/>
    </row>
    <row r="1886" spans="2:16" ht="30.2" customHeight="1">
      <c r="B1886" s="312"/>
      <c r="C1886" s="35"/>
      <c r="D1886" s="163"/>
      <c r="E1886" s="159"/>
      <c r="F1886" s="157"/>
      <c r="G1886" s="159"/>
      <c r="H1886" s="169"/>
      <c r="I1886" s="38"/>
      <c r="J1886" s="38"/>
      <c r="K1886" s="38"/>
      <c r="L1886" s="39"/>
      <c r="M1886" s="36"/>
      <c r="N1886" s="157"/>
      <c r="O1886" s="220"/>
      <c r="P1886" s="38"/>
    </row>
    <row r="1887" spans="2:16" ht="30.2" customHeight="1">
      <c r="B1887" s="312"/>
      <c r="C1887" s="35"/>
      <c r="D1887" s="163"/>
      <c r="E1887" s="159"/>
      <c r="F1887" s="157"/>
      <c r="G1887" s="159"/>
      <c r="H1887" s="169"/>
      <c r="I1887" s="38"/>
      <c r="J1887" s="38"/>
      <c r="K1887" s="38"/>
      <c r="L1887" s="39"/>
      <c r="M1887" s="36"/>
      <c r="N1887" s="157"/>
      <c r="O1887" s="220"/>
      <c r="P1887" s="38"/>
    </row>
    <row r="1888" spans="2:16" ht="30.2" customHeight="1">
      <c r="B1888" s="312"/>
      <c r="C1888" s="35"/>
      <c r="D1888" s="163"/>
      <c r="E1888" s="159"/>
      <c r="F1888" s="157"/>
      <c r="G1888" s="159"/>
      <c r="H1888" s="169"/>
      <c r="I1888" s="38"/>
      <c r="J1888" s="38"/>
      <c r="K1888" s="38"/>
      <c r="L1888" s="39"/>
      <c r="M1888" s="36"/>
      <c r="N1888" s="157"/>
      <c r="O1888" s="220"/>
      <c r="P1888" s="38"/>
    </row>
    <row r="1889" spans="2:16" ht="30.2" customHeight="1">
      <c r="B1889" s="312"/>
      <c r="C1889" s="35"/>
      <c r="D1889" s="163"/>
      <c r="E1889" s="159"/>
      <c r="F1889" s="157"/>
      <c r="G1889" s="159"/>
      <c r="H1889" s="169"/>
      <c r="I1889" s="38"/>
      <c r="J1889" s="38"/>
      <c r="K1889" s="38"/>
      <c r="L1889" s="39"/>
      <c r="M1889" s="36"/>
      <c r="N1889" s="157"/>
      <c r="O1889" s="220"/>
      <c r="P1889" s="38"/>
    </row>
    <row r="1890" spans="2:16" ht="30.2" customHeight="1">
      <c r="B1890" s="312"/>
      <c r="C1890" s="35"/>
      <c r="D1890" s="163"/>
      <c r="E1890" s="159"/>
      <c r="F1890" s="157"/>
      <c r="G1890" s="159"/>
      <c r="H1890" s="169"/>
      <c r="I1890" s="38"/>
      <c r="J1890" s="38"/>
      <c r="K1890" s="38"/>
      <c r="L1890" s="39"/>
      <c r="M1890" s="36"/>
      <c r="N1890" s="157"/>
      <c r="O1890" s="220"/>
      <c r="P1890" s="38"/>
    </row>
    <row r="1891" spans="2:16" ht="30.2" customHeight="1">
      <c r="B1891" s="312"/>
      <c r="C1891" s="35"/>
      <c r="D1891" s="163"/>
      <c r="E1891" s="159"/>
      <c r="F1891" s="157"/>
      <c r="G1891" s="159"/>
      <c r="H1891" s="169"/>
      <c r="I1891" s="38"/>
      <c r="J1891" s="38"/>
      <c r="K1891" s="38"/>
      <c r="L1891" s="39"/>
      <c r="M1891" s="36"/>
      <c r="N1891" s="157"/>
      <c r="O1891" s="220"/>
      <c r="P1891" s="38"/>
    </row>
    <row r="1892" spans="2:16" ht="30.2" customHeight="1">
      <c r="B1892" s="312"/>
      <c r="C1892" s="35"/>
      <c r="D1892" s="163"/>
      <c r="E1892" s="159"/>
      <c r="F1892" s="157"/>
      <c r="G1892" s="159"/>
      <c r="H1892" s="169"/>
      <c r="I1892" s="38"/>
      <c r="J1892" s="38"/>
      <c r="K1892" s="38"/>
      <c r="L1892" s="39"/>
      <c r="M1892" s="36"/>
      <c r="N1892" s="157"/>
      <c r="O1892" s="220"/>
      <c r="P1892" s="38"/>
    </row>
    <row r="1893" spans="2:16" ht="30.2" customHeight="1">
      <c r="B1893" s="312"/>
      <c r="C1893" s="35"/>
      <c r="D1893" s="163"/>
      <c r="E1893" s="159"/>
      <c r="F1893" s="157"/>
      <c r="G1893" s="159"/>
      <c r="H1893" s="169"/>
      <c r="I1893" s="38"/>
      <c r="J1893" s="38"/>
      <c r="K1893" s="38"/>
      <c r="L1893" s="39"/>
      <c r="M1893" s="36"/>
      <c r="N1893" s="157"/>
      <c r="O1893" s="220"/>
      <c r="P1893" s="38"/>
    </row>
    <row r="1894" spans="2:16" ht="30.2" customHeight="1">
      <c r="B1894" s="312"/>
      <c r="C1894" s="35"/>
      <c r="D1894" s="163"/>
      <c r="E1894" s="159"/>
      <c r="F1894" s="157"/>
      <c r="G1894" s="159"/>
      <c r="H1894" s="169"/>
      <c r="I1894" s="38"/>
      <c r="J1894" s="38"/>
      <c r="K1894" s="38"/>
      <c r="L1894" s="39"/>
      <c r="M1894" s="36"/>
      <c r="N1894" s="157"/>
      <c r="O1894" s="220"/>
      <c r="P1894" s="38"/>
    </row>
    <row r="1895" spans="2:16" ht="30.2" customHeight="1">
      <c r="B1895" s="312"/>
      <c r="C1895" s="35"/>
      <c r="D1895" s="163"/>
      <c r="E1895" s="159"/>
      <c r="F1895" s="157"/>
      <c r="G1895" s="159"/>
      <c r="H1895" s="169"/>
      <c r="I1895" s="38"/>
      <c r="J1895" s="38"/>
      <c r="K1895" s="38"/>
      <c r="L1895" s="39"/>
      <c r="M1895" s="36"/>
      <c r="N1895" s="157"/>
      <c r="O1895" s="220"/>
      <c r="P1895" s="38"/>
    </row>
    <row r="1896" spans="2:16" ht="30.2" customHeight="1">
      <c r="B1896" s="312"/>
      <c r="C1896" s="35"/>
      <c r="D1896" s="163"/>
      <c r="E1896" s="159"/>
      <c r="F1896" s="157"/>
      <c r="G1896" s="159"/>
      <c r="H1896" s="169"/>
      <c r="I1896" s="38"/>
      <c r="J1896" s="38"/>
      <c r="K1896" s="38"/>
      <c r="L1896" s="39"/>
      <c r="M1896" s="36"/>
      <c r="N1896" s="157"/>
      <c r="O1896" s="220"/>
      <c r="P1896" s="38"/>
    </row>
    <row r="1897" spans="2:16" ht="30.2" customHeight="1">
      <c r="B1897" s="312"/>
      <c r="C1897" s="35"/>
      <c r="D1897" s="163"/>
      <c r="E1897" s="159"/>
      <c r="F1897" s="157"/>
      <c r="G1897" s="159"/>
      <c r="H1897" s="169"/>
      <c r="I1897" s="38"/>
      <c r="J1897" s="38"/>
      <c r="K1897" s="38"/>
      <c r="L1897" s="39"/>
      <c r="M1897" s="36"/>
      <c r="N1897" s="157"/>
      <c r="O1897" s="220"/>
      <c r="P1897" s="38"/>
    </row>
    <row r="1898" spans="2:16" ht="30.2" customHeight="1">
      <c r="B1898" s="312"/>
      <c r="C1898" s="35"/>
      <c r="D1898" s="163"/>
      <c r="E1898" s="159"/>
      <c r="F1898" s="157"/>
      <c r="G1898" s="159"/>
      <c r="H1898" s="169"/>
      <c r="I1898" s="38"/>
      <c r="J1898" s="38"/>
      <c r="K1898" s="38"/>
      <c r="L1898" s="39"/>
      <c r="M1898" s="36"/>
      <c r="N1898" s="157"/>
      <c r="O1898" s="220"/>
      <c r="P1898" s="38"/>
    </row>
    <row r="1899" spans="2:16" ht="30.2" customHeight="1">
      <c r="B1899" s="312"/>
      <c r="C1899" s="35"/>
      <c r="D1899" s="163"/>
      <c r="E1899" s="159"/>
      <c r="F1899" s="157"/>
      <c r="G1899" s="159"/>
      <c r="H1899" s="169"/>
      <c r="I1899" s="38"/>
      <c r="J1899" s="38"/>
      <c r="K1899" s="38"/>
      <c r="L1899" s="39"/>
      <c r="M1899" s="36"/>
      <c r="N1899" s="157"/>
      <c r="O1899" s="220"/>
      <c r="P1899" s="38"/>
    </row>
    <row r="1900" spans="2:16" ht="30.2" customHeight="1">
      <c r="B1900" s="312"/>
      <c r="C1900" s="35"/>
      <c r="D1900" s="163"/>
      <c r="E1900" s="159"/>
      <c r="F1900" s="157"/>
      <c r="G1900" s="159"/>
      <c r="H1900" s="169"/>
      <c r="I1900" s="38"/>
      <c r="J1900" s="38"/>
      <c r="K1900" s="38"/>
      <c r="L1900" s="39"/>
      <c r="M1900" s="36"/>
      <c r="N1900" s="157"/>
      <c r="O1900" s="220"/>
      <c r="P1900" s="38"/>
    </row>
    <row r="1901" spans="2:16" ht="30.2" customHeight="1">
      <c r="B1901" s="312"/>
      <c r="C1901" s="35"/>
      <c r="D1901" s="163"/>
      <c r="E1901" s="159"/>
      <c r="F1901" s="157"/>
      <c r="G1901" s="159"/>
      <c r="H1901" s="169"/>
      <c r="I1901" s="38"/>
      <c r="J1901" s="38"/>
      <c r="K1901" s="38"/>
      <c r="L1901" s="39"/>
      <c r="M1901" s="36"/>
      <c r="N1901" s="157"/>
      <c r="O1901" s="220"/>
      <c r="P1901" s="38"/>
    </row>
    <row r="1902" spans="2:16" ht="30.2" customHeight="1">
      <c r="B1902" s="312"/>
      <c r="C1902" s="35"/>
      <c r="D1902" s="163"/>
      <c r="E1902" s="159"/>
      <c r="F1902" s="157"/>
      <c r="G1902" s="159"/>
      <c r="H1902" s="169"/>
      <c r="I1902" s="38"/>
      <c r="J1902" s="38"/>
      <c r="K1902" s="38"/>
      <c r="L1902" s="39"/>
      <c r="M1902" s="36"/>
      <c r="N1902" s="157"/>
      <c r="O1902" s="220"/>
      <c r="P1902" s="38"/>
    </row>
    <row r="1903" spans="2:16" ht="30.2" customHeight="1">
      <c r="B1903" s="312"/>
      <c r="C1903" s="35"/>
      <c r="D1903" s="163"/>
      <c r="E1903" s="159"/>
      <c r="F1903" s="157"/>
      <c r="G1903" s="159"/>
      <c r="H1903" s="169"/>
      <c r="I1903" s="38"/>
      <c r="J1903" s="38"/>
      <c r="K1903" s="38"/>
      <c r="L1903" s="39"/>
      <c r="M1903" s="36"/>
      <c r="N1903" s="157"/>
      <c r="O1903" s="220"/>
      <c r="P1903" s="38"/>
    </row>
    <row r="1904" spans="2:16" ht="30.2" customHeight="1">
      <c r="B1904" s="312"/>
      <c r="C1904" s="35"/>
      <c r="D1904" s="163"/>
      <c r="E1904" s="159"/>
      <c r="F1904" s="157"/>
      <c r="G1904" s="159"/>
      <c r="H1904" s="169"/>
      <c r="I1904" s="38"/>
      <c r="J1904" s="38"/>
      <c r="K1904" s="38"/>
      <c r="L1904" s="39"/>
      <c r="M1904" s="36"/>
      <c r="N1904" s="157"/>
      <c r="O1904" s="220"/>
      <c r="P1904" s="38"/>
    </row>
    <row r="1905" spans="2:16" ht="30.2" customHeight="1">
      <c r="B1905" s="312"/>
      <c r="C1905" s="35"/>
      <c r="D1905" s="163"/>
      <c r="E1905" s="159"/>
      <c r="F1905" s="157"/>
      <c r="G1905" s="159"/>
      <c r="H1905" s="169"/>
      <c r="I1905" s="38"/>
      <c r="J1905" s="38"/>
      <c r="K1905" s="38"/>
      <c r="L1905" s="39"/>
      <c r="M1905" s="36"/>
      <c r="N1905" s="157"/>
      <c r="O1905" s="220"/>
      <c r="P1905" s="38"/>
    </row>
    <row r="1906" spans="2:16" ht="30.2" customHeight="1">
      <c r="B1906" s="312"/>
      <c r="C1906" s="35"/>
      <c r="D1906" s="163"/>
      <c r="E1906" s="159"/>
      <c r="F1906" s="157"/>
      <c r="G1906" s="159"/>
      <c r="H1906" s="169"/>
      <c r="I1906" s="38"/>
      <c r="J1906" s="38"/>
      <c r="K1906" s="38"/>
      <c r="L1906" s="39"/>
      <c r="M1906" s="36"/>
      <c r="N1906" s="157"/>
      <c r="O1906" s="220"/>
      <c r="P1906" s="38"/>
    </row>
    <row r="1907" spans="2:16" ht="30.2" customHeight="1">
      <c r="B1907" s="312"/>
      <c r="C1907" s="35"/>
      <c r="D1907" s="163"/>
      <c r="E1907" s="159"/>
      <c r="F1907" s="157"/>
      <c r="G1907" s="159"/>
      <c r="H1907" s="169"/>
      <c r="I1907" s="38"/>
      <c r="J1907" s="38"/>
      <c r="K1907" s="38"/>
      <c r="L1907" s="39"/>
      <c r="M1907" s="36"/>
      <c r="N1907" s="157"/>
      <c r="O1907" s="220"/>
      <c r="P1907" s="38"/>
    </row>
    <row r="1908" spans="2:16" ht="30.2" customHeight="1">
      <c r="B1908" s="312"/>
      <c r="C1908" s="35"/>
      <c r="D1908" s="163"/>
      <c r="E1908" s="159"/>
      <c r="F1908" s="157"/>
      <c r="G1908" s="159"/>
      <c r="H1908" s="169"/>
      <c r="I1908" s="38"/>
      <c r="J1908" s="38"/>
      <c r="K1908" s="38"/>
      <c r="L1908" s="39"/>
      <c r="M1908" s="36"/>
      <c r="N1908" s="157"/>
      <c r="O1908" s="220"/>
      <c r="P1908" s="38"/>
    </row>
    <row r="1909" spans="2:16" ht="30.2" customHeight="1">
      <c r="B1909" s="312"/>
      <c r="C1909" s="35"/>
      <c r="D1909" s="163"/>
      <c r="E1909" s="159"/>
      <c r="F1909" s="157"/>
      <c r="G1909" s="159"/>
      <c r="H1909" s="169"/>
      <c r="I1909" s="38"/>
      <c r="J1909" s="38"/>
      <c r="K1909" s="38"/>
      <c r="L1909" s="39"/>
      <c r="M1909" s="36"/>
      <c r="N1909" s="157"/>
      <c r="O1909" s="220"/>
      <c r="P1909" s="38"/>
    </row>
    <row r="1910" spans="2:16" ht="30.2" customHeight="1">
      <c r="B1910" s="312"/>
      <c r="C1910" s="35"/>
      <c r="D1910" s="163"/>
      <c r="E1910" s="159"/>
      <c r="F1910" s="157"/>
      <c r="G1910" s="159"/>
      <c r="H1910" s="169"/>
      <c r="I1910" s="38"/>
      <c r="J1910" s="38"/>
      <c r="K1910" s="38"/>
      <c r="L1910" s="39"/>
      <c r="M1910" s="36"/>
      <c r="N1910" s="157"/>
      <c r="O1910" s="220"/>
      <c r="P1910" s="38"/>
    </row>
    <row r="1911" spans="2:16" ht="30.2" customHeight="1">
      <c r="B1911" s="312"/>
      <c r="C1911" s="35"/>
      <c r="D1911" s="163"/>
      <c r="E1911" s="159"/>
      <c r="F1911" s="157"/>
      <c r="G1911" s="159"/>
      <c r="H1911" s="169"/>
      <c r="I1911" s="38"/>
      <c r="J1911" s="38"/>
      <c r="K1911" s="38"/>
      <c r="L1911" s="39"/>
      <c r="M1911" s="36"/>
      <c r="N1911" s="157"/>
      <c r="O1911" s="220"/>
      <c r="P1911" s="38"/>
    </row>
    <row r="1912" spans="2:16" ht="30.2" customHeight="1">
      <c r="B1912" s="312"/>
      <c r="C1912" s="35"/>
      <c r="D1912" s="163"/>
      <c r="E1912" s="159"/>
      <c r="F1912" s="157"/>
      <c r="G1912" s="159"/>
      <c r="H1912" s="169"/>
      <c r="I1912" s="38"/>
      <c r="J1912" s="38"/>
      <c r="K1912" s="38"/>
      <c r="L1912" s="39"/>
      <c r="M1912" s="36"/>
      <c r="N1912" s="157"/>
      <c r="O1912" s="220"/>
      <c r="P1912" s="38"/>
    </row>
    <row r="1913" spans="2:16" ht="30.2" customHeight="1">
      <c r="B1913" s="312"/>
      <c r="C1913" s="35"/>
      <c r="D1913" s="163"/>
      <c r="E1913" s="159"/>
      <c r="F1913" s="157"/>
      <c r="G1913" s="159"/>
      <c r="H1913" s="169"/>
      <c r="I1913" s="38"/>
      <c r="J1913" s="38"/>
      <c r="K1913" s="38"/>
      <c r="L1913" s="39"/>
      <c r="M1913" s="36"/>
      <c r="N1913" s="157"/>
      <c r="O1913" s="220"/>
      <c r="P1913" s="38"/>
    </row>
    <row r="1914" spans="2:16" ht="30.2" customHeight="1">
      <c r="B1914" s="312"/>
      <c r="C1914" s="35"/>
      <c r="D1914" s="163"/>
      <c r="E1914" s="159"/>
      <c r="F1914" s="157"/>
      <c r="G1914" s="159"/>
      <c r="H1914" s="169"/>
      <c r="I1914" s="38"/>
      <c r="J1914" s="38"/>
      <c r="K1914" s="38"/>
      <c r="L1914" s="39"/>
      <c r="M1914" s="36"/>
      <c r="N1914" s="157"/>
      <c r="O1914" s="220"/>
      <c r="P1914" s="38"/>
    </row>
    <row r="1915" spans="2:16" ht="30.2" customHeight="1">
      <c r="B1915" s="312"/>
      <c r="C1915" s="35"/>
      <c r="D1915" s="163"/>
      <c r="E1915" s="159"/>
      <c r="F1915" s="157"/>
      <c r="G1915" s="159"/>
      <c r="H1915" s="169"/>
      <c r="I1915" s="38"/>
      <c r="J1915" s="38"/>
      <c r="K1915" s="38"/>
      <c r="L1915" s="39"/>
      <c r="M1915" s="36"/>
      <c r="N1915" s="157"/>
      <c r="O1915" s="220"/>
      <c r="P1915" s="38"/>
    </row>
    <row r="1916" spans="2:16" ht="30.2" customHeight="1">
      <c r="B1916" s="312"/>
      <c r="C1916" s="35"/>
      <c r="D1916" s="163"/>
      <c r="E1916" s="159"/>
      <c r="F1916" s="157"/>
      <c r="G1916" s="159"/>
      <c r="H1916" s="169"/>
      <c r="I1916" s="38"/>
      <c r="J1916" s="38"/>
      <c r="K1916" s="38"/>
      <c r="L1916" s="39"/>
      <c r="M1916" s="36"/>
      <c r="N1916" s="157"/>
      <c r="O1916" s="220"/>
      <c r="P1916" s="38"/>
    </row>
    <row r="1917" spans="2:16" ht="30.2" customHeight="1">
      <c r="B1917" s="312"/>
      <c r="C1917" s="35"/>
      <c r="D1917" s="163"/>
      <c r="E1917" s="159"/>
      <c r="F1917" s="157"/>
      <c r="G1917" s="159"/>
      <c r="H1917" s="169"/>
      <c r="I1917" s="38"/>
      <c r="J1917" s="38"/>
      <c r="K1917" s="38"/>
      <c r="L1917" s="39"/>
      <c r="M1917" s="36"/>
      <c r="N1917" s="157"/>
      <c r="O1917" s="220"/>
      <c r="P1917" s="38"/>
    </row>
    <row r="1918" spans="2:16" ht="30.2" customHeight="1">
      <c r="B1918" s="312"/>
      <c r="C1918" s="35"/>
      <c r="D1918" s="163"/>
      <c r="E1918" s="159"/>
      <c r="F1918" s="157"/>
      <c r="G1918" s="159"/>
      <c r="H1918" s="169"/>
      <c r="I1918" s="38"/>
      <c r="J1918" s="38"/>
      <c r="K1918" s="38"/>
      <c r="L1918" s="39"/>
      <c r="M1918" s="36"/>
      <c r="N1918" s="157"/>
      <c r="O1918" s="220"/>
      <c r="P1918" s="38"/>
    </row>
    <row r="1919" spans="2:16" ht="30.2" customHeight="1">
      <c r="B1919" s="312"/>
      <c r="C1919" s="35"/>
      <c r="D1919" s="163"/>
      <c r="E1919" s="159"/>
      <c r="F1919" s="157"/>
      <c r="G1919" s="159"/>
      <c r="H1919" s="169"/>
      <c r="I1919" s="38"/>
      <c r="J1919" s="38"/>
      <c r="K1919" s="38"/>
      <c r="L1919" s="39"/>
      <c r="M1919" s="36"/>
      <c r="N1919" s="157"/>
      <c r="O1919" s="220"/>
      <c r="P1919" s="38"/>
    </row>
    <row r="1920" spans="2:16" ht="30.2" customHeight="1">
      <c r="B1920" s="312"/>
      <c r="C1920" s="35"/>
      <c r="D1920" s="163"/>
      <c r="E1920" s="159"/>
      <c r="F1920" s="157"/>
      <c r="G1920" s="159"/>
      <c r="H1920" s="169"/>
      <c r="I1920" s="38"/>
      <c r="J1920" s="38"/>
      <c r="K1920" s="38"/>
      <c r="L1920" s="39"/>
      <c r="M1920" s="36"/>
      <c r="N1920" s="157"/>
      <c r="O1920" s="220"/>
      <c r="P1920" s="38"/>
    </row>
    <row r="1921" spans="2:16" ht="30.2" customHeight="1">
      <c r="B1921" s="312"/>
      <c r="C1921" s="35"/>
      <c r="D1921" s="163"/>
      <c r="E1921" s="159"/>
      <c r="F1921" s="157"/>
      <c r="G1921" s="159"/>
      <c r="H1921" s="169"/>
      <c r="I1921" s="38"/>
      <c r="J1921" s="38"/>
      <c r="K1921" s="38"/>
      <c r="L1921" s="39"/>
      <c r="M1921" s="36"/>
      <c r="N1921" s="157"/>
      <c r="O1921" s="220"/>
      <c r="P1921" s="38"/>
    </row>
    <row r="1922" spans="2:16" ht="30.2" customHeight="1">
      <c r="B1922" s="312"/>
      <c r="C1922" s="35"/>
      <c r="D1922" s="163"/>
      <c r="E1922" s="159"/>
      <c r="F1922" s="157"/>
      <c r="G1922" s="159"/>
      <c r="H1922" s="169"/>
      <c r="I1922" s="38"/>
      <c r="J1922" s="38"/>
      <c r="K1922" s="38"/>
      <c r="L1922" s="39"/>
      <c r="M1922" s="36"/>
      <c r="N1922" s="157"/>
      <c r="O1922" s="220"/>
      <c r="P1922" s="38"/>
    </row>
    <row r="1923" spans="2:16" ht="30.2" customHeight="1">
      <c r="B1923" s="312"/>
      <c r="C1923" s="35"/>
      <c r="D1923" s="163"/>
      <c r="E1923" s="159"/>
      <c r="F1923" s="157"/>
      <c r="G1923" s="159"/>
      <c r="H1923" s="169"/>
      <c r="I1923" s="38"/>
      <c r="J1923" s="38"/>
      <c r="K1923" s="38"/>
      <c r="L1923" s="39"/>
      <c r="M1923" s="36"/>
      <c r="N1923" s="157"/>
      <c r="O1923" s="220"/>
      <c r="P1923" s="38"/>
    </row>
    <row r="1924" spans="2:16" ht="30.2" customHeight="1">
      <c r="B1924" s="312"/>
      <c r="C1924" s="35"/>
      <c r="D1924" s="163"/>
      <c r="E1924" s="159"/>
      <c r="F1924" s="157"/>
      <c r="G1924" s="159"/>
      <c r="H1924" s="169"/>
      <c r="I1924" s="38"/>
      <c r="J1924" s="38"/>
      <c r="K1924" s="38"/>
      <c r="L1924" s="39"/>
      <c r="M1924" s="36"/>
      <c r="N1924" s="157"/>
      <c r="O1924" s="220"/>
      <c r="P1924" s="38"/>
    </row>
    <row r="1925" spans="2:16" ht="30.2" customHeight="1">
      <c r="B1925" s="312"/>
      <c r="C1925" s="35"/>
      <c r="D1925" s="163"/>
      <c r="E1925" s="159"/>
      <c r="F1925" s="157"/>
      <c r="G1925" s="159"/>
      <c r="H1925" s="169"/>
      <c r="I1925" s="38"/>
      <c r="J1925" s="38"/>
      <c r="K1925" s="38"/>
      <c r="L1925" s="39"/>
      <c r="M1925" s="36"/>
      <c r="N1925" s="157"/>
      <c r="O1925" s="220"/>
      <c r="P1925" s="38"/>
    </row>
    <row r="1926" spans="2:16" ht="30.2" customHeight="1">
      <c r="B1926" s="312"/>
      <c r="C1926" s="35"/>
      <c r="D1926" s="163"/>
      <c r="E1926" s="159"/>
      <c r="F1926" s="157"/>
      <c r="G1926" s="159"/>
      <c r="H1926" s="169"/>
      <c r="I1926" s="38"/>
      <c r="J1926" s="38"/>
      <c r="K1926" s="38"/>
      <c r="L1926" s="39"/>
      <c r="M1926" s="36"/>
      <c r="N1926" s="157"/>
      <c r="O1926" s="220"/>
      <c r="P1926" s="38"/>
    </row>
    <row r="1927" spans="2:16" ht="30.2" customHeight="1">
      <c r="B1927" s="312"/>
      <c r="C1927" s="35"/>
      <c r="D1927" s="163"/>
      <c r="E1927" s="159"/>
      <c r="F1927" s="157"/>
      <c r="G1927" s="159"/>
      <c r="H1927" s="169"/>
      <c r="I1927" s="38"/>
      <c r="J1927" s="38"/>
      <c r="K1927" s="38"/>
      <c r="L1927" s="39"/>
      <c r="M1927" s="36"/>
      <c r="N1927" s="157"/>
      <c r="O1927" s="220"/>
      <c r="P1927" s="38"/>
    </row>
    <row r="1928" spans="2:16" ht="30.2" customHeight="1">
      <c r="B1928" s="312"/>
      <c r="C1928" s="35"/>
      <c r="D1928" s="163"/>
      <c r="E1928" s="159"/>
      <c r="F1928" s="157"/>
      <c r="G1928" s="159"/>
      <c r="H1928" s="169"/>
      <c r="I1928" s="38"/>
      <c r="J1928" s="38"/>
      <c r="K1928" s="38"/>
      <c r="L1928" s="39"/>
      <c r="M1928" s="36"/>
      <c r="N1928" s="157"/>
      <c r="O1928" s="220"/>
      <c r="P1928" s="38"/>
    </row>
    <row r="1929" spans="2:16" ht="30.2" customHeight="1">
      <c r="B1929" s="312"/>
      <c r="C1929" s="35"/>
      <c r="D1929" s="163"/>
      <c r="E1929" s="159"/>
      <c r="F1929" s="157"/>
      <c r="G1929" s="159"/>
      <c r="H1929" s="169"/>
      <c r="I1929" s="38"/>
      <c r="J1929" s="38"/>
      <c r="K1929" s="38"/>
      <c r="L1929" s="39"/>
      <c r="M1929" s="36"/>
      <c r="N1929" s="157"/>
      <c r="O1929" s="220"/>
      <c r="P1929" s="38"/>
    </row>
    <row r="1930" spans="2:16" ht="30.2" customHeight="1">
      <c r="B1930" s="312"/>
      <c r="C1930" s="35"/>
      <c r="D1930" s="163"/>
      <c r="E1930" s="159"/>
      <c r="F1930" s="157"/>
      <c r="G1930" s="159"/>
      <c r="H1930" s="169"/>
      <c r="I1930" s="38"/>
      <c r="J1930" s="38"/>
      <c r="K1930" s="38"/>
      <c r="L1930" s="39"/>
      <c r="M1930" s="36"/>
      <c r="N1930" s="157"/>
      <c r="O1930" s="220"/>
      <c r="P1930" s="38"/>
    </row>
    <row r="1931" spans="2:16" ht="30.2" customHeight="1">
      <c r="B1931" s="312"/>
      <c r="C1931" s="35"/>
      <c r="D1931" s="163"/>
      <c r="E1931" s="159"/>
      <c r="F1931" s="157"/>
      <c r="G1931" s="159"/>
      <c r="H1931" s="169"/>
      <c r="I1931" s="38"/>
      <c r="J1931" s="38"/>
      <c r="K1931" s="38"/>
      <c r="L1931" s="39"/>
      <c r="M1931" s="36"/>
      <c r="N1931" s="157"/>
      <c r="O1931" s="220"/>
      <c r="P1931" s="38"/>
    </row>
    <row r="1932" spans="2:16" ht="30.2" customHeight="1">
      <c r="B1932" s="312"/>
      <c r="C1932" s="35"/>
      <c r="D1932" s="163"/>
      <c r="E1932" s="159"/>
      <c r="F1932" s="157"/>
      <c r="G1932" s="159"/>
      <c r="H1932" s="169"/>
      <c r="I1932" s="38"/>
      <c r="J1932" s="38"/>
      <c r="K1932" s="38"/>
      <c r="L1932" s="39"/>
      <c r="M1932" s="36"/>
      <c r="N1932" s="157"/>
      <c r="O1932" s="220"/>
      <c r="P1932" s="38"/>
    </row>
    <row r="1933" spans="2:16" ht="30.2" customHeight="1">
      <c r="B1933" s="312"/>
      <c r="C1933" s="35"/>
      <c r="D1933" s="163"/>
      <c r="E1933" s="159"/>
      <c r="F1933" s="157"/>
      <c r="G1933" s="159"/>
      <c r="H1933" s="169"/>
      <c r="I1933" s="38"/>
      <c r="J1933" s="38"/>
      <c r="K1933" s="38"/>
      <c r="L1933" s="39"/>
      <c r="M1933" s="36"/>
      <c r="N1933" s="157"/>
      <c r="O1933" s="220"/>
      <c r="P1933" s="38"/>
    </row>
    <row r="1934" spans="2:16" ht="30.2" customHeight="1">
      <c r="B1934" s="312"/>
      <c r="C1934" s="35"/>
      <c r="D1934" s="163"/>
      <c r="E1934" s="159"/>
      <c r="F1934" s="157"/>
      <c r="G1934" s="159"/>
      <c r="H1934" s="169"/>
      <c r="I1934" s="38"/>
      <c r="J1934" s="38"/>
      <c r="K1934" s="38"/>
      <c r="L1934" s="39"/>
      <c r="M1934" s="36"/>
      <c r="N1934" s="157"/>
      <c r="O1934" s="220"/>
      <c r="P1934" s="38"/>
    </row>
    <row r="1935" spans="2:16" ht="30.2" customHeight="1">
      <c r="B1935" s="312"/>
      <c r="C1935" s="35"/>
      <c r="D1935" s="163"/>
      <c r="E1935" s="159"/>
      <c r="F1935" s="157"/>
      <c r="G1935" s="159"/>
      <c r="H1935" s="169"/>
      <c r="I1935" s="38"/>
      <c r="J1935" s="38"/>
      <c r="K1935" s="38"/>
      <c r="L1935" s="39"/>
      <c r="M1935" s="36"/>
      <c r="N1935" s="157"/>
      <c r="O1935" s="220"/>
      <c r="P1935" s="38"/>
    </row>
    <row r="1936" spans="2:16" ht="30.2" customHeight="1">
      <c r="B1936" s="312"/>
      <c r="C1936" s="35"/>
      <c r="D1936" s="163"/>
      <c r="E1936" s="159"/>
      <c r="F1936" s="157"/>
      <c r="G1936" s="159"/>
      <c r="H1936" s="169"/>
      <c r="I1936" s="38"/>
      <c r="J1936" s="38"/>
      <c r="K1936" s="38"/>
      <c r="L1936" s="39"/>
      <c r="M1936" s="36"/>
      <c r="N1936" s="157"/>
      <c r="O1936" s="220"/>
      <c r="P1936" s="38"/>
    </row>
    <row r="1937" spans="2:16" ht="30.2" customHeight="1">
      <c r="B1937" s="312"/>
      <c r="C1937" s="35"/>
      <c r="D1937" s="163"/>
      <c r="E1937" s="159"/>
      <c r="F1937" s="157"/>
      <c r="G1937" s="159"/>
      <c r="H1937" s="169"/>
      <c r="I1937" s="38"/>
      <c r="J1937" s="38"/>
      <c r="K1937" s="38"/>
      <c r="L1937" s="39"/>
      <c r="M1937" s="36"/>
      <c r="N1937" s="157"/>
      <c r="O1937" s="220"/>
      <c r="P1937" s="38"/>
    </row>
    <row r="1938" spans="2:16" ht="30.2" customHeight="1">
      <c r="B1938" s="312"/>
      <c r="C1938" s="35"/>
      <c r="D1938" s="163"/>
      <c r="E1938" s="159"/>
      <c r="F1938" s="157"/>
      <c r="G1938" s="159"/>
      <c r="H1938" s="169"/>
      <c r="I1938" s="38"/>
      <c r="J1938" s="38"/>
      <c r="K1938" s="38"/>
      <c r="L1938" s="39"/>
      <c r="M1938" s="36"/>
      <c r="N1938" s="157"/>
      <c r="O1938" s="220"/>
      <c r="P1938" s="38"/>
    </row>
    <row r="1939" spans="2:16" ht="30.2" customHeight="1">
      <c r="B1939" s="312"/>
      <c r="C1939" s="35"/>
      <c r="D1939" s="163"/>
      <c r="E1939" s="159"/>
      <c r="F1939" s="157"/>
      <c r="G1939" s="159"/>
      <c r="H1939" s="169"/>
      <c r="I1939" s="38"/>
      <c r="J1939" s="38"/>
      <c r="K1939" s="38"/>
      <c r="L1939" s="39"/>
      <c r="M1939" s="36"/>
      <c r="N1939" s="157"/>
      <c r="O1939" s="220"/>
      <c r="P1939" s="38"/>
    </row>
    <row r="1940" spans="2:16" ht="30.2" customHeight="1">
      <c r="B1940" s="312"/>
      <c r="C1940" s="35"/>
      <c r="D1940" s="162"/>
      <c r="E1940" s="159"/>
      <c r="F1940" s="157"/>
      <c r="G1940" s="159"/>
      <c r="H1940" s="169"/>
      <c r="I1940" s="38"/>
      <c r="J1940" s="38"/>
      <c r="K1940" s="38"/>
      <c r="L1940" s="39"/>
      <c r="M1940" s="36"/>
      <c r="N1940" s="157"/>
      <c r="O1940" s="220"/>
      <c r="P1940" s="38"/>
    </row>
    <row r="1941" spans="2:16" ht="21.2" customHeight="1">
      <c r="B1941" s="312"/>
      <c r="C1941" s="35"/>
      <c r="D1941" s="165"/>
      <c r="E1941" s="167"/>
      <c r="F1941" s="157"/>
      <c r="G1941" s="167"/>
      <c r="H1941" s="169"/>
      <c r="I1941" s="63"/>
      <c r="J1941" s="63"/>
      <c r="K1941" s="63"/>
      <c r="L1941" s="64"/>
      <c r="M1941" s="36"/>
      <c r="N1941" s="157"/>
      <c r="O1941" s="221"/>
      <c r="P1941" s="65"/>
    </row>
    <row r="1942" spans="2:16" ht="21.2" customHeight="1">
      <c r="B1942" s="312"/>
      <c r="C1942" s="35"/>
      <c r="D1942" s="165"/>
      <c r="E1942" s="167"/>
      <c r="F1942" s="157"/>
      <c r="G1942" s="167"/>
      <c r="H1942" s="169"/>
      <c r="I1942" s="63"/>
      <c r="J1942" s="63"/>
      <c r="K1942" s="63"/>
      <c r="L1942" s="64"/>
      <c r="M1942" s="36"/>
      <c r="N1942" s="157"/>
      <c r="O1942" s="221"/>
      <c r="P1942" s="65"/>
    </row>
    <row r="1943" spans="2:16" ht="21.2" customHeight="1">
      <c r="B1943" s="312"/>
      <c r="C1943" s="35"/>
      <c r="D1943" s="165"/>
      <c r="E1943" s="167"/>
      <c r="F1943" s="157"/>
      <c r="G1943" s="167"/>
      <c r="H1943" s="169"/>
      <c r="I1943" s="63"/>
      <c r="J1943" s="63"/>
      <c r="K1943" s="63"/>
      <c r="L1943" s="64"/>
      <c r="M1943" s="36"/>
      <c r="N1943" s="157"/>
      <c r="O1943" s="221"/>
      <c r="P1943" s="65"/>
    </row>
    <row r="1944" spans="2:16" ht="21.2" customHeight="1">
      <c r="B1944" s="312"/>
      <c r="C1944" s="35"/>
      <c r="D1944" s="165"/>
      <c r="E1944" s="167"/>
      <c r="F1944" s="157"/>
      <c r="G1944" s="167"/>
      <c r="H1944" s="169"/>
      <c r="I1944" s="63"/>
      <c r="J1944" s="63"/>
      <c r="K1944" s="63"/>
      <c r="L1944" s="64"/>
      <c r="M1944" s="36"/>
      <c r="N1944" s="157"/>
      <c r="O1944" s="221"/>
      <c r="P1944" s="65"/>
    </row>
    <row r="1945" spans="2:16" ht="21.2" customHeight="1">
      <c r="B1945" s="312"/>
      <c r="C1945" s="35"/>
      <c r="D1945" s="165"/>
      <c r="E1945" s="167"/>
      <c r="F1945" s="157"/>
      <c r="G1945" s="167"/>
      <c r="H1945" s="169"/>
      <c r="I1945" s="63"/>
      <c r="J1945" s="63"/>
      <c r="K1945" s="63"/>
      <c r="L1945" s="64"/>
      <c r="M1945" s="36"/>
      <c r="N1945" s="157"/>
      <c r="O1945" s="221"/>
      <c r="P1945" s="65"/>
    </row>
    <row r="1946" spans="2:16" ht="21.2" customHeight="1">
      <c r="B1946" s="312"/>
      <c r="C1946" s="35"/>
      <c r="D1946" s="165"/>
      <c r="E1946" s="167"/>
      <c r="F1946" s="157"/>
      <c r="G1946" s="167"/>
      <c r="H1946" s="169"/>
      <c r="I1946" s="63"/>
      <c r="J1946" s="63"/>
      <c r="K1946" s="63"/>
      <c r="L1946" s="64"/>
      <c r="M1946" s="36"/>
      <c r="N1946" s="157"/>
      <c r="O1946" s="221"/>
      <c r="P1946" s="65"/>
    </row>
    <row r="1947" spans="2:16" ht="21.2" customHeight="1">
      <c r="B1947" s="312"/>
      <c r="C1947" s="35"/>
      <c r="D1947" s="165"/>
      <c r="E1947" s="167"/>
      <c r="F1947" s="157"/>
      <c r="G1947" s="167"/>
      <c r="H1947" s="169"/>
      <c r="I1947" s="63"/>
      <c r="J1947" s="63"/>
      <c r="K1947" s="63"/>
      <c r="L1947" s="64"/>
      <c r="M1947" s="36"/>
      <c r="N1947" s="157"/>
      <c r="O1947" s="221"/>
      <c r="P1947" s="65"/>
    </row>
    <row r="1948" spans="2:16" ht="21.2" customHeight="1">
      <c r="B1948" s="312"/>
      <c r="C1948" s="35"/>
      <c r="D1948" s="407"/>
      <c r="E1948" s="408"/>
      <c r="F1948" s="157"/>
      <c r="G1948" s="408"/>
      <c r="H1948" s="169"/>
      <c r="I1948" s="409"/>
      <c r="J1948" s="409"/>
      <c r="K1948" s="410"/>
      <c r="L1948" s="411"/>
      <c r="M1948" s="36"/>
      <c r="N1948" s="157"/>
      <c r="O1948" s="221"/>
      <c r="P1948" s="65"/>
    </row>
    <row r="1949" spans="2:16" ht="21.2" customHeight="1">
      <c r="B1949" s="312"/>
      <c r="C1949" s="35"/>
      <c r="D1949" s="407"/>
      <c r="E1949" s="408"/>
      <c r="F1949" s="157"/>
      <c r="G1949" s="408"/>
      <c r="H1949" s="169"/>
      <c r="I1949" s="409"/>
      <c r="J1949" s="409"/>
      <c r="K1949" s="410"/>
      <c r="L1949" s="411"/>
      <c r="M1949" s="36"/>
      <c r="N1949" s="157"/>
      <c r="O1949" s="221"/>
      <c r="P1949" s="65"/>
    </row>
    <row r="1950" spans="2:16" ht="21.2" customHeight="1">
      <c r="B1950" s="312"/>
      <c r="C1950" s="35"/>
      <c r="D1950" s="407"/>
      <c r="E1950" s="408"/>
      <c r="F1950" s="157"/>
      <c r="G1950" s="408"/>
      <c r="H1950" s="169"/>
      <c r="I1950" s="409"/>
      <c r="J1950" s="409"/>
      <c r="K1950" s="410"/>
      <c r="L1950" s="411"/>
      <c r="M1950" s="36"/>
      <c r="N1950" s="157"/>
      <c r="O1950" s="221"/>
      <c r="P1950" s="65"/>
    </row>
    <row r="1951" spans="2:16" ht="21.2" customHeight="1">
      <c r="B1951" s="312"/>
      <c r="C1951" s="35"/>
      <c r="D1951" s="407"/>
      <c r="E1951" s="408"/>
      <c r="F1951" s="157"/>
      <c r="G1951" s="408"/>
      <c r="H1951" s="169"/>
      <c r="I1951" s="409"/>
      <c r="J1951" s="409"/>
      <c r="K1951" s="410"/>
      <c r="L1951" s="411"/>
      <c r="M1951" s="36"/>
      <c r="N1951" s="157"/>
      <c r="O1951" s="221"/>
      <c r="P1951" s="65"/>
    </row>
    <row r="1952" spans="2:16" ht="21.2" customHeight="1">
      <c r="B1952" s="312"/>
      <c r="C1952" s="35"/>
      <c r="D1952" s="407"/>
      <c r="E1952" s="408"/>
      <c r="F1952" s="157"/>
      <c r="G1952" s="408"/>
      <c r="H1952" s="169"/>
      <c r="I1952" s="409"/>
      <c r="J1952" s="409"/>
      <c r="K1952" s="410"/>
      <c r="L1952" s="411"/>
      <c r="M1952" s="36"/>
      <c r="N1952" s="157"/>
      <c r="O1952" s="221"/>
      <c r="P1952" s="65"/>
    </row>
    <row r="1953" spans="2:16" ht="21.2" customHeight="1">
      <c r="B1953" s="312"/>
      <c r="C1953" s="35"/>
      <c r="D1953" s="407"/>
      <c r="E1953" s="408"/>
      <c r="F1953" s="157"/>
      <c r="G1953" s="408"/>
      <c r="H1953" s="169"/>
      <c r="I1953" s="409"/>
      <c r="J1953" s="409"/>
      <c r="K1953" s="410"/>
      <c r="L1953" s="411"/>
      <c r="M1953" s="36"/>
      <c r="N1953" s="157"/>
      <c r="O1953" s="221"/>
      <c r="P1953" s="65"/>
    </row>
    <row r="1954" spans="2:16" ht="21.2" customHeight="1">
      <c r="B1954" s="312"/>
      <c r="C1954" s="35"/>
      <c r="D1954" s="407"/>
      <c r="E1954" s="408"/>
      <c r="F1954" s="157"/>
      <c r="G1954" s="408"/>
      <c r="H1954" s="169"/>
      <c r="I1954" s="409"/>
      <c r="J1954" s="409"/>
      <c r="K1954" s="410"/>
      <c r="L1954" s="411"/>
      <c r="M1954" s="36"/>
      <c r="N1954" s="157"/>
      <c r="O1954" s="221"/>
      <c r="P1954" s="65"/>
    </row>
    <row r="1955" spans="2:16" ht="21.2" customHeight="1">
      <c r="B1955" s="312"/>
      <c r="C1955" s="35"/>
      <c r="D1955" s="407"/>
      <c r="E1955" s="408"/>
      <c r="F1955" s="157"/>
      <c r="G1955" s="408"/>
      <c r="H1955" s="169"/>
      <c r="I1955" s="409"/>
      <c r="J1955" s="409"/>
      <c r="K1955" s="410"/>
      <c r="L1955" s="411"/>
      <c r="M1955" s="36"/>
      <c r="N1955" s="157"/>
      <c r="O1955" s="221"/>
      <c r="P1955" s="65"/>
    </row>
    <row r="1956" spans="2:16" ht="21.2" customHeight="1">
      <c r="B1956" s="312"/>
      <c r="C1956" s="35"/>
      <c r="D1956" s="407"/>
      <c r="E1956" s="408"/>
      <c r="F1956" s="157"/>
      <c r="G1956" s="408"/>
      <c r="H1956" s="169"/>
      <c r="I1956" s="409"/>
      <c r="J1956" s="409"/>
      <c r="K1956" s="410"/>
      <c r="L1956" s="411"/>
      <c r="M1956" s="36"/>
      <c r="N1956" s="157"/>
      <c r="O1956" s="221"/>
      <c r="P1956" s="65"/>
    </row>
    <row r="1957" spans="2:16" ht="21.2" customHeight="1">
      <c r="B1957" s="312"/>
      <c r="C1957" s="35"/>
      <c r="D1957" s="407"/>
      <c r="E1957" s="408"/>
      <c r="F1957" s="157"/>
      <c r="G1957" s="408"/>
      <c r="H1957" s="169"/>
      <c r="I1957" s="409"/>
      <c r="J1957" s="409"/>
      <c r="K1957" s="410"/>
      <c r="L1957" s="411"/>
      <c r="M1957" s="36"/>
      <c r="N1957" s="157"/>
      <c r="O1957" s="221"/>
      <c r="P1957" s="65"/>
    </row>
    <row r="1958" spans="2:16" ht="21.2" customHeight="1">
      <c r="B1958" s="312"/>
      <c r="C1958" s="35"/>
      <c r="D1958" s="407"/>
      <c r="E1958" s="408"/>
      <c r="F1958" s="157"/>
      <c r="G1958" s="408"/>
      <c r="H1958" s="169"/>
      <c r="I1958" s="409"/>
      <c r="J1958" s="409"/>
      <c r="K1958" s="410"/>
      <c r="L1958" s="411"/>
      <c r="M1958" s="36"/>
      <c r="N1958" s="157"/>
      <c r="O1958" s="221"/>
      <c r="P1958" s="65"/>
    </row>
    <row r="1959" spans="2:16" ht="21.2" customHeight="1">
      <c r="B1959" s="312"/>
      <c r="C1959" s="35"/>
      <c r="D1959" s="407"/>
      <c r="E1959" s="408"/>
      <c r="F1959" s="157"/>
      <c r="G1959" s="408"/>
      <c r="H1959" s="169"/>
      <c r="I1959" s="409"/>
      <c r="J1959" s="409"/>
      <c r="K1959" s="410"/>
      <c r="L1959" s="411"/>
      <c r="M1959" s="36"/>
      <c r="N1959" s="157"/>
      <c r="O1959" s="221"/>
      <c r="P1959" s="65"/>
    </row>
    <row r="1960" spans="2:16" ht="21.2" customHeight="1">
      <c r="B1960" s="312"/>
      <c r="C1960" s="35"/>
      <c r="D1960" s="407"/>
      <c r="E1960" s="408"/>
      <c r="F1960" s="157"/>
      <c r="G1960" s="408"/>
      <c r="H1960" s="169"/>
      <c r="I1960" s="409"/>
      <c r="J1960" s="409"/>
      <c r="K1960" s="410"/>
      <c r="L1960" s="411"/>
      <c r="M1960" s="36"/>
      <c r="N1960" s="157"/>
      <c r="O1960" s="221"/>
      <c r="P1960" s="65"/>
    </row>
    <row r="1961" spans="2:16" ht="21.2" customHeight="1">
      <c r="B1961" s="312"/>
      <c r="C1961" s="35"/>
      <c r="D1961" s="407"/>
      <c r="E1961" s="408"/>
      <c r="F1961" s="157"/>
      <c r="G1961" s="408"/>
      <c r="H1961" s="169"/>
      <c r="I1961" s="409"/>
      <c r="J1961" s="409"/>
      <c r="K1961" s="410"/>
      <c r="L1961" s="411"/>
      <c r="M1961" s="36"/>
      <c r="N1961" s="157"/>
      <c r="O1961" s="221"/>
      <c r="P1961" s="65"/>
    </row>
    <row r="1962" spans="2:16" ht="21.2" customHeight="1">
      <c r="B1962" s="312"/>
      <c r="C1962" s="35"/>
      <c r="D1962" s="407"/>
      <c r="E1962" s="408"/>
      <c r="F1962" s="157"/>
      <c r="G1962" s="408"/>
      <c r="H1962" s="169"/>
      <c r="I1962" s="409"/>
      <c r="J1962" s="409"/>
      <c r="K1962" s="410"/>
      <c r="L1962" s="411"/>
      <c r="M1962" s="36"/>
      <c r="N1962" s="157"/>
      <c r="O1962" s="221"/>
      <c r="P1962" s="65"/>
    </row>
    <row r="1963" spans="2:16" ht="21.2" customHeight="1">
      <c r="B1963" s="312"/>
      <c r="C1963" s="35"/>
      <c r="D1963" s="407"/>
      <c r="E1963" s="408"/>
      <c r="F1963" s="157"/>
      <c r="G1963" s="408"/>
      <c r="H1963" s="169"/>
      <c r="I1963" s="409"/>
      <c r="J1963" s="409"/>
      <c r="K1963" s="410"/>
      <c r="L1963" s="411"/>
      <c r="M1963" s="36"/>
      <c r="N1963" s="157"/>
      <c r="O1963" s="221"/>
      <c r="P1963" s="65"/>
    </row>
    <row r="1964" spans="2:16" ht="21.2" customHeight="1">
      <c r="B1964" s="312"/>
      <c r="C1964" s="35"/>
      <c r="D1964" s="407"/>
      <c r="E1964" s="408"/>
      <c r="F1964" s="157"/>
      <c r="G1964" s="408"/>
      <c r="H1964" s="169"/>
      <c r="I1964" s="409"/>
      <c r="J1964" s="409"/>
      <c r="K1964" s="410"/>
      <c r="L1964" s="411"/>
      <c r="M1964" s="36"/>
      <c r="N1964" s="157"/>
      <c r="O1964" s="221"/>
      <c r="P1964" s="65"/>
    </row>
    <row r="1965" spans="2:16" ht="21.2" customHeight="1">
      <c r="B1965" s="312"/>
      <c r="C1965" s="35"/>
      <c r="D1965" s="407"/>
      <c r="E1965" s="408"/>
      <c r="F1965" s="157"/>
      <c r="G1965" s="408"/>
      <c r="H1965" s="169"/>
      <c r="I1965" s="409"/>
      <c r="J1965" s="409"/>
      <c r="K1965" s="410"/>
      <c r="L1965" s="411"/>
      <c r="M1965" s="36"/>
      <c r="N1965" s="157"/>
      <c r="O1965" s="221"/>
      <c r="P1965" s="65"/>
    </row>
    <row r="1966" spans="2:16" ht="21.2" customHeight="1">
      <c r="B1966" s="312"/>
      <c r="C1966" s="35"/>
      <c r="D1966" s="407"/>
      <c r="E1966" s="408"/>
      <c r="F1966" s="157"/>
      <c r="G1966" s="408"/>
      <c r="H1966" s="169"/>
      <c r="I1966" s="409"/>
      <c r="J1966" s="409"/>
      <c r="K1966" s="410"/>
      <c r="L1966" s="411"/>
      <c r="M1966" s="36"/>
      <c r="N1966" s="157"/>
      <c r="O1966" s="221"/>
      <c r="P1966" s="65"/>
    </row>
    <row r="1967" spans="2:16" ht="21.2" customHeight="1">
      <c r="B1967" s="312"/>
      <c r="C1967" s="35"/>
      <c r="D1967" s="407"/>
      <c r="E1967" s="408"/>
      <c r="F1967" s="157"/>
      <c r="G1967" s="408"/>
      <c r="H1967" s="169"/>
      <c r="I1967" s="409"/>
      <c r="J1967" s="409"/>
      <c r="K1967" s="410"/>
      <c r="L1967" s="411"/>
      <c r="M1967" s="36"/>
      <c r="N1967" s="157"/>
      <c r="O1967" s="221"/>
      <c r="P1967" s="65"/>
    </row>
    <row r="1968" spans="2:16" ht="21.2" customHeight="1">
      <c r="B1968" s="312"/>
      <c r="C1968" s="35"/>
      <c r="D1968" s="407"/>
      <c r="E1968" s="408"/>
      <c r="F1968" s="157"/>
      <c r="G1968" s="408"/>
      <c r="H1968" s="169"/>
      <c r="I1968" s="409"/>
      <c r="J1968" s="409"/>
      <c r="K1968" s="410"/>
      <c r="L1968" s="411"/>
      <c r="M1968" s="36"/>
      <c r="N1968" s="157"/>
      <c r="O1968" s="221"/>
      <c r="P1968" s="65"/>
    </row>
    <row r="1969" spans="2:16" ht="21.2" customHeight="1">
      <c r="B1969" s="312"/>
      <c r="C1969" s="35"/>
      <c r="D1969" s="407"/>
      <c r="E1969" s="408"/>
      <c r="F1969" s="157"/>
      <c r="G1969" s="408"/>
      <c r="H1969" s="169"/>
      <c r="I1969" s="409"/>
      <c r="J1969" s="409"/>
      <c r="K1969" s="410"/>
      <c r="L1969" s="411"/>
      <c r="M1969" s="36"/>
      <c r="N1969" s="157"/>
      <c r="O1969" s="221"/>
      <c r="P1969" s="65"/>
    </row>
    <row r="1970" spans="2:16" ht="21.2" customHeight="1">
      <c r="B1970" s="312"/>
      <c r="C1970" s="35"/>
      <c r="D1970" s="407"/>
      <c r="E1970" s="408"/>
      <c r="F1970" s="157"/>
      <c r="G1970" s="408"/>
      <c r="H1970" s="169"/>
      <c r="I1970" s="409"/>
      <c r="J1970" s="409"/>
      <c r="K1970" s="410"/>
      <c r="L1970" s="411"/>
      <c r="M1970" s="36"/>
      <c r="N1970" s="157"/>
      <c r="O1970" s="221"/>
      <c r="P1970" s="65"/>
    </row>
    <row r="1971" spans="2:16" ht="21.2" customHeight="1">
      <c r="B1971" s="312"/>
      <c r="C1971" s="35"/>
      <c r="D1971" s="407"/>
      <c r="E1971" s="408"/>
      <c r="F1971" s="157"/>
      <c r="G1971" s="408"/>
      <c r="H1971" s="169"/>
      <c r="I1971" s="409"/>
      <c r="J1971" s="409"/>
      <c r="K1971" s="410"/>
      <c r="L1971" s="411"/>
      <c r="M1971" s="36"/>
      <c r="N1971" s="157"/>
      <c r="O1971" s="221"/>
      <c r="P1971" s="65"/>
    </row>
    <row r="1972" spans="2:16" ht="21.2" customHeight="1">
      <c r="B1972" s="312"/>
      <c r="C1972" s="35"/>
      <c r="D1972" s="407"/>
      <c r="E1972" s="408"/>
      <c r="F1972" s="157"/>
      <c r="G1972" s="408"/>
      <c r="H1972" s="169"/>
      <c r="I1972" s="409"/>
      <c r="J1972" s="409"/>
      <c r="K1972" s="410"/>
      <c r="L1972" s="411"/>
      <c r="M1972" s="36"/>
      <c r="N1972" s="157"/>
      <c r="O1972" s="221"/>
      <c r="P1972" s="65"/>
    </row>
    <row r="1973" spans="2:16" ht="21.2" customHeight="1">
      <c r="B1973" s="312"/>
      <c r="C1973" s="35"/>
      <c r="D1973" s="407"/>
      <c r="E1973" s="408"/>
      <c r="F1973" s="157"/>
      <c r="G1973" s="408"/>
      <c r="H1973" s="169"/>
      <c r="I1973" s="409"/>
      <c r="J1973" s="409"/>
      <c r="K1973" s="410"/>
      <c r="L1973" s="411"/>
      <c r="M1973" s="36"/>
      <c r="N1973" s="157"/>
      <c r="O1973" s="221"/>
      <c r="P1973" s="65"/>
    </row>
    <row r="1974" spans="2:16" ht="21.2" customHeight="1">
      <c r="B1974" s="312"/>
      <c r="C1974" s="35"/>
      <c r="D1974" s="407"/>
      <c r="E1974" s="408"/>
      <c r="F1974" s="157"/>
      <c r="G1974" s="408"/>
      <c r="H1974" s="169"/>
      <c r="I1974" s="409"/>
      <c r="J1974" s="409"/>
      <c r="K1974" s="410"/>
      <c r="L1974" s="411"/>
      <c r="M1974" s="36"/>
      <c r="N1974" s="157"/>
      <c r="O1974" s="221"/>
      <c r="P1974" s="65"/>
    </row>
    <row r="1975" spans="2:16" ht="21.2" customHeight="1">
      <c r="B1975" s="312"/>
      <c r="C1975" s="35"/>
      <c r="D1975" s="407"/>
      <c r="E1975" s="408"/>
      <c r="F1975" s="157"/>
      <c r="G1975" s="408"/>
      <c r="H1975" s="169"/>
      <c r="I1975" s="409"/>
      <c r="J1975" s="409"/>
      <c r="K1975" s="410"/>
      <c r="L1975" s="411"/>
      <c r="M1975" s="36"/>
      <c r="N1975" s="157"/>
      <c r="O1975" s="221"/>
      <c r="P1975" s="65"/>
    </row>
    <row r="1976" spans="2:16" ht="21.2" customHeight="1">
      <c r="B1976" s="312"/>
      <c r="C1976" s="35"/>
      <c r="D1976" s="407"/>
      <c r="E1976" s="408"/>
      <c r="F1976" s="157"/>
      <c r="G1976" s="408"/>
      <c r="H1976" s="169"/>
      <c r="I1976" s="409"/>
      <c r="J1976" s="409"/>
      <c r="K1976" s="410"/>
      <c r="L1976" s="411"/>
      <c r="M1976" s="36"/>
      <c r="N1976" s="157"/>
      <c r="O1976" s="221"/>
      <c r="P1976" s="65"/>
    </row>
    <row r="1977" spans="2:16" ht="21.2" customHeight="1">
      <c r="B1977" s="312"/>
      <c r="C1977" s="35"/>
      <c r="D1977" s="407"/>
      <c r="E1977" s="408"/>
      <c r="F1977" s="157"/>
      <c r="G1977" s="408"/>
      <c r="H1977" s="169"/>
      <c r="I1977" s="409"/>
      <c r="J1977" s="409"/>
      <c r="K1977" s="410"/>
      <c r="L1977" s="411"/>
      <c r="M1977" s="36"/>
      <c r="N1977" s="157"/>
      <c r="O1977" s="221"/>
      <c r="P1977" s="65"/>
    </row>
    <row r="1978" spans="2:16" ht="21.2" customHeight="1">
      <c r="B1978" s="312"/>
      <c r="C1978" s="35"/>
      <c r="D1978" s="407"/>
      <c r="E1978" s="408"/>
      <c r="F1978" s="157"/>
      <c r="G1978" s="408"/>
      <c r="H1978" s="169"/>
      <c r="I1978" s="409"/>
      <c r="J1978" s="409"/>
      <c r="K1978" s="410"/>
      <c r="L1978" s="411"/>
      <c r="M1978" s="36"/>
      <c r="N1978" s="157"/>
      <c r="O1978" s="221"/>
      <c r="P1978" s="65"/>
    </row>
    <row r="1979" spans="2:16" ht="21.2" customHeight="1">
      <c r="B1979" s="312"/>
      <c r="C1979" s="35"/>
      <c r="D1979" s="407"/>
      <c r="E1979" s="408"/>
      <c r="F1979" s="157"/>
      <c r="G1979" s="408"/>
      <c r="H1979" s="169"/>
      <c r="I1979" s="409"/>
      <c r="J1979" s="409"/>
      <c r="K1979" s="410"/>
      <c r="L1979" s="411"/>
      <c r="M1979" s="36"/>
      <c r="N1979" s="157"/>
      <c r="O1979" s="221"/>
      <c r="P1979" s="65"/>
    </row>
    <row r="1980" spans="2:16" ht="21.2" customHeight="1">
      <c r="B1980" s="312"/>
      <c r="C1980" s="35"/>
      <c r="D1980" s="407"/>
      <c r="E1980" s="408"/>
      <c r="F1980" s="157"/>
      <c r="G1980" s="408"/>
      <c r="H1980" s="169"/>
      <c r="I1980" s="409"/>
      <c r="J1980" s="409"/>
      <c r="K1980" s="410"/>
      <c r="L1980" s="411"/>
      <c r="M1980" s="36"/>
      <c r="N1980" s="157"/>
      <c r="O1980" s="221"/>
      <c r="P1980" s="65"/>
    </row>
    <row r="1981" spans="2:16" ht="21.2" customHeight="1">
      <c r="B1981" s="312"/>
      <c r="C1981" s="35"/>
      <c r="D1981" s="407"/>
      <c r="E1981" s="408"/>
      <c r="F1981" s="157"/>
      <c r="G1981" s="408"/>
      <c r="H1981" s="169"/>
      <c r="I1981" s="409"/>
      <c r="J1981" s="409"/>
      <c r="K1981" s="410"/>
      <c r="L1981" s="411"/>
      <c r="M1981" s="36"/>
      <c r="N1981" s="157"/>
      <c r="O1981" s="221"/>
      <c r="P1981" s="65"/>
    </row>
    <row r="1982" spans="2:16" ht="21.2" customHeight="1">
      <c r="B1982" s="312"/>
      <c r="C1982" s="35"/>
      <c r="D1982" s="407"/>
      <c r="E1982" s="408"/>
      <c r="F1982" s="157"/>
      <c r="G1982" s="408"/>
      <c r="H1982" s="169"/>
      <c r="I1982" s="409"/>
      <c r="J1982" s="409"/>
      <c r="K1982" s="410"/>
      <c r="L1982" s="411"/>
      <c r="M1982" s="36"/>
      <c r="N1982" s="157"/>
      <c r="O1982" s="221"/>
      <c r="P1982" s="65"/>
    </row>
    <row r="1983" spans="2:16" ht="21.2" customHeight="1">
      <c r="B1983" s="312"/>
      <c r="C1983" s="35"/>
      <c r="D1983" s="407"/>
      <c r="E1983" s="408"/>
      <c r="F1983" s="157"/>
      <c r="G1983" s="408"/>
      <c r="H1983" s="169"/>
      <c r="I1983" s="409"/>
      <c r="J1983" s="409"/>
      <c r="K1983" s="410"/>
      <c r="L1983" s="411"/>
      <c r="M1983" s="36"/>
      <c r="N1983" s="157"/>
      <c r="O1983" s="221"/>
      <c r="P1983" s="65"/>
    </row>
    <row r="1984" spans="2:16" ht="21.2" customHeight="1">
      <c r="B1984" s="312"/>
      <c r="C1984" s="35"/>
      <c r="D1984" s="407"/>
      <c r="E1984" s="408"/>
      <c r="F1984" s="157"/>
      <c r="G1984" s="408"/>
      <c r="H1984" s="169"/>
      <c r="I1984" s="409"/>
      <c r="J1984" s="409"/>
      <c r="K1984" s="410"/>
      <c r="L1984" s="411"/>
      <c r="M1984" s="36"/>
      <c r="N1984" s="157"/>
      <c r="O1984" s="221"/>
      <c r="P1984" s="65"/>
    </row>
    <row r="1985" spans="2:16" ht="21.2" customHeight="1">
      <c r="B1985" s="312"/>
      <c r="C1985" s="35"/>
      <c r="D1985" s="407"/>
      <c r="E1985" s="408"/>
      <c r="F1985" s="157"/>
      <c r="G1985" s="408"/>
      <c r="H1985" s="169"/>
      <c r="I1985" s="409"/>
      <c r="J1985" s="409"/>
      <c r="K1985" s="410"/>
      <c r="L1985" s="411"/>
      <c r="M1985" s="36"/>
      <c r="N1985" s="157"/>
      <c r="O1985" s="221"/>
      <c r="P1985" s="65"/>
    </row>
    <row r="1986" spans="2:16" ht="21.2" customHeight="1">
      <c r="B1986" s="312"/>
      <c r="C1986" s="35"/>
      <c r="D1986" s="407"/>
      <c r="E1986" s="408"/>
      <c r="F1986" s="157"/>
      <c r="G1986" s="408"/>
      <c r="H1986" s="169"/>
      <c r="I1986" s="409"/>
      <c r="J1986" s="409"/>
      <c r="K1986" s="410"/>
      <c r="L1986" s="411"/>
      <c r="M1986" s="36"/>
      <c r="N1986" s="157"/>
      <c r="O1986" s="221"/>
      <c r="P1986" s="65"/>
    </row>
    <row r="1987" spans="2:16" ht="21.2" customHeight="1">
      <c r="B1987" s="312"/>
      <c r="C1987" s="35"/>
      <c r="D1987" s="407"/>
      <c r="E1987" s="408"/>
      <c r="F1987" s="157"/>
      <c r="G1987" s="408"/>
      <c r="H1987" s="169"/>
      <c r="I1987" s="409"/>
      <c r="J1987" s="409"/>
      <c r="K1987" s="410"/>
      <c r="L1987" s="411"/>
      <c r="M1987" s="36"/>
      <c r="N1987" s="157"/>
      <c r="O1987" s="221"/>
      <c r="P1987" s="65"/>
    </row>
    <row r="1988" spans="2:16" ht="21.2" customHeight="1">
      <c r="B1988" s="312"/>
      <c r="C1988" s="35"/>
      <c r="D1988" s="407"/>
      <c r="E1988" s="408"/>
      <c r="F1988" s="157"/>
      <c r="G1988" s="408"/>
      <c r="H1988" s="169"/>
      <c r="I1988" s="409"/>
      <c r="J1988" s="409"/>
      <c r="K1988" s="410"/>
      <c r="L1988" s="411"/>
      <c r="M1988" s="36"/>
      <c r="N1988" s="157"/>
      <c r="O1988" s="221"/>
      <c r="P1988" s="65"/>
    </row>
    <row r="1989" spans="2:16" ht="21.2" customHeight="1">
      <c r="B1989" s="312"/>
      <c r="C1989" s="35"/>
      <c r="D1989" s="407"/>
      <c r="E1989" s="408"/>
      <c r="F1989" s="157"/>
      <c r="G1989" s="408"/>
      <c r="H1989" s="169"/>
      <c r="I1989" s="409"/>
      <c r="J1989" s="409"/>
      <c r="K1989" s="410"/>
      <c r="L1989" s="411"/>
      <c r="M1989" s="36"/>
      <c r="N1989" s="157"/>
      <c r="O1989" s="221"/>
      <c r="P1989" s="65"/>
    </row>
    <row r="1990" spans="2:16" ht="21.2" customHeight="1">
      <c r="B1990" s="312"/>
      <c r="C1990" s="35"/>
      <c r="D1990" s="407"/>
      <c r="E1990" s="408"/>
      <c r="F1990" s="157"/>
      <c r="G1990" s="408"/>
      <c r="H1990" s="169"/>
      <c r="I1990" s="409"/>
      <c r="J1990" s="409"/>
      <c r="K1990" s="410"/>
      <c r="L1990" s="411"/>
      <c r="M1990" s="36"/>
      <c r="N1990" s="157"/>
      <c r="O1990" s="221"/>
      <c r="P1990" s="65"/>
    </row>
    <row r="1991" spans="2:16" ht="21.2" customHeight="1">
      <c r="B1991" s="312"/>
      <c r="C1991" s="35"/>
      <c r="D1991" s="407"/>
      <c r="E1991" s="408"/>
      <c r="F1991" s="157"/>
      <c r="G1991" s="408"/>
      <c r="H1991" s="169"/>
      <c r="I1991" s="409"/>
      <c r="J1991" s="409"/>
      <c r="K1991" s="410"/>
      <c r="L1991" s="411"/>
      <c r="M1991" s="36"/>
      <c r="N1991" s="157"/>
      <c r="O1991" s="221"/>
      <c r="P1991" s="65"/>
    </row>
    <row r="1992" spans="2:16" ht="21.2" customHeight="1">
      <c r="B1992" s="312"/>
      <c r="C1992" s="35"/>
      <c r="D1992" s="407"/>
      <c r="E1992" s="408"/>
      <c r="F1992" s="157"/>
      <c r="G1992" s="408"/>
      <c r="H1992" s="169"/>
      <c r="I1992" s="409"/>
      <c r="J1992" s="409"/>
      <c r="K1992" s="410"/>
      <c r="L1992" s="411"/>
      <c r="M1992" s="36"/>
      <c r="N1992" s="157"/>
      <c r="O1992" s="221"/>
      <c r="P1992" s="65"/>
    </row>
    <row r="1993" spans="2:16" ht="21.2" customHeight="1">
      <c r="B1993" s="312"/>
      <c r="C1993" s="35"/>
      <c r="D1993" s="407"/>
      <c r="E1993" s="408"/>
      <c r="F1993" s="157"/>
      <c r="G1993" s="408"/>
      <c r="H1993" s="169"/>
      <c r="I1993" s="409"/>
      <c r="J1993" s="409"/>
      <c r="K1993" s="410"/>
      <c r="L1993" s="411"/>
      <c r="M1993" s="36"/>
      <c r="N1993" s="157"/>
      <c r="O1993" s="221"/>
      <c r="P1993" s="65"/>
    </row>
    <row r="1994" spans="2:16" ht="21.2" customHeight="1">
      <c r="B1994" s="312"/>
      <c r="C1994" s="35"/>
      <c r="D1994" s="407"/>
      <c r="E1994" s="408"/>
      <c r="F1994" s="157"/>
      <c r="G1994" s="408"/>
      <c r="H1994" s="169"/>
      <c r="I1994" s="409"/>
      <c r="J1994" s="409"/>
      <c r="K1994" s="410"/>
      <c r="L1994" s="411"/>
      <c r="M1994" s="36"/>
      <c r="N1994" s="157"/>
      <c r="O1994" s="221"/>
      <c r="P1994" s="65"/>
    </row>
    <row r="1995" spans="2:16" ht="21.2" customHeight="1">
      <c r="B1995" s="312"/>
      <c r="C1995" s="35"/>
      <c r="D1995" s="407"/>
      <c r="E1995" s="408"/>
      <c r="F1995" s="157"/>
      <c r="G1995" s="408"/>
      <c r="H1995" s="169"/>
      <c r="I1995" s="409"/>
      <c r="J1995" s="409"/>
      <c r="K1995" s="410"/>
      <c r="L1995" s="411"/>
      <c r="M1995" s="36"/>
      <c r="N1995" s="157"/>
      <c r="O1995" s="221"/>
      <c r="P1995" s="65"/>
    </row>
    <row r="1996" spans="2:16" ht="21.2" customHeight="1">
      <c r="B1996" s="312"/>
      <c r="C1996" s="35"/>
      <c r="D1996" s="407"/>
      <c r="E1996" s="408"/>
      <c r="F1996" s="157"/>
      <c r="G1996" s="408"/>
      <c r="H1996" s="169"/>
      <c r="I1996" s="409"/>
      <c r="J1996" s="409"/>
      <c r="K1996" s="410"/>
      <c r="L1996" s="411"/>
      <c r="M1996" s="36"/>
      <c r="N1996" s="157"/>
      <c r="O1996" s="221"/>
      <c r="P1996" s="65"/>
    </row>
    <row r="1997" spans="2:16" ht="21.2" customHeight="1">
      <c r="B1997" s="312"/>
      <c r="C1997" s="35"/>
      <c r="D1997" s="407"/>
      <c r="E1997" s="408"/>
      <c r="F1997" s="157"/>
      <c r="G1997" s="408"/>
      <c r="H1997" s="169"/>
      <c r="I1997" s="409"/>
      <c r="J1997" s="409"/>
      <c r="K1997" s="410"/>
      <c r="L1997" s="411"/>
      <c r="M1997" s="36"/>
      <c r="N1997" s="157"/>
      <c r="O1997" s="221"/>
      <c r="P1997" s="65"/>
    </row>
    <row r="1998" spans="2:16" ht="21.2" customHeight="1">
      <c r="B1998" s="312"/>
      <c r="C1998" s="35"/>
      <c r="D1998" s="407"/>
      <c r="E1998" s="408"/>
      <c r="F1998" s="157"/>
      <c r="G1998" s="408"/>
      <c r="H1998" s="169"/>
      <c r="I1998" s="409"/>
      <c r="J1998" s="409"/>
      <c r="K1998" s="410"/>
      <c r="L1998" s="411"/>
      <c r="M1998" s="36"/>
      <c r="N1998" s="157"/>
      <c r="O1998" s="221"/>
      <c r="P1998" s="65"/>
    </row>
    <row r="1999" spans="2:16" ht="21.2" customHeight="1">
      <c r="B1999" s="312"/>
      <c r="C1999" s="35"/>
      <c r="D1999" s="407"/>
      <c r="E1999" s="408"/>
      <c r="F1999" s="157"/>
      <c r="G1999" s="408"/>
      <c r="H1999" s="169"/>
      <c r="I1999" s="409"/>
      <c r="J1999" s="409"/>
      <c r="K1999" s="410"/>
      <c r="L1999" s="411"/>
      <c r="M1999" s="36"/>
      <c r="N1999" s="157"/>
      <c r="O1999" s="221"/>
      <c r="P1999" s="65"/>
    </row>
    <row r="2000" spans="2:16" ht="21.2" customHeight="1">
      <c r="B2000" s="312"/>
      <c r="C2000" s="35"/>
      <c r="D2000" s="407"/>
      <c r="E2000" s="408"/>
      <c r="F2000" s="157"/>
      <c r="G2000" s="408"/>
      <c r="H2000" s="169"/>
      <c r="I2000" s="409"/>
      <c r="J2000" s="409"/>
      <c r="K2000" s="410"/>
      <c r="L2000" s="411"/>
      <c r="M2000" s="36"/>
      <c r="N2000" s="157"/>
      <c r="O2000" s="221"/>
      <c r="P2000" s="65"/>
    </row>
    <row r="2001" spans="2:16" ht="21.2" customHeight="1">
      <c r="B2001" s="312"/>
      <c r="C2001" s="35"/>
      <c r="D2001" s="407"/>
      <c r="E2001" s="408"/>
      <c r="F2001" s="157"/>
      <c r="G2001" s="408"/>
      <c r="H2001" s="169"/>
      <c r="I2001" s="409"/>
      <c r="J2001" s="409"/>
      <c r="K2001" s="410"/>
      <c r="L2001" s="411"/>
      <c r="M2001" s="36"/>
      <c r="N2001" s="157"/>
      <c r="O2001" s="221"/>
      <c r="P2001" s="65"/>
    </row>
    <row r="2002" spans="2:16" ht="21.2" customHeight="1">
      <c r="B2002" s="312"/>
      <c r="C2002" s="35"/>
      <c r="D2002" s="407"/>
      <c r="E2002" s="408"/>
      <c r="F2002" s="157"/>
      <c r="G2002" s="408"/>
      <c r="H2002" s="169"/>
      <c r="I2002" s="409"/>
      <c r="J2002" s="409"/>
      <c r="K2002" s="410"/>
      <c r="L2002" s="411"/>
      <c r="M2002" s="36"/>
      <c r="N2002" s="157"/>
      <c r="O2002" s="221"/>
      <c r="P2002" s="65"/>
    </row>
    <row r="2003" spans="2:16" ht="21.2" customHeight="1">
      <c r="B2003" s="312"/>
      <c r="C2003" s="35"/>
      <c r="D2003" s="407"/>
      <c r="E2003" s="408"/>
      <c r="F2003" s="157"/>
      <c r="G2003" s="408"/>
      <c r="H2003" s="169"/>
      <c r="I2003" s="409"/>
      <c r="J2003" s="409"/>
      <c r="K2003" s="410"/>
      <c r="L2003" s="411"/>
      <c r="M2003" s="36"/>
      <c r="N2003" s="157"/>
      <c r="O2003" s="221"/>
      <c r="P2003" s="65"/>
    </row>
    <row r="2004" spans="2:16" ht="21.2" customHeight="1">
      <c r="B2004" s="312"/>
      <c r="C2004" s="35"/>
      <c r="D2004" s="407"/>
      <c r="E2004" s="408"/>
      <c r="F2004" s="157"/>
      <c r="G2004" s="408"/>
      <c r="H2004" s="169"/>
      <c r="I2004" s="409"/>
      <c r="J2004" s="409"/>
      <c r="K2004" s="410"/>
      <c r="L2004" s="411"/>
      <c r="M2004" s="36"/>
      <c r="N2004" s="157"/>
      <c r="O2004" s="221"/>
      <c r="P2004" s="65"/>
    </row>
    <row r="2005" spans="2:16" ht="21.2" customHeight="1">
      <c r="B2005" s="312"/>
      <c r="C2005" s="35"/>
      <c r="D2005" s="407"/>
      <c r="E2005" s="408"/>
      <c r="F2005" s="157"/>
      <c r="G2005" s="408"/>
      <c r="H2005" s="169"/>
      <c r="I2005" s="409"/>
      <c r="J2005" s="409"/>
      <c r="K2005" s="410"/>
      <c r="L2005" s="411"/>
      <c r="M2005" s="36"/>
      <c r="N2005" s="157"/>
      <c r="O2005" s="221"/>
      <c r="P2005" s="65"/>
    </row>
    <row r="2006" spans="2:16" ht="21.2" customHeight="1">
      <c r="B2006" s="312"/>
      <c r="C2006" s="35"/>
      <c r="D2006" s="407"/>
      <c r="E2006" s="408"/>
      <c r="F2006" s="157"/>
      <c r="G2006" s="408"/>
      <c r="H2006" s="169"/>
      <c r="I2006" s="409"/>
      <c r="J2006" s="409"/>
      <c r="K2006" s="410"/>
      <c r="L2006" s="411"/>
      <c r="M2006" s="36"/>
      <c r="N2006" s="157"/>
      <c r="O2006" s="221"/>
      <c r="P2006" s="65"/>
    </row>
    <row r="2007" spans="2:16" ht="21.2" customHeight="1">
      <c r="B2007" s="312"/>
      <c r="C2007" s="35"/>
      <c r="D2007" s="407"/>
      <c r="E2007" s="408"/>
      <c r="F2007" s="157"/>
      <c r="G2007" s="408"/>
      <c r="H2007" s="169"/>
      <c r="I2007" s="409"/>
      <c r="J2007" s="409"/>
      <c r="K2007" s="410"/>
      <c r="L2007" s="411"/>
      <c r="M2007" s="36"/>
      <c r="N2007" s="157"/>
      <c r="O2007" s="221"/>
      <c r="P2007" s="65"/>
    </row>
    <row r="2008" spans="2:16" ht="21.2" customHeight="1">
      <c r="B2008" s="312"/>
      <c r="C2008" s="35"/>
      <c r="D2008" s="407"/>
      <c r="E2008" s="408"/>
      <c r="F2008" s="157"/>
      <c r="G2008" s="408"/>
      <c r="H2008" s="169"/>
      <c r="I2008" s="409"/>
      <c r="J2008" s="409"/>
      <c r="K2008" s="410"/>
      <c r="L2008" s="411"/>
      <c r="M2008" s="36"/>
      <c r="N2008" s="157"/>
      <c r="O2008" s="221"/>
      <c r="P2008" s="65"/>
    </row>
    <row r="2009" spans="2:16" ht="21.2" customHeight="1">
      <c r="B2009" s="312"/>
      <c r="C2009" s="35"/>
      <c r="D2009" s="407"/>
      <c r="E2009" s="408"/>
      <c r="F2009" s="157"/>
      <c r="G2009" s="408"/>
      <c r="H2009" s="169"/>
      <c r="I2009" s="409"/>
      <c r="J2009" s="409"/>
      <c r="K2009" s="410"/>
      <c r="L2009" s="411"/>
      <c r="M2009" s="36"/>
      <c r="N2009" s="157"/>
      <c r="O2009" s="221"/>
      <c r="P2009" s="65"/>
    </row>
    <row r="2010" spans="2:16" ht="21.2" customHeight="1">
      <c r="B2010" s="312"/>
      <c r="C2010" s="35"/>
      <c r="D2010" s="407"/>
      <c r="E2010" s="408"/>
      <c r="F2010" s="157"/>
      <c r="G2010" s="408"/>
      <c r="H2010" s="169"/>
      <c r="I2010" s="409"/>
      <c r="J2010" s="409"/>
      <c r="K2010" s="410"/>
      <c r="L2010" s="411"/>
      <c r="M2010" s="36"/>
      <c r="N2010" s="157"/>
      <c r="O2010" s="221"/>
      <c r="P2010" s="65"/>
    </row>
    <row r="2011" spans="2:16" ht="21.2" customHeight="1">
      <c r="B2011" s="312"/>
      <c r="C2011" s="35"/>
      <c r="D2011" s="407"/>
      <c r="E2011" s="408"/>
      <c r="F2011" s="157"/>
      <c r="G2011" s="408"/>
      <c r="H2011" s="169"/>
      <c r="I2011" s="409"/>
      <c r="J2011" s="409"/>
      <c r="K2011" s="410"/>
      <c r="L2011" s="411"/>
      <c r="M2011" s="36"/>
      <c r="N2011" s="157"/>
      <c r="O2011" s="221"/>
      <c r="P2011" s="65"/>
    </row>
    <row r="2012" spans="2:16" ht="21.2" customHeight="1">
      <c r="B2012" s="312"/>
      <c r="C2012" s="35"/>
      <c r="D2012" s="407"/>
      <c r="E2012" s="408"/>
      <c r="F2012" s="157"/>
      <c r="G2012" s="408"/>
      <c r="H2012" s="169"/>
      <c r="I2012" s="409"/>
      <c r="J2012" s="409"/>
      <c r="K2012" s="410"/>
      <c r="L2012" s="411"/>
      <c r="M2012" s="36"/>
      <c r="N2012" s="157"/>
      <c r="O2012" s="221"/>
      <c r="P2012" s="65"/>
    </row>
    <row r="2013" spans="2:16" ht="21.2" customHeight="1">
      <c r="B2013" s="312"/>
      <c r="C2013" s="35"/>
      <c r="D2013" s="407"/>
      <c r="E2013" s="408"/>
      <c r="F2013" s="157"/>
      <c r="G2013" s="408"/>
      <c r="H2013" s="169"/>
      <c r="I2013" s="409"/>
      <c r="J2013" s="409"/>
      <c r="K2013" s="410"/>
      <c r="L2013" s="411"/>
      <c r="M2013" s="36"/>
      <c r="N2013" s="157"/>
      <c r="O2013" s="221"/>
      <c r="P2013" s="65"/>
    </row>
    <row r="2014" spans="2:16" ht="21.2" customHeight="1">
      <c r="B2014" s="312"/>
      <c r="C2014" s="35"/>
      <c r="D2014" s="407"/>
      <c r="E2014" s="408"/>
      <c r="F2014" s="157"/>
      <c r="G2014" s="408"/>
      <c r="H2014" s="169"/>
      <c r="I2014" s="409"/>
      <c r="J2014" s="409"/>
      <c r="K2014" s="410"/>
      <c r="L2014" s="411"/>
      <c r="M2014" s="36"/>
      <c r="N2014" s="157"/>
      <c r="O2014" s="221"/>
      <c r="P2014" s="65"/>
    </row>
    <row r="2015" spans="2:16" ht="21.2" customHeight="1">
      <c r="B2015" s="312"/>
      <c r="C2015" s="35"/>
      <c r="D2015" s="407"/>
      <c r="E2015" s="408"/>
      <c r="F2015" s="157"/>
      <c r="G2015" s="408"/>
      <c r="H2015" s="169"/>
      <c r="I2015" s="409"/>
      <c r="J2015" s="409"/>
      <c r="K2015" s="410"/>
      <c r="L2015" s="411"/>
      <c r="M2015" s="36"/>
      <c r="N2015" s="157"/>
      <c r="O2015" s="221"/>
      <c r="P2015" s="65"/>
    </row>
    <row r="2016" spans="2:16" ht="21.2" customHeight="1">
      <c r="B2016" s="312"/>
      <c r="C2016" s="35"/>
      <c r="D2016" s="407"/>
      <c r="E2016" s="408"/>
      <c r="F2016" s="157"/>
      <c r="G2016" s="408"/>
      <c r="H2016" s="169"/>
      <c r="I2016" s="409"/>
      <c r="J2016" s="409"/>
      <c r="K2016" s="410"/>
      <c r="L2016" s="411"/>
      <c r="M2016" s="36"/>
      <c r="N2016" s="157"/>
      <c r="O2016" s="221"/>
      <c r="P2016" s="65"/>
    </row>
    <row r="2017" spans="2:16" ht="21.2" customHeight="1">
      <c r="B2017" s="312"/>
      <c r="C2017" s="35"/>
      <c r="D2017" s="407"/>
      <c r="E2017" s="408"/>
      <c r="F2017" s="157"/>
      <c r="G2017" s="408"/>
      <c r="H2017" s="169"/>
      <c r="I2017" s="409"/>
      <c r="J2017" s="409"/>
      <c r="K2017" s="410"/>
      <c r="L2017" s="411"/>
      <c r="M2017" s="36"/>
      <c r="N2017" s="157"/>
      <c r="O2017" s="221"/>
      <c r="P2017" s="65"/>
    </row>
    <row r="2018" spans="2:16" ht="21.2" customHeight="1">
      <c r="B2018" s="510"/>
      <c r="C2018" s="35"/>
      <c r="D2018" s="412"/>
      <c r="E2018" s="413"/>
      <c r="F2018" s="157"/>
      <c r="G2018" s="413"/>
      <c r="H2018" s="414"/>
      <c r="I2018" s="415"/>
      <c r="J2018" s="415"/>
      <c r="K2018" s="416"/>
      <c r="L2018" s="417"/>
      <c r="M2018" s="36"/>
      <c r="N2018" s="157"/>
      <c r="O2018" s="418"/>
      <c r="P2018" s="419"/>
    </row>
    <row r="2019" spans="2:16" ht="21.2" customHeight="1">
      <c r="B2019" s="18"/>
      <c r="C2019" s="17" t="s">
        <v>2366</v>
      </c>
      <c r="D2019" s="18"/>
      <c r="E2019" s="18"/>
      <c r="F2019" s="18"/>
      <c r="G2019" s="18"/>
      <c r="H2019" s="18"/>
      <c r="I2019" s="17"/>
      <c r="J2019" s="17"/>
      <c r="K2019" s="19"/>
      <c r="L2019" s="40"/>
      <c r="M2019" s="21"/>
      <c r="N2019" s="18"/>
    </row>
    <row r="2020" spans="2:16" ht="21.2" customHeight="1">
      <c r="B2020" s="18"/>
      <c r="C2020" s="17"/>
      <c r="D2020" s="18"/>
      <c r="E2020" s="18"/>
      <c r="F2020" s="18"/>
      <c r="G2020" s="18"/>
      <c r="H2020" s="18"/>
      <c r="I2020" s="17"/>
      <c r="J2020" s="17"/>
      <c r="K2020" s="19"/>
      <c r="L2020" s="40"/>
      <c r="M2020" s="21"/>
      <c r="N2020" s="18"/>
    </row>
    <row r="2021" spans="2:16" ht="21.2" customHeight="1">
      <c r="B2021" s="18"/>
      <c r="C2021" s="17"/>
      <c r="D2021" s="18"/>
      <c r="E2021" s="18"/>
      <c r="F2021" s="18"/>
      <c r="G2021" s="18"/>
      <c r="H2021" s="18"/>
      <c r="I2021" s="17"/>
      <c r="J2021" s="17"/>
      <c r="K2021" s="19"/>
      <c r="L2021" s="40"/>
      <c r="M2021" s="21"/>
      <c r="N2021" s="18"/>
    </row>
    <row r="2022" spans="2:16" ht="21.2" customHeight="1">
      <c r="B2022" s="18"/>
      <c r="C2022" s="17"/>
      <c r="D2022" s="18"/>
      <c r="E2022" s="18"/>
      <c r="F2022" s="18"/>
      <c r="G2022" s="18"/>
      <c r="H2022" s="18"/>
      <c r="I2022" s="17"/>
      <c r="J2022" s="17"/>
      <c r="K2022" s="19"/>
      <c r="L2022" s="40"/>
      <c r="M2022" s="514"/>
      <c r="N2022" s="18"/>
    </row>
    <row r="2023" spans="2:16" ht="21.2" customHeight="1">
      <c r="B2023" s="18"/>
      <c r="C2023" s="17"/>
      <c r="D2023" s="18"/>
      <c r="E2023" s="18"/>
      <c r="F2023" s="18"/>
      <c r="G2023" s="18"/>
      <c r="H2023" s="18"/>
      <c r="I2023" s="17"/>
      <c r="J2023" s="17"/>
      <c r="K2023" s="19"/>
      <c r="L2023" s="40"/>
      <c r="M2023" s="21"/>
      <c r="N2023" s="18"/>
    </row>
    <row r="2024" spans="2:16" ht="21.2" customHeight="1">
      <c r="B2024" s="18"/>
      <c r="C2024" s="17"/>
      <c r="D2024" s="18"/>
      <c r="E2024" s="18"/>
      <c r="F2024" s="18"/>
      <c r="G2024" s="18"/>
      <c r="H2024" s="18"/>
      <c r="I2024" s="17"/>
      <c r="J2024" s="17"/>
      <c r="K2024" s="19"/>
      <c r="L2024" s="40"/>
      <c r="M2024" s="21"/>
      <c r="N2024" s="18"/>
    </row>
    <row r="2025" spans="2:16" ht="21.2" customHeight="1">
      <c r="B2025" s="18"/>
      <c r="C2025" s="17"/>
      <c r="D2025" s="18"/>
      <c r="E2025" s="18"/>
      <c r="F2025" s="18"/>
      <c r="G2025" s="18"/>
      <c r="H2025" s="18"/>
      <c r="I2025" s="17"/>
      <c r="J2025" s="17"/>
      <c r="K2025" s="19"/>
      <c r="L2025" s="40"/>
      <c r="M2025" s="21"/>
      <c r="N2025" s="18"/>
    </row>
    <row r="2026" spans="2:16" ht="21.2" customHeight="1">
      <c r="B2026" s="18"/>
      <c r="C2026" s="17"/>
      <c r="D2026" s="18"/>
      <c r="E2026" s="18"/>
      <c r="F2026" s="18"/>
      <c r="G2026" s="18"/>
      <c r="H2026" s="18"/>
      <c r="I2026" s="17"/>
      <c r="J2026" s="17"/>
      <c r="K2026" s="19"/>
      <c r="L2026" s="40"/>
      <c r="M2026" s="21"/>
      <c r="N2026" s="18"/>
    </row>
    <row r="2027" spans="2:16" ht="21.2" customHeight="1">
      <c r="B2027" s="18"/>
      <c r="C2027" s="17"/>
      <c r="D2027" s="18"/>
      <c r="E2027" s="18"/>
      <c r="F2027" s="18"/>
      <c r="G2027" s="18"/>
      <c r="H2027" s="18"/>
      <c r="I2027" s="17"/>
      <c r="J2027" s="17"/>
      <c r="K2027" s="19"/>
      <c r="L2027" s="40"/>
      <c r="M2027" s="21"/>
      <c r="N2027" s="18"/>
    </row>
    <row r="2028" spans="2:16" ht="21.2" customHeight="1">
      <c r="B2028" s="18"/>
      <c r="C2028" s="17"/>
      <c r="D2028" s="18"/>
      <c r="E2028" s="18"/>
      <c r="F2028" s="18"/>
      <c r="G2028" s="18"/>
      <c r="H2028" s="18"/>
      <c r="I2028" s="17"/>
      <c r="J2028" s="17"/>
      <c r="K2028" s="19"/>
      <c r="L2028" s="40"/>
      <c r="M2028" s="21"/>
      <c r="N2028" s="18"/>
    </row>
    <row r="2029" spans="2:16" ht="21.2" customHeight="1">
      <c r="B2029" s="18"/>
      <c r="C2029" s="17"/>
      <c r="D2029" s="18"/>
      <c r="E2029" s="18"/>
      <c r="F2029" s="18"/>
      <c r="G2029" s="18"/>
      <c r="H2029" s="18"/>
      <c r="I2029" s="17"/>
      <c r="J2029" s="17"/>
      <c r="K2029" s="19"/>
      <c r="L2029" s="40"/>
      <c r="M2029" s="21"/>
      <c r="N2029" s="18"/>
    </row>
    <row r="2030" spans="2:16" ht="21.2" customHeight="1">
      <c r="B2030" s="18"/>
      <c r="C2030" s="17"/>
      <c r="D2030" s="18"/>
      <c r="E2030" s="18"/>
      <c r="F2030" s="18"/>
      <c r="G2030" s="18"/>
      <c r="H2030" s="18"/>
      <c r="I2030" s="17"/>
      <c r="J2030" s="17"/>
      <c r="K2030" s="19"/>
      <c r="L2030" s="40"/>
      <c r="M2030" s="21"/>
      <c r="N2030" s="18"/>
    </row>
    <row r="2031" spans="2:16" ht="21.2" customHeight="1">
      <c r="B2031" s="18"/>
      <c r="C2031" s="17"/>
      <c r="D2031" s="18"/>
      <c r="E2031" s="18"/>
      <c r="F2031" s="18"/>
      <c r="G2031" s="18"/>
      <c r="H2031" s="18"/>
      <c r="I2031" s="17"/>
      <c r="J2031" s="17"/>
      <c r="K2031" s="19"/>
      <c r="L2031" s="40"/>
      <c r="M2031" s="21"/>
      <c r="N2031" s="18"/>
    </row>
    <row r="2032" spans="2:16" ht="21.2" customHeight="1">
      <c r="B2032" s="18"/>
      <c r="C2032" s="17"/>
      <c r="D2032" s="18"/>
      <c r="E2032" s="18"/>
      <c r="F2032" s="18"/>
      <c r="G2032" s="18"/>
      <c r="H2032" s="18"/>
      <c r="I2032" s="17"/>
      <c r="J2032" s="17"/>
      <c r="K2032" s="19"/>
      <c r="L2032" s="40"/>
      <c r="M2032" s="21"/>
      <c r="N2032" s="18"/>
    </row>
    <row r="2033" spans="2:14" ht="21.2" customHeight="1">
      <c r="B2033" s="18"/>
      <c r="C2033" s="17"/>
      <c r="D2033" s="18"/>
      <c r="E2033" s="18"/>
      <c r="F2033" s="18"/>
      <c r="G2033" s="18"/>
      <c r="H2033" s="18"/>
      <c r="I2033" s="17"/>
      <c r="J2033" s="17"/>
      <c r="K2033" s="19"/>
      <c r="L2033" s="40"/>
      <c r="M2033" s="21"/>
      <c r="N2033" s="18"/>
    </row>
    <row r="2034" spans="2:14" ht="21.2" customHeight="1">
      <c r="B2034" s="18"/>
      <c r="C2034" s="17"/>
      <c r="D2034" s="18"/>
      <c r="E2034" s="18"/>
      <c r="F2034" s="18"/>
      <c r="G2034" s="18"/>
      <c r="H2034" s="18"/>
      <c r="I2034" s="17"/>
      <c r="J2034" s="17"/>
      <c r="K2034" s="19"/>
      <c r="L2034" s="40"/>
      <c r="M2034" s="21"/>
      <c r="N2034" s="18"/>
    </row>
    <row r="2035" spans="2:14" ht="21.2" customHeight="1">
      <c r="B2035" s="18"/>
      <c r="C2035" s="17"/>
      <c r="D2035" s="18"/>
      <c r="E2035" s="18"/>
      <c r="F2035" s="18"/>
      <c r="G2035" s="18"/>
      <c r="H2035" s="18"/>
      <c r="I2035" s="17"/>
      <c r="J2035" s="17"/>
      <c r="K2035" s="19"/>
      <c r="L2035" s="40"/>
      <c r="M2035" s="21"/>
      <c r="N2035" s="18"/>
    </row>
    <row r="2036" spans="2:14" ht="21.2" customHeight="1">
      <c r="B2036" s="18"/>
      <c r="C2036" s="17"/>
      <c r="D2036" s="18"/>
      <c r="E2036" s="18"/>
      <c r="F2036" s="18"/>
      <c r="G2036" s="18"/>
      <c r="H2036" s="18"/>
      <c r="I2036" s="17"/>
      <c r="J2036" s="17"/>
      <c r="K2036" s="19"/>
      <c r="L2036" s="40"/>
      <c r="M2036" s="21"/>
      <c r="N2036" s="18"/>
    </row>
    <row r="2037" spans="2:14" ht="21.2" customHeight="1">
      <c r="B2037" s="18"/>
      <c r="C2037" s="17"/>
      <c r="D2037" s="18"/>
      <c r="E2037" s="18"/>
      <c r="F2037" s="18"/>
      <c r="G2037" s="18"/>
      <c r="H2037" s="18"/>
      <c r="I2037" s="17"/>
      <c r="J2037" s="17"/>
      <c r="K2037" s="19"/>
      <c r="L2037" s="40"/>
      <c r="M2037" s="21"/>
      <c r="N2037" s="18"/>
    </row>
    <row r="2038" spans="2:14" ht="21.2" customHeight="1">
      <c r="B2038" s="18"/>
      <c r="C2038" s="17"/>
      <c r="D2038" s="18"/>
      <c r="E2038" s="18"/>
      <c r="F2038" s="18"/>
      <c r="G2038" s="18"/>
      <c r="H2038" s="18"/>
      <c r="I2038" s="17"/>
      <c r="J2038" s="17"/>
      <c r="K2038" s="19"/>
      <c r="L2038" s="40"/>
      <c r="M2038" s="21"/>
      <c r="N2038" s="18"/>
    </row>
    <row r="2039" spans="2:14" ht="21.2" customHeight="1">
      <c r="B2039" s="18"/>
      <c r="C2039" s="17"/>
      <c r="D2039" s="18"/>
      <c r="E2039" s="18"/>
      <c r="F2039" s="18"/>
      <c r="G2039" s="18"/>
      <c r="H2039" s="18"/>
      <c r="I2039" s="17"/>
      <c r="J2039" s="17"/>
      <c r="K2039" s="19"/>
      <c r="L2039" s="40"/>
      <c r="M2039" s="21"/>
      <c r="N2039" s="18"/>
    </row>
    <row r="2040" spans="2:14" ht="21.2" customHeight="1">
      <c r="B2040" s="18"/>
      <c r="C2040" s="17"/>
      <c r="D2040" s="18"/>
      <c r="E2040" s="18"/>
      <c r="F2040" s="18"/>
      <c r="G2040" s="18"/>
      <c r="H2040" s="18"/>
      <c r="I2040" s="17"/>
      <c r="J2040" s="17"/>
      <c r="K2040" s="19"/>
      <c r="L2040" s="40"/>
      <c r="M2040" s="21"/>
      <c r="N2040" s="18"/>
    </row>
    <row r="2041" spans="2:14" ht="21.2" customHeight="1">
      <c r="B2041" s="18"/>
      <c r="C2041" s="17"/>
      <c r="D2041" s="18"/>
      <c r="E2041" s="18"/>
      <c r="F2041" s="18"/>
      <c r="G2041" s="18"/>
      <c r="H2041" s="18"/>
      <c r="I2041" s="17"/>
      <c r="J2041" s="17"/>
      <c r="K2041" s="19"/>
      <c r="L2041" s="40"/>
      <c r="M2041" s="21"/>
      <c r="N2041" s="18"/>
    </row>
    <row r="2042" spans="2:14" ht="21.2" customHeight="1">
      <c r="B2042" s="18"/>
      <c r="C2042" s="17"/>
      <c r="D2042" s="18"/>
      <c r="E2042" s="18"/>
      <c r="F2042" s="18"/>
      <c r="G2042" s="18"/>
      <c r="H2042" s="18"/>
      <c r="I2042" s="17"/>
      <c r="J2042" s="17"/>
      <c r="K2042" s="19"/>
      <c r="L2042" s="40"/>
      <c r="M2042" s="21"/>
      <c r="N2042" s="18"/>
    </row>
    <row r="2043" spans="2:14" ht="21.2" customHeight="1">
      <c r="B2043" s="18"/>
      <c r="C2043" s="17"/>
      <c r="D2043" s="18"/>
      <c r="E2043" s="18"/>
      <c r="F2043" s="18"/>
      <c r="G2043" s="18"/>
      <c r="H2043" s="18"/>
      <c r="I2043" s="17"/>
      <c r="J2043" s="17"/>
      <c r="K2043" s="19"/>
      <c r="L2043" s="40"/>
      <c r="M2043" s="21"/>
      <c r="N2043" s="18"/>
    </row>
    <row r="2044" spans="2:14" ht="21.2" customHeight="1">
      <c r="B2044" s="18"/>
      <c r="C2044" s="17"/>
      <c r="D2044" s="18"/>
      <c r="E2044" s="18"/>
      <c r="F2044" s="18"/>
      <c r="G2044" s="18"/>
      <c r="H2044" s="18"/>
      <c r="I2044" s="17"/>
      <c r="J2044" s="17"/>
      <c r="K2044" s="19"/>
      <c r="L2044" s="40"/>
      <c r="M2044" s="21"/>
      <c r="N2044" s="18"/>
    </row>
    <row r="2045" spans="2:14" ht="21.2" customHeight="1">
      <c r="B2045" s="18"/>
      <c r="C2045" s="17"/>
      <c r="D2045" s="18"/>
      <c r="E2045" s="18"/>
      <c r="F2045" s="18"/>
      <c r="G2045" s="18"/>
      <c r="H2045" s="18"/>
      <c r="I2045" s="17"/>
      <c r="J2045" s="17"/>
      <c r="K2045" s="19"/>
      <c r="L2045" s="40"/>
      <c r="M2045" s="21"/>
      <c r="N2045" s="18"/>
    </row>
    <row r="2046" spans="2:14" ht="21.2" customHeight="1">
      <c r="B2046" s="18"/>
      <c r="C2046" s="17"/>
      <c r="D2046" s="18"/>
      <c r="E2046" s="18"/>
      <c r="F2046" s="18"/>
      <c r="G2046" s="18"/>
      <c r="H2046" s="18"/>
      <c r="I2046" s="17"/>
      <c r="J2046" s="17"/>
      <c r="K2046" s="19"/>
      <c r="L2046" s="40"/>
      <c r="M2046" s="21"/>
      <c r="N2046" s="18"/>
    </row>
    <row r="2047" spans="2:14" ht="21.2" customHeight="1">
      <c r="B2047" s="18"/>
      <c r="C2047" s="17"/>
      <c r="D2047" s="18"/>
      <c r="E2047" s="18"/>
      <c r="F2047" s="18"/>
      <c r="G2047" s="18"/>
      <c r="H2047" s="18"/>
      <c r="I2047" s="17"/>
      <c r="J2047" s="17"/>
      <c r="K2047" s="19"/>
      <c r="L2047" s="40"/>
      <c r="M2047" s="21"/>
      <c r="N2047" s="18"/>
    </row>
    <row r="2048" spans="2:14" ht="21.2" customHeight="1">
      <c r="B2048" s="18"/>
      <c r="C2048" s="17"/>
      <c r="D2048" s="18"/>
      <c r="E2048" s="18"/>
      <c r="F2048" s="18"/>
      <c r="G2048" s="18"/>
      <c r="H2048" s="18"/>
      <c r="I2048" s="17"/>
      <c r="J2048" s="17"/>
      <c r="K2048" s="19"/>
      <c r="L2048" s="40"/>
      <c r="M2048" s="21"/>
      <c r="N2048" s="18"/>
    </row>
    <row r="2049" spans="2:14" ht="21.2" customHeight="1">
      <c r="B2049" s="18"/>
      <c r="C2049" s="17"/>
      <c r="D2049" s="18"/>
      <c r="E2049" s="18"/>
      <c r="F2049" s="18"/>
      <c r="G2049" s="18"/>
      <c r="H2049" s="18"/>
      <c r="I2049" s="17"/>
      <c r="J2049" s="17"/>
      <c r="K2049" s="19"/>
      <c r="L2049" s="40"/>
      <c r="M2049" s="21"/>
      <c r="N2049" s="18"/>
    </row>
    <row r="2050" spans="2:14" ht="21.2" customHeight="1">
      <c r="B2050" s="18"/>
      <c r="C2050" s="17"/>
      <c r="D2050" s="18"/>
      <c r="E2050" s="18"/>
      <c r="F2050" s="18"/>
      <c r="G2050" s="18"/>
      <c r="H2050" s="18"/>
      <c r="I2050" s="17"/>
      <c r="J2050" s="17"/>
      <c r="K2050" s="19"/>
      <c r="L2050" s="40"/>
      <c r="M2050" s="21"/>
      <c r="N2050" s="18"/>
    </row>
    <row r="2051" spans="2:14" ht="21.2" customHeight="1">
      <c r="B2051" s="18"/>
      <c r="C2051" s="17"/>
      <c r="D2051" s="18"/>
      <c r="E2051" s="18"/>
      <c r="F2051" s="18"/>
      <c r="G2051" s="18"/>
      <c r="H2051" s="18"/>
      <c r="I2051" s="17"/>
      <c r="J2051" s="17"/>
      <c r="K2051" s="19"/>
      <c r="L2051" s="40"/>
      <c r="M2051" s="21"/>
      <c r="N2051" s="18"/>
    </row>
    <row r="2052" spans="2:14" ht="21.2" customHeight="1">
      <c r="B2052" s="18"/>
      <c r="C2052" s="17"/>
      <c r="D2052" s="18"/>
      <c r="E2052" s="18"/>
      <c r="F2052" s="18"/>
      <c r="G2052" s="18"/>
      <c r="H2052" s="18"/>
      <c r="I2052" s="17"/>
      <c r="J2052" s="17"/>
      <c r="K2052" s="19"/>
      <c r="L2052" s="40"/>
      <c r="M2052" s="21"/>
      <c r="N2052" s="18"/>
    </row>
    <row r="2053" spans="2:14" ht="21.2" customHeight="1">
      <c r="B2053" s="18"/>
      <c r="C2053" s="17"/>
      <c r="D2053" s="18"/>
      <c r="E2053" s="18"/>
      <c r="F2053" s="18"/>
      <c r="G2053" s="18"/>
      <c r="H2053" s="18"/>
      <c r="I2053" s="17"/>
      <c r="J2053" s="17"/>
      <c r="K2053" s="19"/>
      <c r="L2053" s="40"/>
      <c r="M2053" s="21"/>
      <c r="N2053" s="18"/>
    </row>
    <row r="2054" spans="2:14" ht="21.2" customHeight="1">
      <c r="B2054" s="18"/>
      <c r="C2054" s="17"/>
      <c r="D2054" s="18"/>
      <c r="E2054" s="18"/>
      <c r="F2054" s="18"/>
      <c r="G2054" s="18"/>
      <c r="H2054" s="18"/>
      <c r="I2054" s="17"/>
      <c r="J2054" s="17"/>
      <c r="K2054" s="19"/>
      <c r="L2054" s="40"/>
      <c r="M2054" s="21"/>
      <c r="N2054" s="18"/>
    </row>
    <row r="2055" spans="2:14" ht="21.2" customHeight="1">
      <c r="B2055" s="18"/>
      <c r="C2055" s="17"/>
      <c r="D2055" s="18"/>
      <c r="E2055" s="18"/>
      <c r="F2055" s="18"/>
      <c r="G2055" s="18"/>
      <c r="H2055" s="18"/>
      <c r="I2055" s="17"/>
      <c r="J2055" s="17"/>
      <c r="K2055" s="19"/>
      <c r="L2055" s="40"/>
      <c r="M2055" s="21"/>
      <c r="N2055" s="18"/>
    </row>
    <row r="2056" spans="2:14" ht="21.2" customHeight="1">
      <c r="B2056" s="18"/>
      <c r="C2056" s="17"/>
      <c r="D2056" s="18"/>
      <c r="E2056" s="18"/>
      <c r="F2056" s="18"/>
      <c r="G2056" s="18"/>
      <c r="H2056" s="18"/>
      <c r="I2056" s="17"/>
      <c r="J2056" s="17"/>
      <c r="K2056" s="19"/>
      <c r="L2056" s="40"/>
      <c r="M2056" s="21"/>
      <c r="N2056" s="18"/>
    </row>
    <row r="2057" spans="2:14" ht="21.2" customHeight="1">
      <c r="B2057" s="18"/>
      <c r="C2057" s="17"/>
      <c r="D2057" s="18"/>
      <c r="E2057" s="18"/>
      <c r="F2057" s="18"/>
      <c r="G2057" s="18"/>
      <c r="H2057" s="18"/>
      <c r="I2057" s="17"/>
      <c r="J2057" s="17"/>
      <c r="K2057" s="19"/>
      <c r="L2057" s="40"/>
      <c r="M2057" s="21"/>
      <c r="N2057" s="18"/>
    </row>
    <row r="2058" spans="2:14" ht="21.2" customHeight="1">
      <c r="B2058" s="18"/>
      <c r="C2058" s="17"/>
      <c r="D2058" s="18"/>
      <c r="E2058" s="18"/>
      <c r="F2058" s="18"/>
      <c r="G2058" s="18"/>
      <c r="H2058" s="18"/>
      <c r="I2058" s="17"/>
      <c r="J2058" s="17"/>
      <c r="K2058" s="19"/>
      <c r="L2058" s="40"/>
      <c r="M2058" s="21"/>
      <c r="N2058" s="18"/>
    </row>
    <row r="2059" spans="2:14" ht="21.2" customHeight="1">
      <c r="B2059" s="18"/>
      <c r="C2059" s="17"/>
      <c r="D2059" s="18"/>
      <c r="E2059" s="18"/>
      <c r="F2059" s="18"/>
      <c r="G2059" s="18"/>
      <c r="H2059" s="18"/>
      <c r="I2059" s="17"/>
      <c r="J2059" s="17"/>
      <c r="K2059" s="19"/>
      <c r="L2059" s="40"/>
      <c r="M2059" s="21"/>
      <c r="N2059" s="18"/>
    </row>
    <row r="2060" spans="2:14" ht="21.2" customHeight="1">
      <c r="B2060" s="18"/>
      <c r="C2060" s="17"/>
      <c r="D2060" s="18"/>
      <c r="E2060" s="18"/>
      <c r="F2060" s="18"/>
      <c r="G2060" s="18"/>
      <c r="H2060" s="18"/>
      <c r="I2060" s="17"/>
      <c r="J2060" s="17"/>
      <c r="K2060" s="19"/>
      <c r="L2060" s="40"/>
      <c r="M2060" s="21"/>
      <c r="N2060" s="18"/>
    </row>
    <row r="2061" spans="2:14" ht="21.2" customHeight="1">
      <c r="B2061" s="18"/>
      <c r="C2061" s="17"/>
      <c r="D2061" s="18"/>
      <c r="E2061" s="18"/>
      <c r="F2061" s="18"/>
      <c r="G2061" s="18"/>
      <c r="H2061" s="18"/>
      <c r="I2061" s="17"/>
      <c r="J2061" s="17"/>
      <c r="K2061" s="19"/>
      <c r="L2061" s="40"/>
      <c r="M2061" s="21"/>
      <c r="N2061" s="18"/>
    </row>
    <row r="2062" spans="2:14" ht="21.2" customHeight="1">
      <c r="B2062" s="18"/>
      <c r="C2062" s="17"/>
      <c r="D2062" s="18"/>
      <c r="E2062" s="18"/>
      <c r="F2062" s="18"/>
      <c r="G2062" s="18"/>
      <c r="H2062" s="18"/>
      <c r="I2062" s="17"/>
      <c r="J2062" s="17"/>
      <c r="K2062" s="19"/>
      <c r="L2062" s="40"/>
      <c r="M2062" s="21"/>
      <c r="N2062" s="18"/>
    </row>
    <row r="2063" spans="2:14" ht="21.2" customHeight="1">
      <c r="B2063" s="18"/>
      <c r="C2063" s="17"/>
      <c r="D2063" s="18"/>
      <c r="E2063" s="18"/>
      <c r="F2063" s="18"/>
      <c r="G2063" s="18"/>
      <c r="H2063" s="18"/>
      <c r="I2063" s="17"/>
      <c r="J2063" s="17"/>
      <c r="K2063" s="19"/>
      <c r="L2063" s="40"/>
      <c r="M2063" s="21"/>
      <c r="N2063" s="18"/>
    </row>
    <row r="2064" spans="2:14" ht="21.2" customHeight="1">
      <c r="B2064" s="18"/>
      <c r="C2064" s="17"/>
      <c r="D2064" s="18"/>
      <c r="E2064" s="18"/>
      <c r="F2064" s="18"/>
      <c r="G2064" s="18"/>
      <c r="H2064" s="18"/>
      <c r="I2064" s="17"/>
      <c r="J2064" s="17"/>
      <c r="K2064" s="19"/>
      <c r="L2064" s="40"/>
      <c r="M2064" s="21"/>
      <c r="N2064" s="18"/>
    </row>
    <row r="2065" spans="2:14" ht="21.2" customHeight="1">
      <c r="B2065" s="18"/>
      <c r="C2065" s="17"/>
      <c r="D2065" s="18"/>
      <c r="E2065" s="18"/>
      <c r="F2065" s="18"/>
      <c r="G2065" s="18"/>
      <c r="H2065" s="18"/>
      <c r="I2065" s="17"/>
      <c r="J2065" s="17"/>
      <c r="K2065" s="19"/>
      <c r="L2065" s="40"/>
      <c r="M2065" s="21"/>
      <c r="N2065" s="18"/>
    </row>
    <row r="2066" spans="2:14" ht="21.2" customHeight="1">
      <c r="B2066" s="18"/>
      <c r="C2066" s="17"/>
      <c r="D2066" s="18"/>
      <c r="E2066" s="18"/>
      <c r="F2066" s="18"/>
      <c r="G2066" s="18"/>
      <c r="H2066" s="18"/>
      <c r="I2066" s="17"/>
      <c r="J2066" s="17"/>
      <c r="K2066" s="19"/>
      <c r="L2066" s="40"/>
      <c r="M2066" s="21"/>
      <c r="N2066" s="18"/>
    </row>
    <row r="2067" spans="2:14" ht="21.2" customHeight="1">
      <c r="B2067" s="18"/>
      <c r="C2067" s="17"/>
      <c r="D2067" s="18"/>
      <c r="E2067" s="18"/>
      <c r="F2067" s="18"/>
      <c r="G2067" s="18"/>
      <c r="H2067" s="18"/>
      <c r="I2067" s="17"/>
      <c r="J2067" s="17"/>
      <c r="K2067" s="19"/>
      <c r="L2067" s="40"/>
      <c r="M2067" s="21"/>
      <c r="N2067" s="18"/>
    </row>
    <row r="2068" spans="2:14" ht="21.2" customHeight="1">
      <c r="B2068" s="18"/>
      <c r="C2068" s="17"/>
      <c r="D2068" s="18"/>
      <c r="E2068" s="18"/>
      <c r="F2068" s="18"/>
      <c r="G2068" s="18"/>
      <c r="H2068" s="18"/>
      <c r="I2068" s="17"/>
      <c r="J2068" s="17"/>
      <c r="K2068" s="19"/>
      <c r="L2068" s="40"/>
      <c r="M2068" s="21"/>
      <c r="N2068" s="18"/>
    </row>
    <row r="2069" spans="2:14" ht="21.2" customHeight="1">
      <c r="B2069" s="18"/>
      <c r="C2069" s="17"/>
      <c r="D2069" s="18"/>
      <c r="E2069" s="18"/>
      <c r="F2069" s="18"/>
      <c r="G2069" s="18"/>
      <c r="H2069" s="18"/>
      <c r="I2069" s="17"/>
      <c r="J2069" s="17"/>
      <c r="K2069" s="19"/>
      <c r="L2069" s="40"/>
      <c r="M2069" s="21"/>
      <c r="N2069" s="18"/>
    </row>
    <row r="2070" spans="2:14" ht="21.2" customHeight="1">
      <c r="B2070" s="18"/>
      <c r="C2070" s="17"/>
      <c r="D2070" s="18"/>
      <c r="E2070" s="18"/>
      <c r="F2070" s="18"/>
      <c r="G2070" s="18"/>
      <c r="H2070" s="18"/>
      <c r="I2070" s="17"/>
      <c r="J2070" s="17"/>
      <c r="K2070" s="19"/>
      <c r="L2070" s="40"/>
      <c r="M2070" s="21"/>
      <c r="N2070" s="18"/>
    </row>
    <row r="2071" spans="2:14" ht="21.2" customHeight="1">
      <c r="B2071" s="18"/>
      <c r="C2071" s="17"/>
      <c r="D2071" s="18"/>
      <c r="E2071" s="18"/>
      <c r="F2071" s="18"/>
      <c r="G2071" s="18"/>
      <c r="H2071" s="18"/>
      <c r="I2071" s="17"/>
      <c r="J2071" s="17"/>
      <c r="K2071" s="19"/>
      <c r="L2071" s="40"/>
      <c r="M2071" s="21"/>
      <c r="N2071" s="18"/>
    </row>
    <row r="2072" spans="2:14" ht="21.2" customHeight="1">
      <c r="B2072" s="18"/>
      <c r="C2072" s="17"/>
      <c r="D2072" s="18"/>
      <c r="E2072" s="18"/>
      <c r="F2072" s="18"/>
      <c r="G2072" s="18"/>
      <c r="H2072" s="18"/>
      <c r="I2072" s="17"/>
      <c r="J2072" s="17"/>
      <c r="K2072" s="19"/>
      <c r="L2072" s="40"/>
      <c r="M2072" s="21"/>
      <c r="N2072" s="18"/>
    </row>
    <row r="2073" spans="2:14" ht="21.2" customHeight="1">
      <c r="B2073" s="18"/>
      <c r="C2073" s="17"/>
      <c r="D2073" s="18"/>
      <c r="E2073" s="18"/>
      <c r="F2073" s="18"/>
      <c r="G2073" s="18"/>
      <c r="H2073" s="18"/>
      <c r="I2073" s="17"/>
      <c r="J2073" s="17"/>
      <c r="K2073" s="19"/>
      <c r="L2073" s="40"/>
      <c r="M2073" s="21"/>
      <c r="N2073" s="18"/>
    </row>
    <row r="2074" spans="2:14" ht="21.2" customHeight="1">
      <c r="B2074" s="18"/>
      <c r="C2074" s="17"/>
      <c r="D2074" s="18"/>
      <c r="E2074" s="18"/>
      <c r="F2074" s="18"/>
      <c r="G2074" s="18"/>
      <c r="H2074" s="18"/>
      <c r="I2074" s="17"/>
      <c r="J2074" s="17"/>
      <c r="K2074" s="19"/>
      <c r="L2074" s="40"/>
      <c r="M2074" s="21"/>
      <c r="N2074" s="18"/>
    </row>
    <row r="2075" spans="2:14" ht="21.2" customHeight="1">
      <c r="B2075" s="18"/>
      <c r="C2075" s="17"/>
      <c r="D2075" s="18"/>
      <c r="E2075" s="18"/>
      <c r="F2075" s="18"/>
      <c r="G2075" s="18"/>
      <c r="H2075" s="18"/>
      <c r="I2075" s="17"/>
      <c r="J2075" s="17"/>
      <c r="K2075" s="19"/>
      <c r="L2075" s="40"/>
      <c r="M2075" s="21"/>
      <c r="N2075" s="18"/>
    </row>
    <row r="2076" spans="2:14" ht="21.2" customHeight="1">
      <c r="B2076" s="18"/>
      <c r="C2076" s="17"/>
      <c r="D2076" s="18"/>
      <c r="E2076" s="18"/>
      <c r="F2076" s="18"/>
      <c r="G2076" s="18"/>
      <c r="H2076" s="18"/>
      <c r="I2076" s="17"/>
      <c r="J2076" s="17"/>
      <c r="K2076" s="19"/>
      <c r="L2076" s="40"/>
      <c r="M2076" s="21"/>
      <c r="N2076" s="18"/>
    </row>
    <row r="2077" spans="2:14" ht="21.2" customHeight="1">
      <c r="B2077" s="18"/>
      <c r="C2077" s="17"/>
      <c r="D2077" s="18"/>
      <c r="E2077" s="18"/>
      <c r="F2077" s="18"/>
      <c r="G2077" s="18"/>
      <c r="H2077" s="18"/>
      <c r="I2077" s="17"/>
      <c r="J2077" s="17"/>
      <c r="K2077" s="19"/>
      <c r="L2077" s="40"/>
      <c r="M2077" s="21"/>
      <c r="N2077" s="18"/>
    </row>
    <row r="2078" spans="2:14" ht="21.2" customHeight="1">
      <c r="B2078" s="18"/>
      <c r="C2078" s="17"/>
      <c r="D2078" s="18"/>
      <c r="E2078" s="18"/>
      <c r="F2078" s="18"/>
      <c r="G2078" s="18"/>
      <c r="H2078" s="18"/>
      <c r="I2078" s="17"/>
      <c r="J2078" s="17"/>
      <c r="K2078" s="19"/>
      <c r="L2078" s="40"/>
      <c r="M2078" s="21"/>
      <c r="N2078" s="18"/>
    </row>
    <row r="2079" spans="2:14" ht="21.2" customHeight="1">
      <c r="B2079" s="18"/>
      <c r="C2079" s="17"/>
      <c r="D2079" s="18"/>
      <c r="E2079" s="18"/>
      <c r="F2079" s="18"/>
      <c r="G2079" s="18"/>
      <c r="H2079" s="18"/>
      <c r="I2079" s="17"/>
      <c r="J2079" s="17"/>
      <c r="K2079" s="19"/>
      <c r="L2079" s="40"/>
      <c r="M2079" s="21"/>
      <c r="N2079" s="18"/>
    </row>
    <row r="2080" spans="2:14" ht="21.2" customHeight="1">
      <c r="B2080" s="18"/>
      <c r="C2080" s="17"/>
      <c r="D2080" s="18"/>
      <c r="E2080" s="18"/>
      <c r="F2080" s="18"/>
      <c r="G2080" s="18"/>
      <c r="H2080" s="18"/>
      <c r="I2080" s="17"/>
      <c r="J2080" s="17"/>
      <c r="K2080" s="19"/>
      <c r="L2080" s="40"/>
      <c r="M2080" s="21"/>
      <c r="N2080" s="18"/>
    </row>
    <row r="2081" spans="2:14" ht="21.2" customHeight="1">
      <c r="B2081" s="18"/>
      <c r="C2081" s="17"/>
      <c r="D2081" s="18"/>
      <c r="E2081" s="18"/>
      <c r="F2081" s="18"/>
      <c r="G2081" s="18"/>
      <c r="H2081" s="18"/>
      <c r="I2081" s="17"/>
      <c r="J2081" s="17"/>
      <c r="K2081" s="19"/>
      <c r="L2081" s="40"/>
      <c r="M2081" s="21"/>
      <c r="N2081" s="18"/>
    </row>
    <row r="2082" spans="2:14" ht="21.2" customHeight="1">
      <c r="B2082" s="18"/>
      <c r="C2082" s="17"/>
      <c r="D2082" s="18"/>
      <c r="E2082" s="18"/>
      <c r="F2082" s="18"/>
      <c r="G2082" s="18"/>
      <c r="H2082" s="18"/>
      <c r="I2082" s="17"/>
      <c r="J2082" s="17"/>
      <c r="K2082" s="19"/>
      <c r="L2082" s="40"/>
      <c r="M2082" s="21"/>
      <c r="N2082" s="18"/>
    </row>
    <row r="2083" spans="2:14" ht="21.2" customHeight="1">
      <c r="B2083" s="18"/>
      <c r="C2083" s="17"/>
      <c r="D2083" s="18"/>
      <c r="E2083" s="18"/>
      <c r="F2083" s="18"/>
      <c r="G2083" s="18"/>
      <c r="H2083" s="18"/>
      <c r="I2083" s="17"/>
      <c r="J2083" s="17"/>
      <c r="K2083" s="19"/>
      <c r="L2083" s="40"/>
      <c r="M2083" s="21"/>
      <c r="N2083" s="18"/>
    </row>
    <row r="2084" spans="2:14" ht="21.2" customHeight="1">
      <c r="B2084" s="18"/>
      <c r="C2084" s="17"/>
      <c r="D2084" s="18"/>
      <c r="E2084" s="18"/>
      <c r="F2084" s="18"/>
      <c r="G2084" s="18"/>
      <c r="H2084" s="18"/>
      <c r="I2084" s="17"/>
      <c r="J2084" s="17"/>
      <c r="K2084" s="19"/>
      <c r="L2084" s="40"/>
      <c r="M2084" s="21"/>
      <c r="N2084" s="18"/>
    </row>
    <row r="2085" spans="2:14" ht="21.2" customHeight="1">
      <c r="B2085" s="18"/>
      <c r="C2085" s="17"/>
      <c r="D2085" s="18"/>
      <c r="E2085" s="18"/>
      <c r="F2085" s="18"/>
      <c r="G2085" s="18"/>
      <c r="H2085" s="18"/>
      <c r="I2085" s="17"/>
      <c r="J2085" s="17"/>
      <c r="K2085" s="19"/>
      <c r="L2085" s="40"/>
      <c r="M2085" s="21"/>
      <c r="N2085" s="18"/>
    </row>
    <row r="2086" spans="2:14" ht="21.2" customHeight="1">
      <c r="B2086" s="18"/>
      <c r="C2086" s="17"/>
      <c r="D2086" s="18"/>
      <c r="E2086" s="18"/>
      <c r="F2086" s="18"/>
      <c r="G2086" s="18"/>
      <c r="H2086" s="18"/>
      <c r="I2086" s="17"/>
      <c r="J2086" s="17"/>
      <c r="K2086" s="19"/>
      <c r="L2086" s="40"/>
      <c r="M2086" s="21"/>
      <c r="N2086" s="18"/>
    </row>
    <row r="2087" spans="2:14" ht="21.2" customHeight="1">
      <c r="B2087" s="18"/>
      <c r="C2087" s="17"/>
      <c r="D2087" s="18"/>
      <c r="E2087" s="18"/>
      <c r="F2087" s="18"/>
      <c r="G2087" s="18"/>
      <c r="H2087" s="18"/>
      <c r="I2087" s="17"/>
      <c r="J2087" s="17"/>
      <c r="K2087" s="19"/>
      <c r="L2087" s="40"/>
      <c r="M2087" s="21"/>
      <c r="N2087" s="18"/>
    </row>
    <row r="2088" spans="2:14" ht="21.2" customHeight="1">
      <c r="B2088" s="18"/>
      <c r="C2088" s="17"/>
      <c r="D2088" s="18"/>
      <c r="E2088" s="18"/>
      <c r="F2088" s="18"/>
      <c r="G2088" s="18"/>
      <c r="H2088" s="18"/>
      <c r="I2088" s="17"/>
      <c r="J2088" s="17"/>
      <c r="K2088" s="19"/>
      <c r="L2088" s="40"/>
      <c r="M2088" s="21"/>
      <c r="N2088" s="18"/>
    </row>
    <row r="2089" spans="2:14" ht="21.2" customHeight="1">
      <c r="B2089" s="18"/>
      <c r="C2089" s="17"/>
      <c r="D2089" s="18"/>
      <c r="E2089" s="18"/>
      <c r="F2089" s="18"/>
      <c r="G2089" s="18"/>
      <c r="H2089" s="18"/>
      <c r="I2089" s="17"/>
      <c r="J2089" s="17"/>
      <c r="K2089" s="19"/>
      <c r="L2089" s="40"/>
      <c r="M2089" s="21"/>
      <c r="N2089" s="18"/>
    </row>
    <row r="2090" spans="2:14" ht="21.2" customHeight="1">
      <c r="B2090" s="18"/>
      <c r="C2090" s="17"/>
      <c r="D2090" s="18"/>
      <c r="E2090" s="18"/>
      <c r="F2090" s="18"/>
      <c r="G2090" s="18"/>
      <c r="H2090" s="18"/>
      <c r="I2090" s="17"/>
      <c r="J2090" s="17"/>
      <c r="K2090" s="19"/>
      <c r="L2090" s="40"/>
      <c r="M2090" s="21"/>
      <c r="N2090" s="18"/>
    </row>
    <row r="2091" spans="2:14" ht="21.2" customHeight="1">
      <c r="B2091" s="18"/>
      <c r="C2091" s="17"/>
      <c r="D2091" s="18"/>
      <c r="E2091" s="18"/>
      <c r="F2091" s="18"/>
      <c r="G2091" s="18"/>
      <c r="H2091" s="18"/>
      <c r="I2091" s="17"/>
      <c r="J2091" s="17"/>
      <c r="K2091" s="19"/>
      <c r="L2091" s="40"/>
      <c r="M2091" s="21"/>
      <c r="N2091" s="18"/>
    </row>
    <row r="2092" spans="2:14" ht="21.2" customHeight="1">
      <c r="B2092" s="18"/>
      <c r="C2092" s="17"/>
      <c r="D2092" s="18"/>
      <c r="E2092" s="18"/>
      <c r="F2092" s="18"/>
      <c r="G2092" s="18"/>
      <c r="H2092" s="18"/>
      <c r="I2092" s="17"/>
      <c r="J2092" s="17"/>
      <c r="K2092" s="19"/>
      <c r="L2092" s="40"/>
      <c r="M2092" s="21"/>
      <c r="N2092" s="18"/>
    </row>
    <row r="2093" spans="2:14" ht="21.2" customHeight="1">
      <c r="B2093" s="18"/>
      <c r="C2093" s="17"/>
      <c r="D2093" s="18"/>
      <c r="E2093" s="18"/>
      <c r="F2093" s="18"/>
      <c r="G2093" s="18"/>
      <c r="H2093" s="18"/>
      <c r="I2093" s="17"/>
      <c r="J2093" s="17"/>
      <c r="K2093" s="19"/>
      <c r="L2093" s="40"/>
      <c r="M2093" s="21"/>
      <c r="N2093" s="18"/>
    </row>
    <row r="2094" spans="2:14" ht="21.2" customHeight="1">
      <c r="B2094" s="18"/>
      <c r="C2094" s="17"/>
      <c r="D2094" s="18"/>
      <c r="E2094" s="18"/>
      <c r="F2094" s="18"/>
      <c r="G2094" s="18"/>
      <c r="H2094" s="18"/>
      <c r="I2094" s="17"/>
      <c r="J2094" s="17"/>
      <c r="K2094" s="19"/>
      <c r="L2094" s="40"/>
      <c r="M2094" s="21"/>
      <c r="N2094" s="18"/>
    </row>
    <row r="2095" spans="2:14" ht="21.2" customHeight="1">
      <c r="B2095" s="18"/>
      <c r="C2095" s="17"/>
      <c r="D2095" s="18"/>
      <c r="E2095" s="18"/>
      <c r="F2095" s="18"/>
      <c r="G2095" s="18"/>
      <c r="H2095" s="18"/>
      <c r="I2095" s="17"/>
      <c r="J2095" s="17"/>
      <c r="K2095" s="19"/>
      <c r="L2095" s="40"/>
      <c r="M2095" s="21"/>
      <c r="N2095" s="18"/>
    </row>
    <row r="2096" spans="2:14" ht="21.2" customHeight="1">
      <c r="B2096" s="18"/>
      <c r="C2096" s="17"/>
      <c r="D2096" s="18"/>
      <c r="E2096" s="18"/>
      <c r="F2096" s="18"/>
      <c r="G2096" s="18"/>
      <c r="H2096" s="18"/>
      <c r="I2096" s="17"/>
      <c r="J2096" s="17"/>
      <c r="K2096" s="19"/>
      <c r="L2096" s="40"/>
      <c r="M2096" s="21"/>
      <c r="N2096" s="18"/>
    </row>
    <row r="2097" spans="2:14" ht="21.2" customHeight="1">
      <c r="B2097" s="18"/>
      <c r="C2097" s="17"/>
      <c r="D2097" s="18"/>
      <c r="E2097" s="18"/>
      <c r="F2097" s="18"/>
      <c r="G2097" s="18"/>
      <c r="H2097" s="18"/>
      <c r="I2097" s="17"/>
      <c r="J2097" s="17"/>
      <c r="K2097" s="19"/>
      <c r="L2097" s="40"/>
      <c r="M2097" s="21"/>
      <c r="N2097" s="18"/>
    </row>
    <row r="2098" spans="2:14" ht="21.2" customHeight="1">
      <c r="B2098" s="18"/>
      <c r="C2098" s="17"/>
      <c r="D2098" s="18"/>
      <c r="E2098" s="18"/>
      <c r="F2098" s="18"/>
      <c r="G2098" s="18"/>
      <c r="H2098" s="18"/>
      <c r="I2098" s="17"/>
      <c r="J2098" s="17"/>
      <c r="K2098" s="19"/>
      <c r="L2098" s="40"/>
      <c r="M2098" s="21"/>
      <c r="N2098" s="18"/>
    </row>
    <row r="2099" spans="2:14" ht="21.2" customHeight="1">
      <c r="B2099" s="18"/>
      <c r="C2099" s="17"/>
      <c r="D2099" s="18"/>
      <c r="E2099" s="18"/>
      <c r="F2099" s="18"/>
      <c r="G2099" s="18"/>
      <c r="H2099" s="18"/>
      <c r="I2099" s="17"/>
      <c r="J2099" s="17"/>
      <c r="K2099" s="19"/>
      <c r="L2099" s="40"/>
      <c r="M2099" s="21"/>
      <c r="N2099" s="18"/>
    </row>
    <row r="2100" spans="2:14" ht="21.2" customHeight="1">
      <c r="B2100" s="18"/>
      <c r="C2100" s="17"/>
      <c r="D2100" s="18"/>
      <c r="E2100" s="18"/>
      <c r="F2100" s="18"/>
      <c r="G2100" s="18"/>
      <c r="H2100" s="18"/>
      <c r="I2100" s="17"/>
      <c r="J2100" s="17"/>
      <c r="K2100" s="19"/>
      <c r="L2100" s="40"/>
      <c r="M2100" s="21"/>
      <c r="N2100" s="18"/>
    </row>
    <row r="2101" spans="2:14" ht="21.2" customHeight="1">
      <c r="B2101" s="18"/>
      <c r="C2101" s="17"/>
      <c r="D2101" s="18"/>
      <c r="E2101" s="18"/>
      <c r="F2101" s="18"/>
      <c r="G2101" s="18"/>
      <c r="H2101" s="18"/>
      <c r="I2101" s="17"/>
      <c r="J2101" s="17"/>
      <c r="K2101" s="19"/>
      <c r="L2101" s="40"/>
      <c r="M2101" s="21"/>
      <c r="N2101" s="18"/>
    </row>
    <row r="2102" spans="2:14" ht="21.2" customHeight="1">
      <c r="B2102" s="18"/>
      <c r="C2102" s="17"/>
      <c r="D2102" s="18"/>
      <c r="E2102" s="18"/>
      <c r="F2102" s="18"/>
      <c r="G2102" s="18"/>
      <c r="H2102" s="18"/>
      <c r="I2102" s="17"/>
      <c r="J2102" s="17"/>
      <c r="K2102" s="19"/>
      <c r="L2102" s="40"/>
      <c r="M2102" s="21"/>
      <c r="N2102" s="18"/>
    </row>
    <row r="2103" spans="2:14" ht="21.2" customHeight="1">
      <c r="B2103" s="18"/>
      <c r="C2103" s="17"/>
      <c r="D2103" s="18"/>
      <c r="E2103" s="18"/>
      <c r="F2103" s="18"/>
      <c r="G2103" s="18"/>
      <c r="H2103" s="18"/>
      <c r="I2103" s="17"/>
      <c r="J2103" s="17"/>
      <c r="K2103" s="19"/>
      <c r="L2103" s="40"/>
      <c r="M2103" s="21"/>
      <c r="N2103" s="18"/>
    </row>
    <row r="2104" spans="2:14" ht="21.2" customHeight="1">
      <c r="B2104" s="18"/>
      <c r="C2104" s="17"/>
      <c r="D2104" s="18"/>
      <c r="E2104" s="18"/>
      <c r="F2104" s="18"/>
      <c r="G2104" s="18"/>
      <c r="H2104" s="18"/>
      <c r="I2104" s="17"/>
      <c r="J2104" s="17"/>
      <c r="K2104" s="19"/>
      <c r="L2104" s="40"/>
      <c r="M2104" s="21"/>
      <c r="N2104" s="18"/>
    </row>
    <row r="2105" spans="2:14" ht="21.2" customHeight="1">
      <c r="B2105" s="18"/>
      <c r="C2105" s="17"/>
      <c r="D2105" s="18"/>
      <c r="E2105" s="18"/>
      <c r="F2105" s="18"/>
      <c r="G2105" s="18"/>
      <c r="H2105" s="18"/>
      <c r="I2105" s="17"/>
      <c r="J2105" s="17"/>
      <c r="K2105" s="19"/>
      <c r="L2105" s="40"/>
      <c r="M2105" s="21"/>
      <c r="N2105" s="18"/>
    </row>
    <row r="2106" spans="2:14" ht="21.2" customHeight="1">
      <c r="B2106" s="18"/>
      <c r="C2106" s="17"/>
      <c r="D2106" s="18"/>
      <c r="E2106" s="18"/>
      <c r="F2106" s="18"/>
      <c r="G2106" s="18"/>
      <c r="H2106" s="18"/>
      <c r="I2106" s="17"/>
      <c r="J2106" s="17"/>
      <c r="K2106" s="19"/>
      <c r="L2106" s="40"/>
      <c r="M2106" s="21"/>
      <c r="N2106" s="18"/>
    </row>
    <row r="2107" spans="2:14" ht="21.2" customHeight="1">
      <c r="B2107" s="18"/>
      <c r="C2107" s="17"/>
      <c r="D2107" s="18"/>
      <c r="E2107" s="18"/>
      <c r="F2107" s="18"/>
      <c r="G2107" s="18"/>
      <c r="H2107" s="18"/>
      <c r="I2107" s="17"/>
      <c r="J2107" s="17"/>
      <c r="K2107" s="19"/>
      <c r="L2107" s="40"/>
      <c r="M2107" s="21"/>
      <c r="N2107" s="18"/>
    </row>
    <row r="2108" spans="2:14" ht="21.2" customHeight="1">
      <c r="B2108" s="18"/>
      <c r="C2108" s="17"/>
      <c r="D2108" s="18"/>
      <c r="E2108" s="18"/>
      <c r="F2108" s="18"/>
      <c r="G2108" s="18"/>
      <c r="H2108" s="18"/>
      <c r="I2108" s="17"/>
      <c r="J2108" s="17"/>
      <c r="K2108" s="19"/>
      <c r="L2108" s="40"/>
      <c r="M2108" s="21"/>
      <c r="N2108" s="18"/>
    </row>
    <row r="2109" spans="2:14" ht="21.2" customHeight="1">
      <c r="B2109" s="18"/>
      <c r="C2109" s="17"/>
      <c r="D2109" s="18"/>
      <c r="E2109" s="18"/>
      <c r="F2109" s="18"/>
      <c r="G2109" s="18"/>
      <c r="H2109" s="18"/>
      <c r="I2109" s="17"/>
      <c r="J2109" s="17"/>
      <c r="K2109" s="19"/>
      <c r="L2109" s="40"/>
      <c r="M2109" s="21"/>
      <c r="N2109" s="18"/>
    </row>
    <row r="2110" spans="2:14" ht="21.2" customHeight="1">
      <c r="B2110" s="18"/>
      <c r="C2110" s="17"/>
      <c r="D2110" s="18"/>
      <c r="E2110" s="18"/>
      <c r="F2110" s="18"/>
      <c r="G2110" s="18"/>
      <c r="H2110" s="18"/>
      <c r="I2110" s="17"/>
      <c r="J2110" s="17"/>
      <c r="K2110" s="19"/>
      <c r="L2110" s="40"/>
      <c r="M2110" s="21"/>
      <c r="N2110" s="18"/>
    </row>
    <row r="2111" spans="2:14" ht="21.2" customHeight="1">
      <c r="B2111" s="18"/>
      <c r="C2111" s="17"/>
      <c r="D2111" s="18"/>
      <c r="E2111" s="18"/>
      <c r="F2111" s="18"/>
      <c r="G2111" s="18"/>
      <c r="H2111" s="18"/>
      <c r="I2111" s="17"/>
      <c r="J2111" s="17"/>
      <c r="K2111" s="19"/>
      <c r="L2111" s="40"/>
      <c r="M2111" s="21"/>
      <c r="N2111" s="18"/>
    </row>
    <row r="2112" spans="2:14" ht="21.2" customHeight="1">
      <c r="B2112" s="18"/>
      <c r="C2112" s="17"/>
      <c r="D2112" s="18"/>
      <c r="E2112" s="18"/>
      <c r="F2112" s="18"/>
      <c r="G2112" s="18"/>
      <c r="H2112" s="18"/>
      <c r="I2112" s="17"/>
      <c r="J2112" s="17"/>
      <c r="K2112" s="19"/>
      <c r="L2112" s="40"/>
      <c r="M2112" s="21"/>
      <c r="N2112" s="18"/>
    </row>
    <row r="2113" spans="2:14" ht="21.2" customHeight="1">
      <c r="B2113" s="18"/>
      <c r="C2113" s="17"/>
      <c r="D2113" s="18"/>
      <c r="E2113" s="18"/>
      <c r="F2113" s="18"/>
      <c r="G2113" s="18"/>
      <c r="H2113" s="18"/>
      <c r="I2113" s="17"/>
      <c r="J2113" s="17"/>
      <c r="K2113" s="19"/>
      <c r="L2113" s="40"/>
      <c r="M2113" s="21"/>
      <c r="N2113" s="18"/>
    </row>
    <row r="2114" spans="2:14" ht="21.2" customHeight="1">
      <c r="B2114" s="18"/>
      <c r="C2114" s="17"/>
      <c r="D2114" s="18"/>
      <c r="E2114" s="18"/>
      <c r="F2114" s="18"/>
      <c r="G2114" s="18"/>
      <c r="H2114" s="18"/>
      <c r="I2114" s="17"/>
      <c r="J2114" s="17"/>
      <c r="K2114" s="19"/>
      <c r="L2114" s="40"/>
      <c r="M2114" s="21"/>
      <c r="N2114" s="18"/>
    </row>
    <row r="2115" spans="2:14" ht="21.2" customHeight="1">
      <c r="B2115" s="18"/>
      <c r="C2115" s="17"/>
      <c r="D2115" s="18"/>
      <c r="E2115" s="18"/>
      <c r="F2115" s="18"/>
      <c r="G2115" s="18"/>
      <c r="H2115" s="18"/>
      <c r="I2115" s="17"/>
      <c r="J2115" s="17"/>
      <c r="K2115" s="19"/>
      <c r="L2115" s="40"/>
      <c r="M2115" s="21"/>
      <c r="N2115" s="18"/>
    </row>
    <row r="2116" spans="2:14" ht="21.2" customHeight="1">
      <c r="B2116" s="18"/>
      <c r="C2116" s="17"/>
      <c r="D2116" s="18"/>
      <c r="E2116" s="18"/>
      <c r="F2116" s="18"/>
      <c r="G2116" s="18"/>
      <c r="H2116" s="18"/>
      <c r="I2116" s="17"/>
      <c r="J2116" s="17"/>
      <c r="K2116" s="19"/>
      <c r="L2116" s="40"/>
      <c r="M2116" s="21"/>
      <c r="N2116" s="18"/>
    </row>
    <row r="2117" spans="2:14" ht="21.2" customHeight="1">
      <c r="B2117" s="18"/>
      <c r="C2117" s="17"/>
      <c r="D2117" s="18"/>
      <c r="E2117" s="18"/>
      <c r="F2117" s="18"/>
      <c r="G2117" s="18"/>
      <c r="H2117" s="18"/>
      <c r="I2117" s="17"/>
      <c r="J2117" s="17"/>
      <c r="K2117" s="19"/>
      <c r="L2117" s="40"/>
      <c r="M2117" s="21"/>
      <c r="N2117" s="18"/>
    </row>
    <row r="2118" spans="2:14" ht="21.2" customHeight="1">
      <c r="B2118" s="18"/>
      <c r="C2118" s="17"/>
      <c r="D2118" s="18"/>
      <c r="E2118" s="18"/>
      <c r="F2118" s="18"/>
      <c r="G2118" s="18"/>
      <c r="H2118" s="18"/>
      <c r="I2118" s="17"/>
      <c r="J2118" s="17"/>
      <c r="K2118" s="19"/>
      <c r="L2118" s="40"/>
      <c r="M2118" s="21"/>
      <c r="N2118" s="18"/>
    </row>
    <row r="2119" spans="2:14" ht="21.2" customHeight="1">
      <c r="B2119" s="18"/>
      <c r="C2119" s="17"/>
      <c r="D2119" s="18"/>
      <c r="E2119" s="18"/>
      <c r="F2119" s="18"/>
      <c r="G2119" s="18"/>
      <c r="H2119" s="18"/>
      <c r="I2119" s="17"/>
      <c r="J2119" s="17"/>
      <c r="K2119" s="19"/>
      <c r="L2119" s="40"/>
      <c r="M2119" s="21"/>
      <c r="N2119" s="18"/>
    </row>
    <row r="2120" spans="2:14" ht="21.2" customHeight="1">
      <c r="B2120" s="18"/>
      <c r="C2120" s="17"/>
      <c r="D2120" s="18"/>
      <c r="E2120" s="18"/>
      <c r="F2120" s="18"/>
      <c r="G2120" s="18"/>
      <c r="H2120" s="18"/>
      <c r="I2120" s="17"/>
      <c r="J2120" s="17"/>
      <c r="K2120" s="19"/>
      <c r="L2120" s="40"/>
      <c r="M2120" s="21"/>
      <c r="N2120" s="18"/>
    </row>
    <row r="2121" spans="2:14" ht="21.2" customHeight="1">
      <c r="B2121" s="18"/>
      <c r="C2121" s="17"/>
      <c r="D2121" s="18"/>
      <c r="E2121" s="18"/>
      <c r="F2121" s="18"/>
      <c r="G2121" s="18"/>
      <c r="H2121" s="18"/>
      <c r="I2121" s="17"/>
      <c r="J2121" s="17"/>
      <c r="K2121" s="19"/>
      <c r="L2121" s="40"/>
      <c r="M2121" s="21"/>
      <c r="N2121" s="18"/>
    </row>
    <row r="2122" spans="2:14" ht="21.2" customHeight="1">
      <c r="B2122" s="18"/>
      <c r="C2122" s="17"/>
      <c r="D2122" s="18"/>
      <c r="E2122" s="18"/>
      <c r="F2122" s="18"/>
      <c r="G2122" s="18"/>
      <c r="H2122" s="18"/>
      <c r="I2122" s="17"/>
      <c r="J2122" s="17"/>
      <c r="K2122" s="19"/>
      <c r="L2122" s="40"/>
      <c r="M2122" s="21"/>
      <c r="N2122" s="18"/>
    </row>
    <row r="2123" spans="2:14" ht="21.2" customHeight="1">
      <c r="B2123" s="18"/>
      <c r="C2123" s="17"/>
      <c r="D2123" s="18"/>
      <c r="E2123" s="18"/>
      <c r="F2123" s="18"/>
      <c r="G2123" s="18"/>
      <c r="H2123" s="18"/>
      <c r="I2123" s="17"/>
      <c r="J2123" s="17"/>
      <c r="K2123" s="19"/>
      <c r="L2123" s="40"/>
      <c r="M2123" s="21"/>
      <c r="N2123" s="18"/>
    </row>
    <row r="2124" spans="2:14" ht="21.2" customHeight="1">
      <c r="B2124" s="18"/>
      <c r="C2124" s="17"/>
      <c r="D2124" s="18"/>
      <c r="E2124" s="18"/>
      <c r="F2124" s="18"/>
      <c r="G2124" s="18"/>
      <c r="H2124" s="18"/>
      <c r="I2124" s="17"/>
      <c r="J2124" s="17"/>
      <c r="K2124" s="19"/>
      <c r="L2124" s="40"/>
      <c r="M2124" s="21"/>
      <c r="N2124" s="18"/>
    </row>
    <row r="2125" spans="2:14" ht="21.2" customHeight="1">
      <c r="B2125" s="18"/>
      <c r="C2125" s="17"/>
      <c r="D2125" s="18"/>
      <c r="E2125" s="18"/>
      <c r="F2125" s="18"/>
      <c r="G2125" s="18"/>
      <c r="H2125" s="18"/>
      <c r="I2125" s="17"/>
      <c r="J2125" s="17"/>
      <c r="K2125" s="19"/>
      <c r="L2125" s="40"/>
      <c r="M2125" s="21"/>
      <c r="N2125" s="18"/>
    </row>
    <row r="2126" spans="2:14" ht="21.2" customHeight="1">
      <c r="B2126" s="18"/>
      <c r="C2126" s="17"/>
      <c r="D2126" s="18"/>
      <c r="E2126" s="18"/>
      <c r="F2126" s="18"/>
      <c r="G2126" s="18"/>
      <c r="H2126" s="18"/>
      <c r="I2126" s="17"/>
      <c r="J2126" s="17"/>
      <c r="K2126" s="19"/>
      <c r="L2126" s="40"/>
      <c r="M2126" s="21"/>
      <c r="N2126" s="18"/>
    </row>
    <row r="2127" spans="2:14" ht="21.2" customHeight="1">
      <c r="B2127" s="18"/>
      <c r="C2127" s="17"/>
      <c r="D2127" s="18"/>
      <c r="E2127" s="18"/>
      <c r="F2127" s="18"/>
      <c r="G2127" s="18"/>
      <c r="H2127" s="18"/>
      <c r="I2127" s="17"/>
      <c r="J2127" s="17"/>
      <c r="K2127" s="19"/>
      <c r="L2127" s="40"/>
      <c r="M2127" s="21"/>
      <c r="N2127" s="18"/>
    </row>
    <row r="2128" spans="2:14" ht="21.2" customHeight="1">
      <c r="B2128" s="18"/>
      <c r="C2128" s="17"/>
      <c r="D2128" s="18"/>
      <c r="E2128" s="18"/>
      <c r="F2128" s="18"/>
      <c r="G2128" s="18"/>
      <c r="H2128" s="18"/>
      <c r="I2128" s="17"/>
      <c r="J2128" s="17"/>
      <c r="K2128" s="19"/>
      <c r="L2128" s="40"/>
      <c r="M2128" s="21"/>
      <c r="N2128" s="18"/>
    </row>
    <row r="2129" spans="2:14" ht="21.2" customHeight="1">
      <c r="B2129" s="18"/>
      <c r="C2129" s="17"/>
      <c r="D2129" s="18"/>
      <c r="E2129" s="18"/>
      <c r="F2129" s="18"/>
      <c r="G2129" s="18"/>
      <c r="H2129" s="18"/>
      <c r="I2129" s="17"/>
      <c r="J2129" s="17"/>
      <c r="K2129" s="19"/>
      <c r="L2129" s="40"/>
      <c r="M2129" s="21"/>
      <c r="N2129" s="18"/>
    </row>
    <row r="2130" spans="2:14" ht="21.2" customHeight="1">
      <c r="B2130" s="18"/>
      <c r="C2130" s="17"/>
      <c r="D2130" s="18"/>
      <c r="E2130" s="18"/>
      <c r="F2130" s="18"/>
      <c r="G2130" s="18"/>
      <c r="H2130" s="18"/>
      <c r="I2130" s="17"/>
      <c r="J2130" s="17"/>
      <c r="K2130" s="19"/>
      <c r="L2130" s="40"/>
      <c r="M2130" s="21"/>
      <c r="N2130" s="18"/>
    </row>
    <row r="2131" spans="2:14" ht="21.2" customHeight="1">
      <c r="B2131" s="18"/>
      <c r="C2131" s="17"/>
      <c r="D2131" s="18"/>
      <c r="E2131" s="18"/>
      <c r="F2131" s="18"/>
      <c r="G2131" s="18"/>
      <c r="H2131" s="18"/>
      <c r="I2131" s="17"/>
      <c r="J2131" s="17"/>
      <c r="K2131" s="19"/>
      <c r="L2131" s="40"/>
      <c r="M2131" s="21"/>
      <c r="N2131" s="18"/>
    </row>
    <row r="2132" spans="2:14" ht="21.2" customHeight="1">
      <c r="B2132" s="18"/>
      <c r="C2132" s="17"/>
      <c r="D2132" s="18"/>
      <c r="E2132" s="18"/>
      <c r="F2132" s="18"/>
      <c r="G2132" s="18"/>
      <c r="H2132" s="18"/>
      <c r="I2132" s="17"/>
      <c r="J2132" s="17"/>
      <c r="K2132" s="19"/>
      <c r="L2132" s="40"/>
      <c r="M2132" s="21"/>
      <c r="N2132" s="18"/>
    </row>
    <row r="2133" spans="2:14" ht="21.2" customHeight="1">
      <c r="B2133" s="18"/>
      <c r="C2133" s="17"/>
      <c r="D2133" s="18"/>
      <c r="E2133" s="18"/>
      <c r="F2133" s="18"/>
      <c r="G2133" s="18"/>
      <c r="H2133" s="18"/>
      <c r="I2133" s="17"/>
      <c r="J2133" s="17"/>
      <c r="K2133" s="19"/>
      <c r="L2133" s="40"/>
      <c r="M2133" s="21"/>
      <c r="N2133" s="18"/>
    </row>
    <row r="2134" spans="2:14" ht="21.2" customHeight="1">
      <c r="B2134" s="18"/>
      <c r="C2134" s="17"/>
      <c r="D2134" s="18"/>
      <c r="E2134" s="18"/>
      <c r="F2134" s="18"/>
      <c r="G2134" s="18"/>
      <c r="H2134" s="18"/>
      <c r="I2134" s="17"/>
      <c r="J2134" s="17"/>
      <c r="K2134" s="19"/>
      <c r="L2134" s="40"/>
      <c r="M2134" s="21"/>
      <c r="N2134" s="18"/>
    </row>
    <row r="2135" spans="2:14" ht="21.2" customHeight="1">
      <c r="B2135" s="18"/>
      <c r="C2135" s="17"/>
      <c r="D2135" s="18"/>
      <c r="E2135" s="18"/>
      <c r="F2135" s="18"/>
      <c r="G2135" s="18"/>
      <c r="H2135" s="18"/>
      <c r="I2135" s="17"/>
      <c r="J2135" s="17"/>
      <c r="K2135" s="19"/>
      <c r="L2135" s="40"/>
      <c r="M2135" s="21"/>
      <c r="N2135" s="18"/>
    </row>
    <row r="2136" spans="2:14" ht="21.2" customHeight="1">
      <c r="B2136" s="18"/>
      <c r="C2136" s="17"/>
      <c r="D2136" s="18"/>
      <c r="E2136" s="18"/>
      <c r="F2136" s="18"/>
      <c r="G2136" s="18"/>
      <c r="H2136" s="18"/>
      <c r="I2136" s="17"/>
      <c r="J2136" s="17"/>
      <c r="K2136" s="19"/>
      <c r="L2136" s="40"/>
      <c r="M2136" s="21"/>
      <c r="N2136" s="18"/>
    </row>
    <row r="2137" spans="2:14" ht="21.2" customHeight="1">
      <c r="B2137" s="18"/>
      <c r="C2137" s="17"/>
      <c r="D2137" s="18"/>
      <c r="E2137" s="18"/>
      <c r="F2137" s="18"/>
      <c r="G2137" s="18"/>
      <c r="H2137" s="18"/>
      <c r="I2137" s="17"/>
      <c r="J2137" s="17"/>
      <c r="K2137" s="19"/>
      <c r="L2137" s="40"/>
      <c r="M2137" s="21"/>
      <c r="N2137" s="18"/>
    </row>
    <row r="2138" spans="2:14" ht="21.2" customHeight="1">
      <c r="B2138" s="18"/>
      <c r="C2138" s="17"/>
      <c r="D2138" s="18"/>
      <c r="E2138" s="18"/>
      <c r="F2138" s="18"/>
      <c r="G2138" s="18"/>
      <c r="H2138" s="18"/>
      <c r="I2138" s="17"/>
      <c r="J2138" s="17"/>
      <c r="K2138" s="19"/>
      <c r="L2138" s="40"/>
      <c r="M2138" s="21"/>
      <c r="N2138" s="18"/>
    </row>
    <row r="2139" spans="2:14" ht="21.2" customHeight="1">
      <c r="B2139" s="18"/>
      <c r="C2139" s="17"/>
      <c r="D2139" s="18"/>
      <c r="E2139" s="18"/>
      <c r="F2139" s="18"/>
      <c r="G2139" s="18"/>
      <c r="H2139" s="18"/>
      <c r="I2139" s="17"/>
      <c r="J2139" s="17"/>
      <c r="K2139" s="19"/>
      <c r="L2139" s="40"/>
      <c r="M2139" s="21"/>
      <c r="N2139" s="18"/>
    </row>
    <row r="2140" spans="2:14" ht="21.2" customHeight="1">
      <c r="B2140" s="18"/>
      <c r="C2140" s="17"/>
      <c r="D2140" s="18"/>
      <c r="E2140" s="18"/>
      <c r="F2140" s="18"/>
      <c r="G2140" s="18"/>
      <c r="H2140" s="18"/>
      <c r="I2140" s="17"/>
      <c r="J2140" s="17"/>
      <c r="K2140" s="19"/>
      <c r="L2140" s="40"/>
      <c r="M2140" s="21"/>
      <c r="N2140" s="18"/>
    </row>
    <row r="2141" spans="2:14" ht="21.2" customHeight="1">
      <c r="B2141" s="18"/>
      <c r="C2141" s="17"/>
      <c r="D2141" s="18"/>
      <c r="E2141" s="18"/>
      <c r="F2141" s="18"/>
      <c r="G2141" s="18"/>
      <c r="H2141" s="18"/>
      <c r="I2141" s="17"/>
      <c r="J2141" s="17"/>
      <c r="K2141" s="19"/>
      <c r="L2141" s="40"/>
      <c r="M2141" s="21"/>
      <c r="N2141" s="18"/>
    </row>
    <row r="2142" spans="2:14" ht="21.2" customHeight="1">
      <c r="B2142" s="18"/>
      <c r="C2142" s="17"/>
      <c r="D2142" s="18"/>
      <c r="E2142" s="18"/>
      <c r="F2142" s="18"/>
      <c r="G2142" s="18"/>
      <c r="H2142" s="18"/>
      <c r="I2142" s="17"/>
      <c r="J2142" s="17"/>
      <c r="K2142" s="19"/>
      <c r="L2142" s="40"/>
      <c r="M2142" s="21"/>
      <c r="N2142" s="18"/>
    </row>
    <row r="2143" spans="2:14" ht="21.2" customHeight="1">
      <c r="B2143" s="18"/>
      <c r="C2143" s="17"/>
      <c r="D2143" s="18"/>
      <c r="E2143" s="18"/>
      <c r="F2143" s="18"/>
      <c r="G2143" s="18"/>
      <c r="H2143" s="18"/>
      <c r="I2143" s="17"/>
      <c r="J2143" s="17"/>
      <c r="K2143" s="19"/>
      <c r="L2143" s="40"/>
      <c r="M2143" s="21"/>
      <c r="N2143" s="18"/>
    </row>
    <row r="2144" spans="2:14" ht="21.2" customHeight="1">
      <c r="B2144" s="18"/>
      <c r="C2144" s="17"/>
      <c r="D2144" s="18"/>
      <c r="E2144" s="18"/>
      <c r="F2144" s="18"/>
      <c r="G2144" s="18"/>
      <c r="H2144" s="18"/>
      <c r="I2144" s="17"/>
      <c r="J2144" s="17"/>
      <c r="K2144" s="19"/>
      <c r="L2144" s="40"/>
      <c r="M2144" s="21"/>
      <c r="N2144" s="18"/>
    </row>
    <row r="2145" spans="2:14" ht="21.2" customHeight="1">
      <c r="B2145" s="18"/>
      <c r="C2145" s="17"/>
      <c r="D2145" s="18"/>
      <c r="E2145" s="18"/>
      <c r="F2145" s="18"/>
      <c r="G2145" s="18"/>
      <c r="H2145" s="18"/>
      <c r="I2145" s="17"/>
      <c r="J2145" s="17"/>
      <c r="K2145" s="19"/>
      <c r="L2145" s="40"/>
      <c r="M2145" s="21"/>
      <c r="N2145" s="18"/>
    </row>
    <row r="2146" spans="2:14" ht="21.2" customHeight="1">
      <c r="B2146" s="18"/>
      <c r="C2146" s="17"/>
      <c r="D2146" s="18"/>
      <c r="E2146" s="18"/>
      <c r="F2146" s="18"/>
      <c r="G2146" s="18"/>
      <c r="H2146" s="18"/>
      <c r="I2146" s="17"/>
      <c r="J2146" s="17"/>
      <c r="K2146" s="19"/>
      <c r="L2146" s="40"/>
      <c r="M2146" s="21"/>
      <c r="N2146" s="18"/>
    </row>
    <row r="2147" spans="2:14" ht="21.2" customHeight="1">
      <c r="B2147" s="18"/>
      <c r="C2147" s="17"/>
      <c r="D2147" s="18"/>
      <c r="E2147" s="18"/>
      <c r="F2147" s="18"/>
      <c r="G2147" s="18"/>
      <c r="H2147" s="18"/>
      <c r="I2147" s="17"/>
      <c r="J2147" s="17"/>
      <c r="K2147" s="19"/>
      <c r="L2147" s="40"/>
      <c r="M2147" s="21"/>
      <c r="N2147" s="18"/>
    </row>
    <row r="2148" spans="2:14" ht="21.2" customHeight="1">
      <c r="B2148" s="18"/>
      <c r="C2148" s="17"/>
      <c r="D2148" s="18"/>
      <c r="E2148" s="18"/>
      <c r="F2148" s="18"/>
      <c r="G2148" s="18"/>
      <c r="H2148" s="18"/>
      <c r="I2148" s="17"/>
      <c r="J2148" s="17"/>
      <c r="K2148" s="19"/>
      <c r="L2148" s="40"/>
      <c r="M2148" s="21"/>
      <c r="N2148" s="18"/>
    </row>
    <row r="2149" spans="2:14" ht="21.2" customHeight="1">
      <c r="B2149" s="18"/>
      <c r="C2149" s="17"/>
      <c r="D2149" s="18"/>
      <c r="E2149" s="18"/>
      <c r="F2149" s="18"/>
      <c r="G2149" s="18"/>
      <c r="H2149" s="18"/>
      <c r="I2149" s="17"/>
      <c r="J2149" s="17"/>
      <c r="K2149" s="19"/>
      <c r="L2149" s="40"/>
      <c r="M2149" s="21"/>
      <c r="N2149" s="18"/>
    </row>
    <row r="2150" spans="2:14" ht="21.2" customHeight="1">
      <c r="B2150" s="18"/>
      <c r="C2150" s="17"/>
      <c r="D2150" s="18"/>
      <c r="E2150" s="18"/>
      <c r="F2150" s="18"/>
      <c r="G2150" s="18"/>
      <c r="H2150" s="18"/>
      <c r="I2150" s="17"/>
      <c r="J2150" s="17"/>
      <c r="K2150" s="19"/>
      <c r="L2150" s="40"/>
      <c r="M2150" s="21"/>
      <c r="N2150" s="18"/>
    </row>
    <row r="2151" spans="2:14" ht="21.2" customHeight="1">
      <c r="B2151" s="18"/>
      <c r="C2151" s="17"/>
      <c r="D2151" s="18"/>
      <c r="E2151" s="18"/>
      <c r="F2151" s="18"/>
      <c r="G2151" s="18"/>
      <c r="H2151" s="18"/>
      <c r="I2151" s="17"/>
      <c r="J2151" s="17"/>
      <c r="K2151" s="19"/>
      <c r="L2151" s="40"/>
      <c r="M2151" s="21"/>
      <c r="N2151" s="18"/>
    </row>
    <row r="2152" spans="2:14" ht="21.2" customHeight="1">
      <c r="B2152" s="18"/>
      <c r="C2152" s="17"/>
      <c r="D2152" s="18"/>
      <c r="E2152" s="18"/>
      <c r="F2152" s="18"/>
      <c r="G2152" s="18"/>
      <c r="H2152" s="18"/>
      <c r="I2152" s="17"/>
      <c r="J2152" s="17"/>
      <c r="K2152" s="19"/>
      <c r="L2152" s="40"/>
      <c r="M2152" s="21"/>
      <c r="N2152" s="18"/>
    </row>
    <row r="2153" spans="2:14" ht="21.2" customHeight="1">
      <c r="B2153" s="18"/>
      <c r="C2153" s="17"/>
      <c r="D2153" s="18"/>
      <c r="E2153" s="18"/>
      <c r="F2153" s="18"/>
      <c r="G2153" s="18"/>
      <c r="H2153" s="18"/>
      <c r="I2153" s="17"/>
      <c r="J2153" s="17"/>
      <c r="K2153" s="19"/>
      <c r="L2153" s="40"/>
      <c r="M2153" s="21"/>
      <c r="N2153" s="18"/>
    </row>
    <row r="2154" spans="2:14" ht="21.2" customHeight="1">
      <c r="B2154" s="18"/>
      <c r="C2154" s="17"/>
      <c r="D2154" s="18"/>
      <c r="E2154" s="18"/>
      <c r="F2154" s="18"/>
      <c r="G2154" s="18"/>
      <c r="H2154" s="18"/>
      <c r="I2154" s="17"/>
      <c r="J2154" s="17"/>
      <c r="K2154" s="19"/>
      <c r="L2154" s="40"/>
      <c r="M2154" s="21"/>
      <c r="N2154" s="18"/>
    </row>
    <row r="2155" spans="2:14" ht="21.2" customHeight="1">
      <c r="B2155" s="18"/>
      <c r="C2155" s="17"/>
      <c r="D2155" s="18"/>
      <c r="E2155" s="18"/>
      <c r="F2155" s="18"/>
      <c r="G2155" s="18"/>
      <c r="H2155" s="18"/>
      <c r="I2155" s="17"/>
      <c r="J2155" s="17"/>
      <c r="K2155" s="19"/>
      <c r="L2155" s="40"/>
      <c r="M2155" s="21"/>
      <c r="N2155" s="18"/>
    </row>
    <row r="2156" spans="2:14" ht="21.2" customHeight="1">
      <c r="B2156" s="18"/>
      <c r="C2156" s="17"/>
      <c r="D2156" s="18"/>
      <c r="E2156" s="18"/>
      <c r="F2156" s="18"/>
      <c r="G2156" s="18"/>
      <c r="H2156" s="18"/>
      <c r="I2156" s="17"/>
      <c r="J2156" s="17"/>
      <c r="K2156" s="19"/>
      <c r="L2156" s="40"/>
      <c r="M2156" s="21"/>
      <c r="N2156" s="18"/>
    </row>
    <row r="2157" spans="2:14" ht="21.2" customHeight="1">
      <c r="B2157" s="18"/>
      <c r="C2157" s="17"/>
      <c r="D2157" s="18"/>
      <c r="E2157" s="18"/>
      <c r="F2157" s="18"/>
      <c r="G2157" s="18"/>
      <c r="H2157" s="18"/>
      <c r="I2157" s="17"/>
      <c r="J2157" s="17"/>
      <c r="K2157" s="19"/>
      <c r="L2157" s="40"/>
      <c r="M2157" s="21"/>
      <c r="N2157" s="18"/>
    </row>
    <row r="2158" spans="2:14" ht="21.2" customHeight="1">
      <c r="B2158" s="18"/>
      <c r="C2158" s="17"/>
      <c r="D2158" s="18"/>
      <c r="E2158" s="18"/>
      <c r="F2158" s="18"/>
      <c r="G2158" s="18"/>
      <c r="H2158" s="18"/>
      <c r="I2158" s="17"/>
      <c r="J2158" s="17"/>
      <c r="K2158" s="19"/>
      <c r="L2158" s="40"/>
      <c r="M2158" s="21"/>
      <c r="N2158" s="18"/>
    </row>
    <row r="2159" spans="2:14" ht="21.2" customHeight="1">
      <c r="B2159" s="18"/>
      <c r="C2159" s="17"/>
      <c r="D2159" s="18"/>
      <c r="E2159" s="18"/>
      <c r="F2159" s="18"/>
      <c r="G2159" s="18"/>
      <c r="H2159" s="18"/>
      <c r="I2159" s="17"/>
      <c r="J2159" s="17"/>
      <c r="K2159" s="19"/>
      <c r="L2159" s="40"/>
      <c r="M2159" s="21"/>
      <c r="N2159" s="18"/>
    </row>
    <row r="2160" spans="2:14" ht="21.2" customHeight="1">
      <c r="B2160" s="18"/>
      <c r="C2160" s="17"/>
      <c r="D2160" s="18"/>
      <c r="E2160" s="18"/>
      <c r="F2160" s="18"/>
      <c r="G2160" s="18"/>
      <c r="H2160" s="18"/>
      <c r="I2160" s="17"/>
      <c r="J2160" s="17"/>
      <c r="K2160" s="19"/>
      <c r="L2160" s="40"/>
      <c r="M2160" s="21"/>
      <c r="N2160" s="18"/>
    </row>
    <row r="2161" spans="2:14" ht="21.2" customHeight="1">
      <c r="B2161" s="18"/>
      <c r="C2161" s="17"/>
      <c r="D2161" s="18"/>
      <c r="E2161" s="18"/>
      <c r="F2161" s="18"/>
      <c r="G2161" s="18"/>
      <c r="H2161" s="18"/>
      <c r="I2161" s="17"/>
      <c r="J2161" s="17"/>
      <c r="K2161" s="19"/>
      <c r="L2161" s="40"/>
      <c r="M2161" s="21"/>
      <c r="N2161" s="18"/>
    </row>
    <row r="2162" spans="2:14" ht="21.2" customHeight="1">
      <c r="B2162" s="18"/>
      <c r="C2162" s="17"/>
      <c r="D2162" s="18"/>
      <c r="E2162" s="18"/>
      <c r="F2162" s="18"/>
      <c r="G2162" s="18"/>
      <c r="H2162" s="18"/>
      <c r="I2162" s="17"/>
      <c r="J2162" s="17"/>
      <c r="K2162" s="19"/>
      <c r="L2162" s="40"/>
      <c r="M2162" s="21"/>
      <c r="N2162" s="18"/>
    </row>
    <row r="2163" spans="2:14" ht="21.2" customHeight="1">
      <c r="B2163" s="18"/>
      <c r="C2163" s="17"/>
      <c r="D2163" s="18"/>
      <c r="E2163" s="18"/>
      <c r="F2163" s="18"/>
      <c r="G2163" s="18"/>
      <c r="H2163" s="18"/>
      <c r="I2163" s="17"/>
      <c r="J2163" s="17"/>
      <c r="K2163" s="19"/>
      <c r="L2163" s="40"/>
      <c r="M2163" s="21"/>
      <c r="N2163" s="18"/>
    </row>
    <row r="2164" spans="2:14" ht="21.2" customHeight="1">
      <c r="B2164" s="18"/>
      <c r="C2164" s="17"/>
      <c r="D2164" s="18"/>
      <c r="E2164" s="18"/>
      <c r="F2164" s="18"/>
      <c r="G2164" s="18"/>
      <c r="H2164" s="18"/>
      <c r="I2164" s="17"/>
      <c r="J2164" s="17"/>
      <c r="K2164" s="19"/>
      <c r="L2164" s="40"/>
      <c r="M2164" s="21"/>
      <c r="N2164" s="18"/>
    </row>
    <row r="2165" spans="2:14" ht="21.2" customHeight="1">
      <c r="B2165" s="18"/>
      <c r="C2165" s="17"/>
      <c r="D2165" s="18"/>
      <c r="E2165" s="18"/>
      <c r="F2165" s="18"/>
      <c r="G2165" s="18"/>
      <c r="H2165" s="18"/>
      <c r="I2165" s="17"/>
      <c r="J2165" s="17"/>
      <c r="K2165" s="19"/>
      <c r="L2165" s="40"/>
      <c r="M2165" s="21"/>
      <c r="N2165" s="18"/>
    </row>
    <row r="2166" spans="2:14" ht="21.2" customHeight="1">
      <c r="B2166" s="18"/>
      <c r="C2166" s="17"/>
      <c r="D2166" s="18"/>
      <c r="E2166" s="18"/>
      <c r="F2166" s="18"/>
      <c r="G2166" s="18"/>
      <c r="H2166" s="18"/>
      <c r="I2166" s="17"/>
      <c r="J2166" s="17"/>
      <c r="K2166" s="19"/>
      <c r="L2166" s="40"/>
      <c r="M2166" s="21"/>
      <c r="N2166" s="18"/>
    </row>
    <row r="2167" spans="2:14" ht="21.2" customHeight="1">
      <c r="B2167" s="18"/>
      <c r="C2167" s="17"/>
      <c r="D2167" s="18"/>
      <c r="E2167" s="18"/>
      <c r="F2167" s="18"/>
      <c r="G2167" s="18"/>
      <c r="H2167" s="18"/>
      <c r="I2167" s="17"/>
      <c r="J2167" s="17"/>
      <c r="K2167" s="19"/>
      <c r="L2167" s="40"/>
      <c r="M2167" s="21"/>
      <c r="N2167" s="18"/>
    </row>
    <row r="2168" spans="2:14" ht="21.2" customHeight="1">
      <c r="B2168" s="18"/>
      <c r="C2168" s="17"/>
      <c r="D2168" s="18"/>
      <c r="E2168" s="18"/>
      <c r="F2168" s="18"/>
      <c r="G2168" s="18"/>
      <c r="H2168" s="18"/>
      <c r="I2168" s="17"/>
      <c r="J2168" s="17"/>
      <c r="K2168" s="19"/>
      <c r="L2168" s="40"/>
      <c r="M2168" s="21"/>
      <c r="N2168" s="18"/>
    </row>
    <row r="2169" spans="2:14" ht="21.2" customHeight="1">
      <c r="B2169" s="18"/>
      <c r="C2169" s="17"/>
      <c r="D2169" s="18"/>
      <c r="E2169" s="18"/>
      <c r="F2169" s="18"/>
      <c r="G2169" s="18"/>
      <c r="H2169" s="18"/>
      <c r="I2169" s="17"/>
      <c r="J2169" s="17"/>
      <c r="K2169" s="19"/>
      <c r="L2169" s="40"/>
      <c r="M2169" s="21"/>
      <c r="N2169" s="18"/>
    </row>
    <row r="2170" spans="2:14" ht="21.2" customHeight="1">
      <c r="B2170" s="18"/>
      <c r="C2170" s="17"/>
      <c r="D2170" s="18"/>
      <c r="E2170" s="18"/>
      <c r="F2170" s="18"/>
      <c r="G2170" s="18"/>
      <c r="H2170" s="18"/>
      <c r="I2170" s="17"/>
      <c r="J2170" s="17"/>
      <c r="K2170" s="19"/>
      <c r="L2170" s="40"/>
      <c r="M2170" s="21"/>
      <c r="N2170" s="18"/>
    </row>
    <row r="2171" spans="2:14" ht="21.2" customHeight="1">
      <c r="B2171" s="18"/>
      <c r="C2171" s="17"/>
      <c r="D2171" s="18"/>
      <c r="E2171" s="18"/>
      <c r="F2171" s="18"/>
      <c r="G2171" s="18"/>
      <c r="H2171" s="18"/>
      <c r="I2171" s="17"/>
      <c r="J2171" s="17"/>
      <c r="K2171" s="19"/>
      <c r="L2171" s="40"/>
      <c r="M2171" s="21"/>
      <c r="N2171" s="18"/>
    </row>
    <row r="2172" spans="2:14" ht="21.2" customHeight="1">
      <c r="B2172" s="18"/>
      <c r="C2172" s="17"/>
      <c r="D2172" s="18"/>
      <c r="E2172" s="18"/>
      <c r="F2172" s="18"/>
      <c r="G2172" s="18"/>
      <c r="H2172" s="18"/>
      <c r="I2172" s="17"/>
      <c r="J2172" s="17"/>
      <c r="K2172" s="19"/>
      <c r="L2172" s="40"/>
      <c r="M2172" s="21"/>
      <c r="N2172" s="18"/>
    </row>
    <row r="2173" spans="2:14" ht="21.2" customHeight="1">
      <c r="B2173" s="18"/>
      <c r="C2173" s="17"/>
      <c r="D2173" s="18"/>
      <c r="E2173" s="18"/>
      <c r="F2173" s="18"/>
      <c r="G2173" s="18"/>
      <c r="H2173" s="18"/>
      <c r="I2173" s="17"/>
      <c r="J2173" s="17"/>
      <c r="K2173" s="19"/>
      <c r="L2173" s="40"/>
      <c r="M2173" s="21"/>
      <c r="N2173" s="18"/>
    </row>
    <row r="2174" spans="2:14" ht="21.2" customHeight="1">
      <c r="B2174" s="18"/>
      <c r="C2174" s="17"/>
      <c r="D2174" s="18"/>
      <c r="E2174" s="18"/>
      <c r="F2174" s="18"/>
      <c r="G2174" s="18"/>
      <c r="H2174" s="18"/>
      <c r="I2174" s="17"/>
      <c r="J2174" s="17"/>
      <c r="K2174" s="19"/>
      <c r="L2174" s="40"/>
      <c r="M2174" s="21"/>
      <c r="N2174" s="18"/>
    </row>
    <row r="2175" spans="2:14" ht="21.2" customHeight="1">
      <c r="B2175" s="18"/>
      <c r="C2175" s="17"/>
      <c r="D2175" s="18"/>
      <c r="E2175" s="18"/>
      <c r="F2175" s="18"/>
      <c r="G2175" s="18"/>
      <c r="H2175" s="18"/>
      <c r="I2175" s="17"/>
      <c r="J2175" s="17"/>
      <c r="K2175" s="19"/>
      <c r="L2175" s="40"/>
      <c r="M2175" s="21"/>
      <c r="N2175" s="18"/>
    </row>
    <row r="2176" spans="2:14" ht="21.2" customHeight="1">
      <c r="B2176" s="18"/>
      <c r="C2176" s="17"/>
      <c r="D2176" s="18"/>
      <c r="E2176" s="18"/>
      <c r="F2176" s="18"/>
      <c r="G2176" s="18"/>
      <c r="H2176" s="18"/>
      <c r="I2176" s="17"/>
      <c r="J2176" s="17"/>
      <c r="K2176" s="19"/>
      <c r="L2176" s="40"/>
      <c r="M2176" s="21"/>
      <c r="N2176" s="18"/>
    </row>
    <row r="2177" spans="2:14" ht="21.2" customHeight="1">
      <c r="B2177" s="18"/>
      <c r="C2177" s="17"/>
      <c r="D2177" s="18"/>
      <c r="E2177" s="18"/>
      <c r="F2177" s="18"/>
      <c r="G2177" s="18"/>
      <c r="H2177" s="18"/>
      <c r="I2177" s="17"/>
      <c r="J2177" s="17"/>
      <c r="K2177" s="19"/>
      <c r="L2177" s="40"/>
      <c r="M2177" s="21"/>
      <c r="N2177" s="18"/>
    </row>
    <row r="2178" spans="2:14" ht="21.2" customHeight="1">
      <c r="B2178" s="18"/>
      <c r="C2178" s="17"/>
      <c r="D2178" s="18"/>
      <c r="E2178" s="18"/>
      <c r="F2178" s="18"/>
      <c r="G2178" s="18"/>
      <c r="H2178" s="18"/>
      <c r="I2178" s="17"/>
      <c r="J2178" s="17"/>
      <c r="K2178" s="19"/>
      <c r="L2178" s="40"/>
      <c r="M2178" s="21"/>
      <c r="N2178" s="18"/>
    </row>
    <row r="2179" spans="2:14" ht="21.2" customHeight="1">
      <c r="B2179" s="18"/>
      <c r="C2179" s="17"/>
      <c r="D2179" s="18"/>
      <c r="E2179" s="18"/>
      <c r="F2179" s="18"/>
      <c r="G2179" s="18"/>
      <c r="H2179" s="18"/>
      <c r="I2179" s="17"/>
      <c r="J2179" s="17"/>
      <c r="K2179" s="19"/>
      <c r="L2179" s="40"/>
      <c r="M2179" s="21"/>
      <c r="N2179" s="18"/>
    </row>
    <row r="2180" spans="2:14" ht="21.2" customHeight="1">
      <c r="B2180" s="18"/>
      <c r="C2180" s="17"/>
      <c r="D2180" s="18"/>
      <c r="E2180" s="18"/>
      <c r="F2180" s="18"/>
      <c r="G2180" s="18"/>
      <c r="H2180" s="18"/>
      <c r="I2180" s="17"/>
      <c r="J2180" s="17"/>
      <c r="K2180" s="19"/>
      <c r="L2180" s="40"/>
      <c r="M2180" s="21"/>
      <c r="N2180" s="18"/>
    </row>
    <row r="2181" spans="2:14" ht="21.2" customHeight="1">
      <c r="B2181" s="18"/>
      <c r="C2181" s="17"/>
      <c r="D2181" s="18"/>
      <c r="E2181" s="18"/>
      <c r="F2181" s="18"/>
      <c r="G2181" s="18"/>
      <c r="H2181" s="18"/>
      <c r="I2181" s="17"/>
      <c r="J2181" s="17"/>
      <c r="K2181" s="19"/>
      <c r="L2181" s="40"/>
      <c r="M2181" s="21"/>
      <c r="N2181" s="18"/>
    </row>
    <row r="2182" spans="2:14" ht="21.2" customHeight="1">
      <c r="B2182" s="18"/>
      <c r="C2182" s="17"/>
      <c r="D2182" s="18"/>
      <c r="E2182" s="18"/>
      <c r="F2182" s="18"/>
      <c r="G2182" s="18"/>
      <c r="H2182" s="18"/>
      <c r="I2182" s="17"/>
      <c r="J2182" s="17"/>
      <c r="K2182" s="19"/>
      <c r="L2182" s="40"/>
      <c r="M2182" s="21"/>
      <c r="N2182" s="18"/>
    </row>
    <row r="2183" spans="2:14" ht="21.2" customHeight="1">
      <c r="B2183" s="18"/>
      <c r="C2183" s="17"/>
      <c r="D2183" s="18"/>
      <c r="E2183" s="18"/>
      <c r="F2183" s="18"/>
      <c r="G2183" s="18"/>
      <c r="H2183" s="18"/>
      <c r="I2183" s="17"/>
      <c r="J2183" s="17"/>
      <c r="K2183" s="19"/>
      <c r="L2183" s="40"/>
      <c r="M2183" s="21"/>
      <c r="N2183" s="18"/>
    </row>
    <row r="2184" spans="2:14" ht="21.2" customHeight="1">
      <c r="B2184" s="18"/>
      <c r="C2184" s="17"/>
      <c r="D2184" s="18"/>
      <c r="E2184" s="18"/>
      <c r="F2184" s="18"/>
      <c r="G2184" s="18"/>
      <c r="H2184" s="18"/>
      <c r="I2184" s="17"/>
      <c r="J2184" s="17"/>
      <c r="K2184" s="19"/>
      <c r="L2184" s="40"/>
      <c r="M2184" s="21"/>
      <c r="N2184" s="18"/>
    </row>
    <row r="2185" spans="2:14" ht="21.2" customHeight="1">
      <c r="B2185" s="18"/>
      <c r="C2185" s="17"/>
      <c r="D2185" s="18"/>
      <c r="E2185" s="18"/>
      <c r="F2185" s="18"/>
      <c r="G2185" s="18"/>
      <c r="H2185" s="18"/>
      <c r="I2185" s="17"/>
      <c r="J2185" s="17"/>
      <c r="K2185" s="19"/>
      <c r="L2185" s="40"/>
      <c r="M2185" s="21"/>
      <c r="N2185" s="18"/>
    </row>
    <row r="2186" spans="2:14" ht="21.2" customHeight="1">
      <c r="B2186" s="18"/>
      <c r="C2186" s="17"/>
      <c r="D2186" s="18"/>
      <c r="E2186" s="18"/>
      <c r="F2186" s="18"/>
      <c r="G2186" s="18"/>
      <c r="H2186" s="18"/>
      <c r="I2186" s="17"/>
      <c r="J2186" s="17"/>
      <c r="K2186" s="19"/>
      <c r="L2186" s="40"/>
      <c r="M2186" s="21"/>
      <c r="N2186" s="18"/>
    </row>
    <row r="2187" spans="2:14" ht="21.2" customHeight="1">
      <c r="B2187" s="18"/>
      <c r="C2187" s="17"/>
      <c r="D2187" s="18"/>
      <c r="E2187" s="18"/>
      <c r="F2187" s="18"/>
      <c r="G2187" s="18"/>
      <c r="H2187" s="18"/>
      <c r="I2187" s="17"/>
      <c r="J2187" s="17"/>
      <c r="K2187" s="19"/>
      <c r="L2187" s="40"/>
      <c r="M2187" s="21"/>
      <c r="N2187" s="18"/>
    </row>
    <row r="2188" spans="2:14" ht="21.2" customHeight="1">
      <c r="B2188" s="18"/>
      <c r="C2188" s="17"/>
      <c r="D2188" s="18"/>
      <c r="E2188" s="18"/>
      <c r="F2188" s="18"/>
      <c r="G2188" s="18"/>
      <c r="H2188" s="18"/>
      <c r="I2188" s="17"/>
      <c r="J2188" s="17"/>
      <c r="K2188" s="19"/>
      <c r="L2188" s="40"/>
      <c r="M2188" s="21"/>
      <c r="N2188" s="18"/>
    </row>
    <row r="2189" spans="2:14" ht="21.2" customHeight="1">
      <c r="B2189" s="18"/>
      <c r="C2189" s="17"/>
      <c r="D2189" s="18"/>
      <c r="E2189" s="18"/>
      <c r="F2189" s="18"/>
      <c r="G2189" s="18"/>
      <c r="H2189" s="18"/>
      <c r="I2189" s="17"/>
      <c r="J2189" s="17"/>
      <c r="K2189" s="19"/>
      <c r="L2189" s="40"/>
      <c r="M2189" s="21"/>
      <c r="N2189" s="18"/>
    </row>
    <row r="2190" spans="2:14" ht="21.2" customHeight="1">
      <c r="B2190" s="18"/>
      <c r="C2190" s="17"/>
      <c r="D2190" s="18"/>
      <c r="E2190" s="18"/>
      <c r="F2190" s="18"/>
      <c r="G2190" s="18"/>
      <c r="H2190" s="18"/>
      <c r="I2190" s="17"/>
      <c r="J2190" s="17"/>
      <c r="K2190" s="19"/>
      <c r="L2190" s="40"/>
      <c r="M2190" s="21"/>
      <c r="N2190" s="18"/>
    </row>
    <row r="2191" spans="2:14" ht="21.2" customHeight="1">
      <c r="B2191" s="18"/>
      <c r="C2191" s="17"/>
      <c r="D2191" s="18"/>
      <c r="E2191" s="18"/>
      <c r="F2191" s="18"/>
      <c r="G2191" s="18"/>
      <c r="H2191" s="18"/>
      <c r="I2191" s="17"/>
      <c r="J2191" s="17"/>
      <c r="K2191" s="19"/>
      <c r="L2191" s="40"/>
      <c r="M2191" s="21"/>
      <c r="N2191" s="18"/>
    </row>
    <row r="2192" spans="2:14" ht="21.2" customHeight="1">
      <c r="B2192" s="18"/>
      <c r="C2192" s="17"/>
      <c r="D2192" s="18"/>
      <c r="E2192" s="18"/>
      <c r="F2192" s="18"/>
      <c r="G2192" s="18"/>
      <c r="H2192" s="18"/>
      <c r="I2192" s="17"/>
      <c r="J2192" s="17"/>
      <c r="K2192" s="19"/>
      <c r="L2192" s="40"/>
      <c r="M2192" s="21"/>
      <c r="N2192" s="18"/>
    </row>
    <row r="2193" spans="2:14" ht="21.2" customHeight="1">
      <c r="B2193" s="18"/>
      <c r="C2193" s="17"/>
      <c r="D2193" s="18"/>
      <c r="E2193" s="18"/>
      <c r="F2193" s="18"/>
      <c r="G2193" s="18"/>
      <c r="H2193" s="18"/>
      <c r="I2193" s="17"/>
      <c r="J2193" s="17"/>
      <c r="K2193" s="19"/>
      <c r="L2193" s="40"/>
      <c r="M2193" s="21"/>
      <c r="N2193" s="18"/>
    </row>
    <row r="2194" spans="2:14" ht="21.2" customHeight="1">
      <c r="B2194" s="18"/>
      <c r="C2194" s="17"/>
      <c r="D2194" s="18"/>
      <c r="E2194" s="18"/>
      <c r="F2194" s="18"/>
      <c r="G2194" s="18"/>
      <c r="H2194" s="18"/>
      <c r="I2194" s="17"/>
      <c r="J2194" s="17"/>
      <c r="K2194" s="19"/>
      <c r="L2194" s="40"/>
      <c r="M2194" s="21"/>
      <c r="N2194" s="18"/>
    </row>
    <row r="2195" spans="2:14" ht="21.2" customHeight="1">
      <c r="B2195" s="18"/>
      <c r="C2195" s="17"/>
      <c r="D2195" s="18"/>
      <c r="E2195" s="18"/>
      <c r="F2195" s="18"/>
      <c r="G2195" s="18"/>
      <c r="H2195" s="18"/>
      <c r="I2195" s="17"/>
      <c r="J2195" s="17"/>
      <c r="K2195" s="19"/>
      <c r="L2195" s="40"/>
      <c r="M2195" s="21"/>
      <c r="N2195" s="18"/>
    </row>
    <row r="2196" spans="2:14" ht="21.2" customHeight="1">
      <c r="B2196" s="18"/>
      <c r="C2196" s="17"/>
      <c r="D2196" s="18"/>
      <c r="E2196" s="18"/>
      <c r="F2196" s="18"/>
      <c r="G2196" s="18"/>
      <c r="H2196" s="18"/>
      <c r="I2196" s="17"/>
      <c r="J2196" s="17"/>
      <c r="K2196" s="19"/>
      <c r="L2196" s="40"/>
      <c r="M2196" s="21"/>
      <c r="N2196" s="18"/>
    </row>
    <row r="2197" spans="2:14" ht="21.2" customHeight="1">
      <c r="B2197" s="18"/>
      <c r="C2197" s="17"/>
      <c r="D2197" s="18"/>
      <c r="E2197" s="18"/>
      <c r="F2197" s="18"/>
      <c r="G2197" s="18"/>
      <c r="H2197" s="18"/>
      <c r="I2197" s="17"/>
      <c r="J2197" s="17"/>
      <c r="K2197" s="19"/>
      <c r="L2197" s="40"/>
      <c r="M2197" s="21"/>
      <c r="N2197" s="18"/>
    </row>
    <row r="2198" spans="2:14" ht="21.2" customHeight="1">
      <c r="B2198" s="18"/>
      <c r="C2198" s="17"/>
      <c r="D2198" s="18"/>
      <c r="E2198" s="18"/>
      <c r="F2198" s="18"/>
      <c r="G2198" s="18"/>
      <c r="H2198" s="18"/>
      <c r="I2198" s="17"/>
      <c r="J2198" s="17"/>
      <c r="K2198" s="19"/>
      <c r="L2198" s="40"/>
      <c r="M2198" s="21"/>
      <c r="N2198" s="18"/>
    </row>
    <row r="2199" spans="2:14" ht="21.2" customHeight="1">
      <c r="B2199" s="18"/>
      <c r="C2199" s="17"/>
      <c r="D2199" s="18"/>
      <c r="E2199" s="18"/>
      <c r="F2199" s="18"/>
      <c r="G2199" s="18"/>
      <c r="H2199" s="18"/>
      <c r="I2199" s="17"/>
      <c r="J2199" s="17"/>
      <c r="K2199" s="19"/>
      <c r="L2199" s="40"/>
      <c r="M2199" s="21"/>
      <c r="N2199" s="18"/>
    </row>
    <row r="2200" spans="2:14" ht="21.2" customHeight="1">
      <c r="B2200" s="18"/>
      <c r="C2200" s="17"/>
      <c r="D2200" s="18"/>
      <c r="E2200" s="18"/>
      <c r="F2200" s="18"/>
      <c r="G2200" s="18"/>
      <c r="H2200" s="18"/>
      <c r="I2200" s="17"/>
      <c r="J2200" s="17"/>
      <c r="K2200" s="19"/>
      <c r="L2200" s="40"/>
      <c r="M2200" s="21"/>
      <c r="N2200" s="18"/>
    </row>
    <row r="2201" spans="2:14" ht="21.2" customHeight="1">
      <c r="B2201" s="18"/>
      <c r="C2201" s="17"/>
      <c r="D2201" s="18"/>
      <c r="E2201" s="18"/>
      <c r="F2201" s="18"/>
      <c r="G2201" s="18"/>
      <c r="H2201" s="18"/>
      <c r="I2201" s="17"/>
      <c r="J2201" s="17"/>
      <c r="K2201" s="19"/>
      <c r="L2201" s="40"/>
      <c r="M2201" s="21"/>
      <c r="N2201" s="18"/>
    </row>
    <row r="2202" spans="2:14" ht="21.2" customHeight="1">
      <c r="B2202" s="18"/>
      <c r="C2202" s="17"/>
      <c r="D2202" s="18"/>
      <c r="E2202" s="18"/>
      <c r="F2202" s="18"/>
      <c r="G2202" s="18"/>
      <c r="H2202" s="18"/>
      <c r="I2202" s="17"/>
      <c r="J2202" s="17"/>
      <c r="K2202" s="19"/>
      <c r="L2202" s="40"/>
      <c r="M2202" s="21"/>
      <c r="N2202" s="18"/>
    </row>
    <row r="2203" spans="2:14" ht="21.2" customHeight="1">
      <c r="B2203" s="18"/>
      <c r="C2203" s="17"/>
      <c r="D2203" s="18"/>
      <c r="E2203" s="18"/>
      <c r="F2203" s="18"/>
      <c r="G2203" s="18"/>
      <c r="H2203" s="18"/>
      <c r="I2203" s="17"/>
      <c r="J2203" s="17"/>
      <c r="K2203" s="19"/>
      <c r="L2203" s="40"/>
      <c r="M2203" s="21"/>
      <c r="N2203" s="18"/>
    </row>
    <row r="2204" spans="2:14" ht="21.2" customHeight="1">
      <c r="B2204" s="18"/>
      <c r="C2204" s="17"/>
      <c r="D2204" s="18"/>
      <c r="E2204" s="18"/>
      <c r="F2204" s="18"/>
      <c r="G2204" s="18"/>
      <c r="H2204" s="18"/>
      <c r="I2204" s="17"/>
      <c r="J2204" s="17"/>
      <c r="K2204" s="19"/>
      <c r="L2204" s="40"/>
      <c r="M2204" s="21"/>
      <c r="N2204" s="18"/>
    </row>
    <row r="2205" spans="2:14" ht="21.2" customHeight="1">
      <c r="B2205" s="18"/>
      <c r="C2205" s="17"/>
      <c r="D2205" s="18"/>
      <c r="E2205" s="18"/>
      <c r="F2205" s="18"/>
      <c r="G2205" s="18"/>
      <c r="H2205" s="18"/>
      <c r="I2205" s="17"/>
      <c r="J2205" s="17"/>
      <c r="K2205" s="19"/>
      <c r="L2205" s="40"/>
      <c r="M2205" s="21"/>
      <c r="N2205" s="18"/>
    </row>
    <row r="2206" spans="2:14" ht="21.2" customHeight="1">
      <c r="B2206" s="18"/>
      <c r="C2206" s="17"/>
      <c r="D2206" s="18"/>
      <c r="E2206" s="18"/>
      <c r="F2206" s="18"/>
      <c r="G2206" s="18"/>
      <c r="H2206" s="18"/>
      <c r="I2206" s="17"/>
      <c r="J2206" s="17"/>
      <c r="K2206" s="19"/>
      <c r="L2206" s="40"/>
      <c r="M2206" s="21"/>
      <c r="N2206" s="18"/>
    </row>
    <row r="2207" spans="2:14" ht="21.2" customHeight="1">
      <c r="B2207" s="18"/>
      <c r="C2207" s="17"/>
      <c r="D2207" s="18"/>
      <c r="E2207" s="18"/>
      <c r="F2207" s="18"/>
      <c r="G2207" s="18"/>
      <c r="H2207" s="18"/>
      <c r="I2207" s="17"/>
      <c r="J2207" s="17"/>
      <c r="K2207" s="19"/>
      <c r="L2207" s="40"/>
      <c r="M2207" s="21"/>
      <c r="N2207" s="18"/>
    </row>
    <row r="2208" spans="2:14" ht="21.2" customHeight="1">
      <c r="B2208" s="18"/>
      <c r="C2208" s="17"/>
      <c r="D2208" s="18"/>
      <c r="E2208" s="18"/>
      <c r="F2208" s="18"/>
      <c r="G2208" s="18"/>
      <c r="H2208" s="18"/>
      <c r="I2208" s="17"/>
      <c r="J2208" s="17"/>
      <c r="K2208" s="19"/>
      <c r="L2208" s="40"/>
      <c r="M2208" s="21"/>
      <c r="N2208" s="18"/>
    </row>
    <row r="2209" spans="2:14" ht="21.2" customHeight="1">
      <c r="B2209" s="18"/>
      <c r="C2209" s="17"/>
      <c r="D2209" s="18"/>
      <c r="E2209" s="18"/>
      <c r="F2209" s="18"/>
      <c r="G2209" s="18"/>
      <c r="H2209" s="18"/>
      <c r="I2209" s="17"/>
      <c r="J2209" s="17"/>
      <c r="K2209" s="19"/>
      <c r="L2209" s="40"/>
      <c r="M2209" s="21"/>
      <c r="N2209" s="18"/>
    </row>
    <row r="2210" spans="2:14" ht="21.2" customHeight="1">
      <c r="B2210" s="18"/>
      <c r="C2210" s="17"/>
      <c r="D2210" s="18"/>
      <c r="E2210" s="18"/>
      <c r="F2210" s="18"/>
      <c r="G2210" s="18"/>
      <c r="H2210" s="18"/>
      <c r="I2210" s="17"/>
      <c r="J2210" s="17"/>
      <c r="K2210" s="19"/>
      <c r="L2210" s="40"/>
      <c r="M2210" s="21"/>
      <c r="N2210" s="18"/>
    </row>
    <row r="2211" spans="2:14" ht="21.2" customHeight="1">
      <c r="B2211" s="18"/>
      <c r="C2211" s="17"/>
      <c r="D2211" s="18"/>
      <c r="E2211" s="18"/>
      <c r="F2211" s="18"/>
      <c r="G2211" s="18"/>
      <c r="H2211" s="18"/>
      <c r="I2211" s="17"/>
      <c r="J2211" s="17"/>
      <c r="K2211" s="19"/>
      <c r="L2211" s="40"/>
      <c r="M2211" s="21"/>
      <c r="N2211" s="18"/>
    </row>
    <row r="2212" spans="2:14" ht="21.2" customHeight="1">
      <c r="B2212" s="18"/>
      <c r="C2212" s="17"/>
      <c r="D2212" s="18"/>
      <c r="E2212" s="18"/>
      <c r="F2212" s="18"/>
      <c r="G2212" s="18"/>
      <c r="H2212" s="18"/>
      <c r="I2212" s="17"/>
      <c r="J2212" s="17"/>
      <c r="K2212" s="19"/>
      <c r="L2212" s="40"/>
      <c r="M2212" s="21"/>
      <c r="N2212" s="18"/>
    </row>
    <row r="2213" spans="2:14" ht="21.2" customHeight="1">
      <c r="B2213" s="18"/>
      <c r="C2213" s="17"/>
      <c r="D2213" s="18"/>
      <c r="E2213" s="18"/>
      <c r="F2213" s="18"/>
      <c r="G2213" s="18"/>
      <c r="H2213" s="18"/>
      <c r="I2213" s="17"/>
      <c r="J2213" s="17"/>
      <c r="K2213" s="19"/>
      <c r="L2213" s="40"/>
      <c r="M2213" s="21"/>
      <c r="N2213" s="18"/>
    </row>
    <row r="2214" spans="2:14" ht="21.2" customHeight="1">
      <c r="B2214" s="18"/>
      <c r="C2214" s="17"/>
      <c r="D2214" s="18"/>
      <c r="E2214" s="18"/>
      <c r="F2214" s="18"/>
      <c r="G2214" s="18"/>
      <c r="H2214" s="18"/>
      <c r="I2214" s="17"/>
      <c r="J2214" s="17"/>
      <c r="K2214" s="19"/>
      <c r="L2214" s="40"/>
      <c r="M2214" s="21"/>
      <c r="N2214" s="18"/>
    </row>
    <row r="2215" spans="2:14" ht="21.2" customHeight="1">
      <c r="B2215" s="18"/>
      <c r="C2215" s="17"/>
      <c r="D2215" s="18"/>
      <c r="E2215" s="18"/>
      <c r="F2215" s="18"/>
      <c r="G2215" s="18"/>
      <c r="H2215" s="18"/>
      <c r="I2215" s="17"/>
      <c r="J2215" s="17"/>
      <c r="K2215" s="19"/>
      <c r="L2215" s="40"/>
      <c r="M2215" s="21"/>
      <c r="N2215" s="18"/>
    </row>
    <row r="2216" spans="2:14" ht="21.2" customHeight="1">
      <c r="B2216" s="18"/>
      <c r="C2216" s="17"/>
      <c r="D2216" s="18"/>
      <c r="E2216" s="18"/>
      <c r="F2216" s="18"/>
      <c r="G2216" s="18"/>
      <c r="H2216" s="18"/>
      <c r="I2216" s="17"/>
      <c r="J2216" s="17"/>
      <c r="K2216" s="19"/>
      <c r="L2216" s="40"/>
      <c r="M2216" s="21"/>
      <c r="N2216" s="18"/>
    </row>
    <row r="2217" spans="2:14" ht="21.2" customHeight="1">
      <c r="B2217" s="18"/>
      <c r="C2217" s="17"/>
      <c r="D2217" s="18"/>
      <c r="E2217" s="18"/>
      <c r="F2217" s="18"/>
      <c r="G2217" s="18"/>
      <c r="H2217" s="18"/>
      <c r="I2217" s="17"/>
      <c r="J2217" s="17"/>
      <c r="K2217" s="19"/>
      <c r="L2217" s="40"/>
      <c r="M2217" s="21"/>
      <c r="N2217" s="18"/>
    </row>
    <row r="2218" spans="2:14" ht="21.2" customHeight="1">
      <c r="B2218" s="18"/>
      <c r="C2218" s="17"/>
      <c r="D2218" s="18"/>
      <c r="E2218" s="18"/>
      <c r="F2218" s="18"/>
      <c r="G2218" s="18"/>
      <c r="H2218" s="18"/>
      <c r="I2218" s="17"/>
      <c r="J2218" s="17"/>
      <c r="K2218" s="19"/>
      <c r="L2218" s="40"/>
      <c r="M2218" s="21"/>
      <c r="N2218" s="18"/>
    </row>
    <row r="2219" spans="2:14" ht="21.2" customHeight="1">
      <c r="B2219" s="18"/>
      <c r="C2219" s="17"/>
      <c r="D2219" s="18"/>
      <c r="E2219" s="18"/>
      <c r="F2219" s="18"/>
      <c r="G2219" s="18"/>
      <c r="H2219" s="18"/>
      <c r="I2219" s="17"/>
      <c r="J2219" s="17"/>
      <c r="K2219" s="19"/>
      <c r="L2219" s="40"/>
      <c r="M2219" s="21"/>
      <c r="N2219" s="18"/>
    </row>
    <row r="2220" spans="2:14" ht="21.2" customHeight="1">
      <c r="B2220" s="18"/>
      <c r="C2220" s="17"/>
      <c r="D2220" s="18"/>
      <c r="E2220" s="18"/>
      <c r="F2220" s="18"/>
      <c r="G2220" s="18"/>
      <c r="H2220" s="18"/>
      <c r="I2220" s="17"/>
      <c r="J2220" s="17"/>
      <c r="K2220" s="19"/>
      <c r="L2220" s="40"/>
      <c r="M2220" s="21"/>
      <c r="N2220" s="18"/>
    </row>
    <row r="2221" spans="2:14" ht="21.2" customHeight="1">
      <c r="B2221" s="18"/>
      <c r="C2221" s="17"/>
      <c r="D2221" s="18"/>
      <c r="E2221" s="18"/>
      <c r="F2221" s="18"/>
      <c r="G2221" s="18"/>
      <c r="H2221" s="18"/>
      <c r="I2221" s="17"/>
      <c r="J2221" s="17"/>
      <c r="K2221" s="19"/>
      <c r="L2221" s="40"/>
      <c r="M2221" s="21"/>
      <c r="N2221" s="18"/>
    </row>
    <row r="2222" spans="2:14" ht="21.2" customHeight="1">
      <c r="B2222" s="18"/>
      <c r="C2222" s="17"/>
      <c r="D2222" s="18"/>
      <c r="E2222" s="18"/>
      <c r="F2222" s="18"/>
      <c r="G2222" s="18"/>
      <c r="H2222" s="18"/>
      <c r="I2222" s="17"/>
      <c r="J2222" s="17"/>
      <c r="K2222" s="19"/>
      <c r="L2222" s="40"/>
      <c r="M2222" s="21"/>
      <c r="N2222" s="18"/>
    </row>
    <row r="2223" spans="2:14" ht="21.2" customHeight="1">
      <c r="B2223" s="18"/>
      <c r="C2223" s="17"/>
      <c r="D2223" s="18"/>
      <c r="E2223" s="18"/>
      <c r="F2223" s="18"/>
      <c r="G2223" s="18"/>
      <c r="H2223" s="18"/>
      <c r="I2223" s="17"/>
      <c r="J2223" s="17"/>
      <c r="K2223" s="19"/>
      <c r="L2223" s="40"/>
      <c r="M2223" s="21"/>
      <c r="N2223" s="18"/>
    </row>
    <row r="2224" spans="2:14" ht="21.2" customHeight="1">
      <c r="B2224" s="18"/>
      <c r="C2224" s="17"/>
      <c r="D2224" s="18"/>
      <c r="E2224" s="18"/>
      <c r="F2224" s="18"/>
      <c r="G2224" s="18"/>
      <c r="H2224" s="18"/>
      <c r="I2224" s="17"/>
      <c r="J2224" s="17"/>
      <c r="K2224" s="19"/>
      <c r="L2224" s="40"/>
      <c r="M2224" s="21"/>
      <c r="N2224" s="18"/>
    </row>
    <row r="2225" spans="2:14" ht="21.2" customHeight="1">
      <c r="B2225" s="18"/>
      <c r="C2225" s="17"/>
      <c r="D2225" s="18"/>
      <c r="E2225" s="18"/>
      <c r="F2225" s="18"/>
      <c r="G2225" s="18"/>
      <c r="H2225" s="18"/>
      <c r="I2225" s="17"/>
      <c r="J2225" s="17"/>
      <c r="K2225" s="19"/>
      <c r="L2225" s="40"/>
      <c r="M2225" s="21"/>
      <c r="N2225" s="18"/>
    </row>
    <row r="2226" spans="2:14" ht="21.2" customHeight="1">
      <c r="B2226" s="18"/>
      <c r="C2226" s="17"/>
      <c r="D2226" s="18"/>
      <c r="E2226" s="18"/>
      <c r="F2226" s="18"/>
      <c r="G2226" s="18"/>
      <c r="H2226" s="18"/>
      <c r="I2226" s="17"/>
      <c r="J2226" s="17"/>
      <c r="K2226" s="19"/>
      <c r="L2226" s="40"/>
      <c r="M2226" s="21"/>
      <c r="N2226" s="18"/>
    </row>
    <row r="2227" spans="2:14" ht="21.2" customHeight="1">
      <c r="B2227" s="18"/>
      <c r="C2227" s="17"/>
      <c r="D2227" s="18"/>
      <c r="E2227" s="18"/>
      <c r="F2227" s="18"/>
      <c r="G2227" s="18"/>
      <c r="H2227" s="18"/>
      <c r="I2227" s="17"/>
      <c r="J2227" s="17"/>
      <c r="K2227" s="19"/>
      <c r="L2227" s="40"/>
      <c r="M2227" s="21"/>
      <c r="N2227" s="18"/>
    </row>
    <row r="2228" spans="2:14" ht="21.2" customHeight="1">
      <c r="B2228" s="18"/>
      <c r="C2228" s="17"/>
      <c r="D2228" s="18"/>
      <c r="E2228" s="18"/>
      <c r="F2228" s="18"/>
      <c r="G2228" s="18"/>
      <c r="H2228" s="18"/>
      <c r="I2228" s="17"/>
      <c r="J2228" s="17"/>
      <c r="K2228" s="19"/>
      <c r="L2228" s="40"/>
      <c r="M2228" s="21"/>
      <c r="N2228" s="18"/>
    </row>
    <row r="2229" spans="2:14" ht="21.2" customHeight="1">
      <c r="B2229" s="18"/>
      <c r="C2229" s="17"/>
      <c r="D2229" s="18"/>
      <c r="E2229" s="18"/>
      <c r="F2229" s="18"/>
      <c r="G2229" s="18"/>
      <c r="H2229" s="18"/>
      <c r="I2229" s="17"/>
      <c r="J2229" s="17"/>
      <c r="K2229" s="19"/>
      <c r="L2229" s="40"/>
      <c r="M2229" s="21"/>
      <c r="N2229" s="18"/>
    </row>
    <row r="2230" spans="2:14" ht="21.2" customHeight="1">
      <c r="B2230" s="18"/>
      <c r="C2230" s="17"/>
      <c r="D2230" s="18"/>
      <c r="E2230" s="18"/>
      <c r="F2230" s="18"/>
      <c r="G2230" s="18"/>
      <c r="H2230" s="18"/>
      <c r="I2230" s="17"/>
      <c r="J2230" s="17"/>
      <c r="K2230" s="19"/>
      <c r="L2230" s="40"/>
      <c r="M2230" s="21"/>
      <c r="N2230" s="18"/>
    </row>
    <row r="2231" spans="2:14" ht="21.2" customHeight="1">
      <c r="B2231" s="18"/>
      <c r="C2231" s="17"/>
      <c r="D2231" s="18"/>
      <c r="E2231" s="18"/>
      <c r="F2231" s="18"/>
      <c r="G2231" s="18"/>
      <c r="H2231" s="18"/>
      <c r="I2231" s="17"/>
      <c r="J2231" s="17"/>
      <c r="K2231" s="19"/>
      <c r="L2231" s="40"/>
      <c r="M2231" s="21"/>
      <c r="N2231" s="18"/>
    </row>
    <row r="2232" spans="2:14" ht="21.2" customHeight="1">
      <c r="B2232" s="18"/>
      <c r="C2232" s="17"/>
      <c r="D2232" s="18"/>
      <c r="E2232" s="18"/>
      <c r="F2232" s="18"/>
      <c r="G2232" s="18"/>
      <c r="H2232" s="18"/>
      <c r="I2232" s="17"/>
      <c r="J2232" s="17"/>
      <c r="K2232" s="19"/>
      <c r="L2232" s="40"/>
      <c r="M2232" s="21"/>
      <c r="N2232" s="18"/>
    </row>
    <row r="2233" spans="2:14" ht="21.2" customHeight="1">
      <c r="B2233" s="18"/>
      <c r="C2233" s="17"/>
      <c r="D2233" s="18"/>
      <c r="E2233" s="18"/>
      <c r="F2233" s="18"/>
      <c r="G2233" s="18"/>
      <c r="H2233" s="18"/>
      <c r="I2233" s="17"/>
      <c r="J2233" s="17"/>
      <c r="K2233" s="19"/>
      <c r="L2233" s="40"/>
      <c r="M2233" s="21"/>
      <c r="N2233" s="18"/>
    </row>
    <row r="2234" spans="2:14" ht="21.2" customHeight="1">
      <c r="B2234" s="18"/>
      <c r="C2234" s="17"/>
      <c r="D2234" s="18"/>
      <c r="E2234" s="18"/>
      <c r="F2234" s="18"/>
      <c r="G2234" s="18"/>
      <c r="H2234" s="18"/>
      <c r="I2234" s="17"/>
      <c r="J2234" s="17"/>
      <c r="K2234" s="19"/>
      <c r="L2234" s="40"/>
      <c r="M2234" s="21"/>
      <c r="N2234" s="18"/>
    </row>
    <row r="2235" spans="2:14" ht="21.2" customHeight="1">
      <c r="B2235" s="18"/>
      <c r="C2235" s="17"/>
      <c r="D2235" s="18"/>
      <c r="E2235" s="18"/>
      <c r="F2235" s="18"/>
      <c r="G2235" s="18"/>
      <c r="H2235" s="18"/>
      <c r="I2235" s="17"/>
      <c r="J2235" s="17"/>
      <c r="K2235" s="19"/>
      <c r="L2235" s="40"/>
      <c r="M2235" s="21"/>
      <c r="N2235" s="18"/>
    </row>
    <row r="2236" spans="2:14" ht="21.2" customHeight="1">
      <c r="B2236" s="18"/>
      <c r="C2236" s="17"/>
      <c r="D2236" s="18"/>
      <c r="E2236" s="18"/>
      <c r="F2236" s="18"/>
      <c r="G2236" s="18"/>
      <c r="H2236" s="18"/>
      <c r="I2236" s="17"/>
      <c r="J2236" s="17"/>
      <c r="K2236" s="19"/>
      <c r="L2236" s="40"/>
      <c r="M2236" s="21"/>
      <c r="N2236" s="18"/>
    </row>
    <row r="2237" spans="2:14" ht="21.2" customHeight="1">
      <c r="B2237" s="18"/>
      <c r="C2237" s="17"/>
      <c r="D2237" s="18"/>
      <c r="E2237" s="18"/>
      <c r="F2237" s="18"/>
      <c r="G2237" s="18"/>
      <c r="H2237" s="18"/>
      <c r="I2237" s="17"/>
      <c r="J2237" s="17"/>
      <c r="K2237" s="19"/>
      <c r="L2237" s="40"/>
      <c r="M2237" s="21"/>
      <c r="N2237" s="18"/>
    </row>
    <row r="2238" spans="2:14" ht="21.2" customHeight="1">
      <c r="B2238" s="18"/>
      <c r="C2238" s="17"/>
      <c r="D2238" s="18"/>
      <c r="E2238" s="18"/>
      <c r="F2238" s="18"/>
      <c r="G2238" s="18"/>
      <c r="H2238" s="18"/>
      <c r="I2238" s="17"/>
      <c r="J2238" s="17"/>
      <c r="K2238" s="19"/>
      <c r="L2238" s="40"/>
      <c r="M2238" s="21"/>
      <c r="N2238" s="18"/>
    </row>
    <row r="2239" spans="2:14" ht="21.2" customHeight="1">
      <c r="B2239" s="18"/>
      <c r="C2239" s="17"/>
      <c r="D2239" s="18"/>
      <c r="E2239" s="18"/>
      <c r="F2239" s="18"/>
      <c r="G2239" s="18"/>
      <c r="H2239" s="18"/>
      <c r="I2239" s="17"/>
      <c r="J2239" s="17"/>
      <c r="K2239" s="19"/>
      <c r="L2239" s="40"/>
      <c r="M2239" s="21"/>
      <c r="N2239" s="18"/>
    </row>
    <row r="2240" spans="2:14" ht="21.2" customHeight="1">
      <c r="B2240" s="18"/>
      <c r="C2240" s="17"/>
      <c r="D2240" s="18"/>
      <c r="E2240" s="18"/>
      <c r="F2240" s="18"/>
      <c r="G2240" s="18"/>
      <c r="H2240" s="18"/>
      <c r="I2240" s="17"/>
      <c r="J2240" s="17"/>
      <c r="K2240" s="19"/>
      <c r="L2240" s="40"/>
      <c r="M2240" s="21"/>
      <c r="N2240" s="18"/>
    </row>
    <row r="2241" spans="2:14" ht="21.2" customHeight="1">
      <c r="B2241" s="18"/>
      <c r="C2241" s="17"/>
      <c r="D2241" s="18"/>
      <c r="E2241" s="18"/>
      <c r="F2241" s="18"/>
      <c r="G2241" s="18"/>
      <c r="H2241" s="18"/>
      <c r="I2241" s="17"/>
      <c r="J2241" s="17"/>
      <c r="K2241" s="19"/>
      <c r="L2241" s="40"/>
      <c r="M2241" s="21"/>
      <c r="N2241" s="18"/>
    </row>
    <row r="2242" spans="2:14" ht="21.2" customHeight="1">
      <c r="B2242" s="18"/>
      <c r="C2242" s="17"/>
      <c r="D2242" s="18"/>
      <c r="E2242" s="18"/>
      <c r="F2242" s="18"/>
      <c r="G2242" s="18"/>
      <c r="H2242" s="18"/>
      <c r="I2242" s="17"/>
      <c r="J2242" s="17"/>
      <c r="K2242" s="19"/>
      <c r="L2242" s="40"/>
      <c r="M2242" s="21"/>
      <c r="N2242" s="18"/>
    </row>
    <row r="2243" spans="2:14" ht="21.2" customHeight="1">
      <c r="B2243" s="18"/>
      <c r="C2243" s="17"/>
      <c r="D2243" s="18"/>
      <c r="E2243" s="18"/>
      <c r="F2243" s="18"/>
      <c r="G2243" s="18"/>
      <c r="H2243" s="18"/>
      <c r="I2243" s="17"/>
      <c r="J2243" s="17"/>
      <c r="K2243" s="19"/>
      <c r="L2243" s="40"/>
      <c r="M2243" s="21"/>
      <c r="N2243" s="18"/>
    </row>
    <row r="2244" spans="2:14" ht="21.2" customHeight="1">
      <c r="B2244" s="18"/>
      <c r="C2244" s="17"/>
      <c r="D2244" s="18"/>
      <c r="E2244" s="18"/>
      <c r="F2244" s="18"/>
      <c r="G2244" s="18"/>
      <c r="H2244" s="18"/>
      <c r="I2244" s="17"/>
      <c r="J2244" s="17"/>
      <c r="K2244" s="19"/>
      <c r="L2244" s="40"/>
      <c r="M2244" s="21"/>
      <c r="N2244" s="18"/>
    </row>
    <row r="2245" spans="2:14" ht="21.2" customHeight="1">
      <c r="B2245" s="18"/>
      <c r="C2245" s="17"/>
      <c r="D2245" s="18"/>
      <c r="E2245" s="18"/>
      <c r="F2245" s="18"/>
      <c r="G2245" s="18"/>
      <c r="H2245" s="18"/>
      <c r="I2245" s="17"/>
      <c r="J2245" s="17"/>
      <c r="K2245" s="19"/>
      <c r="L2245" s="40"/>
      <c r="M2245" s="21"/>
      <c r="N2245" s="18"/>
    </row>
    <row r="2246" spans="2:14" ht="21.2" customHeight="1">
      <c r="B2246" s="18"/>
      <c r="C2246" s="17"/>
      <c r="D2246" s="18"/>
      <c r="E2246" s="18"/>
      <c r="F2246" s="18"/>
      <c r="G2246" s="18"/>
      <c r="H2246" s="18"/>
      <c r="I2246" s="17"/>
      <c r="J2246" s="17"/>
      <c r="K2246" s="19"/>
      <c r="L2246" s="40"/>
      <c r="M2246" s="21"/>
      <c r="N2246" s="18"/>
    </row>
    <row r="2247" spans="2:14" ht="21.2" customHeight="1">
      <c r="B2247" s="18"/>
      <c r="C2247" s="17"/>
      <c r="D2247" s="18"/>
      <c r="E2247" s="18"/>
      <c r="F2247" s="18"/>
      <c r="G2247" s="18"/>
      <c r="H2247" s="18"/>
      <c r="I2247" s="17"/>
      <c r="J2247" s="17"/>
      <c r="K2247" s="19"/>
      <c r="L2247" s="40"/>
      <c r="M2247" s="21"/>
      <c r="N2247" s="18"/>
    </row>
    <row r="2248" spans="2:14" ht="21.2" customHeight="1">
      <c r="B2248" s="18"/>
      <c r="C2248" s="17"/>
      <c r="D2248" s="18"/>
      <c r="E2248" s="18"/>
      <c r="F2248" s="18"/>
      <c r="G2248" s="18"/>
      <c r="H2248" s="18"/>
      <c r="I2248" s="17"/>
      <c r="J2248" s="17"/>
      <c r="K2248" s="19"/>
      <c r="L2248" s="40"/>
      <c r="M2248" s="21"/>
      <c r="N2248" s="18"/>
    </row>
    <row r="2249" spans="2:14" ht="21.2" customHeight="1">
      <c r="B2249" s="18"/>
      <c r="C2249" s="17"/>
      <c r="D2249" s="18"/>
      <c r="E2249" s="18"/>
      <c r="F2249" s="18"/>
      <c r="G2249" s="18"/>
      <c r="H2249" s="18"/>
      <c r="I2249" s="17"/>
      <c r="J2249" s="17"/>
      <c r="K2249" s="19"/>
      <c r="L2249" s="40"/>
      <c r="M2249" s="21"/>
      <c r="N2249" s="18"/>
    </row>
    <row r="2250" spans="2:14" ht="21.2" customHeight="1">
      <c r="B2250" s="18"/>
      <c r="C2250" s="17"/>
      <c r="D2250" s="18"/>
      <c r="E2250" s="18"/>
      <c r="F2250" s="18"/>
      <c r="G2250" s="18"/>
      <c r="H2250" s="18"/>
      <c r="I2250" s="17"/>
      <c r="J2250" s="17"/>
      <c r="K2250" s="19"/>
      <c r="L2250" s="40"/>
      <c r="M2250" s="21"/>
      <c r="N2250" s="18"/>
    </row>
    <row r="2251" spans="2:14" ht="21.2" customHeight="1">
      <c r="B2251" s="18"/>
      <c r="C2251" s="17"/>
      <c r="D2251" s="18"/>
      <c r="E2251" s="18"/>
      <c r="F2251" s="18"/>
      <c r="G2251" s="18"/>
      <c r="H2251" s="18"/>
      <c r="I2251" s="17"/>
      <c r="J2251" s="17"/>
      <c r="K2251" s="19"/>
      <c r="L2251" s="40"/>
      <c r="M2251" s="21"/>
      <c r="N2251" s="18"/>
    </row>
    <row r="2252" spans="2:14" ht="21.2" customHeight="1">
      <c r="B2252" s="18"/>
      <c r="C2252" s="17"/>
      <c r="D2252" s="18"/>
      <c r="E2252" s="18"/>
      <c r="F2252" s="18"/>
      <c r="G2252" s="18"/>
      <c r="H2252" s="18"/>
      <c r="I2252" s="17"/>
      <c r="J2252" s="17"/>
      <c r="K2252" s="19"/>
      <c r="L2252" s="40"/>
      <c r="M2252" s="21"/>
      <c r="N2252" s="18"/>
    </row>
    <row r="2253" spans="2:14" ht="21.2" customHeight="1">
      <c r="B2253" s="18"/>
      <c r="C2253" s="17"/>
      <c r="D2253" s="18"/>
      <c r="E2253" s="18"/>
      <c r="F2253" s="18"/>
      <c r="G2253" s="18"/>
      <c r="H2253" s="18"/>
      <c r="I2253" s="17"/>
      <c r="J2253" s="17"/>
      <c r="K2253" s="19"/>
      <c r="L2253" s="40"/>
      <c r="M2253" s="21"/>
      <c r="N2253" s="18"/>
    </row>
    <row r="2254" spans="2:14" ht="21.2" customHeight="1">
      <c r="B2254" s="18"/>
      <c r="C2254" s="17"/>
      <c r="D2254" s="18"/>
      <c r="E2254" s="18"/>
      <c r="F2254" s="18"/>
      <c r="G2254" s="18"/>
      <c r="H2254" s="18"/>
      <c r="I2254" s="17"/>
      <c r="J2254" s="17"/>
      <c r="K2254" s="19"/>
      <c r="L2254" s="40"/>
      <c r="M2254" s="21"/>
      <c r="N2254" s="18"/>
    </row>
    <row r="2255" spans="2:14" ht="21.2" customHeight="1">
      <c r="B2255" s="18"/>
      <c r="C2255" s="17"/>
      <c r="D2255" s="18"/>
      <c r="E2255" s="18"/>
      <c r="F2255" s="18"/>
      <c r="G2255" s="18"/>
      <c r="H2255" s="18"/>
      <c r="I2255" s="17"/>
      <c r="J2255" s="17"/>
      <c r="K2255" s="19"/>
      <c r="L2255" s="40"/>
      <c r="M2255" s="21"/>
      <c r="N2255" s="18"/>
    </row>
    <row r="2256" spans="2:14" ht="21.2" customHeight="1">
      <c r="B2256" s="18"/>
      <c r="C2256" s="17"/>
      <c r="D2256" s="18"/>
      <c r="E2256" s="18"/>
      <c r="F2256" s="18"/>
      <c r="G2256" s="18"/>
      <c r="H2256" s="18"/>
      <c r="I2256" s="17"/>
      <c r="J2256" s="17"/>
      <c r="K2256" s="19"/>
      <c r="L2256" s="40"/>
      <c r="M2256" s="21"/>
      <c r="N2256" s="18"/>
    </row>
    <row r="2257" spans="2:14" ht="21.2" customHeight="1">
      <c r="B2257" s="18"/>
      <c r="C2257" s="17"/>
      <c r="D2257" s="18"/>
      <c r="E2257" s="18"/>
      <c r="F2257" s="18"/>
      <c r="G2257" s="18"/>
      <c r="H2257" s="18"/>
      <c r="I2257" s="17"/>
      <c r="J2257" s="17"/>
      <c r="K2257" s="19"/>
      <c r="L2257" s="40"/>
      <c r="M2257" s="21"/>
      <c r="N2257" s="18"/>
    </row>
    <row r="2258" spans="2:14" ht="21.2" customHeight="1">
      <c r="B2258" s="18"/>
      <c r="C2258" s="17"/>
      <c r="D2258" s="18"/>
      <c r="E2258" s="18"/>
      <c r="F2258" s="18"/>
      <c r="G2258" s="18"/>
      <c r="H2258" s="18"/>
      <c r="I2258" s="17"/>
      <c r="J2258" s="17"/>
      <c r="K2258" s="19"/>
      <c r="L2258" s="40"/>
      <c r="M2258" s="21"/>
      <c r="N2258" s="18"/>
    </row>
    <row r="2259" spans="2:14" ht="21.2" customHeight="1">
      <c r="B2259" s="18"/>
      <c r="C2259" s="17"/>
      <c r="D2259" s="18"/>
      <c r="E2259" s="18"/>
      <c r="F2259" s="18"/>
      <c r="G2259" s="18"/>
      <c r="H2259" s="18"/>
      <c r="I2259" s="17"/>
      <c r="J2259" s="17"/>
      <c r="K2259" s="19"/>
      <c r="L2259" s="40"/>
      <c r="M2259" s="21"/>
      <c r="N2259" s="18"/>
    </row>
    <row r="2260" spans="2:14" ht="21.2" customHeight="1">
      <c r="B2260" s="18"/>
      <c r="C2260" s="17"/>
      <c r="D2260" s="18"/>
      <c r="E2260" s="18"/>
      <c r="F2260" s="18"/>
      <c r="G2260" s="18"/>
      <c r="H2260" s="18"/>
      <c r="I2260" s="17"/>
      <c r="J2260" s="17"/>
      <c r="K2260" s="19"/>
      <c r="L2260" s="40"/>
      <c r="M2260" s="21"/>
      <c r="N2260" s="18"/>
    </row>
    <row r="2261" spans="2:14" ht="21.2" customHeight="1">
      <c r="B2261" s="18"/>
      <c r="C2261" s="17"/>
      <c r="D2261" s="18"/>
      <c r="E2261" s="18"/>
      <c r="F2261" s="18"/>
      <c r="G2261" s="18"/>
      <c r="H2261" s="18"/>
      <c r="I2261" s="17"/>
      <c r="J2261" s="17"/>
      <c r="K2261" s="19"/>
      <c r="L2261" s="40"/>
      <c r="M2261" s="21"/>
      <c r="N2261" s="18"/>
    </row>
    <row r="2262" spans="2:14" ht="21.2" customHeight="1">
      <c r="B2262" s="18"/>
      <c r="C2262" s="17"/>
      <c r="D2262" s="18"/>
      <c r="E2262" s="18"/>
      <c r="F2262" s="18"/>
      <c r="G2262" s="18"/>
      <c r="H2262" s="18"/>
      <c r="I2262" s="17"/>
      <c r="J2262" s="17"/>
      <c r="K2262" s="19"/>
      <c r="L2262" s="40"/>
      <c r="M2262" s="21"/>
      <c r="N2262" s="18"/>
    </row>
    <row r="2263" spans="2:14" ht="21.2" customHeight="1">
      <c r="B2263" s="18"/>
      <c r="C2263" s="17"/>
      <c r="D2263" s="18"/>
      <c r="E2263" s="18"/>
      <c r="F2263" s="18"/>
      <c r="G2263" s="18"/>
      <c r="H2263" s="18"/>
      <c r="I2263" s="17"/>
      <c r="J2263" s="17"/>
      <c r="K2263" s="19"/>
      <c r="L2263" s="40"/>
      <c r="M2263" s="21"/>
      <c r="N2263" s="18"/>
    </row>
    <row r="2264" spans="2:14" ht="21.2" customHeight="1">
      <c r="B2264" s="18"/>
      <c r="C2264" s="17"/>
      <c r="D2264" s="18"/>
      <c r="E2264" s="18"/>
      <c r="F2264" s="18"/>
      <c r="G2264" s="18"/>
      <c r="H2264" s="18"/>
      <c r="I2264" s="17"/>
      <c r="J2264" s="17"/>
      <c r="K2264" s="19"/>
      <c r="L2264" s="40"/>
      <c r="M2264" s="21"/>
      <c r="N2264" s="18"/>
    </row>
    <row r="2265" spans="2:14" ht="21.2" customHeight="1">
      <c r="B2265" s="18"/>
      <c r="C2265" s="17"/>
      <c r="D2265" s="18"/>
      <c r="E2265" s="18"/>
      <c r="F2265" s="18"/>
      <c r="G2265" s="18"/>
      <c r="H2265" s="18"/>
      <c r="I2265" s="17"/>
      <c r="J2265" s="17"/>
      <c r="K2265" s="19"/>
      <c r="L2265" s="40"/>
      <c r="M2265" s="21"/>
      <c r="N2265" s="18"/>
    </row>
    <row r="2266" spans="2:14" ht="21.2" customHeight="1">
      <c r="B2266" s="18"/>
      <c r="C2266" s="17"/>
      <c r="D2266" s="18"/>
      <c r="E2266" s="18"/>
      <c r="F2266" s="18"/>
      <c r="G2266" s="18"/>
      <c r="H2266" s="18"/>
      <c r="I2266" s="17"/>
      <c r="J2266" s="17"/>
      <c r="K2266" s="19"/>
      <c r="L2266" s="40"/>
      <c r="M2266" s="21"/>
      <c r="N2266" s="18"/>
    </row>
    <row r="2267" spans="2:14" ht="21.2" customHeight="1">
      <c r="B2267" s="18"/>
      <c r="C2267" s="17"/>
      <c r="D2267" s="18"/>
      <c r="E2267" s="18"/>
      <c r="F2267" s="18"/>
      <c r="G2267" s="18"/>
      <c r="H2267" s="18"/>
      <c r="I2267" s="17"/>
      <c r="J2267" s="17"/>
      <c r="K2267" s="19"/>
      <c r="L2267" s="40"/>
      <c r="M2267" s="21"/>
      <c r="N2267" s="18"/>
    </row>
    <row r="2268" spans="2:14" ht="21.2" customHeight="1">
      <c r="B2268" s="18"/>
      <c r="C2268" s="17"/>
      <c r="D2268" s="18"/>
      <c r="E2268" s="18"/>
      <c r="F2268" s="18"/>
      <c r="G2268" s="18"/>
      <c r="H2268" s="18"/>
      <c r="I2268" s="17"/>
      <c r="J2268" s="17"/>
      <c r="K2268" s="19"/>
      <c r="L2268" s="40"/>
      <c r="M2268" s="21"/>
      <c r="N2268" s="18"/>
    </row>
    <row r="2269" spans="2:14" ht="21.2" customHeight="1">
      <c r="B2269" s="18"/>
      <c r="C2269" s="17"/>
      <c r="D2269" s="18"/>
      <c r="E2269" s="18"/>
      <c r="F2269" s="18"/>
      <c r="G2269" s="18"/>
      <c r="H2269" s="18"/>
      <c r="I2269" s="17"/>
      <c r="J2269" s="17"/>
      <c r="K2269" s="19"/>
      <c r="L2269" s="40"/>
      <c r="M2269" s="21"/>
      <c r="N2269" s="18"/>
    </row>
    <row r="2270" spans="2:14" ht="21.2" customHeight="1">
      <c r="B2270" s="18"/>
      <c r="C2270" s="17"/>
      <c r="D2270" s="18"/>
      <c r="E2270" s="18"/>
      <c r="F2270" s="18"/>
      <c r="G2270" s="18"/>
      <c r="H2270" s="18"/>
      <c r="I2270" s="17"/>
      <c r="J2270" s="17"/>
      <c r="K2270" s="19"/>
      <c r="L2270" s="40"/>
      <c r="M2270" s="21"/>
      <c r="N2270" s="18"/>
    </row>
    <row r="2271" spans="2:14" ht="21.2" customHeight="1">
      <c r="B2271" s="18"/>
      <c r="C2271" s="17"/>
      <c r="D2271" s="18"/>
      <c r="E2271" s="18"/>
      <c r="F2271" s="18"/>
      <c r="G2271" s="18"/>
      <c r="H2271" s="18"/>
      <c r="I2271" s="17"/>
      <c r="J2271" s="17"/>
      <c r="K2271" s="19"/>
      <c r="L2271" s="40"/>
      <c r="M2271" s="21"/>
      <c r="N2271" s="18"/>
    </row>
    <row r="2272" spans="2:14" ht="21.2" customHeight="1">
      <c r="B2272" s="18"/>
      <c r="C2272" s="17"/>
      <c r="D2272" s="18"/>
      <c r="E2272" s="18"/>
      <c r="F2272" s="18"/>
      <c r="G2272" s="18"/>
      <c r="H2272" s="18"/>
      <c r="I2272" s="17"/>
      <c r="J2272" s="17"/>
      <c r="K2272" s="19"/>
      <c r="L2272" s="40"/>
      <c r="M2272" s="21"/>
      <c r="N2272" s="18"/>
    </row>
    <row r="2273" spans="2:14" ht="21.2" customHeight="1">
      <c r="B2273" s="18"/>
      <c r="C2273" s="17"/>
      <c r="D2273" s="18"/>
      <c r="E2273" s="18"/>
      <c r="F2273" s="18"/>
      <c r="G2273" s="18"/>
      <c r="H2273" s="18"/>
      <c r="I2273" s="17"/>
      <c r="J2273" s="17"/>
      <c r="K2273" s="19"/>
      <c r="L2273" s="40"/>
      <c r="M2273" s="21"/>
      <c r="N2273" s="18"/>
    </row>
    <row r="2274" spans="2:14" ht="21.2" customHeight="1">
      <c r="B2274" s="18"/>
      <c r="C2274" s="17"/>
      <c r="D2274" s="18"/>
      <c r="E2274" s="18"/>
      <c r="F2274" s="18"/>
      <c r="G2274" s="18"/>
      <c r="H2274" s="18"/>
      <c r="I2274" s="17"/>
      <c r="J2274" s="17"/>
      <c r="K2274" s="19"/>
      <c r="L2274" s="40"/>
      <c r="M2274" s="21"/>
      <c r="N2274" s="18"/>
    </row>
    <row r="2275" spans="2:14" ht="21.2" customHeight="1">
      <c r="B2275" s="18"/>
      <c r="C2275" s="17"/>
      <c r="D2275" s="18"/>
      <c r="E2275" s="18"/>
      <c r="F2275" s="18"/>
      <c r="G2275" s="18"/>
      <c r="H2275" s="18"/>
      <c r="I2275" s="17"/>
      <c r="J2275" s="17"/>
      <c r="K2275" s="19"/>
      <c r="L2275" s="40"/>
      <c r="M2275" s="21"/>
      <c r="N2275" s="18"/>
    </row>
    <row r="2276" spans="2:14" ht="21.2" customHeight="1">
      <c r="B2276" s="18"/>
      <c r="C2276" s="17"/>
      <c r="D2276" s="18"/>
      <c r="E2276" s="18"/>
      <c r="F2276" s="18"/>
      <c r="G2276" s="18"/>
      <c r="H2276" s="18"/>
      <c r="I2276" s="17"/>
      <c r="J2276" s="17"/>
      <c r="K2276" s="19"/>
      <c r="L2276" s="40"/>
      <c r="M2276" s="21"/>
      <c r="N2276" s="18"/>
    </row>
    <row r="2277" spans="2:14" ht="21.2" customHeight="1">
      <c r="B2277" s="18"/>
      <c r="C2277" s="17"/>
      <c r="D2277" s="18"/>
      <c r="E2277" s="18"/>
      <c r="F2277" s="18"/>
      <c r="G2277" s="18"/>
      <c r="H2277" s="18"/>
      <c r="I2277" s="17"/>
      <c r="J2277" s="17"/>
      <c r="K2277" s="19"/>
      <c r="L2277" s="40"/>
      <c r="M2277" s="21"/>
      <c r="N2277" s="18"/>
    </row>
    <row r="2278" spans="2:14" ht="21.2" customHeight="1">
      <c r="B2278" s="18"/>
      <c r="C2278" s="17"/>
      <c r="D2278" s="18"/>
      <c r="E2278" s="18"/>
      <c r="F2278" s="18"/>
      <c r="G2278" s="18"/>
      <c r="H2278" s="18"/>
      <c r="I2278" s="17"/>
      <c r="J2278" s="17"/>
      <c r="K2278" s="19"/>
      <c r="L2278" s="40"/>
      <c r="M2278" s="21"/>
      <c r="N2278" s="18"/>
    </row>
    <row r="2279" spans="2:14" ht="21.2" customHeight="1">
      <c r="B2279" s="18"/>
      <c r="C2279" s="17"/>
      <c r="D2279" s="18"/>
      <c r="E2279" s="18"/>
      <c r="F2279" s="18"/>
      <c r="G2279" s="18"/>
      <c r="H2279" s="18"/>
      <c r="I2279" s="17"/>
      <c r="J2279" s="17"/>
      <c r="K2279" s="19"/>
      <c r="L2279" s="40"/>
      <c r="M2279" s="21"/>
      <c r="N2279" s="18"/>
    </row>
    <row r="2280" spans="2:14" ht="21.2" customHeight="1">
      <c r="B2280" s="18"/>
      <c r="C2280" s="17"/>
      <c r="D2280" s="18"/>
      <c r="E2280" s="18"/>
      <c r="F2280" s="18"/>
      <c r="G2280" s="18"/>
      <c r="H2280" s="18"/>
      <c r="I2280" s="17"/>
      <c r="J2280" s="17"/>
      <c r="K2280" s="19"/>
      <c r="L2280" s="40"/>
      <c r="M2280" s="21"/>
      <c r="N2280" s="18"/>
    </row>
    <row r="2281" spans="2:14" ht="21.2" customHeight="1">
      <c r="B2281" s="18"/>
      <c r="C2281" s="17"/>
      <c r="D2281" s="18"/>
      <c r="E2281" s="18"/>
      <c r="F2281" s="18"/>
      <c r="G2281" s="18"/>
      <c r="H2281" s="18"/>
      <c r="I2281" s="17"/>
      <c r="J2281" s="17"/>
      <c r="K2281" s="19"/>
      <c r="L2281" s="40"/>
      <c r="M2281" s="21"/>
      <c r="N2281" s="18"/>
    </row>
    <row r="2282" spans="2:14" ht="21.2" customHeight="1">
      <c r="B2282" s="18"/>
      <c r="C2282" s="17"/>
      <c r="D2282" s="18"/>
      <c r="E2282" s="18"/>
      <c r="F2282" s="18"/>
      <c r="G2282" s="18"/>
      <c r="H2282" s="18"/>
      <c r="I2282" s="17"/>
      <c r="J2282" s="17"/>
      <c r="K2282" s="19"/>
      <c r="L2282" s="40"/>
      <c r="M2282" s="21"/>
      <c r="N2282" s="18"/>
    </row>
    <row r="2283" spans="2:14" ht="21.2" customHeight="1">
      <c r="B2283" s="18"/>
      <c r="C2283" s="17"/>
      <c r="D2283" s="18"/>
      <c r="E2283" s="18"/>
      <c r="F2283" s="18"/>
      <c r="G2283" s="18"/>
      <c r="H2283" s="18"/>
      <c r="I2283" s="17"/>
      <c r="J2283" s="17"/>
      <c r="K2283" s="19"/>
      <c r="L2283" s="40"/>
      <c r="M2283" s="21"/>
      <c r="N2283" s="18"/>
    </row>
    <row r="2284" spans="2:14" ht="21.2" customHeight="1">
      <c r="B2284" s="18"/>
      <c r="C2284" s="17"/>
      <c r="D2284" s="18"/>
      <c r="E2284" s="18"/>
      <c r="F2284" s="18"/>
      <c r="G2284" s="18"/>
      <c r="H2284" s="18"/>
      <c r="I2284" s="17"/>
      <c r="J2284" s="17"/>
      <c r="K2284" s="19"/>
      <c r="L2284" s="40"/>
      <c r="M2284" s="21"/>
      <c r="N2284" s="18"/>
    </row>
    <row r="2285" spans="2:14" ht="21.2" customHeight="1">
      <c r="B2285" s="18"/>
      <c r="C2285" s="17"/>
      <c r="D2285" s="18"/>
      <c r="E2285" s="18"/>
      <c r="F2285" s="18"/>
      <c r="G2285" s="18"/>
      <c r="H2285" s="18"/>
      <c r="I2285" s="17"/>
      <c r="J2285" s="17"/>
      <c r="K2285" s="19"/>
      <c r="L2285" s="40"/>
      <c r="M2285" s="21"/>
      <c r="N2285" s="18"/>
    </row>
    <row r="2286" spans="2:14" ht="21.2" customHeight="1">
      <c r="B2286" s="18"/>
      <c r="C2286" s="17"/>
      <c r="D2286" s="18"/>
      <c r="E2286" s="18"/>
      <c r="F2286" s="18"/>
      <c r="G2286" s="18"/>
      <c r="H2286" s="18"/>
      <c r="I2286" s="17"/>
      <c r="J2286" s="17"/>
      <c r="K2286" s="19"/>
      <c r="L2286" s="40"/>
      <c r="M2286" s="21"/>
      <c r="N2286" s="18"/>
    </row>
    <row r="2287" spans="2:14" ht="21.2" customHeight="1">
      <c r="B2287" s="18"/>
      <c r="C2287" s="17"/>
      <c r="D2287" s="18"/>
      <c r="E2287" s="18"/>
      <c r="F2287" s="18"/>
      <c r="G2287" s="18"/>
      <c r="H2287" s="18"/>
      <c r="I2287" s="17"/>
      <c r="J2287" s="17"/>
      <c r="K2287" s="19"/>
      <c r="L2287" s="40"/>
      <c r="M2287" s="21"/>
      <c r="N2287" s="18"/>
    </row>
  </sheetData>
  <sheetProtection sort="0" autoFilter="0"/>
  <mergeCells count="1">
    <mergeCell ref="D2:K2"/>
  </mergeCells>
  <conditionalFormatting sqref="C5:C2018">
    <cfRule type="duplicateValues" dxfId="27" priority="339"/>
  </conditionalFormatting>
  <conditionalFormatting sqref="C1603:C1604">
    <cfRule type="expression" dxfId="26" priority="358">
      <formula>AND($D1603&lt;&gt;"",COUNTIF($C$5:$C$1939,$D1603)=0)</formula>
    </cfRule>
  </conditionalFormatting>
  <dataValidations count="11">
    <dataValidation type="custom" allowBlank="1" showInputMessage="1" showErrorMessage="1" sqref="O785:O826 O828:O930 O932:O1940 O5:O764" xr:uid="{9050A1E7-8E25-415B-B330-7C5063253FA7}">
      <formula1>OR(     AND(LEN(O5)=5,ISNUMBER(--O5)),     AND(LEN(O5)=10,ISNUMBER(--LEFT(O5,5)),ISNUMBER(--RIGHT(O5,4)),MID(O5,6,1)="-") )</formula1>
    </dataValidation>
    <dataValidation allowBlank="1" showErrorMessage="1" error="Not an Option" sqref="J708:J728 J318 J325 I5:J317 J560 C992 C1191:C1206 C1163:C1189 I768 C1225:C1371 J1461:J1940 E1151 I319:J324 I561:J707 I729:J765 C1493:C1527 C785:C952 C1605:C1940 C1450:C1475 I1245:I1940 J785:J1459 I785:I1125 I1127:I1243 C5:C765 I326:J559" xr:uid="{E331C1D2-72F7-4862-B5AC-9114E4E64D26}"/>
    <dataValidation type="list" allowBlank="1" showInputMessage="1" showErrorMessage="1" error="Not an Option" promptTitle="Select Distributor" prompt="Select the distributor associated with this operator from the dropdown._x000a_Missing distributors can be added to the &quot;Dropdowns&quot; sheet._x000a__x000a_Note: Cell will turn red if text is entered that is not in the dropdown list." sqref="E785:E1150 E1152:E1940 E5:E765" xr:uid="{468847CB-5CD5-4FEC-8FA0-3C0D1DF1DE8D}">
      <formula1>DistributorList</formula1>
    </dataValidation>
    <dataValidation type="list" allowBlank="1" showInputMessage="1" showErrorMessage="1" promptTitle="Select Secondary Account Manager" prompt="Select a Secondary Account Manager, if applicable, from the dropdown._x000a_For new entries, update the &quot;Dropdowns&quot; sheet._x000a__x000a_Note: Cell will turn red if text is entered that is not in the dropdown list._x000a_" sqref="H785:H1940 H5:H765" xr:uid="{AF6D203F-E708-42EC-9DB4-11C59A150F21}">
      <formula1>AcctManagerList</formula1>
    </dataValidation>
    <dataValidation type="list" allowBlank="1" showInputMessage="1" showErrorMessage="1" promptTitle="Select Primary Account Manager" prompt="Assign a Primary Account Manager from the dropdown list._x000a__x000a_Note: Cell will turn red if text is entered that is not in the dropdown list._x000a_" sqref="I1244 G785:G1940 G5:G765" xr:uid="{00559379-8E55-4687-8C48-24929B8E1737}">
      <formula1>AcctManagerList</formula1>
    </dataValidation>
    <dataValidation type="list" allowBlank="1" showInputMessage="1" showErrorMessage="1" promptTitle="Select Segment" prompt="Choose the appropriate segment for the operator from the dropdown._x000a_If the segment is missing, please update the &quot;Dropdowns&quot; sheet._x000a__x000a_Note: Cell will turn red if text is entered that is not in the dropdown list.&quot;_x000a_" sqref="D340 D608:D636 D5:D338 D638:D765 D785:D1940 D342:D606" xr:uid="{F9B3FD93-E184-4380-A599-0CDF1C944730}">
      <formula1>SegmentList</formula1>
    </dataValidation>
    <dataValidation type="list" allowBlank="1" showInputMessage="1" showErrorMessage="1" promptTitle="Select State" prompt="Choose the state where the operator is located._x000a__x000a_Ensure correct location data for accurate reporting._x000a_" sqref="N932:N992 K1460 N785:N930 N1050:N1940 N22:N764" xr:uid="{4C19CAC0-A976-401E-823C-453FCFF8EC4F}">
      <formula1>"AL,AK,AZ,AR,CA,CO,CT,DE,FL,GA,HI,ID,IL,IN,IA,KS,KY,LA,ME,MD,MA,MI,MN,MS,MO,MT,NE,NV,NH,NJ,NM,NY,NC,ND,OH,OK,OR,PA,RI,SC,SD,TN,TX,UT,VT,VA,WA,WV,WI,WY"</formula1>
    </dataValidation>
    <dataValidation allowBlank="1" showDropDown="1" sqref="J1460 M1607:M1940 M785:M930 M932:M1604 M5:M765" xr:uid="{C22E5A59-43AF-4577-9F4C-79C4DF00741B}"/>
    <dataValidation type="list" allowBlank="1" showInputMessage="1" showErrorMessage="1" error="The state is in the wrong format. Must be a 2 letter abbv.." promptTitle="Select State" prompt="Choose the state where the operator is located._x000a__x000a_Ensure correct location data for accurate reporting._x000a_" sqref="N5:N21" xr:uid="{034AA9B5-12AE-470A-BF0C-240070E9AEEA}">
      <formula1>"AL,AK,AZ,AR,CA,CO,CT,DE,FL,GA,HI,ID,IL,IN,IA,KS,KY,LA,ME,MD,MA,MI,MN,MS,MO,MT,NE,NV,NH,NJ,NM,NY,NC,ND,OH,OK,OR,PA,RI,SC,SD,TN,TX,UT,VT,VA,WA,WV,WI,WY"</formula1>
    </dataValidation>
    <dataValidation type="list" allowBlank="1" showInputMessage="1" showErrorMessage="1" sqref="C1190 C1603:C1604" xr:uid="{0A98DFF6-004F-4802-B575-301C330C2809}">
      <formula1>OperatorList</formula1>
    </dataValidation>
    <dataValidation type="list" allowBlank="1" showInputMessage="1" showErrorMessage="1" sqref="B5:B2018" xr:uid="{2A51EFFE-0420-42E7-954A-A22445F402CB}">
      <formula1>PriorityList</formula1>
    </dataValidation>
  </dataValidations>
  <hyperlinks>
    <hyperlink ref="K651" r:id="rId1" xr:uid="{6AA51924-612E-496B-BEC5-9CC07B4C98E2}"/>
    <hyperlink ref="K281" r:id="rId2" xr:uid="{42D8202E-8199-4545-9FAB-7E3DFCB2D4B5}"/>
    <hyperlink ref="K138" r:id="rId3" xr:uid="{A0065D59-43E9-4976-9BC3-2CFF6208F1FA}"/>
    <hyperlink ref="L521" r:id="rId4" xr:uid="{D2B9D32D-98B5-4AD9-8EF1-C6C04BECF660}"/>
    <hyperlink ref="L325" r:id="rId5" xr:uid="{2FFFB6C2-8046-44B6-941C-C0A1A3E6BC4C}"/>
    <hyperlink ref="K521" r:id="rId6" xr:uid="{3A038870-DFC4-4641-97DA-AFF640E44EBB}"/>
    <hyperlink ref="K886" r:id="rId7" xr:uid="{B2BA8C8C-5D15-4827-9C36-D693BC632FF3}"/>
    <hyperlink ref="L852" r:id="rId8" xr:uid="{CC325A03-BB19-4DEF-A344-6309F594671E}"/>
    <hyperlink ref="K728" r:id="rId9" xr:uid="{6CAE8D2E-0A00-4885-8B6A-37BB240AC778}"/>
    <hyperlink ref="K708" r:id="rId10" xr:uid="{AF34BA74-BAB4-4C82-8C8E-64CF2003CA90}"/>
    <hyperlink ref="K927" r:id="rId11" xr:uid="{14B724C2-22AC-400E-A923-D8A5E0915234}"/>
    <hyperlink ref="F646" r:id="rId12" xr:uid="{5444CCA8-39D0-48B1-AB39-FFA18CD006C0}"/>
    <hyperlink ref="F1433" r:id="rId13" xr:uid="{2DDF3236-FCCD-4886-B547-236543192F90}"/>
    <hyperlink ref="F1449" r:id="rId14" xr:uid="{55F59FC2-C40D-4774-A4BE-B1336769F2EF}"/>
    <hyperlink ref="F1453" r:id="rId15" xr:uid="{C4D6625C-BA16-4C7E-A3A8-726D37ADFCCB}"/>
    <hyperlink ref="F1454" r:id="rId16" xr:uid="{5487C704-25F8-437D-878A-7DFE70F7FE65}"/>
    <hyperlink ref="F1455" r:id="rId17" xr:uid="{713A54AE-711A-4105-AF3E-524D3EB028E7}"/>
    <hyperlink ref="F1456" r:id="rId18" xr:uid="{4144C062-2266-411D-8CFB-A04DE25CF66C}"/>
    <hyperlink ref="F1457" r:id="rId19" xr:uid="{3C08E8A1-4E67-4F86-AAD1-788E504B85D0}"/>
    <hyperlink ref="F1464" r:id="rId20" xr:uid="{E4A91A71-7CBD-4531-A1E0-166E9A3DA494}"/>
    <hyperlink ref="F1465" r:id="rId21" xr:uid="{3CD1228E-63BB-4CA6-A47F-FEEBFBF0F4B2}"/>
  </hyperlinks>
  <printOptions horizontalCentered="1" gridLines="1"/>
  <pageMargins left="0.25" right="0.25" top="0.25" bottom="0.75" header="0" footer="0"/>
  <pageSetup scale="37" fitToHeight="0" pageOrder="overThenDown" orientation="landscape" cellComments="atEnd" r:id="rId22"/>
  <tableParts count="1">
    <tablePart r:id="rId23"/>
  </tableParts>
  <extLst>
    <ext xmlns:x14="http://schemas.microsoft.com/office/spreadsheetml/2009/9/main" uri="{78C0D931-6437-407d-A8EE-F0AAD7539E65}">
      <x14:conditionalFormattings>
        <x14:conditionalFormatting xmlns:xm="http://schemas.microsoft.com/office/excel/2006/main">
          <x14:cfRule type="expression" priority="7" id="{27602E42-2BD0-474D-86A3-7CC93F97BF79}">
            <xm:f>AND($E5&lt;&gt;"",COUNTIF(Dropdowns!$D$5:$D$940,$E5)=0)</xm:f>
            <x14:dxf>
              <fill>
                <patternFill>
                  <bgColor rgb="FFFF0000"/>
                </patternFill>
              </fill>
            </x14:dxf>
          </x14:cfRule>
          <xm:sqref>E5:F1150 F5:F1459 E1152:F1250 E1251:E1283 E1284:F1285 E1286 E1287:F1287 E1288:E1292 E1293:F1371 E1372:E1449 E1450:F1527 E1528:E1604 E1605:F1940 F1605:F2018</xm:sqref>
        </x14:conditionalFormatting>
        <x14:conditionalFormatting xmlns:xm="http://schemas.microsoft.com/office/excel/2006/main">
          <x14:cfRule type="expression" priority="6" id="{503447BC-9F95-49C1-9FE3-B336B55B9970}">
            <xm:f>AND($G5&lt;&gt;"",COUNTIF(Dropdowns!$E$5:$E$940,$G5)=0)</xm:f>
            <x14:dxf>
              <fill>
                <patternFill>
                  <bgColor rgb="FFFF0000"/>
                </patternFill>
              </fill>
            </x14:dxf>
          </x14:cfRule>
          <xm:sqref>G5:G2018</xm:sqref>
        </x14:conditionalFormatting>
        <x14:conditionalFormatting xmlns:xm="http://schemas.microsoft.com/office/excel/2006/main">
          <x14:cfRule type="expression" priority="5" id="{D8FA3954-8DD2-4238-B3EF-D42A5C058A94}">
            <xm:f>AND($H5&lt;&gt;"",COUNTIF(Dropdowns!$E$5:$E$940,$H5)=0)</xm:f>
            <x14:dxf>
              <fill>
                <patternFill>
                  <bgColor rgb="FFFF0000"/>
                </patternFill>
              </fill>
            </x14:dxf>
          </x14:cfRule>
          <xm:sqref>H5:H2018</xm:sqref>
        </x14:conditionalFormatting>
        <x14:conditionalFormatting xmlns:xm="http://schemas.microsoft.com/office/excel/2006/main">
          <x14:cfRule type="expression" priority="2" id="{4FB48E79-1F73-4D4E-A467-56FBDB1F33AF}">
            <xm:f>AND($G1244&lt;&gt;"",COUNTIF(Dropdowns!$E$5:$E$940,$G1244)=0)</xm:f>
            <x14:dxf>
              <fill>
                <patternFill>
                  <bgColor rgb="FFFF0000"/>
                </patternFill>
              </fill>
            </x14:dxf>
          </x14:cfRule>
          <xm:sqref>I1244</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ErrorMessage="1" error="Not an Option" xr:uid="{33C30059-1B08-41B7-B240-E48E1CB25D17}">
          <x14:formula1>
            <xm:f>Dropdowns!$I$5:$I$946</xm:f>
          </x14:formula1>
          <xm:sqref>J2288:J1048576 I1941:I1048576</xm:sqref>
        </x14:dataValidation>
        <x14:dataValidation type="list" allowBlank="1" showErrorMessage="1" error="Not an Option" xr:uid="{4DA992E7-1C72-4D34-9064-4EE8B6E8E385}">
          <x14:formula1>
            <xm:f>Dropdowns!$H$5:$H$946</xm:f>
          </x14:formula1>
          <xm:sqref>H1941:H1048576</xm:sqref>
        </x14:dataValidation>
        <x14:dataValidation type="list" allowBlank="1" showErrorMessage="1" error="Not an Option" xr:uid="{01E9D6C4-41FC-4B2F-83CE-AC4DB51C98F7}">
          <x14:formula1>
            <xm:f>Dropdowns!$E$5:$E$946</xm:f>
          </x14:formula1>
          <xm:sqref>C2019:C1048576</xm:sqref>
        </x14:dataValidation>
        <x14:dataValidation type="list" allowBlank="1" showErrorMessage="1" error="Not an Option" xr:uid="{62F03A62-A3BB-4146-A4F8-1D0CA2C3F934}">
          <x14:formula1>
            <xm:f>Dropdowns!$F$5:$F$946</xm:f>
          </x14:formula1>
          <xm:sqref>G1941:G1048576</xm:sqref>
        </x14:dataValidation>
        <x14:dataValidation type="list" allowBlank="1" showErrorMessage="1" error="Not an Option" xr:uid="{5A9F7BBF-5029-475A-8A3E-9EA604C52528}">
          <x14:formula1>
            <xm:f>Dropdowns!$K$5:$K$946</xm:f>
          </x14:formula1>
          <xm:sqref>E1941:E1048576 F2019:F1048576</xm:sqref>
        </x14:dataValidation>
        <x14:dataValidation type="list" allowBlank="1" showErrorMessage="1" error="Not an Option" xr:uid="{72B3814B-C9A9-4373-AB27-4CDF7954FB19}">
          <x14:formula1>
            <xm:f>Dropdowns!$M$5:$M$1048576</xm:f>
          </x14:formula1>
          <xm:sqref>J1941:J2287</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ED521-4B4C-40A9-82CD-D02F6DBFEF3C}">
  <sheetPr codeName="Sheet9">
    <tabColor theme="9"/>
    <outlinePr summaryBelow="0" summaryRight="0"/>
    <pageSetUpPr fitToPage="1"/>
  </sheetPr>
  <dimension ref="B2:R1956"/>
  <sheetViews>
    <sheetView showGridLines="0" topLeftCell="E10" zoomScaleNormal="100" zoomScaleSheetLayoutView="100" workbookViewId="0">
      <selection activeCell="E10" sqref="E10"/>
    </sheetView>
  </sheetViews>
  <sheetFormatPr defaultColWidth="14.42578125" defaultRowHeight="21.2" customHeight="1"/>
  <cols>
    <col min="1" max="1" width="4.42578125" style="23" customWidth="1"/>
    <col min="2" max="2" width="17.7109375" style="23" customWidth="1"/>
    <col min="3" max="3" width="35.5703125" style="23" customWidth="1"/>
    <col min="4" max="4" width="50.140625" style="23" customWidth="1"/>
    <col min="5" max="5" width="25.42578125" style="23" customWidth="1"/>
    <col min="6" max="6" width="35.5703125" style="23" customWidth="1"/>
    <col min="7" max="7" width="20.42578125" style="23" customWidth="1"/>
    <col min="8" max="8" width="15.5703125" style="41" customWidth="1"/>
    <col min="9" max="10" width="35.5703125" style="23" customWidth="1"/>
    <col min="11" max="11" width="25.42578125" style="23" customWidth="1"/>
    <col min="12" max="12" width="15.5703125" style="41" customWidth="1"/>
    <col min="13" max="13" width="15.5703125" style="23" customWidth="1"/>
    <col min="14" max="14" width="66" style="22" customWidth="1"/>
    <col min="15" max="15" width="14.42578125" style="23" hidden="1" customWidth="1"/>
    <col min="16" max="17" width="14.42578125" style="23"/>
    <col min="18" max="18" width="28.7109375" style="1" hidden="1" customWidth="1"/>
    <col min="19" max="16384" width="14.42578125" style="23"/>
  </cols>
  <sheetData>
    <row r="2" spans="2:18" ht="45" customHeight="1">
      <c r="B2" s="24" t="s">
        <v>2367</v>
      </c>
      <c r="C2" s="24"/>
      <c r="D2" s="25" t="s">
        <v>112</v>
      </c>
      <c r="E2" s="518" t="s">
        <v>113</v>
      </c>
      <c r="F2" s="518"/>
      <c r="G2" s="518"/>
      <c r="H2" s="518"/>
      <c r="I2" s="518"/>
    </row>
    <row r="3" spans="2:18" ht="12.75">
      <c r="B3" s="43"/>
      <c r="C3" s="43"/>
      <c r="D3" s="43"/>
      <c r="E3" s="43"/>
      <c r="F3" s="43"/>
      <c r="G3" s="43"/>
      <c r="H3" s="28"/>
      <c r="I3" s="43"/>
      <c r="J3" s="43"/>
      <c r="K3" s="43"/>
      <c r="L3" s="28"/>
      <c r="M3" s="43"/>
      <c r="N3" s="44"/>
    </row>
    <row r="4" spans="2:18" s="47" customFormat="1" ht="60" customHeight="1">
      <c r="B4" s="213" t="s">
        <v>2368</v>
      </c>
      <c r="C4" s="46" t="s">
        <v>2369</v>
      </c>
      <c r="D4" s="46" t="s">
        <v>2370</v>
      </c>
      <c r="E4" s="46" t="s">
        <v>2371</v>
      </c>
      <c r="F4" s="46" t="s">
        <v>2372</v>
      </c>
      <c r="G4" s="30" t="s">
        <v>124</v>
      </c>
      <c r="H4" s="30" t="s">
        <v>2373</v>
      </c>
      <c r="I4" s="30" t="s">
        <v>123</v>
      </c>
      <c r="J4" s="30" t="s">
        <v>125</v>
      </c>
      <c r="K4" s="30" t="s">
        <v>126</v>
      </c>
      <c r="L4" s="30" t="s">
        <v>127</v>
      </c>
      <c r="M4" s="30" t="s">
        <v>2374</v>
      </c>
      <c r="N4" s="46" t="s">
        <v>129</v>
      </c>
      <c r="O4" s="46" t="s">
        <v>2375</v>
      </c>
      <c r="R4" s="214"/>
    </row>
    <row r="5" spans="2:18" s="22" customFormat="1" ht="30.2" customHeight="1">
      <c r="B5" s="212" t="str">
        <f>IF(D5="", "NO PRIORITY", IF(ISNA(_xlfn.XLOOKUP(D5, Organizations!C:C, Organizations!B:B, "")), "NO ORG NAME", IF(_xlfn.XLOOKUP(D5, Organizations!C:C, Organizations!B:B, "")="", "NO PRIORITY", _xlfn.XLOOKUP(D5, Organizations!C:C, Organizations!B:B, ""))))</f>
        <v>D</v>
      </c>
      <c r="C5" s="130" t="s">
        <v>2376</v>
      </c>
      <c r="D5" s="161" t="s">
        <v>133</v>
      </c>
      <c r="E5" s="158" t="s">
        <v>2377</v>
      </c>
      <c r="F5" s="36"/>
      <c r="G5" s="48"/>
      <c r="H5" s="157"/>
      <c r="I5" s="48"/>
      <c r="J5" s="49"/>
      <c r="K5" s="36"/>
      <c r="L5" s="157"/>
      <c r="M5" s="50"/>
      <c r="N5" s="51"/>
      <c r="O5" s="36" t="str">
        <f>IF(Q5="", "NO PRIORITY", IF(ISNA(_xlfn.XLOOKUP(Q5, Organizations!Q:Q, Organizations!P:P, "")), "NO ORG NAME", IF(_xlfn.XLOOKUP(Q5, Organizations!Q:Q, Organizations!P:P, "")="", "NO PRIORITY", _xlfn.XLOOKUP(Q5, Organizations!Q:Q, Organizations!P:P, ""))))</f>
        <v>NO PRIORITY</v>
      </c>
      <c r="R5" s="9" t="str">
        <f>IF(D5&lt;&gt;"", D5 &amp; "|" &amp; C5, "")</f>
        <v>2d Restaurant|Yu</v>
      </c>
    </row>
    <row r="6" spans="2:18" s="22" customFormat="1" ht="30.2" customHeight="1">
      <c r="B6" s="212" t="str">
        <f>IF(D6="", "NO PRIORITY", IF(ISNA(_xlfn.XLOOKUP(D6, Organizations!C:C, Organizations!B:B, "")), "NO ORG NAME", IF(_xlfn.XLOOKUP(D6, Organizations!C:C, Organizations!B:B, "")="", "NO PRIORITY", _xlfn.XLOOKUP(D6, Organizations!C:C, Organizations!B:B, ""))))</f>
        <v>B</v>
      </c>
      <c r="C6" s="130"/>
      <c r="D6" s="161" t="s">
        <v>137</v>
      </c>
      <c r="E6" s="160"/>
      <c r="F6" s="36"/>
      <c r="G6" s="48"/>
      <c r="H6" s="159"/>
      <c r="I6" s="52"/>
      <c r="J6" s="53"/>
      <c r="K6" s="38"/>
      <c r="L6" s="157"/>
      <c r="M6" s="50"/>
      <c r="N6" s="54"/>
      <c r="O6" s="36" t="str">
        <f>IF(Q6="", "NO PRIORITY", IF(ISNA(_xlfn.XLOOKUP(Q6, Organizations!Q:Q, Organizations!P:P, "")), "NO ORG NAME", IF(_xlfn.XLOOKUP(Q6, Organizations!Q:Q, Organizations!P:P, "")="", "NO PRIORITY", _xlfn.XLOOKUP(Q6, Organizations!Q:Q, Organizations!P:P, ""))))</f>
        <v>NO PRIORITY</v>
      </c>
      <c r="R6" s="9" t="str">
        <f t="shared" ref="R6:R69" si="0">IF(D6&lt;&gt;"", D6 &amp; "|" &amp; C6, "")</f>
        <v>7 Monks Taproom Grand Rapids|</v>
      </c>
    </row>
    <row r="7" spans="2:18" s="22" customFormat="1" ht="30.2" customHeight="1">
      <c r="B7" s="212" t="str">
        <f>IF(D7="", "NO PRIORITY", IF(ISNA(_xlfn.XLOOKUP(D7, Organizations!C:C, Organizations!B:B, "")), "NO ORG NAME", IF(_xlfn.XLOOKUP(D7, Organizations!C:C, Organizations!B:B, "")="", "NO PRIORITY", _xlfn.XLOOKUP(D7, Organizations!C:C, Organizations!B:B, ""))))</f>
        <v>A</v>
      </c>
      <c r="C7" s="130" t="s">
        <v>2378</v>
      </c>
      <c r="D7" s="161" t="s">
        <v>155</v>
      </c>
      <c r="E7" s="160"/>
      <c r="F7" s="36"/>
      <c r="G7" s="48"/>
      <c r="H7" s="159"/>
      <c r="I7" s="52"/>
      <c r="J7" s="53"/>
      <c r="K7" s="38"/>
      <c r="L7" s="157"/>
      <c r="M7" s="50"/>
      <c r="N7" s="54"/>
      <c r="O7" s="36" t="str">
        <f>IF(Q7="", "NO PRIORITY", IF(ISNA(_xlfn.XLOOKUP(Q7, Organizations!Q:Q, Organizations!P:P, "")), "NO ORG NAME", IF(_xlfn.XLOOKUP(Q7, Organizations!Q:Q, Organizations!P:P, "")="", "NO PRIORITY", _xlfn.XLOOKUP(Q7, Organizations!Q:Q, Organizations!P:P, ""))))</f>
        <v>NO PRIORITY</v>
      </c>
      <c r="R7" s="9" t="str">
        <f t="shared" si="0"/>
        <v>A Plus Inc DBA: Noodles Etc|Kidwell</v>
      </c>
    </row>
    <row r="8" spans="2:18" s="22" customFormat="1" ht="30.2" customHeight="1">
      <c r="B8" s="212" t="str">
        <f>IF(D8="", "NO PRIORITY", IF(ISNA(_xlfn.XLOOKUP(D8, Organizations!C:C, Organizations!B:B, "")), "NO ORG NAME", IF(_xlfn.XLOOKUP(D8, Organizations!C:C, Organizations!B:B, "")="", "NO PRIORITY", _xlfn.XLOOKUP(D8, Organizations!C:C, Organizations!B:B, ""))))</f>
        <v>D</v>
      </c>
      <c r="C8" s="130"/>
      <c r="D8" s="161" t="s">
        <v>158</v>
      </c>
      <c r="E8" s="160"/>
      <c r="F8" s="36"/>
      <c r="G8" s="48"/>
      <c r="H8" s="159"/>
      <c r="I8" s="52"/>
      <c r="J8" s="53"/>
      <c r="K8" s="38"/>
      <c r="L8" s="157"/>
      <c r="M8" s="50"/>
      <c r="N8" s="54"/>
      <c r="O8" s="36" t="str">
        <f>IF(Q8="", "NO PRIORITY", IF(ISNA(_xlfn.XLOOKUP(Q8, Organizations!Q:Q, Organizations!P:P, "")), "NO ORG NAME", IF(_xlfn.XLOOKUP(Q8, Organizations!Q:Q, Organizations!P:P, "")="", "NO PRIORITY", _xlfn.XLOOKUP(Q8, Organizations!Q:Q, Organizations!P:P, ""))))</f>
        <v>NO PRIORITY</v>
      </c>
      <c r="R8" s="9" t="str">
        <f t="shared" si="0"/>
        <v>A.Fusion|</v>
      </c>
    </row>
    <row r="9" spans="2:18" s="22" customFormat="1" ht="30.2" customHeight="1">
      <c r="B9" s="212" t="str">
        <f>IF(D9="", "NO PRIORITY", IF(ISNA(_xlfn.XLOOKUP(D9, Organizations!C:C, Organizations!B:B, "")), "NO ORG NAME", IF(_xlfn.XLOOKUP(D9, Organizations!C:C, Organizations!B:B, "")="", "NO PRIORITY", _xlfn.XLOOKUP(D9, Organizations!C:C, Organizations!B:B, ""))))</f>
        <v>D</v>
      </c>
      <c r="C9" s="130" t="s">
        <v>2379</v>
      </c>
      <c r="D9" s="161" t="s">
        <v>158</v>
      </c>
      <c r="E9" s="160" t="s">
        <v>2380</v>
      </c>
      <c r="F9" s="36"/>
      <c r="G9" s="48"/>
      <c r="H9" s="159" t="s">
        <v>161</v>
      </c>
      <c r="I9" s="52"/>
      <c r="J9" s="53" t="s">
        <v>2381</v>
      </c>
      <c r="K9" s="38" t="s">
        <v>163</v>
      </c>
      <c r="L9" s="157" t="s">
        <v>145</v>
      </c>
      <c r="M9" s="50"/>
      <c r="N9" s="54"/>
      <c r="O9" s="36" t="str">
        <f>IF(Q9="", "NO PRIORITY", IF(ISNA(_xlfn.XLOOKUP(Q9, Organizations!Q:Q, Organizations!P:P, "")), "NO ORG NAME", IF(_xlfn.XLOOKUP(Q9, Organizations!Q:Q, Organizations!P:P, "")="", "NO PRIORITY", _xlfn.XLOOKUP(Q9, Organizations!Q:Q, Organizations!P:P, ""))))</f>
        <v>NO PRIORITY</v>
      </c>
      <c r="R9" s="9" t="str">
        <f t="shared" si="0"/>
        <v>A.Fusion|Rose</v>
      </c>
    </row>
    <row r="10" spans="2:18" s="22" customFormat="1" ht="30.2" customHeight="1">
      <c r="B10" s="212" t="str">
        <f>IF(D10="", "NO PRIORITY", IF(ISNA(_xlfn.XLOOKUP(D10, Organizations!C:C, Organizations!B:B, "")), "NO ORG NAME", IF(_xlfn.XLOOKUP(D10, Organizations!C:C, Organizations!B:B, "")="", "NO PRIORITY", _xlfn.XLOOKUP(D10, Organizations!C:C, Organizations!B:B, ""))))</f>
        <v>NO PRIORITY</v>
      </c>
      <c r="C10" s="130" t="s">
        <v>2382</v>
      </c>
      <c r="D10" s="161" t="s">
        <v>2383</v>
      </c>
      <c r="E10" s="160"/>
      <c r="F10" s="36" t="s">
        <v>2384</v>
      </c>
      <c r="G10" s="48"/>
      <c r="H10" s="159"/>
      <c r="I10" s="52"/>
      <c r="J10" s="53"/>
      <c r="K10" s="38"/>
      <c r="L10" s="157"/>
      <c r="M10" s="50"/>
      <c r="N10" s="54"/>
      <c r="O10" s="36" t="str">
        <f>IF(Q10="", "NO PRIORITY", IF(ISNA(_xlfn.XLOOKUP(Q10, Organizations!Q:Q, Organizations!P:P, "")), "NO ORG NAME", IF(_xlfn.XLOOKUP(Q10, Organizations!Q:Q, Organizations!P:P, "")="", "NO PRIORITY", _xlfn.XLOOKUP(Q10, Organizations!Q:Q, Organizations!P:P, ""))))</f>
        <v>NO PRIORITY</v>
      </c>
      <c r="R10" s="9" t="str">
        <f t="shared" si="0"/>
        <v>Advanced Accounting Cntr, Ltd|Tellez</v>
      </c>
    </row>
    <row r="11" spans="2:18" s="22" customFormat="1" ht="30.2" customHeight="1">
      <c r="B11" s="212" t="str">
        <f>IF(D11="", "NO PRIORITY", IF(ISNA(_xlfn.XLOOKUP(D11, Organizations!C:C, Organizations!B:B, "")), "NO ORG NAME", IF(_xlfn.XLOOKUP(D11, Organizations!C:C, Organizations!B:B, "")="", "NO PRIORITY", _xlfn.XLOOKUP(D11, Organizations!C:C, Organizations!B:B, ""))))</f>
        <v>NO PRIORITY</v>
      </c>
      <c r="C11" s="130" t="s">
        <v>2385</v>
      </c>
      <c r="D11" s="161" t="s">
        <v>2386</v>
      </c>
      <c r="E11" s="160"/>
      <c r="F11" s="36"/>
      <c r="G11" s="48"/>
      <c r="H11" s="159"/>
      <c r="I11" s="52"/>
      <c r="J11" s="53"/>
      <c r="K11" s="38"/>
      <c r="L11" s="157"/>
      <c r="M11" s="50"/>
      <c r="N11" s="54"/>
      <c r="O11" s="36" t="str">
        <f>IF(Q11="", "NO PRIORITY", IF(ISNA(_xlfn.XLOOKUP(Q11, Organizations!Q:Q, Organizations!P:P, "")), "NO ORG NAME", IF(_xlfn.XLOOKUP(Q11, Organizations!Q:Q, Organizations!P:P, "")="", "NO PRIORITY", _xlfn.XLOOKUP(Q11, Organizations!Q:Q, Organizations!P:P, ""))))</f>
        <v>NO PRIORITY</v>
      </c>
      <c r="R11" s="9" t="str">
        <f t="shared" si="0"/>
        <v>Agents Harmony|Figueroa</v>
      </c>
    </row>
    <row r="12" spans="2:18" s="22" customFormat="1" ht="30.2" customHeight="1">
      <c r="B12" s="212" t="str">
        <f>IF(D12="", "NO PRIORITY", IF(ISNA(_xlfn.XLOOKUP(D12, Organizations!C:C, Organizations!B:B, "")), "NO ORG NAME", IF(_xlfn.XLOOKUP(D12, Organizations!C:C, Organizations!B:B, "")="", "NO PRIORITY", _xlfn.XLOOKUP(D12, Organizations!C:C, Organizations!B:B, ""))))</f>
        <v>D</v>
      </c>
      <c r="C12" s="130" t="s">
        <v>2387</v>
      </c>
      <c r="D12" s="161" t="s">
        <v>190</v>
      </c>
      <c r="E12" s="160"/>
      <c r="F12" s="36" t="s">
        <v>2388</v>
      </c>
      <c r="G12" s="48"/>
      <c r="H12" s="159"/>
      <c r="I12" s="52"/>
      <c r="J12" s="53"/>
      <c r="K12" s="38"/>
      <c r="L12" s="157"/>
      <c r="M12" s="50"/>
      <c r="N12" s="54"/>
      <c r="O12" s="36" t="str">
        <f>IF(Q12="", "NO PRIORITY", IF(ISNA(_xlfn.XLOOKUP(Q12, Organizations!Q:Q, Organizations!P:P, "")), "NO ORG NAME", IF(_xlfn.XLOOKUP(Q12, Organizations!Q:Q, Organizations!P:P, "")="", "NO PRIORITY", _xlfn.XLOOKUP(Q12, Organizations!Q:Q, Organizations!P:P, ""))))</f>
        <v>NO PRIORITY</v>
      </c>
      <c r="R12" s="9" t="str">
        <f t="shared" si="0"/>
        <v>Alice &amp; Friends-Ashland|Thor</v>
      </c>
    </row>
    <row r="13" spans="2:18" s="22" customFormat="1" ht="30.2" customHeight="1">
      <c r="B13" s="212" t="str">
        <f>IF(D13="", "NO PRIORITY", IF(ISNA(_xlfn.XLOOKUP(D13, Organizations!C:C, Organizations!B:B, "")), "NO ORG NAME", IF(_xlfn.XLOOKUP(D13, Organizations!C:C, Organizations!B:B, "")="", "NO PRIORITY", _xlfn.XLOOKUP(D13, Organizations!C:C, Organizations!B:B, ""))))</f>
        <v>D</v>
      </c>
      <c r="C13" s="130" t="s">
        <v>2389</v>
      </c>
      <c r="D13" s="161" t="s">
        <v>194</v>
      </c>
      <c r="E13" s="160"/>
      <c r="F13" s="36"/>
      <c r="G13" s="48"/>
      <c r="H13" s="159"/>
      <c r="I13" s="52"/>
      <c r="J13" s="53"/>
      <c r="K13" s="38"/>
      <c r="L13" s="157"/>
      <c r="M13" s="50"/>
      <c r="N13" s="54"/>
      <c r="O13" s="36" t="str">
        <f>IF(Q13="", "NO PRIORITY", IF(ISNA(_xlfn.XLOOKUP(Q13, Organizations!Q:Q, Organizations!P:P, "")), "NO ORG NAME", IF(_xlfn.XLOOKUP(Q13, Organizations!Q:Q, Organizations!P:P, "")="", "NO PRIORITY", _xlfn.XLOOKUP(Q13, Organizations!Q:Q, Organizations!P:P, ""))))</f>
        <v>NO PRIORITY</v>
      </c>
      <c r="R13" s="9" t="str">
        <f t="shared" si="0"/>
        <v>All Ways Catering|Darryl</v>
      </c>
    </row>
    <row r="14" spans="2:18" s="22" customFormat="1" ht="30.2" customHeight="1">
      <c r="B14" s="212" t="str">
        <f>IF(D14="", "NO PRIORITY", IF(ISNA(_xlfn.XLOOKUP(D14, Organizations!C:C, Organizations!B:B, "")), "NO ORG NAME", IF(_xlfn.XLOOKUP(D14, Organizations!C:C, Organizations!B:B, "")="", "NO PRIORITY", _xlfn.XLOOKUP(D14, Organizations!C:C, Organizations!B:B, ""))))</f>
        <v>B</v>
      </c>
      <c r="C14" s="130" t="s">
        <v>2390</v>
      </c>
      <c r="D14" s="161" t="s">
        <v>207</v>
      </c>
      <c r="E14" s="160"/>
      <c r="F14" s="36" t="s">
        <v>2391</v>
      </c>
      <c r="G14" s="48"/>
      <c r="H14" s="159"/>
      <c r="I14" s="52"/>
      <c r="J14" s="53"/>
      <c r="K14" s="38"/>
      <c r="L14" s="157"/>
      <c r="M14" s="50"/>
      <c r="N14" s="54"/>
      <c r="O14" s="36" t="str">
        <f>IF(Q14="", "NO PRIORITY", IF(ISNA(_xlfn.XLOOKUP(Q14, Organizations!Q:Q, Organizations!P:P, "")), "NO ORG NAME", IF(_xlfn.XLOOKUP(Q14, Organizations!Q:Q, Organizations!P:P, "")="", "NO PRIORITY", _xlfn.XLOOKUP(Q14, Organizations!Q:Q, Organizations!P:P, ""))))</f>
        <v>NO PRIORITY</v>
      </c>
      <c r="R14" s="9" t="str">
        <f t="shared" si="0"/>
        <v>Amg|Rodriguez</v>
      </c>
    </row>
    <row r="15" spans="2:18" s="22" customFormat="1" ht="30.2" customHeight="1">
      <c r="B15" s="212" t="str">
        <f>IF(D15="", "NO PRIORITY", IF(ISNA(_xlfn.XLOOKUP(D15, Organizations!C:C, Organizations!B:B, "")), "NO ORG NAME", IF(_xlfn.XLOOKUP(D15, Organizations!C:C, Organizations!B:B, "")="", "NO PRIORITY", _xlfn.XLOOKUP(D15, Organizations!C:C, Organizations!B:B, ""))))</f>
        <v>D</v>
      </c>
      <c r="C15" s="130" t="s">
        <v>2392</v>
      </c>
      <c r="D15" s="161" t="s">
        <v>209</v>
      </c>
      <c r="E15" s="160"/>
      <c r="F15" s="36" t="s">
        <v>2393</v>
      </c>
      <c r="G15" s="48"/>
      <c r="H15" s="159"/>
      <c r="I15" s="52"/>
      <c r="J15" s="53"/>
      <c r="K15" s="38"/>
      <c r="L15" s="157"/>
      <c r="M15" s="50"/>
      <c r="N15" s="54"/>
      <c r="O15" s="36" t="str">
        <f>IF(Q15="", "NO PRIORITY", IF(ISNA(_xlfn.XLOOKUP(Q15, Organizations!Q:Q, Organizations!P:P, "")), "NO ORG NAME", IF(_xlfn.XLOOKUP(Q15, Organizations!Q:Q, Organizations!P:P, "")="", "NO PRIORITY", _xlfn.XLOOKUP(Q15, Organizations!Q:Q, Organizations!P:P, ""))))</f>
        <v>NO PRIORITY</v>
      </c>
      <c r="R15" s="9" t="str">
        <f t="shared" si="0"/>
        <v>Anchored Consulting|Cornell</v>
      </c>
    </row>
    <row r="16" spans="2:18" s="22" customFormat="1" ht="30.2" customHeight="1">
      <c r="B16" s="212" t="str">
        <f>IF(D16="", "NO PRIORITY", IF(ISNA(_xlfn.XLOOKUP(D16, Organizations!C:C, Organizations!B:B, "")), "NO ORG NAME", IF(_xlfn.XLOOKUP(D16, Organizations!C:C, Organizations!B:B, "")="", "NO PRIORITY", _xlfn.XLOOKUP(D16, Organizations!C:C, Organizations!B:B, ""))))</f>
        <v>D</v>
      </c>
      <c r="C16" s="130" t="s">
        <v>2394</v>
      </c>
      <c r="D16" s="161" t="s">
        <v>214</v>
      </c>
      <c r="E16" s="160"/>
      <c r="F16" s="36" t="s">
        <v>2395</v>
      </c>
      <c r="G16" s="48"/>
      <c r="H16" s="159"/>
      <c r="I16" s="52"/>
      <c r="J16" s="354"/>
      <c r="K16" s="38"/>
      <c r="L16" s="157"/>
      <c r="M16" s="50"/>
      <c r="N16" s="54"/>
      <c r="O16" s="36" t="str">
        <f>IF(Q16="", "NO PRIORITY", IF(ISNA(_xlfn.XLOOKUP(Q16, Organizations!Q:Q, Organizations!P:P, "")), "NO ORG NAME", IF(_xlfn.XLOOKUP(Q16, Organizations!Q:Q, Organizations!P:P, "")="", "NO PRIORITY", _xlfn.XLOOKUP(Q16, Organizations!Q:Q, Organizations!P:P, ""))))</f>
        <v>NO PRIORITY</v>
      </c>
      <c r="R16" s="9" t="str">
        <f t="shared" si="0"/>
        <v>Angie's|President</v>
      </c>
    </row>
    <row r="17" spans="2:18" s="22" customFormat="1" ht="30.2" customHeight="1">
      <c r="B17" s="212" t="str">
        <f>IF(D17="", "NO PRIORITY", IF(ISNA(_xlfn.XLOOKUP(D17, Organizations!C:C, Organizations!B:B, "")), "NO ORG NAME", IF(_xlfn.XLOOKUP(D17, Organizations!C:C, Organizations!B:B, "")="", "NO PRIORITY", _xlfn.XLOOKUP(D17, Organizations!C:C, Organizations!B:B, ""))))</f>
        <v>D</v>
      </c>
      <c r="C17" s="130" t="s">
        <v>2396</v>
      </c>
      <c r="D17" s="161" t="s">
        <v>215</v>
      </c>
      <c r="E17" s="160"/>
      <c r="F17" s="36" t="s">
        <v>2395</v>
      </c>
      <c r="G17" s="48"/>
      <c r="H17" s="159"/>
      <c r="I17" s="52"/>
      <c r="J17" s="53"/>
      <c r="K17" s="38"/>
      <c r="L17" s="157"/>
      <c r="M17" s="50"/>
      <c r="N17" s="54"/>
      <c r="O17" s="36" t="str">
        <f>IF(Q17="", "NO PRIORITY", IF(ISNA(_xlfn.XLOOKUP(Q17, Organizations!Q:Q, Organizations!P:P, "")), "NO ORG NAME", IF(_xlfn.XLOOKUP(Q17, Organizations!Q:Q, Organizations!P:P, "")="", "NO PRIORITY", _xlfn.XLOOKUP(Q17, Organizations!Q:Q, Organizations!P:P, ""))))</f>
        <v>NO PRIORITY</v>
      </c>
      <c r="R17" s="9" t="str">
        <f t="shared" si="0"/>
        <v>Angie's Sports Bar &amp; Pizzeria|Corso</v>
      </c>
    </row>
    <row r="18" spans="2:18" s="22" customFormat="1" ht="30.2" customHeight="1">
      <c r="B18" s="212" t="str">
        <f>IF(D18="", "NO PRIORITY", IF(ISNA(_xlfn.XLOOKUP(D18, Organizations!C:C, Organizations!B:B, "")), "NO ORG NAME", IF(_xlfn.XLOOKUP(D18, Organizations!C:C, Organizations!B:B, "")="", "NO PRIORITY", _xlfn.XLOOKUP(D18, Organizations!C:C, Organizations!B:B, ""))))</f>
        <v>C</v>
      </c>
      <c r="C18" s="130" t="s">
        <v>2397</v>
      </c>
      <c r="D18" s="161" t="s">
        <v>223</v>
      </c>
      <c r="E18" s="160"/>
      <c r="F18" s="36"/>
      <c r="G18" s="48"/>
      <c r="H18" s="159"/>
      <c r="I18" s="52"/>
      <c r="J18" s="53"/>
      <c r="K18" s="38"/>
      <c r="L18" s="157"/>
      <c r="M18" s="50"/>
      <c r="N18" s="54"/>
      <c r="O18" s="36" t="str">
        <f>IF(Q18="", "NO PRIORITY", IF(ISNA(_xlfn.XLOOKUP(Q18, Organizations!Q:Q, Organizations!P:P, "")), "NO ORG NAME", IF(_xlfn.XLOOKUP(Q18, Organizations!Q:Q, Organizations!P:P, "")="", "NO PRIORITY", _xlfn.XLOOKUP(Q18, Organizations!Q:Q, Organizations!P:P, ""))))</f>
        <v>NO PRIORITY</v>
      </c>
      <c r="R18" s="9" t="str">
        <f t="shared" si="0"/>
        <v>Arami|Chef Manager Tinaglia</v>
      </c>
    </row>
    <row r="19" spans="2:18" s="22" customFormat="1" ht="30.2" customHeight="1">
      <c r="B19" s="212" t="str">
        <f>IF(D19="", "NO PRIORITY", IF(ISNA(_xlfn.XLOOKUP(D19, Organizations!C:C, Organizations!B:B, "")), "NO ORG NAME", IF(_xlfn.XLOOKUP(D19, Organizations!C:C, Organizations!B:B, "")="", "NO PRIORITY", _xlfn.XLOOKUP(D19, Organizations!C:C, Organizations!B:B, ""))))</f>
        <v>A</v>
      </c>
      <c r="C19" s="130" t="s">
        <v>2398</v>
      </c>
      <c r="D19" s="161" t="s">
        <v>225</v>
      </c>
      <c r="E19" s="160" t="s">
        <v>2380</v>
      </c>
      <c r="F19" s="36"/>
      <c r="G19" s="48" t="s">
        <v>203</v>
      </c>
      <c r="H19" s="159" t="s">
        <v>166</v>
      </c>
      <c r="I19" s="52"/>
      <c r="J19" s="53" t="s">
        <v>2399</v>
      </c>
      <c r="K19" s="38" t="s">
        <v>2400</v>
      </c>
      <c r="L19" s="157"/>
      <c r="M19" s="50"/>
      <c r="N19" s="54"/>
      <c r="O19" s="36" t="str">
        <f>IF(Q19="", "NO PRIORITY", IF(ISNA(_xlfn.XLOOKUP(Q19, Organizations!Q:Q, Organizations!P:P, "")), "NO ORG NAME", IF(_xlfn.XLOOKUP(Q19, Organizations!Q:Q, Organizations!P:P, "")="", "NO PRIORITY", _xlfn.XLOOKUP(Q19, Organizations!Q:Q, Organizations!P:P, ""))))</f>
        <v>NO PRIORITY</v>
      </c>
      <c r="R19" s="9" t="str">
        <f t="shared" si="0"/>
        <v>Arlington Tap House|Jay-GM</v>
      </c>
    </row>
    <row r="20" spans="2:18" s="22" customFormat="1" ht="30.2" customHeight="1">
      <c r="B20" s="212" t="str">
        <f>IF(D20="", "NO PRIORITY", IF(ISNA(_xlfn.XLOOKUP(D20, Organizations!C:C, Organizations!B:B, "")), "NO ORG NAME", IF(_xlfn.XLOOKUP(D20, Organizations!C:C, Organizations!B:B, "")="", "NO PRIORITY", _xlfn.XLOOKUP(D20, Organizations!C:C, Organizations!B:B, ""))))</f>
        <v>A</v>
      </c>
      <c r="C20" s="130" t="s">
        <v>2401</v>
      </c>
      <c r="D20" s="161" t="s">
        <v>225</v>
      </c>
      <c r="E20" s="160" t="s">
        <v>2377</v>
      </c>
      <c r="F20" s="36"/>
      <c r="G20" s="48" t="s">
        <v>203</v>
      </c>
      <c r="H20" s="159" t="s">
        <v>166</v>
      </c>
      <c r="I20" s="52"/>
      <c r="J20" s="53" t="s">
        <v>2399</v>
      </c>
      <c r="K20" s="38" t="s">
        <v>2400</v>
      </c>
      <c r="L20" s="157"/>
      <c r="M20" s="50"/>
      <c r="N20" s="54"/>
      <c r="O20" s="36" t="str">
        <f>IF(Q20="", "NO PRIORITY", IF(ISNA(_xlfn.XLOOKUP(Q20, Organizations!Q:Q, Organizations!P:P, "")), "NO ORG NAME", IF(_xlfn.XLOOKUP(Q20, Organizations!Q:Q, Organizations!P:P, "")="", "NO PRIORITY", _xlfn.XLOOKUP(Q20, Organizations!Q:Q, Organizations!P:P, ""))))</f>
        <v>NO PRIORITY</v>
      </c>
      <c r="R20" s="9" t="str">
        <f t="shared" si="0"/>
        <v>Arlington Tap House|Michael campenil - Greco</v>
      </c>
    </row>
    <row r="21" spans="2:18" s="22" customFormat="1" ht="30.2" customHeight="1">
      <c r="B21" s="212" t="str">
        <f>IF(D21="", "NO PRIORITY", IF(ISNA(_xlfn.XLOOKUP(D21, Organizations!C:C, Organizations!B:B, "")), "NO ORG NAME", IF(_xlfn.XLOOKUP(D21, Organizations!C:C, Organizations!B:B, "")="", "NO PRIORITY", _xlfn.XLOOKUP(D21, Organizations!C:C, Organizations!B:B, ""))))</f>
        <v>C</v>
      </c>
      <c r="C21" s="130" t="s">
        <v>2402</v>
      </c>
      <c r="D21" s="161" t="s">
        <v>260</v>
      </c>
      <c r="E21" s="160" t="s">
        <v>2403</v>
      </c>
      <c r="F21" s="36" t="s">
        <v>2404</v>
      </c>
      <c r="G21" s="48" t="s">
        <v>2400</v>
      </c>
      <c r="H21" s="159" t="s">
        <v>141</v>
      </c>
      <c r="I21" s="52"/>
      <c r="J21" s="53" t="s">
        <v>2400</v>
      </c>
      <c r="K21" s="38" t="s">
        <v>2400</v>
      </c>
      <c r="L21" s="157"/>
      <c r="M21" s="50"/>
      <c r="N21" s="54" t="s">
        <v>2405</v>
      </c>
      <c r="O21" s="36" t="str">
        <f>IF(Q21="", "NO PRIORITY", IF(ISNA(_xlfn.XLOOKUP(Q21, Organizations!Q:Q, Organizations!P:P, "")), "NO ORG NAME", IF(_xlfn.XLOOKUP(Q21, Organizations!Q:Q, Organizations!P:P, "")="", "NO PRIORITY", _xlfn.XLOOKUP(Q21, Organizations!Q:Q, Organizations!P:P, ""))))</f>
        <v>NO PRIORITY</v>
      </c>
      <c r="R21" s="9" t="str">
        <f t="shared" si="0"/>
        <v>Avgo (Theo's RG)|Don Smith</v>
      </c>
    </row>
    <row r="22" spans="2:18" s="22" customFormat="1" ht="30.2" customHeight="1">
      <c r="B22" s="212" t="str">
        <f>IF(D22="", "NO PRIORITY", IF(ISNA(_xlfn.XLOOKUP(D22, Organizations!C:C, Organizations!B:B, "")), "NO ORG NAME", IF(_xlfn.XLOOKUP(D22, Organizations!C:C, Organizations!B:B, "")="", "NO PRIORITY", _xlfn.XLOOKUP(D22, Organizations!C:C, Organizations!B:B, ""))))</f>
        <v>C</v>
      </c>
      <c r="C22" s="130" t="s">
        <v>2406</v>
      </c>
      <c r="D22" s="161" t="s">
        <v>260</v>
      </c>
      <c r="E22" s="160" t="s">
        <v>2380</v>
      </c>
      <c r="F22" s="36" t="s">
        <v>2407</v>
      </c>
      <c r="G22" s="48"/>
      <c r="H22" s="159" t="s">
        <v>141</v>
      </c>
      <c r="I22" s="52"/>
      <c r="J22" s="53"/>
      <c r="K22" s="38"/>
      <c r="L22" s="157"/>
      <c r="M22" s="50"/>
      <c r="N22" s="54"/>
      <c r="O22" s="36" t="str">
        <f>IF(Q22="", "NO PRIORITY", IF(ISNA(_xlfn.XLOOKUP(Q22, Organizations!Q:Q, Organizations!P:P, "")), "NO ORG NAME", IF(_xlfn.XLOOKUP(Q22, Organizations!Q:Q, Organizations!P:P, "")="", "NO PRIORITY", _xlfn.XLOOKUP(Q22, Organizations!Q:Q, Organizations!P:P, ""))))</f>
        <v>NO PRIORITY</v>
      </c>
      <c r="R22" s="9" t="str">
        <f t="shared" si="0"/>
        <v xml:space="preserve">Avgo (Theo's RG)|Mike </v>
      </c>
    </row>
    <row r="23" spans="2:18" s="22" customFormat="1" ht="30.2" customHeight="1">
      <c r="B23" s="212" t="str">
        <f>IF(D23="", "NO PRIORITY", IF(ISNA(_xlfn.XLOOKUP(D23, Organizations!C:C, Organizations!B:B, "")), "NO ORG NAME", IF(_xlfn.XLOOKUP(D23, Organizations!C:C, Organizations!B:B, "")="", "NO PRIORITY", _xlfn.XLOOKUP(D23, Organizations!C:C, Organizations!B:B, ""))))</f>
        <v>C</v>
      </c>
      <c r="C23" s="130" t="s">
        <v>2408</v>
      </c>
      <c r="D23" s="161" t="s">
        <v>260</v>
      </c>
      <c r="E23" s="160" t="s">
        <v>2377</v>
      </c>
      <c r="F23" s="36"/>
      <c r="G23" s="48"/>
      <c r="H23" s="159"/>
      <c r="I23" s="52"/>
      <c r="J23" s="53"/>
      <c r="K23" s="38"/>
      <c r="L23" s="157"/>
      <c r="M23" s="50"/>
      <c r="N23" s="54"/>
      <c r="O23" s="36" t="str">
        <f>IF(Q23="", "NO PRIORITY", IF(ISNA(_xlfn.XLOOKUP(Q23, Organizations!Q:Q, Organizations!P:P, "")), "NO ORG NAME", IF(_xlfn.XLOOKUP(Q23, Organizations!Q:Q, Organizations!P:P, "")="", "NO PRIORITY", _xlfn.XLOOKUP(Q23, Organizations!Q:Q, Organizations!P:P, ""))))</f>
        <v>NO PRIORITY</v>
      </c>
      <c r="R23" s="9" t="str">
        <f t="shared" si="0"/>
        <v>Avgo (Theo's RG)|Max</v>
      </c>
    </row>
    <row r="24" spans="2:18" s="22" customFormat="1" ht="30.2" customHeight="1">
      <c r="B24" s="212" t="str">
        <f>IF(D24="", "NO PRIORITY", IF(ISNA(_xlfn.XLOOKUP(D24, Organizations!C:C, Organizations!B:B, "")), "NO ORG NAME", IF(_xlfn.XLOOKUP(D24, Organizations!C:C, Organizations!B:B, "")="", "NO PRIORITY", _xlfn.XLOOKUP(D24, Organizations!C:C, Organizations!B:B, ""))))</f>
        <v>D</v>
      </c>
      <c r="C24" s="130" t="s">
        <v>2409</v>
      </c>
      <c r="D24" s="161" t="s">
        <v>270</v>
      </c>
      <c r="E24" s="160"/>
      <c r="F24" s="36" t="s">
        <v>2410</v>
      </c>
      <c r="G24" s="48"/>
      <c r="H24" s="159"/>
      <c r="I24" s="52"/>
      <c r="J24" s="53"/>
      <c r="K24" s="38"/>
      <c r="L24" s="157"/>
      <c r="M24" s="50"/>
      <c r="N24" s="54"/>
      <c r="O24" s="36" t="str">
        <f>IF(Q24="", "NO PRIORITY", IF(ISNA(_xlfn.XLOOKUP(Q24, Organizations!Q:Q, Organizations!P:P, "")), "NO ORG NAME", IF(_xlfn.XLOOKUP(Q24, Organizations!Q:Q, Organizations!P:P, "")="", "NO PRIORITY", _xlfn.XLOOKUP(Q24, Organizations!Q:Q, Organizations!P:P, ""))))</f>
        <v>NO PRIORITY</v>
      </c>
      <c r="R24" s="9" t="str">
        <f t="shared" si="0"/>
        <v>B N B CREATIONS|SPENCER Beverly</v>
      </c>
    </row>
    <row r="25" spans="2:18" s="22" customFormat="1" ht="30.2" customHeight="1">
      <c r="B25" s="212" t="str">
        <f>IF(D25="", "NO PRIORITY", IF(ISNA(_xlfn.XLOOKUP(D25, Organizations!C:C, Organizations!B:B, "")), "NO ORG NAME", IF(_xlfn.XLOOKUP(D25, Organizations!C:C, Organizations!B:B, "")="", "NO PRIORITY", _xlfn.XLOOKUP(D25, Organizations!C:C, Organizations!B:B, ""))))</f>
        <v>NO PRIORITY</v>
      </c>
      <c r="C25" s="130" t="s">
        <v>2411</v>
      </c>
      <c r="D25" s="161" t="s">
        <v>2412</v>
      </c>
      <c r="E25" s="160"/>
      <c r="F25" s="36"/>
      <c r="G25" s="48"/>
      <c r="H25" s="159"/>
      <c r="I25" s="353" t="s">
        <v>2413</v>
      </c>
      <c r="J25" s="53"/>
      <c r="K25" s="38"/>
      <c r="L25" s="157"/>
      <c r="M25" s="50"/>
      <c r="N25" s="54"/>
      <c r="O25" s="36" t="str">
        <f>IF(Q25="", "NO PRIORITY", IF(ISNA(_xlfn.XLOOKUP(Q25, Organizations!Q:Q, Organizations!P:P, "")), "NO ORG NAME", IF(_xlfn.XLOOKUP(Q25, Organizations!Q:Q, Organizations!P:P, "")="", "NO PRIORITY", _xlfn.XLOOKUP(Q25, Organizations!Q:Q, Organizations!P:P, ""))))</f>
        <v>NO PRIORITY</v>
      </c>
      <c r="R25" s="9" t="str">
        <f t="shared" si="0"/>
        <v>Balis Brothers Catering|Balis</v>
      </c>
    </row>
    <row r="26" spans="2:18" s="22" customFormat="1" ht="30.2" customHeight="1">
      <c r="B26" s="212" t="str">
        <f>IF(D26="", "NO PRIORITY", IF(ISNA(_xlfn.XLOOKUP(D26, Organizations!C:C, Organizations!B:B, "")), "NO ORG NAME", IF(_xlfn.XLOOKUP(D26, Organizations!C:C, Organizations!B:B, "")="", "NO PRIORITY", _xlfn.XLOOKUP(D26, Organizations!C:C, Organizations!B:B, ""))))</f>
        <v>A+</v>
      </c>
      <c r="C26" s="130" t="s">
        <v>2414</v>
      </c>
      <c r="D26" s="161" t="s">
        <v>282</v>
      </c>
      <c r="E26" s="160"/>
      <c r="F26" s="36"/>
      <c r="G26" s="48"/>
      <c r="H26" s="159"/>
      <c r="I26" s="52"/>
      <c r="J26" s="53"/>
      <c r="K26" s="38"/>
      <c r="L26" s="157"/>
      <c r="M26" s="50"/>
      <c r="N26" s="54"/>
      <c r="O26" s="36" t="str">
        <f>IF(Q26="", "NO PRIORITY", IF(ISNA(_xlfn.XLOOKUP(Q26, Organizations!Q:Q, Organizations!P:P, "")), "NO ORG NAME", IF(_xlfn.XLOOKUP(Q26, Organizations!Q:Q, Organizations!P:P, "")="", "NO PRIORITY", _xlfn.XLOOKUP(Q26, Organizations!Q:Q, Organizations!P:P, ""))))</f>
        <v>NO PRIORITY</v>
      </c>
      <c r="R26" s="9" t="str">
        <f t="shared" si="0"/>
        <v xml:space="preserve">Ballyhoo Hospitality|Chef Cardelli </v>
      </c>
    </row>
    <row r="27" spans="2:18" s="22" customFormat="1" ht="30.2" customHeight="1">
      <c r="B27" s="212" t="str">
        <f>IF(D27="", "NO PRIORITY", IF(ISNA(_xlfn.XLOOKUP(D27, Organizations!C:C, Organizations!B:B, "")), "NO ORG NAME", IF(_xlfn.XLOOKUP(D27, Organizations!C:C, Organizations!B:B, "")="", "NO PRIORITY", _xlfn.XLOOKUP(D27, Organizations!C:C, Organizations!B:B, ""))))</f>
        <v>C</v>
      </c>
      <c r="C27" s="130" t="s">
        <v>2415</v>
      </c>
      <c r="D27" s="161" t="s">
        <v>286</v>
      </c>
      <c r="E27" s="160"/>
      <c r="F27" s="36"/>
      <c r="G27" s="48"/>
      <c r="H27" s="159"/>
      <c r="I27" s="52"/>
      <c r="J27" s="53"/>
      <c r="K27" s="38"/>
      <c r="L27" s="157"/>
      <c r="M27" s="50"/>
      <c r="N27" s="54"/>
      <c r="O27" s="36" t="str">
        <f>IF(Q27="", "NO PRIORITY", IF(ISNA(_xlfn.XLOOKUP(Q27, Organizations!Q:Q, Organizations!P:P, "")), "NO ORG NAME", IF(_xlfn.XLOOKUP(Q27, Organizations!Q:Q, Organizations!P:P, "")="", "NO PRIORITY", _xlfn.XLOOKUP(Q27, Organizations!Q:Q, Organizations!P:P, ""))))</f>
        <v>NO PRIORITY</v>
      </c>
      <c r="R27" s="9" t="str">
        <f t="shared" si="0"/>
        <v>Bally's Casino and Hotel|Kyle Ramsy</v>
      </c>
    </row>
    <row r="28" spans="2:18" s="22" customFormat="1" ht="30.2" customHeight="1">
      <c r="B28" s="212" t="str">
        <f>IF(D28="", "NO PRIORITY", IF(ISNA(_xlfn.XLOOKUP(D28, Organizations!C:C, Organizations!B:B, "")), "NO ORG NAME", IF(_xlfn.XLOOKUP(D28, Organizations!C:C, Organizations!B:B, "")="", "NO PRIORITY", _xlfn.XLOOKUP(D28, Organizations!C:C, Organizations!B:B, ""))))</f>
        <v>C</v>
      </c>
      <c r="C28" s="130" t="s">
        <v>2416</v>
      </c>
      <c r="D28" s="161" t="s">
        <v>286</v>
      </c>
      <c r="E28" s="160"/>
      <c r="F28" s="36"/>
      <c r="G28" s="48"/>
      <c r="H28" s="159"/>
      <c r="I28" s="52"/>
      <c r="J28" s="53"/>
      <c r="K28" s="38"/>
      <c r="L28" s="157"/>
      <c r="M28" s="50"/>
      <c r="N28" s="54"/>
      <c r="O28" s="36" t="str">
        <f>IF(Q28="", "NO PRIORITY", IF(ISNA(_xlfn.XLOOKUP(Q28, Organizations!Q:Q, Organizations!P:P, "")), "NO ORG NAME", IF(_xlfn.XLOOKUP(Q28, Organizations!Q:Q, Organizations!P:P, "")="", "NO PRIORITY", _xlfn.XLOOKUP(Q28, Organizations!Q:Q, Organizations!P:P, ""))))</f>
        <v>NO PRIORITY</v>
      </c>
      <c r="R28" s="9" t="str">
        <f t="shared" si="0"/>
        <v xml:space="preserve">Bally's Casino and Hotel|Paul Ramsy </v>
      </c>
    </row>
    <row r="29" spans="2:18" s="22" customFormat="1" ht="30.2" customHeight="1">
      <c r="B29" s="212" t="str">
        <f>IF(D29="", "NO PRIORITY", IF(ISNA(_xlfn.XLOOKUP(D29, Organizations!C:C, Organizations!B:B, "")), "NO ORG NAME", IF(_xlfn.XLOOKUP(D29, Organizations!C:C, Organizations!B:B, "")="", "NO PRIORITY", _xlfn.XLOOKUP(D29, Organizations!C:C, Organizations!B:B, ""))))</f>
        <v>C</v>
      </c>
      <c r="C29" s="130" t="s">
        <v>2417</v>
      </c>
      <c r="D29" s="161" t="s">
        <v>286</v>
      </c>
      <c r="E29" s="160"/>
      <c r="F29" s="36"/>
      <c r="G29" s="48"/>
      <c r="H29" s="159"/>
      <c r="I29" s="52"/>
      <c r="J29" s="53"/>
      <c r="K29" s="38"/>
      <c r="L29" s="157"/>
      <c r="M29" s="50"/>
      <c r="N29" s="54"/>
      <c r="O29" s="36" t="str">
        <f>IF(Q29="", "NO PRIORITY", IF(ISNA(_xlfn.XLOOKUP(Q29, Organizations!Q:Q, Organizations!P:P, "")), "NO ORG NAME", IF(_xlfn.XLOOKUP(Q29, Organizations!Q:Q, Organizations!P:P, "")="", "NO PRIORITY", _xlfn.XLOOKUP(Q29, Organizations!Q:Q, Organizations!P:P, ""))))</f>
        <v>NO PRIORITY</v>
      </c>
      <c r="R29" s="9" t="str">
        <f t="shared" si="0"/>
        <v>Bally's Casino and Hotel|VP Community Engagement</v>
      </c>
    </row>
    <row r="30" spans="2:18" s="22" customFormat="1" ht="30.2" customHeight="1">
      <c r="B30" s="212" t="str">
        <f>IF(D30="", "NO PRIORITY", IF(ISNA(_xlfn.XLOOKUP(D30, Organizations!C:C, Organizations!B:B, "")), "NO ORG NAME", IF(_xlfn.XLOOKUP(D30, Organizations!C:C, Organizations!B:B, "")="", "NO PRIORITY", _xlfn.XLOOKUP(D30, Organizations!C:C, Organizations!B:B, ""))))</f>
        <v>D</v>
      </c>
      <c r="C30" s="130" t="s">
        <v>2418</v>
      </c>
      <c r="D30" s="161" t="s">
        <v>314</v>
      </c>
      <c r="E30" s="160"/>
      <c r="F30" s="36" t="s">
        <v>2419</v>
      </c>
      <c r="G30" s="48"/>
      <c r="H30" s="159"/>
      <c r="I30" s="52"/>
      <c r="J30" s="53"/>
      <c r="K30" s="38"/>
      <c r="L30" s="157"/>
      <c r="M30" s="50"/>
      <c r="N30" s="54"/>
      <c r="O30" s="36" t="str">
        <f>IF(Q30="", "NO PRIORITY", IF(ISNA(_xlfn.XLOOKUP(Q30, Organizations!Q:Q, Organizations!P:P, "")), "NO ORG NAME", IF(_xlfn.XLOOKUP(Q30, Organizations!Q:Q, Organizations!P:P, "")="", "NO PRIORITY", _xlfn.XLOOKUP(Q30, Organizations!Q:Q, Organizations!P:P, ""))))</f>
        <v>NO PRIORITY</v>
      </c>
      <c r="R30" s="9" t="str">
        <f t="shared" si="0"/>
        <v xml:space="preserve">Batter &amp; Berries|David Tsirekas Craig Richardson </v>
      </c>
    </row>
    <row r="31" spans="2:18" s="22" customFormat="1" ht="30.2" customHeight="1">
      <c r="B31" s="212" t="str">
        <f>IF(D31="", "NO PRIORITY", IF(ISNA(_xlfn.XLOOKUP(D31, Organizations!C:C, Organizations!B:B, "")), "NO ORG NAME", IF(_xlfn.XLOOKUP(D31, Organizations!C:C, Organizations!B:B, "")="", "NO PRIORITY", _xlfn.XLOOKUP(D31, Organizations!C:C, Organizations!B:B, ""))))</f>
        <v>D</v>
      </c>
      <c r="C31" s="130" t="s">
        <v>2420</v>
      </c>
      <c r="D31" s="161" t="s">
        <v>346</v>
      </c>
      <c r="E31" s="160"/>
      <c r="F31" s="36"/>
      <c r="G31" s="48"/>
      <c r="H31" s="159"/>
      <c r="I31" s="52"/>
      <c r="J31" s="53"/>
      <c r="K31" s="38"/>
      <c r="L31" s="157"/>
      <c r="M31" s="50"/>
      <c r="N31" s="54"/>
      <c r="O31" s="36" t="str">
        <f>IF(Q31="", "NO PRIORITY", IF(ISNA(_xlfn.XLOOKUP(Q31, Organizations!Q:Q, Organizations!P:P, "")), "NO ORG NAME", IF(_xlfn.XLOOKUP(Q31, Organizations!Q:Q, Organizations!P:P, "")="", "NO PRIORITY", _xlfn.XLOOKUP(Q31, Organizations!Q:Q, Organizations!P:P, ""))))</f>
        <v>NO PRIORITY</v>
      </c>
      <c r="R31" s="9" t="str">
        <f t="shared" si="0"/>
        <v>Big City Tap|Joe Plewa</v>
      </c>
    </row>
    <row r="32" spans="2:18" s="22" customFormat="1" ht="30.2" customHeight="1">
      <c r="B32" s="212" t="str">
        <f>IF(D32="", "NO PRIORITY", IF(ISNA(_xlfn.XLOOKUP(D32, Organizations!C:C, Organizations!B:B, "")), "NO ORG NAME", IF(_xlfn.XLOOKUP(D32, Organizations!C:C, Organizations!B:B, "")="", "NO PRIORITY", _xlfn.XLOOKUP(D32, Organizations!C:C, Organizations!B:B, ""))))</f>
        <v>D</v>
      </c>
      <c r="C32" s="130" t="s">
        <v>2421</v>
      </c>
      <c r="D32" s="161" t="s">
        <v>352</v>
      </c>
      <c r="E32" s="160"/>
      <c r="F32" s="36"/>
      <c r="G32" s="48"/>
      <c r="H32" s="159"/>
      <c r="I32" s="52"/>
      <c r="J32" s="53"/>
      <c r="K32" s="38"/>
      <c r="L32" s="157"/>
      <c r="M32" s="50"/>
      <c r="N32" s="54"/>
      <c r="O32" s="36" t="str">
        <f>IF(Q32="", "NO PRIORITY", IF(ISNA(_xlfn.XLOOKUP(Q32, Organizations!Q:Q, Organizations!P:P, "")), "NO ORG NAME", IF(_xlfn.XLOOKUP(Q32, Organizations!Q:Q, Organizations!P:P, "")="", "NO PRIORITY", _xlfn.XLOOKUP(Q32, Organizations!Q:Q, Organizations!P:P, ""))))</f>
        <v>NO PRIORITY</v>
      </c>
      <c r="R32" s="9" t="str">
        <f t="shared" si="0"/>
        <v>Big Red Oven|Rosenbush</v>
      </c>
    </row>
    <row r="33" spans="2:18" s="22" customFormat="1" ht="30.2" customHeight="1">
      <c r="B33" s="212" t="str">
        <f>IF(D33="", "NO PRIORITY", IF(ISNA(_xlfn.XLOOKUP(D33, Organizations!C:C, Organizations!B:B, "")), "NO ORG NAME", IF(_xlfn.XLOOKUP(D33, Organizations!C:C, Organizations!B:B, "")="", "NO PRIORITY", _xlfn.XLOOKUP(D33, Organizations!C:C, Organizations!B:B, ""))))</f>
        <v>NO PRIORITY</v>
      </c>
      <c r="C33" s="130" t="s">
        <v>2422</v>
      </c>
      <c r="D33" s="161" t="s">
        <v>361</v>
      </c>
      <c r="E33" s="160"/>
      <c r="F33" s="36" t="s">
        <v>2423</v>
      </c>
      <c r="G33" s="48"/>
      <c r="H33" s="159"/>
      <c r="I33" s="52"/>
      <c r="J33" s="53"/>
      <c r="K33" s="38"/>
      <c r="L33" s="157"/>
      <c r="M33" s="50"/>
      <c r="N33" s="54"/>
      <c r="O33" s="36" t="str">
        <f>IF(Q33="", "NO PRIORITY", IF(ISNA(_xlfn.XLOOKUP(Q33, Organizations!Q:Q, Organizations!P:P, "")), "NO ORG NAME", IF(_xlfn.XLOOKUP(Q33, Organizations!Q:Q, Organizations!P:P, "")="", "NO PRIORITY", _xlfn.XLOOKUP(Q33, Organizations!Q:Q, Organizations!P:P, ""))))</f>
        <v>NO PRIORITY</v>
      </c>
      <c r="R33" s="9" t="str">
        <f t="shared" si="0"/>
        <v>Bl Development Group|Antia Zubin</v>
      </c>
    </row>
    <row r="34" spans="2:18" s="22" customFormat="1" ht="30.2" customHeight="1">
      <c r="B34" s="212" t="str">
        <f>IF(D34="", "NO PRIORITY", IF(ISNA(_xlfn.XLOOKUP(D34, Organizations!C:C, Organizations!B:B, "")), "NO ORG NAME", IF(_xlfn.XLOOKUP(D34, Organizations!C:C, Organizations!B:B, "")="", "NO PRIORITY", _xlfn.XLOOKUP(D34, Organizations!C:C, Organizations!B:B, ""))))</f>
        <v>D</v>
      </c>
      <c r="C34" s="130" t="s">
        <v>2424</v>
      </c>
      <c r="D34" s="161" t="s">
        <v>362</v>
      </c>
      <c r="E34" s="160"/>
      <c r="F34" s="36" t="s">
        <v>2425</v>
      </c>
      <c r="G34" s="48"/>
      <c r="H34" s="159"/>
      <c r="I34" s="52"/>
      <c r="J34" s="53"/>
      <c r="K34" s="38"/>
      <c r="L34" s="157"/>
      <c r="M34" s="50"/>
      <c r="N34" s="54"/>
      <c r="O34" s="36" t="str">
        <f>IF(Q34="", "NO PRIORITY", IF(ISNA(_xlfn.XLOOKUP(Q34, Organizations!Q:Q, Organizations!P:P, "")), "NO ORG NAME", IF(_xlfn.XLOOKUP(Q34, Organizations!Q:Q, Organizations!P:P, "")="", "NO PRIORITY", _xlfn.XLOOKUP(Q34, Organizations!Q:Q, Organizations!P:P, ""))))</f>
        <v>NO PRIORITY</v>
      </c>
      <c r="R34" s="9" t="str">
        <f t="shared" si="0"/>
        <v>Blackwing Organic Meats|Christophersen Keegan</v>
      </c>
    </row>
    <row r="35" spans="2:18" s="22" customFormat="1" ht="30.2" customHeight="1">
      <c r="B35" s="212" t="str">
        <f>IF(D35="", "NO PRIORITY", IF(ISNA(_xlfn.XLOOKUP(D35, Organizations!C:C, Organizations!B:B, "")), "NO ORG NAME", IF(_xlfn.XLOOKUP(D35, Organizations!C:C, Organizations!B:B, "")="", "NO PRIORITY", _xlfn.XLOOKUP(D35, Organizations!C:C, Organizations!B:B, ""))))</f>
        <v>D</v>
      </c>
      <c r="C35" s="130" t="s">
        <v>2426</v>
      </c>
      <c r="D35" s="161" t="s">
        <v>367</v>
      </c>
      <c r="E35" s="160"/>
      <c r="F35" s="36" t="s">
        <v>2427</v>
      </c>
      <c r="G35" s="48"/>
      <c r="H35" s="159"/>
      <c r="I35" s="52"/>
      <c r="J35" s="53"/>
      <c r="K35" s="38"/>
      <c r="L35" s="157"/>
      <c r="M35" s="50"/>
      <c r="N35" s="54"/>
      <c r="O35" s="36" t="str">
        <f>IF(Q35="", "NO PRIORITY", IF(ISNA(_xlfn.XLOOKUP(Q35, Organizations!Q:Q, Organizations!P:P, "")), "NO ORG NAME", IF(_xlfn.XLOOKUP(Q35, Organizations!Q:Q, Organizations!P:P, "")="", "NO PRIORITY", _xlfn.XLOOKUP(Q35, Organizations!Q:Q, Organizations!P:P, ""))))</f>
        <v>NO PRIORITY</v>
      </c>
      <c r="R35" s="9" t="str">
        <f t="shared" si="0"/>
        <v>Bloom &amp; Associates|Olichwier Jeff</v>
      </c>
    </row>
    <row r="36" spans="2:18" s="22" customFormat="1" ht="30.2" customHeight="1">
      <c r="B36" s="212" t="str">
        <f>IF(D36="", "NO PRIORITY", IF(ISNA(_xlfn.XLOOKUP(D36, Organizations!C:C, Organizations!B:B, "")), "NO ORG NAME", IF(_xlfn.XLOOKUP(D36, Organizations!C:C, Organizations!B:B, "")="", "NO PRIORITY", _xlfn.XLOOKUP(D36, Organizations!C:C, Organizations!B:B, ""))))</f>
        <v>C</v>
      </c>
      <c r="C36" s="130" t="s">
        <v>2428</v>
      </c>
      <c r="D36" s="161" t="s">
        <v>369</v>
      </c>
      <c r="E36" s="160"/>
      <c r="F36" s="36" t="s">
        <v>2429</v>
      </c>
      <c r="G36" s="48"/>
      <c r="H36" s="159"/>
      <c r="I36" s="52"/>
      <c r="J36" s="53"/>
      <c r="K36" s="38"/>
      <c r="L36" s="157"/>
      <c r="M36" s="50"/>
      <c r="N36" s="54"/>
      <c r="O36" s="36" t="str">
        <f>IF(Q36="", "NO PRIORITY", IF(ISNA(_xlfn.XLOOKUP(Q36, Organizations!Q:Q, Organizations!P:P, "")), "NO ORG NAME", IF(_xlfn.XLOOKUP(Q36, Organizations!Q:Q, Organizations!P:P, "")="", "NO PRIORITY", _xlfn.XLOOKUP(Q36, Organizations!Q:Q, Organizations!P:P, ""))))</f>
        <v>NO PRIORITY</v>
      </c>
      <c r="R36" s="9" t="str">
        <f t="shared" si="0"/>
        <v>Blue Chip Casino|Cullars Patrick</v>
      </c>
    </row>
    <row r="37" spans="2:18" s="22" customFormat="1" ht="30.2" customHeight="1">
      <c r="B37" s="212" t="str">
        <f>IF(D37="", "NO PRIORITY", IF(ISNA(_xlfn.XLOOKUP(D37, Organizations!C:C, Organizations!B:B, "")), "NO ORG NAME", IF(_xlfn.XLOOKUP(D37, Organizations!C:C, Organizations!B:B, "")="", "NO PRIORITY", _xlfn.XLOOKUP(D37, Organizations!C:C, Organizations!B:B, ""))))</f>
        <v>NO PRIORITY</v>
      </c>
      <c r="C37" s="130" t="s">
        <v>2430</v>
      </c>
      <c r="D37" s="161" t="s">
        <v>372</v>
      </c>
      <c r="E37" s="160"/>
      <c r="F37" s="36" t="s">
        <v>2431</v>
      </c>
      <c r="G37" s="48"/>
      <c r="H37" s="159"/>
      <c r="I37" s="52"/>
      <c r="J37" s="53"/>
      <c r="K37" s="38"/>
      <c r="L37" s="157"/>
      <c r="M37" s="50"/>
      <c r="N37" s="54"/>
      <c r="O37" s="36" t="str">
        <f>IF(Q37="", "NO PRIORITY", IF(ISNA(_xlfn.XLOOKUP(Q37, Organizations!Q:Q, Organizations!P:P, "")), "NO ORG NAME", IF(_xlfn.XLOOKUP(Q37, Organizations!Q:Q, Organizations!P:P, "")="", "NO PRIORITY", _xlfn.XLOOKUP(Q37, Organizations!Q:Q, Organizations!P:P, ""))))</f>
        <v>NO PRIORITY</v>
      </c>
      <c r="R37" s="9" t="str">
        <f t="shared" si="0"/>
        <v>Blue Ridge Hotel partners|Ghoman</v>
      </c>
    </row>
    <row r="38" spans="2:18" s="22" customFormat="1" ht="30.2" customHeight="1">
      <c r="B38" s="212" t="str">
        <f>IF(D38="", "NO PRIORITY", IF(ISNA(_xlfn.XLOOKUP(D38, Organizations!C:C, Organizations!B:B, "")), "NO ORG NAME", IF(_xlfn.XLOOKUP(D38, Organizations!C:C, Organizations!B:B, "")="", "NO PRIORITY", _xlfn.XLOOKUP(D38, Organizations!C:C, Organizations!B:B, ""))))</f>
        <v>B</v>
      </c>
      <c r="C38" s="130" t="s">
        <v>2432</v>
      </c>
      <c r="D38" s="161" t="s">
        <v>375</v>
      </c>
      <c r="E38" s="160"/>
      <c r="F38" s="36"/>
      <c r="G38" s="48"/>
      <c r="H38" s="159"/>
      <c r="I38" s="52"/>
      <c r="J38" s="53"/>
      <c r="K38" s="38"/>
      <c r="L38" s="157"/>
      <c r="M38" s="50"/>
      <c r="N38" s="54"/>
      <c r="O38" s="36" t="str">
        <f>IF(Q38="", "NO PRIORITY", IF(ISNA(_xlfn.XLOOKUP(Q38, Organizations!Q:Q, Organizations!P:P, "")), "NO ORG NAME", IF(_xlfn.XLOOKUP(Q38, Organizations!Q:Q, Organizations!P:P, "")="", "NO PRIORITY", _xlfn.XLOOKUP(Q38, Organizations!Q:Q, Organizations!P:P, ""))))</f>
        <v>NO PRIORITY</v>
      </c>
      <c r="R38" s="9" t="str">
        <f t="shared" si="0"/>
        <v>Bob Chinn's  Crabhouse|Seth Minton chef de cuisine</v>
      </c>
    </row>
    <row r="39" spans="2:18" s="22" customFormat="1" ht="30.2" customHeight="1">
      <c r="B39" s="212" t="str">
        <f>IF(D39="", "NO PRIORITY", IF(ISNA(_xlfn.XLOOKUP(D39, Organizations!C:C, Organizations!B:B, "")), "NO ORG NAME", IF(_xlfn.XLOOKUP(D39, Organizations!C:C, Organizations!B:B, "")="", "NO PRIORITY", _xlfn.XLOOKUP(D39, Organizations!C:C, Organizations!B:B, ""))))</f>
        <v>D</v>
      </c>
      <c r="C39" s="130" t="s">
        <v>2433</v>
      </c>
      <c r="D39" s="161" t="s">
        <v>383</v>
      </c>
      <c r="E39" s="160"/>
      <c r="F39" s="36" t="s">
        <v>2434</v>
      </c>
      <c r="G39" s="48"/>
      <c r="H39" s="159"/>
      <c r="I39" s="52"/>
      <c r="J39" s="53"/>
      <c r="K39" s="38"/>
      <c r="L39" s="157"/>
      <c r="M39" s="50"/>
      <c r="N39" s="54"/>
      <c r="O39" s="36" t="str">
        <f>IF(Q39="", "NO PRIORITY", IF(ISNA(_xlfn.XLOOKUP(Q39, Organizations!Q:Q, Organizations!P:P, "")), "NO ORG NAME", IF(_xlfn.XLOOKUP(Q39, Organizations!Q:Q, Organizations!P:P, "")="", "NO PRIORITY", _xlfn.XLOOKUP(Q39, Organizations!Q:Q, Organizations!P:P, ""))))</f>
        <v>NO PRIORITY</v>
      </c>
      <c r="R39" s="9" t="str">
        <f t="shared" si="0"/>
        <v xml:space="preserve">Boelter|Brewer Mark </v>
      </c>
    </row>
    <row r="40" spans="2:18" s="22" customFormat="1" ht="30.2" customHeight="1">
      <c r="B40" s="212" t="str">
        <f>IF(D40="", "NO PRIORITY", IF(ISNA(_xlfn.XLOOKUP(D40, Organizations!C:C, Organizations!B:B, "")), "NO ORG NAME", IF(_xlfn.XLOOKUP(D40, Organizations!C:C, Organizations!B:B, "")="", "NO PRIORITY", _xlfn.XLOOKUP(D40, Organizations!C:C, Organizations!B:B, ""))))</f>
        <v>D</v>
      </c>
      <c r="C40" s="130" t="s">
        <v>2435</v>
      </c>
      <c r="D40" s="161" t="s">
        <v>383</v>
      </c>
      <c r="E40" s="160"/>
      <c r="F40" s="36" t="s">
        <v>2436</v>
      </c>
      <c r="G40" s="48"/>
      <c r="H40" s="159"/>
      <c r="I40" s="52"/>
      <c r="J40" s="53"/>
      <c r="K40" s="38"/>
      <c r="L40" s="157"/>
      <c r="M40" s="50"/>
      <c r="N40" s="54"/>
      <c r="O40" s="36" t="str">
        <f>IF(Q40="", "NO PRIORITY", IF(ISNA(_xlfn.XLOOKUP(Q40, Organizations!Q:Q, Organizations!P:P, "")), "NO ORG NAME", IF(_xlfn.XLOOKUP(Q40, Organizations!Q:Q, Organizations!P:P, "")="", "NO PRIORITY", _xlfn.XLOOKUP(Q40, Organizations!Q:Q, Organizations!P:P, ""))))</f>
        <v>NO PRIORITY</v>
      </c>
      <c r="R40" s="9" t="str">
        <f t="shared" si="0"/>
        <v>Boelter|Krueger</v>
      </c>
    </row>
    <row r="41" spans="2:18" s="22" customFormat="1" ht="30.2" customHeight="1">
      <c r="B41" s="212" t="str">
        <f>IF(D41="", "NO PRIORITY", IF(ISNA(_xlfn.XLOOKUP(D41, Organizations!C:C, Organizations!B:B, "")), "NO ORG NAME", IF(_xlfn.XLOOKUP(D41, Organizations!C:C, Organizations!B:B, "")="", "NO PRIORITY", _xlfn.XLOOKUP(D41, Organizations!C:C, Organizations!B:B, ""))))</f>
        <v>A</v>
      </c>
      <c r="C41" s="130" t="s">
        <v>2437</v>
      </c>
      <c r="D41" s="161" t="s">
        <v>388</v>
      </c>
      <c r="E41" s="160" t="s">
        <v>2438</v>
      </c>
      <c r="F41" s="36"/>
      <c r="G41" s="48" t="s">
        <v>2439</v>
      </c>
      <c r="H41" s="159" t="s">
        <v>138</v>
      </c>
      <c r="I41" s="52"/>
      <c r="J41" s="53" t="s">
        <v>389</v>
      </c>
      <c r="K41" s="38" t="s">
        <v>326</v>
      </c>
      <c r="L41" s="157"/>
      <c r="M41" s="50">
        <v>60607</v>
      </c>
      <c r="N41" s="54" t="s">
        <v>562</v>
      </c>
      <c r="O41" s="36" t="str">
        <f>IF(Q41="", "NO PRIORITY", IF(ISNA(_xlfn.XLOOKUP(Q41, Organizations!Q:Q, Organizations!P:P, "")), "NO ORG NAME", IF(_xlfn.XLOOKUP(Q41, Organizations!Q:Q, Organizations!P:P, "")="", "NO PRIORITY", _xlfn.XLOOKUP(Q41, Organizations!Q:Q, Organizations!P:P, ""))))</f>
        <v>NO PRIORITY</v>
      </c>
      <c r="R41" s="9" t="str">
        <f t="shared" si="0"/>
        <v>Boka Restaurant Group/Momotaro|GIUSEPPE TENTORI</v>
      </c>
    </row>
    <row r="42" spans="2:18" s="22" customFormat="1" ht="30.2" customHeight="1">
      <c r="B42" s="212" t="str">
        <f>IF(D42="", "NO PRIORITY", IF(ISNA(_xlfn.XLOOKUP(D42, Organizations!C:C, Organizations!B:B, "")), "NO ORG NAME", IF(_xlfn.XLOOKUP(D42, Organizations!C:C, Organizations!B:B, "")="", "NO PRIORITY", _xlfn.XLOOKUP(D42, Organizations!C:C, Organizations!B:B, ""))))</f>
        <v>A+</v>
      </c>
      <c r="C42" s="130" t="s">
        <v>2440</v>
      </c>
      <c r="D42" s="161" t="s">
        <v>391</v>
      </c>
      <c r="E42" s="160"/>
      <c r="F42" s="36"/>
      <c r="G42" s="48"/>
      <c r="H42" s="159"/>
      <c r="I42" s="52"/>
      <c r="J42" s="53"/>
      <c r="K42" s="38"/>
      <c r="L42" s="157"/>
      <c r="M42" s="50"/>
      <c r="N42" s="54"/>
      <c r="O42" s="36" t="str">
        <f>IF(Q42="", "NO PRIORITY", IF(ISNA(_xlfn.XLOOKUP(Q42, Organizations!Q:Q, Organizations!P:P, "")), "NO ORG NAME", IF(_xlfn.XLOOKUP(Q42, Organizations!Q:Q, Organizations!P:P, "")="", "NO PRIORITY", _xlfn.XLOOKUP(Q42, Organizations!Q:Q, Organizations!P:P, ""))))</f>
        <v>NO PRIORITY</v>
      </c>
      <c r="R42" s="9" t="str">
        <f t="shared" si="0"/>
        <v>Bon Appetit|Pastry Chef Schawecker</v>
      </c>
    </row>
    <row r="43" spans="2:18" s="22" customFormat="1" ht="30.2" customHeight="1">
      <c r="B43" s="212" t="str">
        <f>IF(D43="", "NO PRIORITY", IF(ISNA(_xlfn.XLOOKUP(D43, Organizations!C:C, Organizations!B:B, "")), "NO ORG NAME", IF(_xlfn.XLOOKUP(D43, Organizations!C:C, Organizations!B:B, "")="", "NO PRIORITY", _xlfn.XLOOKUP(D43, Organizations!C:C, Organizations!B:B, ""))))</f>
        <v>D</v>
      </c>
      <c r="C43" s="130" t="s">
        <v>2441</v>
      </c>
      <c r="D43" s="161" t="s">
        <v>393</v>
      </c>
      <c r="E43" s="160"/>
      <c r="F43" s="36"/>
      <c r="G43" s="48"/>
      <c r="H43" s="159"/>
      <c r="I43" s="52"/>
      <c r="J43" s="53"/>
      <c r="K43" s="38"/>
      <c r="L43" s="157"/>
      <c r="M43" s="50"/>
      <c r="N43" s="54"/>
      <c r="O43" s="36" t="str">
        <f>IF(Q43="", "NO PRIORITY", IF(ISNA(_xlfn.XLOOKUP(Q43, Organizations!Q:Q, Organizations!P:P, "")), "NO ORG NAME", IF(_xlfn.XLOOKUP(Q43, Organizations!Q:Q, Organizations!P:P, "")="", "NO PRIORITY", _xlfn.XLOOKUP(Q43, Organizations!Q:Q, Organizations!P:P, ""))))</f>
        <v>NO PRIORITY</v>
      </c>
      <c r="R43" s="9" t="str">
        <f t="shared" si="0"/>
        <v>BON Manger Catering and Events|Owner Dillon</v>
      </c>
    </row>
    <row r="44" spans="2:18" s="22" customFormat="1" ht="30.2" customHeight="1">
      <c r="B44" s="212" t="str">
        <f>IF(D44="", "NO PRIORITY", IF(ISNA(_xlfn.XLOOKUP(D44, Organizations!C:C, Organizations!B:B, "")), "NO ORG NAME", IF(_xlfn.XLOOKUP(D44, Organizations!C:C, Organizations!B:B, "")="", "NO PRIORITY", _xlfn.XLOOKUP(D44, Organizations!C:C, Organizations!B:B, ""))))</f>
        <v>A</v>
      </c>
      <c r="C44" s="130" t="s">
        <v>2442</v>
      </c>
      <c r="D44" s="161" t="s">
        <v>402</v>
      </c>
      <c r="E44" s="160"/>
      <c r="F44" s="36"/>
      <c r="G44" s="48"/>
      <c r="H44" s="159"/>
      <c r="I44" s="52"/>
      <c r="J44" s="53"/>
      <c r="K44" s="38"/>
      <c r="L44" s="157"/>
      <c r="M44" s="50"/>
      <c r="N44" s="54"/>
      <c r="O44" s="36" t="str">
        <f>IF(Q44="", "NO PRIORITY", IF(ISNA(_xlfn.XLOOKUP(Q44, Organizations!Q:Q, Organizations!P:P, "")), "NO ORG NAME", IF(_xlfn.XLOOKUP(Q44, Organizations!Q:Q, Organizations!P:P, "")="", "NO PRIORITY", _xlfn.XLOOKUP(Q44, Organizations!Q:Q, Organizations!P:P, ""))))</f>
        <v>NO PRIORITY</v>
      </c>
      <c r="R44" s="9" t="str">
        <f t="shared" si="0"/>
        <v>Briar Ridge|Nicky P</v>
      </c>
    </row>
    <row r="45" spans="2:18" s="22" customFormat="1" ht="30.2" customHeight="1">
      <c r="B45" s="212" t="str">
        <f>IF(D45="", "NO PRIORITY", IF(ISNA(_xlfn.XLOOKUP(D45, Organizations!C:C, Organizations!B:B, "")), "NO ORG NAME", IF(_xlfn.XLOOKUP(D45, Organizations!C:C, Organizations!B:B, "")="", "NO PRIORITY", _xlfn.XLOOKUP(D45, Organizations!C:C, Organizations!B:B, ""))))</f>
        <v>B</v>
      </c>
      <c r="C45" s="130" t="s">
        <v>2443</v>
      </c>
      <c r="D45" s="161" t="s">
        <v>410</v>
      </c>
      <c r="E45" s="160" t="s">
        <v>2438</v>
      </c>
      <c r="F45" s="36"/>
      <c r="G45" s="48" t="s">
        <v>210</v>
      </c>
      <c r="H45" s="159" t="s">
        <v>161</v>
      </c>
      <c r="I45" s="52"/>
      <c r="J45" s="53" t="s">
        <v>411</v>
      </c>
      <c r="K45" s="38" t="s">
        <v>2400</v>
      </c>
      <c r="L45" s="157"/>
      <c r="M45" s="50"/>
      <c r="N45" s="54"/>
      <c r="O45" s="36" t="str">
        <f>IF(Q45="", "NO PRIORITY", IF(ISNA(_xlfn.XLOOKUP(Q45, Organizations!Q:Q, Organizations!P:P, "")), "NO ORG NAME", IF(_xlfn.XLOOKUP(Q45, Organizations!Q:Q, Organizations!P:P, "")="", "NO PRIORITY", _xlfn.XLOOKUP(Q45, Organizations!Q:Q, Organizations!P:P, ""))))</f>
        <v>NO PRIORITY</v>
      </c>
      <c r="R45" s="9" t="str">
        <f t="shared" si="0"/>
        <v>Broken barrel bar |Chef. Bryant Anderson</v>
      </c>
    </row>
    <row r="46" spans="2:18" s="22" customFormat="1" ht="30.2" customHeight="1">
      <c r="B46" s="212" t="str">
        <f>IF(D46="", "NO PRIORITY", IF(ISNA(_xlfn.XLOOKUP(D46, Organizations!C:C, Organizations!B:B, "")), "NO ORG NAME", IF(_xlfn.XLOOKUP(D46, Organizations!C:C, Organizations!B:B, "")="", "NO PRIORITY", _xlfn.XLOOKUP(D46, Organizations!C:C, Organizations!B:B, ""))))</f>
        <v>A</v>
      </c>
      <c r="C46" s="130" t="s">
        <v>2444</v>
      </c>
      <c r="D46" s="161" t="s">
        <v>412</v>
      </c>
      <c r="E46" s="160"/>
      <c r="F46" s="36"/>
      <c r="G46" s="48"/>
      <c r="H46" s="159"/>
      <c r="I46" s="52"/>
      <c r="J46" s="53"/>
      <c r="K46" s="38"/>
      <c r="L46" s="157"/>
      <c r="M46" s="50"/>
      <c r="N46" s="54"/>
      <c r="O46" s="36" t="str">
        <f>IF(Q46="", "NO PRIORITY", IF(ISNA(_xlfn.XLOOKUP(Q46, Organizations!Q:Q, Organizations!P:P, "")), "NO ORG NAME", IF(_xlfn.XLOOKUP(Q46, Organizations!Q:Q, Organizations!P:P, "")="", "NO PRIORITY", _xlfn.XLOOKUP(Q46, Organizations!Q:Q, Organizations!P:P, ""))))</f>
        <v>NO PRIORITY</v>
      </c>
      <c r="R46" s="9" t="str">
        <f t="shared" si="0"/>
        <v>Bronzeville WINERY|Chef ERIC WILLIAMS CECILIA CUFF CHEF LAMAR MOORE</v>
      </c>
    </row>
    <row r="47" spans="2:18" s="22" customFormat="1" ht="30.2" customHeight="1">
      <c r="B47" s="212" t="str">
        <f>IF(D47="", "NO PRIORITY", IF(ISNA(_xlfn.XLOOKUP(D47, Organizations!C:C, Organizations!B:B, "")), "NO ORG NAME", IF(_xlfn.XLOOKUP(D47, Organizations!C:C, Organizations!B:B, "")="", "NO PRIORITY", _xlfn.XLOOKUP(D47, Organizations!C:C, Organizations!B:B, ""))))</f>
        <v>D</v>
      </c>
      <c r="C47" s="130" t="s">
        <v>2445</v>
      </c>
      <c r="D47" s="161" t="s">
        <v>416</v>
      </c>
      <c r="E47" s="160"/>
      <c r="F47" s="36" t="s">
        <v>2446</v>
      </c>
      <c r="G47" s="48"/>
      <c r="H47" s="159"/>
      <c r="I47" s="52"/>
      <c r="J47" s="53"/>
      <c r="K47" s="38"/>
      <c r="L47" s="157"/>
      <c r="M47" s="50"/>
      <c r="N47" s="54"/>
      <c r="O47" s="36" t="str">
        <f>IF(Q47="", "NO PRIORITY", IF(ISNA(_xlfn.XLOOKUP(Q47, Organizations!Q:Q, Organizations!P:P, "")), "NO ORG NAME", IF(_xlfn.XLOOKUP(Q47, Organizations!Q:Q, Organizations!P:P, "")="", "NO PRIORITY", _xlfn.XLOOKUP(Q47, Organizations!Q:Q, Organizations!P:P, ""))))</f>
        <v>NO PRIORITY</v>
      </c>
      <c r="R47" s="9" t="str">
        <f t="shared" si="0"/>
        <v>BuB Cafe|Howlett Sarah</v>
      </c>
    </row>
    <row r="48" spans="2:18" s="22" customFormat="1" ht="30.2" customHeight="1">
      <c r="B48" s="212" t="str">
        <f>IF(D48="", "NO PRIORITY", IF(ISNA(_xlfn.XLOOKUP(D48, Organizations!C:C, Organizations!B:B, "")), "NO ORG NAME", IF(_xlfn.XLOOKUP(D48, Organizations!C:C, Organizations!B:B, "")="", "NO PRIORITY", _xlfn.XLOOKUP(D48, Organizations!C:C, Organizations!B:B, ""))))</f>
        <v>C</v>
      </c>
      <c r="C48" s="130" t="s">
        <v>2447</v>
      </c>
      <c r="D48" s="161" t="s">
        <v>423</v>
      </c>
      <c r="E48" s="160"/>
      <c r="F48" s="36"/>
      <c r="G48" s="48"/>
      <c r="H48" s="159" t="s">
        <v>141</v>
      </c>
      <c r="I48" s="52"/>
      <c r="J48" s="53"/>
      <c r="K48" s="38"/>
      <c r="L48" s="157"/>
      <c r="M48" s="50"/>
      <c r="N48" s="54"/>
      <c r="O48" s="36" t="str">
        <f>IF(Q48="", "NO PRIORITY", IF(ISNA(_xlfn.XLOOKUP(Q48, Organizations!Q:Q, Organizations!P:P, "")), "NO ORG NAME", IF(_xlfn.XLOOKUP(Q48, Organizations!Q:Q, Organizations!P:P, "")="", "NO PRIORITY", _xlfn.XLOOKUP(Q48, Organizations!Q:Q, Organizations!P:P, ""))))</f>
        <v>NO PRIORITY</v>
      </c>
      <c r="R48" s="9" t="str">
        <f t="shared" si="0"/>
        <v>Bullpen|Daisy</v>
      </c>
    </row>
    <row r="49" spans="2:18" s="22" customFormat="1" ht="30.2" customHeight="1">
      <c r="B49" s="212" t="str">
        <f>IF(D49="", "NO PRIORITY", IF(ISNA(_xlfn.XLOOKUP(D49, Organizations!C:C, Organizations!B:B, "")), "NO ORG NAME", IF(_xlfn.XLOOKUP(D49, Organizations!C:C, Organizations!B:B, "")="", "NO PRIORITY", _xlfn.XLOOKUP(D49, Organizations!C:C, Organizations!B:B, ""))))</f>
        <v>B</v>
      </c>
      <c r="C49" s="130" t="s">
        <v>2448</v>
      </c>
      <c r="D49" s="161" t="s">
        <v>432</v>
      </c>
      <c r="E49" s="160" t="s">
        <v>2438</v>
      </c>
      <c r="F49" s="36"/>
      <c r="G49" s="48" t="s">
        <v>212</v>
      </c>
      <c r="H49" s="159" t="s">
        <v>161</v>
      </c>
      <c r="I49" s="52"/>
      <c r="J49" s="53" t="s">
        <v>2400</v>
      </c>
      <c r="K49" s="38" t="s">
        <v>2400</v>
      </c>
      <c r="L49" s="157"/>
      <c r="M49" s="50"/>
      <c r="N49" s="54"/>
      <c r="O49" s="36" t="str">
        <f>IF(Q49="", "NO PRIORITY", IF(ISNA(_xlfn.XLOOKUP(Q49, Organizations!Q:Q, Organizations!P:P, "")), "NO ORG NAME", IF(_xlfn.XLOOKUP(Q49, Organizations!Q:Q, Organizations!P:P, "")="", "NO PRIORITY", _xlfn.XLOOKUP(Q49, Organizations!Q:Q, Organizations!P:P, ""))))</f>
        <v>NO PRIORITY</v>
      </c>
      <c r="R49" s="9" t="str">
        <f t="shared" si="0"/>
        <v>Butcher and the bear |Chef Saul Ramos</v>
      </c>
    </row>
    <row r="50" spans="2:18" s="22" customFormat="1" ht="30.2" customHeight="1">
      <c r="B50" s="212" t="str">
        <f>IF(D50="", "NO PRIORITY", IF(ISNA(_xlfn.XLOOKUP(D50, Organizations!C:C, Organizations!B:B, "")), "NO ORG NAME", IF(_xlfn.XLOOKUP(D50, Organizations!C:C, Organizations!B:B, "")="", "NO PRIORITY", _xlfn.XLOOKUP(D50, Organizations!C:C, Organizations!B:B, ""))))</f>
        <v>B</v>
      </c>
      <c r="C50" s="130" t="s">
        <v>2449</v>
      </c>
      <c r="D50" s="161" t="s">
        <v>432</v>
      </c>
      <c r="E50" s="160" t="s">
        <v>2403</v>
      </c>
      <c r="F50" s="36"/>
      <c r="G50" s="48" t="s">
        <v>212</v>
      </c>
      <c r="H50" s="159" t="s">
        <v>161</v>
      </c>
      <c r="I50" s="52"/>
      <c r="J50" s="53" t="s">
        <v>2400</v>
      </c>
      <c r="K50" s="38" t="s">
        <v>2400</v>
      </c>
      <c r="L50" s="157"/>
      <c r="M50" s="50"/>
      <c r="N50" s="54"/>
      <c r="O50" s="36" t="str">
        <f>IF(Q50="", "NO PRIORITY", IF(ISNA(_xlfn.XLOOKUP(Q50, Organizations!Q:Q, Organizations!P:P, "")), "NO ORG NAME", IF(_xlfn.XLOOKUP(Q50, Organizations!Q:Q, Organizations!P:P, "")="", "NO PRIORITY", _xlfn.XLOOKUP(Q50, Organizations!Q:Q, Organizations!P:P, ""))))</f>
        <v>NO PRIORITY</v>
      </c>
      <c r="R50" s="9" t="str">
        <f t="shared" si="0"/>
        <v>Butcher and the bear |Chris and Susie Maloyan -OWNERS</v>
      </c>
    </row>
    <row r="51" spans="2:18" s="22" customFormat="1" ht="30.2" customHeight="1">
      <c r="B51" s="212" t="str">
        <f>IF(D51="", "NO PRIORITY", IF(ISNA(_xlfn.XLOOKUP(D51, Organizations!C:C, Organizations!B:B, "")), "NO ORG NAME", IF(_xlfn.XLOOKUP(D51, Organizations!C:C, Organizations!B:B, "")="", "NO PRIORITY", _xlfn.XLOOKUP(D51, Organizations!C:C, Organizations!B:B, ""))))</f>
        <v>D</v>
      </c>
      <c r="C51" s="130" t="s">
        <v>2450</v>
      </c>
      <c r="D51" s="161" t="s">
        <v>433</v>
      </c>
      <c r="E51" s="160"/>
      <c r="F51" s="36" t="s">
        <v>2451</v>
      </c>
      <c r="G51" s="48"/>
      <c r="H51" s="159"/>
      <c r="I51" s="52"/>
      <c r="J51" s="53"/>
      <c r="K51" s="38"/>
      <c r="L51" s="157"/>
      <c r="M51" s="50"/>
      <c r="N51" s="54"/>
      <c r="O51" s="36" t="str">
        <f>IF(Q51="", "NO PRIORITY", IF(ISNA(_xlfn.XLOOKUP(Q51, Organizations!Q:Q, Organizations!P:P, "")), "NO ORG NAME", IF(_xlfn.XLOOKUP(Q51, Organizations!Q:Q, Organizations!P:P, "")="", "NO PRIORITY", _xlfn.XLOOKUP(Q51, Organizations!Q:Q, Organizations!P:P, ""))))</f>
        <v>NO PRIORITY</v>
      </c>
      <c r="R51" s="9" t="str">
        <f t="shared" si="0"/>
        <v>Cafe 53|shabani Marwan</v>
      </c>
    </row>
    <row r="52" spans="2:18" s="22" customFormat="1" ht="30.2" customHeight="1">
      <c r="B52" s="212" t="str">
        <f>IF(D52="", "NO PRIORITY", IF(ISNA(_xlfn.XLOOKUP(D52, Organizations!C:C, Organizations!B:B, "")), "NO ORG NAME", IF(_xlfn.XLOOKUP(D52, Organizations!C:C, Organizations!B:B, "")="", "NO PRIORITY", _xlfn.XLOOKUP(D52, Organizations!C:C, Organizations!B:B, ""))))</f>
        <v>NO PRIORITY</v>
      </c>
      <c r="C52" s="130" t="s">
        <v>2452</v>
      </c>
      <c r="D52" s="161" t="s">
        <v>435</v>
      </c>
      <c r="E52" s="160"/>
      <c r="F52" s="36" t="s">
        <v>2453</v>
      </c>
      <c r="G52" s="48"/>
      <c r="H52" s="159"/>
      <c r="I52" s="52"/>
      <c r="J52" s="53"/>
      <c r="K52" s="38"/>
      <c r="L52" s="157"/>
      <c r="M52" s="50"/>
      <c r="N52" s="54"/>
      <c r="O52" s="36" t="str">
        <f>IF(Q52="", "NO PRIORITY", IF(ISNA(_xlfn.XLOOKUP(Q52, Organizations!Q:Q, Organizations!P:P, "")), "NO ORG NAME", IF(_xlfn.XLOOKUP(Q52, Organizations!Q:Q, Organizations!P:P, "")="", "NO PRIORITY", _xlfn.XLOOKUP(Q52, Organizations!Q:Q, Organizations!P:P, ""))))</f>
        <v>NO PRIORITY</v>
      </c>
      <c r="R52" s="9" t="str">
        <f t="shared" si="0"/>
        <v>Calling a Chef LLC|Ribel eddie</v>
      </c>
    </row>
    <row r="53" spans="2:18" s="22" customFormat="1" ht="30.2" customHeight="1">
      <c r="B53" s="212" t="str">
        <f>IF(D53="", "NO PRIORITY", IF(ISNA(_xlfn.XLOOKUP(D53, Organizations!C:C, Organizations!B:B, "")), "NO ORG NAME", IF(_xlfn.XLOOKUP(D53, Organizations!C:C, Organizations!B:B, "")="", "NO PRIORITY", _xlfn.XLOOKUP(D53, Organizations!C:C, Organizations!B:B, ""))))</f>
        <v>D</v>
      </c>
      <c r="C53" s="130" t="s">
        <v>2454</v>
      </c>
      <c r="D53" s="161" t="s">
        <v>441</v>
      </c>
      <c r="E53" s="160"/>
      <c r="F53" s="36" t="s">
        <v>2455</v>
      </c>
      <c r="G53" s="48"/>
      <c r="H53" s="159"/>
      <c r="I53" s="52"/>
      <c r="J53" s="53"/>
      <c r="K53" s="38"/>
      <c r="L53" s="157"/>
      <c r="M53" s="50"/>
      <c r="N53" s="54"/>
      <c r="O53" s="36" t="str">
        <f>IF(Q53="", "NO PRIORITY", IF(ISNA(_xlfn.XLOOKUP(Q53, Organizations!Q:Q, Organizations!P:P, "")), "NO ORG NAME", IF(_xlfn.XLOOKUP(Q53, Organizations!Q:Q, Organizations!P:P, "")="", "NO PRIORITY", _xlfn.XLOOKUP(Q53, Organizations!Q:Q, Organizations!P:P, ""))))</f>
        <v>NO PRIORITY</v>
      </c>
      <c r="R53" s="9" t="str">
        <f t="shared" si="0"/>
        <v>Can't Belive It;s Not Meat|Chandler Latricia</v>
      </c>
    </row>
    <row r="54" spans="2:18" s="22" customFormat="1" ht="30.2" customHeight="1">
      <c r="B54" s="212" t="str">
        <f>IF(D54="", "NO PRIORITY", IF(ISNA(_xlfn.XLOOKUP(D54, Organizations!C:C, Organizations!B:B, "")), "NO ORG NAME", IF(_xlfn.XLOOKUP(D54, Organizations!C:C, Organizations!B:B, "")="", "NO PRIORITY", _xlfn.XLOOKUP(D54, Organizations!C:C, Organizations!B:B, ""))))</f>
        <v>D</v>
      </c>
      <c r="C54" s="130" t="s">
        <v>2456</v>
      </c>
      <c r="D54" s="161" t="s">
        <v>448</v>
      </c>
      <c r="E54" s="160"/>
      <c r="F54" s="36"/>
      <c r="G54" s="48"/>
      <c r="H54" s="159"/>
      <c r="I54" s="52"/>
      <c r="J54" s="53"/>
      <c r="K54" s="38"/>
      <c r="L54" s="157"/>
      <c r="M54" s="50"/>
      <c r="N54" s="54"/>
      <c r="O54" s="36" t="str">
        <f>IF(Q54="", "NO PRIORITY", IF(ISNA(_xlfn.XLOOKUP(Q54, Organizations!Q:Q, Organizations!P:P, "")), "NO ORG NAME", IF(_xlfn.XLOOKUP(Q54, Organizations!Q:Q, Organizations!P:P, "")="", "NO PRIORITY", _xlfn.XLOOKUP(Q54, Organizations!Q:Q, Organizations!P:P, ""))))</f>
        <v>NO PRIORITY</v>
      </c>
      <c r="R54" s="9" t="str">
        <f t="shared" si="0"/>
        <v>Carlos &amp; Lupitas Restaurants|carlos Mendez</v>
      </c>
    </row>
    <row r="55" spans="2:18" s="22" customFormat="1" ht="30.2" customHeight="1">
      <c r="B55" s="212" t="str">
        <f>IF(D55="", "NO PRIORITY", IF(ISNA(_xlfn.XLOOKUP(D55, Organizations!C:C, Organizations!B:B, "")), "NO ORG NAME", IF(_xlfn.XLOOKUP(D55, Organizations!C:C, Organizations!B:B, "")="", "NO PRIORITY", _xlfn.XLOOKUP(D55, Organizations!C:C, Organizations!B:B, ""))))</f>
        <v>D</v>
      </c>
      <c r="C55" s="130" t="s">
        <v>2457</v>
      </c>
      <c r="D55" s="161" t="s">
        <v>458</v>
      </c>
      <c r="E55" s="160"/>
      <c r="F55" s="36" t="s">
        <v>2458</v>
      </c>
      <c r="G55" s="48"/>
      <c r="H55" s="159"/>
      <c r="I55" s="52"/>
      <c r="J55" s="53"/>
      <c r="K55" s="38"/>
      <c r="L55" s="157"/>
      <c r="M55" s="50"/>
      <c r="N55" s="54"/>
      <c r="O55" s="36" t="str">
        <f>IF(Q55="", "NO PRIORITY", IF(ISNA(_xlfn.XLOOKUP(Q55, Organizations!Q:Q, Organizations!P:P, "")), "NO ORG NAME", IF(_xlfn.XLOOKUP(Q55, Organizations!Q:Q, Organizations!P:P, "")="", "NO PRIORITY", _xlfn.XLOOKUP(Q55, Organizations!Q:Q, Organizations!P:P, ""))))</f>
        <v>NO PRIORITY</v>
      </c>
      <c r="R55" s="9" t="str">
        <f t="shared" si="0"/>
        <v>Catering Out The Box|Waller Anthony</v>
      </c>
    </row>
    <row r="56" spans="2:18" s="22" customFormat="1" ht="30.2" customHeight="1">
      <c r="B56" s="212" t="str">
        <f>IF(D56="", "NO PRIORITY", IF(ISNA(_xlfn.XLOOKUP(D56, Organizations!C:C, Organizations!B:B, "")), "NO ORG NAME", IF(_xlfn.XLOOKUP(D56, Organizations!C:C, Organizations!B:B, "")="", "NO PRIORITY", _xlfn.XLOOKUP(D56, Organizations!C:C, Organizations!B:B, ""))))</f>
        <v>C</v>
      </c>
      <c r="C56" s="130" t="s">
        <v>2459</v>
      </c>
      <c r="D56" s="161" t="s">
        <v>469</v>
      </c>
      <c r="E56" s="160"/>
      <c r="F56" s="36"/>
      <c r="G56" s="48"/>
      <c r="H56" s="159"/>
      <c r="I56" s="52"/>
      <c r="J56" s="53"/>
      <c r="K56" s="38"/>
      <c r="L56" s="157"/>
      <c r="M56" s="50"/>
      <c r="N56" s="54"/>
      <c r="O56" s="36" t="str">
        <f>IF(Q56="", "NO PRIORITY", IF(ISNA(_xlfn.XLOOKUP(Q56, Organizations!Q:Q, Organizations!P:P, "")), "NO ORG NAME", IF(_xlfn.XLOOKUP(Q56, Organizations!Q:Q, Organizations!P:P, "")="", "NO PRIORITY", _xlfn.XLOOKUP(Q56, Organizations!Q:Q, Organizations!P:P, ""))))</f>
        <v>NO PRIORITY</v>
      </c>
      <c r="R56" s="9" t="str">
        <f t="shared" si="0"/>
        <v>Chaney's Dairy Farm|Christian  Lucas</v>
      </c>
    </row>
    <row r="57" spans="2:18" s="22" customFormat="1" ht="30.2" customHeight="1">
      <c r="B57" s="212" t="str">
        <f>IF(D57="", "NO PRIORITY", IF(ISNA(_xlfn.XLOOKUP(D57, Organizations!C:C, Organizations!B:B, "")), "NO ORG NAME", IF(_xlfn.XLOOKUP(D57, Organizations!C:C, Organizations!B:B, "")="", "NO PRIORITY", _xlfn.XLOOKUP(D57, Organizations!C:C, Organizations!B:B, ""))))</f>
        <v>D</v>
      </c>
      <c r="C57" s="130" t="s">
        <v>2460</v>
      </c>
      <c r="D57" s="161" t="s">
        <v>470</v>
      </c>
      <c r="E57" s="160"/>
      <c r="F57" s="36"/>
      <c r="G57" s="48"/>
      <c r="H57" s="159"/>
      <c r="I57" s="52"/>
      <c r="J57" s="53"/>
      <c r="K57" s="38"/>
      <c r="L57" s="157"/>
      <c r="M57" s="50"/>
      <c r="N57" s="54"/>
      <c r="O57" s="36" t="str">
        <f>IF(Q57="", "NO PRIORITY", IF(ISNA(_xlfn.XLOOKUP(Q57, Organizations!Q:Q, Organizations!P:P, "")), "NO ORG NAME", IF(_xlfn.XLOOKUP(Q57, Organizations!Q:Q, Organizations!P:P, "")="", "NO PRIORITY", _xlfn.XLOOKUP(Q57, Organizations!Q:Q, Organizations!P:P, ""))))</f>
        <v>NO PRIORITY</v>
      </c>
      <c r="R57" s="9" t="str">
        <f t="shared" si="0"/>
        <v>Chapel Street Cafe|GM Uldrich</v>
      </c>
    </row>
    <row r="58" spans="2:18" s="22" customFormat="1" ht="30.2" customHeight="1">
      <c r="B58" s="212" t="str">
        <f>IF(D58="", "NO PRIORITY", IF(ISNA(_xlfn.XLOOKUP(D58, Organizations!C:C, Organizations!B:B, "")), "NO ORG NAME", IF(_xlfn.XLOOKUP(D58, Organizations!C:C, Organizations!B:B, "")="", "NO PRIORITY", _xlfn.XLOOKUP(D58, Organizations!C:C, Organizations!B:B, ""))))</f>
        <v>A</v>
      </c>
      <c r="C58" s="130" t="s">
        <v>2461</v>
      </c>
      <c r="D58" s="161" t="s">
        <v>471</v>
      </c>
      <c r="E58" s="160"/>
      <c r="F58" s="36" t="s">
        <v>2462</v>
      </c>
      <c r="G58" s="48"/>
      <c r="H58" s="159"/>
      <c r="I58" s="52"/>
      <c r="J58" s="53"/>
      <c r="K58" s="38"/>
      <c r="L58" s="157"/>
      <c r="M58" s="50"/>
      <c r="N58" s="54"/>
      <c r="O58" s="36" t="str">
        <f>IF(Q58="", "NO PRIORITY", IF(ISNA(_xlfn.XLOOKUP(Q58, Organizations!Q:Q, Organizations!P:P, "")), "NO ORG NAME", IF(_xlfn.XLOOKUP(Q58, Organizations!Q:Q, Organizations!P:P, "")="", "NO PRIORITY", _xlfn.XLOOKUP(Q58, Organizations!Q:Q, Organizations!P:P, ""))))</f>
        <v>NO PRIORITY</v>
      </c>
      <c r="R58" s="9" t="str">
        <f t="shared" si="0"/>
        <v>Charlie Baggs Culinary Innovations|Baggs Charlie</v>
      </c>
    </row>
    <row r="59" spans="2:18" s="22" customFormat="1" ht="30.2" customHeight="1">
      <c r="B59" s="212" t="str">
        <f>IF(D59="", "NO PRIORITY", IF(ISNA(_xlfn.XLOOKUP(D59, Organizations!C:C, Organizations!B:B, "")), "NO ORG NAME", IF(_xlfn.XLOOKUP(D59, Organizations!C:C, Organizations!B:B, "")="", "NO PRIORITY", _xlfn.XLOOKUP(D59, Organizations!C:C, Organizations!B:B, ""))))</f>
        <v>D</v>
      </c>
      <c r="C59" s="130" t="s">
        <v>2463</v>
      </c>
      <c r="D59" s="161" t="s">
        <v>477</v>
      </c>
      <c r="E59" s="160"/>
      <c r="F59" s="36"/>
      <c r="G59" s="48"/>
      <c r="H59" s="159"/>
      <c r="I59" s="52"/>
      <c r="J59" s="53"/>
      <c r="K59" s="38"/>
      <c r="L59" s="157"/>
      <c r="M59" s="50"/>
      <c r="N59" s="54"/>
      <c r="O59" s="36" t="str">
        <f>IF(Q59="", "NO PRIORITY", IF(ISNA(_xlfn.XLOOKUP(Q59, Organizations!Q:Q, Organizations!P:P, "")), "NO ORG NAME", IF(_xlfn.XLOOKUP(Q59, Organizations!Q:Q, Organizations!P:P, "")="", "NO PRIORITY", _xlfn.XLOOKUP(Q59, Organizations!Q:Q, Organizations!P:P, ""))))</f>
        <v>NO PRIORITY</v>
      </c>
      <c r="R59" s="9" t="str">
        <f t="shared" si="0"/>
        <v>Chasers|Jesse Ayello</v>
      </c>
    </row>
    <row r="60" spans="2:18" s="22" customFormat="1" ht="30.2" customHeight="1">
      <c r="B60" s="212" t="str">
        <f>IF(D60="", "NO PRIORITY", IF(ISNA(_xlfn.XLOOKUP(D60, Organizations!C:C, Organizations!B:B, "")), "NO ORG NAME", IF(_xlfn.XLOOKUP(D60, Organizations!C:C, Organizations!B:B, "")="", "NO PRIORITY", _xlfn.XLOOKUP(D60, Organizations!C:C, Organizations!B:B, ""))))</f>
        <v>D</v>
      </c>
      <c r="C60" s="130" t="s">
        <v>2464</v>
      </c>
      <c r="D60" s="161" t="s">
        <v>479</v>
      </c>
      <c r="E60" s="160"/>
      <c r="F60" s="36"/>
      <c r="G60" s="48"/>
      <c r="H60" s="159"/>
      <c r="I60" s="52"/>
      <c r="J60" s="53"/>
      <c r="K60" s="38"/>
      <c r="L60" s="157"/>
      <c r="M60" s="50"/>
      <c r="N60" s="54"/>
      <c r="O60" s="36" t="str">
        <f>IF(Q60="", "NO PRIORITY", IF(ISNA(_xlfn.XLOOKUP(Q60, Organizations!Q:Q, Organizations!P:P, "")), "NO ORG NAME", IF(_xlfn.XLOOKUP(Q60, Organizations!Q:Q, Organizations!P:P, "")="", "NO PRIORITY", _xlfn.XLOOKUP(Q60, Organizations!Q:Q, Organizations!P:P, ""))))</f>
        <v>NO PRIORITY</v>
      </c>
      <c r="R60" s="9" t="str">
        <f t="shared" si="0"/>
        <v>Cheer's Food &amp; Drink|Nicky P chef Stavo</v>
      </c>
    </row>
    <row r="61" spans="2:18" s="22" customFormat="1" ht="30.2" customHeight="1">
      <c r="B61" s="212" t="str">
        <f>IF(D61="", "NO PRIORITY", IF(ISNA(_xlfn.XLOOKUP(D61, Organizations!C:C, Organizations!B:B, "")), "NO ORG NAME", IF(_xlfn.XLOOKUP(D61, Organizations!C:C, Organizations!B:B, "")="", "NO PRIORITY", _xlfn.XLOOKUP(D61, Organizations!C:C, Organizations!B:B, ""))))</f>
        <v>D</v>
      </c>
      <c r="C61" s="130" t="s">
        <v>2465</v>
      </c>
      <c r="D61" s="161" t="s">
        <v>497</v>
      </c>
      <c r="E61" s="160"/>
      <c r="F61" s="36"/>
      <c r="G61" s="48"/>
      <c r="H61" s="159"/>
      <c r="I61" s="52"/>
      <c r="J61" s="53"/>
      <c r="K61" s="38"/>
      <c r="L61" s="157"/>
      <c r="M61" s="50"/>
      <c r="N61" s="54"/>
      <c r="O61" s="36" t="str">
        <f>IF(Q61="", "NO PRIORITY", IF(ISNA(_xlfn.XLOOKUP(Q61, Organizations!Q:Q, Organizations!P:P, "")), "NO ORG NAME", IF(_xlfn.XLOOKUP(Q61, Organizations!Q:Q, Organizations!P:P, "")="", "NO PRIORITY", _xlfn.XLOOKUP(Q61, Organizations!Q:Q, Organizations!P:P, ""))))</f>
        <v>NO PRIORITY</v>
      </c>
      <c r="R61" s="9" t="str">
        <f t="shared" si="0"/>
        <v>Cherry Creek Golf Course|Schmidt</v>
      </c>
    </row>
    <row r="62" spans="2:18" s="22" customFormat="1" ht="30.2" customHeight="1">
      <c r="B62" s="212" t="str">
        <f>IF(D62="", "NO PRIORITY", IF(ISNA(_xlfn.XLOOKUP(D62, Organizations!C:C, Organizations!B:B, "")), "NO ORG NAME", IF(_xlfn.XLOOKUP(D62, Organizations!C:C, Organizations!B:B, "")="", "NO PRIORITY", _xlfn.XLOOKUP(D62, Organizations!C:C, Organizations!B:B, ""))))</f>
        <v>D</v>
      </c>
      <c r="C62" s="130" t="s">
        <v>2466</v>
      </c>
      <c r="D62" s="161" t="s">
        <v>502</v>
      </c>
      <c r="E62" s="160"/>
      <c r="F62" s="36" t="s">
        <v>2467</v>
      </c>
      <c r="G62" s="48"/>
      <c r="H62" s="159"/>
      <c r="I62" s="52"/>
      <c r="J62" s="53"/>
      <c r="K62" s="38"/>
      <c r="L62" s="157"/>
      <c r="M62" s="50"/>
      <c r="N62" s="54"/>
      <c r="O62" s="36" t="str">
        <f>IF(Q62="", "NO PRIORITY", IF(ISNA(_xlfn.XLOOKUP(Q62, Organizations!Q:Q, Organizations!P:P, "")), "NO ORG NAME", IF(_xlfn.XLOOKUP(Q62, Organizations!Q:Q, Organizations!P:P, "")="", "NO PRIORITY", _xlfn.XLOOKUP(Q62, Organizations!Q:Q, Organizations!P:P, ""))))</f>
        <v>NO PRIORITY</v>
      </c>
      <c r="R62" s="9" t="str">
        <f t="shared" si="0"/>
        <v>Chicago Club Makers LLC|Mastroianni Salvatore</v>
      </c>
    </row>
    <row r="63" spans="2:18" s="22" customFormat="1" ht="30.2" customHeight="1">
      <c r="B63" s="212" t="str">
        <f>IF(D63="", "NO PRIORITY", IF(ISNA(_xlfn.XLOOKUP(D63, Organizations!C:C, Organizations!B:B, "")), "NO ORG NAME", IF(_xlfn.XLOOKUP(D63, Organizations!C:C, Organizations!B:B, "")="", "NO PRIORITY", _xlfn.XLOOKUP(D63, Organizations!C:C, Organizations!B:B, ""))))</f>
        <v>D</v>
      </c>
      <c r="C63" s="130" t="s">
        <v>2468</v>
      </c>
      <c r="D63" s="161" t="s">
        <v>511</v>
      </c>
      <c r="E63" s="160"/>
      <c r="F63" s="36" t="s">
        <v>2469</v>
      </c>
      <c r="G63" s="48"/>
      <c r="H63" s="159"/>
      <c r="I63" s="52"/>
      <c r="J63" s="53"/>
      <c r="K63" s="38"/>
      <c r="L63" s="157"/>
      <c r="M63" s="50"/>
      <c r="N63" s="54"/>
      <c r="O63" s="36" t="str">
        <f>IF(Q63="", "NO PRIORITY", IF(ISNA(_xlfn.XLOOKUP(Q63, Organizations!Q:Q, Organizations!P:P, "")), "NO ORG NAME", IF(_xlfn.XLOOKUP(Q63, Organizations!Q:Q, Organizations!P:P, "")="", "NO PRIORITY", _xlfn.XLOOKUP(Q63, Organizations!Q:Q, Organizations!P:P, ""))))</f>
        <v>NO PRIORITY</v>
      </c>
      <c r="R63" s="9" t="str">
        <f t="shared" si="0"/>
        <v>Chicago Vegan Foods|DeBlasio Doninic</v>
      </c>
    </row>
    <row r="64" spans="2:18" s="22" customFormat="1" ht="30.2" customHeight="1">
      <c r="B64" s="212" t="str">
        <f>IF(D64="", "NO PRIORITY", IF(ISNA(_xlfn.XLOOKUP(D64, Organizations!C:C, Organizations!B:B, "")), "NO ORG NAME", IF(_xlfn.XLOOKUP(D64, Organizations!C:C, Organizations!B:B, "")="", "NO PRIORITY", _xlfn.XLOOKUP(D64, Organizations!C:C, Organizations!B:B, ""))))</f>
        <v>D</v>
      </c>
      <c r="C64" s="130" t="s">
        <v>2470</v>
      </c>
      <c r="D64" s="161" t="s">
        <v>513</v>
      </c>
      <c r="E64" s="160"/>
      <c r="F64" s="36" t="s">
        <v>2471</v>
      </c>
      <c r="G64" s="48"/>
      <c r="H64" s="159"/>
      <c r="I64" s="52"/>
      <c r="J64" s="53"/>
      <c r="K64" s="38"/>
      <c r="L64" s="157"/>
      <c r="M64" s="50"/>
      <c r="N64" s="54"/>
      <c r="O64" s="36" t="str">
        <f>IF(Q64="", "NO PRIORITY", IF(ISNA(_xlfn.XLOOKUP(Q64, Organizations!Q:Q, Organizations!P:P, "")), "NO ORG NAME", IF(_xlfn.XLOOKUP(Q64, Organizations!Q:Q, Organizations!P:P, "")="", "NO PRIORITY", _xlfn.XLOOKUP(Q64, Organizations!Q:Q, Organizations!P:P, ""))))</f>
        <v>NO PRIORITY</v>
      </c>
      <c r="R64" s="9" t="str">
        <f t="shared" si="0"/>
        <v>Chicago winery|Manager Romano</v>
      </c>
    </row>
    <row r="65" spans="2:18" s="22" customFormat="1" ht="30.2" customHeight="1">
      <c r="B65" s="212" t="str">
        <f>IF(D65="", "NO PRIORITY", IF(ISNA(_xlfn.XLOOKUP(D65, Organizations!C:C, Organizations!B:B, "")), "NO ORG NAME", IF(_xlfn.XLOOKUP(D65, Organizations!C:C, Organizations!B:B, "")="", "NO PRIORITY", _xlfn.XLOOKUP(D65, Organizations!C:C, Organizations!B:B, ""))))</f>
        <v>D</v>
      </c>
      <c r="C65" s="130" t="s">
        <v>2472</v>
      </c>
      <c r="D65" s="161" t="s">
        <v>516</v>
      </c>
      <c r="E65" s="160"/>
      <c r="F65" s="36" t="s">
        <v>2473</v>
      </c>
      <c r="G65" s="48"/>
      <c r="H65" s="159"/>
      <c r="I65" s="52"/>
      <c r="J65" s="53"/>
      <c r="K65" s="38"/>
      <c r="L65" s="157"/>
      <c r="M65" s="50"/>
      <c r="N65" s="54"/>
      <c r="O65" s="36" t="str">
        <f>IF(Q65="", "NO PRIORITY", IF(ISNA(_xlfn.XLOOKUP(Q65, Organizations!Q:Q, Organizations!P:P, "")), "NO ORG NAME", IF(_xlfn.XLOOKUP(Q65, Organizations!Q:Q, Organizations!P:P, "")="", "NO PRIORITY", _xlfn.XLOOKUP(Q65, Organizations!Q:Q, Organizations!P:P, ""))))</f>
        <v>NO PRIORITY</v>
      </c>
      <c r="R65" s="9" t="str">
        <f t="shared" si="0"/>
        <v>Chocolate Shoppe Ice Cream Co|Tuler Michelle</v>
      </c>
    </row>
    <row r="66" spans="2:18" s="22" customFormat="1" ht="30.2" customHeight="1">
      <c r="B66" s="212" t="str">
        <f>IF(D66="", "NO PRIORITY", IF(ISNA(_xlfn.XLOOKUP(D66, Organizations!C:C, Organizations!B:B, "")), "NO ORG NAME", IF(_xlfn.XLOOKUP(D66, Organizations!C:C, Organizations!B:B, "")="", "NO PRIORITY", _xlfn.XLOOKUP(D66, Organizations!C:C, Organizations!B:B, ""))))</f>
        <v>D</v>
      </c>
      <c r="C66" s="130" t="s">
        <v>2474</v>
      </c>
      <c r="D66" s="161" t="s">
        <v>523</v>
      </c>
      <c r="E66" s="160"/>
      <c r="F66" s="36" t="s">
        <v>2475</v>
      </c>
      <c r="G66" s="48"/>
      <c r="H66" s="159"/>
      <c r="I66" s="52"/>
      <c r="J66" s="53"/>
      <c r="K66" s="38"/>
      <c r="L66" s="157"/>
      <c r="M66" s="50"/>
      <c r="N66" s="54"/>
      <c r="O66" s="36" t="str">
        <f>IF(Q66="", "NO PRIORITY", IF(ISNA(_xlfn.XLOOKUP(Q66, Organizations!Q:Q, Organizations!P:P, "")), "NO ORG NAME", IF(_xlfn.XLOOKUP(Q66, Organizations!Q:Q, Organizations!P:P, "")="", "NO PRIORITY", _xlfn.XLOOKUP(Q66, Organizations!Q:Q, Organizations!P:P, ""))))</f>
        <v>NO PRIORITY</v>
      </c>
      <c r="R66" s="9" t="str">
        <f t="shared" si="0"/>
        <v>ClarkLindsey|Newson delangelo</v>
      </c>
    </row>
    <row r="67" spans="2:18" s="22" customFormat="1" ht="30.2" customHeight="1">
      <c r="B67" s="212" t="str">
        <f>IF(D67="", "NO PRIORITY", IF(ISNA(_xlfn.XLOOKUP(D67, Organizations!C:C, Organizations!B:B, "")), "NO ORG NAME", IF(_xlfn.XLOOKUP(D67, Organizations!C:C, Organizations!B:B, "")="", "NO PRIORITY", _xlfn.XLOOKUP(D67, Organizations!C:C, Organizations!B:B, ""))))</f>
        <v>D</v>
      </c>
      <c r="C67" s="130" t="s">
        <v>2476</v>
      </c>
      <c r="D67" s="161" t="s">
        <v>523</v>
      </c>
      <c r="E67" s="160"/>
      <c r="F67" s="36" t="s">
        <v>2477</v>
      </c>
      <c r="G67" s="48"/>
      <c r="H67" s="159"/>
      <c r="I67" s="52"/>
      <c r="J67" s="53"/>
      <c r="K67" s="38"/>
      <c r="L67" s="157"/>
      <c r="M67" s="50"/>
      <c r="N67" s="54"/>
      <c r="O67" s="36" t="str">
        <f>IF(Q67="", "NO PRIORITY", IF(ISNA(_xlfn.XLOOKUP(Q67, Organizations!Q:Q, Organizations!P:P, "")), "NO ORG NAME", IF(_xlfn.XLOOKUP(Q67, Organizations!Q:Q, Organizations!P:P, "")="", "NO PRIORITY", _xlfn.XLOOKUP(Q67, Organizations!Q:Q, Organizations!P:P, ""))))</f>
        <v>NO PRIORITY</v>
      </c>
      <c r="R67" s="9" t="str">
        <f t="shared" si="0"/>
        <v>ClarkLindsey|Wyman beth</v>
      </c>
    </row>
    <row r="68" spans="2:18" s="22" customFormat="1" ht="30.2" customHeight="1">
      <c r="B68" s="212" t="str">
        <f>IF(D68="", "NO PRIORITY", IF(ISNA(_xlfn.XLOOKUP(D68, Organizations!C:C, Organizations!B:B, "")), "NO ORG NAME", IF(_xlfn.XLOOKUP(D68, Organizations!C:C, Organizations!B:B, "")="", "NO PRIORITY", _xlfn.XLOOKUP(D68, Organizations!C:C, Organizations!B:B, ""))))</f>
        <v>A</v>
      </c>
      <c r="C68" s="130" t="s">
        <v>2478</v>
      </c>
      <c r="D68" s="161" t="s">
        <v>532</v>
      </c>
      <c r="E68" s="160"/>
      <c r="F68" s="36"/>
      <c r="G68" s="48"/>
      <c r="H68" s="159"/>
      <c r="I68" s="52"/>
      <c r="J68" s="53"/>
      <c r="K68" s="38"/>
      <c r="L68" s="157"/>
      <c r="M68" s="50"/>
      <c r="N68" s="54"/>
      <c r="O68" s="36" t="str">
        <f>IF(Q68="", "NO PRIORITY", IF(ISNA(_xlfn.XLOOKUP(Q68, Organizations!Q:Q, Organizations!P:P, "")), "NO ORG NAME", IF(_xlfn.XLOOKUP(Q68, Organizations!Q:Q, Organizations!P:P, "")="", "NO PRIORITY", _xlfn.XLOOKUP(Q68, Organizations!Q:Q, Organizations!P:P, ""))))</f>
        <v>NO PRIORITY</v>
      </c>
      <c r="R68" s="9" t="str">
        <f t="shared" si="0"/>
        <v>Club 18 at Mister B's(Evansville and Owensboro|Jay Wright General Manager</v>
      </c>
    </row>
    <row r="69" spans="2:18" s="22" customFormat="1" ht="30.2" customHeight="1">
      <c r="B69" s="212" t="str">
        <f>IF(D69="", "NO PRIORITY", IF(ISNA(_xlfn.XLOOKUP(D69, Organizations!C:C, Organizations!B:B, "")), "NO ORG NAME", IF(_xlfn.XLOOKUP(D69, Organizations!C:C, Organizations!B:B, "")="", "NO PRIORITY", _xlfn.XLOOKUP(D69, Organizations!C:C, Organizations!B:B, ""))))</f>
        <v>NO PRIORITY</v>
      </c>
      <c r="C69" s="130" t="s">
        <v>2479</v>
      </c>
      <c r="D69" s="161" t="s">
        <v>544</v>
      </c>
      <c r="E69" s="160"/>
      <c r="F69" s="36"/>
      <c r="G69" s="48"/>
      <c r="H69" s="159"/>
      <c r="I69" s="52"/>
      <c r="J69" s="53"/>
      <c r="K69" s="38"/>
      <c r="L69" s="157"/>
      <c r="M69" s="50"/>
      <c r="N69" s="54"/>
      <c r="O69" s="36" t="str">
        <f>IF(Q69="", "NO PRIORITY", IF(ISNA(_xlfn.XLOOKUP(Q69, Organizations!Q:Q, Organizations!P:P, "")), "NO ORG NAME", IF(_xlfn.XLOOKUP(Q69, Organizations!Q:Q, Organizations!P:P, "")="", "NO PRIORITY", _xlfn.XLOOKUP(Q69, Organizations!Q:Q, Organizations!P:P, ""))))</f>
        <v>NO PRIORITY</v>
      </c>
      <c r="R69" s="9" t="str">
        <f t="shared" si="0"/>
        <v>Colasanti's / Milford Markets|Cromwell</v>
      </c>
    </row>
    <row r="70" spans="2:18" s="22" customFormat="1" ht="30.2" customHeight="1">
      <c r="B70" s="212" t="str">
        <f>IF(D70="", "NO PRIORITY", IF(ISNA(_xlfn.XLOOKUP(D70, Organizations!C:C, Organizations!B:B, "")), "NO ORG NAME", IF(_xlfn.XLOOKUP(D70, Organizations!C:C, Organizations!B:B, "")="", "NO PRIORITY", _xlfn.XLOOKUP(D70, Organizations!C:C, Organizations!B:B, ""))))</f>
        <v>D</v>
      </c>
      <c r="C70" s="130" t="s">
        <v>2480</v>
      </c>
      <c r="D70" s="161" t="s">
        <v>548</v>
      </c>
      <c r="E70" s="160"/>
      <c r="F70" s="36" t="s">
        <v>2481</v>
      </c>
      <c r="G70" s="48"/>
      <c r="H70" s="159"/>
      <c r="I70" s="52"/>
      <c r="J70" s="53"/>
      <c r="K70" s="38"/>
      <c r="L70" s="157"/>
      <c r="M70" s="50"/>
      <c r="N70" s="54"/>
      <c r="O70" s="36" t="str">
        <f>IF(Q70="", "NO PRIORITY", IF(ISNA(_xlfn.XLOOKUP(Q70, Organizations!Q:Q, Organizations!P:P, "")), "NO ORG NAME", IF(_xlfn.XLOOKUP(Q70, Organizations!Q:Q, Organizations!P:P, "")="", "NO PRIORITY", _xlfn.XLOOKUP(Q70, Organizations!Q:Q, Organizations!P:P, ""))))</f>
        <v>NO PRIORITY</v>
      </c>
      <c r="R70" s="9" t="str">
        <f t="shared" ref="R70:R133" si="1">IF(D70&lt;&gt;"", D70 &amp; "|" &amp; C70, "")</f>
        <v>Concept Development Group|Geiser Albert</v>
      </c>
    </row>
    <row r="71" spans="2:18" s="22" customFormat="1" ht="30.2" customHeight="1">
      <c r="B71" s="212" t="str">
        <f>IF(D71="", "NO PRIORITY", IF(ISNA(_xlfn.XLOOKUP(D71, Organizations!C:C, Organizations!B:B, "")), "NO ORG NAME", IF(_xlfn.XLOOKUP(D71, Organizations!C:C, Organizations!B:B, "")="", "NO PRIORITY", _xlfn.XLOOKUP(D71, Organizations!C:C, Organizations!B:B, ""))))</f>
        <v>D</v>
      </c>
      <c r="C71" s="130" t="s">
        <v>2482</v>
      </c>
      <c r="D71" s="161" t="s">
        <v>549</v>
      </c>
      <c r="E71" s="160"/>
      <c r="F71" s="36" t="s">
        <v>2483</v>
      </c>
      <c r="G71" s="48"/>
      <c r="H71" s="159"/>
      <c r="I71" s="52"/>
      <c r="J71" s="53"/>
      <c r="K71" s="38"/>
      <c r="L71" s="157"/>
      <c r="M71" s="50"/>
      <c r="N71" s="54"/>
      <c r="O71" s="36" t="str">
        <f>IF(Q71="", "NO PRIORITY", IF(ISNA(_xlfn.XLOOKUP(Q71, Organizations!Q:Q, Organizations!P:P, "")), "NO ORG NAME", IF(_xlfn.XLOOKUP(Q71, Organizations!Q:Q, Organizations!P:P, "")="", "NO PRIORITY", _xlfn.XLOOKUP(Q71, Organizations!Q:Q, Organizations!P:P, ""))))</f>
        <v>NO PRIORITY</v>
      </c>
      <c r="R71" s="9" t="str">
        <f t="shared" si="1"/>
        <v>Concordia College Dining Services|Vanderbilt william</v>
      </c>
    </row>
    <row r="72" spans="2:18" s="22" customFormat="1" ht="30.2" customHeight="1">
      <c r="B72" s="212" t="str">
        <f>IF(D72="", "NO PRIORITY", IF(ISNA(_xlfn.XLOOKUP(D72, Organizations!C:C, Organizations!B:B, "")), "NO ORG NAME", IF(_xlfn.XLOOKUP(D72, Organizations!C:C, Organizations!B:B, "")="", "NO PRIORITY", _xlfn.XLOOKUP(D72, Organizations!C:C, Organizations!B:B, ""))))</f>
        <v>NO PRIORITY</v>
      </c>
      <c r="C72" s="130" t="s">
        <v>2484</v>
      </c>
      <c r="D72" s="161" t="s">
        <v>550</v>
      </c>
      <c r="E72" s="160"/>
      <c r="F72" s="36"/>
      <c r="G72" s="48"/>
      <c r="H72" s="159"/>
      <c r="I72" s="52"/>
      <c r="J72" s="53"/>
      <c r="K72" s="38"/>
      <c r="L72" s="157"/>
      <c r="M72" s="50"/>
      <c r="N72" s="54"/>
      <c r="O72" s="36" t="str">
        <f>IF(Q72="", "NO PRIORITY", IF(ISNA(_xlfn.XLOOKUP(Q72, Organizations!Q:Q, Organizations!P:P, "")), "NO ORG NAME", IF(_xlfn.XLOOKUP(Q72, Organizations!Q:Q, Organizations!P:P, "")="", "NO PRIORITY", _xlfn.XLOOKUP(Q72, Organizations!Q:Q, Organizations!P:P, ""))))</f>
        <v>NO PRIORITY</v>
      </c>
      <c r="R72" s="9" t="str">
        <f t="shared" si="1"/>
        <v>Continental Canteen - Sterling Heights, MI|Boyer zachary</v>
      </c>
    </row>
    <row r="73" spans="2:18" s="22" customFormat="1" ht="30.2" customHeight="1">
      <c r="B73" s="212" t="str">
        <f>IF(D73="", "NO PRIORITY", IF(ISNA(_xlfn.XLOOKUP(D73, Organizations!C:C, Organizations!B:B, "")), "NO ORG NAME", IF(_xlfn.XLOOKUP(D73, Organizations!C:C, Organizations!B:B, "")="", "NO PRIORITY", _xlfn.XLOOKUP(D73, Organizations!C:C, Organizations!B:B, ""))))</f>
        <v>D</v>
      </c>
      <c r="C73" s="130" t="s">
        <v>2485</v>
      </c>
      <c r="D73" s="161" t="s">
        <v>552</v>
      </c>
      <c r="E73" s="160"/>
      <c r="F73" s="36"/>
      <c r="G73" s="48"/>
      <c r="H73" s="159"/>
      <c r="I73" s="52"/>
      <c r="J73" s="53"/>
      <c r="K73" s="38"/>
      <c r="L73" s="157"/>
      <c r="M73" s="50"/>
      <c r="N73" s="54"/>
      <c r="O73" s="36" t="str">
        <f>IF(Q73="", "NO PRIORITY", IF(ISNA(_xlfn.XLOOKUP(Q73, Organizations!Q:Q, Organizations!P:P, "")), "NO ORG NAME", IF(_xlfn.XLOOKUP(Q73, Organizations!Q:Q, Organizations!P:P, "")="", "NO PRIORITY", _xlfn.XLOOKUP(Q73, Organizations!Q:Q, Organizations!P:P, ""))))</f>
        <v>NO PRIORITY</v>
      </c>
      <c r="R73" s="9" t="str">
        <f t="shared" si="1"/>
        <v>Copper Fox|Stafford</v>
      </c>
    </row>
    <row r="74" spans="2:18" s="22" customFormat="1" ht="30.2" customHeight="1">
      <c r="B74" s="212" t="str">
        <f>IF(D74="", "NO PRIORITY", IF(ISNA(_xlfn.XLOOKUP(D74, Organizations!C:C, Organizations!B:B, "")), "NO ORG NAME", IF(_xlfn.XLOOKUP(D74, Organizations!C:C, Organizations!B:B, "")="", "NO PRIORITY", _xlfn.XLOOKUP(D74, Organizations!C:C, Organizations!B:B, ""))))</f>
        <v>A+</v>
      </c>
      <c r="C74" s="130" t="s">
        <v>2486</v>
      </c>
      <c r="D74" s="161" t="s">
        <v>561</v>
      </c>
      <c r="E74" s="160"/>
      <c r="F74" s="36"/>
      <c r="G74" s="48"/>
      <c r="H74" s="159" t="s">
        <v>138</v>
      </c>
      <c r="I74" s="52"/>
      <c r="J74" s="53"/>
      <c r="K74" s="38"/>
      <c r="L74" s="157"/>
      <c r="M74" s="50"/>
      <c r="N74" s="54"/>
      <c r="O74" s="36" t="str">
        <f>IF(Q74="", "NO PRIORITY", IF(ISNA(_xlfn.XLOOKUP(Q74, Organizations!Q:Q, Organizations!P:P, "")), "NO ORG NAME", IF(_xlfn.XLOOKUP(Q74, Organizations!Q:Q, Organizations!P:P, "")="", "NO PRIORITY", _xlfn.XLOOKUP(Q74, Organizations!Q:Q, Organizations!P:P, ""))))</f>
        <v>NO PRIORITY</v>
      </c>
      <c r="R74" s="9" t="str">
        <f t="shared" si="1"/>
        <v>Cornerstone Restaurant Group|Chef Bill Kim</v>
      </c>
    </row>
    <row r="75" spans="2:18" s="22" customFormat="1" ht="30.2" customHeight="1">
      <c r="B75" s="212" t="str">
        <f>IF(D75="", "NO PRIORITY", IF(ISNA(_xlfn.XLOOKUP(D75, Organizations!C:C, Organizations!B:B, "")), "NO ORG NAME", IF(_xlfn.XLOOKUP(D75, Organizations!C:C, Organizations!B:B, "")="", "NO PRIORITY", _xlfn.XLOOKUP(D75, Organizations!C:C, Organizations!B:B, ""))))</f>
        <v>D</v>
      </c>
      <c r="C75" s="130" t="s">
        <v>2487</v>
      </c>
      <c r="D75" s="161" t="s">
        <v>569</v>
      </c>
      <c r="E75" s="160"/>
      <c r="F75" s="36" t="s">
        <v>2488</v>
      </c>
      <c r="G75" s="48"/>
      <c r="H75" s="159"/>
      <c r="I75" s="52"/>
      <c r="J75" s="53"/>
      <c r="K75" s="38"/>
      <c r="L75" s="157"/>
      <c r="M75" s="50"/>
      <c r="N75" s="54"/>
      <c r="O75" s="36" t="str">
        <f>IF(Q75="", "NO PRIORITY", IF(ISNA(_xlfn.XLOOKUP(Q75, Organizations!Q:Q, Organizations!P:P, "")), "NO ORG NAME", IF(_xlfn.XLOOKUP(Q75, Organizations!Q:Q, Organizations!P:P, "")="", "NO PRIORITY", _xlfn.XLOOKUP(Q75, Organizations!Q:Q, Organizations!P:P, ""))))</f>
        <v>NO PRIORITY</v>
      </c>
      <c r="R75" s="9" t="str">
        <f t="shared" si="1"/>
        <v>Craft &amp; Crew Hospitality|Derheim</v>
      </c>
    </row>
    <row r="76" spans="2:18" s="22" customFormat="1" ht="30.2" customHeight="1">
      <c r="B76" s="212" t="str">
        <f>IF(D76="", "NO PRIORITY", IF(ISNA(_xlfn.XLOOKUP(D76, Organizations!C:C, Organizations!B:B, "")), "NO ORG NAME", IF(_xlfn.XLOOKUP(D76, Organizations!C:C, Organizations!B:B, "")="", "NO PRIORITY", _xlfn.XLOOKUP(D76, Organizations!C:C, Organizations!B:B, ""))))</f>
        <v>NO PRIORITY</v>
      </c>
      <c r="C76" s="130" t="s">
        <v>2489</v>
      </c>
      <c r="D76" s="161" t="s">
        <v>573</v>
      </c>
      <c r="E76" s="160"/>
      <c r="F76" s="36" t="s">
        <v>2490</v>
      </c>
      <c r="G76" s="48" t="s">
        <v>2491</v>
      </c>
      <c r="H76" s="159"/>
      <c r="I76" s="52"/>
      <c r="J76" s="53"/>
      <c r="K76" s="38"/>
      <c r="L76" s="157"/>
      <c r="M76" s="50"/>
      <c r="N76" s="54"/>
      <c r="O76" s="36" t="str">
        <f>IF(Q76="", "NO PRIORITY", IF(ISNA(_xlfn.XLOOKUP(Q76, Organizations!Q:Q, Organizations!P:P, "")), "NO ORG NAME", IF(_xlfn.XLOOKUP(Q76, Organizations!Q:Q, Organizations!P:P, "")="", "NO PRIORITY", _xlfn.XLOOKUP(Q76, Organizations!Q:Q, Organizations!P:P, ""))))</f>
        <v>NO PRIORITY</v>
      </c>
      <c r="R76" s="9" t="str">
        <f t="shared" si="1"/>
        <v>Creekside Restaurant &amp; Bar|Juarez</v>
      </c>
    </row>
    <row r="77" spans="2:18" s="22" customFormat="1" ht="30.2" customHeight="1">
      <c r="B77" s="212" t="str">
        <f>IF(D77="", "NO PRIORITY", IF(ISNA(_xlfn.XLOOKUP(D77, Organizations!C:C, Organizations!B:B, "")), "NO ORG NAME", IF(_xlfn.XLOOKUP(D77, Organizations!C:C, Organizations!B:B, "")="", "NO PRIORITY", _xlfn.XLOOKUP(D77, Organizations!C:C, Organizations!B:B, ""))))</f>
        <v>A</v>
      </c>
      <c r="C77" s="130" t="s">
        <v>2492</v>
      </c>
      <c r="D77" s="161" t="s">
        <v>579</v>
      </c>
      <c r="E77" s="160"/>
      <c r="F77" s="36"/>
      <c r="G77" s="48"/>
      <c r="H77" s="159"/>
      <c r="I77" s="52"/>
      <c r="J77" s="53"/>
      <c r="K77" s="38"/>
      <c r="L77" s="157"/>
      <c r="M77" s="50"/>
      <c r="N77" s="54"/>
      <c r="O77" s="36" t="str">
        <f>IF(Q77="", "NO PRIORITY", IF(ISNA(_xlfn.XLOOKUP(Q77, Organizations!Q:Q, Organizations!P:P, "")), "NO ORG NAME", IF(_xlfn.XLOOKUP(Q77, Organizations!Q:Q, Organizations!P:P, "")="", "NO PRIORITY", _xlfn.XLOOKUP(Q77, Organizations!Q:Q, Organizations!P:P, ""))))</f>
        <v>NO PRIORITY</v>
      </c>
      <c r="R77" s="9" t="str">
        <f t="shared" si="1"/>
        <v>Crown Republic Gastropub|Chef owner anthony sitek</v>
      </c>
    </row>
    <row r="78" spans="2:18" s="22" customFormat="1" ht="30.2" customHeight="1">
      <c r="B78" s="212" t="str">
        <f>IF(D78="", "NO PRIORITY", IF(ISNA(_xlfn.XLOOKUP(D78, Organizations!C:C, Organizations!B:B, "")), "NO ORG NAME", IF(_xlfn.XLOOKUP(D78, Organizations!C:C, Organizations!B:B, "")="", "NO PRIORITY", _xlfn.XLOOKUP(D78, Organizations!C:C, Organizations!B:B, ""))))</f>
        <v>A</v>
      </c>
      <c r="C78" s="130" t="s">
        <v>2492</v>
      </c>
      <c r="D78" s="161" t="s">
        <v>579</v>
      </c>
      <c r="E78" s="160"/>
      <c r="F78" s="36"/>
      <c r="G78" s="48"/>
      <c r="H78" s="159"/>
      <c r="I78" s="52"/>
      <c r="J78" s="53"/>
      <c r="K78" s="38"/>
      <c r="L78" s="157"/>
      <c r="M78" s="50"/>
      <c r="N78" s="54"/>
      <c r="O78" s="36" t="str">
        <f>IF(Q78="", "NO PRIORITY", IF(ISNA(_xlfn.XLOOKUP(Q78, Organizations!Q:Q, Organizations!P:P, "")), "NO ORG NAME", IF(_xlfn.XLOOKUP(Q78, Organizations!Q:Q, Organizations!P:P, "")="", "NO PRIORITY", _xlfn.XLOOKUP(Q78, Organizations!Q:Q, Organizations!P:P, ""))))</f>
        <v>NO PRIORITY</v>
      </c>
      <c r="R78" s="9" t="str">
        <f t="shared" si="1"/>
        <v>Crown Republic Gastropub|Chef owner anthony sitek</v>
      </c>
    </row>
    <row r="79" spans="2:18" s="22" customFormat="1" ht="30.2" customHeight="1">
      <c r="B79" s="212" t="str">
        <f>IF(D79="", "NO PRIORITY", IF(ISNA(_xlfn.XLOOKUP(D79, Organizations!C:C, Organizations!B:B, "")), "NO ORG NAME", IF(_xlfn.XLOOKUP(D79, Organizations!C:C, Organizations!B:B, "")="", "NO PRIORITY", _xlfn.XLOOKUP(D79, Organizations!C:C, Organizations!B:B, ""))))</f>
        <v>D</v>
      </c>
      <c r="C79" s="130" t="s">
        <v>2493</v>
      </c>
      <c r="D79" s="161" t="s">
        <v>585</v>
      </c>
      <c r="E79" s="160"/>
      <c r="F79" s="36" t="s">
        <v>2494</v>
      </c>
      <c r="G79" s="48"/>
      <c r="H79" s="159"/>
      <c r="I79" s="52"/>
      <c r="J79" s="53"/>
      <c r="K79" s="38"/>
      <c r="L79" s="157"/>
      <c r="M79" s="50"/>
      <c r="N79" s="54"/>
      <c r="O79" s="36" t="str">
        <f>IF(Q79="", "NO PRIORITY", IF(ISNA(_xlfn.XLOOKUP(Q79, Organizations!Q:Q, Organizations!P:P, "")), "NO ORG NAME", IF(_xlfn.XLOOKUP(Q79, Organizations!Q:Q, Organizations!P:P, "")="", "NO PRIORITY", _xlfn.XLOOKUP(Q79, Organizations!Q:Q, Organizations!P:P, ""))))</f>
        <v>NO PRIORITY</v>
      </c>
      <c r="R79" s="9" t="str">
        <f t="shared" si="1"/>
        <v>Crushed pizzeria|Namdari</v>
      </c>
    </row>
    <row r="80" spans="2:18" s="22" customFormat="1" ht="30.2" customHeight="1">
      <c r="B80" s="212" t="str">
        <f>IF(D80="", "NO PRIORITY", IF(ISNA(_xlfn.XLOOKUP(D80, Organizations!C:C, Organizations!B:B, "")), "NO ORG NAME", IF(_xlfn.XLOOKUP(D80, Organizations!C:C, Organizations!B:B, "")="", "NO PRIORITY", _xlfn.XLOOKUP(D80, Organizations!C:C, Organizations!B:B, ""))))</f>
        <v>D</v>
      </c>
      <c r="C80" s="130" t="s">
        <v>2495</v>
      </c>
      <c r="D80" s="161" t="s">
        <v>595</v>
      </c>
      <c r="E80" s="160"/>
      <c r="F80" s="36" t="s">
        <v>2496</v>
      </c>
      <c r="G80" s="48"/>
      <c r="H80" s="159"/>
      <c r="I80" s="52"/>
      <c r="J80" s="53"/>
      <c r="K80" s="38"/>
      <c r="L80" s="157"/>
      <c r="M80" s="50"/>
      <c r="N80" s="54"/>
      <c r="O80" s="36" t="str">
        <f>IF(Q80="", "NO PRIORITY", IF(ISNA(_xlfn.XLOOKUP(Q80, Organizations!Q:Q, Organizations!P:P, "")), "NO ORG NAME", IF(_xlfn.XLOOKUP(Q80, Organizations!Q:Q, Organizations!P:P, "")="", "NO PRIORITY", _xlfn.XLOOKUP(Q80, Organizations!Q:Q, Organizations!P:P, ""))))</f>
        <v>NO PRIORITY</v>
      </c>
      <c r="R80" s="9" t="str">
        <f t="shared" si="1"/>
        <v>Cynergy Bakes|Bryant</v>
      </c>
    </row>
    <row r="81" spans="2:18" s="22" customFormat="1" ht="30.2" customHeight="1">
      <c r="B81" s="212" t="str">
        <f>IF(D81="", "NO PRIORITY", IF(ISNA(_xlfn.XLOOKUP(D81, Organizations!C:C, Organizations!B:B, "")), "NO ORG NAME", IF(_xlfn.XLOOKUP(D81, Organizations!C:C, Organizations!B:B, "")="", "NO PRIORITY", _xlfn.XLOOKUP(D81, Organizations!C:C, Organizations!B:B, ""))))</f>
        <v>C</v>
      </c>
      <c r="C81" s="130" t="s">
        <v>2497</v>
      </c>
      <c r="D81" s="161" t="s">
        <v>597</v>
      </c>
      <c r="E81" s="160"/>
      <c r="F81" s="36"/>
      <c r="G81" s="48"/>
      <c r="H81" s="159"/>
      <c r="I81" s="52"/>
      <c r="J81" s="53"/>
      <c r="K81" s="38"/>
      <c r="L81" s="157"/>
      <c r="M81" s="50"/>
      <c r="N81" s="54"/>
      <c r="O81" s="36" t="str">
        <f>IF(Q81="", "NO PRIORITY", IF(ISNA(_xlfn.XLOOKUP(Q81, Organizations!Q:Q, Organizations!P:P, "")), "NO ORG NAME", IF(_xlfn.XLOOKUP(Q81, Organizations!Q:Q, Organizations!P:P, "")="", "NO PRIORITY", _xlfn.XLOOKUP(Q81, Organizations!Q:Q, Organizations!P:P, ""))))</f>
        <v>NO PRIORITY</v>
      </c>
      <c r="R81" s="9" t="str">
        <f t="shared" si="1"/>
        <v>Daisies|Chef JOE FRILLMAN</v>
      </c>
    </row>
    <row r="82" spans="2:18" s="22" customFormat="1" ht="30.2" customHeight="1">
      <c r="B82" s="212" t="str">
        <f>IF(D82="", "NO PRIORITY", IF(ISNA(_xlfn.XLOOKUP(D82, Organizations!C:C, Organizations!B:B, "")), "NO ORG NAME", IF(_xlfn.XLOOKUP(D82, Organizations!C:C, Organizations!B:B, "")="", "NO PRIORITY", _xlfn.XLOOKUP(D82, Organizations!C:C, Organizations!B:B, ""))))</f>
        <v>D</v>
      </c>
      <c r="C82" s="130" t="s">
        <v>2498</v>
      </c>
      <c r="D82" s="161" t="s">
        <v>600</v>
      </c>
      <c r="E82" s="160"/>
      <c r="F82" s="36"/>
      <c r="G82" s="48"/>
      <c r="H82" s="159"/>
      <c r="I82" s="52"/>
      <c r="J82" s="53"/>
      <c r="K82" s="38"/>
      <c r="L82" s="157"/>
      <c r="M82" s="50"/>
      <c r="N82" s="54"/>
      <c r="O82" s="36" t="str">
        <f>IF(Q82="", "NO PRIORITY", IF(ISNA(_xlfn.XLOOKUP(Q82, Organizations!Q:Q, Organizations!P:P, "")), "NO ORG NAME", IF(_xlfn.XLOOKUP(Q82, Organizations!Q:Q, Organizations!P:P, "")="", "NO PRIORITY", _xlfn.XLOOKUP(Q82, Organizations!Q:Q, Organizations!P:P, ""))))</f>
        <v>NO PRIORITY</v>
      </c>
      <c r="R82" s="9" t="str">
        <f t="shared" si="1"/>
        <v>Danny's|Nicky P Shannon Tom or George</v>
      </c>
    </row>
    <row r="83" spans="2:18" s="22" customFormat="1" ht="30.2" customHeight="1">
      <c r="B83" s="212" t="str">
        <f>IF(D83="", "NO PRIORITY", IF(ISNA(_xlfn.XLOOKUP(D83, Organizations!C:C, Organizations!B:B, "")), "NO ORG NAME", IF(_xlfn.XLOOKUP(D83, Organizations!C:C, Organizations!B:B, "")="", "NO PRIORITY", _xlfn.XLOOKUP(D83, Organizations!C:C, Organizations!B:B, ""))))</f>
        <v>D</v>
      </c>
      <c r="C83" s="130" t="s">
        <v>2499</v>
      </c>
      <c r="D83" s="161" t="s">
        <v>601</v>
      </c>
      <c r="E83" s="160"/>
      <c r="F83" s="36" t="s">
        <v>2500</v>
      </c>
      <c r="G83" s="48"/>
      <c r="H83" s="159"/>
      <c r="I83" s="52"/>
      <c r="J83" s="53"/>
      <c r="K83" s="38"/>
      <c r="L83" s="157"/>
      <c r="M83" s="50"/>
      <c r="N83" s="54"/>
      <c r="O83" s="36" t="str">
        <f>IF(Q83="", "NO PRIORITY", IF(ISNA(_xlfn.XLOOKUP(Q83, Organizations!Q:Q, Organizations!P:P, "")), "NO ORG NAME", IF(_xlfn.XLOOKUP(Q83, Organizations!Q:Q, Organizations!P:P, "")="", "NO PRIORITY", _xlfn.XLOOKUP(Q83, Organizations!Q:Q, Organizations!P:P, ""))))</f>
        <v>NO PRIORITY</v>
      </c>
      <c r="R83" s="9" t="str">
        <f t="shared" si="1"/>
        <v>Dar Baklava, LLC|Badawy</v>
      </c>
    </row>
    <row r="84" spans="2:18" s="22" customFormat="1" ht="30.2" customHeight="1">
      <c r="B84" s="212" t="str">
        <f>IF(D84="", "NO PRIORITY", IF(ISNA(_xlfn.XLOOKUP(D84, Organizations!C:C, Organizations!B:B, "")), "NO ORG NAME", IF(_xlfn.XLOOKUP(D84, Organizations!C:C, Organizations!B:B, "")="", "NO PRIORITY", _xlfn.XLOOKUP(D84, Organizations!C:C, Organizations!B:B, ""))))</f>
        <v>D</v>
      </c>
      <c r="C84" s="130" t="s">
        <v>2463</v>
      </c>
      <c r="D84" s="161" t="s">
        <v>602</v>
      </c>
      <c r="E84" s="160"/>
      <c r="F84" s="36"/>
      <c r="G84" s="48"/>
      <c r="H84" s="159"/>
      <c r="I84" s="52"/>
      <c r="J84" s="53"/>
      <c r="K84" s="38"/>
      <c r="L84" s="157"/>
      <c r="M84" s="50"/>
      <c r="N84" s="54"/>
      <c r="O84" s="36" t="str">
        <f>IF(Q84="", "NO PRIORITY", IF(ISNA(_xlfn.XLOOKUP(Q84, Organizations!Q:Q, Organizations!P:P, "")), "NO ORG NAME", IF(_xlfn.XLOOKUP(Q84, Organizations!Q:Q, Organizations!P:P, "")="", "NO PRIORITY", _xlfn.XLOOKUP(Q84, Organizations!Q:Q, Organizations!P:P, ""))))</f>
        <v>NO PRIORITY</v>
      </c>
      <c r="R84" s="9" t="str">
        <f t="shared" si="1"/>
        <v>D'Asti Deli|Jesse Ayello</v>
      </c>
    </row>
    <row r="85" spans="2:18" s="22" customFormat="1" ht="30.2" customHeight="1">
      <c r="B85" s="212" t="str">
        <f>IF(D85="", "NO PRIORITY", IF(ISNA(_xlfn.XLOOKUP(D85, Organizations!C:C, Organizations!B:B, "")), "NO ORG NAME", IF(_xlfn.XLOOKUP(D85, Organizations!C:C, Organizations!B:B, "")="", "NO PRIORITY", _xlfn.XLOOKUP(D85, Organizations!C:C, Organizations!B:B, ""))))</f>
        <v>A</v>
      </c>
      <c r="C85" s="130" t="s">
        <v>2501</v>
      </c>
      <c r="D85" s="161" t="s">
        <v>606</v>
      </c>
      <c r="E85" s="160" t="s">
        <v>2438</v>
      </c>
      <c r="F85" s="36"/>
      <c r="G85" s="48">
        <v>7739871128</v>
      </c>
      <c r="H85" s="159" t="s">
        <v>138</v>
      </c>
      <c r="I85" s="52"/>
      <c r="J85" s="53"/>
      <c r="K85" s="38"/>
      <c r="L85" s="157"/>
      <c r="M85" s="50"/>
      <c r="N85" s="54"/>
      <c r="O85" s="36" t="str">
        <f>IF(Q85="", "NO PRIORITY", IF(ISNA(_xlfn.XLOOKUP(Q85, Organizations!Q:Q, Organizations!P:P, "")), "NO ORG NAME", IF(_xlfn.XLOOKUP(Q85, Organizations!Q:Q, Organizations!P:P, "")="", "NO PRIORITY", _xlfn.XLOOKUP(Q85, Organizations!Q:Q, Organizations!P:P, ""))))</f>
        <v>NO PRIORITY</v>
      </c>
      <c r="R85" s="9" t="str">
        <f t="shared" si="1"/>
        <v>Dave &amp; Buster's Rosemont|Dina Kijuno</v>
      </c>
    </row>
    <row r="86" spans="2:18" s="22" customFormat="1" ht="30.2" customHeight="1">
      <c r="B86" s="212" t="str">
        <f>IF(D86="", "NO PRIORITY", IF(ISNA(_xlfn.XLOOKUP(D86, Organizations!C:C, Organizations!B:B, "")), "NO ORG NAME", IF(_xlfn.XLOOKUP(D86, Organizations!C:C, Organizations!B:B, "")="", "NO PRIORITY", _xlfn.XLOOKUP(D86, Organizations!C:C, Organizations!B:B, ""))))</f>
        <v>A</v>
      </c>
      <c r="C86" s="130" t="s">
        <v>2502</v>
      </c>
      <c r="D86" s="161" t="s">
        <v>622</v>
      </c>
      <c r="E86" s="160"/>
      <c r="F86" s="36" t="s">
        <v>2503</v>
      </c>
      <c r="G86" s="48"/>
      <c r="H86" s="159"/>
      <c r="I86" s="52"/>
      <c r="J86" s="53"/>
      <c r="K86" s="38"/>
      <c r="L86" s="157"/>
      <c r="M86" s="50"/>
      <c r="N86" s="54"/>
      <c r="O86" s="36" t="str">
        <f>IF(Q86="", "NO PRIORITY", IF(ISNA(_xlfn.XLOOKUP(Q86, Organizations!Q:Q, Organizations!P:P, "")), "NO ORG NAME", IF(_xlfn.XLOOKUP(Q86, Organizations!Q:Q, Organizations!P:P, "")="", "NO PRIORITY", _xlfn.XLOOKUP(Q86, Organizations!Q:Q, Organizations!P:P, ""))))</f>
        <v>NO PRIORITY</v>
      </c>
      <c r="R86" s="9" t="str">
        <f t="shared" si="1"/>
        <v>DePaul University|Edwards Claveneque</v>
      </c>
    </row>
    <row r="87" spans="2:18" s="22" customFormat="1" ht="30.2" customHeight="1">
      <c r="B87" s="212" t="str">
        <f>IF(D87="", "NO PRIORITY", IF(ISNA(_xlfn.XLOOKUP(D87, Organizations!C:C, Organizations!B:B, "")), "NO ORG NAME", IF(_xlfn.XLOOKUP(D87, Organizations!C:C, Organizations!B:B, "")="", "NO PRIORITY", _xlfn.XLOOKUP(D87, Organizations!C:C, Organizations!B:B, ""))))</f>
        <v>A</v>
      </c>
      <c r="C87" s="130" t="s">
        <v>2504</v>
      </c>
      <c r="D87" s="161" t="s">
        <v>623</v>
      </c>
      <c r="E87" s="160"/>
      <c r="F87" s="36"/>
      <c r="G87" s="48"/>
      <c r="H87" s="159"/>
      <c r="I87" s="52"/>
      <c r="J87" s="53"/>
      <c r="K87" s="38"/>
      <c r="L87" s="157"/>
      <c r="M87" s="50"/>
      <c r="N87" s="54"/>
      <c r="O87" s="36" t="str">
        <f>IF(Q87="", "NO PRIORITY", IF(ISNA(_xlfn.XLOOKUP(Q87, Organizations!Q:Q, Organizations!P:P, "")), "NO ORG NAME", IF(_xlfn.XLOOKUP(Q87, Organizations!Q:Q, Organizations!P:P, "")="", "NO PRIORITY", _xlfn.XLOOKUP(Q87, Organizations!Q:Q, Organizations!P:P, ""))))</f>
        <v>NO PRIORITY</v>
      </c>
      <c r="R87" s="9" t="str">
        <f t="shared" si="1"/>
        <v>DeRosa Corporation|Fifarek Michael</v>
      </c>
    </row>
    <row r="88" spans="2:18" s="22" customFormat="1" ht="30.2" customHeight="1">
      <c r="B88" s="212" t="str">
        <f>IF(D88="", "NO PRIORITY", IF(ISNA(_xlfn.XLOOKUP(D88, Organizations!C:C, Organizations!B:B, "")), "NO ORG NAME", IF(_xlfn.XLOOKUP(D88, Organizations!C:C, Organizations!B:B, "")="", "NO PRIORITY", _xlfn.XLOOKUP(D88, Organizations!C:C, Organizations!B:B, ""))))</f>
        <v>D</v>
      </c>
      <c r="C88" s="130" t="s">
        <v>2505</v>
      </c>
      <c r="D88" s="161" t="s">
        <v>624</v>
      </c>
      <c r="E88" s="160"/>
      <c r="F88" s="36" t="s">
        <v>2506</v>
      </c>
      <c r="G88" s="48"/>
      <c r="H88" s="159"/>
      <c r="I88" s="52"/>
      <c r="J88" s="53"/>
      <c r="K88" s="38"/>
      <c r="L88" s="157"/>
      <c r="M88" s="50"/>
      <c r="N88" s="54"/>
      <c r="O88" s="36" t="str">
        <f>IF(Q88="", "NO PRIORITY", IF(ISNA(_xlfn.XLOOKUP(Q88, Organizations!Q:Q, Organizations!P:P, "")), "NO ORG NAME", IF(_xlfn.XLOOKUP(Q88, Organizations!Q:Q, Organizations!P:P, "")="", "NO PRIORITY", _xlfn.XLOOKUP(Q88, Organizations!Q:Q, Organizations!P:P, ""))))</f>
        <v>NO PRIORITY</v>
      </c>
      <c r="R88" s="9" t="str">
        <f t="shared" si="1"/>
        <v>Diageo Beer Company|CLAVIN EDGHSIN</v>
      </c>
    </row>
    <row r="89" spans="2:18" s="22" customFormat="1" ht="30.2" customHeight="1">
      <c r="B89" s="212" t="str">
        <f>IF(D89="", "NO PRIORITY", IF(ISNA(_xlfn.XLOOKUP(D89, Organizations!C:C, Organizations!B:B, "")), "NO ORG NAME", IF(_xlfn.XLOOKUP(D89, Organizations!C:C, Organizations!B:B, "")="", "NO PRIORITY", _xlfn.XLOOKUP(D89, Organizations!C:C, Organizations!B:B, ""))))</f>
        <v>NO PRIORITY</v>
      </c>
      <c r="C89" s="130" t="s">
        <v>2507</v>
      </c>
      <c r="D89" s="161" t="s">
        <v>633</v>
      </c>
      <c r="E89" s="160" t="s">
        <v>2403</v>
      </c>
      <c r="F89" s="36" t="s">
        <v>2508</v>
      </c>
      <c r="G89" s="48" t="s">
        <v>629</v>
      </c>
      <c r="H89" s="159" t="s">
        <v>141</v>
      </c>
      <c r="I89" s="52"/>
      <c r="J89" s="53" t="s">
        <v>630</v>
      </c>
      <c r="K89" s="38" t="s">
        <v>631</v>
      </c>
      <c r="L89" s="157"/>
      <c r="M89" s="50">
        <v>60191</v>
      </c>
      <c r="N89" s="54" t="s">
        <v>632</v>
      </c>
      <c r="O89" s="36" t="str">
        <f>IF(Q89="", "NO PRIORITY", IF(ISNA(_xlfn.XLOOKUP(Q89, Organizations!Q:Q, Organizations!P:P, "")), "NO ORG NAME", IF(_xlfn.XLOOKUP(Q89, Organizations!Q:Q, Organizations!P:P, "")="", "NO PRIORITY", _xlfn.XLOOKUP(Q89, Organizations!Q:Q, Organizations!P:P, ""))))</f>
        <v>NO PRIORITY</v>
      </c>
      <c r="R89" s="9" t="str">
        <f t="shared" si="1"/>
        <v>Direct Food Services|Nick De Astis</v>
      </c>
    </row>
    <row r="90" spans="2:18" s="22" customFormat="1" ht="30.2" customHeight="1">
      <c r="B90" s="212" t="str">
        <f>IF(D90="", "NO PRIORITY", IF(ISNA(_xlfn.XLOOKUP(D90, Organizations!C:C, Organizations!B:B, "")), "NO ORG NAME", IF(_xlfn.XLOOKUP(D90, Organizations!C:C, Organizations!B:B, "")="", "NO PRIORITY", _xlfn.XLOOKUP(D90, Organizations!C:C, Organizations!B:B, ""))))</f>
        <v>NO PRIORITY</v>
      </c>
      <c r="C90" s="130" t="s">
        <v>2509</v>
      </c>
      <c r="D90" s="161" t="s">
        <v>633</v>
      </c>
      <c r="E90" s="160" t="s">
        <v>2438</v>
      </c>
      <c r="F90" s="36" t="s">
        <v>2510</v>
      </c>
      <c r="G90" s="48" t="s">
        <v>629</v>
      </c>
      <c r="H90" s="159" t="s">
        <v>141</v>
      </c>
      <c r="I90" s="52"/>
      <c r="J90" s="53" t="s">
        <v>630</v>
      </c>
      <c r="K90" s="38" t="s">
        <v>631</v>
      </c>
      <c r="L90" s="157"/>
      <c r="M90" s="50">
        <v>60191</v>
      </c>
      <c r="N90" s="54" t="s">
        <v>632</v>
      </c>
      <c r="O90" s="36" t="str">
        <f>IF(Q90="", "NO PRIORITY", IF(ISNA(_xlfn.XLOOKUP(Q90, Organizations!Q:Q, Organizations!P:P, "")), "NO ORG NAME", IF(_xlfn.XLOOKUP(Q90, Organizations!Q:Q, Organizations!P:P, "")="", "NO PRIORITY", _xlfn.XLOOKUP(Q90, Organizations!Q:Q, Organizations!P:P, ""))))</f>
        <v>NO PRIORITY</v>
      </c>
      <c r="R90" s="9" t="str">
        <f t="shared" si="1"/>
        <v>Direct Food Services|Gaetano Nardulli</v>
      </c>
    </row>
    <row r="91" spans="2:18" s="22" customFormat="1" ht="30.2" customHeight="1">
      <c r="B91" s="212" t="str">
        <f>IF(D91="", "NO PRIORITY", IF(ISNA(_xlfn.XLOOKUP(D91, Organizations!C:C, Organizations!B:B, "")), "NO ORG NAME", IF(_xlfn.XLOOKUP(D91, Organizations!C:C, Organizations!B:B, "")="", "NO PRIORITY", _xlfn.XLOOKUP(D91, Organizations!C:C, Organizations!B:B, ""))))</f>
        <v>NO PRIORITY</v>
      </c>
      <c r="C91" s="130" t="s">
        <v>2511</v>
      </c>
      <c r="D91" s="161" t="s">
        <v>633</v>
      </c>
      <c r="E91" s="160" t="s">
        <v>2512</v>
      </c>
      <c r="F91" s="36" t="s">
        <v>2513</v>
      </c>
      <c r="G91" s="48" t="s">
        <v>629</v>
      </c>
      <c r="H91" s="159" t="s">
        <v>141</v>
      </c>
      <c r="I91" s="52"/>
      <c r="J91" s="53" t="s">
        <v>630</v>
      </c>
      <c r="K91" s="38" t="s">
        <v>631</v>
      </c>
      <c r="L91" s="157"/>
      <c r="M91" s="50">
        <v>60191</v>
      </c>
      <c r="N91" s="54" t="s">
        <v>632</v>
      </c>
      <c r="O91" s="36" t="str">
        <f>IF(Q91="", "NO PRIORITY", IF(ISNA(_xlfn.XLOOKUP(Q91, Organizations!Q:Q, Organizations!P:P, "")), "NO ORG NAME", IF(_xlfn.XLOOKUP(Q91, Organizations!Q:Q, Organizations!P:P, "")="", "NO PRIORITY", _xlfn.XLOOKUP(Q91, Organizations!Q:Q, Organizations!P:P, ""))))</f>
        <v>NO PRIORITY</v>
      </c>
      <c r="R91" s="9" t="str">
        <f t="shared" si="1"/>
        <v>Direct Food Services|Nathan Rager</v>
      </c>
    </row>
    <row r="92" spans="2:18" s="22" customFormat="1" ht="30.2" customHeight="1">
      <c r="B92" s="212" t="str">
        <f>IF(D92="", "NO PRIORITY", IF(ISNA(_xlfn.XLOOKUP(D92, Organizations!C:C, Organizations!B:B, "")), "NO ORG NAME", IF(_xlfn.XLOOKUP(D92, Organizations!C:C, Organizations!B:B, "")="", "NO PRIORITY", _xlfn.XLOOKUP(D92, Organizations!C:C, Organizations!B:B, ""))))</f>
        <v>NO PRIORITY</v>
      </c>
      <c r="C92" s="130" t="s">
        <v>2514</v>
      </c>
      <c r="D92" s="161" t="s">
        <v>636</v>
      </c>
      <c r="E92" s="160"/>
      <c r="F92" s="36" t="s">
        <v>2515</v>
      </c>
      <c r="G92" s="48"/>
      <c r="H92" s="159"/>
      <c r="I92" s="52"/>
      <c r="J92" s="53"/>
      <c r="K92" s="38"/>
      <c r="L92" s="157"/>
      <c r="M92" s="50"/>
      <c r="N92" s="54"/>
      <c r="O92" s="36" t="str">
        <f>IF(Q92="", "NO PRIORITY", IF(ISNA(_xlfn.XLOOKUP(Q92, Organizations!Q:Q, Organizations!P:P, "")), "NO ORG NAME", IF(_xlfn.XLOOKUP(Q92, Organizations!Q:Q, Organizations!P:P, "")="", "NO PRIORITY", _xlfn.XLOOKUP(Q92, Organizations!Q:Q, Organizations!P:P, ""))))</f>
        <v>NO PRIORITY</v>
      </c>
      <c r="R92" s="9" t="str">
        <f t="shared" si="1"/>
        <v>District 6 Restaurant|Thai Tram</v>
      </c>
    </row>
    <row r="93" spans="2:18" s="22" customFormat="1" ht="30.2" customHeight="1">
      <c r="B93" s="212" t="str">
        <f>IF(D93="", "NO PRIORITY", IF(ISNA(_xlfn.XLOOKUP(D93, Organizations!C:C, Organizations!B:B, "")), "NO ORG NAME", IF(_xlfn.XLOOKUP(D93, Organizations!C:C, Organizations!B:B, "")="", "NO PRIORITY", _xlfn.XLOOKUP(D93, Organizations!C:C, Organizations!B:B, ""))))</f>
        <v>NO PRIORITY</v>
      </c>
      <c r="C93" s="130" t="s">
        <v>2516</v>
      </c>
      <c r="D93" s="161" t="s">
        <v>2517</v>
      </c>
      <c r="E93" s="160" t="s">
        <v>2438</v>
      </c>
      <c r="F93" s="36" t="s">
        <v>2518</v>
      </c>
      <c r="G93" s="48"/>
      <c r="H93" s="159" t="str">
        <f>IF(_xlfn.XLOOKUP(D93, Organizations!C:C, Organizations!G:G, "", 0)="", "", _xlfn.XLOOKUP(D93, Organizations!C:C, Organizations!G:G, "", 0))</f>
        <v/>
      </c>
      <c r="I93" s="52"/>
      <c r="J93" s="53"/>
      <c r="K93" s="38"/>
      <c r="L93" s="157"/>
      <c r="M93" s="50"/>
      <c r="N93" s="54"/>
      <c r="O93" s="36" t="str">
        <f>IF(Q93="", "NO PRIORITY", IF(ISNA(_xlfn.XLOOKUP(Q93, Organizations!Q:Q, Organizations!P:P, "")), "NO ORG NAME", IF(_xlfn.XLOOKUP(Q93, Organizations!Q:Q, Organizations!P:P, "")="", "NO PRIORITY", _xlfn.XLOOKUP(Q93, Organizations!Q:Q, Organizations!P:P, ""))))</f>
        <v>NO PRIORITY</v>
      </c>
      <c r="R93" s="9" t="str">
        <f t="shared" si="1"/>
        <v>DJ's On Chestnut|Zuber Lynn</v>
      </c>
    </row>
    <row r="94" spans="2:18" s="22" customFormat="1" ht="30.2" customHeight="1">
      <c r="B94" s="212" t="str">
        <f>IF(D94="", "NO PRIORITY", IF(ISNA(_xlfn.XLOOKUP(D94, Organizations!C:C, Organizations!B:B, "")), "NO ORG NAME", IF(_xlfn.XLOOKUP(D94, Organizations!C:C, Organizations!B:B, "")="", "NO PRIORITY", _xlfn.XLOOKUP(D94, Organizations!C:C, Organizations!B:B, ""))))</f>
        <v>B</v>
      </c>
      <c r="C94" s="130" t="s">
        <v>2519</v>
      </c>
      <c r="D94" s="161" t="s">
        <v>642</v>
      </c>
      <c r="E94" s="160"/>
      <c r="F94" s="36"/>
      <c r="G94" s="48"/>
      <c r="H94" s="159"/>
      <c r="I94" s="52"/>
      <c r="J94" s="53"/>
      <c r="K94" s="38"/>
      <c r="L94" s="157"/>
      <c r="M94" s="50"/>
      <c r="N94" s="54"/>
      <c r="O94" s="36" t="str">
        <f>IF(Q94="", "NO PRIORITY", IF(ISNA(_xlfn.XLOOKUP(Q94, Organizations!Q:Q, Organizations!P:P, "")), "NO ORG NAME", IF(_xlfn.XLOOKUP(Q94, Organizations!Q:Q, Organizations!P:P, "")="", "NO PRIORITY", _xlfn.XLOOKUP(Q94, Organizations!Q:Q, Organizations!P:P, ""))))</f>
        <v>NO PRIORITY</v>
      </c>
      <c r="R94" s="9" t="str">
        <f t="shared" si="1"/>
        <v>Dog n Suds Drive In|Bradley Miller</v>
      </c>
    </row>
    <row r="95" spans="2:18" s="22" customFormat="1" ht="30.2" customHeight="1">
      <c r="B95" s="212" t="str">
        <f>IF(D95="", "NO PRIORITY", IF(ISNA(_xlfn.XLOOKUP(D95, Organizations!C:C, Organizations!B:B, "")), "NO ORG NAME", IF(_xlfn.XLOOKUP(D95, Organizations!C:C, Organizations!B:B, "")="", "NO PRIORITY", _xlfn.XLOOKUP(D95, Organizations!C:C, Organizations!B:B, ""))))</f>
        <v>D</v>
      </c>
      <c r="C95" s="130" t="s">
        <v>2520</v>
      </c>
      <c r="D95" s="161" t="s">
        <v>647</v>
      </c>
      <c r="E95" s="160"/>
      <c r="F95" s="36" t="s">
        <v>2521</v>
      </c>
      <c r="G95" s="48"/>
      <c r="H95" s="159"/>
      <c r="I95" s="52"/>
      <c r="J95" s="53"/>
      <c r="K95" s="38"/>
      <c r="L95" s="157"/>
      <c r="M95" s="50"/>
      <c r="N95" s="54"/>
      <c r="O95" s="36" t="str">
        <f>IF(Q95="", "NO PRIORITY", IF(ISNA(_xlfn.XLOOKUP(Q95, Organizations!Q:Q, Organizations!P:P, "")), "NO ORG NAME", IF(_xlfn.XLOOKUP(Q95, Organizations!Q:Q, Organizations!P:P, "")="", "NO PRIORITY", _xlfn.XLOOKUP(Q95, Organizations!Q:Q, Organizations!P:P, ""))))</f>
        <v>NO PRIORITY</v>
      </c>
      <c r="R95" s="9" t="str">
        <f t="shared" si="1"/>
        <v>DosBros|General Manager Jensen</v>
      </c>
    </row>
    <row r="96" spans="2:18" s="22" customFormat="1" ht="30.2" customHeight="1">
      <c r="B96" s="212" t="str">
        <f>IF(D96="", "NO PRIORITY", IF(ISNA(_xlfn.XLOOKUP(D96, Organizations!C:C, Organizations!B:B, "")), "NO ORG NAME", IF(_xlfn.XLOOKUP(D96, Organizations!C:C, Organizations!B:B, "")="", "NO PRIORITY", _xlfn.XLOOKUP(D96, Organizations!C:C, Organizations!B:B, ""))))</f>
        <v>D</v>
      </c>
      <c r="C96" s="130" t="s">
        <v>2522</v>
      </c>
      <c r="D96" s="161" t="s">
        <v>649</v>
      </c>
      <c r="E96" s="160"/>
      <c r="F96" s="36" t="s">
        <v>2523</v>
      </c>
      <c r="G96" s="48"/>
      <c r="H96" s="159"/>
      <c r="I96" s="52"/>
      <c r="J96" s="53"/>
      <c r="K96" s="38"/>
      <c r="L96" s="157"/>
      <c r="M96" s="50"/>
      <c r="N96" s="54"/>
      <c r="O96" s="36" t="str">
        <f>IF(Q96="", "NO PRIORITY", IF(ISNA(_xlfn.XLOOKUP(Q96, Organizations!Q:Q, Organizations!P:P, "")), "NO ORG NAME", IF(_xlfn.XLOOKUP(Q96, Organizations!Q:Q, Organizations!P:P, "")="", "NO PRIORITY", _xlfn.XLOOKUP(Q96, Organizations!Q:Q, Organizations!P:P, ""))))</f>
        <v>NO PRIORITY</v>
      </c>
      <c r="R96" s="9" t="str">
        <f t="shared" si="1"/>
        <v>Dots Platform|Tsyhanenko</v>
      </c>
    </row>
    <row r="97" spans="2:18" s="22" customFormat="1" ht="30.2" customHeight="1">
      <c r="B97" s="212" t="str">
        <f>IF(D97="", "NO PRIORITY", IF(ISNA(_xlfn.XLOOKUP(D97, Organizations!C:C, Organizations!B:B, "")), "NO ORG NAME", IF(_xlfn.XLOOKUP(D97, Organizations!C:C, Organizations!B:B, "")="", "NO PRIORITY", _xlfn.XLOOKUP(D97, Organizations!C:C, Organizations!B:B, ""))))</f>
        <v>B</v>
      </c>
      <c r="C97" s="130" t="s">
        <v>150</v>
      </c>
      <c r="D97" s="161" t="s">
        <v>676</v>
      </c>
      <c r="E97" s="160" t="s">
        <v>2403</v>
      </c>
      <c r="F97" s="36" t="s">
        <v>2524</v>
      </c>
      <c r="G97" s="48"/>
      <c r="H97" s="159" t="s">
        <v>150</v>
      </c>
      <c r="I97" s="52"/>
      <c r="J97" s="53"/>
      <c r="K97" s="38"/>
      <c r="L97" s="157"/>
      <c r="M97" s="50"/>
      <c r="N97" s="54"/>
      <c r="O97" s="36" t="str">
        <f>IF(Q97="", "NO PRIORITY", IF(ISNA(_xlfn.XLOOKUP(Q97, Organizations!Q:Q, Organizations!P:P, "")), "NO ORG NAME", IF(_xlfn.XLOOKUP(Q97, Organizations!Q:Q, Organizations!P:P, "")="", "NO PRIORITY", _xlfn.XLOOKUP(Q97, Organizations!Q:Q, Organizations!P:P, ""))))</f>
        <v>NO PRIORITY</v>
      </c>
      <c r="R97" s="9" t="str">
        <f t="shared" si="1"/>
        <v>Earl G. Dumplins|Brent</v>
      </c>
    </row>
    <row r="98" spans="2:18" s="22" customFormat="1" ht="30.2" customHeight="1">
      <c r="B98" s="212" t="str">
        <f>IF(D98="", "NO PRIORITY", IF(ISNA(_xlfn.XLOOKUP(D98, Organizations!C:C, Organizations!B:B, "")), "NO ORG NAME", IF(_xlfn.XLOOKUP(D98, Organizations!C:C, Organizations!B:B, "")="", "NO PRIORITY", _xlfn.XLOOKUP(D98, Organizations!C:C, Organizations!B:B, ""))))</f>
        <v>B</v>
      </c>
      <c r="C98" s="130" t="s">
        <v>251</v>
      </c>
      <c r="D98" s="161" t="s">
        <v>676</v>
      </c>
      <c r="E98" s="160" t="s">
        <v>2403</v>
      </c>
      <c r="F98" s="36"/>
      <c r="G98" s="48"/>
      <c r="H98" s="159"/>
      <c r="I98" s="52"/>
      <c r="J98" s="53"/>
      <c r="K98" s="38"/>
      <c r="L98" s="157"/>
      <c r="M98" s="50"/>
      <c r="N98" s="54"/>
      <c r="O98" s="36" t="str">
        <f>IF(Q98="", "NO PRIORITY", IF(ISNA(_xlfn.XLOOKUP(Q98, Organizations!Q:Q, Organizations!P:P, "")), "NO ORG NAME", IF(_xlfn.XLOOKUP(Q98, Organizations!Q:Q, Organizations!P:P, "")="", "NO PRIORITY", _xlfn.XLOOKUP(Q98, Organizations!Q:Q, Organizations!P:P, ""))))</f>
        <v>NO PRIORITY</v>
      </c>
      <c r="R98" s="9" t="str">
        <f t="shared" si="1"/>
        <v>Earl G. Dumplins|Mike</v>
      </c>
    </row>
    <row r="99" spans="2:18" s="22" customFormat="1" ht="30.2" customHeight="1">
      <c r="B99" s="212" t="str">
        <f>IF(D99="", "NO PRIORITY", IF(ISNA(_xlfn.XLOOKUP(D99, Organizations!C:C, Organizations!B:B, "")), "NO ORG NAME", IF(_xlfn.XLOOKUP(D99, Organizations!C:C, Organizations!B:B, "")="", "NO PRIORITY", _xlfn.XLOOKUP(D99, Organizations!C:C, Organizations!B:B, ""))))</f>
        <v>A</v>
      </c>
      <c r="C99" s="130" t="s">
        <v>2525</v>
      </c>
      <c r="D99" s="161" t="s">
        <v>677</v>
      </c>
      <c r="E99" s="160"/>
      <c r="F99" s="36" t="s">
        <v>2526</v>
      </c>
      <c r="G99" s="48"/>
      <c r="H99" s="159"/>
      <c r="I99" s="52"/>
      <c r="J99" s="53"/>
      <c r="K99" s="38"/>
      <c r="L99" s="157"/>
      <c r="M99" s="50"/>
      <c r="N99" s="54"/>
      <c r="O99" s="36" t="str">
        <f>IF(Q99="", "NO PRIORITY", IF(ISNA(_xlfn.XLOOKUP(Q99, Organizations!Q:Q, Organizations!P:P, "")), "NO ORG NAME", IF(_xlfn.XLOOKUP(Q99, Organizations!Q:Q, Organizations!P:P, "")="", "NO PRIORITY", _xlfn.XLOOKUP(Q99, Organizations!Q:Q, Organizations!P:P, ""))))</f>
        <v>NO PRIORITY</v>
      </c>
      <c r="R99" s="9" t="str">
        <f t="shared" si="1"/>
        <v>East Bank Club|Executive Chef Perez</v>
      </c>
    </row>
    <row r="100" spans="2:18" s="22" customFormat="1" ht="30.2" customHeight="1">
      <c r="B100" s="212" t="str">
        <f>IF(D100="", "NO PRIORITY", IF(ISNA(_xlfn.XLOOKUP(D100, Organizations!C:C, Organizations!B:B, "")), "NO ORG NAME", IF(_xlfn.XLOOKUP(D100, Organizations!C:C, Organizations!B:B, "")="", "NO PRIORITY", _xlfn.XLOOKUP(D100, Organizations!C:C, Organizations!B:B, ""))))</f>
        <v>D</v>
      </c>
      <c r="C100" s="130" t="s">
        <v>2527</v>
      </c>
      <c r="D100" s="161" t="s">
        <v>681</v>
      </c>
      <c r="E100" s="160"/>
      <c r="F100" s="36" t="s">
        <v>2528</v>
      </c>
      <c r="G100" s="48"/>
      <c r="H100" s="159"/>
      <c r="I100" s="52"/>
      <c r="J100" s="53"/>
      <c r="K100" s="38"/>
      <c r="L100" s="157"/>
      <c r="M100" s="50"/>
      <c r="N100" s="54"/>
      <c r="O100" s="36" t="str">
        <f>IF(Q100="", "NO PRIORITY", IF(ISNA(_xlfn.XLOOKUP(Q100, Organizations!Q:Q, Organizations!P:P, "")), "NO ORG NAME", IF(_xlfn.XLOOKUP(Q100, Organizations!Q:Q, Organizations!P:P, "")="", "NO PRIORITY", _xlfn.XLOOKUP(Q100, Organizations!Q:Q, Organizations!P:P, ""))))</f>
        <v>NO PRIORITY</v>
      </c>
      <c r="R100" s="9" t="str">
        <f t="shared" si="1"/>
        <v>Eating To Live LLC|Fuller David</v>
      </c>
    </row>
    <row r="101" spans="2:18" s="22" customFormat="1" ht="30.2" customHeight="1">
      <c r="B101" s="212" t="str">
        <f>IF(D101="", "NO PRIORITY", IF(ISNA(_xlfn.XLOOKUP(D101, Organizations!C:C, Organizations!B:B, "")), "NO ORG NAME", IF(_xlfn.XLOOKUP(D101, Organizations!C:C, Organizations!B:B, "")="", "NO PRIORITY", _xlfn.XLOOKUP(D101, Organizations!C:C, Organizations!B:B, ""))))</f>
        <v>A</v>
      </c>
      <c r="C101" s="130" t="s">
        <v>2529</v>
      </c>
      <c r="D101" s="161" t="s">
        <v>683</v>
      </c>
      <c r="E101" s="160"/>
      <c r="F101" s="36"/>
      <c r="G101" s="48" t="s">
        <v>2400</v>
      </c>
      <c r="H101" s="159" t="s">
        <v>141</v>
      </c>
      <c r="I101" s="52"/>
      <c r="J101" s="53" t="s">
        <v>2400</v>
      </c>
      <c r="K101" s="38" t="s">
        <v>2400</v>
      </c>
      <c r="L101" s="157"/>
      <c r="M101" s="50"/>
      <c r="N101" s="54"/>
      <c r="O101" s="36" t="str">
        <f>IF(Q101="", "NO PRIORITY", IF(ISNA(_xlfn.XLOOKUP(Q101, Organizations!Q:Q, Organizations!P:P, "")), "NO ORG NAME", IF(_xlfn.XLOOKUP(Q101, Organizations!Q:Q, Organizations!P:P, "")="", "NO PRIORITY", _xlfn.XLOOKUP(Q101, Organizations!Q:Q, Organizations!P:P, ""))))</f>
        <v>NO PRIORITY</v>
      </c>
      <c r="R101" s="9" t="str">
        <f t="shared" si="1"/>
        <v>El Salto|Dave</v>
      </c>
    </row>
    <row r="102" spans="2:18" s="22" customFormat="1" ht="30.2" customHeight="1">
      <c r="B102" s="212" t="str">
        <f>IF(D102="", "NO PRIORITY", IF(ISNA(_xlfn.XLOOKUP(D102, Organizations!C:C, Organizations!B:B, "")), "NO ORG NAME", IF(_xlfn.XLOOKUP(D102, Organizations!C:C, Organizations!B:B, "")="", "NO PRIORITY", _xlfn.XLOOKUP(D102, Organizations!C:C, Organizations!B:B, ""))))</f>
        <v>D</v>
      </c>
      <c r="C102" s="130" t="s">
        <v>2530</v>
      </c>
      <c r="D102" s="161" t="s">
        <v>691</v>
      </c>
      <c r="E102" s="160"/>
      <c r="F102" s="36" t="s">
        <v>2531</v>
      </c>
      <c r="G102" s="48"/>
      <c r="H102" s="159"/>
      <c r="I102" s="52"/>
      <c r="J102" s="53"/>
      <c r="K102" s="38"/>
      <c r="L102" s="157"/>
      <c r="M102" s="50"/>
      <c r="N102" s="54"/>
      <c r="O102" s="36" t="str">
        <f>IF(Q102="", "NO PRIORITY", IF(ISNA(_xlfn.XLOOKUP(Q102, Organizations!Q:Q, Organizations!P:P, "")), "NO ORG NAME", IF(_xlfn.XLOOKUP(Q102, Organizations!Q:Q, Organizations!P:P, "")="", "NO PRIORITY", _xlfn.XLOOKUP(Q102, Organizations!Q:Q, Organizations!P:P, ""))))</f>
        <v>NO PRIORITY</v>
      </c>
      <c r="R102" s="9" t="str">
        <f t="shared" si="1"/>
        <v>Epic|Reasoner Andre</v>
      </c>
    </row>
    <row r="103" spans="2:18" s="22" customFormat="1" ht="30.2" customHeight="1">
      <c r="B103" s="212" t="str">
        <f>IF(D103="", "NO PRIORITY", IF(ISNA(_xlfn.XLOOKUP(D103, Organizations!C:C, Organizations!B:B, "")), "NO ORG NAME", IF(_xlfn.XLOOKUP(D103, Organizations!C:C, Organizations!B:B, "")="", "NO PRIORITY", _xlfn.XLOOKUP(D103, Organizations!C:C, Organizations!B:B, ""))))</f>
        <v>D</v>
      </c>
      <c r="C103" s="130" t="s">
        <v>2532</v>
      </c>
      <c r="D103" s="161" t="s">
        <v>691</v>
      </c>
      <c r="E103" s="160"/>
      <c r="F103" s="36" t="s">
        <v>2533</v>
      </c>
      <c r="G103" s="48"/>
      <c r="H103" s="159"/>
      <c r="I103" s="52"/>
      <c r="J103" s="53"/>
      <c r="K103" s="38"/>
      <c r="L103" s="157"/>
      <c r="M103" s="50"/>
      <c r="N103" s="54"/>
      <c r="O103" s="36" t="str">
        <f>IF(Q103="", "NO PRIORITY", IF(ISNA(_xlfn.XLOOKUP(Q103, Organizations!Q:Q, Organizations!P:P, "")), "NO ORG NAME", IF(_xlfn.XLOOKUP(Q103, Organizations!Q:Q, Organizations!P:P, "")="", "NO PRIORITY", _xlfn.XLOOKUP(Q103, Organizations!Q:Q, Organizations!P:P, ""))))</f>
        <v>NO PRIORITY</v>
      </c>
      <c r="R103" s="9" t="str">
        <f t="shared" si="1"/>
        <v>Epic|Szombatfalvy Nicholas</v>
      </c>
    </row>
    <row r="104" spans="2:18" s="22" customFormat="1" ht="30.2" customHeight="1">
      <c r="B104" s="212" t="str">
        <f>IF(D104="", "NO PRIORITY", IF(ISNA(_xlfn.XLOOKUP(D104, Organizations!C:C, Organizations!B:B, "")), "NO ORG NAME", IF(_xlfn.XLOOKUP(D104, Organizations!C:C, Organizations!B:B, "")="", "NO PRIORITY", _xlfn.XLOOKUP(D104, Organizations!C:C, Organizations!B:B, ""))))</f>
        <v>B</v>
      </c>
      <c r="C104" s="130" t="s">
        <v>2534</v>
      </c>
      <c r="D104" s="161" t="s">
        <v>694</v>
      </c>
      <c r="E104" s="160"/>
      <c r="F104" s="36"/>
      <c r="G104" s="48"/>
      <c r="H104" s="159"/>
      <c r="I104" s="52"/>
      <c r="J104" s="53"/>
      <c r="K104" s="38"/>
      <c r="L104" s="157"/>
      <c r="M104" s="50"/>
      <c r="N104" s="54"/>
      <c r="O104" s="36" t="str">
        <f>IF(Q104="", "NO PRIORITY", IF(ISNA(_xlfn.XLOOKUP(Q104, Organizations!Q:Q, Organizations!P:P, "")), "NO ORG NAME", IF(_xlfn.XLOOKUP(Q104, Organizations!Q:Q, Organizations!P:P, "")="", "NO PRIORITY", _xlfn.XLOOKUP(Q104, Organizations!Q:Q, Organizations!P:P, ""))))</f>
        <v>NO PRIORITY</v>
      </c>
      <c r="R104" s="9" t="str">
        <f t="shared" si="1"/>
        <v>Esme|Jenner Tomaska and wife Katrina Bravo</v>
      </c>
    </row>
    <row r="105" spans="2:18" s="22" customFormat="1" ht="30.2" customHeight="1">
      <c r="B105" s="212" t="str">
        <f>IF(D105="", "NO PRIORITY", IF(ISNA(_xlfn.XLOOKUP(D105, Organizations!C:C, Organizations!B:B, "")), "NO ORG NAME", IF(_xlfn.XLOOKUP(D105, Organizations!C:C, Organizations!B:B, "")="", "NO PRIORITY", _xlfn.XLOOKUP(D105, Organizations!C:C, Organizations!B:B, ""))))</f>
        <v>D</v>
      </c>
      <c r="C105" s="130" t="s">
        <v>2535</v>
      </c>
      <c r="D105" s="161" t="s">
        <v>700</v>
      </c>
      <c r="E105" s="160"/>
      <c r="F105" s="36" t="s">
        <v>2536</v>
      </c>
      <c r="G105" s="48"/>
      <c r="H105" s="159"/>
      <c r="I105" s="52"/>
      <c r="J105" s="53"/>
      <c r="K105" s="38"/>
      <c r="L105" s="157"/>
      <c r="M105" s="50"/>
      <c r="N105" s="54"/>
      <c r="O105" s="36" t="str">
        <f>IF(Q105="", "NO PRIORITY", IF(ISNA(_xlfn.XLOOKUP(Q105, Organizations!Q:Q, Organizations!P:P, "")), "NO ORG NAME", IF(_xlfn.XLOOKUP(Q105, Organizations!Q:Q, Organizations!P:P, "")="", "NO PRIORITY", _xlfn.XLOOKUP(Q105, Organizations!Q:Q, Organizations!P:P, ""))))</f>
        <v>NO PRIORITY</v>
      </c>
      <c r="R105" s="9" t="str">
        <f t="shared" si="1"/>
        <v>e-tailer, inc|MacNeil</v>
      </c>
    </row>
    <row r="106" spans="2:18" s="22" customFormat="1" ht="30.2" customHeight="1">
      <c r="B106" s="212" t="str">
        <f>IF(D106="", "NO PRIORITY", IF(ISNA(_xlfn.XLOOKUP(D106, Organizations!C:C, Organizations!B:B, "")), "NO ORG NAME", IF(_xlfn.XLOOKUP(D106, Organizations!C:C, Organizations!B:B, "")="", "NO PRIORITY", _xlfn.XLOOKUP(D106, Organizations!C:C, Organizations!B:B, ""))))</f>
        <v>A+</v>
      </c>
      <c r="C106" s="130" t="s">
        <v>2537</v>
      </c>
      <c r="D106" s="161" t="s">
        <v>705</v>
      </c>
      <c r="E106" s="160"/>
      <c r="F106" s="36" t="s">
        <v>2538</v>
      </c>
      <c r="G106" s="48"/>
      <c r="H106" s="159"/>
      <c r="I106" s="52"/>
      <c r="J106" s="53"/>
      <c r="K106" s="38"/>
      <c r="L106" s="157"/>
      <c r="M106" s="50"/>
      <c r="N106" s="54"/>
      <c r="O106" s="36" t="str">
        <f>IF(Q106="", "NO PRIORITY", IF(ISNA(_xlfn.XLOOKUP(Q106, Organizations!Q:Q, Organizations!P:P, "")), "NO ORG NAME", IF(_xlfn.XLOOKUP(Q106, Organizations!Q:Q, Organizations!P:P, "")="", "NO PRIORITY", _xlfn.XLOOKUP(Q106, Organizations!Q:Q, Organizations!P:P, ""))))</f>
        <v>NO PRIORITY</v>
      </c>
      <c r="R106" s="9" t="str">
        <f t="shared" si="1"/>
        <v>Eurest|Jamroch Christopher</v>
      </c>
    </row>
    <row r="107" spans="2:18" s="22" customFormat="1" ht="30.2" customHeight="1">
      <c r="B107" s="212" t="str">
        <f>IF(D107="", "NO PRIORITY", IF(ISNA(_xlfn.XLOOKUP(D107, Organizations!C:C, Organizations!B:B, "")), "NO ORG NAME", IF(_xlfn.XLOOKUP(D107, Organizations!C:C, Organizations!B:B, "")="", "NO PRIORITY", _xlfn.XLOOKUP(D107, Organizations!C:C, Organizations!B:B, ""))))</f>
        <v>A+</v>
      </c>
      <c r="C107" s="130" t="s">
        <v>2539</v>
      </c>
      <c r="D107" s="161" t="s">
        <v>705</v>
      </c>
      <c r="E107" s="160"/>
      <c r="F107" s="36" t="s">
        <v>2540</v>
      </c>
      <c r="G107" s="48"/>
      <c r="H107" s="159"/>
      <c r="I107" s="52"/>
      <c r="J107" s="53"/>
      <c r="K107" s="38"/>
      <c r="L107" s="157"/>
      <c r="M107" s="50"/>
      <c r="N107" s="54"/>
      <c r="O107" s="36" t="str">
        <f>IF(Q107="", "NO PRIORITY", IF(ISNA(_xlfn.XLOOKUP(Q107, Organizations!Q:Q, Organizations!P:P, "")), "NO ORG NAME", IF(_xlfn.XLOOKUP(Q107, Organizations!Q:Q, Organizations!P:P, "")="", "NO PRIORITY", _xlfn.XLOOKUP(Q107, Organizations!Q:Q, Organizations!P:P, ""))))</f>
        <v>NO PRIORITY</v>
      </c>
      <c r="R107" s="9" t="str">
        <f t="shared" si="1"/>
        <v>Eurest|King Ryan</v>
      </c>
    </row>
    <row r="108" spans="2:18" s="22" customFormat="1" ht="30.2" customHeight="1">
      <c r="B108" s="212" t="str">
        <f>IF(D108="", "NO PRIORITY", IF(ISNA(_xlfn.XLOOKUP(D108, Organizations!C:C, Organizations!B:B, "")), "NO ORG NAME", IF(_xlfn.XLOOKUP(D108, Organizations!C:C, Organizations!B:B, "")="", "NO PRIORITY", _xlfn.XLOOKUP(D108, Organizations!C:C, Organizations!B:B, ""))))</f>
        <v>A+</v>
      </c>
      <c r="C108" s="130" t="s">
        <v>2541</v>
      </c>
      <c r="D108" s="161" t="s">
        <v>708</v>
      </c>
      <c r="E108" s="160" t="s">
        <v>2542</v>
      </c>
      <c r="F108" s="36"/>
      <c r="G108" s="48"/>
      <c r="H108" s="159"/>
      <c r="I108" s="52"/>
      <c r="J108" s="53"/>
      <c r="K108" s="38"/>
      <c r="L108" s="157"/>
      <c r="M108" s="50"/>
      <c r="N108" s="54"/>
      <c r="O108" s="36" t="str">
        <f>IF(Q108="", "NO PRIORITY", IF(ISNA(_xlfn.XLOOKUP(Q108, Organizations!Q:Q, Organizations!P:P, "")), "NO ORG NAME", IF(_xlfn.XLOOKUP(Q108, Organizations!Q:Q, Organizations!P:P, "")="", "NO PRIORITY", _xlfn.XLOOKUP(Q108, Organizations!Q:Q, Organizations!P:P, ""))))</f>
        <v>NO PRIORITY</v>
      </c>
      <c r="R108" s="9" t="str">
        <f t="shared" si="1"/>
        <v>European Imports|Kolasinski</v>
      </c>
    </row>
    <row r="109" spans="2:18" s="22" customFormat="1" ht="30.2" customHeight="1">
      <c r="B109" s="212" t="str">
        <f>IF(D109="", "NO PRIORITY", IF(ISNA(_xlfn.XLOOKUP(D109, Organizations!C:C, Organizations!B:B, "")), "NO ORG NAME", IF(_xlfn.XLOOKUP(D109, Organizations!C:C, Organizations!B:B, "")="", "NO PRIORITY", _xlfn.XLOOKUP(D109, Organizations!C:C, Organizations!B:B, ""))))</f>
        <v>D</v>
      </c>
      <c r="C109" s="130" t="s">
        <v>2543</v>
      </c>
      <c r="D109" s="161" t="s">
        <v>710</v>
      </c>
      <c r="E109" s="160"/>
      <c r="F109" s="36" t="s">
        <v>2544</v>
      </c>
      <c r="G109" s="48"/>
      <c r="H109" s="159"/>
      <c r="I109" s="52"/>
      <c r="J109" s="53"/>
      <c r="K109" s="38"/>
      <c r="L109" s="157"/>
      <c r="M109" s="50"/>
      <c r="N109" s="54"/>
      <c r="O109" s="36" t="str">
        <f>IF(Q109="", "NO PRIORITY", IF(ISNA(_xlfn.XLOOKUP(Q109, Organizations!Q:Q, Organizations!P:P, "")), "NO ORG NAME", IF(_xlfn.XLOOKUP(Q109, Organizations!Q:Q, Organizations!P:P, "")="", "NO PRIORITY", _xlfn.XLOOKUP(Q109, Organizations!Q:Q, Organizations!P:P, ""))))</f>
        <v>NO PRIORITY</v>
      </c>
      <c r="R109" s="9" t="str">
        <f t="shared" si="1"/>
        <v>Even Odds|Wengel Tomme</v>
      </c>
    </row>
    <row r="110" spans="2:18" s="22" customFormat="1" ht="30.2" customHeight="1">
      <c r="B110" s="212" t="str">
        <f>IF(D110="", "NO PRIORITY", IF(ISNA(_xlfn.XLOOKUP(D110, Organizations!C:C, Organizations!B:B, "")), "NO ORG NAME", IF(_xlfn.XLOOKUP(D110, Organizations!C:C, Organizations!B:B, "")="", "NO PRIORITY", _xlfn.XLOOKUP(D110, Organizations!C:C, Organizations!B:B, ""))))</f>
        <v>D</v>
      </c>
      <c r="C110" s="130" t="s">
        <v>2545</v>
      </c>
      <c r="D110" s="161" t="s">
        <v>732</v>
      </c>
      <c r="E110" s="160"/>
      <c r="F110" s="36"/>
      <c r="G110" s="48"/>
      <c r="H110" s="159"/>
      <c r="I110" s="52"/>
      <c r="J110" s="53"/>
      <c r="K110" s="38"/>
      <c r="L110" s="157"/>
      <c r="M110" s="50"/>
      <c r="N110" s="54"/>
      <c r="O110" s="36" t="str">
        <f>IF(Q110="", "NO PRIORITY", IF(ISNA(_xlfn.XLOOKUP(Q110, Organizations!Q:Q, Organizations!P:P, "")), "NO ORG NAME", IF(_xlfn.XLOOKUP(Q110, Organizations!Q:Q, Organizations!P:P, "")="", "NO PRIORITY", _xlfn.XLOOKUP(Q110, Organizations!Q:Q, Organizations!P:P, ""))))</f>
        <v>NO PRIORITY</v>
      </c>
      <c r="R110" s="9" t="str">
        <f t="shared" si="1"/>
        <v>Farmhouse Academy|Chef Diguido</v>
      </c>
    </row>
    <row r="111" spans="2:18" s="22" customFormat="1" ht="30.2" customHeight="1">
      <c r="B111" s="212" t="str">
        <f>IF(D111="", "NO PRIORITY", IF(ISNA(_xlfn.XLOOKUP(D111, Organizations!C:C, Organizations!B:B, "")), "NO ORG NAME", IF(_xlfn.XLOOKUP(D111, Organizations!C:C, Organizations!B:B, "")="", "NO PRIORITY", _xlfn.XLOOKUP(D111, Organizations!C:C, Organizations!B:B, ""))))</f>
        <v>D</v>
      </c>
      <c r="C111" s="130" t="s">
        <v>2546</v>
      </c>
      <c r="D111" s="161" t="s">
        <v>732</v>
      </c>
      <c r="E111" s="160"/>
      <c r="F111" s="36" t="s">
        <v>2547</v>
      </c>
      <c r="G111" s="48"/>
      <c r="H111" s="159"/>
      <c r="I111" s="52"/>
      <c r="J111" s="53"/>
      <c r="K111" s="38"/>
      <c r="L111" s="157"/>
      <c r="M111" s="50"/>
      <c r="N111" s="54"/>
      <c r="O111" s="36" t="str">
        <f>IF(Q111="", "NO PRIORITY", IF(ISNA(_xlfn.XLOOKUP(Q111, Organizations!Q:Q, Organizations!P:P, "")), "NO ORG NAME", IF(_xlfn.XLOOKUP(Q111, Organizations!Q:Q, Organizations!P:P, "")="", "NO PRIORITY", _xlfn.XLOOKUP(Q111, Organizations!Q:Q, Organizations!P:P, ""))))</f>
        <v>NO PRIORITY</v>
      </c>
      <c r="R111" s="9" t="str">
        <f t="shared" si="1"/>
        <v>Farmhouse Academy|DiGuido</v>
      </c>
    </row>
    <row r="112" spans="2:18" s="22" customFormat="1" ht="30.2" customHeight="1">
      <c r="B112" s="212" t="str">
        <f>IF(D112="", "NO PRIORITY", IF(ISNA(_xlfn.XLOOKUP(D112, Organizations!C:C, Organizations!B:B, "")), "NO ORG NAME", IF(_xlfn.XLOOKUP(D112, Organizations!C:C, Organizations!B:B, "")="", "NO PRIORITY", _xlfn.XLOOKUP(D112, Organizations!C:C, Organizations!B:B, ""))))</f>
        <v>D</v>
      </c>
      <c r="C112" s="130" t="s">
        <v>2548</v>
      </c>
      <c r="D112" s="161" t="s">
        <v>734</v>
      </c>
      <c r="E112" s="160"/>
      <c r="F112" s="36"/>
      <c r="G112" s="48"/>
      <c r="H112" s="159"/>
      <c r="I112" s="52"/>
      <c r="J112" s="53"/>
      <c r="K112" s="38"/>
      <c r="L112" s="157"/>
      <c r="M112" s="50"/>
      <c r="N112" s="54"/>
      <c r="O112" s="36" t="str">
        <f>IF(Q112="", "NO PRIORITY", IF(ISNA(_xlfn.XLOOKUP(Q112, Organizations!Q:Q, Organizations!P:P, "")), "NO ORG NAME", IF(_xlfn.XLOOKUP(Q112, Organizations!Q:Q, Organizations!P:P, "")="", "NO PRIORITY", _xlfn.XLOOKUP(Q112, Organizations!Q:Q, Organizations!P:P, ""))))</f>
        <v>NO PRIORITY</v>
      </c>
      <c r="R112" s="9" t="str">
        <f t="shared" si="1"/>
        <v>FatKats Pizzaeria and Restaurant |GFS Kathy Lyons</v>
      </c>
    </row>
    <row r="113" spans="2:18" s="22" customFormat="1" ht="30.2" customHeight="1">
      <c r="B113" s="212" t="str">
        <f>IF(D113="", "NO PRIORITY", IF(ISNA(_xlfn.XLOOKUP(D113, Organizations!C:C, Organizations!B:B, "")), "NO ORG NAME", IF(_xlfn.XLOOKUP(D113, Organizations!C:C, Organizations!B:B, "")="", "NO PRIORITY", _xlfn.XLOOKUP(D113, Organizations!C:C, Organizations!B:B, ""))))</f>
        <v>D</v>
      </c>
      <c r="C113" s="130" t="s">
        <v>2549</v>
      </c>
      <c r="D113" s="161" t="s">
        <v>740</v>
      </c>
      <c r="E113" s="160"/>
      <c r="F113" s="36"/>
      <c r="G113" s="48"/>
      <c r="H113" s="159"/>
      <c r="I113" s="52"/>
      <c r="J113" s="53"/>
      <c r="K113" s="38"/>
      <c r="L113" s="157"/>
      <c r="M113" s="50"/>
      <c r="N113" s="54"/>
      <c r="O113" s="36" t="str">
        <f>IF(Q113="", "NO PRIORITY", IF(ISNA(_xlfn.XLOOKUP(Q113, Organizations!Q:Q, Organizations!P:P, "")), "NO ORG NAME", IF(_xlfn.XLOOKUP(Q113, Organizations!Q:Q, Organizations!P:P, "")="", "NO PRIORITY", _xlfn.XLOOKUP(Q113, Organizations!Q:Q, Organizations!P:P, ""))))</f>
        <v>NO PRIORITY</v>
      </c>
      <c r="R113" s="9" t="str">
        <f t="shared" si="1"/>
        <v>Ferrara Candy Company|Key Account Manager, eRetail and Omni</v>
      </c>
    </row>
    <row r="114" spans="2:18" s="22" customFormat="1" ht="30.2" customHeight="1">
      <c r="B114" s="212" t="str">
        <f>IF(D114="", "NO PRIORITY", IF(ISNA(_xlfn.XLOOKUP(D114, Organizations!C:C, Organizations!B:B, "")), "NO ORG NAME", IF(_xlfn.XLOOKUP(D114, Organizations!C:C, Organizations!B:B, "")="", "NO PRIORITY", _xlfn.XLOOKUP(D114, Organizations!C:C, Organizations!B:B, ""))))</f>
        <v>D</v>
      </c>
      <c r="C114" s="130" t="s">
        <v>2550</v>
      </c>
      <c r="D114" s="161" t="s">
        <v>748</v>
      </c>
      <c r="E114" s="160"/>
      <c r="F114" s="36"/>
      <c r="G114" s="48"/>
      <c r="H114" s="159"/>
      <c r="I114" s="52"/>
      <c r="J114" s="53"/>
      <c r="K114" s="38"/>
      <c r="L114" s="157"/>
      <c r="M114" s="50"/>
      <c r="N114" s="54"/>
      <c r="O114" s="36" t="str">
        <f>IF(Q114="", "NO PRIORITY", IF(ISNA(_xlfn.XLOOKUP(Q114, Organizations!Q:Q, Organizations!P:P, "")), "NO ORG NAME", IF(_xlfn.XLOOKUP(Q114, Organizations!Q:Q, Organizations!P:P, "")="", "NO PRIORITY", _xlfn.XLOOKUP(Q114, Organizations!Q:Q, Organizations!P:P, ""))))</f>
        <v>NO PRIORITY</v>
      </c>
      <c r="R114" s="9" t="str">
        <f t="shared" si="1"/>
        <v>Fireside Grille|Moe Procopos</v>
      </c>
    </row>
    <row r="115" spans="2:18" s="22" customFormat="1" ht="30.2" customHeight="1">
      <c r="B115" s="212" t="str">
        <f>IF(D115="", "NO PRIORITY", IF(ISNA(_xlfn.XLOOKUP(D115, Organizations!C:C, Organizations!B:B, "")), "NO ORG NAME", IF(_xlfn.XLOOKUP(D115, Organizations!C:C, Organizations!B:B, "")="", "NO PRIORITY", _xlfn.XLOOKUP(D115, Organizations!C:C, Organizations!B:B, ""))))</f>
        <v>D</v>
      </c>
      <c r="C115" s="130" t="s">
        <v>2551</v>
      </c>
      <c r="D115" s="161" t="s">
        <v>749</v>
      </c>
      <c r="E115" s="160"/>
      <c r="F115" s="36" t="s">
        <v>2552</v>
      </c>
      <c r="G115" s="48"/>
      <c r="H115" s="159"/>
      <c r="I115" s="52"/>
      <c r="J115" s="53"/>
      <c r="K115" s="38"/>
      <c r="L115" s="157"/>
      <c r="M115" s="50"/>
      <c r="N115" s="54"/>
      <c r="O115" s="36" t="str">
        <f>IF(Q115="", "NO PRIORITY", IF(ISNA(_xlfn.XLOOKUP(Q115, Organizations!Q:Q, Organizations!P:P, "")), "NO ORG NAME", IF(_xlfn.XLOOKUP(Q115, Organizations!Q:Q, Organizations!P:P, "")="", "NO PRIORITY", _xlfn.XLOOKUP(Q115, Organizations!Q:Q, Organizations!P:P, ""))))</f>
        <v>NO PRIORITY</v>
      </c>
      <c r="R115" s="9" t="str">
        <f t="shared" si="1"/>
        <v>Flik Hospitality|Hirmez</v>
      </c>
    </row>
    <row r="116" spans="2:18" s="22" customFormat="1" ht="30.2" customHeight="1">
      <c r="B116" s="212" t="str">
        <f>IF(D116="", "NO PRIORITY", IF(ISNA(_xlfn.XLOOKUP(D116, Organizations!C:C, Organizations!B:B, "")), "NO ORG NAME", IF(_xlfn.XLOOKUP(D116, Organizations!C:C, Organizations!B:B, "")="", "NO PRIORITY", _xlfn.XLOOKUP(D116, Organizations!C:C, Organizations!B:B, ""))))</f>
        <v>D</v>
      </c>
      <c r="C116" s="130" t="s">
        <v>2553</v>
      </c>
      <c r="D116" s="161" t="s">
        <v>752</v>
      </c>
      <c r="E116" s="160"/>
      <c r="F116" s="36" t="s">
        <v>2554</v>
      </c>
      <c r="G116" s="48"/>
      <c r="H116" s="159"/>
      <c r="I116" s="52"/>
      <c r="J116" s="53"/>
      <c r="K116" s="38"/>
      <c r="L116" s="157"/>
      <c r="M116" s="50"/>
      <c r="N116" s="54"/>
      <c r="O116" s="36" t="str">
        <f>IF(Q116="", "NO PRIORITY", IF(ISNA(_xlfn.XLOOKUP(Q116, Organizations!Q:Q, Organizations!P:P, "")), "NO ORG NAME", IF(_xlfn.XLOOKUP(Q116, Organizations!Q:Q, Organizations!P:P, "")="", "NO PRIORITY", _xlfn.XLOOKUP(Q116, Organizations!Q:Q, Organizations!P:P, ""))))</f>
        <v>NO PRIORITY</v>
      </c>
      <c r="R116" s="9" t="str">
        <f t="shared" si="1"/>
        <v>Food Export - Midwest|Griffith</v>
      </c>
    </row>
    <row r="117" spans="2:18" s="22" customFormat="1" ht="30.2" customHeight="1">
      <c r="B117" s="212" t="str">
        <f>IF(D117="", "NO PRIORITY", IF(ISNA(_xlfn.XLOOKUP(D117, Organizations!C:C, Organizations!B:B, "")), "NO ORG NAME", IF(_xlfn.XLOOKUP(D117, Organizations!C:C, Organizations!B:B, "")="", "NO PRIORITY", _xlfn.XLOOKUP(D117, Organizations!C:C, Organizations!B:B, ""))))</f>
        <v>D</v>
      </c>
      <c r="C117" s="130" t="s">
        <v>2555</v>
      </c>
      <c r="D117" s="161" t="s">
        <v>752</v>
      </c>
      <c r="E117" s="160"/>
      <c r="F117" s="36" t="s">
        <v>2556</v>
      </c>
      <c r="G117" s="48"/>
      <c r="H117" s="159"/>
      <c r="I117" s="52"/>
      <c r="J117" s="53"/>
      <c r="K117" s="38"/>
      <c r="L117" s="157"/>
      <c r="M117" s="50"/>
      <c r="N117" s="54"/>
      <c r="O117" s="36" t="str">
        <f>IF(Q117="", "NO PRIORITY", IF(ISNA(_xlfn.XLOOKUP(Q117, Organizations!Q:Q, Organizations!P:P, "")), "NO ORG NAME", IF(_xlfn.XLOOKUP(Q117, Organizations!Q:Q, Organizations!P:P, "")="", "NO PRIORITY", _xlfn.XLOOKUP(Q117, Organizations!Q:Q, Organizations!P:P, ""))))</f>
        <v>NO PRIORITY</v>
      </c>
      <c r="R117" s="9" t="str">
        <f t="shared" si="1"/>
        <v>Food Export - Midwest|Vasilevski</v>
      </c>
    </row>
    <row r="118" spans="2:18" s="22" customFormat="1" ht="30.2" customHeight="1">
      <c r="B118" s="212" t="str">
        <f>IF(D118="", "NO PRIORITY", IF(ISNA(_xlfn.XLOOKUP(D118, Organizations!C:C, Organizations!B:B, "")), "NO ORG NAME", IF(_xlfn.XLOOKUP(D118, Organizations!C:C, Organizations!B:B, "")="", "NO PRIORITY", _xlfn.XLOOKUP(D118, Organizations!C:C, Organizations!B:B, ""))))</f>
        <v>D</v>
      </c>
      <c r="C118" s="130" t="s">
        <v>2557</v>
      </c>
      <c r="D118" s="161" t="s">
        <v>753</v>
      </c>
      <c r="E118" s="160"/>
      <c r="F118" s="36" t="s">
        <v>2558</v>
      </c>
      <c r="G118" s="48"/>
      <c r="H118" s="159"/>
      <c r="I118" s="52"/>
      <c r="J118" s="53"/>
      <c r="K118" s="38"/>
      <c r="L118" s="157"/>
      <c r="M118" s="50"/>
      <c r="N118" s="54"/>
      <c r="O118" s="36" t="str">
        <f>IF(Q118="", "NO PRIORITY", IF(ISNA(_xlfn.XLOOKUP(Q118, Organizations!Q:Q, Organizations!P:P, "")), "NO ORG NAME", IF(_xlfn.XLOOKUP(Q118, Organizations!Q:Q, Organizations!P:P, "")="", "NO PRIORITY", _xlfn.XLOOKUP(Q118, Organizations!Q:Q, Organizations!P:P, ""))))</f>
        <v>NO PRIORITY</v>
      </c>
      <c r="R118" s="9" t="str">
        <f t="shared" si="1"/>
        <v>Food Technology Magazine, Institute of Food Technologists|Kuhn</v>
      </c>
    </row>
    <row r="119" spans="2:18" s="22" customFormat="1" ht="30.2" customHeight="1">
      <c r="B119" s="212" t="str">
        <f>IF(D119="", "NO PRIORITY", IF(ISNA(_xlfn.XLOOKUP(D119, Organizations!C:C, Organizations!B:B, "")), "NO ORG NAME", IF(_xlfn.XLOOKUP(D119, Organizations!C:C, Organizations!B:B, "")="", "NO PRIORITY", _xlfn.XLOOKUP(D119, Organizations!C:C, Organizations!B:B, ""))))</f>
        <v>D</v>
      </c>
      <c r="C119" s="130" t="s">
        <v>2559</v>
      </c>
      <c r="D119" s="161" t="s">
        <v>754</v>
      </c>
      <c r="E119" s="160"/>
      <c r="F119" s="36" t="s">
        <v>2560</v>
      </c>
      <c r="G119" s="48"/>
      <c r="H119" s="159"/>
      <c r="I119" s="52"/>
      <c r="J119" s="53"/>
      <c r="K119" s="38"/>
      <c r="L119" s="157"/>
      <c r="M119" s="50"/>
      <c r="N119" s="54"/>
      <c r="O119" s="36" t="str">
        <f>IF(Q119="", "NO PRIORITY", IF(ISNA(_xlfn.XLOOKUP(Q119, Organizations!Q:Q, Organizations!P:P, "")), "NO ORG NAME", IF(_xlfn.XLOOKUP(Q119, Organizations!Q:Q, Organizations!P:P, "")="", "NO PRIORITY", _xlfn.XLOOKUP(Q119, Organizations!Q:Q, Organizations!P:P, ""))))</f>
        <v>NO PRIORITY</v>
      </c>
      <c r="R119" s="9" t="str">
        <f t="shared" si="1"/>
        <v>FoodMix|Miller</v>
      </c>
    </row>
    <row r="120" spans="2:18" s="22" customFormat="1" ht="30.2" customHeight="1">
      <c r="B120" s="212" t="str">
        <f>IF(D120="", "NO PRIORITY", IF(ISNA(_xlfn.XLOOKUP(D120, Organizations!C:C, Organizations!B:B, "")), "NO ORG NAME", IF(_xlfn.XLOOKUP(D120, Organizations!C:C, Organizations!B:B, "")="", "NO PRIORITY", _xlfn.XLOOKUP(D120, Organizations!C:C, Organizations!B:B, ""))))</f>
        <v>B</v>
      </c>
      <c r="C120" s="130" t="s">
        <v>2561</v>
      </c>
      <c r="D120" s="161" t="s">
        <v>759</v>
      </c>
      <c r="E120" s="160"/>
      <c r="F120" s="36"/>
      <c r="G120" s="48"/>
      <c r="H120" s="159"/>
      <c r="I120" s="52"/>
      <c r="J120" s="53"/>
      <c r="K120" s="38"/>
      <c r="L120" s="157"/>
      <c r="M120" s="50"/>
      <c r="N120" s="54"/>
      <c r="O120" s="36" t="str">
        <f>IF(Q120="", "NO PRIORITY", IF(ISNA(_xlfn.XLOOKUP(Q120, Organizations!Q:Q, Organizations!P:P, "")), "NO ORG NAME", IF(_xlfn.XLOOKUP(Q120, Organizations!Q:Q, Organizations!P:P, "")="", "NO PRIORITY", _xlfn.XLOOKUP(Q120, Organizations!Q:Q, Organizations!P:P, ""))))</f>
        <v>NO PRIORITY</v>
      </c>
      <c r="R120" s="9" t="str">
        <f t="shared" si="1"/>
        <v>Ford Center Arena Evsnsville|Craig Spillman</v>
      </c>
    </row>
    <row r="121" spans="2:18" s="22" customFormat="1" ht="30.2" customHeight="1">
      <c r="B121" s="212" t="str">
        <f>IF(D121="", "NO PRIORITY", IF(ISNA(_xlfn.XLOOKUP(D121, Organizations!C:C, Organizations!B:B, "")), "NO ORG NAME", IF(_xlfn.XLOOKUP(D121, Organizations!C:C, Organizations!B:B, "")="", "NO PRIORITY", _xlfn.XLOOKUP(D121, Organizations!C:C, Organizations!B:B, ""))))</f>
        <v>B</v>
      </c>
      <c r="C121" s="130" t="s">
        <v>2562</v>
      </c>
      <c r="D121" s="161" t="s">
        <v>772</v>
      </c>
      <c r="E121" s="160" t="s">
        <v>2403</v>
      </c>
      <c r="F121" s="36"/>
      <c r="G121" s="48" t="s">
        <v>773</v>
      </c>
      <c r="H121" s="159" t="s">
        <v>141</v>
      </c>
      <c r="I121" s="52"/>
      <c r="J121" s="53" t="s">
        <v>774</v>
      </c>
      <c r="K121" s="38" t="s">
        <v>144</v>
      </c>
      <c r="L121" s="157"/>
      <c r="M121" s="50"/>
      <c r="N121" s="54"/>
      <c r="O121" s="36" t="str">
        <f>IF(Q121="", "NO PRIORITY", IF(ISNA(_xlfn.XLOOKUP(Q121, Organizations!Q:Q, Organizations!P:P, "")), "NO ORG NAME", IF(_xlfn.XLOOKUP(Q121, Organizations!Q:Q, Organizations!P:P, "")="", "NO PRIORITY", _xlfn.XLOOKUP(Q121, Organizations!Q:Q, Organizations!P:P, ""))))</f>
        <v>NO PRIORITY</v>
      </c>
      <c r="R121" s="9" t="str">
        <f t="shared" si="1"/>
        <v>Franklin Room|Mike Schatzman-Owner</v>
      </c>
    </row>
    <row r="122" spans="2:18" s="22" customFormat="1" ht="30.2" customHeight="1">
      <c r="B122" s="212" t="str">
        <f>IF(D122="", "NO PRIORITY", IF(ISNA(_xlfn.XLOOKUP(D122, Organizations!C:C, Organizations!B:B, "")), "NO ORG NAME", IF(_xlfn.XLOOKUP(D122, Organizations!C:C, Organizations!B:B, "")="", "NO PRIORITY", _xlfn.XLOOKUP(D122, Organizations!C:C, Organizations!B:B, ""))))</f>
        <v>D</v>
      </c>
      <c r="C122" s="130" t="s">
        <v>2563</v>
      </c>
      <c r="D122" s="161" t="s">
        <v>776</v>
      </c>
      <c r="E122" s="160"/>
      <c r="F122" s="36" t="s">
        <v>2564</v>
      </c>
      <c r="G122" s="48"/>
      <c r="H122" s="159"/>
      <c r="I122" s="52"/>
      <c r="J122" s="53"/>
      <c r="K122" s="38"/>
      <c r="L122" s="157"/>
      <c r="M122" s="50"/>
      <c r="N122" s="54"/>
      <c r="O122" s="36" t="str">
        <f>IF(Q122="", "NO PRIORITY", IF(ISNA(_xlfn.XLOOKUP(Q122, Organizations!Q:Q, Organizations!P:P, "")), "NO ORG NAME", IF(_xlfn.XLOOKUP(Q122, Organizations!Q:Q, Organizations!P:P, "")="", "NO PRIORITY", _xlfn.XLOOKUP(Q122, Organizations!Q:Q, Organizations!P:P, ""))))</f>
        <v>NO PRIORITY</v>
      </c>
      <c r="R122" s="9" t="str">
        <f t="shared" si="1"/>
        <v>Freedom Brothers Pizzeria &amp; Alehouse|Svoboda Corey</v>
      </c>
    </row>
    <row r="123" spans="2:18" s="22" customFormat="1" ht="30.2" customHeight="1">
      <c r="B123" s="212" t="str">
        <f>IF(D123="", "NO PRIORITY", IF(ISNA(_xlfn.XLOOKUP(D123, Organizations!C:C, Organizations!B:B, "")), "NO ORG NAME", IF(_xlfn.XLOOKUP(D123, Organizations!C:C, Organizations!B:B, "")="", "NO PRIORITY", _xlfn.XLOOKUP(D123, Organizations!C:C, Organizations!B:B, ""))))</f>
        <v>D</v>
      </c>
      <c r="C123" s="130" t="s">
        <v>2565</v>
      </c>
      <c r="D123" s="161" t="s">
        <v>777</v>
      </c>
      <c r="E123" s="160"/>
      <c r="F123" s="36" t="s">
        <v>2566</v>
      </c>
      <c r="G123" s="48"/>
      <c r="H123" s="159"/>
      <c r="I123" s="52"/>
      <c r="J123" s="53"/>
      <c r="K123" s="38"/>
      <c r="L123" s="157"/>
      <c r="M123" s="50"/>
      <c r="N123" s="54"/>
      <c r="O123" s="36" t="str">
        <f>IF(Q123="", "NO PRIORITY", IF(ISNA(_xlfn.XLOOKUP(Q123, Organizations!Q:Q, Organizations!P:P, "")), "NO ORG NAME", IF(_xlfn.XLOOKUP(Q123, Organizations!Q:Q, Organizations!P:P, "")="", "NO PRIORITY", _xlfn.XLOOKUP(Q123, Organizations!Q:Q, Organizations!P:P, ""))))</f>
        <v>NO PRIORITY</v>
      </c>
      <c r="R123" s="9" t="str">
        <f t="shared" si="1"/>
        <v>Freelance|Futterman Lisa</v>
      </c>
    </row>
    <row r="124" spans="2:18" s="22" customFormat="1" ht="30.2" customHeight="1">
      <c r="B124" s="212" t="str">
        <f>IF(D124="", "NO PRIORITY", IF(ISNA(_xlfn.XLOOKUP(D124, Organizations!C:C, Organizations!B:B, "")), "NO ORG NAME", IF(_xlfn.XLOOKUP(D124, Organizations!C:C, Organizations!B:B, "")="", "NO PRIORITY", _xlfn.XLOOKUP(D124, Organizations!C:C, Organizations!B:B, ""))))</f>
        <v>D</v>
      </c>
      <c r="C124" s="130" t="s">
        <v>2567</v>
      </c>
      <c r="D124" s="161" t="s">
        <v>778</v>
      </c>
      <c r="E124" s="160"/>
      <c r="F124" s="36" t="s">
        <v>2568</v>
      </c>
      <c r="G124" s="48"/>
      <c r="H124" s="159"/>
      <c r="I124" s="52"/>
      <c r="J124" s="53"/>
      <c r="K124" s="38"/>
      <c r="L124" s="157"/>
      <c r="M124" s="50"/>
      <c r="N124" s="54"/>
      <c r="O124" s="36" t="str">
        <f>IF(Q124="", "NO PRIORITY", IF(ISNA(_xlfn.XLOOKUP(Q124, Organizations!Q:Q, Organizations!P:P, "")), "NO ORG NAME", IF(_xlfn.XLOOKUP(Q124, Organizations!Q:Q, Organizations!P:P, "")="", "NO PRIORITY", _xlfn.XLOOKUP(Q124, Organizations!Q:Q, Organizations!P:P, ""))))</f>
        <v>NO PRIORITY</v>
      </c>
      <c r="R124" s="9" t="str">
        <f t="shared" si="1"/>
        <v>FreezPak|Maynard Chris</v>
      </c>
    </row>
    <row r="125" spans="2:18" s="22" customFormat="1" ht="30.2" customHeight="1">
      <c r="B125" s="212" t="str">
        <f>IF(D125="", "NO PRIORITY", IF(ISNA(_xlfn.XLOOKUP(D125, Organizations!C:C, Organizations!B:B, "")), "NO ORG NAME", IF(_xlfn.XLOOKUP(D125, Organizations!C:C, Organizations!B:B, "")="", "NO PRIORITY", _xlfn.XLOOKUP(D125, Organizations!C:C, Organizations!B:B, ""))))</f>
        <v>D</v>
      </c>
      <c r="C125" s="130" t="s">
        <v>2569</v>
      </c>
      <c r="D125" s="161" t="s">
        <v>779</v>
      </c>
      <c r="E125" s="160"/>
      <c r="F125" s="36" t="s">
        <v>2570</v>
      </c>
      <c r="G125" s="48"/>
      <c r="H125" s="159"/>
      <c r="I125" s="52"/>
      <c r="J125" s="53"/>
      <c r="K125" s="38"/>
      <c r="L125" s="157"/>
      <c r="M125" s="50"/>
      <c r="N125" s="54"/>
      <c r="O125" s="36" t="str">
        <f>IF(Q125="", "NO PRIORITY", IF(ISNA(_xlfn.XLOOKUP(Q125, Organizations!Q:Q, Organizations!P:P, "")), "NO ORG NAME", IF(_xlfn.XLOOKUP(Q125, Organizations!Q:Q, Organizations!P:P, "")="", "NO PRIORITY", _xlfn.XLOOKUP(Q125, Organizations!Q:Q, Organizations!P:P, ""))))</f>
        <v>NO PRIORITY</v>
      </c>
      <c r="R125" s="9" t="str">
        <f t="shared" si="1"/>
        <v>FRESH CREATIONS LLC|Farhana Rahim</v>
      </c>
    </row>
    <row r="126" spans="2:18" s="22" customFormat="1" ht="30.2" customHeight="1">
      <c r="B126" s="212" t="str">
        <f>IF(D126="", "NO PRIORITY", IF(ISNA(_xlfn.XLOOKUP(D126, Organizations!C:C, Organizations!B:B, "")), "NO ORG NAME", IF(_xlfn.XLOOKUP(D126, Organizations!C:C, Organizations!B:B, "")="", "NO PRIORITY", _xlfn.XLOOKUP(D126, Organizations!C:C, Organizations!B:B, ""))))</f>
        <v>NO PRIORITY</v>
      </c>
      <c r="C126" s="130" t="s">
        <v>2571</v>
      </c>
      <c r="D126" s="161" t="s">
        <v>781</v>
      </c>
      <c r="E126" s="160"/>
      <c r="F126" s="36" t="s">
        <v>2572</v>
      </c>
      <c r="G126" s="48"/>
      <c r="H126" s="159"/>
      <c r="I126" s="52"/>
      <c r="J126" s="53"/>
      <c r="K126" s="38"/>
      <c r="L126" s="157"/>
      <c r="M126" s="50"/>
      <c r="N126" s="54"/>
      <c r="O126" s="36" t="str">
        <f>IF(Q126="", "NO PRIORITY", IF(ISNA(_xlfn.XLOOKUP(Q126, Organizations!Q:Q, Organizations!P:P, "")), "NO ORG NAME", IF(_xlfn.XLOOKUP(Q126, Organizations!Q:Q, Organizations!P:P, "")="", "NO PRIORITY", _xlfn.XLOOKUP(Q126, Organizations!Q:Q, Organizations!P:P, ""))))</f>
        <v>NO PRIORITY</v>
      </c>
      <c r="R126" s="9" t="str">
        <f t="shared" si="1"/>
        <v>Froelichs|FROEHLICH</v>
      </c>
    </row>
    <row r="127" spans="2:18" s="22" customFormat="1" ht="30.2" customHeight="1">
      <c r="B127" s="212" t="str">
        <f>IF(D127="", "NO PRIORITY", IF(ISNA(_xlfn.XLOOKUP(D127, Organizations!C:C, Organizations!B:B, "")), "NO ORG NAME", IF(_xlfn.XLOOKUP(D127, Organizations!C:C, Organizations!B:B, "")="", "NO PRIORITY", _xlfn.XLOOKUP(D127, Organizations!C:C, Organizations!B:B, ""))))</f>
        <v>A</v>
      </c>
      <c r="C127" s="130" t="s">
        <v>2573</v>
      </c>
      <c r="D127" s="161" t="s">
        <v>784</v>
      </c>
      <c r="E127" s="160"/>
      <c r="F127" s="36"/>
      <c r="G127" s="48"/>
      <c r="H127" s="159"/>
      <c r="I127" s="52"/>
      <c r="J127" s="53"/>
      <c r="K127" s="38"/>
      <c r="L127" s="157"/>
      <c r="M127" s="50"/>
      <c r="N127" s="54"/>
      <c r="O127" s="36" t="str">
        <f>IF(Q127="", "NO PRIORITY", IF(ISNA(_xlfn.XLOOKUP(Q127, Organizations!Q:Q, Organizations!P:P, "")), "NO ORG NAME", IF(_xlfn.XLOOKUP(Q127, Organizations!Q:Q, Organizations!P:P, "")="", "NO PRIORITY", _xlfn.XLOOKUP(Q127, Organizations!Q:Q, Organizations!P:P, ""))))</f>
        <v>NO PRIORITY</v>
      </c>
      <c r="R127" s="9" t="str">
        <f t="shared" si="1"/>
        <v>Frontera|Chef Rick Bayless</v>
      </c>
    </row>
    <row r="128" spans="2:18" s="22" customFormat="1" ht="30.2" customHeight="1">
      <c r="B128" s="212" t="str">
        <f>IF(D128="", "NO PRIORITY", IF(ISNA(_xlfn.XLOOKUP(D128, Organizations!C:C, Organizations!B:B, "")), "NO ORG NAME", IF(_xlfn.XLOOKUP(D128, Organizations!C:C, Organizations!B:B, "")="", "NO PRIORITY", _xlfn.XLOOKUP(D128, Organizations!C:C, Organizations!B:B, ""))))</f>
        <v>NO PRIORITY</v>
      </c>
      <c r="C128" s="130" t="s">
        <v>2574</v>
      </c>
      <c r="D128" s="161" t="s">
        <v>790</v>
      </c>
      <c r="E128" s="160"/>
      <c r="F128" s="36"/>
      <c r="G128" s="48"/>
      <c r="H128" s="159"/>
      <c r="I128" s="52"/>
      <c r="J128" s="53"/>
      <c r="K128" s="38"/>
      <c r="L128" s="157"/>
      <c r="M128" s="50"/>
      <c r="N128" s="54"/>
      <c r="O128" s="36" t="str">
        <f>IF(Q128="", "NO PRIORITY", IF(ISNA(_xlfn.XLOOKUP(Q128, Organizations!Q:Q, Organizations!P:P, "")), "NO ORG NAME", IF(_xlfn.XLOOKUP(Q128, Organizations!Q:Q, Organizations!P:P, "")="", "NO PRIORITY", _xlfn.XLOOKUP(Q128, Organizations!Q:Q, Organizations!P:P, ""))))</f>
        <v>NO PRIORITY</v>
      </c>
      <c r="R128" s="9" t="str">
        <f t="shared" si="1"/>
        <v xml:space="preserve">Fujiyama Steakhouse of Japan|Hibachi Chef Senmounnarath </v>
      </c>
    </row>
    <row r="129" spans="2:18" s="22" customFormat="1" ht="30.2" customHeight="1">
      <c r="B129" s="212" t="str">
        <f>IF(D129="", "NO PRIORITY", IF(ISNA(_xlfn.XLOOKUP(D129, Organizations!C:C, Organizations!B:B, "")), "NO ORG NAME", IF(_xlfn.XLOOKUP(D129, Organizations!C:C, Organizations!B:B, "")="", "NO PRIORITY", _xlfn.XLOOKUP(D129, Organizations!C:C, Organizations!B:B, ""))))</f>
        <v>D</v>
      </c>
      <c r="C129" s="130" t="s">
        <v>2575</v>
      </c>
      <c r="D129" s="161" t="s">
        <v>792</v>
      </c>
      <c r="E129" s="160"/>
      <c r="F129" s="36" t="s">
        <v>2576</v>
      </c>
      <c r="G129" s="48"/>
      <c r="H129" s="159"/>
      <c r="I129" s="52"/>
      <c r="J129" s="53"/>
      <c r="K129" s="38"/>
      <c r="L129" s="157"/>
      <c r="M129" s="50"/>
      <c r="N129" s="54"/>
      <c r="O129" s="36" t="str">
        <f>IF(Q129="", "NO PRIORITY", IF(ISNA(_xlfn.XLOOKUP(Q129, Organizations!Q:Q, Organizations!P:P, "")), "NO ORG NAME", IF(_xlfn.XLOOKUP(Q129, Organizations!Q:Q, Organizations!P:P, "")="", "NO PRIORITY", _xlfn.XLOOKUP(Q129, Organizations!Q:Q, Organizations!P:P, ""))))</f>
        <v>NO PRIORITY</v>
      </c>
      <c r="R129" s="9" t="str">
        <f t="shared" si="1"/>
        <v>Gabby Goat American Pub and Grill|Gines Jason</v>
      </c>
    </row>
    <row r="130" spans="2:18" s="22" customFormat="1" ht="30.2" customHeight="1">
      <c r="B130" s="212" t="str">
        <f>IF(D130="", "NO PRIORITY", IF(ISNA(_xlfn.XLOOKUP(D130, Organizations!C:C, Organizations!B:B, "")), "NO ORG NAME", IF(_xlfn.XLOOKUP(D130, Organizations!C:C, Organizations!B:B, "")="", "NO PRIORITY", _xlfn.XLOOKUP(D130, Organizations!C:C, Organizations!B:B, ""))))</f>
        <v>D</v>
      </c>
      <c r="C130" s="130" t="s">
        <v>2577</v>
      </c>
      <c r="D130" s="161" t="s">
        <v>799</v>
      </c>
      <c r="E130" s="160"/>
      <c r="F130" s="36" t="s">
        <v>2578</v>
      </c>
      <c r="G130" s="48"/>
      <c r="H130" s="159"/>
      <c r="I130" s="52"/>
      <c r="J130" s="53"/>
      <c r="K130" s="38"/>
      <c r="L130" s="157"/>
      <c r="M130" s="50"/>
      <c r="N130" s="54"/>
      <c r="O130" s="36" t="str">
        <f>IF(Q130="", "NO PRIORITY", IF(ISNA(_xlfn.XLOOKUP(Q130, Organizations!Q:Q, Organizations!P:P, "")), "NO ORG NAME", IF(_xlfn.XLOOKUP(Q130, Organizations!Q:Q, Organizations!P:P, "")="", "NO PRIORITY", _xlfn.XLOOKUP(Q130, Organizations!Q:Q, Organizations!P:P, ""))))</f>
        <v>NO PRIORITY</v>
      </c>
      <c r="R130" s="9" t="str">
        <f t="shared" si="1"/>
        <v>GALANT FOOD COMPANY|KURLAND ROBERT</v>
      </c>
    </row>
    <row r="131" spans="2:18" s="22" customFormat="1" ht="30.2" customHeight="1">
      <c r="B131" s="212" t="str">
        <f>IF(D131="", "NO PRIORITY", IF(ISNA(_xlfn.XLOOKUP(D131, Organizations!C:C, Organizations!B:B, "")), "NO ORG NAME", IF(_xlfn.XLOOKUP(D131, Organizations!C:C, Organizations!B:B, "")="", "NO PRIORITY", _xlfn.XLOOKUP(D131, Organizations!C:C, Organizations!B:B, ""))))</f>
        <v>D</v>
      </c>
      <c r="C131" s="130" t="s">
        <v>2579</v>
      </c>
      <c r="D131" s="161" t="s">
        <v>800</v>
      </c>
      <c r="E131" s="160"/>
      <c r="F131" s="36"/>
      <c r="G131" s="48"/>
      <c r="H131" s="159"/>
      <c r="I131" s="52"/>
      <c r="J131" s="53"/>
      <c r="K131" s="38"/>
      <c r="L131" s="157"/>
      <c r="M131" s="50"/>
      <c r="N131" s="54"/>
      <c r="O131" s="36" t="str">
        <f>IF(Q131="", "NO PRIORITY", IF(ISNA(_xlfn.XLOOKUP(Q131, Organizations!Q:Q, Organizations!P:P, "")), "NO ORG NAME", IF(_xlfn.XLOOKUP(Q131, Organizations!Q:Q, Organizations!P:P, "")="", "NO PRIORITY", _xlfn.XLOOKUP(Q131, Organizations!Q:Q, Organizations!P:P, ""))))</f>
        <v>NO PRIORITY</v>
      </c>
      <c r="R131" s="9" t="str">
        <f t="shared" si="1"/>
        <v>Galena Associates Inc.|Andrew McGovern</v>
      </c>
    </row>
    <row r="132" spans="2:18" s="22" customFormat="1" ht="30.2" customHeight="1">
      <c r="B132" s="212" t="str">
        <f>IF(D132="", "NO PRIORITY", IF(ISNA(_xlfn.XLOOKUP(D132, Organizations!C:C, Organizations!B:B, "")), "NO ORG NAME", IF(_xlfn.XLOOKUP(D132, Organizations!C:C, Organizations!B:B, "")="", "NO PRIORITY", _xlfn.XLOOKUP(D132, Organizations!C:C, Organizations!B:B, ""))))</f>
        <v>A</v>
      </c>
      <c r="C132" s="130" t="s">
        <v>2442</v>
      </c>
      <c r="D132" s="161" t="s">
        <v>806</v>
      </c>
      <c r="E132" s="160"/>
      <c r="F132" s="36"/>
      <c r="G132" s="48"/>
      <c r="H132" s="159"/>
      <c r="I132" s="52"/>
      <c r="J132" s="53"/>
      <c r="K132" s="38"/>
      <c r="L132" s="157"/>
      <c r="M132" s="50"/>
      <c r="N132" s="54"/>
      <c r="O132" s="36" t="str">
        <f>IF(Q132="", "NO PRIORITY", IF(ISNA(_xlfn.XLOOKUP(Q132, Organizations!Q:Q, Organizations!P:P, "")), "NO ORG NAME", IF(_xlfn.XLOOKUP(Q132, Organizations!Q:Q, Organizations!P:P, "")="", "NO PRIORITY", _xlfn.XLOOKUP(Q132, Organizations!Q:Q, Organizations!P:P, ""))))</f>
        <v>NO PRIORITY</v>
      </c>
      <c r="R132" s="9" t="str">
        <f t="shared" si="1"/>
        <v>Gelsosomo's Pizzeria|Nicky P</v>
      </c>
    </row>
    <row r="133" spans="2:18" s="22" customFormat="1" ht="30.2" customHeight="1">
      <c r="B133" s="212" t="str">
        <f>IF(D133="", "NO PRIORITY", IF(ISNA(_xlfn.XLOOKUP(D133, Organizations!C:C, Organizations!B:B, "")), "NO ORG NAME", IF(_xlfn.XLOOKUP(D133, Organizations!C:C, Organizations!B:B, "")="", "NO PRIORITY", _xlfn.XLOOKUP(D133, Organizations!C:C, Organizations!B:B, ""))))</f>
        <v>NO PRIORITY</v>
      </c>
      <c r="C133" s="130" t="s">
        <v>2580</v>
      </c>
      <c r="D133" s="161" t="s">
        <v>807</v>
      </c>
      <c r="E133" s="160" t="s">
        <v>2403</v>
      </c>
      <c r="F133" s="36"/>
      <c r="G133" s="48"/>
      <c r="H133" s="159" t="s">
        <v>161</v>
      </c>
      <c r="I133" s="52"/>
      <c r="J133" s="53" t="s">
        <v>2581</v>
      </c>
      <c r="K133" s="38" t="s">
        <v>810</v>
      </c>
      <c r="L133" s="157"/>
      <c r="M133" s="50"/>
      <c r="N133" s="54"/>
      <c r="O133" s="36" t="str">
        <f>IF(Q133="", "NO PRIORITY", IF(ISNA(_xlfn.XLOOKUP(Q133, Organizations!Q:Q, Organizations!P:P, "")), "NO ORG NAME", IF(_xlfn.XLOOKUP(Q133, Organizations!Q:Q, Organizations!P:P, "")="", "NO PRIORITY", _xlfn.XLOOKUP(Q133, Organizations!Q:Q, Organizations!P:P, ""))))</f>
        <v>NO PRIORITY</v>
      </c>
      <c r="R133" s="9" t="str">
        <f t="shared" si="1"/>
        <v>Gemato's Wood Pit BBQ|Jose</v>
      </c>
    </row>
    <row r="134" spans="2:18" s="22" customFormat="1" ht="30.2" customHeight="1">
      <c r="B134" s="212" t="str">
        <f>IF(D134="", "NO PRIORITY", IF(ISNA(_xlfn.XLOOKUP(D134, Organizations!C:C, Organizations!B:B, "")), "NO ORG NAME", IF(_xlfn.XLOOKUP(D134, Organizations!C:C, Organizations!B:B, "")="", "NO PRIORITY", _xlfn.XLOOKUP(D134, Organizations!C:C, Organizations!B:B, ""))))</f>
        <v>A</v>
      </c>
      <c r="C134" s="130" t="s">
        <v>2582</v>
      </c>
      <c r="D134" s="161" t="s">
        <v>825</v>
      </c>
      <c r="E134" s="160" t="s">
        <v>2438</v>
      </c>
      <c r="F134" s="36"/>
      <c r="G134" s="48"/>
      <c r="H134" s="159" t="s">
        <v>138</v>
      </c>
      <c r="I134" s="52"/>
      <c r="J134" s="53"/>
      <c r="K134" s="38"/>
      <c r="L134" s="157"/>
      <c r="M134" s="50"/>
      <c r="N134" s="54"/>
      <c r="O134" s="36" t="str">
        <f>IF(Q134="", "NO PRIORITY", IF(ISNA(_xlfn.XLOOKUP(Q134, Organizations!Q:Q, Organizations!P:P, "")), "NO ORG NAME", IF(_xlfn.XLOOKUP(Q134, Organizations!Q:Q, Organizations!P:P, "")="", "NO PRIORITY", _xlfn.XLOOKUP(Q134, Organizations!Q:Q, Organizations!P:P, ""))))</f>
        <v>NO PRIORITY</v>
      </c>
      <c r="R134" s="9" t="str">
        <f t="shared" ref="R134:R197" si="2">IF(D134&lt;&gt;"", D134 &amp; "|" &amp; C134, "")</f>
        <v>Gibson's Rosemont |Chef Drew Keane Gibsons Group</v>
      </c>
    </row>
    <row r="135" spans="2:18" s="22" customFormat="1" ht="30.2" customHeight="1">
      <c r="B135" s="212" t="str">
        <f>IF(D135="", "NO PRIORITY", IF(ISNA(_xlfn.XLOOKUP(D135, Organizations!C:C, Organizations!B:B, "")), "NO ORG NAME", IF(_xlfn.XLOOKUP(D135, Organizations!C:C, Organizations!B:B, "")="", "NO PRIORITY", _xlfn.XLOOKUP(D135, Organizations!C:C, Organizations!B:B, ""))))</f>
        <v>B</v>
      </c>
      <c r="C135" s="130" t="s">
        <v>2583</v>
      </c>
      <c r="D135" s="161" t="s">
        <v>830</v>
      </c>
      <c r="E135" s="160"/>
      <c r="F135" s="36"/>
      <c r="G135" s="48"/>
      <c r="H135" s="159"/>
      <c r="I135" s="52"/>
      <c r="J135" s="53"/>
      <c r="K135" s="38"/>
      <c r="L135" s="157"/>
      <c r="M135" s="50"/>
      <c r="N135" s="54"/>
      <c r="O135" s="36" t="str">
        <f>IF(Q135="", "NO PRIORITY", IF(ISNA(_xlfn.XLOOKUP(Q135, Organizations!Q:Q, Organizations!P:P, "")), "NO ORG NAME", IF(_xlfn.XLOOKUP(Q135, Organizations!Q:Q, Organizations!P:P, "")="", "NO PRIORITY", _xlfn.XLOOKUP(Q135, Organizations!Q:Q, Organizations!P:P, ""))))</f>
        <v>NO PRIORITY</v>
      </c>
      <c r="R135" s="9" t="str">
        <f t="shared" si="2"/>
        <v>Gino's Prime - Dyer|Ashley Redding</v>
      </c>
    </row>
    <row r="136" spans="2:18" s="22" customFormat="1" ht="30.2" customHeight="1">
      <c r="B136" s="212" t="str">
        <f>IF(D136="", "NO PRIORITY", IF(ISNA(_xlfn.XLOOKUP(D136, Organizations!C:C, Organizations!B:B, "")), "NO ORG NAME", IF(_xlfn.XLOOKUP(D136, Organizations!C:C, Organizations!B:B, "")="", "NO PRIORITY", _xlfn.XLOOKUP(D136, Organizations!C:C, Organizations!B:B, ""))))</f>
        <v>D</v>
      </c>
      <c r="C136" s="130" t="s">
        <v>2584</v>
      </c>
      <c r="D136" s="161" t="s">
        <v>851</v>
      </c>
      <c r="E136" s="160"/>
      <c r="F136" s="36" t="s">
        <v>2585</v>
      </c>
      <c r="G136" s="48"/>
      <c r="H136" s="159"/>
      <c r="I136" s="52"/>
      <c r="J136" s="53"/>
      <c r="K136" s="38"/>
      <c r="L136" s="157"/>
      <c r="M136" s="50"/>
      <c r="N136" s="54"/>
      <c r="O136" s="36" t="str">
        <f>IF(Q136="", "NO PRIORITY", IF(ISNA(_xlfn.XLOOKUP(Q136, Organizations!Q:Q, Organizations!P:P, "")), "NO ORG NAME", IF(_xlfn.XLOOKUP(Q136, Organizations!Q:Q, Organizations!P:P, "")="", "NO PRIORITY", _xlfn.XLOOKUP(Q136, Organizations!Q:Q, Organizations!P:P, ""))))</f>
        <v>NO PRIORITY</v>
      </c>
      <c r="R136" s="9" t="str">
        <f t="shared" si="2"/>
        <v>Good To Go Food|Kagan IRV</v>
      </c>
    </row>
    <row r="137" spans="2:18" s="22" customFormat="1" ht="30.2" customHeight="1">
      <c r="B137" s="212" t="str">
        <f>IF(D137="", "NO PRIORITY", IF(ISNA(_xlfn.XLOOKUP(D137, Organizations!C:C, Organizations!B:B, "")), "NO ORG NAME", IF(_xlfn.XLOOKUP(D137, Organizations!C:C, Organizations!B:B, "")="", "NO PRIORITY", _xlfn.XLOOKUP(D137, Organizations!C:C, Organizations!B:B, ""))))</f>
        <v>D</v>
      </c>
      <c r="C137" s="130" t="s">
        <v>2586</v>
      </c>
      <c r="D137" s="161" t="s">
        <v>876</v>
      </c>
      <c r="E137" s="160"/>
      <c r="F137" s="36" t="s">
        <v>2587</v>
      </c>
      <c r="G137" s="48"/>
      <c r="H137" s="159"/>
      <c r="I137" s="52"/>
      <c r="J137" s="53"/>
      <c r="K137" s="38"/>
      <c r="L137" s="157"/>
      <c r="M137" s="50"/>
      <c r="N137" s="54"/>
      <c r="O137" s="36" t="str">
        <f>IF(Q137="", "NO PRIORITY", IF(ISNA(_xlfn.XLOOKUP(Q137, Organizations!Q:Q, Organizations!P:P, "")), "NO ORG NAME", IF(_xlfn.XLOOKUP(Q137, Organizations!Q:Q, Organizations!P:P, "")="", "NO PRIORITY", _xlfn.XLOOKUP(Q137, Organizations!Q:Q, Organizations!P:P, ""))))</f>
        <v>NO PRIORITY</v>
      </c>
      <c r="R137" s="9" t="str">
        <f t="shared" si="2"/>
        <v>Greenleaf Foods|Boonjathai Amy</v>
      </c>
    </row>
    <row r="138" spans="2:18" s="22" customFormat="1" ht="30.2" customHeight="1">
      <c r="B138" s="212" t="str">
        <f>IF(D138="", "NO PRIORITY", IF(ISNA(_xlfn.XLOOKUP(D138, Organizations!C:C, Organizations!B:B, "")), "NO ORG NAME", IF(_xlfn.XLOOKUP(D138, Organizations!C:C, Organizations!B:B, "")="", "NO PRIORITY", _xlfn.XLOOKUP(D138, Organizations!C:C, Organizations!B:B, ""))))</f>
        <v>D</v>
      </c>
      <c r="C138" s="130" t="s">
        <v>2588</v>
      </c>
      <c r="D138" s="161" t="s">
        <v>876</v>
      </c>
      <c r="E138" s="160"/>
      <c r="F138" s="36" t="s">
        <v>2589</v>
      </c>
      <c r="G138" s="48"/>
      <c r="H138" s="159"/>
      <c r="I138" s="52"/>
      <c r="J138" s="53"/>
      <c r="K138" s="38"/>
      <c r="L138" s="157"/>
      <c r="M138" s="50"/>
      <c r="N138" s="54"/>
      <c r="O138" s="36" t="str">
        <f>IF(Q138="", "NO PRIORITY", IF(ISNA(_xlfn.XLOOKUP(Q138, Organizations!Q:Q, Organizations!P:P, "")), "NO ORG NAME", IF(_xlfn.XLOOKUP(Q138, Organizations!Q:Q, Organizations!P:P, "")="", "NO PRIORITY", _xlfn.XLOOKUP(Q138, Organizations!Q:Q, Organizations!P:P, ""))))</f>
        <v>NO PRIORITY</v>
      </c>
      <c r="R138" s="9" t="str">
        <f t="shared" si="2"/>
        <v>Greenleaf Foods|McDonald tommy</v>
      </c>
    </row>
    <row r="139" spans="2:18" s="22" customFormat="1" ht="30.2" customHeight="1">
      <c r="B139" s="212" t="str">
        <f>IF(D139="", "NO PRIORITY", IF(ISNA(_xlfn.XLOOKUP(D139, Organizations!C:C, Organizations!B:B, "")), "NO ORG NAME", IF(_xlfn.XLOOKUP(D139, Organizations!C:C, Organizations!B:B, "")="", "NO PRIORITY", _xlfn.XLOOKUP(D139, Organizations!C:C, Organizations!B:B, ""))))</f>
        <v>D</v>
      </c>
      <c r="C139" s="130" t="s">
        <v>2590</v>
      </c>
      <c r="D139" s="161" t="s">
        <v>878</v>
      </c>
      <c r="E139" s="160"/>
      <c r="F139" s="36" t="s">
        <v>2591</v>
      </c>
      <c r="G139" s="48"/>
      <c r="H139" s="159"/>
      <c r="I139" s="52"/>
      <c r="J139" s="53"/>
      <c r="K139" s="38"/>
      <c r="L139" s="157"/>
      <c r="M139" s="50"/>
      <c r="N139" s="54"/>
      <c r="O139" s="36" t="str">
        <f>IF(Q139="", "NO PRIORITY", IF(ISNA(_xlfn.XLOOKUP(Q139, Organizations!Q:Q, Organizations!P:P, "")), "NO ORG NAME", IF(_xlfn.XLOOKUP(Q139, Organizations!Q:Q, Organizations!P:P, "")="", "NO PRIORITY", _xlfn.XLOOKUP(Q139, Organizations!Q:Q, Organizations!P:P, ""))))</f>
        <v>NO PRIORITY</v>
      </c>
      <c r="R139" s="9" t="str">
        <f t="shared" si="2"/>
        <v>Greenwood Associates|Pesce Crystal</v>
      </c>
    </row>
    <row r="140" spans="2:18" s="22" customFormat="1" ht="30.2" customHeight="1">
      <c r="B140" s="212" t="str">
        <f>IF(D140="", "NO PRIORITY", IF(ISNA(_xlfn.XLOOKUP(D140, Organizations!C:C, Organizations!B:B, "")), "NO ORG NAME", IF(_xlfn.XLOOKUP(D140, Organizations!C:C, Organizations!B:B, "")="", "NO PRIORITY", _xlfn.XLOOKUP(D140, Organizations!C:C, Organizations!B:B, ""))))</f>
        <v>C</v>
      </c>
      <c r="C140" s="130" t="s">
        <v>2592</v>
      </c>
      <c r="D140" s="161" t="s">
        <v>879</v>
      </c>
      <c r="E140" s="160"/>
      <c r="F140" s="36"/>
      <c r="G140" s="48"/>
      <c r="H140" s="159"/>
      <c r="I140" s="52"/>
      <c r="J140" s="53"/>
      <c r="K140" s="38"/>
      <c r="L140" s="157"/>
      <c r="M140" s="50"/>
      <c r="N140" s="54"/>
      <c r="O140" s="36" t="str">
        <f>IF(Q140="", "NO PRIORITY", IF(ISNA(_xlfn.XLOOKUP(Q140, Organizations!Q:Q, Organizations!P:P, "")), "NO ORG NAME", IF(_xlfn.XLOOKUP(Q140, Organizations!Q:Q, Organizations!P:P, "")="", "NO PRIORITY", _xlfn.XLOOKUP(Q140, Organizations!Q:Q, Organizations!P:P, ""))))</f>
        <v>NO PRIORITY</v>
      </c>
      <c r="R140" s="9" t="str">
        <f t="shared" si="2"/>
        <v>Greystone Tavern|Andrew Kapordelis</v>
      </c>
    </row>
    <row r="141" spans="2:18" s="22" customFormat="1" ht="30.2" customHeight="1">
      <c r="B141" s="212" t="str">
        <f>IF(D141="", "NO PRIORITY", IF(ISNA(_xlfn.XLOOKUP(D141, Organizations!C:C, Organizations!B:B, "")), "NO ORG NAME", IF(_xlfn.XLOOKUP(D141, Organizations!C:C, Organizations!B:B, "")="", "NO PRIORITY", _xlfn.XLOOKUP(D141, Organizations!C:C, Organizations!B:B, ""))))</f>
        <v>D</v>
      </c>
      <c r="C141" s="130" t="s">
        <v>2593</v>
      </c>
      <c r="D141" s="161" t="s">
        <v>882</v>
      </c>
      <c r="E141" s="160"/>
      <c r="F141" s="36" t="s">
        <v>2594</v>
      </c>
      <c r="G141" s="48"/>
      <c r="H141" s="159"/>
      <c r="I141" s="52"/>
      <c r="J141" s="53"/>
      <c r="K141" s="38"/>
      <c r="L141" s="157"/>
      <c r="M141" s="50"/>
      <c r="N141" s="54"/>
      <c r="O141" s="36" t="str">
        <f>IF(Q141="", "NO PRIORITY", IF(ISNA(_xlfn.XLOOKUP(Q141, Organizations!Q:Q, Organizations!P:P, "")), "NO ORG NAME", IF(_xlfn.XLOOKUP(Q141, Organizations!Q:Q, Organizations!P:P, "")="", "NO PRIORITY", _xlfn.XLOOKUP(Q141, Organizations!Q:Q, Organizations!P:P, ""))))</f>
        <v>NO PRIORITY</v>
      </c>
      <c r="R141" s="9" t="str">
        <f t="shared" si="2"/>
        <v>Guckenheimer|Finn camille</v>
      </c>
    </row>
    <row r="142" spans="2:18" s="22" customFormat="1" ht="30.2" customHeight="1">
      <c r="B142" s="212" t="str">
        <f>IF(D142="", "NO PRIORITY", IF(ISNA(_xlfn.XLOOKUP(D142, Organizations!C:C, Organizations!B:B, "")), "NO ORG NAME", IF(_xlfn.XLOOKUP(D142, Organizations!C:C, Organizations!B:B, "")="", "NO PRIORITY", _xlfn.XLOOKUP(D142, Organizations!C:C, Organizations!B:B, ""))))</f>
        <v>D</v>
      </c>
      <c r="C142" s="130" t="s">
        <v>2595</v>
      </c>
      <c r="D142" s="161" t="s">
        <v>882</v>
      </c>
      <c r="E142" s="160"/>
      <c r="F142" s="36" t="s">
        <v>2596</v>
      </c>
      <c r="G142" s="48"/>
      <c r="H142" s="159"/>
      <c r="I142" s="52"/>
      <c r="J142" s="53"/>
      <c r="K142" s="38"/>
      <c r="L142" s="157"/>
      <c r="M142" s="50"/>
      <c r="N142" s="54"/>
      <c r="O142" s="36" t="str">
        <f>IF(Q142="", "NO PRIORITY", IF(ISNA(_xlfn.XLOOKUP(Q142, Organizations!Q:Q, Organizations!P:P, "")), "NO ORG NAME", IF(_xlfn.XLOOKUP(Q142, Organizations!Q:Q, Organizations!P:P, "")="", "NO PRIORITY", _xlfn.XLOOKUP(Q142, Organizations!Q:Q, Organizations!P:P, ""))))</f>
        <v>NO PRIORITY</v>
      </c>
      <c r="R142" s="9" t="str">
        <f t="shared" si="2"/>
        <v>Guckenheimer|Holtevert Brent</v>
      </c>
    </row>
    <row r="143" spans="2:18" s="22" customFormat="1" ht="30.2" customHeight="1">
      <c r="B143" s="212" t="str">
        <f>IF(D143="", "NO PRIORITY", IF(ISNA(_xlfn.XLOOKUP(D143, Organizations!C:C, Organizations!B:B, "")), "NO ORG NAME", IF(_xlfn.XLOOKUP(D143, Organizations!C:C, Organizations!B:B, "")="", "NO PRIORITY", _xlfn.XLOOKUP(D143, Organizations!C:C, Organizations!B:B, ""))))</f>
        <v>B</v>
      </c>
      <c r="C143" s="130" t="s">
        <v>2597</v>
      </c>
      <c r="D143" s="161" t="s">
        <v>898</v>
      </c>
      <c r="E143" s="160"/>
      <c r="F143" s="36" t="s">
        <v>2598</v>
      </c>
      <c r="G143" s="48"/>
      <c r="H143" s="159"/>
      <c r="I143" s="52"/>
      <c r="J143" s="53"/>
      <c r="K143" s="38"/>
      <c r="L143" s="157"/>
      <c r="M143" s="50"/>
      <c r="N143" s="54"/>
      <c r="O143" s="36" t="str">
        <f>IF(Q143="", "NO PRIORITY", IF(ISNA(_xlfn.XLOOKUP(Q143, Organizations!Q:Q, Organizations!P:P, "")), "NO ORG NAME", IF(_xlfn.XLOOKUP(Q143, Organizations!Q:Q, Organizations!P:P, "")="", "NO PRIORITY", _xlfn.XLOOKUP(Q143, Organizations!Q:Q, Organizations!P:P, ""))))</f>
        <v>NO PRIORITY</v>
      </c>
      <c r="R143" s="9" t="str">
        <f t="shared" si="2"/>
        <v>Harrison Lake Country Club|Bulfer kyle</v>
      </c>
    </row>
    <row r="144" spans="2:18" s="22" customFormat="1" ht="30.2" customHeight="1">
      <c r="B144" s="212" t="str">
        <f>IF(D144="", "NO PRIORITY", IF(ISNA(_xlfn.XLOOKUP(D144, Organizations!C:C, Organizations!B:B, "")), "NO ORG NAME", IF(_xlfn.XLOOKUP(D144, Organizations!C:C, Organizations!B:B, "")="", "NO PRIORITY", _xlfn.XLOOKUP(D144, Organizations!C:C, Organizations!B:B, ""))))</f>
        <v>D</v>
      </c>
      <c r="C144" s="130" t="s">
        <v>2599</v>
      </c>
      <c r="D144" s="161" t="s">
        <v>905</v>
      </c>
      <c r="E144" s="160"/>
      <c r="F144" s="36" t="s">
        <v>2600</v>
      </c>
      <c r="G144" s="48"/>
      <c r="H144" s="159"/>
      <c r="I144" s="52"/>
      <c r="J144" s="53"/>
      <c r="K144" s="38"/>
      <c r="L144" s="157"/>
      <c r="M144" s="50"/>
      <c r="N144" s="54"/>
      <c r="O144" s="36" t="str">
        <f>IF(Q144="", "NO PRIORITY", IF(ISNA(_xlfn.XLOOKUP(Q144, Organizations!Q:Q, Organizations!P:P, "")), "NO ORG NAME", IF(_xlfn.XLOOKUP(Q144, Organizations!Q:Q, Organizations!P:P, "")="", "NO PRIORITY", _xlfn.XLOOKUP(Q144, Organizations!Q:Q, Organizations!P:P, ""))))</f>
        <v>NO PRIORITY</v>
      </c>
      <c r="R144" s="9" t="str">
        <f t="shared" si="2"/>
        <v>Hayah Treats|Al-Qadi HAlimah</v>
      </c>
    </row>
    <row r="145" spans="2:18" s="22" customFormat="1" ht="30.2" customHeight="1">
      <c r="B145" s="212" t="str">
        <f>IF(D145="", "NO PRIORITY", IF(ISNA(_xlfn.XLOOKUP(D145, Organizations!C:C, Organizations!B:B, "")), "NO ORG NAME", IF(_xlfn.XLOOKUP(D145, Organizations!C:C, Organizations!B:B, "")="", "NO PRIORITY", _xlfn.XLOOKUP(D145, Organizations!C:C, Organizations!B:B, ""))))</f>
        <v>D</v>
      </c>
      <c r="C145" s="130" t="s">
        <v>2601</v>
      </c>
      <c r="D145" s="161" t="s">
        <v>916</v>
      </c>
      <c r="E145" s="160"/>
      <c r="F145" s="36"/>
      <c r="G145" s="48"/>
      <c r="H145" s="159"/>
      <c r="I145" s="52"/>
      <c r="J145" s="53"/>
      <c r="K145" s="38"/>
      <c r="L145" s="157"/>
      <c r="M145" s="50"/>
      <c r="N145" s="54"/>
      <c r="O145" s="36" t="str">
        <f>IF(Q145="", "NO PRIORITY", IF(ISNA(_xlfn.XLOOKUP(Q145, Organizations!Q:Q, Organizations!P:P, "")), "NO ORG NAME", IF(_xlfn.XLOOKUP(Q145, Organizations!Q:Q, Organizations!P:P, "")="", "NO PRIORITY", _xlfn.XLOOKUP(Q145, Organizations!Q:Q, Organizations!P:P, ""))))</f>
        <v>NO PRIORITY</v>
      </c>
      <c r="R145" s="9" t="str">
        <f t="shared" si="2"/>
        <v>Hermosa|Chef Ethan Lim</v>
      </c>
    </row>
    <row r="146" spans="2:18" s="22" customFormat="1" ht="30.2" customHeight="1">
      <c r="B146" s="212" t="str">
        <f>IF(D146="", "NO PRIORITY", IF(ISNA(_xlfn.XLOOKUP(D146, Organizations!C:C, Organizations!B:B, "")), "NO ORG NAME", IF(_xlfn.XLOOKUP(D146, Organizations!C:C, Organizations!B:B, "")="", "NO PRIORITY", _xlfn.XLOOKUP(D146, Organizations!C:C, Organizations!B:B, ""))))</f>
        <v>D</v>
      </c>
      <c r="C146" s="130" t="s">
        <v>2602</v>
      </c>
      <c r="D146" s="161" t="s">
        <v>923</v>
      </c>
      <c r="E146" s="160"/>
      <c r="F146" s="36" t="s">
        <v>2603</v>
      </c>
      <c r="G146" s="48"/>
      <c r="H146" s="159"/>
      <c r="I146" s="52"/>
      <c r="J146" s="53"/>
      <c r="K146" s="38"/>
      <c r="L146" s="157"/>
      <c r="M146" s="50"/>
      <c r="N146" s="54"/>
      <c r="O146" s="36" t="str">
        <f>IF(Q146="", "NO PRIORITY", IF(ISNA(_xlfn.XLOOKUP(Q146, Organizations!Q:Q, Organizations!P:P, "")), "NO ORG NAME", IF(_xlfn.XLOOKUP(Q146, Organizations!Q:Q, Organizations!P:P, "")="", "NO PRIORITY", _xlfn.XLOOKUP(Q146, Organizations!Q:Q, Organizations!P:P, ""))))</f>
        <v>NO PRIORITY</v>
      </c>
      <c r="R146" s="9" t="str">
        <f t="shared" si="2"/>
        <v>Hiraya Hospitality Collective|Vocal Chelsea</v>
      </c>
    </row>
    <row r="147" spans="2:18" s="22" customFormat="1" ht="30.2" customHeight="1">
      <c r="B147" s="212" t="str">
        <f>IF(D147="", "NO PRIORITY", IF(ISNA(_xlfn.XLOOKUP(D147, Organizations!C:C, Organizations!B:B, "")), "NO ORG NAME", IF(_xlfn.XLOOKUP(D147, Organizations!C:C, Organizations!B:B, "")="", "NO PRIORITY", _xlfn.XLOOKUP(D147, Organizations!C:C, Organizations!B:B, ""))))</f>
        <v>A</v>
      </c>
      <c r="C147" s="130" t="s">
        <v>2604</v>
      </c>
      <c r="D147" s="161" t="s">
        <v>925</v>
      </c>
      <c r="E147" s="160"/>
      <c r="F147" s="36"/>
      <c r="G147" s="48"/>
      <c r="H147" s="159"/>
      <c r="I147" s="52"/>
      <c r="J147" s="53"/>
      <c r="K147" s="38"/>
      <c r="L147" s="157"/>
      <c r="M147" s="50"/>
      <c r="N147" s="54"/>
      <c r="O147" s="36" t="str">
        <f>IF(Q147="", "NO PRIORITY", IF(ISNA(_xlfn.XLOOKUP(Q147, Organizations!Q:Q, Organizations!P:P, "")), "NO ORG NAME", IF(_xlfn.XLOOKUP(Q147, Organizations!Q:Q, Organizations!P:P, "")="", "NO PRIORITY", _xlfn.XLOOKUP(Q147, Organizations!Q:Q, Organizations!P:P, ""))))</f>
        <v>NO PRIORITY</v>
      </c>
      <c r="R147" s="9" t="str">
        <f t="shared" si="2"/>
        <v>HK Banjum Glenview Inc|Shin Burnsik</v>
      </c>
    </row>
    <row r="148" spans="2:18" s="22" customFormat="1" ht="30.2" customHeight="1">
      <c r="B148" s="212" t="str">
        <f>IF(D148="", "NO PRIORITY", IF(ISNA(_xlfn.XLOOKUP(D148, Organizations!C:C, Organizations!B:B, "")), "NO ORG NAME", IF(_xlfn.XLOOKUP(D148, Organizations!C:C, Organizations!B:B, "")="", "NO PRIORITY", _xlfn.XLOOKUP(D148, Organizations!C:C, Organizations!B:B, ""))))</f>
        <v>A</v>
      </c>
      <c r="C148" s="130" t="s">
        <v>2605</v>
      </c>
      <c r="D148" s="161" t="s">
        <v>929</v>
      </c>
      <c r="E148" s="160" t="s">
        <v>2438</v>
      </c>
      <c r="F148" s="36"/>
      <c r="G148" s="48"/>
      <c r="H148" s="159" t="s">
        <v>138</v>
      </c>
      <c r="I148" s="52"/>
      <c r="J148" s="53"/>
      <c r="K148" s="38"/>
      <c r="L148" s="157"/>
      <c r="M148" s="50"/>
      <c r="N148" s="54"/>
      <c r="O148" s="36" t="str">
        <f>IF(Q148="", "NO PRIORITY", IF(ISNA(_xlfn.XLOOKUP(Q148, Organizations!Q:Q, Organizations!P:P, "")), "NO ORG NAME", IF(_xlfn.XLOOKUP(Q148, Organizations!Q:Q, Organizations!P:P, "")="", "NO PRIORITY", _xlfn.XLOOKUP(Q148, Organizations!Q:Q, Organizations!P:P, ""))))</f>
        <v>NO PRIORITY</v>
      </c>
      <c r="R148" s="9" t="str">
        <f t="shared" si="2"/>
        <v xml:space="preserve">Hogsalt Hospitality Group|Joe Doran culinary Director, Ryan Nilson, senior executive culinary Director DUSTIN trip culinary Director </v>
      </c>
    </row>
    <row r="149" spans="2:18" s="22" customFormat="1" ht="30.2" customHeight="1">
      <c r="B149" s="212" t="str">
        <f>IF(D149="", "NO PRIORITY", IF(ISNA(_xlfn.XLOOKUP(D149, Organizations!C:C, Organizations!B:B, "")), "NO ORG NAME", IF(_xlfn.XLOOKUP(D149, Organizations!C:C, Organizations!B:B, "")="", "NO PRIORITY", _xlfn.XLOOKUP(D149, Organizations!C:C, Organizations!B:B, ""))))</f>
        <v>D</v>
      </c>
      <c r="C149" s="130" t="s">
        <v>2606</v>
      </c>
      <c r="D149" s="161" t="s">
        <v>938</v>
      </c>
      <c r="E149" s="160"/>
      <c r="F149" s="36" t="s">
        <v>2607</v>
      </c>
      <c r="G149" s="48"/>
      <c r="H149" s="159"/>
      <c r="I149" s="52"/>
      <c r="J149" s="53"/>
      <c r="K149" s="38"/>
      <c r="L149" s="157"/>
      <c r="M149" s="50"/>
      <c r="N149" s="54"/>
      <c r="O149" s="36" t="str">
        <f>IF(Q149="", "NO PRIORITY", IF(ISNA(_xlfn.XLOOKUP(Q149, Organizations!Q:Q, Organizations!P:P, "")), "NO ORG NAME", IF(_xlfn.XLOOKUP(Q149, Organizations!Q:Q, Organizations!P:P, "")="", "NO PRIORITY", _xlfn.XLOOKUP(Q149, Organizations!Q:Q, Organizations!P:P, ""))))</f>
        <v>NO PRIORITY</v>
      </c>
      <c r="R149" s="9" t="str">
        <f t="shared" si="2"/>
        <v>hook fish and chicken|salhab Mohdkairi</v>
      </c>
    </row>
    <row r="150" spans="2:18" s="22" customFormat="1" ht="30.2" customHeight="1">
      <c r="B150" s="212" t="str">
        <f>IF(D150="", "NO PRIORITY", IF(ISNA(_xlfn.XLOOKUP(D150, Organizations!C:C, Organizations!B:B, "")), "NO ORG NAME", IF(_xlfn.XLOOKUP(D150, Organizations!C:C, Organizations!B:B, "")="", "NO PRIORITY", _xlfn.XLOOKUP(D150, Organizations!C:C, Organizations!B:B, ""))))</f>
        <v>B</v>
      </c>
      <c r="C150" s="130" t="s">
        <v>2608</v>
      </c>
      <c r="D150" s="161" t="s">
        <v>939</v>
      </c>
      <c r="E150" s="160"/>
      <c r="F150" s="36" t="s">
        <v>2609</v>
      </c>
      <c r="G150" s="48"/>
      <c r="H150" s="159"/>
      <c r="I150" s="52"/>
      <c r="J150" s="53"/>
      <c r="K150" s="38"/>
      <c r="L150" s="157"/>
      <c r="M150" s="50"/>
      <c r="N150" s="54"/>
      <c r="O150" s="36" t="str">
        <f>IF(Q150="", "NO PRIORITY", IF(ISNA(_xlfn.XLOOKUP(Q150, Organizations!Q:Q, Organizations!P:P, "")), "NO ORG NAME", IF(_xlfn.XLOOKUP(Q150, Organizations!Q:Q, Organizations!P:P, "")="", "NO PRIORITY", _xlfn.XLOOKUP(Q150, Organizations!Q:Q, Organizations!P:P, ""))))</f>
        <v>NO PRIORITY</v>
      </c>
      <c r="R150" s="9" t="str">
        <f t="shared" si="2"/>
        <v>Hookup LLC|patel Imtiyaz</v>
      </c>
    </row>
    <row r="151" spans="2:18" s="22" customFormat="1" ht="30.2" customHeight="1">
      <c r="B151" s="212" t="str">
        <f>IF(D151="", "NO PRIORITY", IF(ISNA(_xlfn.XLOOKUP(D151, Organizations!C:C, Organizations!B:B, "")), "NO ORG NAME", IF(_xlfn.XLOOKUP(D151, Organizations!C:C, Organizations!B:B, "")="", "NO PRIORITY", _xlfn.XLOOKUP(D151, Organizations!C:C, Organizations!B:B, ""))))</f>
        <v>A</v>
      </c>
      <c r="C151" s="130" t="s">
        <v>2610</v>
      </c>
      <c r="D151" s="161" t="s">
        <v>942</v>
      </c>
      <c r="E151" s="160"/>
      <c r="F151" s="36" t="s">
        <v>2611</v>
      </c>
      <c r="G151" s="48"/>
      <c r="H151" s="159"/>
      <c r="I151" s="52"/>
      <c r="J151" s="53"/>
      <c r="K151" s="38"/>
      <c r="L151" s="157"/>
      <c r="M151" s="50"/>
      <c r="N151" s="54"/>
      <c r="O151" s="36" t="str">
        <f>IF(Q151="", "NO PRIORITY", IF(ISNA(_xlfn.XLOOKUP(Q151, Organizations!Q:Q, Organizations!P:P, "")), "NO ORG NAME", IF(_xlfn.XLOOKUP(Q151, Organizations!Q:Q, Organizations!P:P, "")="", "NO PRIORITY", _xlfn.XLOOKUP(Q151, Organizations!Q:Q, Organizations!P:P, ""))))</f>
        <v>NO PRIORITY</v>
      </c>
      <c r="R151" s="9" t="str">
        <f t="shared" si="2"/>
        <v>Horseshoe Casino|Torres Valerie</v>
      </c>
    </row>
    <row r="152" spans="2:18" s="22" customFormat="1" ht="30.2" customHeight="1">
      <c r="B152" s="212" t="str">
        <f>IF(D152="", "NO PRIORITY", IF(ISNA(_xlfn.XLOOKUP(D152, Organizations!C:C, Organizations!B:B, "")), "NO ORG NAME", IF(_xlfn.XLOOKUP(D152, Organizations!C:C, Organizations!B:B, "")="", "NO PRIORITY", _xlfn.XLOOKUP(D152, Organizations!C:C, Organizations!B:B, ""))))</f>
        <v>A</v>
      </c>
      <c r="C152" s="130" t="s">
        <v>2612</v>
      </c>
      <c r="D152" s="161" t="s">
        <v>966</v>
      </c>
      <c r="E152" s="160"/>
      <c r="F152" s="36"/>
      <c r="G152" s="48"/>
      <c r="H152" s="159"/>
      <c r="I152" s="52"/>
      <c r="J152" s="53"/>
      <c r="K152" s="38"/>
      <c r="L152" s="157"/>
      <c r="M152" s="50"/>
      <c r="N152" s="54"/>
      <c r="O152" s="36" t="str">
        <f>IF(Q152="", "NO PRIORITY", IF(ISNA(_xlfn.XLOOKUP(Q152, Organizations!Q:Q, Organizations!P:P, "")), "NO ORG NAME", IF(_xlfn.XLOOKUP(Q152, Organizations!Q:Q, Organizations!P:P, "")="", "NO PRIORITY", _xlfn.XLOOKUP(Q152, Organizations!Q:Q, Organizations!P:P, ""))))</f>
        <v>NO PRIORITY</v>
      </c>
      <c r="R152" s="9" t="str">
        <f t="shared" si="2"/>
        <v>Illinois State University|Abby Smith</v>
      </c>
    </row>
    <row r="153" spans="2:18" s="22" customFormat="1" ht="30.2" customHeight="1">
      <c r="B153" s="212" t="str">
        <f>IF(D153="", "NO PRIORITY", IF(ISNA(_xlfn.XLOOKUP(D153, Organizations!C:C, Organizations!B:B, "")), "NO ORG NAME", IF(_xlfn.XLOOKUP(D153, Organizations!C:C, Organizations!B:B, "")="", "NO PRIORITY", _xlfn.XLOOKUP(D153, Organizations!C:C, Organizations!B:B, ""))))</f>
        <v>A</v>
      </c>
      <c r="C153" s="130" t="s">
        <v>2613</v>
      </c>
      <c r="D153" s="161" t="s">
        <v>966</v>
      </c>
      <c r="E153" s="160"/>
      <c r="F153" s="36"/>
      <c r="G153" s="48"/>
      <c r="H153" s="159"/>
      <c r="I153" s="52"/>
      <c r="J153" s="53"/>
      <c r="K153" s="38"/>
      <c r="L153" s="157"/>
      <c r="M153" s="50"/>
      <c r="N153" s="54"/>
      <c r="O153" s="36" t="str">
        <f>IF(Q153="", "NO PRIORITY", IF(ISNA(_xlfn.XLOOKUP(Q153, Organizations!Q:Q, Organizations!P:P, "")), "NO ORG NAME", IF(_xlfn.XLOOKUP(Q153, Organizations!Q:Q, Organizations!P:P, "")="", "NO PRIORITY", _xlfn.XLOOKUP(Q153, Organizations!Q:Q, Organizations!P:P, ""))))</f>
        <v>NO PRIORITY</v>
      </c>
      <c r="R153" s="9" t="str">
        <f t="shared" si="2"/>
        <v>Illinois State University|Tomlinson</v>
      </c>
    </row>
    <row r="154" spans="2:18" s="22" customFormat="1" ht="30.2" customHeight="1">
      <c r="B154" s="212" t="str">
        <f>IF(D154="", "NO PRIORITY", IF(ISNA(_xlfn.XLOOKUP(D154, Organizations!C:C, Organizations!B:B, "")), "NO ORG NAME", IF(_xlfn.XLOOKUP(D154, Organizations!C:C, Organizations!B:B, "")="", "NO PRIORITY", _xlfn.XLOOKUP(D154, Organizations!C:C, Organizations!B:B, ""))))</f>
        <v>NO PRIORITY</v>
      </c>
      <c r="C154" s="130" t="s">
        <v>2614</v>
      </c>
      <c r="D154" s="161" t="s">
        <v>2615</v>
      </c>
      <c r="E154" s="160"/>
      <c r="F154" s="36" t="s">
        <v>2616</v>
      </c>
      <c r="G154" s="48"/>
      <c r="H154" s="159"/>
      <c r="I154" s="52"/>
      <c r="J154" s="53"/>
      <c r="K154" s="38"/>
      <c r="L154" s="157"/>
      <c r="M154" s="50"/>
      <c r="N154" s="54"/>
      <c r="O154" s="36" t="str">
        <f>IF(Q154="", "NO PRIORITY", IF(ISNA(_xlfn.XLOOKUP(Q154, Organizations!Q:Q, Organizations!P:P, "")), "NO ORG NAME", IF(_xlfn.XLOOKUP(Q154, Organizations!Q:Q, Organizations!P:P, "")="", "NO PRIORITY", _xlfn.XLOOKUP(Q154, Organizations!Q:Q, Organizations!P:P, ""))))</f>
        <v>NO PRIORITY</v>
      </c>
      <c r="R154" s="9" t="str">
        <f t="shared" si="2"/>
        <v>Indiana University |David Talent</v>
      </c>
    </row>
    <row r="155" spans="2:18" s="22" customFormat="1" ht="30.2" customHeight="1">
      <c r="B155" s="212" t="str">
        <f>IF(D155="", "NO PRIORITY", IF(ISNA(_xlfn.XLOOKUP(D155, Organizations!C:C, Organizations!B:B, "")), "NO ORG NAME", IF(_xlfn.XLOOKUP(D155, Organizations!C:C, Organizations!B:B, "")="", "NO PRIORITY", _xlfn.XLOOKUP(D155, Organizations!C:C, Organizations!B:B, ""))))</f>
        <v>NO PRIORITY</v>
      </c>
      <c r="C155" s="130" t="s">
        <v>2617</v>
      </c>
      <c r="D155" s="161" t="s">
        <v>2615</v>
      </c>
      <c r="E155" s="160"/>
      <c r="F155" s="36"/>
      <c r="G155" s="48"/>
      <c r="H155" s="159"/>
      <c r="I155" s="52"/>
      <c r="J155" s="53"/>
      <c r="K155" s="38"/>
      <c r="L155" s="157"/>
      <c r="M155" s="50"/>
      <c r="N155" s="54"/>
      <c r="O155" s="36" t="str">
        <f>IF(Q155="", "NO PRIORITY", IF(ISNA(_xlfn.XLOOKUP(Q155, Organizations!Q:Q, Organizations!P:P, "")), "NO ORG NAME", IF(_xlfn.XLOOKUP(Q155, Organizations!Q:Q, Organizations!P:P, "")="", "NO PRIORITY", _xlfn.XLOOKUP(Q155, Organizations!Q:Q, Organizations!P:P, ""))))</f>
        <v>NO PRIORITY</v>
      </c>
      <c r="R155" s="9" t="str">
        <f t="shared" si="2"/>
        <v xml:space="preserve">Indiana University |Joe Hearth </v>
      </c>
    </row>
    <row r="156" spans="2:18" s="22" customFormat="1" ht="30.2" customHeight="1">
      <c r="B156" s="212" t="str">
        <f>IF(D156="", "NO PRIORITY", IF(ISNA(_xlfn.XLOOKUP(D156, Organizations!C:C, Organizations!B:B, "")), "NO ORG NAME", IF(_xlfn.XLOOKUP(D156, Organizations!C:C, Organizations!B:B, "")="", "NO PRIORITY", _xlfn.XLOOKUP(D156, Organizations!C:C, Organizations!B:B, ""))))</f>
        <v>NO PRIORITY</v>
      </c>
      <c r="C156" s="130" t="s">
        <v>2618</v>
      </c>
      <c r="D156" s="161" t="s">
        <v>2615</v>
      </c>
      <c r="E156" s="160"/>
      <c r="F156" s="36" t="s">
        <v>2619</v>
      </c>
      <c r="G156" s="48"/>
      <c r="H156" s="159"/>
      <c r="I156" s="52"/>
      <c r="J156" s="53"/>
      <c r="K156" s="38"/>
      <c r="L156" s="157"/>
      <c r="M156" s="50"/>
      <c r="N156" s="54"/>
      <c r="O156" s="36" t="str">
        <f>IF(Q156="", "NO PRIORITY", IF(ISNA(_xlfn.XLOOKUP(Q156, Organizations!Q:Q, Organizations!P:P, "")), "NO ORG NAME", IF(_xlfn.XLOOKUP(Q156, Organizations!Q:Q, Organizations!P:P, "")="", "NO PRIORITY", _xlfn.XLOOKUP(Q156, Organizations!Q:Q, Organizations!P:P, ""))))</f>
        <v>NO PRIORITY</v>
      </c>
      <c r="R156" s="9" t="str">
        <f t="shared" si="2"/>
        <v>Indiana University |Kirchofer Jason</v>
      </c>
    </row>
    <row r="157" spans="2:18" s="22" customFormat="1" ht="30.2" customHeight="1">
      <c r="B157" s="212" t="str">
        <f>IF(D157="", "NO PRIORITY", IF(ISNA(_xlfn.XLOOKUP(D157, Organizations!C:C, Organizations!B:B, "")), "NO ORG NAME", IF(_xlfn.XLOOKUP(D157, Organizations!C:C, Organizations!B:B, "")="", "NO PRIORITY", _xlfn.XLOOKUP(D157, Organizations!C:C, Organizations!B:B, ""))))</f>
        <v>D</v>
      </c>
      <c r="C157" s="130" t="s">
        <v>2620</v>
      </c>
      <c r="D157" s="161" t="s">
        <v>978</v>
      </c>
      <c r="E157" s="160"/>
      <c r="F157" s="36" t="s">
        <v>2621</v>
      </c>
      <c r="G157" s="48"/>
      <c r="H157" s="159"/>
      <c r="I157" s="52"/>
      <c r="J157" s="53"/>
      <c r="K157" s="38"/>
      <c r="L157" s="157"/>
      <c r="M157" s="50"/>
      <c r="N157" s="54"/>
      <c r="O157" s="36" t="str">
        <f>IF(Q157="", "NO PRIORITY", IF(ISNA(_xlfn.XLOOKUP(Q157, Organizations!Q:Q, Organizations!P:P, "")), "NO ORG NAME", IF(_xlfn.XLOOKUP(Q157, Organizations!Q:Q, Organizations!P:P, "")="", "NO PRIORITY", _xlfn.XLOOKUP(Q157, Organizations!Q:Q, Organizations!P:P, ""))))</f>
        <v>NO PRIORITY</v>
      </c>
      <c r="R157" s="9" t="str">
        <f t="shared" si="2"/>
        <v>Informa Markets/SupplySide/Food &amp; Beverage Insider|Townsend Audarshia</v>
      </c>
    </row>
    <row r="158" spans="2:18" s="22" customFormat="1" ht="30.2" customHeight="1">
      <c r="B158" s="212" t="str">
        <f>IF(D158="", "NO PRIORITY", IF(ISNA(_xlfn.XLOOKUP(D158, Organizations!C:C, Organizations!B:B, "")), "NO ORG NAME", IF(_xlfn.XLOOKUP(D158, Organizations!C:C, Organizations!B:B, "")="", "NO PRIORITY", _xlfn.XLOOKUP(D158, Organizations!C:C, Organizations!B:B, ""))))</f>
        <v>D</v>
      </c>
      <c r="C158" s="130" t="s">
        <v>2622</v>
      </c>
      <c r="D158" s="161" t="s">
        <v>979</v>
      </c>
      <c r="E158" s="160"/>
      <c r="F158" s="36"/>
      <c r="G158" s="48"/>
      <c r="H158" s="159"/>
      <c r="I158" s="52"/>
      <c r="J158" s="53"/>
      <c r="K158" s="38"/>
      <c r="L158" s="157"/>
      <c r="M158" s="50"/>
      <c r="N158" s="54"/>
      <c r="O158" s="36" t="str">
        <f>IF(Q158="", "NO PRIORITY", IF(ISNA(_xlfn.XLOOKUP(Q158, Organizations!Q:Q, Organizations!P:P, "")), "NO ORG NAME", IF(_xlfn.XLOOKUP(Q158, Organizations!Q:Q, Organizations!P:P, "")="", "NO PRIORITY", _xlfn.XLOOKUP(Q158, Organizations!Q:Q, Organizations!P:P, ""))))</f>
        <v>NO PRIORITY</v>
      </c>
      <c r="R158" s="9" t="str">
        <f t="shared" si="2"/>
        <v>Inner City Entertainment|Chairman/CEO Starks</v>
      </c>
    </row>
    <row r="159" spans="2:18" s="22" customFormat="1" ht="30.2" customHeight="1">
      <c r="B159" s="212" t="str">
        <f>IF(D159="", "NO PRIORITY", IF(ISNA(_xlfn.XLOOKUP(D159, Organizations!C:C, Organizations!B:B, "")), "NO ORG NAME", IF(_xlfn.XLOOKUP(D159, Organizations!C:C, Organizations!B:B, "")="", "NO PRIORITY", _xlfn.XLOOKUP(D159, Organizations!C:C, Organizations!B:B, ""))))</f>
        <v>D</v>
      </c>
      <c r="C159" s="130" t="s">
        <v>2623</v>
      </c>
      <c r="D159" s="161" t="s">
        <v>983</v>
      </c>
      <c r="E159" s="160"/>
      <c r="F159" s="36"/>
      <c r="G159" s="48"/>
      <c r="H159" s="159"/>
      <c r="I159" s="52"/>
      <c r="J159" s="53"/>
      <c r="K159" s="38"/>
      <c r="L159" s="157"/>
      <c r="M159" s="50"/>
      <c r="N159" s="54"/>
      <c r="O159" s="36" t="str">
        <f>IF(Q159="", "NO PRIORITY", IF(ISNA(_xlfn.XLOOKUP(Q159, Organizations!Q:Q, Organizations!P:P, "")), "NO ORG NAME", IF(_xlfn.XLOOKUP(Q159, Organizations!Q:Q, Organizations!P:P, "")="", "NO PRIORITY", _xlfn.XLOOKUP(Q159, Organizations!Q:Q, Organizations!P:P, ""))))</f>
        <v>NO PRIORITY</v>
      </c>
      <c r="R159" s="9" t="str">
        <f t="shared" si="2"/>
        <v>Inspiration Kitchens|Head Chef</v>
      </c>
    </row>
    <row r="160" spans="2:18" s="22" customFormat="1" ht="30.2" customHeight="1">
      <c r="B160" s="212" t="str">
        <f>IF(D160="", "NO PRIORITY", IF(ISNA(_xlfn.XLOOKUP(D160, Organizations!C:C, Organizations!B:B, "")), "NO ORG NAME", IF(_xlfn.XLOOKUP(D160, Organizations!C:C, Organizations!B:B, "")="", "NO PRIORITY", _xlfn.XLOOKUP(D160, Organizations!C:C, Organizations!B:B, ""))))</f>
        <v>D</v>
      </c>
      <c r="C160" s="130" t="s">
        <v>2624</v>
      </c>
      <c r="D160" s="161" t="s">
        <v>983</v>
      </c>
      <c r="E160" s="160"/>
      <c r="F160" s="36" t="s">
        <v>2625</v>
      </c>
      <c r="G160" s="48"/>
      <c r="H160" s="159"/>
      <c r="I160" s="52"/>
      <c r="J160" s="53"/>
      <c r="K160" s="38"/>
      <c r="L160" s="157"/>
      <c r="M160" s="50"/>
      <c r="N160" s="54"/>
      <c r="O160" s="36" t="str">
        <f>IF(Q160="", "NO PRIORITY", IF(ISNA(_xlfn.XLOOKUP(Q160, Organizations!Q:Q, Organizations!P:P, "")), "NO ORG NAME", IF(_xlfn.XLOOKUP(Q160, Organizations!Q:Q, Organizations!P:P, "")="", "NO PRIORITY", _xlfn.XLOOKUP(Q160, Organizations!Q:Q, Organizations!P:P, ""))))</f>
        <v>NO PRIORITY</v>
      </c>
      <c r="R160" s="9" t="str">
        <f t="shared" si="2"/>
        <v>Inspiration Kitchens|Henderson Samara</v>
      </c>
    </row>
    <row r="161" spans="2:18" s="22" customFormat="1" ht="30.2" customHeight="1">
      <c r="B161" s="212" t="str">
        <f>IF(D161="", "NO PRIORITY", IF(ISNA(_xlfn.XLOOKUP(D161, Organizations!C:C, Organizations!B:B, "")), "NO ORG NAME", IF(_xlfn.XLOOKUP(D161, Organizations!C:C, Organizations!B:B, "")="", "NO PRIORITY", _xlfn.XLOOKUP(D161, Organizations!C:C, Organizations!B:B, ""))))</f>
        <v>A</v>
      </c>
      <c r="C161" s="130" t="s">
        <v>2626</v>
      </c>
      <c r="D161" s="161" t="s">
        <v>987</v>
      </c>
      <c r="E161" s="160"/>
      <c r="F161" s="36"/>
      <c r="G161" s="48"/>
      <c r="H161" s="159"/>
      <c r="I161" s="52"/>
      <c r="J161" s="53"/>
      <c r="K161" s="38"/>
      <c r="L161" s="157"/>
      <c r="M161" s="50"/>
      <c r="N161" s="54"/>
      <c r="O161" s="36" t="str">
        <f>IF(Q161="", "NO PRIORITY", IF(ISNA(_xlfn.XLOOKUP(Q161, Organizations!Q:Q, Organizations!P:P, "")), "NO ORG NAME", IF(_xlfn.XLOOKUP(Q161, Organizations!Q:Q, Organizations!P:P, "")="", "NO PRIORITY", _xlfn.XLOOKUP(Q161, Organizations!Q:Q, Organizations!P:P, ""))))</f>
        <v>NO PRIORITY</v>
      </c>
      <c r="R161" s="9" t="str">
        <f t="shared" si="2"/>
        <v>Italia Gardens|Klimek Edward</v>
      </c>
    </row>
    <row r="162" spans="2:18" s="22" customFormat="1" ht="30.2" customHeight="1">
      <c r="B162" s="212" t="str">
        <f>IF(D162="", "NO PRIORITY", IF(ISNA(_xlfn.XLOOKUP(D162, Organizations!C:C, Organizations!B:B, "")), "NO ORG NAME", IF(_xlfn.XLOOKUP(D162, Organizations!C:C, Organizations!B:B, "")="", "NO PRIORITY", _xlfn.XLOOKUP(D162, Organizations!C:C, Organizations!B:B, ""))))</f>
        <v>B</v>
      </c>
      <c r="C162" s="130" t="s">
        <v>2627</v>
      </c>
      <c r="D162" s="161" t="s">
        <v>989</v>
      </c>
      <c r="E162" s="160"/>
      <c r="F162" s="36"/>
      <c r="G162" s="48"/>
      <c r="H162" s="159"/>
      <c r="I162" s="52"/>
      <c r="J162" s="53"/>
      <c r="K162" s="38"/>
      <c r="L162" s="157"/>
      <c r="M162" s="50"/>
      <c r="N162" s="54"/>
      <c r="O162" s="36" t="str">
        <f>IF(Q162="", "NO PRIORITY", IF(ISNA(_xlfn.XLOOKUP(Q162, Organizations!Q:Q, Organizations!P:P, "")), "NO ORG NAME", IF(_xlfn.XLOOKUP(Q162, Organizations!Q:Q, Organizations!P:P, "")="", "NO PRIORITY", _xlfn.XLOOKUP(Q162, Organizations!Q:Q, Organizations!P:P, ""))))</f>
        <v>NO PRIORITY</v>
      </c>
      <c r="R162" s="9" t="str">
        <f t="shared" si="2"/>
        <v>J. Mark Enterprises, LLC|CEO / Owner Crawford</v>
      </c>
    </row>
    <row r="163" spans="2:18" s="22" customFormat="1" ht="30.2" customHeight="1">
      <c r="B163" s="212" t="str">
        <f>IF(D163="", "NO PRIORITY", IF(ISNA(_xlfn.XLOOKUP(D163, Organizations!C:C, Organizations!B:B, "")), "NO ORG NAME", IF(_xlfn.XLOOKUP(D163, Organizations!C:C, Organizations!B:B, "")="", "NO PRIORITY", _xlfn.XLOOKUP(D163, Organizations!C:C, Organizations!B:B, ""))))</f>
        <v>B</v>
      </c>
      <c r="C163" s="130" t="s">
        <v>2628</v>
      </c>
      <c r="D163" s="161" t="s">
        <v>989</v>
      </c>
      <c r="E163" s="160"/>
      <c r="F163" s="36"/>
      <c r="G163" s="48"/>
      <c r="H163" s="159"/>
      <c r="I163" s="52"/>
      <c r="J163" s="53"/>
      <c r="K163" s="38"/>
      <c r="L163" s="157"/>
      <c r="M163" s="50"/>
      <c r="N163" s="54"/>
      <c r="O163" s="36" t="str">
        <f>IF(Q163="", "NO PRIORITY", IF(ISNA(_xlfn.XLOOKUP(Q163, Organizations!Q:Q, Organizations!P:P, "")), "NO ORG NAME", IF(_xlfn.XLOOKUP(Q163, Organizations!Q:Q, Organizations!P:P, "")="", "NO PRIORITY", _xlfn.XLOOKUP(Q163, Organizations!Q:Q, Organizations!P:P, ""))))</f>
        <v>NO PRIORITY</v>
      </c>
      <c r="R163" s="9" t="str">
        <f t="shared" si="2"/>
        <v>J. Mark Enterprises, LLC|Corporate Chef Roirdan</v>
      </c>
    </row>
    <row r="164" spans="2:18" s="22" customFormat="1" ht="30.2" customHeight="1">
      <c r="B164" s="212" t="str">
        <f>IF(D164="", "NO PRIORITY", IF(ISNA(_xlfn.XLOOKUP(D164, Organizations!C:C, Organizations!B:B, "")), "NO ORG NAME", IF(_xlfn.XLOOKUP(D164, Organizations!C:C, Organizations!B:B, "")="", "NO PRIORITY", _xlfn.XLOOKUP(D164, Organizations!C:C, Organizations!B:B, ""))))</f>
        <v>B</v>
      </c>
      <c r="C164" s="130" t="s">
        <v>2629</v>
      </c>
      <c r="D164" s="161" t="s">
        <v>989</v>
      </c>
      <c r="E164" s="160"/>
      <c r="F164" s="36"/>
      <c r="G164" s="48"/>
      <c r="H164" s="159"/>
      <c r="I164" s="52"/>
      <c r="J164" s="53"/>
      <c r="K164" s="38"/>
      <c r="L164" s="157"/>
      <c r="M164" s="50"/>
      <c r="N164" s="54"/>
      <c r="O164" s="36" t="str">
        <f>IF(Q164="", "NO PRIORITY", IF(ISNA(_xlfn.XLOOKUP(Q164, Organizations!Q:Q, Organizations!P:P, "")), "NO ORG NAME", IF(_xlfn.XLOOKUP(Q164, Organizations!Q:Q, Organizations!P:P, "")="", "NO PRIORITY", _xlfn.XLOOKUP(Q164, Organizations!Q:Q, Organizations!P:P, ""))))</f>
        <v>NO PRIORITY</v>
      </c>
      <c r="R164" s="9" t="str">
        <f t="shared" si="2"/>
        <v>J. Mark Enterprises, LLC|Executive Chef</v>
      </c>
    </row>
    <row r="165" spans="2:18" s="22" customFormat="1" ht="30.2" customHeight="1">
      <c r="B165" s="212" t="str">
        <f>IF(D165="", "NO PRIORITY", IF(ISNA(_xlfn.XLOOKUP(D165, Organizations!C:C, Organizations!B:B, "")), "NO ORG NAME", IF(_xlfn.XLOOKUP(D165, Organizations!C:C, Organizations!B:B, "")="", "NO PRIORITY", _xlfn.XLOOKUP(D165, Organizations!C:C, Organizations!B:B, ""))))</f>
        <v>B</v>
      </c>
      <c r="C165" s="130" t="s">
        <v>2630</v>
      </c>
      <c r="D165" s="161" t="s">
        <v>989</v>
      </c>
      <c r="E165" s="160"/>
      <c r="F165" s="36"/>
      <c r="G165" s="48"/>
      <c r="H165" s="159"/>
      <c r="I165" s="52"/>
      <c r="J165" s="53"/>
      <c r="K165" s="38"/>
      <c r="L165" s="157"/>
      <c r="M165" s="50"/>
      <c r="N165" s="54"/>
      <c r="O165" s="36" t="str">
        <f>IF(Q165="", "NO PRIORITY", IF(ISNA(_xlfn.XLOOKUP(Q165, Organizations!Q:Q, Organizations!P:P, "")), "NO ORG NAME", IF(_xlfn.XLOOKUP(Q165, Organizations!Q:Q, Organizations!P:P, "")="", "NO PRIORITY", _xlfn.XLOOKUP(Q165, Organizations!Q:Q, Organizations!P:P, ""))))</f>
        <v>NO PRIORITY</v>
      </c>
      <c r="R165" s="9" t="str">
        <f t="shared" si="2"/>
        <v>J. Mark Enterprises, LLC|Owner,Ripley</v>
      </c>
    </row>
    <row r="166" spans="2:18" s="22" customFormat="1" ht="30.2" customHeight="1">
      <c r="B166" s="212" t="str">
        <f>IF(D166="", "NO PRIORITY", IF(ISNA(_xlfn.XLOOKUP(D166, Organizations!C:C, Organizations!B:B, "")), "NO ORG NAME", IF(_xlfn.XLOOKUP(D166, Organizations!C:C, Organizations!B:B, "")="", "NO PRIORITY", _xlfn.XLOOKUP(D166, Organizations!C:C, Organizations!B:B, ""))))</f>
        <v>B</v>
      </c>
      <c r="C166" s="130" t="s">
        <v>2631</v>
      </c>
      <c r="D166" s="161" t="s">
        <v>1013</v>
      </c>
      <c r="E166" s="160"/>
      <c r="F166" s="36" t="s">
        <v>2632</v>
      </c>
      <c r="G166" s="48"/>
      <c r="H166" s="159"/>
      <c r="I166" s="52"/>
      <c r="J166" s="53"/>
      <c r="K166" s="38"/>
      <c r="L166" s="157"/>
      <c r="M166" s="50"/>
      <c r="N166" s="54"/>
      <c r="O166" s="36" t="str">
        <f>IF(Q166="", "NO PRIORITY", IF(ISNA(_xlfn.XLOOKUP(Q166, Organizations!Q:Q, Organizations!P:P, "")), "NO ORG NAME", IF(_xlfn.XLOOKUP(Q166, Organizations!Q:Q, Organizations!P:P, "")="", "NO PRIORITY", _xlfn.XLOOKUP(Q166, Organizations!Q:Q, Organizations!P:P, ""))))</f>
        <v>NO PRIORITY</v>
      </c>
      <c r="R166" s="9" t="str">
        <f t="shared" si="2"/>
        <v>Joy Yee Noodle|Tai james</v>
      </c>
    </row>
    <row r="167" spans="2:18" s="22" customFormat="1" ht="30.2" customHeight="1">
      <c r="B167" s="212" t="str">
        <f>IF(D167="", "NO PRIORITY", IF(ISNA(_xlfn.XLOOKUP(D167, Organizations!C:C, Organizations!B:B, "")), "NO ORG NAME", IF(_xlfn.XLOOKUP(D167, Organizations!C:C, Organizations!B:B, "")="", "NO PRIORITY", _xlfn.XLOOKUP(D167, Organizations!C:C, Organizations!B:B, ""))))</f>
        <v>C</v>
      </c>
      <c r="C167" s="130" t="s">
        <v>2633</v>
      </c>
      <c r="D167" s="161" t="s">
        <v>1019</v>
      </c>
      <c r="E167" s="160"/>
      <c r="F167" s="36" t="s">
        <v>2634</v>
      </c>
      <c r="G167" s="48"/>
      <c r="H167" s="159"/>
      <c r="I167" s="52"/>
      <c r="J167" s="53"/>
      <c r="K167" s="38"/>
      <c r="L167" s="157"/>
      <c r="M167" s="50"/>
      <c r="N167" s="54"/>
      <c r="O167" s="36" t="str">
        <f>IF(Q167="", "NO PRIORITY", IF(ISNA(_xlfn.XLOOKUP(Q167, Organizations!Q:Q, Organizations!P:P, "")), "NO ORG NAME", IF(_xlfn.XLOOKUP(Q167, Organizations!Q:Q, Organizations!P:P, "")="", "NO PRIORITY", _xlfn.XLOOKUP(Q167, Organizations!Q:Q, Organizations!P:P, ""))))</f>
        <v>NO PRIORITY</v>
      </c>
      <c r="R167" s="9" t="str">
        <f t="shared" si="2"/>
        <v>JTM Food Group|Zenk John</v>
      </c>
    </row>
    <row r="168" spans="2:18" s="22" customFormat="1" ht="30.2" customHeight="1">
      <c r="B168" s="212" t="str">
        <f>IF(D168="", "NO PRIORITY", IF(ISNA(_xlfn.XLOOKUP(D168, Organizations!C:C, Organizations!B:B, "")), "NO ORG NAME", IF(_xlfn.XLOOKUP(D168, Organizations!C:C, Organizations!B:B, "")="", "NO PRIORITY", _xlfn.XLOOKUP(D168, Organizations!C:C, Organizations!B:B, ""))))</f>
        <v>D</v>
      </c>
      <c r="C168" s="130" t="s">
        <v>2635</v>
      </c>
      <c r="D168" s="161" t="s">
        <v>1029</v>
      </c>
      <c r="E168" s="160"/>
      <c r="F168" s="36"/>
      <c r="G168" s="48"/>
      <c r="H168" s="159"/>
      <c r="I168" s="52"/>
      <c r="J168" s="53"/>
      <c r="K168" s="38"/>
      <c r="L168" s="157"/>
      <c r="M168" s="50"/>
      <c r="N168" s="54"/>
      <c r="O168" s="36" t="str">
        <f>IF(Q168="", "NO PRIORITY", IF(ISNA(_xlfn.XLOOKUP(Q168, Organizations!Q:Q, Organizations!P:P, "")), "NO ORG NAME", IF(_xlfn.XLOOKUP(Q168, Organizations!Q:Q, Organizations!P:P, "")="", "NO PRIORITY", _xlfn.XLOOKUP(Q168, Organizations!Q:Q, Organizations!P:P, ""))))</f>
        <v>NO PRIORITY</v>
      </c>
      <c r="R168" s="9" t="str">
        <f t="shared" si="2"/>
        <v>Kathryn’s place|Contreras Alexis</v>
      </c>
    </row>
    <row r="169" spans="2:18" s="22" customFormat="1" ht="30.2" customHeight="1">
      <c r="B169" s="212" t="str">
        <f>IF(D169="", "NO PRIORITY", IF(ISNA(_xlfn.XLOOKUP(D169, Organizations!C:C, Organizations!B:B, "")), "NO ORG NAME", IF(_xlfn.XLOOKUP(D169, Organizations!C:C, Organizations!B:B, "")="", "NO PRIORITY", _xlfn.XLOOKUP(D169, Organizations!C:C, Organizations!B:B, ""))))</f>
        <v>D</v>
      </c>
      <c r="C169" s="130" t="s">
        <v>2636</v>
      </c>
      <c r="D169" s="161" t="s">
        <v>1029</v>
      </c>
      <c r="E169" s="160"/>
      <c r="F169" s="36"/>
      <c r="G169" s="48"/>
      <c r="H169" s="159"/>
      <c r="I169" s="52"/>
      <c r="J169" s="53"/>
      <c r="K169" s="38"/>
      <c r="L169" s="157"/>
      <c r="M169" s="50"/>
      <c r="N169" s="54"/>
      <c r="O169" s="36" t="str">
        <f>IF(Q169="", "NO PRIORITY", IF(ISNA(_xlfn.XLOOKUP(Q169, Organizations!Q:Q, Organizations!P:P, "")), "NO ORG NAME", IF(_xlfn.XLOOKUP(Q169, Organizations!Q:Q, Organizations!P:P, "")="", "NO PRIORITY", _xlfn.XLOOKUP(Q169, Organizations!Q:Q, Organizations!P:P, ""))))</f>
        <v>NO PRIORITY</v>
      </c>
      <c r="R169" s="9" t="str">
        <f t="shared" si="2"/>
        <v>Kathryn’s place|Thompson Quint</v>
      </c>
    </row>
    <row r="170" spans="2:18" s="22" customFormat="1" ht="30.2" customHeight="1">
      <c r="B170" s="212" t="str">
        <f>IF(D170="", "NO PRIORITY", IF(ISNA(_xlfn.XLOOKUP(D170, Organizations!C:C, Organizations!B:B, "")), "NO ORG NAME", IF(_xlfn.XLOOKUP(D170, Organizations!C:C, Organizations!B:B, "")="", "NO PRIORITY", _xlfn.XLOOKUP(D170, Organizations!C:C, Organizations!B:B, ""))))</f>
        <v>D</v>
      </c>
      <c r="C170" s="130" t="s">
        <v>2637</v>
      </c>
      <c r="D170" s="161" t="s">
        <v>1029</v>
      </c>
      <c r="E170" s="160"/>
      <c r="F170" s="36"/>
      <c r="G170" s="48"/>
      <c r="H170" s="159"/>
      <c r="I170" s="52"/>
      <c r="J170" s="53"/>
      <c r="K170" s="38"/>
      <c r="L170" s="157"/>
      <c r="M170" s="50"/>
      <c r="N170" s="54"/>
      <c r="O170" s="36" t="str">
        <f>IF(Q170="", "NO PRIORITY", IF(ISNA(_xlfn.XLOOKUP(Q170, Organizations!Q:Q, Organizations!P:P, "")), "NO ORG NAME", IF(_xlfn.XLOOKUP(Q170, Organizations!Q:Q, Organizations!P:P, "")="", "NO PRIORITY", _xlfn.XLOOKUP(Q170, Organizations!Q:Q, Organizations!P:P, ""))))</f>
        <v>NO PRIORITY</v>
      </c>
      <c r="R170" s="9" t="str">
        <f t="shared" si="2"/>
        <v>Kathryn’s place|Thompson quint</v>
      </c>
    </row>
    <row r="171" spans="2:18" s="22" customFormat="1" ht="30.2" customHeight="1">
      <c r="B171" s="212" t="str">
        <f>IF(D171="", "NO PRIORITY", IF(ISNA(_xlfn.XLOOKUP(D171, Organizations!C:C, Organizations!B:B, "")), "NO ORG NAME", IF(_xlfn.XLOOKUP(D171, Organizations!C:C, Organizations!B:B, "")="", "NO PRIORITY", _xlfn.XLOOKUP(D171, Organizations!C:C, Organizations!B:B, ""))))</f>
        <v>D</v>
      </c>
      <c r="C171" s="130" t="s">
        <v>2638</v>
      </c>
      <c r="D171" s="161" t="s">
        <v>1030</v>
      </c>
      <c r="E171" s="160"/>
      <c r="F171" s="36" t="s">
        <v>2639</v>
      </c>
      <c r="G171" s="48"/>
      <c r="H171" s="159"/>
      <c r="I171" s="52"/>
      <c r="J171" s="53"/>
      <c r="K171" s="38"/>
      <c r="L171" s="157"/>
      <c r="M171" s="50"/>
      <c r="N171" s="54"/>
      <c r="O171" s="36" t="str">
        <f>IF(Q171="", "NO PRIORITY", IF(ISNA(_xlfn.XLOOKUP(Q171, Organizations!Q:Q, Organizations!P:P, "")), "NO ORG NAME", IF(_xlfn.XLOOKUP(Q171, Organizations!Q:Q, Organizations!P:P, "")="", "NO PRIORITY", _xlfn.XLOOKUP(Q171, Organizations!Q:Q, Organizations!P:P, ""))))</f>
        <v>NO PRIORITY</v>
      </c>
      <c r="R171" s="9" t="str">
        <f t="shared" si="2"/>
        <v>Kelber Caterin|Bruder Dan</v>
      </c>
    </row>
    <row r="172" spans="2:18" s="22" customFormat="1" ht="30.2" customHeight="1">
      <c r="B172" s="212" t="str">
        <f>IF(D172="", "NO PRIORITY", IF(ISNA(_xlfn.XLOOKUP(D172, Organizations!C:C, Organizations!B:B, "")), "NO ORG NAME", IF(_xlfn.XLOOKUP(D172, Organizations!C:C, Organizations!B:B, "")="", "NO PRIORITY", _xlfn.XLOOKUP(D172, Organizations!C:C, Organizations!B:B, ""))))</f>
        <v>C</v>
      </c>
      <c r="C172" s="130" t="s">
        <v>2640</v>
      </c>
      <c r="D172" s="161" t="s">
        <v>1031</v>
      </c>
      <c r="E172" s="160"/>
      <c r="F172" s="36" t="s">
        <v>2641</v>
      </c>
      <c r="G172" s="48"/>
      <c r="H172" s="159"/>
      <c r="I172" s="52"/>
      <c r="J172" s="53"/>
      <c r="K172" s="38"/>
      <c r="L172" s="157"/>
      <c r="M172" s="50"/>
      <c r="N172" s="54"/>
      <c r="O172" s="36" t="str">
        <f>IF(Q172="", "NO PRIORITY", IF(ISNA(_xlfn.XLOOKUP(Q172, Organizations!Q:Q, Organizations!P:P, "")), "NO ORG NAME", IF(_xlfn.XLOOKUP(Q172, Organizations!Q:Q, Organizations!P:P, "")="", "NO PRIORITY", _xlfn.XLOOKUP(Q172, Organizations!Q:Q, Organizations!P:P, ""))))</f>
        <v>NO PRIORITY</v>
      </c>
      <c r="R172" s="9" t="str">
        <f t="shared" si="2"/>
        <v>Kelber Catering|Streitz</v>
      </c>
    </row>
    <row r="173" spans="2:18" s="22" customFormat="1" ht="30.2" customHeight="1">
      <c r="B173" s="212" t="str">
        <f>IF(D173="", "NO PRIORITY", IF(ISNA(_xlfn.XLOOKUP(D173, Organizations!C:C, Organizations!B:B, "")), "NO ORG NAME", IF(_xlfn.XLOOKUP(D173, Organizations!C:C, Organizations!B:B, "")="", "NO PRIORITY", _xlfn.XLOOKUP(D173, Organizations!C:C, Organizations!B:B, ""))))</f>
        <v>D</v>
      </c>
      <c r="C173" s="130" t="s">
        <v>2642</v>
      </c>
      <c r="D173" s="161" t="s">
        <v>1034</v>
      </c>
      <c r="E173" s="160"/>
      <c r="F173" s="36" t="s">
        <v>2643</v>
      </c>
      <c r="G173" s="48"/>
      <c r="H173" s="159"/>
      <c r="I173" s="52"/>
      <c r="J173" s="53"/>
      <c r="K173" s="38"/>
      <c r="L173" s="157"/>
      <c r="M173" s="50"/>
      <c r="N173" s="54"/>
      <c r="O173" s="36" t="str">
        <f>IF(Q173="", "NO PRIORITY", IF(ISNA(_xlfn.XLOOKUP(Q173, Organizations!Q:Q, Organizations!P:P, "")), "NO ORG NAME", IF(_xlfn.XLOOKUP(Q173, Organizations!Q:Q, Organizations!P:P, "")="", "NO PRIORITY", _xlfn.XLOOKUP(Q173, Organizations!Q:Q, Organizations!P:P, ""))))</f>
        <v>NO PRIORITY</v>
      </c>
      <c r="R173" s="9" t="str">
        <f t="shared" si="2"/>
        <v>Kettering Health|Quinn</v>
      </c>
    </row>
    <row r="174" spans="2:18" s="22" customFormat="1" ht="30.2" customHeight="1">
      <c r="B174" s="212" t="str">
        <f>IF(D174="", "NO PRIORITY", IF(ISNA(_xlfn.XLOOKUP(D174, Organizations!C:C, Organizations!B:B, "")), "NO ORG NAME", IF(_xlfn.XLOOKUP(D174, Organizations!C:C, Organizations!B:B, "")="", "NO PRIORITY", _xlfn.XLOOKUP(D174, Organizations!C:C, Organizations!B:B, ""))))</f>
        <v>D</v>
      </c>
      <c r="C174" s="130" t="s">
        <v>2644</v>
      </c>
      <c r="D174" s="161" t="s">
        <v>1035</v>
      </c>
      <c r="E174" s="160"/>
      <c r="F174" s="36" t="s">
        <v>2645</v>
      </c>
      <c r="G174" s="48"/>
      <c r="H174" s="159"/>
      <c r="I174" s="52"/>
      <c r="J174" s="53"/>
      <c r="K174" s="38"/>
      <c r="L174" s="157"/>
      <c r="M174" s="50"/>
      <c r="N174" s="54"/>
      <c r="O174" s="36" t="str">
        <f>IF(Q174="", "NO PRIORITY", IF(ISNA(_xlfn.XLOOKUP(Q174, Organizations!Q:Q, Organizations!P:P, "")), "NO ORG NAME", IF(_xlfn.XLOOKUP(Q174, Organizations!Q:Q, Organizations!P:P, "")="", "NO PRIORITY", _xlfn.XLOOKUP(Q174, Organizations!Q:Q, Organizations!P:P, ""))))</f>
        <v>NO PRIORITY</v>
      </c>
      <c r="R174" s="9" t="str">
        <f t="shared" si="2"/>
        <v>Key Food Services Co.|Gee Henry</v>
      </c>
    </row>
    <row r="175" spans="2:18" s="22" customFormat="1" ht="30.2" customHeight="1">
      <c r="B175" s="212" t="str">
        <f>IF(D175="", "NO PRIORITY", IF(ISNA(_xlfn.XLOOKUP(D175, Organizations!C:C, Organizations!B:B, "")), "NO ORG NAME", IF(_xlfn.XLOOKUP(D175, Organizations!C:C, Organizations!B:B, "")="", "NO PRIORITY", _xlfn.XLOOKUP(D175, Organizations!C:C, Organizations!B:B, ""))))</f>
        <v>D</v>
      </c>
      <c r="C175" s="130" t="s">
        <v>2646</v>
      </c>
      <c r="D175" s="161" t="s">
        <v>1045</v>
      </c>
      <c r="E175" s="160"/>
      <c r="F175" s="36"/>
      <c r="G175" s="48"/>
      <c r="H175" s="159"/>
      <c r="I175" s="52"/>
      <c r="J175" s="53"/>
      <c r="K175" s="38"/>
      <c r="L175" s="157"/>
      <c r="M175" s="50"/>
      <c r="N175" s="54"/>
      <c r="O175" s="36" t="str">
        <f>IF(Q175="", "NO PRIORITY", IF(ISNA(_xlfn.XLOOKUP(Q175, Organizations!Q:Q, Organizations!P:P, "")), "NO ORG NAME", IF(_xlfn.XLOOKUP(Q175, Organizations!Q:Q, Organizations!P:P, "")="", "NO PRIORITY", _xlfn.XLOOKUP(Q175, Organizations!Q:Q, Organizations!P:P, ""))))</f>
        <v>NO PRIORITY</v>
      </c>
      <c r="R175" s="9" t="str">
        <f t="shared" si="2"/>
        <v>KL Trading|Koubise Mohammad</v>
      </c>
    </row>
    <row r="176" spans="2:18" s="22" customFormat="1" ht="30.2" customHeight="1">
      <c r="B176" s="212" t="str">
        <f>IF(D176="", "NO PRIORITY", IF(ISNA(_xlfn.XLOOKUP(D176, Organizations!C:C, Organizations!B:B, "")), "NO ORG NAME", IF(_xlfn.XLOOKUP(D176, Organizations!C:C, Organizations!B:B, "")="", "NO PRIORITY", _xlfn.XLOOKUP(D176, Organizations!C:C, Organizations!B:B, ""))))</f>
        <v>A</v>
      </c>
      <c r="C176" s="130" t="s">
        <v>2647</v>
      </c>
      <c r="D176" s="161" t="s">
        <v>1046</v>
      </c>
      <c r="E176" s="160"/>
      <c r="F176" s="36" t="s">
        <v>2648</v>
      </c>
      <c r="G176" s="48"/>
      <c r="H176" s="159"/>
      <c r="I176" s="52"/>
      <c r="J176" s="53"/>
      <c r="K176" s="38"/>
      <c r="L176" s="157"/>
      <c r="M176" s="50"/>
      <c r="N176" s="54"/>
      <c r="O176" s="36" t="str">
        <f>IF(Q176="", "NO PRIORITY", IF(ISNA(_xlfn.XLOOKUP(Q176, Organizations!Q:Q, Organizations!P:P, "")), "NO ORG NAME", IF(_xlfn.XLOOKUP(Q176, Organizations!Q:Q, Organizations!P:P, "")="", "NO PRIORITY", _xlfn.XLOOKUP(Q176, Organizations!Q:Q, Organizations!P:P, ""))))</f>
        <v>NO PRIORITY</v>
      </c>
      <c r="R176" s="9" t="str">
        <f t="shared" si="2"/>
        <v>Kraft Heinz Company|Devoe Natalie</v>
      </c>
    </row>
    <row r="177" spans="2:18" s="22" customFormat="1" ht="30.2" customHeight="1">
      <c r="B177" s="212" t="str">
        <f>IF(D177="", "NO PRIORITY", IF(ISNA(_xlfn.XLOOKUP(D177, Organizations!C:C, Organizations!B:B, "")), "NO ORG NAME", IF(_xlfn.XLOOKUP(D177, Organizations!C:C, Organizations!B:B, "")="", "NO PRIORITY", _xlfn.XLOOKUP(D177, Organizations!C:C, Organizations!B:B, ""))))</f>
        <v>A</v>
      </c>
      <c r="C177" s="130" t="s">
        <v>2649</v>
      </c>
      <c r="D177" s="161" t="s">
        <v>1050</v>
      </c>
      <c r="E177" s="160" t="s">
        <v>2542</v>
      </c>
      <c r="F177" s="36"/>
      <c r="G177" s="48"/>
      <c r="H177" s="159" t="s">
        <v>138</v>
      </c>
      <c r="I177" s="52"/>
      <c r="J177" s="53"/>
      <c r="K177" s="38"/>
      <c r="L177" s="157"/>
      <c r="M177" s="50"/>
      <c r="N177" s="54"/>
      <c r="O177" s="36" t="str">
        <f>IF(Q177="", "NO PRIORITY", IF(ISNA(_xlfn.XLOOKUP(Q177, Organizations!Q:Q, Organizations!P:P, "")), "NO ORG NAME", IF(_xlfn.XLOOKUP(Q177, Organizations!Q:Q, Organizations!P:P, "")="", "NO PRIORITY", _xlfn.XLOOKUP(Q177, Organizations!Q:Q, Organizations!P:P, ""))))</f>
        <v>NO PRIORITY</v>
      </c>
      <c r="R177" s="9" t="str">
        <f t="shared" si="2"/>
        <v>Kuma's Korner|Nick Miller</v>
      </c>
    </row>
    <row r="178" spans="2:18" s="22" customFormat="1" ht="30.2" customHeight="1">
      <c r="B178" s="212" t="str">
        <f>IF(D178="", "NO PRIORITY", IF(ISNA(_xlfn.XLOOKUP(D178, Organizations!C:C, Organizations!B:B, "")), "NO ORG NAME", IF(_xlfn.XLOOKUP(D178, Organizations!C:C, Organizations!B:B, "")="", "NO PRIORITY", _xlfn.XLOOKUP(D178, Organizations!C:C, Organizations!B:B, ""))))</f>
        <v>B</v>
      </c>
      <c r="C178" s="130" t="s">
        <v>2650</v>
      </c>
      <c r="D178" s="161" t="s">
        <v>1061</v>
      </c>
      <c r="E178" s="160"/>
      <c r="F178" s="36" t="s">
        <v>2651</v>
      </c>
      <c r="G178" s="48"/>
      <c r="H178" s="159"/>
      <c r="I178" s="52"/>
      <c r="J178" s="53"/>
      <c r="K178" s="38"/>
      <c r="L178" s="157"/>
      <c r="M178" s="50"/>
      <c r="N178" s="54"/>
      <c r="O178" s="36" t="str">
        <f>IF(Q178="", "NO PRIORITY", IF(ISNA(_xlfn.XLOOKUP(Q178, Organizations!Q:Q, Organizations!P:P, "")), "NO ORG NAME", IF(_xlfn.XLOOKUP(Q178, Organizations!Q:Q, Organizations!P:P, "")="", "NO PRIORITY", _xlfn.XLOOKUP(Q178, Organizations!Q:Q, Organizations!P:P, ""))))</f>
        <v>NO PRIORITY</v>
      </c>
      <c r="R178" s="9" t="str">
        <f t="shared" si="2"/>
        <v>La Otra Radio Chicago|Valladolid adrian</v>
      </c>
    </row>
    <row r="179" spans="2:18" s="22" customFormat="1" ht="30.2" customHeight="1">
      <c r="B179" s="212" t="str">
        <f>IF(D179="", "NO PRIORITY", IF(ISNA(_xlfn.XLOOKUP(D179, Organizations!C:C, Organizations!B:B, "")), "NO ORG NAME", IF(_xlfn.XLOOKUP(D179, Organizations!C:C, Organizations!B:B, "")="", "NO PRIORITY", _xlfn.XLOOKUP(D179, Organizations!C:C, Organizations!B:B, ""))))</f>
        <v>B</v>
      </c>
      <c r="C179" s="130" t="s">
        <v>2652</v>
      </c>
      <c r="D179" s="161" t="s">
        <v>1062</v>
      </c>
      <c r="E179" s="160"/>
      <c r="F179" s="36"/>
      <c r="G179" s="48"/>
      <c r="H179" s="159"/>
      <c r="I179" s="52"/>
      <c r="J179" s="53"/>
      <c r="K179" s="38"/>
      <c r="L179" s="157"/>
      <c r="M179" s="50"/>
      <c r="N179" s="54"/>
      <c r="O179" s="36" t="str">
        <f>IF(Q179="", "NO PRIORITY", IF(ISNA(_xlfn.XLOOKUP(Q179, Organizations!Q:Q, Organizations!P:P, "")), "NO ORG NAME", IF(_xlfn.XLOOKUP(Q179, Organizations!Q:Q, Organizations!P:P, "")="", "NO PRIORITY", _xlfn.XLOOKUP(Q179, Organizations!Q:Q, Organizations!P:P, ""))))</f>
        <v>NO PRIORITY</v>
      </c>
      <c r="R179" s="9" t="str">
        <f t="shared" si="2"/>
        <v>La Rabida Childerns Hospital|Foodservice Manager Sampson</v>
      </c>
    </row>
    <row r="180" spans="2:18" s="22" customFormat="1" ht="30.2" customHeight="1">
      <c r="B180" s="212" t="str">
        <f>IF(D180="", "NO PRIORITY", IF(ISNA(_xlfn.XLOOKUP(D180, Organizations!C:C, Organizations!B:B, "")), "NO ORG NAME", IF(_xlfn.XLOOKUP(D180, Organizations!C:C, Organizations!B:B, "")="", "NO PRIORITY", _xlfn.XLOOKUP(D180, Organizations!C:C, Organizations!B:B, ""))))</f>
        <v>D</v>
      </c>
      <c r="C180" s="130" t="s">
        <v>2653</v>
      </c>
      <c r="D180" s="161" t="s">
        <v>1063</v>
      </c>
      <c r="E180" s="160"/>
      <c r="F180" s="36"/>
      <c r="G180" s="48"/>
      <c r="H180" s="159"/>
      <c r="I180" s="52"/>
      <c r="J180" s="53"/>
      <c r="K180" s="38"/>
      <c r="L180" s="157"/>
      <c r="M180" s="50"/>
      <c r="N180" s="54"/>
      <c r="O180" s="36" t="str">
        <f>IF(Q180="", "NO PRIORITY", IF(ISNA(_xlfn.XLOOKUP(Q180, Organizations!Q:Q, Organizations!P:P, "")), "NO ORG NAME", IF(_xlfn.XLOOKUP(Q180, Organizations!Q:Q, Organizations!P:P, "")="", "NO PRIORITY", _xlfn.XLOOKUP(Q180, Organizations!Q:Q, Organizations!P:P, ""))))</f>
        <v>NO PRIORITY</v>
      </c>
      <c r="R180" s="9" t="str">
        <f t="shared" si="2"/>
        <v>LaCoCo's |Anthony</v>
      </c>
    </row>
    <row r="181" spans="2:18" s="22" customFormat="1" ht="30.2" customHeight="1">
      <c r="B181" s="212" t="str">
        <f>IF(D181="", "NO PRIORITY", IF(ISNA(_xlfn.XLOOKUP(D181, Organizations!C:C, Organizations!B:B, "")), "NO ORG NAME", IF(_xlfn.XLOOKUP(D181, Organizations!C:C, Organizations!B:B, "")="", "NO PRIORITY", _xlfn.XLOOKUP(D181, Organizations!C:C, Organizations!B:B, ""))))</f>
        <v>NO PRIORITY</v>
      </c>
      <c r="C181" s="130" t="s">
        <v>2654</v>
      </c>
      <c r="D181" s="161" t="s">
        <v>1064</v>
      </c>
      <c r="E181" s="160"/>
      <c r="F181" s="36" t="s">
        <v>2655</v>
      </c>
      <c r="G181" s="48"/>
      <c r="H181" s="159"/>
      <c r="I181" s="52"/>
      <c r="J181" s="53" t="s">
        <v>2656</v>
      </c>
      <c r="K181" s="38" t="s">
        <v>144</v>
      </c>
      <c r="L181" s="157"/>
      <c r="M181" s="50">
        <v>60640</v>
      </c>
      <c r="N181" s="54"/>
      <c r="O181" s="36" t="str">
        <f>IF(Q181="", "NO PRIORITY", IF(ISNA(_xlfn.XLOOKUP(Q181, Organizations!Q:Q, Organizations!P:P, "")), "NO ORG NAME", IF(_xlfn.XLOOKUP(Q181, Organizations!Q:Q, Organizations!P:P, "")="", "NO PRIORITY", _xlfn.XLOOKUP(Q181, Organizations!Q:Q, Organizations!P:P, ""))))</f>
        <v>NO PRIORITY</v>
      </c>
      <c r="R181" s="9" t="str">
        <f t="shared" si="2"/>
        <v>Lady Gregory's|Balzer david</v>
      </c>
    </row>
    <row r="182" spans="2:18" s="22" customFormat="1" ht="30.2" customHeight="1">
      <c r="B182" s="212" t="str">
        <f>IF(D182="", "NO PRIORITY", IF(ISNA(_xlfn.XLOOKUP(D182, Organizations!C:C, Organizations!B:B, "")), "NO ORG NAME", IF(_xlfn.XLOOKUP(D182, Organizations!C:C, Organizations!B:B, "")="", "NO PRIORITY", _xlfn.XLOOKUP(D182, Organizations!C:C, Organizations!B:B, ""))))</f>
        <v>NO PRIORITY</v>
      </c>
      <c r="C182" s="130" t="s">
        <v>2657</v>
      </c>
      <c r="D182" s="161" t="s">
        <v>1064</v>
      </c>
      <c r="E182" s="160"/>
      <c r="F182" s="36" t="s">
        <v>2658</v>
      </c>
      <c r="G182" s="48"/>
      <c r="H182" s="159"/>
      <c r="I182" s="52"/>
      <c r="J182" s="53" t="s">
        <v>2656</v>
      </c>
      <c r="K182" s="38" t="s">
        <v>144</v>
      </c>
      <c r="L182" s="157"/>
      <c r="M182" s="50">
        <v>60640</v>
      </c>
      <c r="N182" s="54"/>
      <c r="O182" s="36" t="str">
        <f>IF(Q182="", "NO PRIORITY", IF(ISNA(_xlfn.XLOOKUP(Q182, Organizations!Q:Q, Organizations!P:P, "")), "NO ORG NAME", IF(_xlfn.XLOOKUP(Q182, Organizations!Q:Q, Organizations!P:P, "")="", "NO PRIORITY", _xlfn.XLOOKUP(Q182, Organizations!Q:Q, Organizations!P:P, ""))))</f>
        <v>NO PRIORITY</v>
      </c>
      <c r="R182" s="9" t="str">
        <f t="shared" si="2"/>
        <v>Lady Gregory's|Hernandez ernie</v>
      </c>
    </row>
    <row r="183" spans="2:18" s="22" customFormat="1" ht="30.2" customHeight="1">
      <c r="B183" s="212" t="str">
        <f>IF(D183="", "NO PRIORITY", IF(ISNA(_xlfn.XLOOKUP(D183, Organizations!C:C, Organizations!B:B, "")), "NO ORG NAME", IF(_xlfn.XLOOKUP(D183, Organizations!C:C, Organizations!B:B, "")="", "NO PRIORITY", _xlfn.XLOOKUP(D183, Organizations!C:C, Organizations!B:B, ""))))</f>
        <v>C</v>
      </c>
      <c r="C183" s="130" t="s">
        <v>2659</v>
      </c>
      <c r="D183" s="161" t="s">
        <v>1065</v>
      </c>
      <c r="E183" s="160"/>
      <c r="F183" s="36"/>
      <c r="G183" s="48"/>
      <c r="H183" s="159"/>
      <c r="I183" s="52"/>
      <c r="J183" s="53"/>
      <c r="K183" s="38"/>
      <c r="L183" s="157"/>
      <c r="M183" s="50"/>
      <c r="N183" s="54"/>
      <c r="O183" s="36" t="str">
        <f>IF(Q183="", "NO PRIORITY", IF(ISNA(_xlfn.XLOOKUP(Q183, Organizations!Q:Q, Organizations!P:P, "")), "NO ORG NAME", IF(_xlfn.XLOOKUP(Q183, Organizations!Q:Q, Organizations!P:P, "")="", "NO PRIORITY", _xlfn.XLOOKUP(Q183, Organizations!Q:Q, Organizations!P:P, ""))))</f>
        <v>NO PRIORITY</v>
      </c>
      <c r="R183" s="9" t="str">
        <f t="shared" si="2"/>
        <v>Laine Too|Owner rubin</v>
      </c>
    </row>
    <row r="184" spans="2:18" s="22" customFormat="1" ht="30.2" customHeight="1">
      <c r="B184" s="212" t="str">
        <f>IF(D184="", "NO PRIORITY", IF(ISNA(_xlfn.XLOOKUP(D184, Organizations!C:C, Organizations!B:B, "")), "NO ORG NAME", IF(_xlfn.XLOOKUP(D184, Organizations!C:C, Organizations!B:B, "")="", "NO PRIORITY", _xlfn.XLOOKUP(D184, Organizations!C:C, Organizations!B:B, ""))))</f>
        <v>B</v>
      </c>
      <c r="C184" s="130" t="s">
        <v>2660</v>
      </c>
      <c r="D184" s="161" t="s">
        <v>1071</v>
      </c>
      <c r="E184" s="160"/>
      <c r="F184" s="36"/>
      <c r="G184" s="48"/>
      <c r="H184" s="159"/>
      <c r="I184" s="52"/>
      <c r="J184" s="53"/>
      <c r="K184" s="38"/>
      <c r="L184" s="157"/>
      <c r="M184" s="50"/>
      <c r="N184" s="54"/>
      <c r="O184" s="36" t="str">
        <f>IF(Q184="", "NO PRIORITY", IF(ISNA(_xlfn.XLOOKUP(Q184, Organizations!Q:Q, Organizations!P:P, "")), "NO ORG NAME", IF(_xlfn.XLOOKUP(Q184, Organizations!Q:Q, Organizations!P:P, "")="", "NO PRIORITY", _xlfn.XLOOKUP(Q184, Organizations!Q:Q, Organizations!P:P, ""))))</f>
        <v>NO PRIORITY</v>
      </c>
      <c r="R184" s="9" t="str">
        <f t="shared" si="2"/>
        <v>Lassen's Tap|Chris reickermanm</v>
      </c>
    </row>
    <row r="185" spans="2:18" s="22" customFormat="1" ht="30.2" customHeight="1">
      <c r="B185" s="212" t="str">
        <f>IF(D185="", "NO PRIORITY", IF(ISNA(_xlfn.XLOOKUP(D185, Organizations!C:C, Organizations!B:B, "")), "NO ORG NAME", IF(_xlfn.XLOOKUP(D185, Organizations!C:C, Organizations!B:B, "")="", "NO PRIORITY", _xlfn.XLOOKUP(D185, Organizations!C:C, Organizations!B:B, ""))))</f>
        <v>B</v>
      </c>
      <c r="C185" s="130" t="s">
        <v>2661</v>
      </c>
      <c r="D185" s="161" t="s">
        <v>1072</v>
      </c>
      <c r="E185" s="160"/>
      <c r="F185" s="36"/>
      <c r="G185" s="48"/>
      <c r="H185" s="159"/>
      <c r="I185" s="52"/>
      <c r="J185" s="53"/>
      <c r="K185" s="38"/>
      <c r="L185" s="157"/>
      <c r="M185" s="50"/>
      <c r="N185" s="54"/>
      <c r="O185" s="36" t="str">
        <f>IF(Q185="", "NO PRIORITY", IF(ISNA(_xlfn.XLOOKUP(Q185, Organizations!Q:Q, Organizations!P:P, "")), "NO ORG NAME", IF(_xlfn.XLOOKUP(Q185, Organizations!Q:Q, Organizations!P:P, "")="", "NO PRIORITY", _xlfn.XLOOKUP(Q185, Organizations!Q:Q, Organizations!P:P, ""))))</f>
        <v>NO PRIORITY</v>
      </c>
      <c r="R185" s="9" t="str">
        <f t="shared" si="2"/>
        <v>LCacao|Guzman liliano</v>
      </c>
    </row>
    <row r="186" spans="2:18" s="22" customFormat="1" ht="30.2" customHeight="1">
      <c r="B186" s="212" t="str">
        <f>IF(D186="", "NO PRIORITY", IF(ISNA(_xlfn.XLOOKUP(D186, Organizations!C:C, Organizations!B:B, "")), "NO ORG NAME", IF(_xlfn.XLOOKUP(D186, Organizations!C:C, Organizations!B:B, "")="", "NO PRIORITY", _xlfn.XLOOKUP(D186, Organizations!C:C, Organizations!B:B, ""))))</f>
        <v>D</v>
      </c>
      <c r="C186" s="130" t="s">
        <v>2662</v>
      </c>
      <c r="D186" s="161" t="s">
        <v>1081</v>
      </c>
      <c r="E186" s="160"/>
      <c r="F186" s="36" t="s">
        <v>2663</v>
      </c>
      <c r="G186" s="48"/>
      <c r="H186" s="159"/>
      <c r="I186" s="52"/>
      <c r="J186" s="53"/>
      <c r="K186" s="38"/>
      <c r="L186" s="157"/>
      <c r="M186" s="50"/>
      <c r="N186" s="54"/>
      <c r="O186" s="36" t="str">
        <f>IF(Q186="", "NO PRIORITY", IF(ISNA(_xlfn.XLOOKUP(Q186, Organizations!Q:Q, Organizations!P:P, "")), "NO ORG NAME", IF(_xlfn.XLOOKUP(Q186, Organizations!Q:Q, Organizations!P:P, "")="", "NO PRIORITY", _xlfn.XLOOKUP(Q186, Organizations!Q:Q, Organizations!P:P, ""))))</f>
        <v>NO PRIORITY</v>
      </c>
      <c r="R186" s="9" t="str">
        <f t="shared" si="2"/>
        <v>Leona’s Pizzeria|Marino willim</v>
      </c>
    </row>
    <row r="187" spans="2:18" s="22" customFormat="1" ht="30.2" customHeight="1">
      <c r="B187" s="212" t="str">
        <f>IF(D187="", "NO PRIORITY", IF(ISNA(_xlfn.XLOOKUP(D187, Organizations!C:C, Organizations!B:B, "")), "NO ORG NAME", IF(_xlfn.XLOOKUP(D187, Organizations!C:C, Organizations!B:B, "")="", "NO PRIORITY", _xlfn.XLOOKUP(D187, Organizations!C:C, Organizations!B:B, ""))))</f>
        <v>A</v>
      </c>
      <c r="C187" s="130" t="s">
        <v>2664</v>
      </c>
      <c r="D187" s="161" t="s">
        <v>1082</v>
      </c>
      <c r="E187" s="160"/>
      <c r="F187" s="36" t="s">
        <v>2665</v>
      </c>
      <c r="G187" s="48"/>
      <c r="H187" s="159"/>
      <c r="I187" s="52"/>
      <c r="J187" s="53"/>
      <c r="K187" s="38"/>
      <c r="L187" s="157"/>
      <c r="M187" s="50"/>
      <c r="N187" s="54"/>
      <c r="O187" s="36" t="str">
        <f>IF(Q187="", "NO PRIORITY", IF(ISNA(_xlfn.XLOOKUP(Q187, Organizations!Q:Q, Organizations!P:P, "")), "NO ORG NAME", IF(_xlfn.XLOOKUP(Q187, Organizations!Q:Q, Organizations!P:P, "")="", "NO PRIORITY", _xlfn.XLOOKUP(Q187, Organizations!Q:Q, Organizations!P:P, ""))))</f>
        <v>NO PRIORITY</v>
      </c>
      <c r="R187" s="9" t="str">
        <f t="shared" si="2"/>
        <v>Lesaffre|Volk lisa</v>
      </c>
    </row>
    <row r="188" spans="2:18" s="22" customFormat="1" ht="30.2" customHeight="1">
      <c r="B188" s="212" t="str">
        <f>IF(D188="", "NO PRIORITY", IF(ISNA(_xlfn.XLOOKUP(D188, Organizations!C:C, Organizations!B:B, "")), "NO ORG NAME", IF(_xlfn.XLOOKUP(D188, Organizations!C:C, Organizations!B:B, "")="", "NO PRIORITY", _xlfn.XLOOKUP(D188, Organizations!C:C, Organizations!B:B, ""))))</f>
        <v>A</v>
      </c>
      <c r="C188" s="130" t="s">
        <v>2666</v>
      </c>
      <c r="D188" s="161" t="s">
        <v>1088</v>
      </c>
      <c r="E188" s="160" t="s">
        <v>2542</v>
      </c>
      <c r="F188" s="36" t="s">
        <v>1083</v>
      </c>
      <c r="G188" s="48" t="s">
        <v>2400</v>
      </c>
      <c r="H188" s="159" t="s">
        <v>141</v>
      </c>
      <c r="I188" s="52"/>
      <c r="J188" s="53" t="s">
        <v>1089</v>
      </c>
      <c r="K188" s="38" t="s">
        <v>144</v>
      </c>
      <c r="L188" s="157"/>
      <c r="M188" s="50"/>
      <c r="N188" s="54"/>
      <c r="O188" s="36" t="str">
        <f>IF(Q188="", "NO PRIORITY", IF(ISNA(_xlfn.XLOOKUP(Q188, Organizations!Q:Q, Organizations!P:P, "")), "NO ORG NAME", IF(_xlfn.XLOOKUP(Q188, Organizations!Q:Q, Organizations!P:P, "")="", "NO PRIORITY", _xlfn.XLOOKUP(Q188, Organizations!Q:Q, Organizations!P:P, ""))))</f>
        <v>NO PRIORITY</v>
      </c>
      <c r="R188" s="9" t="str">
        <f t="shared" si="2"/>
        <v>Lettuce Entertain you|Jeff Matuszewski</v>
      </c>
    </row>
    <row r="189" spans="2:18" s="22" customFormat="1" ht="30.2" customHeight="1">
      <c r="B189" s="212" t="str">
        <f>IF(D189="", "NO PRIORITY", IF(ISNA(_xlfn.XLOOKUP(D189, Organizations!C:C, Organizations!B:B, "")), "NO ORG NAME", IF(_xlfn.XLOOKUP(D189, Organizations!C:C, Organizations!B:B, "")="", "NO PRIORITY", _xlfn.XLOOKUP(D189, Organizations!C:C, Organizations!B:B, ""))))</f>
        <v>C</v>
      </c>
      <c r="C189" s="130" t="s">
        <v>2667</v>
      </c>
      <c r="D189" s="161" t="s">
        <v>1094</v>
      </c>
      <c r="E189" s="160"/>
      <c r="F189" s="36" t="s">
        <v>2668</v>
      </c>
      <c r="G189" s="48"/>
      <c r="H189" s="159"/>
      <c r="I189" s="52"/>
      <c r="J189" s="53"/>
      <c r="K189" s="38"/>
      <c r="L189" s="157"/>
      <c r="M189" s="50"/>
      <c r="N189" s="54"/>
      <c r="O189" s="36" t="str">
        <f>IF(Q189="", "NO PRIORITY", IF(ISNA(_xlfn.XLOOKUP(Q189, Organizations!Q:Q, Organizations!P:P, "")), "NO ORG NAME", IF(_xlfn.XLOOKUP(Q189, Organizations!Q:Q, Organizations!P:P, "")="", "NO PRIORITY", _xlfn.XLOOKUP(Q189, Organizations!Q:Q, Organizations!P:P, ""))))</f>
        <v>NO PRIORITY</v>
      </c>
      <c r="R189" s="9" t="str">
        <f t="shared" si="2"/>
        <v>LLCC|Dineen Joshua</v>
      </c>
    </row>
    <row r="190" spans="2:18" s="22" customFormat="1" ht="30.2" customHeight="1">
      <c r="B190" s="212" t="str">
        <f>IF(D190="", "NO PRIORITY", IF(ISNA(_xlfn.XLOOKUP(D190, Organizations!C:C, Organizations!B:B, "")), "NO ORG NAME", IF(_xlfn.XLOOKUP(D190, Organizations!C:C, Organizations!B:B, "")="", "NO PRIORITY", _xlfn.XLOOKUP(D190, Organizations!C:C, Organizations!B:B, ""))))</f>
        <v>C</v>
      </c>
      <c r="C190" s="130" t="s">
        <v>2669</v>
      </c>
      <c r="D190" s="161" t="s">
        <v>1094</v>
      </c>
      <c r="E190" s="160"/>
      <c r="F190" s="36" t="s">
        <v>2670</v>
      </c>
      <c r="G190" s="48"/>
      <c r="H190" s="159"/>
      <c r="I190" s="52"/>
      <c r="J190" s="53"/>
      <c r="K190" s="38"/>
      <c r="L190" s="157"/>
      <c r="M190" s="50"/>
      <c r="N190" s="54"/>
      <c r="O190" s="36" t="str">
        <f>IF(Q190="", "NO PRIORITY", IF(ISNA(_xlfn.XLOOKUP(Q190, Organizations!Q:Q, Organizations!P:P, "")), "NO ORG NAME", IF(_xlfn.XLOOKUP(Q190, Organizations!Q:Q, Organizations!P:P, "")="", "NO PRIORITY", _xlfn.XLOOKUP(Q190, Organizations!Q:Q, Organizations!P:P, ""))))</f>
        <v>NO PRIORITY</v>
      </c>
      <c r="R190" s="9" t="str">
        <f t="shared" si="2"/>
        <v>LLCC|Dineen melania</v>
      </c>
    </row>
    <row r="191" spans="2:18" s="22" customFormat="1" ht="30.2" customHeight="1">
      <c r="B191" s="212" t="str">
        <f>IF(D191="", "NO PRIORITY", IF(ISNA(_xlfn.XLOOKUP(D191, Organizations!C:C, Organizations!B:B, "")), "NO ORG NAME", IF(_xlfn.XLOOKUP(D191, Organizations!C:C, Organizations!B:B, "")="", "NO PRIORITY", _xlfn.XLOOKUP(D191, Organizations!C:C, Organizations!B:B, ""))))</f>
        <v>A</v>
      </c>
      <c r="C191" s="130" t="s">
        <v>2671</v>
      </c>
      <c r="D191" s="161" t="s">
        <v>1103</v>
      </c>
      <c r="E191" s="160" t="s">
        <v>2438</v>
      </c>
      <c r="F191" s="36"/>
      <c r="G191" s="48" t="s">
        <v>2400</v>
      </c>
      <c r="H191" s="159" t="s">
        <v>141</v>
      </c>
      <c r="I191" s="52"/>
      <c r="J191" s="53" t="s">
        <v>2400</v>
      </c>
      <c r="K191" s="38" t="s">
        <v>2400</v>
      </c>
      <c r="L191" s="157"/>
      <c r="M191" s="50"/>
      <c r="N191" s="54"/>
      <c r="O191" s="36" t="str">
        <f>IF(Q191="", "NO PRIORITY", IF(ISNA(_xlfn.XLOOKUP(Q191, Organizations!Q:Q, Organizations!P:P, "")), "NO ORG NAME", IF(_xlfn.XLOOKUP(Q191, Organizations!Q:Q, Organizations!P:P, "")="", "NO PRIORITY", _xlfn.XLOOKUP(Q191, Organizations!Q:Q, Organizations!P:P, ""))))</f>
        <v>NO PRIORITY</v>
      </c>
      <c r="R191" s="9" t="str">
        <f t="shared" si="2"/>
        <v>Longman &amp;Eagle|Exec chef Brian Motyka</v>
      </c>
    </row>
    <row r="192" spans="2:18" s="22" customFormat="1" ht="30.2" customHeight="1">
      <c r="B192" s="212" t="str">
        <f>IF(D192="", "NO PRIORITY", IF(ISNA(_xlfn.XLOOKUP(D192, Organizations!C:C, Organizations!B:B, "")), "NO ORG NAME", IF(_xlfn.XLOOKUP(D192, Organizations!C:C, Organizations!B:B, "")="", "NO PRIORITY", _xlfn.XLOOKUP(D192, Organizations!C:C, Organizations!B:B, ""))))</f>
        <v>A</v>
      </c>
      <c r="C192" s="130" t="s">
        <v>2672</v>
      </c>
      <c r="D192" s="161" t="s">
        <v>1107</v>
      </c>
      <c r="E192" s="160"/>
      <c r="F192" s="36" t="s">
        <v>2673</v>
      </c>
      <c r="G192" s="48"/>
      <c r="H192" s="159"/>
      <c r="I192" s="52"/>
      <c r="J192" s="53"/>
      <c r="K192" s="38"/>
      <c r="L192" s="157"/>
      <c r="M192" s="50"/>
      <c r="N192" s="54"/>
      <c r="O192" s="36" t="str">
        <f>IF(Q192="", "NO PRIORITY", IF(ISNA(_xlfn.XLOOKUP(Q192, Organizations!Q:Q, Organizations!P:P, "")), "NO ORG NAME", IF(_xlfn.XLOOKUP(Q192, Organizations!Q:Q, Organizations!P:P, "")="", "NO PRIORITY", _xlfn.XLOOKUP(Q192, Organizations!Q:Q, Organizations!P:P, ""))))</f>
        <v>NO PRIORITY</v>
      </c>
      <c r="R192" s="9" t="str">
        <f t="shared" si="2"/>
        <v>Lot|Kreis Emma</v>
      </c>
    </row>
    <row r="193" spans="2:18" s="22" customFormat="1" ht="30.2" customHeight="1">
      <c r="B193" s="212" t="str">
        <f>IF(D193="", "NO PRIORITY", IF(ISNA(_xlfn.XLOOKUP(D193, Organizations!C:C, Organizations!B:B, "")), "NO ORG NAME", IF(_xlfn.XLOOKUP(D193, Organizations!C:C, Organizations!B:B, "")="", "NO PRIORITY", _xlfn.XLOOKUP(D193, Organizations!C:C, Organizations!B:B, ""))))</f>
        <v>D</v>
      </c>
      <c r="C193" s="130" t="s">
        <v>2674</v>
      </c>
      <c r="D193" s="161" t="s">
        <v>1110</v>
      </c>
      <c r="E193" s="160"/>
      <c r="F193" s="36"/>
      <c r="G193" s="48"/>
      <c r="H193" s="159"/>
      <c r="I193" s="52"/>
      <c r="J193" s="53"/>
      <c r="K193" s="38"/>
      <c r="L193" s="157"/>
      <c r="M193" s="50"/>
      <c r="N193" s="54"/>
      <c r="O193" s="36" t="str">
        <f>IF(Q193="", "NO PRIORITY", IF(ISNA(_xlfn.XLOOKUP(Q193, Organizations!Q:Q, Organizations!P:P, "")), "NO ORG NAME", IF(_xlfn.XLOOKUP(Q193, Organizations!Q:Q, Organizations!P:P, "")="", "NO PRIORITY", _xlfn.XLOOKUP(Q193, Organizations!Q:Q, Organizations!P:P, ""))))</f>
        <v>NO PRIORITY</v>
      </c>
      <c r="R193" s="9" t="str">
        <f t="shared" si="2"/>
        <v>Lowlands Group|Milton Cayden</v>
      </c>
    </row>
    <row r="194" spans="2:18" s="22" customFormat="1" ht="30.2" customHeight="1">
      <c r="B194" s="212" t="str">
        <f>IF(D194="", "NO PRIORITY", IF(ISNA(_xlfn.XLOOKUP(D194, Organizations!C:C, Organizations!B:B, "")), "NO ORG NAME", IF(_xlfn.XLOOKUP(D194, Organizations!C:C, Organizations!B:B, "")="", "NO PRIORITY", _xlfn.XLOOKUP(D194, Organizations!C:C, Organizations!B:B, ""))))</f>
        <v>NO PRIORITY</v>
      </c>
      <c r="C194" s="130" t="s">
        <v>2675</v>
      </c>
      <c r="D194" s="161" t="s">
        <v>1118</v>
      </c>
      <c r="E194" s="166"/>
      <c r="F194" s="36"/>
      <c r="G194" s="48"/>
      <c r="H194" s="159"/>
      <c r="I194" s="52"/>
      <c r="J194" s="53"/>
      <c r="K194" s="38"/>
      <c r="L194" s="157"/>
      <c r="M194" s="50"/>
      <c r="N194" s="54"/>
      <c r="O194" s="36" t="str">
        <f>IF(Q194="", "NO PRIORITY", IF(ISNA(_xlfn.XLOOKUP(Q194, Organizations!Q:Q, Organizations!P:P, "")), "NO ORG NAME", IF(_xlfn.XLOOKUP(Q194, Organizations!Q:Q, Organizations!P:P, "")="", "NO PRIORITY", _xlfn.XLOOKUP(Q194, Organizations!Q:Q, Organizations!P:P, ""))))</f>
        <v>NO PRIORITY</v>
      </c>
      <c r="R194" s="9" t="str">
        <f t="shared" si="2"/>
        <v xml:space="preserve">Lucrezia|Nick </v>
      </c>
    </row>
    <row r="195" spans="2:18" s="22" customFormat="1" ht="30.2" customHeight="1">
      <c r="B195" s="212" t="str">
        <f>IF(D195="", "NO PRIORITY", IF(ISNA(_xlfn.XLOOKUP(D195, Organizations!C:C, Organizations!B:B, "")), "NO ORG NAME", IF(_xlfn.XLOOKUP(D195, Organizations!C:C, Organizations!B:B, "")="", "NO PRIORITY", _xlfn.XLOOKUP(D195, Organizations!C:C, Organizations!B:B, ""))))</f>
        <v>D</v>
      </c>
      <c r="C195" s="130"/>
      <c r="D195" s="161" t="s">
        <v>1125</v>
      </c>
      <c r="E195" s="160"/>
      <c r="F195" s="36" t="s">
        <v>2676</v>
      </c>
      <c r="G195" s="48"/>
      <c r="H195" s="159"/>
      <c r="I195" s="52"/>
      <c r="J195" s="53"/>
      <c r="K195" s="38"/>
      <c r="L195" s="157"/>
      <c r="M195" s="50"/>
      <c r="N195" s="54"/>
      <c r="O195" s="36" t="str">
        <f>IF(Q195="", "NO PRIORITY", IF(ISNA(_xlfn.XLOOKUP(Q195, Organizations!Q:Q, Organizations!P:P, "")), "NO ORG NAME", IF(_xlfn.XLOOKUP(Q195, Organizations!Q:Q, Organizations!P:P, "")="", "NO PRIORITY", _xlfn.XLOOKUP(Q195, Organizations!Q:Q, Organizations!P:P, ""))))</f>
        <v>NO PRIORITY</v>
      </c>
      <c r="R195" s="9" t="str">
        <f t="shared" si="2"/>
        <v>Madame Zusus|</v>
      </c>
    </row>
    <row r="196" spans="2:18" s="22" customFormat="1" ht="30.2" customHeight="1">
      <c r="B196" s="212" t="str">
        <f>IF(D196="", "NO PRIORITY", IF(ISNA(_xlfn.XLOOKUP(D196, Organizations!C:C, Organizations!B:B, "")), "NO ORG NAME", IF(_xlfn.XLOOKUP(D196, Organizations!C:C, Organizations!B:B, "")="", "NO PRIORITY", _xlfn.XLOOKUP(D196, Organizations!C:C, Organizations!B:B, ""))))</f>
        <v>D</v>
      </c>
      <c r="C196" s="130" t="s">
        <v>2677</v>
      </c>
      <c r="D196" s="161" t="s">
        <v>1133</v>
      </c>
      <c r="E196" s="160"/>
      <c r="F196" s="36"/>
      <c r="G196" s="48"/>
      <c r="H196" s="159"/>
      <c r="I196" s="52"/>
      <c r="J196" s="53"/>
      <c r="K196" s="38"/>
      <c r="L196" s="157"/>
      <c r="M196" s="50"/>
      <c r="N196" s="54"/>
      <c r="O196" s="36" t="str">
        <f>IF(Q196="", "NO PRIORITY", IF(ISNA(_xlfn.XLOOKUP(Q196, Organizations!Q:Q, Organizations!P:P, "")), "NO ORG NAME", IF(_xlfn.XLOOKUP(Q196, Organizations!Q:Q, Organizations!P:P, "")="", "NO PRIORITY", _xlfn.XLOOKUP(Q196, Organizations!Q:Q, Organizations!P:P, ""))))</f>
        <v>NO PRIORITY</v>
      </c>
      <c r="R196" s="9" t="str">
        <f t="shared" si="2"/>
        <v>Madison's Restaurant|Guerrero Brenda</v>
      </c>
    </row>
    <row r="197" spans="2:18" s="22" customFormat="1" ht="30.2" customHeight="1">
      <c r="B197" s="212" t="str">
        <f>IF(D197="", "NO PRIORITY", IF(ISNA(_xlfn.XLOOKUP(D197, Organizations!C:C, Organizations!B:B, "")), "NO ORG NAME", IF(_xlfn.XLOOKUP(D197, Organizations!C:C, Organizations!B:B, "")="", "NO PRIORITY", _xlfn.XLOOKUP(D197, Organizations!C:C, Organizations!B:B, ""))))</f>
        <v>D</v>
      </c>
      <c r="C197" s="130" t="s">
        <v>2678</v>
      </c>
      <c r="D197" s="161" t="s">
        <v>1133</v>
      </c>
      <c r="E197" s="160"/>
      <c r="F197" s="36"/>
      <c r="G197" s="48"/>
      <c r="H197" s="159"/>
      <c r="I197" s="52"/>
      <c r="J197" s="53"/>
      <c r="K197" s="38"/>
      <c r="L197" s="157"/>
      <c r="M197" s="50"/>
      <c r="N197" s="54"/>
      <c r="O197" s="36" t="str">
        <f>IF(Q197="", "NO PRIORITY", IF(ISNA(_xlfn.XLOOKUP(Q197, Organizations!Q:Q, Organizations!P:P, "")), "NO ORG NAME", IF(_xlfn.XLOOKUP(Q197, Organizations!Q:Q, Organizations!P:P, "")="", "NO PRIORITY", _xlfn.XLOOKUP(Q197, Organizations!Q:Q, Organizations!P:P, ""))))</f>
        <v>NO PRIORITY</v>
      </c>
      <c r="R197" s="9" t="str">
        <f t="shared" si="2"/>
        <v>Madison's Restaurant|Pardo Christina</v>
      </c>
    </row>
    <row r="198" spans="2:18" s="22" customFormat="1" ht="30.2" customHeight="1">
      <c r="B198" s="212" t="str">
        <f>IF(D198="", "NO PRIORITY", IF(ISNA(_xlfn.XLOOKUP(D198, Organizations!C:C, Organizations!B:B, "")), "NO ORG NAME", IF(_xlfn.XLOOKUP(D198, Organizations!C:C, Organizations!B:B, "")="", "NO PRIORITY", _xlfn.XLOOKUP(D198, Organizations!C:C, Organizations!B:B, ""))))</f>
        <v>B</v>
      </c>
      <c r="C198" s="130" t="s">
        <v>2679</v>
      </c>
      <c r="D198" s="161" t="s">
        <v>1134</v>
      </c>
      <c r="E198" s="160"/>
      <c r="F198" s="36"/>
      <c r="G198" s="48"/>
      <c r="H198" s="159"/>
      <c r="I198" s="52"/>
      <c r="J198" s="53"/>
      <c r="K198" s="38"/>
      <c r="L198" s="157"/>
      <c r="M198" s="50"/>
      <c r="N198" s="54"/>
      <c r="O198" s="36" t="str">
        <f>IF(Q198="", "NO PRIORITY", IF(ISNA(_xlfn.XLOOKUP(Q198, Organizations!Q:Q, Organizations!P:P, "")), "NO ORG NAME", IF(_xlfn.XLOOKUP(Q198, Organizations!Q:Q, Organizations!P:P, "")="", "NO PRIORITY", _xlfn.XLOOKUP(Q198, Organizations!Q:Q, Organizations!P:P, ""))))</f>
        <v>NO PRIORITY</v>
      </c>
      <c r="R198" s="9" t="str">
        <f t="shared" ref="R198:R262" si="3">IF(D198&lt;&gt;"", D198 &amp; "|" &amp; C198, "")</f>
        <v xml:space="preserve">Main Street Cafe|Mike Heminger </v>
      </c>
    </row>
    <row r="199" spans="2:18" s="22" customFormat="1" ht="30.2" customHeight="1">
      <c r="B199" s="212" t="str">
        <f>IF(D199="", "NO PRIORITY", IF(ISNA(_xlfn.XLOOKUP(D199, Organizations!C:C, Organizations!B:B, "")), "NO ORG NAME", IF(_xlfn.XLOOKUP(D199, Organizations!C:C, Organizations!B:B, "")="", "NO PRIORITY", _xlfn.XLOOKUP(D199, Organizations!C:C, Organizations!B:B, ""))))</f>
        <v>B</v>
      </c>
      <c r="C199" s="130" t="s">
        <v>2680</v>
      </c>
      <c r="D199" s="161" t="s">
        <v>1147</v>
      </c>
      <c r="E199" s="160"/>
      <c r="F199" s="36" t="s">
        <v>2681</v>
      </c>
      <c r="G199" s="48"/>
      <c r="H199" s="159"/>
      <c r="I199" s="52"/>
      <c r="J199" s="53"/>
      <c r="K199" s="38"/>
      <c r="L199" s="157"/>
      <c r="M199" s="50"/>
      <c r="N199" s="54"/>
      <c r="O199" s="36" t="str">
        <f>IF(Q199="", "NO PRIORITY", IF(ISNA(_xlfn.XLOOKUP(Q199, Organizations!Q:Q, Organizations!P:P, "")), "NO ORG NAME", IF(_xlfn.XLOOKUP(Q199, Organizations!Q:Q, Organizations!P:P, "")="", "NO PRIORITY", _xlfn.XLOOKUP(Q199, Organizations!Q:Q, Organizations!P:P, ""))))</f>
        <v>NO PRIORITY</v>
      </c>
      <c r="R199" s="9" t="str">
        <f t="shared" si="3"/>
        <v>Maple lake assisted living|Bayer keith</v>
      </c>
    </row>
    <row r="200" spans="2:18" s="22" customFormat="1" ht="30.2" customHeight="1">
      <c r="B200" s="212" t="str">
        <f>IF(D200="", "NO PRIORITY", IF(ISNA(_xlfn.XLOOKUP(D200, Organizations!C:C, Organizations!B:B, "")), "NO ORG NAME", IF(_xlfn.XLOOKUP(D200, Organizations!C:C, Organizations!B:B, "")="", "NO PRIORITY", _xlfn.XLOOKUP(D200, Organizations!C:C, Organizations!B:B, ""))))</f>
        <v>B</v>
      </c>
      <c r="C200" s="130" t="s">
        <v>2682</v>
      </c>
      <c r="D200" s="161" t="s">
        <v>1148</v>
      </c>
      <c r="E200" s="160"/>
      <c r="F200" s="36"/>
      <c r="G200" s="48"/>
      <c r="H200" s="159"/>
      <c r="I200" s="52"/>
      <c r="J200" s="53"/>
      <c r="K200" s="38"/>
      <c r="L200" s="157"/>
      <c r="M200" s="50"/>
      <c r="N200" s="54"/>
      <c r="O200" s="36" t="str">
        <f>IF(Q200="", "NO PRIORITY", IF(ISNA(_xlfn.XLOOKUP(Q200, Organizations!Q:Q, Organizations!P:P, "")), "NO ORG NAME", IF(_xlfn.XLOOKUP(Q200, Organizations!Q:Q, Organizations!P:P, "")="", "NO PRIORITY", _xlfn.XLOOKUP(Q200, Organizations!Q:Q, Organizations!P:P, ""))))</f>
        <v>NO PRIORITY</v>
      </c>
      <c r="R200" s="9" t="str">
        <f t="shared" si="3"/>
        <v>Maple Tree Inn|Owner / Chef de Cuisine wennberg</v>
      </c>
    </row>
    <row r="201" spans="2:18" s="22" customFormat="1" ht="30.2" customHeight="1">
      <c r="B201" s="212" t="str">
        <f>IF(D201="", "NO PRIORITY", IF(ISNA(_xlfn.XLOOKUP(D201, Organizations!C:C, Organizations!B:B, "")), "NO ORG NAME", IF(_xlfn.XLOOKUP(D201, Organizations!C:C, Organizations!B:B, "")="", "NO PRIORITY", _xlfn.XLOOKUP(D201, Organizations!C:C, Organizations!B:B, ""))))</f>
        <v>C</v>
      </c>
      <c r="C201" s="130" t="s">
        <v>2683</v>
      </c>
      <c r="D201" s="161" t="s">
        <v>1150</v>
      </c>
      <c r="E201" s="160"/>
      <c r="F201" s="36"/>
      <c r="G201" s="48"/>
      <c r="H201" s="159"/>
      <c r="I201" s="52"/>
      <c r="J201" s="53"/>
      <c r="K201" s="38"/>
      <c r="L201" s="157"/>
      <c r="M201" s="50"/>
      <c r="N201" s="54"/>
      <c r="O201" s="36" t="str">
        <f>IF(Q201="", "NO PRIORITY", IF(ISNA(_xlfn.XLOOKUP(Q201, Organizations!Q:Q, Organizations!P:P, "")), "NO ORG NAME", IF(_xlfn.XLOOKUP(Q201, Organizations!Q:Q, Organizations!P:P, "")="", "NO PRIORITY", _xlfn.XLOOKUP(Q201, Organizations!Q:Q, Organizations!P:P, ""))))</f>
        <v>NO PRIORITY</v>
      </c>
      <c r="R201" s="9" t="str">
        <f t="shared" si="3"/>
        <v>Marcus Hotels and Resorts|Running chris</v>
      </c>
    </row>
    <row r="202" spans="2:18" s="22" customFormat="1" ht="30.2" customHeight="1">
      <c r="B202" s="212" t="str">
        <f>IF(D202="", "NO PRIORITY", IF(ISNA(_xlfn.XLOOKUP(D202, Organizations!C:C, Organizations!B:B, "")), "NO ORG NAME", IF(_xlfn.XLOOKUP(D202, Organizations!C:C, Organizations!B:B, "")="", "NO PRIORITY", _xlfn.XLOOKUP(D202, Organizations!C:C, Organizations!B:B, ""))))</f>
        <v>D</v>
      </c>
      <c r="C202" s="130" t="s">
        <v>2684</v>
      </c>
      <c r="D202" s="161" t="s">
        <v>1164</v>
      </c>
      <c r="E202" s="160"/>
      <c r="F202" s="36" t="s">
        <v>2685</v>
      </c>
      <c r="G202" s="48"/>
      <c r="H202" s="159"/>
      <c r="I202" s="52"/>
      <c r="J202" s="53"/>
      <c r="K202" s="38"/>
      <c r="L202" s="157"/>
      <c r="M202" s="50"/>
      <c r="N202" s="54"/>
      <c r="O202" s="36" t="str">
        <f>IF(Q202="", "NO PRIORITY", IF(ISNA(_xlfn.XLOOKUP(Q202, Organizations!Q:Q, Organizations!P:P, "")), "NO ORG NAME", IF(_xlfn.XLOOKUP(Q202, Organizations!Q:Q, Organizations!P:P, "")="", "NO PRIORITY", _xlfn.XLOOKUP(Q202, Organizations!Q:Q, Organizations!P:P, ""))))</f>
        <v>NO PRIORITY</v>
      </c>
      <c r="R202" s="9" t="str">
        <f t="shared" si="3"/>
        <v>Matc College|Prajapati apexa</v>
      </c>
    </row>
    <row r="203" spans="2:18" s="22" customFormat="1" ht="30.2" customHeight="1">
      <c r="B203" s="212" t="str">
        <f>IF(D203="", "NO PRIORITY", IF(ISNA(_xlfn.XLOOKUP(D203, Organizations!C:C, Organizations!B:B, "")), "NO ORG NAME", IF(_xlfn.XLOOKUP(D203, Organizations!C:C, Organizations!B:B, "")="", "NO PRIORITY", _xlfn.XLOOKUP(D203, Organizations!C:C, Organizations!B:B, ""))))</f>
        <v>A</v>
      </c>
      <c r="C203" s="130" t="s">
        <v>2686</v>
      </c>
      <c r="D203" s="161" t="s">
        <v>1165</v>
      </c>
      <c r="E203" s="160"/>
      <c r="F203" s="36" t="s">
        <v>2687</v>
      </c>
      <c r="G203" s="48"/>
      <c r="H203" s="159"/>
      <c r="I203" s="52"/>
      <c r="J203" s="53"/>
      <c r="K203" s="38"/>
      <c r="L203" s="157"/>
      <c r="M203" s="50"/>
      <c r="N203" s="54"/>
      <c r="O203" s="36" t="str">
        <f>IF(Q203="", "NO PRIORITY", IF(ISNA(_xlfn.XLOOKUP(Q203, Organizations!Q:Q, Organizations!P:P, "")), "NO ORG NAME", IF(_xlfn.XLOOKUP(Q203, Organizations!Q:Q, Organizations!P:P, "")="", "NO PRIORITY", _xlfn.XLOOKUP(Q203, Organizations!Q:Q, Organizations!P:P, ""))))</f>
        <v>NO PRIORITY</v>
      </c>
      <c r="R203" s="9" t="str">
        <f t="shared" si="3"/>
        <v>Mather|Parton Thad</v>
      </c>
    </row>
    <row r="204" spans="2:18" s="22" customFormat="1" ht="30.2" customHeight="1">
      <c r="B204" s="212" t="str">
        <f>IF(D204="", "NO PRIORITY", IF(ISNA(_xlfn.XLOOKUP(D204, Organizations!C:C, Organizations!B:B, "")), "NO ORG NAME", IF(_xlfn.XLOOKUP(D204, Organizations!C:C, Organizations!B:B, "")="", "NO PRIORITY", _xlfn.XLOOKUP(D204, Organizations!C:C, Organizations!B:B, ""))))</f>
        <v>C</v>
      </c>
      <c r="C204" s="130" t="s">
        <v>2688</v>
      </c>
      <c r="D204" s="161" t="s">
        <v>1174</v>
      </c>
      <c r="E204" s="160"/>
      <c r="F204" s="36"/>
      <c r="G204" s="48"/>
      <c r="H204" s="159"/>
      <c r="I204" s="52"/>
      <c r="J204" s="53"/>
      <c r="K204" s="38"/>
      <c r="L204" s="157"/>
      <c r="M204" s="50"/>
      <c r="N204" s="54"/>
      <c r="O204" s="36" t="str">
        <f>IF(Q204="", "NO PRIORITY", IF(ISNA(_xlfn.XLOOKUP(Q204, Organizations!Q:Q, Organizations!P:P, "")), "NO ORG NAME", IF(_xlfn.XLOOKUP(Q204, Organizations!Q:Q, Organizations!P:P, "")="", "NO PRIORITY", _xlfn.XLOOKUP(Q204, Organizations!Q:Q, Organizations!P:P, ""))))</f>
        <v>NO PRIORITY</v>
      </c>
      <c r="R204" s="9" t="str">
        <f t="shared" si="3"/>
        <v>MB Restaurant Group LLC|Jackson Josephine</v>
      </c>
    </row>
    <row r="205" spans="2:18" s="22" customFormat="1" ht="30.2" customHeight="1">
      <c r="B205" s="212" t="str">
        <f>IF(D205="", "NO PRIORITY", IF(ISNA(_xlfn.XLOOKUP(D205, Organizations!C:C, Organizations!B:B, "")), "NO ORG NAME", IF(_xlfn.XLOOKUP(D205, Organizations!C:C, Organizations!B:B, "")="", "NO PRIORITY", _xlfn.XLOOKUP(D205, Organizations!C:C, Organizations!B:B, ""))))</f>
        <v>C</v>
      </c>
      <c r="C205" s="130" t="s">
        <v>2689</v>
      </c>
      <c r="D205" s="161" t="s">
        <v>1179</v>
      </c>
      <c r="E205" s="160"/>
      <c r="F205" s="36" t="s">
        <v>2690</v>
      </c>
      <c r="G205" s="48"/>
      <c r="H205" s="159"/>
      <c r="I205" s="52"/>
      <c r="J205" s="53"/>
      <c r="K205" s="38"/>
      <c r="L205" s="157"/>
      <c r="M205" s="50"/>
      <c r="N205" s="54"/>
      <c r="O205" s="36" t="str">
        <f>IF(Q205="", "NO PRIORITY", IF(ISNA(_xlfn.XLOOKUP(Q205, Organizations!Q:Q, Organizations!P:P, "")), "NO ORG NAME", IF(_xlfn.XLOOKUP(Q205, Organizations!Q:Q, Organizations!P:P, "")="", "NO PRIORITY", _xlfn.XLOOKUP(Q205, Organizations!Q:Q, Organizations!P:P, ""))))</f>
        <v>NO PRIORITY</v>
      </c>
      <c r="R205" s="9" t="str">
        <f t="shared" si="3"/>
        <v>Meijer|Edsall jean</v>
      </c>
    </row>
    <row r="206" spans="2:18" s="22" customFormat="1" ht="30.2" customHeight="1">
      <c r="B206" s="212" t="str">
        <f>IF(D206="", "NO PRIORITY", IF(ISNA(_xlfn.XLOOKUP(D206, Organizations!C:C, Organizations!B:B, "")), "NO ORG NAME", IF(_xlfn.XLOOKUP(D206, Organizations!C:C, Organizations!B:B, "")="", "NO PRIORITY", _xlfn.XLOOKUP(D206, Organizations!C:C, Organizations!B:B, ""))))</f>
        <v>D</v>
      </c>
      <c r="C206" s="130" t="s">
        <v>2691</v>
      </c>
      <c r="D206" s="161" t="s">
        <v>1188</v>
      </c>
      <c r="E206" s="160"/>
      <c r="F206" s="36" t="s">
        <v>2692</v>
      </c>
      <c r="G206" s="48"/>
      <c r="H206" s="159"/>
      <c r="I206" s="52"/>
      <c r="J206" s="53"/>
      <c r="K206" s="38"/>
      <c r="L206" s="157"/>
      <c r="M206" s="50"/>
      <c r="N206" s="54"/>
      <c r="O206" s="36" t="str">
        <f>IF(Q206="", "NO PRIORITY", IF(ISNA(_xlfn.XLOOKUP(Q206, Organizations!Q:Q, Organizations!P:P, "")), "NO ORG NAME", IF(_xlfn.XLOOKUP(Q206, Organizations!Q:Q, Organizations!P:P, "")="", "NO PRIORITY", _xlfn.XLOOKUP(Q206, Organizations!Q:Q, Organizations!P:P, ""))))</f>
        <v>NO PRIORITY</v>
      </c>
      <c r="R206" s="9" t="str">
        <f t="shared" si="3"/>
        <v>Mesh Systems|Rudner alyssa</v>
      </c>
    </row>
    <row r="207" spans="2:18" s="22" customFormat="1" ht="30.2" customHeight="1">
      <c r="B207" s="212" t="str">
        <f>IF(D207="", "NO PRIORITY", IF(ISNA(_xlfn.XLOOKUP(D207, Organizations!C:C, Organizations!B:B, "")), "NO ORG NAME", IF(_xlfn.XLOOKUP(D207, Organizations!C:C, Organizations!B:B, "")="", "NO PRIORITY", _xlfn.XLOOKUP(D207, Organizations!C:C, Organizations!B:B, ""))))</f>
        <v>D</v>
      </c>
      <c r="C207" s="130" t="s">
        <v>2693</v>
      </c>
      <c r="D207" s="161" t="s">
        <v>1193</v>
      </c>
      <c r="E207" s="160"/>
      <c r="F207" s="36"/>
      <c r="G207" s="48"/>
      <c r="H207" s="159"/>
      <c r="I207" s="52"/>
      <c r="J207" s="53"/>
      <c r="K207" s="38"/>
      <c r="L207" s="157"/>
      <c r="M207" s="50"/>
      <c r="N207" s="54"/>
      <c r="O207" s="36" t="str">
        <f>IF(Q207="", "NO PRIORITY", IF(ISNA(_xlfn.XLOOKUP(Q207, Organizations!Q:Q, Organizations!P:P, "")), "NO ORG NAME", IF(_xlfn.XLOOKUP(Q207, Organizations!Q:Q, Organizations!P:P, "")="", "NO PRIORITY", _xlfn.XLOOKUP(Q207, Organizations!Q:Q, Organizations!P:P, ""))))</f>
        <v>NO PRIORITY</v>
      </c>
      <c r="R207" s="9" t="str">
        <f t="shared" si="3"/>
        <v>Mexo GR|Executive Chef moreno</v>
      </c>
    </row>
    <row r="208" spans="2:18" s="22" customFormat="1" ht="30.2" customHeight="1">
      <c r="B208" s="212" t="str">
        <f>IF(D208="", "NO PRIORITY", IF(ISNA(_xlfn.XLOOKUP(D208, Organizations!C:C, Organizations!B:B, "")), "NO ORG NAME", IF(_xlfn.XLOOKUP(D208, Organizations!C:C, Organizations!B:B, "")="", "NO PRIORITY", _xlfn.XLOOKUP(D208, Organizations!C:C, Organizations!B:B, ""))))</f>
        <v>C</v>
      </c>
      <c r="C208" s="130" t="s">
        <v>2694</v>
      </c>
      <c r="D208" s="161" t="s">
        <v>1194</v>
      </c>
      <c r="E208" s="160"/>
      <c r="F208" s="36"/>
      <c r="G208" s="48"/>
      <c r="H208" s="159"/>
      <c r="I208" s="52"/>
      <c r="J208" s="53"/>
      <c r="K208" s="38"/>
      <c r="L208" s="157"/>
      <c r="M208" s="50"/>
      <c r="N208" s="54"/>
      <c r="O208" s="36" t="str">
        <f>IF(Q208="", "NO PRIORITY", IF(ISNA(_xlfn.XLOOKUP(Q208, Organizations!Q:Q, Organizations!P:P, "")), "NO ORG NAME", IF(_xlfn.XLOOKUP(Q208, Organizations!Q:Q, Organizations!P:P, "")="", "NO PRIORITY", _xlfn.XLOOKUP(Q208, Organizations!Q:Q, Organizations!P:P, ""))))</f>
        <v>NO PRIORITY</v>
      </c>
      <c r="R208" s="9" t="str">
        <f t="shared" si="3"/>
        <v>Meyer's Castle|Venue Management urquiza</v>
      </c>
    </row>
    <row r="209" spans="2:18" s="22" customFormat="1" ht="30.2" customHeight="1">
      <c r="B209" s="212" t="str">
        <f>IF(D209="", "NO PRIORITY", IF(ISNA(_xlfn.XLOOKUP(D209, Organizations!C:C, Organizations!B:B, "")), "NO ORG NAME", IF(_xlfn.XLOOKUP(D209, Organizations!C:C, Organizations!B:B, "")="", "NO PRIORITY", _xlfn.XLOOKUP(D209, Organizations!C:C, Organizations!B:B, ""))))</f>
        <v>NO PRIORITY</v>
      </c>
      <c r="C209" s="130" t="s">
        <v>2695</v>
      </c>
      <c r="D209" s="161" t="s">
        <v>1202</v>
      </c>
      <c r="E209" s="160"/>
      <c r="F209" s="36"/>
      <c r="G209" s="48"/>
      <c r="H209" s="159"/>
      <c r="I209" s="52"/>
      <c r="J209" s="53"/>
      <c r="K209" s="38"/>
      <c r="L209" s="157"/>
      <c r="M209" s="50"/>
      <c r="N209" s="54"/>
      <c r="O209" s="36" t="str">
        <f>IF(Q209="", "NO PRIORITY", IF(ISNA(_xlfn.XLOOKUP(Q209, Organizations!Q:Q, Organizations!P:P, "")), "NO ORG NAME", IF(_xlfn.XLOOKUP(Q209, Organizations!Q:Q, Organizations!P:P, "")="", "NO PRIORITY", _xlfn.XLOOKUP(Q209, Organizations!Q:Q, Organizations!P:P, ""))))</f>
        <v>NO PRIORITY</v>
      </c>
      <c r="R209" s="9" t="str">
        <f t="shared" si="3"/>
        <v>Michael's Pizza|Jesse Rogers Sara Brad</v>
      </c>
    </row>
    <row r="210" spans="2:18" s="22" customFormat="1" ht="30.2" customHeight="1">
      <c r="B210" s="212" t="str">
        <f>IF(D210="", "NO PRIORITY", IF(ISNA(_xlfn.XLOOKUP(D210, Organizations!C:C, Organizations!B:B, "")), "NO ORG NAME", IF(_xlfn.XLOOKUP(D210, Organizations!C:C, Organizations!B:B, "")="", "NO PRIORITY", _xlfn.XLOOKUP(D210, Organizations!C:C, Organizations!B:B, ""))))</f>
        <v>A</v>
      </c>
      <c r="C210" s="130" t="s">
        <v>2696</v>
      </c>
      <c r="D210" s="161" t="s">
        <v>1203</v>
      </c>
      <c r="E210" s="160"/>
      <c r="F210" s="36" t="s">
        <v>2697</v>
      </c>
      <c r="G210" s="48"/>
      <c r="H210" s="159"/>
      <c r="I210" s="52"/>
      <c r="J210" s="53"/>
      <c r="K210" s="38"/>
      <c r="L210" s="157"/>
      <c r="M210" s="50"/>
      <c r="N210" s="54"/>
      <c r="O210" s="36" t="str">
        <f>IF(Q210="", "NO PRIORITY", IF(ISNA(_xlfn.XLOOKUP(Q210, Organizations!Q:Q, Organizations!P:P, "")), "NO ORG NAME", IF(_xlfn.XLOOKUP(Q210, Organizations!Q:Q, Organizations!P:P, "")="", "NO PRIORITY", _xlfn.XLOOKUP(Q210, Organizations!Q:Q, Organizations!P:P, ""))))</f>
        <v>NO PRIORITY</v>
      </c>
      <c r="R210" s="9" t="str">
        <f t="shared" si="3"/>
        <v xml:space="preserve">Michigan State University|Patrick  Gibson 231.410.8730 jordan </v>
      </c>
    </row>
    <row r="211" spans="2:18" s="22" customFormat="1" ht="30.2" customHeight="1">
      <c r="B211" s="212" t="str">
        <f>IF(D211="", "NO PRIORITY", IF(ISNA(_xlfn.XLOOKUP(D211, Organizations!C:C, Organizations!B:B, "")), "NO ORG NAME", IF(_xlfn.XLOOKUP(D211, Organizations!C:C, Organizations!B:B, "")="", "NO PRIORITY", _xlfn.XLOOKUP(D211, Organizations!C:C, Organizations!B:B, ""))))</f>
        <v>A</v>
      </c>
      <c r="C211" s="130" t="s">
        <v>2698</v>
      </c>
      <c r="D211" s="161" t="s">
        <v>1205</v>
      </c>
      <c r="E211" s="160"/>
      <c r="F211" s="36"/>
      <c r="G211" s="48"/>
      <c r="H211" s="159"/>
      <c r="I211" s="52"/>
      <c r="J211" s="53"/>
      <c r="K211" s="38"/>
      <c r="L211" s="157"/>
      <c r="M211" s="50"/>
      <c r="N211" s="54"/>
      <c r="O211" s="36" t="str">
        <f>IF(Q211="", "NO PRIORITY", IF(ISNA(_xlfn.XLOOKUP(Q211, Organizations!Q:Q, Organizations!P:P, "")), "NO ORG NAME", IF(_xlfn.XLOOKUP(Q211, Organizations!Q:Q, Organizations!P:P, "")="", "NO PRIORITY", _xlfn.XLOOKUP(Q211, Organizations!Q:Q, Organizations!P:P, ""))))</f>
        <v>NO PRIORITY</v>
      </c>
      <c r="R211" s="9" t="str">
        <f t="shared" si="3"/>
        <v>Midtown Athletic Club |Lizet Lopez</v>
      </c>
    </row>
    <row r="212" spans="2:18" s="22" customFormat="1" ht="30.2" customHeight="1">
      <c r="B212" s="212" t="str">
        <f>IF(D212="", "NO PRIORITY", IF(ISNA(_xlfn.XLOOKUP(D212, Organizations!C:C, Organizations!B:B, "")), "NO ORG NAME", IF(_xlfn.XLOOKUP(D212, Organizations!C:C, Organizations!B:B, "")="", "NO PRIORITY", _xlfn.XLOOKUP(D212, Organizations!C:C, Organizations!B:B, ""))))</f>
        <v>D</v>
      </c>
      <c r="C212" s="130" t="s">
        <v>2699</v>
      </c>
      <c r="D212" s="161" t="s">
        <v>1209</v>
      </c>
      <c r="E212" s="160"/>
      <c r="F212" s="36"/>
      <c r="G212" s="48"/>
      <c r="H212" s="159"/>
      <c r="I212" s="52"/>
      <c r="J212" s="53"/>
      <c r="K212" s="38"/>
      <c r="L212" s="157"/>
      <c r="M212" s="50"/>
      <c r="N212" s="54"/>
      <c r="O212" s="36" t="str">
        <f>IF(Q212="", "NO PRIORITY", IF(ISNA(_xlfn.XLOOKUP(Q212, Organizations!Q:Q, Organizations!P:P, "")), "NO ORG NAME", IF(_xlfn.XLOOKUP(Q212, Organizations!Q:Q, Organizations!P:P, "")="", "NO PRIORITY", _xlfn.XLOOKUP(Q212, Organizations!Q:Q, Organizations!P:P, ""))))</f>
        <v>NO PRIORITY</v>
      </c>
      <c r="R212" s="9" t="str">
        <f t="shared" si="3"/>
        <v>Midway Restaurant Dev|Rahim</v>
      </c>
    </row>
    <row r="213" spans="2:18" s="22" customFormat="1" ht="30.2" customHeight="1">
      <c r="B213" s="212" t="str">
        <f>IF(D213="", "NO PRIORITY", IF(ISNA(_xlfn.XLOOKUP(D213, Organizations!C:C, Organizations!B:B, "")), "NO ORG NAME", IF(_xlfn.XLOOKUP(D213, Organizations!C:C, Organizations!B:B, "")="", "NO PRIORITY", _xlfn.XLOOKUP(D213, Organizations!C:C, Organizations!B:B, ""))))</f>
        <v>A+</v>
      </c>
      <c r="C213" s="130" t="s">
        <v>2700</v>
      </c>
      <c r="D213" s="161" t="s">
        <v>1211</v>
      </c>
      <c r="E213" s="160"/>
      <c r="F213" s="36"/>
      <c r="G213" s="48"/>
      <c r="H213" s="159"/>
      <c r="I213" s="52"/>
      <c r="J213" s="53"/>
      <c r="K213" s="38"/>
      <c r="L213" s="157"/>
      <c r="M213" s="50"/>
      <c r="N213" s="54"/>
      <c r="O213" s="36" t="str">
        <f>IF(Q213="", "NO PRIORITY", IF(ISNA(_xlfn.XLOOKUP(Q213, Organizations!Q:Q, Organizations!P:P, "")), "NO ORG NAME", IF(_xlfn.XLOOKUP(Q213, Organizations!Q:Q, Organizations!P:P, "")="", "NO PRIORITY", _xlfn.XLOOKUP(Q213, Organizations!Q:Q, Organizations!P:P, ""))))</f>
        <v>NO PRIORITY</v>
      </c>
      <c r="R213" s="9" t="str">
        <f t="shared" si="3"/>
        <v xml:space="preserve">Midwest Foods|Joe Fitzgerald </v>
      </c>
    </row>
    <row r="214" spans="2:18" s="22" customFormat="1" ht="30.2" customHeight="1">
      <c r="B214" s="212" t="str">
        <f>IF(D214="", "NO PRIORITY", IF(ISNA(_xlfn.XLOOKUP(D214, Organizations!C:C, Organizations!B:B, "")), "NO ORG NAME", IF(_xlfn.XLOOKUP(D214, Organizations!C:C, Organizations!B:B, "")="", "NO PRIORITY", _xlfn.XLOOKUP(D214, Organizations!C:C, Organizations!B:B, ""))))</f>
        <v>D</v>
      </c>
      <c r="C214" s="130" t="s">
        <v>2701</v>
      </c>
      <c r="D214" s="161" t="s">
        <v>1213</v>
      </c>
      <c r="E214" s="160"/>
      <c r="F214" s="36"/>
      <c r="G214" s="48"/>
      <c r="H214" s="159"/>
      <c r="I214" s="52"/>
      <c r="J214" s="53"/>
      <c r="K214" s="38"/>
      <c r="L214" s="157"/>
      <c r="M214" s="50"/>
      <c r="N214" s="54"/>
      <c r="O214" s="36" t="str">
        <f>IF(Q214="", "NO PRIORITY", IF(ISNA(_xlfn.XLOOKUP(Q214, Organizations!Q:Q, Organizations!P:P, "")), "NO ORG NAME", IF(_xlfn.XLOOKUP(Q214, Organizations!Q:Q, Organizations!P:P, "")="", "NO PRIORITY", _xlfn.XLOOKUP(Q214, Organizations!Q:Q, Organizations!P:P, ""))))</f>
        <v>NO PRIORITY</v>
      </c>
      <c r="R214" s="9" t="str">
        <f t="shared" si="3"/>
        <v>Midwest Training &amp; Ice Center|Jim Drewenski</v>
      </c>
    </row>
    <row r="215" spans="2:18" s="22" customFormat="1" ht="30.2" customHeight="1">
      <c r="B215" s="212" t="str">
        <f>IF(D215="", "NO PRIORITY", IF(ISNA(_xlfn.XLOOKUP(D215, Organizations!C:C, Organizations!B:B, "")), "NO ORG NAME", IF(_xlfn.XLOOKUP(D215, Organizations!C:C, Organizations!B:B, "")="", "NO PRIORITY", _xlfn.XLOOKUP(D215, Organizations!C:C, Organizations!B:B, ""))))</f>
        <v>D</v>
      </c>
      <c r="C215" s="130" t="s">
        <v>2702</v>
      </c>
      <c r="D215" s="161" t="s">
        <v>1217</v>
      </c>
      <c r="E215" s="160"/>
      <c r="F215" s="36"/>
      <c r="G215" s="48"/>
      <c r="H215" s="159"/>
      <c r="I215" s="52"/>
      <c r="J215" s="53"/>
      <c r="K215" s="38"/>
      <c r="L215" s="157"/>
      <c r="M215" s="50"/>
      <c r="N215" s="54"/>
      <c r="O215" s="36" t="str">
        <f>IF(Q215="", "NO PRIORITY", IF(ISNA(_xlfn.XLOOKUP(Q215, Organizations!Q:Q, Organizations!P:P, "")), "NO ORG NAME", IF(_xlfn.XLOOKUP(Q215, Organizations!Q:Q, Organizations!P:P, "")="", "NO PRIORITY", _xlfn.XLOOKUP(Q215, Organizations!Q:Q, Organizations!P:P, ""))))</f>
        <v>NO PRIORITY</v>
      </c>
      <c r="R215" s="9" t="str">
        <f t="shared" si="3"/>
        <v>Milwaukee Area Technical College|Bennett-Harris</v>
      </c>
    </row>
    <row r="216" spans="2:18" s="22" customFormat="1" ht="30.2" customHeight="1">
      <c r="B216" s="212" t="str">
        <f>IF(D216="", "NO PRIORITY", IF(ISNA(_xlfn.XLOOKUP(D216, Organizations!C:C, Organizations!B:B, "")), "NO ORG NAME", IF(_xlfn.XLOOKUP(D216, Organizations!C:C, Organizations!B:B, "")="", "NO PRIORITY", _xlfn.XLOOKUP(D216, Organizations!C:C, Organizations!B:B, ""))))</f>
        <v>D</v>
      </c>
      <c r="C216" s="130" t="s">
        <v>2703</v>
      </c>
      <c r="D216" s="161" t="s">
        <v>1217</v>
      </c>
      <c r="E216" s="160"/>
      <c r="F216" s="36"/>
      <c r="G216" s="48"/>
      <c r="H216" s="159"/>
      <c r="I216" s="52"/>
      <c r="J216" s="53"/>
      <c r="K216" s="38"/>
      <c r="L216" s="157"/>
      <c r="M216" s="50"/>
      <c r="N216" s="54"/>
      <c r="O216" s="36" t="str">
        <f>IF(Q216="", "NO PRIORITY", IF(ISNA(_xlfn.XLOOKUP(Q216, Organizations!Q:Q, Organizations!P:P, "")), "NO ORG NAME", IF(_xlfn.XLOOKUP(Q216, Organizations!Q:Q, Organizations!P:P, "")="", "NO PRIORITY", _xlfn.XLOOKUP(Q216, Organizations!Q:Q, Organizations!P:P, ""))))</f>
        <v>NO PRIORITY</v>
      </c>
      <c r="R216" s="9" t="str">
        <f t="shared" si="3"/>
        <v>Milwaukee Area Technical College|Brown</v>
      </c>
    </row>
    <row r="217" spans="2:18" s="22" customFormat="1" ht="30.2" customHeight="1">
      <c r="B217" s="212" t="str">
        <f>IF(D217="", "NO PRIORITY", IF(ISNA(_xlfn.XLOOKUP(D217, Organizations!C:C, Organizations!B:B, "")), "NO ORG NAME", IF(_xlfn.XLOOKUP(D217, Organizations!C:C, Organizations!B:B, "")="", "NO PRIORITY", _xlfn.XLOOKUP(D217, Organizations!C:C, Organizations!B:B, ""))))</f>
        <v>D</v>
      </c>
      <c r="C217" s="130" t="s">
        <v>2704</v>
      </c>
      <c r="D217" s="161" t="s">
        <v>1218</v>
      </c>
      <c r="E217" s="160"/>
      <c r="F217" s="36"/>
      <c r="G217" s="48"/>
      <c r="H217" s="159"/>
      <c r="I217" s="52"/>
      <c r="J217" s="53"/>
      <c r="K217" s="38"/>
      <c r="L217" s="157"/>
      <c r="M217" s="50"/>
      <c r="N217" s="54"/>
      <c r="O217" s="36" t="str">
        <f>IF(Q217="", "NO PRIORITY", IF(ISNA(_xlfn.XLOOKUP(Q217, Organizations!Q:Q, Organizations!P:P, "")), "NO ORG NAME", IF(_xlfn.XLOOKUP(Q217, Organizations!Q:Q, Organizations!P:P, "")="", "NO PRIORITY", _xlfn.XLOOKUP(Q217, Organizations!Q:Q, Organizations!P:P, ""))))</f>
        <v>NO PRIORITY</v>
      </c>
      <c r="R217" s="9" t="str">
        <f t="shared" si="3"/>
        <v>Minneapolis Public Schools|Weber</v>
      </c>
    </row>
    <row r="218" spans="2:18" s="22" customFormat="1" ht="30.2" customHeight="1">
      <c r="B218" s="212" t="str">
        <f>IF(D218="", "NO PRIORITY", IF(ISNA(_xlfn.XLOOKUP(D218, Organizations!C:C, Organizations!B:B, "")), "NO ORG NAME", IF(_xlfn.XLOOKUP(D218, Organizations!C:C, Organizations!B:B, "")="", "NO PRIORITY", _xlfn.XLOOKUP(D218, Organizations!C:C, Organizations!B:B, ""))))</f>
        <v>C</v>
      </c>
      <c r="C218" s="130" t="s">
        <v>2705</v>
      </c>
      <c r="D218" s="161" t="s">
        <v>1221</v>
      </c>
      <c r="E218" s="160"/>
      <c r="F218" s="36"/>
      <c r="G218" s="48"/>
      <c r="H218" s="159"/>
      <c r="I218" s="52"/>
      <c r="J218" s="53"/>
      <c r="K218" s="38"/>
      <c r="L218" s="157"/>
      <c r="M218" s="50"/>
      <c r="N218" s="54"/>
      <c r="O218" s="36" t="str">
        <f>IF(Q218="", "NO PRIORITY", IF(ISNA(_xlfn.XLOOKUP(Q218, Organizations!Q:Q, Organizations!P:P, "")), "NO ORG NAME", IF(_xlfn.XLOOKUP(Q218, Organizations!Q:Q, Organizations!P:P, "")="", "NO PRIORITY", _xlfn.XLOOKUP(Q218, Organizations!Q:Q, Organizations!P:P, ""))))</f>
        <v>NO PRIORITY</v>
      </c>
      <c r="R218" s="9" t="str">
        <f t="shared" si="3"/>
        <v>Miss mamies seafood and steaks|Jennifer</v>
      </c>
    </row>
    <row r="219" spans="2:18" s="22" customFormat="1" ht="30.2" customHeight="1">
      <c r="B219" s="212" t="str">
        <f>IF(D219="", "NO PRIORITY", IF(ISNA(_xlfn.XLOOKUP(D219, Organizations!C:C, Organizations!B:B, "")), "NO ORG NAME", IF(_xlfn.XLOOKUP(D219, Organizations!C:C, Organizations!B:B, "")="", "NO PRIORITY", _xlfn.XLOOKUP(D219, Organizations!C:C, Organizations!B:B, ""))))</f>
        <v>NO PRIORITY</v>
      </c>
      <c r="C219" s="130" t="s">
        <v>2706</v>
      </c>
      <c r="D219" s="161" t="s">
        <v>1222</v>
      </c>
      <c r="E219" s="160"/>
      <c r="F219" s="36"/>
      <c r="G219" s="48"/>
      <c r="H219" s="159"/>
      <c r="I219" s="52"/>
      <c r="J219" s="53"/>
      <c r="K219" s="38"/>
      <c r="L219" s="157"/>
      <c r="M219" s="50"/>
      <c r="N219" s="54"/>
      <c r="O219" s="36" t="str">
        <f>IF(Q219="", "NO PRIORITY", IF(ISNA(_xlfn.XLOOKUP(Q219, Organizations!Q:Q, Organizations!P:P, "")), "NO ORG NAME", IF(_xlfn.XLOOKUP(Q219, Organizations!Q:Q, Organizations!P:P, "")="", "NO PRIORITY", _xlfn.XLOOKUP(Q219, Organizations!Q:Q, Organizations!P:P, ""))))</f>
        <v>NO PRIORITY</v>
      </c>
      <c r="R219" s="9" t="str">
        <f t="shared" si="3"/>
        <v>Mister B's Pizza and Wings Bowling Green KY|Alexis Francis General Manager</v>
      </c>
    </row>
    <row r="220" spans="2:18" s="22" customFormat="1" ht="30.2" customHeight="1">
      <c r="B220" s="212" t="str">
        <f>IF(D220="", "NO PRIORITY", IF(ISNA(_xlfn.XLOOKUP(D220, Organizations!C:C, Organizations!B:B, "")), "NO ORG NAME", IF(_xlfn.XLOOKUP(D220, Organizations!C:C, Organizations!B:B, "")="", "NO PRIORITY", _xlfn.XLOOKUP(D220, Organizations!C:C, Organizations!B:B, ""))))</f>
        <v>NO PRIORITY</v>
      </c>
      <c r="C220" s="130" t="s">
        <v>2707</v>
      </c>
      <c r="D220" s="161" t="s">
        <v>1222</v>
      </c>
      <c r="E220" s="160"/>
      <c r="F220" s="36"/>
      <c r="G220" s="48"/>
      <c r="H220" s="159"/>
      <c r="I220" s="52"/>
      <c r="J220" s="53"/>
      <c r="K220" s="38"/>
      <c r="L220" s="157"/>
      <c r="M220" s="50"/>
      <c r="N220" s="54"/>
      <c r="O220" s="36" t="str">
        <f>IF(Q220="", "NO PRIORITY", IF(ISNA(_xlfn.XLOOKUP(Q220, Organizations!Q:Q, Organizations!P:P, "")), "NO ORG NAME", IF(_xlfn.XLOOKUP(Q220, Organizations!Q:Q, Organizations!P:P, "")="", "NO PRIORITY", _xlfn.XLOOKUP(Q220, Organizations!Q:Q, Organizations!P:P, ""))))</f>
        <v>NO PRIORITY</v>
      </c>
      <c r="R220" s="9" t="str">
        <f t="shared" si="3"/>
        <v>Mister B's Pizza and Wings Bowling Green KY|Cassie Hagans General Manager</v>
      </c>
    </row>
    <row r="221" spans="2:18" s="22" customFormat="1" ht="30.2" customHeight="1">
      <c r="B221" s="212" t="str">
        <f>IF(D221="", "NO PRIORITY", IF(ISNA(_xlfn.XLOOKUP(D221, Organizations!C:C, Organizations!B:B, "")), "NO ORG NAME", IF(_xlfn.XLOOKUP(D221, Organizations!C:C, Organizations!B:B, "")="", "NO PRIORITY", _xlfn.XLOOKUP(D221, Organizations!C:C, Organizations!B:B, ""))))</f>
        <v>NO PRIORITY</v>
      </c>
      <c r="C221" s="130" t="s">
        <v>2708</v>
      </c>
      <c r="D221" s="161" t="s">
        <v>1222</v>
      </c>
      <c r="E221" s="160"/>
      <c r="F221" s="36"/>
      <c r="G221" s="48"/>
      <c r="H221" s="159"/>
      <c r="I221" s="52"/>
      <c r="J221" s="53"/>
      <c r="K221" s="38"/>
      <c r="L221" s="157"/>
      <c r="M221" s="50"/>
      <c r="N221" s="54"/>
      <c r="O221" s="36" t="str">
        <f>IF(Q221="", "NO PRIORITY", IF(ISNA(_xlfn.XLOOKUP(Q221, Organizations!Q:Q, Organizations!P:P, "")), "NO ORG NAME", IF(_xlfn.XLOOKUP(Q221, Organizations!Q:Q, Organizations!P:P, "")="", "NO PRIORITY", _xlfn.XLOOKUP(Q221, Organizations!Q:Q, Organizations!P:P, ""))))</f>
        <v>NO PRIORITY</v>
      </c>
      <c r="R221" s="9" t="str">
        <f t="shared" si="3"/>
        <v>Mister B's Pizza and Wings Bowling Green KY|Shannon Coughlin owner</v>
      </c>
    </row>
    <row r="222" spans="2:18" s="22" customFormat="1" ht="30.2" customHeight="1">
      <c r="B222" s="212" t="str">
        <f>IF(D222="", "NO PRIORITY", IF(ISNA(_xlfn.XLOOKUP(D222, Organizations!C:C, Organizations!B:B, "")), "NO ORG NAME", IF(_xlfn.XLOOKUP(D222, Organizations!C:C, Organizations!B:B, "")="", "NO PRIORITY", _xlfn.XLOOKUP(D222, Organizations!C:C, Organizations!B:B, ""))))</f>
        <v>NO PRIORITY</v>
      </c>
      <c r="C222" s="130" t="s">
        <v>2709</v>
      </c>
      <c r="D222" s="161" t="s">
        <v>1223</v>
      </c>
      <c r="E222" s="160"/>
      <c r="F222" s="36"/>
      <c r="G222" s="48"/>
      <c r="H222" s="159"/>
      <c r="I222" s="52"/>
      <c r="J222" s="53"/>
      <c r="K222" s="38"/>
      <c r="L222" s="157"/>
      <c r="M222" s="50"/>
      <c r="N222" s="54"/>
      <c r="O222" s="36" t="str">
        <f>IF(Q222="", "NO PRIORITY", IF(ISNA(_xlfn.XLOOKUP(Q222, Organizations!Q:Q, Organizations!P:P, "")), "NO ORG NAME", IF(_xlfn.XLOOKUP(Q222, Organizations!Q:Q, Organizations!P:P, "")="", "NO PRIORITY", _xlfn.XLOOKUP(Q222, Organizations!Q:Q, Organizations!P:P, ""))))</f>
        <v>NO PRIORITY</v>
      </c>
      <c r="R222" s="9" t="str">
        <f t="shared" si="3"/>
        <v>Mister B's Pizza and Wings Murray KY|Chris McGraw General Manager sales.Mrbsmurray@gmail.com</v>
      </c>
    </row>
    <row r="223" spans="2:18" s="22" customFormat="1" ht="30.2" customHeight="1">
      <c r="B223" s="212" t="str">
        <f>IF(D223="", "NO PRIORITY", IF(ISNA(_xlfn.XLOOKUP(D223, Organizations!C:C, Organizations!B:B, "")), "NO ORG NAME", IF(_xlfn.XLOOKUP(D223, Organizations!C:C, Organizations!B:B, "")="", "NO PRIORITY", _xlfn.XLOOKUP(D223, Organizations!C:C, Organizations!B:B, ""))))</f>
        <v>D</v>
      </c>
      <c r="C223" s="130" t="s">
        <v>2710</v>
      </c>
      <c r="D223" s="161" t="s">
        <v>1225</v>
      </c>
      <c r="E223" s="160"/>
      <c r="F223" s="36" t="s">
        <v>2711</v>
      </c>
      <c r="G223" s="48"/>
      <c r="H223" s="159"/>
      <c r="I223" s="52"/>
      <c r="J223" s="53"/>
      <c r="K223" s="38"/>
      <c r="L223" s="157"/>
      <c r="M223" s="50"/>
      <c r="N223" s="54"/>
      <c r="O223" s="36" t="str">
        <f>IF(Q223="", "NO PRIORITY", IF(ISNA(_xlfn.XLOOKUP(Q223, Organizations!Q:Q, Organizations!P:P, "")), "NO ORG NAME", IF(_xlfn.XLOOKUP(Q223, Organizations!Q:Q, Organizations!P:P, "")="", "NO PRIORITY", _xlfn.XLOOKUP(Q223, Organizations!Q:Q, Organizations!P:P, ""))))</f>
        <v>NO PRIORITY</v>
      </c>
      <c r="R223" s="9" t="str">
        <f t="shared" si="3"/>
        <v>MMD|Moschouris</v>
      </c>
    </row>
    <row r="224" spans="2:18" s="22" customFormat="1" ht="30.2" customHeight="1">
      <c r="B224" s="212" t="str">
        <f>IF(D224="", "NO PRIORITY", IF(ISNA(_xlfn.XLOOKUP(D224, Organizations!C:C, Organizations!B:B, "")), "NO ORG NAME", IF(_xlfn.XLOOKUP(D224, Organizations!C:C, Organizations!B:B, "")="", "NO PRIORITY", _xlfn.XLOOKUP(D224, Organizations!C:C, Organizations!B:B, ""))))</f>
        <v>B</v>
      </c>
      <c r="C224" s="130" t="s">
        <v>2712</v>
      </c>
      <c r="D224" s="161" t="s">
        <v>1226</v>
      </c>
      <c r="E224" s="160"/>
      <c r="F224" s="36" t="s">
        <v>2713</v>
      </c>
      <c r="G224" s="48"/>
      <c r="H224" s="159"/>
      <c r="I224" s="52"/>
      <c r="J224" s="53"/>
      <c r="K224" s="38"/>
      <c r="L224" s="157"/>
      <c r="M224" s="50"/>
      <c r="N224" s="54"/>
      <c r="O224" s="36" t="str">
        <f>IF(Q224="", "NO PRIORITY", IF(ISNA(_xlfn.XLOOKUP(Q224, Organizations!Q:Q, Organizations!P:P, "")), "NO ORG NAME", IF(_xlfn.XLOOKUP(Q224, Organizations!Q:Q, Organizations!P:P, "")="", "NO PRIORITY", _xlfn.XLOOKUP(Q224, Organizations!Q:Q, Organizations!P:P, ""))))</f>
        <v>NO PRIORITY</v>
      </c>
      <c r="R224" s="9" t="str">
        <f t="shared" si="3"/>
        <v>Modern Interiors|Rogers</v>
      </c>
    </row>
    <row r="225" spans="2:18" s="22" customFormat="1" ht="30.2" customHeight="1">
      <c r="B225" s="212" t="str">
        <f>IF(D225="", "NO PRIORITY", IF(ISNA(_xlfn.XLOOKUP(D225, Organizations!C:C, Organizations!B:B, "")), "NO ORG NAME", IF(_xlfn.XLOOKUP(D225, Organizations!C:C, Organizations!B:B, "")="", "NO PRIORITY", _xlfn.XLOOKUP(D225, Organizations!C:C, Organizations!B:B, ""))))</f>
        <v>A</v>
      </c>
      <c r="C225" s="130" t="s">
        <v>2714</v>
      </c>
      <c r="D225" s="161" t="s">
        <v>1234</v>
      </c>
      <c r="E225" s="160"/>
      <c r="F225" s="36"/>
      <c r="G225" s="48"/>
      <c r="H225" s="159"/>
      <c r="I225" s="52"/>
      <c r="J225" s="53"/>
      <c r="K225" s="38"/>
      <c r="L225" s="157"/>
      <c r="M225" s="50"/>
      <c r="N225" s="54"/>
      <c r="O225" s="36" t="str">
        <f>IF(Q225="", "NO PRIORITY", IF(ISNA(_xlfn.XLOOKUP(Q225, Organizations!Q:Q, Organizations!P:P, "")), "NO ORG NAME", IF(_xlfn.XLOOKUP(Q225, Organizations!Q:Q, Organizations!P:P, "")="", "NO PRIORITY", _xlfn.XLOOKUP(Q225, Organizations!Q:Q, Organizations!P:P, ""))))</f>
        <v>NO PRIORITY</v>
      </c>
      <c r="R225" s="9" t="str">
        <f t="shared" si="3"/>
        <v>Moody tongue |Chef Jared Wentworth</v>
      </c>
    </row>
    <row r="226" spans="2:18" s="22" customFormat="1" ht="30.2" customHeight="1">
      <c r="B226" s="212" t="str">
        <f>IF(D226="", "NO PRIORITY", IF(ISNA(_xlfn.XLOOKUP(D226, Organizations!C:C, Organizations!B:B, "")), "NO ORG NAME", IF(_xlfn.XLOOKUP(D226, Organizations!C:C, Organizations!B:B, "")="", "NO PRIORITY", _xlfn.XLOOKUP(D226, Organizations!C:C, Organizations!B:B, ""))))</f>
        <v>C</v>
      </c>
      <c r="C226" s="130" t="s">
        <v>2715</v>
      </c>
      <c r="D226" s="161" t="s">
        <v>1235</v>
      </c>
      <c r="E226" s="160"/>
      <c r="F226" s="36"/>
      <c r="G226" s="48"/>
      <c r="H226" s="159"/>
      <c r="I226" s="52"/>
      <c r="J226" s="53"/>
      <c r="K226" s="38"/>
      <c r="L226" s="157"/>
      <c r="M226" s="50"/>
      <c r="N226" s="54"/>
      <c r="O226" s="36" t="str">
        <f>IF(Q226="", "NO PRIORITY", IF(ISNA(_xlfn.XLOOKUP(Q226, Organizations!Q:Q, Organizations!P:P, "")), "NO ORG NAME", IF(_xlfn.XLOOKUP(Q226, Organizations!Q:Q, Organizations!P:P, "")="", "NO PRIORITY", _xlfn.XLOOKUP(Q226, Organizations!Q:Q, Organizations!P:P, ""))))</f>
        <v>NO PRIORITY</v>
      </c>
      <c r="R226" s="9" t="str">
        <f t="shared" si="3"/>
        <v>Motor City Soul Food Express|Co-Owner</v>
      </c>
    </row>
    <row r="227" spans="2:18" s="22" customFormat="1" ht="30.2" customHeight="1">
      <c r="B227" s="212" t="str">
        <f>IF(D227="", "NO PRIORITY", IF(ISNA(_xlfn.XLOOKUP(D227, Organizations!C:C, Organizations!B:B, "")), "NO ORG NAME", IF(_xlfn.XLOOKUP(D227, Organizations!C:C, Organizations!B:B, "")="", "NO PRIORITY", _xlfn.XLOOKUP(D227, Organizations!C:C, Organizations!B:B, ""))))</f>
        <v>C</v>
      </c>
      <c r="C227" s="130" t="s">
        <v>2716</v>
      </c>
      <c r="D227" s="161" t="s">
        <v>1235</v>
      </c>
      <c r="E227" s="160"/>
      <c r="F227" s="36"/>
      <c r="G227" s="48"/>
      <c r="H227" s="159"/>
      <c r="I227" s="52"/>
      <c r="J227" s="53"/>
      <c r="K227" s="38"/>
      <c r="L227" s="157"/>
      <c r="M227" s="50"/>
      <c r="N227" s="54"/>
      <c r="O227" s="36" t="str">
        <f>IF(Q227="", "NO PRIORITY", IF(ISNA(_xlfn.XLOOKUP(Q227, Organizations!Q:Q, Organizations!P:P, "")), "NO ORG NAME", IF(_xlfn.XLOOKUP(Q227, Organizations!Q:Q, Organizations!P:P, "")="", "NO PRIORITY", _xlfn.XLOOKUP(Q227, Organizations!Q:Q, Organizations!P:P, ""))))</f>
        <v>NO PRIORITY</v>
      </c>
      <c r="R227" s="9" t="str">
        <f t="shared" si="3"/>
        <v>Motor City Soul Food Express|Co-Ownter</v>
      </c>
    </row>
    <row r="228" spans="2:18" s="22" customFormat="1" ht="30.2" customHeight="1">
      <c r="B228" s="212" t="str">
        <f>IF(D228="", "NO PRIORITY", IF(ISNA(_xlfn.XLOOKUP(D228, Organizations!C:C, Organizations!B:B, "")), "NO ORG NAME", IF(_xlfn.XLOOKUP(D228, Organizations!C:C, Organizations!B:B, "")="", "NO PRIORITY", _xlfn.XLOOKUP(D228, Organizations!C:C, Organizations!B:B, ""))))</f>
        <v>NO PRIORITY</v>
      </c>
      <c r="C228" s="130" t="s">
        <v>2717</v>
      </c>
      <c r="D228" s="161" t="s">
        <v>1240</v>
      </c>
      <c r="E228" s="160"/>
      <c r="F228" s="36"/>
      <c r="G228" s="48"/>
      <c r="H228" s="159"/>
      <c r="I228" s="52"/>
      <c r="J228" s="53"/>
      <c r="K228" s="38"/>
      <c r="L228" s="157"/>
      <c r="M228" s="50"/>
      <c r="N228" s="54"/>
      <c r="O228" s="36" t="str">
        <f>IF(Q228="", "NO PRIORITY", IF(ISNA(_xlfn.XLOOKUP(Q228, Organizations!Q:Q, Organizations!P:P, "")), "NO ORG NAME", IF(_xlfn.XLOOKUP(Q228, Organizations!Q:Q, Organizations!P:P, "")="", "NO PRIORITY", _xlfn.XLOOKUP(Q228, Organizations!Q:Q, Organizations!P:P, ""))))</f>
        <v>NO PRIORITY</v>
      </c>
      <c r="R228" s="9" t="str">
        <f t="shared" si="3"/>
        <v>Mugsy's Hideout Murray|Jay Baron cell 270-227-8423 muggyshideoutr20052gmail.com</v>
      </c>
    </row>
    <row r="229" spans="2:18" s="22" customFormat="1" ht="30.2" customHeight="1">
      <c r="B229" s="212" t="str">
        <f>IF(D229="", "NO PRIORITY", IF(ISNA(_xlfn.XLOOKUP(D229, Organizations!C:C, Organizations!B:B, "")), "NO ORG NAME", IF(_xlfn.XLOOKUP(D229, Organizations!C:C, Organizations!B:B, "")="", "NO PRIORITY", _xlfn.XLOOKUP(D229, Organizations!C:C, Organizations!B:B, ""))))</f>
        <v>C</v>
      </c>
      <c r="C229" s="130" t="s">
        <v>2718</v>
      </c>
      <c r="D229" s="161" t="s">
        <v>1243</v>
      </c>
      <c r="E229" s="160"/>
      <c r="F229" s="36" t="s">
        <v>2719</v>
      </c>
      <c r="G229" s="48"/>
      <c r="H229" s="159"/>
      <c r="I229" s="52"/>
      <c r="J229" s="53"/>
      <c r="K229" s="38"/>
      <c r="L229" s="157"/>
      <c r="M229" s="50"/>
      <c r="N229" s="54"/>
      <c r="O229" s="36" t="str">
        <f>IF(Q229="", "NO PRIORITY", IF(ISNA(_xlfn.XLOOKUP(Q229, Organizations!Q:Q, Organizations!P:P, "")), "NO ORG NAME", IF(_xlfn.XLOOKUP(Q229, Organizations!Q:Q, Organizations!P:P, "")="", "NO PRIORITY", _xlfn.XLOOKUP(Q229, Organizations!Q:Q, Organizations!P:P, ""))))</f>
        <v>NO PRIORITY</v>
      </c>
      <c r="R229" s="9" t="str">
        <f t="shared" si="3"/>
        <v>Mush Foods|Duquette Julie</v>
      </c>
    </row>
    <row r="230" spans="2:18" s="22" customFormat="1" ht="30.2" customHeight="1">
      <c r="B230" s="212" t="str">
        <f>IF(D230="", "NO PRIORITY", IF(ISNA(_xlfn.XLOOKUP(D230, Organizations!C:C, Organizations!B:B, "")), "NO ORG NAME", IF(_xlfn.XLOOKUP(D230, Organizations!C:C, Organizations!B:B, "")="", "NO PRIORITY", _xlfn.XLOOKUP(D230, Organizations!C:C, Organizations!B:B, ""))))</f>
        <v>D</v>
      </c>
      <c r="C230" s="130" t="s">
        <v>2720</v>
      </c>
      <c r="D230" s="161" t="s">
        <v>1245</v>
      </c>
      <c r="E230" s="160"/>
      <c r="F230" s="36"/>
      <c r="G230" s="48"/>
      <c r="H230" s="159"/>
      <c r="I230" s="52"/>
      <c r="J230" s="53"/>
      <c r="K230" s="38"/>
      <c r="L230" s="157"/>
      <c r="M230" s="50"/>
      <c r="N230" s="54"/>
      <c r="O230" s="36" t="str">
        <f>IF(Q230="", "NO PRIORITY", IF(ISNA(_xlfn.XLOOKUP(Q230, Organizations!Q:Q, Organizations!P:P, "")), "NO ORG NAME", IF(_xlfn.XLOOKUP(Q230, Organizations!Q:Q, Organizations!P:P, "")="", "NO PRIORITY", _xlfn.XLOOKUP(Q230, Organizations!Q:Q, Organizations!P:P, ""))))</f>
        <v>NO PRIORITY</v>
      </c>
      <c r="R230" s="9" t="str">
        <f t="shared" si="3"/>
        <v>My Big Fat Shawarma|Binno Joe</v>
      </c>
    </row>
    <row r="231" spans="2:18" s="22" customFormat="1" ht="30.2" customHeight="1">
      <c r="B231" s="212" t="str">
        <f>IF(D231="", "NO PRIORITY", IF(ISNA(_xlfn.XLOOKUP(D231, Organizations!C:C, Organizations!B:B, "")), "NO ORG NAME", IF(_xlfn.XLOOKUP(D231, Organizations!C:C, Organizations!B:B, "")="", "NO PRIORITY", _xlfn.XLOOKUP(D231, Organizations!C:C, Organizations!B:B, ""))))</f>
        <v>C</v>
      </c>
      <c r="C231" s="130" t="s">
        <v>2721</v>
      </c>
      <c r="D231" s="161" t="s">
        <v>1246</v>
      </c>
      <c r="E231" s="160"/>
      <c r="F231" s="36" t="s">
        <v>2722</v>
      </c>
      <c r="G231" s="48"/>
      <c r="H231" s="159"/>
      <c r="I231" s="52"/>
      <c r="J231" s="53"/>
      <c r="K231" s="38"/>
      <c r="L231" s="157"/>
      <c r="M231" s="50"/>
      <c r="N231" s="54"/>
      <c r="O231" s="36" t="str">
        <f>IF(Q231="", "NO PRIORITY", IF(ISNA(_xlfn.XLOOKUP(Q231, Organizations!Q:Q, Organizations!P:P, "")), "NO ORG NAME", IF(_xlfn.XLOOKUP(Q231, Organizations!Q:Q, Organizations!P:P, "")="", "NO PRIORITY", _xlfn.XLOOKUP(Q231, Organizations!Q:Q, Organizations!P:P, ""))))</f>
        <v>NO PRIORITY</v>
      </c>
      <c r="R231" s="9" t="str">
        <f t="shared" si="3"/>
        <v>Naf Naf Grill|Davis jordan</v>
      </c>
    </row>
    <row r="232" spans="2:18" s="22" customFormat="1" ht="30.2" customHeight="1">
      <c r="B232" s="212" t="str">
        <f>IF(D232="", "NO PRIORITY", IF(ISNA(_xlfn.XLOOKUP(D232, Organizations!C:C, Organizations!B:B, "")), "NO ORG NAME", IF(_xlfn.XLOOKUP(D232, Organizations!C:C, Organizations!B:B, "")="", "NO PRIORITY", _xlfn.XLOOKUP(D232, Organizations!C:C, Organizations!B:B, ""))))</f>
        <v>D</v>
      </c>
      <c r="C232" s="130" t="s">
        <v>2723</v>
      </c>
      <c r="D232" s="161" t="s">
        <v>1248</v>
      </c>
      <c r="E232" s="160"/>
      <c r="F232" s="36" t="s">
        <v>2724</v>
      </c>
      <c r="G232" s="48"/>
      <c r="H232" s="159"/>
      <c r="I232" s="52"/>
      <c r="J232" s="53"/>
      <c r="K232" s="38"/>
      <c r="L232" s="157"/>
      <c r="M232" s="50"/>
      <c r="N232" s="54"/>
      <c r="O232" s="36" t="str">
        <f>IF(Q232="", "NO PRIORITY", IF(ISNA(_xlfn.XLOOKUP(Q232, Organizations!Q:Q, Organizations!P:P, "")), "NO ORG NAME", IF(_xlfn.XLOOKUP(Q232, Organizations!Q:Q, Organizations!P:P, "")="", "NO PRIORITY", _xlfn.XLOOKUP(Q232, Organizations!Q:Q, Organizations!P:P, ""))))</f>
        <v>NO PRIORITY</v>
      </c>
      <c r="R232" s="9" t="str">
        <f t="shared" si="3"/>
        <v>National Restaurant Association|Bryant kelly</v>
      </c>
    </row>
    <row r="233" spans="2:18" s="22" customFormat="1" ht="30.2" customHeight="1">
      <c r="B233" s="212" t="str">
        <f>IF(D233="", "NO PRIORITY", IF(ISNA(_xlfn.XLOOKUP(D233, Organizations!C:C, Organizations!B:B, "")), "NO ORG NAME", IF(_xlfn.XLOOKUP(D233, Organizations!C:C, Organizations!B:B, "")="", "NO PRIORITY", _xlfn.XLOOKUP(D233, Organizations!C:C, Organizations!B:B, ""))))</f>
        <v>B</v>
      </c>
      <c r="C233" s="130" t="s">
        <v>2725</v>
      </c>
      <c r="D233" s="161" t="s">
        <v>1252</v>
      </c>
      <c r="E233" s="160"/>
      <c r="F233" s="36" t="s">
        <v>2726</v>
      </c>
      <c r="G233" s="48"/>
      <c r="H233" s="159"/>
      <c r="I233" s="52"/>
      <c r="J233" s="53"/>
      <c r="K233" s="38"/>
      <c r="L233" s="157"/>
      <c r="M233" s="50"/>
      <c r="N233" s="54"/>
      <c r="O233" s="36" t="str">
        <f>IF(Q233="", "NO PRIORITY", IF(ISNA(_xlfn.XLOOKUP(Q233, Organizations!Q:Q, Organizations!P:P, "")), "NO ORG NAME", IF(_xlfn.XLOOKUP(Q233, Organizations!Q:Q, Organizations!P:P, "")="", "NO PRIORITY", _xlfn.XLOOKUP(Q233, Organizations!Q:Q, Organizations!P:P, ""))))</f>
        <v>NO PRIORITY</v>
      </c>
      <c r="R233" s="9" t="str">
        <f t="shared" si="3"/>
        <v>Native Foods|Dia dame</v>
      </c>
    </row>
    <row r="234" spans="2:18" s="22" customFormat="1" ht="30.2" customHeight="1">
      <c r="B234" s="212" t="str">
        <f>IF(D234="", "NO PRIORITY", IF(ISNA(_xlfn.XLOOKUP(D234, Organizations!C:C, Organizations!B:B, "")), "NO ORG NAME", IF(_xlfn.XLOOKUP(D234, Organizations!C:C, Organizations!B:B, "")="", "NO PRIORITY", _xlfn.XLOOKUP(D234, Organizations!C:C, Organizations!B:B, ""))))</f>
        <v>B</v>
      </c>
      <c r="C234" s="130" t="s">
        <v>2727</v>
      </c>
      <c r="D234" s="161" t="s">
        <v>1252</v>
      </c>
      <c r="E234" s="160"/>
      <c r="F234" s="36"/>
      <c r="G234" s="48"/>
      <c r="H234" s="159"/>
      <c r="I234" s="52"/>
      <c r="J234" s="53"/>
      <c r="K234" s="38"/>
      <c r="L234" s="157"/>
      <c r="M234" s="50"/>
      <c r="N234" s="54"/>
      <c r="O234" s="36" t="str">
        <f>IF(Q234="", "NO PRIORITY", IF(ISNA(_xlfn.XLOOKUP(Q234, Organizations!Q:Q, Organizations!P:P, "")), "NO ORG NAME", IF(_xlfn.XLOOKUP(Q234, Organizations!Q:Q, Organizations!P:P, "")="", "NO PRIORITY", _xlfn.XLOOKUP(Q234, Organizations!Q:Q, Organizations!P:P, ""))))</f>
        <v>NO PRIORITY</v>
      </c>
      <c r="R234" s="9" t="str">
        <f t="shared" si="3"/>
        <v>Native Foods|Lashay</v>
      </c>
    </row>
    <row r="235" spans="2:18" s="22" customFormat="1" ht="30.2" customHeight="1">
      <c r="B235" s="212" t="str">
        <f>IF(D235="", "NO PRIORITY", IF(ISNA(_xlfn.XLOOKUP(D235, Organizations!C:C, Organizations!B:B, "")), "NO ORG NAME", IF(_xlfn.XLOOKUP(D235, Organizations!C:C, Organizations!B:B, "")="", "NO PRIORITY", _xlfn.XLOOKUP(D235, Organizations!C:C, Organizations!B:B, ""))))</f>
        <v>B</v>
      </c>
      <c r="C235" s="130" t="s">
        <v>2728</v>
      </c>
      <c r="D235" s="161" t="s">
        <v>1252</v>
      </c>
      <c r="E235" s="160"/>
      <c r="F235" s="36"/>
      <c r="G235" s="48"/>
      <c r="H235" s="159"/>
      <c r="I235" s="52"/>
      <c r="J235" s="53"/>
      <c r="K235" s="38"/>
      <c r="L235" s="157"/>
      <c r="M235" s="50"/>
      <c r="N235" s="54"/>
      <c r="O235" s="36" t="str">
        <f>IF(Q235="", "NO PRIORITY", IF(ISNA(_xlfn.XLOOKUP(Q235, Organizations!Q:Q, Organizations!P:P, "")), "NO ORG NAME", IF(_xlfn.XLOOKUP(Q235, Organizations!Q:Q, Organizations!P:P, "")="", "NO PRIORITY", _xlfn.XLOOKUP(Q235, Organizations!Q:Q, Organizations!P:P, ""))))</f>
        <v>NO PRIORITY</v>
      </c>
      <c r="R235" s="9" t="str">
        <f t="shared" si="3"/>
        <v>Native Foods|Owner dia</v>
      </c>
    </row>
    <row r="236" spans="2:18" s="22" customFormat="1" ht="30.2" customHeight="1">
      <c r="B236" s="212" t="str">
        <f>IF(D236="", "NO PRIORITY", IF(ISNA(_xlfn.XLOOKUP(D236, Organizations!C:C, Organizations!B:B, "")), "NO ORG NAME", IF(_xlfn.XLOOKUP(D236, Organizations!C:C, Organizations!B:B, "")="", "NO PRIORITY", _xlfn.XLOOKUP(D236, Organizations!C:C, Organizations!B:B, ""))))</f>
        <v>D</v>
      </c>
      <c r="C236" s="130" t="s">
        <v>2729</v>
      </c>
      <c r="D236" s="161" t="s">
        <v>1257</v>
      </c>
      <c r="E236" s="160"/>
      <c r="F236" s="36"/>
      <c r="G236" s="48"/>
      <c r="H236" s="159"/>
      <c r="I236" s="52"/>
      <c r="J236" s="53"/>
      <c r="K236" s="38"/>
      <c r="L236" s="157"/>
      <c r="M236" s="50"/>
      <c r="N236" s="54"/>
      <c r="O236" s="36" t="str">
        <f>IF(Q236="", "NO PRIORITY", IF(ISNA(_xlfn.XLOOKUP(Q236, Organizations!Q:Q, Organizations!P:P, "")), "NO ORG NAME", IF(_xlfn.XLOOKUP(Q236, Organizations!Q:Q, Organizations!P:P, "")="", "NO PRIORITY", _xlfn.XLOOKUP(Q236, Organizations!Q:Q, Organizations!P:P, ""))))</f>
        <v>NO PRIORITY</v>
      </c>
      <c r="R236" s="9" t="str">
        <f t="shared" si="3"/>
        <v>Nehemiah's|Lija workman</v>
      </c>
    </row>
    <row r="237" spans="2:18" s="22" customFormat="1" ht="30.2" customHeight="1">
      <c r="B237" s="212" t="str">
        <f>IF(D237="", "NO PRIORITY", IF(ISNA(_xlfn.XLOOKUP(D237, Organizations!C:C, Organizations!B:B, "")), "NO ORG NAME", IF(_xlfn.XLOOKUP(D237, Organizations!C:C, Organizations!B:B, "")="", "NO PRIORITY", _xlfn.XLOOKUP(D237, Organizations!C:C, Organizations!B:B, ""))))</f>
        <v>D</v>
      </c>
      <c r="C237" s="130" t="s">
        <v>2730</v>
      </c>
      <c r="D237" s="161" t="s">
        <v>1259</v>
      </c>
      <c r="E237" s="160"/>
      <c r="F237" s="36" t="s">
        <v>2731</v>
      </c>
      <c r="G237" s="48"/>
      <c r="H237" s="159"/>
      <c r="I237" s="52"/>
      <c r="J237" s="53"/>
      <c r="K237" s="38"/>
      <c r="L237" s="157"/>
      <c r="M237" s="50"/>
      <c r="N237" s="54"/>
      <c r="O237" s="36" t="str">
        <f>IF(Q237="", "NO PRIORITY", IF(ISNA(_xlfn.XLOOKUP(Q237, Organizations!Q:Q, Organizations!P:P, "")), "NO ORG NAME", IF(_xlfn.XLOOKUP(Q237, Organizations!Q:Q, Organizations!P:P, "")="", "NO PRIORITY", _xlfn.XLOOKUP(Q237, Organizations!Q:Q, Organizations!P:P, ""))))</f>
        <v>NO PRIORITY</v>
      </c>
      <c r="R237" s="9" t="str">
        <f t="shared" si="3"/>
        <v>New Beginnings Restaurant|Bechle Shelley</v>
      </c>
    </row>
    <row r="238" spans="2:18" s="22" customFormat="1" ht="30.2" customHeight="1">
      <c r="B238" s="212" t="str">
        <f>IF(D238="", "NO PRIORITY", IF(ISNA(_xlfn.XLOOKUP(D238, Organizations!C:C, Organizations!B:B, "")), "NO ORG NAME", IF(_xlfn.XLOOKUP(D238, Organizations!C:C, Organizations!B:B, "")="", "NO PRIORITY", _xlfn.XLOOKUP(D238, Organizations!C:C, Organizations!B:B, ""))))</f>
        <v>C</v>
      </c>
      <c r="C238" s="130" t="s">
        <v>2732</v>
      </c>
      <c r="D238" s="161" t="s">
        <v>1260</v>
      </c>
      <c r="E238" s="160"/>
      <c r="F238" s="36"/>
      <c r="G238" s="48"/>
      <c r="H238" s="159"/>
      <c r="I238" s="52"/>
      <c r="J238" s="53"/>
      <c r="K238" s="38"/>
      <c r="L238" s="157"/>
      <c r="M238" s="50"/>
      <c r="N238" s="54"/>
      <c r="O238" s="36" t="str">
        <f>IF(Q238="", "NO PRIORITY", IF(ISNA(_xlfn.XLOOKUP(Q238, Organizations!Q:Q, Organizations!P:P, "")), "NO ORG NAME", IF(_xlfn.XLOOKUP(Q238, Organizations!Q:Q, Organizations!P:P, "")="", "NO PRIORITY", _xlfn.XLOOKUP(Q238, Organizations!Q:Q, Organizations!P:P, ""))))</f>
        <v>NO PRIORITY</v>
      </c>
      <c r="R238" s="9" t="str">
        <f t="shared" si="3"/>
        <v>Newport Cafe &amp; Go Grocer|CEO chambers brown</v>
      </c>
    </row>
    <row r="239" spans="2:18" s="22" customFormat="1" ht="30.2" customHeight="1">
      <c r="B239" s="212" t="str">
        <f>IF(D239="", "NO PRIORITY", IF(ISNA(_xlfn.XLOOKUP(D239, Organizations!C:C, Organizations!B:B, "")), "NO ORG NAME", IF(_xlfn.XLOOKUP(D239, Organizations!C:C, Organizations!B:B, "")="", "NO PRIORITY", _xlfn.XLOOKUP(D239, Organizations!C:C, Organizations!B:B, ""))))</f>
        <v>C</v>
      </c>
      <c r="C239" s="130" t="s">
        <v>2733</v>
      </c>
      <c r="D239" s="161" t="s">
        <v>1260</v>
      </c>
      <c r="E239" s="160"/>
      <c r="F239" s="36" t="s">
        <v>2734</v>
      </c>
      <c r="G239" s="48"/>
      <c r="H239" s="159"/>
      <c r="I239" s="52"/>
      <c r="J239" s="53"/>
      <c r="K239" s="38"/>
      <c r="L239" s="157"/>
      <c r="M239" s="50"/>
      <c r="N239" s="54"/>
      <c r="O239" s="36" t="str">
        <f>IF(Q239="", "NO PRIORITY", IF(ISNA(_xlfn.XLOOKUP(Q239, Organizations!Q:Q, Organizations!P:P, "")), "NO ORG NAME", IF(_xlfn.XLOOKUP(Q239, Organizations!Q:Q, Organizations!P:P, "")="", "NO PRIORITY", _xlfn.XLOOKUP(Q239, Organizations!Q:Q, Organizations!P:P, ""))))</f>
        <v>NO PRIORITY</v>
      </c>
      <c r="R239" s="9" t="str">
        <f t="shared" si="3"/>
        <v>Newport Cafe &amp; Go Grocer|Sanders Desiree</v>
      </c>
    </row>
    <row r="240" spans="2:18" s="22" customFormat="1" ht="30.2" customHeight="1">
      <c r="B240" s="212" t="str">
        <f>IF(D240="", "NO PRIORITY", IF(ISNA(_xlfn.XLOOKUP(D240, Organizations!C:C, Organizations!B:B, "")), "NO ORG NAME", IF(_xlfn.XLOOKUP(D240, Organizations!C:C, Organizations!B:B, "")="", "NO PRIORITY", _xlfn.XLOOKUP(D240, Organizations!C:C, Organizations!B:B, ""))))</f>
        <v>A</v>
      </c>
      <c r="C240" s="130" t="s">
        <v>2735</v>
      </c>
      <c r="D240" s="161" t="s">
        <v>1267</v>
      </c>
      <c r="E240" s="160"/>
      <c r="F240" s="36" t="s">
        <v>2736</v>
      </c>
      <c r="G240" s="48"/>
      <c r="H240" s="159"/>
      <c r="I240" s="52"/>
      <c r="J240" s="53"/>
      <c r="K240" s="38"/>
      <c r="L240" s="157"/>
      <c r="M240" s="50"/>
      <c r="N240" s="54"/>
      <c r="O240" s="36" t="str">
        <f>IF(Q240="", "NO PRIORITY", IF(ISNA(_xlfn.XLOOKUP(Q240, Organizations!Q:Q, Organizations!P:P, "")), "NO ORG NAME", IF(_xlfn.XLOOKUP(Q240, Organizations!Q:Q, Organizations!P:P, "")="", "NO PRIORITY", _xlfn.XLOOKUP(Q240, Organizations!Q:Q, Organizations!P:P, ""))))</f>
        <v>NO PRIORITY</v>
      </c>
      <c r="R240" s="9" t="str">
        <f t="shared" si="3"/>
        <v>Noble DQ|Rintelman Joe</v>
      </c>
    </row>
    <row r="241" spans="2:18" s="22" customFormat="1" ht="30.2" customHeight="1">
      <c r="B241" s="212" t="str">
        <f>IF(D241="", "NO PRIORITY", IF(ISNA(_xlfn.XLOOKUP(D241, Organizations!C:C, Organizations!B:B, "")), "NO ORG NAME", IF(_xlfn.XLOOKUP(D241, Organizations!C:C, Organizations!B:B, "")="", "NO PRIORITY", _xlfn.XLOOKUP(D241, Organizations!C:C, Organizations!B:B, ""))))</f>
        <v>B</v>
      </c>
      <c r="C241" s="130" t="s">
        <v>2737</v>
      </c>
      <c r="D241" s="161" t="s">
        <v>1274</v>
      </c>
      <c r="E241" s="160"/>
      <c r="F241" s="36" t="s">
        <v>2738</v>
      </c>
      <c r="G241" s="48"/>
      <c r="H241" s="159"/>
      <c r="I241" s="52"/>
      <c r="J241" s="53"/>
      <c r="K241" s="38"/>
      <c r="L241" s="157"/>
      <c r="M241" s="50"/>
      <c r="N241" s="54"/>
      <c r="O241" s="36" t="str">
        <f>IF(Q241="", "NO PRIORITY", IF(ISNA(_xlfn.XLOOKUP(Q241, Organizations!Q:Q, Organizations!P:P, "")), "NO ORG NAME", IF(_xlfn.XLOOKUP(Q241, Organizations!Q:Q, Organizations!P:P, "")="", "NO PRIORITY", _xlfn.XLOOKUP(Q241, Organizations!Q:Q, Organizations!P:P, ""))))</f>
        <v>NO PRIORITY</v>
      </c>
      <c r="R241" s="9" t="str">
        <f t="shared" si="3"/>
        <v>NorthAmerican Concessions|Hooper Amanda</v>
      </c>
    </row>
    <row r="242" spans="2:18" s="22" customFormat="1" ht="30.2" customHeight="1">
      <c r="B242" s="212" t="str">
        <f>IF(D242="", "NO PRIORITY", IF(ISNA(_xlfn.XLOOKUP(D242, Organizations!C:C, Organizations!B:B, "")), "NO ORG NAME", IF(_xlfn.XLOOKUP(D242, Organizations!C:C, Organizations!B:B, "")="", "NO PRIORITY", _xlfn.XLOOKUP(D242, Organizations!C:C, Organizations!B:B, ""))))</f>
        <v>B</v>
      </c>
      <c r="C242" s="130" t="s">
        <v>2739</v>
      </c>
      <c r="D242" s="161" t="s">
        <v>1274</v>
      </c>
      <c r="E242" s="160"/>
      <c r="F242" s="36" t="s">
        <v>2740</v>
      </c>
      <c r="G242" s="48"/>
      <c r="H242" s="159"/>
      <c r="I242" s="52"/>
      <c r="J242" s="53"/>
      <c r="K242" s="38"/>
      <c r="L242" s="157"/>
      <c r="M242" s="50"/>
      <c r="N242" s="54"/>
      <c r="O242" s="36" t="str">
        <f>IF(Q242="", "NO PRIORITY", IF(ISNA(_xlfn.XLOOKUP(Q242, Organizations!Q:Q, Organizations!P:P, "")), "NO ORG NAME", IF(_xlfn.XLOOKUP(Q242, Organizations!Q:Q, Organizations!P:P, "")="", "NO PRIORITY", _xlfn.XLOOKUP(Q242, Organizations!Q:Q, Organizations!P:P, ""))))</f>
        <v>NO PRIORITY</v>
      </c>
      <c r="R242" s="9" t="str">
        <f t="shared" si="3"/>
        <v>NorthAmerican Concessions|Leal angel</v>
      </c>
    </row>
    <row r="243" spans="2:18" s="22" customFormat="1" ht="30.2" customHeight="1">
      <c r="B243" s="212" t="str">
        <f>IF(D243="", "NO PRIORITY", IF(ISNA(_xlfn.XLOOKUP(D243, Organizations!C:C, Organizations!B:B, "")), "NO ORG NAME", IF(_xlfn.XLOOKUP(D243, Organizations!C:C, Organizations!B:B, "")="", "NO PRIORITY", _xlfn.XLOOKUP(D243, Organizations!C:C, Organizations!B:B, ""))))</f>
        <v>B</v>
      </c>
      <c r="C243" s="130" t="s">
        <v>2741</v>
      </c>
      <c r="D243" s="161" t="s">
        <v>1274</v>
      </c>
      <c r="E243" s="160"/>
      <c r="F243" s="36" t="s">
        <v>2742</v>
      </c>
      <c r="G243" s="48"/>
      <c r="H243" s="159"/>
      <c r="I243" s="52"/>
      <c r="J243" s="53"/>
      <c r="K243" s="38"/>
      <c r="L243" s="157"/>
      <c r="M243" s="50"/>
      <c r="N243" s="54"/>
      <c r="O243" s="36" t="str">
        <f>IF(Q243="", "NO PRIORITY", IF(ISNA(_xlfn.XLOOKUP(Q243, Organizations!Q:Q, Organizations!P:P, "")), "NO ORG NAME", IF(_xlfn.XLOOKUP(Q243, Organizations!Q:Q, Organizations!P:P, "")="", "NO PRIORITY", _xlfn.XLOOKUP(Q243, Organizations!Q:Q, Organizations!P:P, ""))))</f>
        <v>NO PRIORITY</v>
      </c>
      <c r="R243" s="9" t="str">
        <f t="shared" si="3"/>
        <v>NorthAmerican Concessions|Trujillo Lucero</v>
      </c>
    </row>
    <row r="244" spans="2:18" s="22" customFormat="1" ht="30.2" customHeight="1">
      <c r="B244" s="212" t="str">
        <f>IF(D244="", "NO PRIORITY", IF(ISNA(_xlfn.XLOOKUP(D244, Organizations!C:C, Organizations!B:B, "")), "NO ORG NAME", IF(_xlfn.XLOOKUP(D244, Organizations!C:C, Organizations!B:B, "")="", "NO PRIORITY", _xlfn.XLOOKUP(D244, Organizations!C:C, Organizations!B:B, ""))))</f>
        <v>D</v>
      </c>
      <c r="C244" s="130" t="s">
        <v>2743</v>
      </c>
      <c r="D244" s="161" t="s">
        <v>1287</v>
      </c>
      <c r="E244" s="160"/>
      <c r="F244" s="36"/>
      <c r="G244" s="48"/>
      <c r="H244" s="159"/>
      <c r="I244" s="52"/>
      <c r="J244" s="53"/>
      <c r="K244" s="38"/>
      <c r="L244" s="157"/>
      <c r="M244" s="50"/>
      <c r="N244" s="54"/>
      <c r="O244" s="36" t="str">
        <f>IF(Q244="", "NO PRIORITY", IF(ISNA(_xlfn.XLOOKUP(Q244, Organizations!Q:Q, Organizations!P:P, "")), "NO ORG NAME", IF(_xlfn.XLOOKUP(Q244, Organizations!Q:Q, Organizations!P:P, "")="", "NO PRIORITY", _xlfn.XLOOKUP(Q244, Organizations!Q:Q, Organizations!P:P, ""))))</f>
        <v>NO PRIORITY</v>
      </c>
      <c r="R244" s="9" t="str">
        <f t="shared" si="3"/>
        <v>Nu Bistro|Matthusen dale</v>
      </c>
    </row>
    <row r="245" spans="2:18" s="22" customFormat="1" ht="30.2" customHeight="1">
      <c r="B245" s="212" t="str">
        <f>IF(D245="", "NO PRIORITY", IF(ISNA(_xlfn.XLOOKUP(D245, Organizations!C:C, Organizations!B:B, "")), "NO ORG NAME", IF(_xlfn.XLOOKUP(D245, Organizations!C:C, Organizations!B:B, "")="", "NO PRIORITY", _xlfn.XLOOKUP(D245, Organizations!C:C, Organizations!B:B, ""))))</f>
        <v>B</v>
      </c>
      <c r="C245" s="130" t="s">
        <v>2744</v>
      </c>
      <c r="D245" s="161" t="s">
        <v>1288</v>
      </c>
      <c r="E245" s="160"/>
      <c r="F245" s="36" t="s">
        <v>2745</v>
      </c>
      <c r="G245" s="48"/>
      <c r="H245" s="159"/>
      <c r="I245" s="52"/>
      <c r="J245" s="53"/>
      <c r="K245" s="38"/>
      <c r="L245" s="157"/>
      <c r="M245" s="50"/>
      <c r="N245" s="54"/>
      <c r="O245" s="36" t="str">
        <f>IF(Q245="", "NO PRIORITY", IF(ISNA(_xlfn.XLOOKUP(Q245, Organizations!Q:Q, Organizations!P:P, "")), "NO ORG NAME", IF(_xlfn.XLOOKUP(Q245, Organizations!Q:Q, Organizations!P:P, "")="", "NO PRIORITY", _xlfn.XLOOKUP(Q245, Organizations!Q:Q, Organizations!P:P, ""))))</f>
        <v>NO PRIORITY</v>
      </c>
      <c r="R245" s="9" t="str">
        <f t="shared" si="3"/>
        <v>NU WAVE|Salman sam</v>
      </c>
    </row>
    <row r="246" spans="2:18" s="22" customFormat="1" ht="30.2" customHeight="1">
      <c r="B246" s="212" t="str">
        <f>IF(D246="", "NO PRIORITY", IF(ISNA(_xlfn.XLOOKUP(D246, Organizations!C:C, Organizations!B:B, "")), "NO ORG NAME", IF(_xlfn.XLOOKUP(D246, Organizations!C:C, Organizations!B:B, "")="", "NO PRIORITY", _xlfn.XLOOKUP(D246, Organizations!C:C, Organizations!B:B, ""))))</f>
        <v>A</v>
      </c>
      <c r="C246" s="130" t="s">
        <v>2746</v>
      </c>
      <c r="D246" s="161" t="s">
        <v>1295</v>
      </c>
      <c r="E246" s="160" t="s">
        <v>2380</v>
      </c>
      <c r="F246" s="36"/>
      <c r="G246" s="48" t="s">
        <v>2400</v>
      </c>
      <c r="H246" s="159" t="s">
        <v>138</v>
      </c>
      <c r="I246" s="52"/>
      <c r="J246" s="53" t="s">
        <v>2400</v>
      </c>
      <c r="K246" s="38" t="s">
        <v>2400</v>
      </c>
      <c r="L246" s="157"/>
      <c r="M246" s="50" t="s">
        <v>2400</v>
      </c>
      <c r="N246" s="54"/>
      <c r="O246" s="36" t="str">
        <f>IF(Q246="", "NO PRIORITY", IF(ISNA(_xlfn.XLOOKUP(Q246, Organizations!Q:Q, Organizations!P:P, "")), "NO ORG NAME", IF(_xlfn.XLOOKUP(Q246, Organizations!Q:Q, Organizations!P:P, "")="", "NO PRIORITY", _xlfn.XLOOKUP(Q246, Organizations!Q:Q, Organizations!P:P, ""))))</f>
        <v>NO PRIORITY</v>
      </c>
      <c r="R246" s="9" t="str">
        <f t="shared" si="3"/>
        <v xml:space="preserve">Old Irving brewing Company |Joshua Blevins-GM </v>
      </c>
    </row>
    <row r="247" spans="2:18" s="22" customFormat="1" ht="30.2" customHeight="1">
      <c r="B247" s="212" t="str">
        <f>IF(D247="", "NO PRIORITY", IF(ISNA(_xlfn.XLOOKUP(D247, Organizations!C:C, Organizations!B:B, "")), "NO ORG NAME", IF(_xlfn.XLOOKUP(D247, Organizations!C:C, Organizations!B:B, "")="", "NO PRIORITY", _xlfn.XLOOKUP(D247, Organizations!C:C, Organizations!B:B, ""))))</f>
        <v>D</v>
      </c>
      <c r="C247" s="130" t="s">
        <v>2747</v>
      </c>
      <c r="D247" s="161" t="s">
        <v>1304</v>
      </c>
      <c r="E247" s="160"/>
      <c r="F247" s="36" t="s">
        <v>2748</v>
      </c>
      <c r="G247" s="48"/>
      <c r="H247" s="159"/>
      <c r="I247" s="52"/>
      <c r="J247" s="53"/>
      <c r="K247" s="38"/>
      <c r="L247" s="157"/>
      <c r="M247" s="50"/>
      <c r="N247" s="54"/>
      <c r="O247" s="36" t="str">
        <f>IF(Q247="", "NO PRIORITY", IF(ISNA(_xlfn.XLOOKUP(Q247, Organizations!Q:Q, Organizations!P:P, "")), "NO ORG NAME", IF(_xlfn.XLOOKUP(Q247, Organizations!Q:Q, Organizations!P:P, "")="", "NO PRIORITY", _xlfn.XLOOKUP(Q247, Organizations!Q:Q, Organizations!P:P, ""))))</f>
        <v>NO PRIORITY</v>
      </c>
      <c r="R247" s="9" t="str">
        <f t="shared" si="3"/>
        <v>Olivers Bar &amp; Grill|Mazarakos alex</v>
      </c>
    </row>
    <row r="248" spans="2:18" s="22" customFormat="1" ht="30.2" customHeight="1">
      <c r="B248" s="212" t="str">
        <f>IF(D248="", "NO PRIORITY", IF(ISNA(_xlfn.XLOOKUP(D248, Organizations!C:C, Organizations!B:B, "")), "NO ORG NAME", IF(_xlfn.XLOOKUP(D248, Organizations!C:C, Organizations!B:B, "")="", "NO PRIORITY", _xlfn.XLOOKUP(D248, Organizations!C:C, Organizations!B:B, ""))))</f>
        <v>B</v>
      </c>
      <c r="C248" s="130" t="s">
        <v>2749</v>
      </c>
      <c r="D248" s="161" t="s">
        <v>1312</v>
      </c>
      <c r="E248" s="160"/>
      <c r="F248" s="36" t="s">
        <v>2750</v>
      </c>
      <c r="G248" s="48"/>
      <c r="H248" s="159"/>
      <c r="I248" s="52"/>
      <c r="J248" s="53"/>
      <c r="K248" s="38"/>
      <c r="L248" s="157"/>
      <c r="M248" s="50"/>
      <c r="N248" s="54"/>
      <c r="O248" s="36" t="str">
        <f>IF(Q248="", "NO PRIORITY", IF(ISNA(_xlfn.XLOOKUP(Q248, Organizations!Q:Q, Organizations!P:P, "")), "NO ORG NAME", IF(_xlfn.XLOOKUP(Q248, Organizations!Q:Q, Organizations!P:P, "")="", "NO PRIORITY", _xlfn.XLOOKUP(Q248, Organizations!Q:Q, Organizations!P:P, ""))))</f>
        <v>NO PRIORITY</v>
      </c>
      <c r="R248" s="9" t="str">
        <f t="shared" si="3"/>
        <v>One Hope United|Cook meyer</v>
      </c>
    </row>
    <row r="249" spans="2:18" s="22" customFormat="1" ht="30.2" customHeight="1">
      <c r="B249" s="212" t="str">
        <f>IF(D249="", "NO PRIORITY", IF(ISNA(_xlfn.XLOOKUP(D249, Organizations!C:C, Organizations!B:B, "")), "NO ORG NAME", IF(_xlfn.XLOOKUP(D249, Organizations!C:C, Organizations!B:B, "")="", "NO PRIORITY", _xlfn.XLOOKUP(D249, Organizations!C:C, Organizations!B:B, ""))))</f>
        <v>B</v>
      </c>
      <c r="C249" s="130" t="s">
        <v>2751</v>
      </c>
      <c r="D249" s="161" t="s">
        <v>1312</v>
      </c>
      <c r="E249" s="160"/>
      <c r="F249" s="36" t="s">
        <v>2752</v>
      </c>
      <c r="G249" s="48"/>
      <c r="H249" s="159"/>
      <c r="I249" s="52"/>
      <c r="J249" s="53"/>
      <c r="K249" s="38"/>
      <c r="L249" s="157"/>
      <c r="M249" s="50"/>
      <c r="N249" s="54"/>
      <c r="O249" s="36" t="str">
        <f>IF(Q249="", "NO PRIORITY", IF(ISNA(_xlfn.XLOOKUP(Q249, Organizations!Q:Q, Organizations!P:P, "")), "NO ORG NAME", IF(_xlfn.XLOOKUP(Q249, Organizations!Q:Q, Organizations!P:P, "")="", "NO PRIORITY", _xlfn.XLOOKUP(Q249, Organizations!Q:Q, Organizations!P:P, ""))))</f>
        <v>NO PRIORITY</v>
      </c>
      <c r="R249" s="9" t="str">
        <f t="shared" si="3"/>
        <v>One Hope United|Lead Cook snow</v>
      </c>
    </row>
    <row r="250" spans="2:18" s="22" customFormat="1" ht="30.2" customHeight="1">
      <c r="B250" s="212" t="str">
        <f>IF(D250="", "NO PRIORITY", IF(ISNA(_xlfn.XLOOKUP(D250, Organizations!C:C, Organizations!B:B, "")), "NO ORG NAME", IF(_xlfn.XLOOKUP(D250, Organizations!C:C, Organizations!B:B, "")="", "NO PRIORITY", _xlfn.XLOOKUP(D250, Organizations!C:C, Organizations!B:B, ""))))</f>
        <v>A+</v>
      </c>
      <c r="C250" s="130" t="s">
        <v>2753</v>
      </c>
      <c r="D250" s="161" t="s">
        <v>1317</v>
      </c>
      <c r="E250" s="160" t="s">
        <v>2438</v>
      </c>
      <c r="F250" s="36"/>
      <c r="G250" s="48"/>
      <c r="H250" s="159" t="s">
        <v>138</v>
      </c>
      <c r="I250" s="52"/>
      <c r="J250" s="53"/>
      <c r="K250" s="38"/>
      <c r="L250" s="157"/>
      <c r="M250" s="50"/>
      <c r="N250" s="54"/>
      <c r="O250" s="36" t="str">
        <f>IF(Q250="", "NO PRIORITY", IF(ISNA(_xlfn.XLOOKUP(Q250, Organizations!Q:Q, Organizations!P:P, "")), "NO ORG NAME", IF(_xlfn.XLOOKUP(Q250, Organizations!Q:Q, Organizations!P:P, "")="", "NO PRIORITY", _xlfn.XLOOKUP(Q250, Organizations!Q:Q, Organizations!P:P, ""))))</f>
        <v>NO PRIORITY</v>
      </c>
      <c r="R250" s="9" t="str">
        <f t="shared" si="3"/>
        <v>ONE OFF HOSPITALITY|Chef Paul Kahan</v>
      </c>
    </row>
    <row r="251" spans="2:18" s="22" customFormat="1" ht="30.2" customHeight="1">
      <c r="B251" s="212" t="str">
        <f>IF(D251="", "NO PRIORITY", IF(ISNA(_xlfn.XLOOKUP(D251, Organizations!C:C, Organizations!B:B, "")), "NO ORG NAME", IF(_xlfn.XLOOKUP(D251, Organizations!C:C, Organizations!B:B, "")="", "NO PRIORITY", _xlfn.XLOOKUP(D251, Organizations!C:C, Organizations!B:B, ""))))</f>
        <v>A+</v>
      </c>
      <c r="C251" s="130" t="s">
        <v>2754</v>
      </c>
      <c r="D251" s="161" t="s">
        <v>1317</v>
      </c>
      <c r="E251" s="160" t="s">
        <v>2438</v>
      </c>
      <c r="F251" s="36"/>
      <c r="G251" s="48" t="s">
        <v>2400</v>
      </c>
      <c r="H251" s="159" t="s">
        <v>138</v>
      </c>
      <c r="I251" s="52"/>
      <c r="J251" s="53" t="s">
        <v>2400</v>
      </c>
      <c r="K251" s="38" t="s">
        <v>2400</v>
      </c>
      <c r="L251" s="157"/>
      <c r="M251" s="50" t="s">
        <v>2400</v>
      </c>
      <c r="N251" s="54"/>
      <c r="O251" s="36" t="str">
        <f>IF(Q251="", "NO PRIORITY", IF(ISNA(_xlfn.XLOOKUP(Q251, Organizations!Q:Q, Organizations!P:P, "")), "NO ORG NAME", IF(_xlfn.XLOOKUP(Q251, Organizations!Q:Q, Organizations!P:P, "")="", "NO PRIORITY", _xlfn.XLOOKUP(Q251, Organizations!Q:Q, Organizations!P:P, ""))))</f>
        <v>NO PRIORITY</v>
      </c>
      <c r="R251" s="9" t="str">
        <f t="shared" si="3"/>
        <v>ONE OFF HOSPITALITY|Chef Tony D</v>
      </c>
    </row>
    <row r="252" spans="2:18" s="22" customFormat="1" ht="30.2" customHeight="1">
      <c r="B252" s="212" t="str">
        <f>IF(D252="", "NO PRIORITY", IF(ISNA(_xlfn.XLOOKUP(D252, Organizations!C:C, Organizations!B:B, "")), "NO ORG NAME", IF(_xlfn.XLOOKUP(D252, Organizations!C:C, Organizations!B:B, "")="", "NO PRIORITY", _xlfn.XLOOKUP(D252, Organizations!C:C, Organizations!B:B, ""))))</f>
        <v>D</v>
      </c>
      <c r="C252" s="130" t="s">
        <v>237</v>
      </c>
      <c r="D252" s="161" t="s">
        <v>1319</v>
      </c>
      <c r="E252" s="160"/>
      <c r="F252" s="36"/>
      <c r="G252" s="48"/>
      <c r="H252" s="159"/>
      <c r="I252" s="52"/>
      <c r="J252" s="53"/>
      <c r="K252" s="38"/>
      <c r="L252" s="157"/>
      <c r="M252" s="50"/>
      <c r="N252" s="54"/>
      <c r="O252" s="36" t="str">
        <f>IF(Q252="", "NO PRIORITY", IF(ISNA(_xlfn.XLOOKUP(Q252, Organizations!Q:Q, Organizations!P:P, "")), "NO ORG NAME", IF(_xlfn.XLOOKUP(Q252, Organizations!Q:Q, Organizations!P:P, "")="", "NO PRIORITY", _xlfn.XLOOKUP(Q252, Organizations!Q:Q, Organizations!P:P, ""))))</f>
        <v>NO PRIORITY</v>
      </c>
      <c r="R252" s="9" t="str">
        <f t="shared" si="3"/>
        <v>ONLY FRIES FOOD TRUCK BG|GFS</v>
      </c>
    </row>
    <row r="253" spans="2:18" s="22" customFormat="1" ht="30.2" customHeight="1">
      <c r="B253" s="212" t="str">
        <f>IF(D253="", "NO PRIORITY", IF(ISNA(_xlfn.XLOOKUP(D253, Organizations!C:C, Organizations!B:B, "")), "NO ORG NAME", IF(_xlfn.XLOOKUP(D253, Organizations!C:C, Organizations!B:B, "")="", "NO PRIORITY", _xlfn.XLOOKUP(D253, Organizations!C:C, Organizations!B:B, ""))))</f>
        <v>B</v>
      </c>
      <c r="C253" s="130" t="s">
        <v>2755</v>
      </c>
      <c r="D253" s="161" t="s">
        <v>1321</v>
      </c>
      <c r="E253" s="160"/>
      <c r="F253" s="36" t="s">
        <v>2756</v>
      </c>
      <c r="G253" s="48"/>
      <c r="H253" s="159"/>
      <c r="I253" s="52"/>
      <c r="J253" s="53"/>
      <c r="K253" s="38"/>
      <c r="L253" s="157"/>
      <c r="M253" s="50"/>
      <c r="N253" s="54"/>
      <c r="O253" s="36" t="str">
        <f>IF(Q253="", "NO PRIORITY", IF(ISNA(_xlfn.XLOOKUP(Q253, Organizations!Q:Q, Organizations!P:P, "")), "NO ORG NAME", IF(_xlfn.XLOOKUP(Q253, Organizations!Q:Q, Organizations!P:P, "")="", "NO PRIORITY", _xlfn.XLOOKUP(Q253, Organizations!Q:Q, Organizations!P:P, ""))))</f>
        <v>NO PRIORITY</v>
      </c>
      <c r="R253" s="9" t="str">
        <f t="shared" si="3"/>
        <v xml:space="preserve">Original Bagel &amp; Bialy|Gitler Karen </v>
      </c>
    </row>
    <row r="254" spans="2:18" s="22" customFormat="1" ht="30.2" customHeight="1">
      <c r="B254" s="212" t="str">
        <f>IF(D254="", "NO PRIORITY", IF(ISNA(_xlfn.XLOOKUP(D254, Organizations!C:C, Organizations!B:B, "")), "NO ORG NAME", IF(_xlfn.XLOOKUP(D254, Organizations!C:C, Organizations!B:B, "")="", "NO PRIORITY", _xlfn.XLOOKUP(D254, Organizations!C:C, Organizations!B:B, ""))))</f>
        <v>C</v>
      </c>
      <c r="C254" s="130" t="s">
        <v>2757</v>
      </c>
      <c r="D254" s="161" t="s">
        <v>1323</v>
      </c>
      <c r="E254" s="160" t="s">
        <v>2403</v>
      </c>
      <c r="F254" s="36"/>
      <c r="G254" s="48" t="s">
        <v>2400</v>
      </c>
      <c r="H254" s="159" t="s">
        <v>138</v>
      </c>
      <c r="I254" s="52"/>
      <c r="J254" s="53" t="s">
        <v>2400</v>
      </c>
      <c r="K254" s="38" t="s">
        <v>2400</v>
      </c>
      <c r="L254" s="157"/>
      <c r="M254" s="50" t="s">
        <v>2400</v>
      </c>
      <c r="N254" s="54"/>
      <c r="O254" s="36" t="str">
        <f>IF(Q254="", "NO PRIORITY", IF(ISNA(_xlfn.XLOOKUP(Q254, Organizations!Q:Q, Organizations!P:P, "")), "NO ORG NAME", IF(_xlfn.XLOOKUP(Q254, Organizations!Q:Q, Organizations!P:P, "")="", "NO PRIORITY", _xlfn.XLOOKUP(Q254, Organizations!Q:Q, Organizations!P:P, ""))))</f>
        <v>NO PRIORITY</v>
      </c>
      <c r="R254" s="9" t="str">
        <f t="shared" si="3"/>
        <v>ORIOLE|Chef Noah Sandoval-owner</v>
      </c>
    </row>
    <row r="255" spans="2:18" s="22" customFormat="1" ht="30.2" customHeight="1">
      <c r="B255" s="212" t="str">
        <f>IF(D255="", "NO PRIORITY", IF(ISNA(_xlfn.XLOOKUP(D255, Organizations!C:C, Organizations!B:B, "")), "NO ORG NAME", IF(_xlfn.XLOOKUP(D255, Organizations!C:C, Organizations!B:B, "")="", "NO PRIORITY", _xlfn.XLOOKUP(D255, Organizations!C:C, Organizations!B:B, ""))))</f>
        <v>NO PRIORITY</v>
      </c>
      <c r="C255" s="130" t="s">
        <v>2758</v>
      </c>
      <c r="D255" s="161" t="s">
        <v>2759</v>
      </c>
      <c r="E255" s="160"/>
      <c r="F255" s="36" t="s">
        <v>2760</v>
      </c>
      <c r="G255" s="48"/>
      <c r="H255" s="159"/>
      <c r="I255" s="52"/>
      <c r="J255" s="53"/>
      <c r="K255" s="38"/>
      <c r="L255" s="157"/>
      <c r="M255" s="50"/>
      <c r="N255" s="54"/>
      <c r="O255" s="36" t="str">
        <f>IF(Q255="", "NO PRIORITY", IF(ISNA(_xlfn.XLOOKUP(Q255, Organizations!Q:Q, Organizations!P:P, "")), "NO ORG NAME", IF(_xlfn.XLOOKUP(Q255, Organizations!Q:Q, Organizations!P:P, "")="", "NO PRIORITY", _xlfn.XLOOKUP(Q255, Organizations!Q:Q, Organizations!P:P, ""))))</f>
        <v>NO PRIORITY</v>
      </c>
      <c r="R255" s="9" t="str">
        <f t="shared" si="3"/>
        <v>The Ohio State U|Lesa Holford</v>
      </c>
    </row>
    <row r="256" spans="2:18" s="22" customFormat="1" ht="30.2" customHeight="1">
      <c r="B256" s="212" t="str">
        <f>IF(D256="", "NO PRIORITY", IF(ISNA(_xlfn.XLOOKUP(D256, Organizations!C:C, Organizations!B:B, "")), "NO ORG NAME", IF(_xlfn.XLOOKUP(D256, Organizations!C:C, Organizations!B:B, "")="", "NO PRIORITY", _xlfn.XLOOKUP(D256, Organizations!C:C, Organizations!B:B, ""))))</f>
        <v>A</v>
      </c>
      <c r="C256" s="130" t="s">
        <v>2761</v>
      </c>
      <c r="D256" s="161" t="s">
        <v>1334</v>
      </c>
      <c r="E256" s="160"/>
      <c r="F256" s="36"/>
      <c r="G256" s="48"/>
      <c r="H256" s="159"/>
      <c r="I256" s="52"/>
      <c r="J256" s="53"/>
      <c r="K256" s="38"/>
      <c r="L256" s="157"/>
      <c r="M256" s="50"/>
      <c r="N256" s="54"/>
      <c r="O256" s="36" t="str">
        <f>IF(Q256="", "NO PRIORITY", IF(ISNA(_xlfn.XLOOKUP(Q256, Organizations!Q:Q, Organizations!P:P, "")), "NO ORG NAME", IF(_xlfn.XLOOKUP(Q256, Organizations!Q:Q, Organizations!P:P, "")="", "NO PRIORITY", _xlfn.XLOOKUP(Q256, Organizations!Q:Q, Organizations!P:P, ""))))</f>
        <v>NO PRIORITY</v>
      </c>
      <c r="R256" s="9" t="str">
        <f t="shared" si="3"/>
        <v xml:space="preserve">Pappas|USF Brian Mish </v>
      </c>
    </row>
    <row r="257" spans="2:18" s="22" customFormat="1" ht="30.2" customHeight="1">
      <c r="B257" s="212" t="str">
        <f>IF(D257="", "NO PRIORITY", IF(ISNA(_xlfn.XLOOKUP(D257, Organizations!C:C, Organizations!B:B, "")), "NO ORG NAME", IF(_xlfn.XLOOKUP(D257, Organizations!C:C, Organizations!B:B, "")="", "NO PRIORITY", _xlfn.XLOOKUP(D257, Organizations!C:C, Organizations!B:B, ""))))</f>
        <v>A+</v>
      </c>
      <c r="C257" s="130" t="s">
        <v>2762</v>
      </c>
      <c r="D257" s="161" t="s">
        <v>1337</v>
      </c>
      <c r="E257" s="160" t="s">
        <v>2438</v>
      </c>
      <c r="F257" s="36"/>
      <c r="G257" s="48"/>
      <c r="H257" s="159" t="s">
        <v>138</v>
      </c>
      <c r="I257" s="52"/>
      <c r="J257" s="53"/>
      <c r="K257" s="38"/>
      <c r="L257" s="157"/>
      <c r="M257" s="50"/>
      <c r="N257" s="54"/>
      <c r="O257" s="36" t="str">
        <f>IF(Q257="", "NO PRIORITY", IF(ISNA(_xlfn.XLOOKUP(Q257, Organizations!Q:Q, Organizations!P:P, "")), "NO ORG NAME", IF(_xlfn.XLOOKUP(Q257, Organizations!Q:Q, Organizations!P:P, "")="", "NO PRIORITY", _xlfn.XLOOKUP(Q257, Organizations!Q:Q, Organizations!P:P, ""))))</f>
        <v>NO PRIORITY</v>
      </c>
      <c r="R257" s="9" t="str">
        <f t="shared" si="3"/>
        <v>Parker restaurant Group|Chef Rick Tramonto</v>
      </c>
    </row>
    <row r="258" spans="2:18" s="22" customFormat="1" ht="30.2" customHeight="1">
      <c r="B258" s="212" t="str">
        <f>IF(D258="", "NO PRIORITY", IF(ISNA(_xlfn.XLOOKUP(D258, Organizations!C:C, Organizations!B:B, "")), "NO ORG NAME", IF(_xlfn.XLOOKUP(D258, Organizations!C:C, Organizations!B:B, "")="", "NO PRIORITY", _xlfn.XLOOKUP(D258, Organizations!C:C, Organizations!B:B, ""))))</f>
        <v>A</v>
      </c>
      <c r="C258" s="130" t="s">
        <v>2763</v>
      </c>
      <c r="D258" s="161" t="s">
        <v>1341</v>
      </c>
      <c r="E258" s="160" t="s">
        <v>2542</v>
      </c>
      <c r="F258" s="36"/>
      <c r="G258" s="48" t="s">
        <v>2400</v>
      </c>
      <c r="H258" s="159" t="s">
        <v>141</v>
      </c>
      <c r="I258" s="52"/>
      <c r="J258" s="53" t="s">
        <v>2400</v>
      </c>
      <c r="K258" s="38" t="s">
        <v>2400</v>
      </c>
      <c r="L258" s="157"/>
      <c r="M258" s="50" t="s">
        <v>2400</v>
      </c>
      <c r="N258" s="54"/>
      <c r="O258" s="36" t="str">
        <f>IF(Q258="", "NO PRIORITY", IF(ISNA(_xlfn.XLOOKUP(Q258, Organizations!Q:Q, Organizations!P:P, "")), "NO ORG NAME", IF(_xlfn.XLOOKUP(Q258, Organizations!Q:Q, Organizations!P:P, "")="", "NO PRIORITY", _xlfn.XLOOKUP(Q258, Organizations!Q:Q, Organizations!P:P, ""))))</f>
        <v>NO PRIORITY</v>
      </c>
      <c r="R258" s="9" t="str">
        <f t="shared" si="3"/>
        <v>Parkhurst Dining|Charlie</v>
      </c>
    </row>
    <row r="259" spans="2:18" s="22" customFormat="1" ht="30.2" customHeight="1">
      <c r="B259" s="308" t="str">
        <f>IF(D259="", "NO PRIORITY", IF(ISNA(_xlfn.XLOOKUP(D259, Organizations!C:C, Organizations!B:B, "")), "NO ORG NAME", IF(_xlfn.XLOOKUP(D259, Organizations!C:C, Organizations!B:B, "")="", "NO PRIORITY", _xlfn.XLOOKUP(D259, Organizations!C:C, Organizations!B:B, ""))))</f>
        <v>NO PRIORITY</v>
      </c>
      <c r="C259" s="130"/>
      <c r="D259" s="161"/>
      <c r="E259" s="160"/>
      <c r="F259" s="36"/>
      <c r="G259" s="48"/>
      <c r="H259" s="159"/>
      <c r="I259" s="52"/>
      <c r="J259" s="38"/>
      <c r="K259" s="38"/>
      <c r="L259" s="159"/>
      <c r="M259" s="52"/>
      <c r="N259" s="61"/>
      <c r="O259" s="38" t="str">
        <f>IF(Q259="", "NO PRIORITY", IF(ISNA(_xlfn.XLOOKUP(Q259, Organizations!Q:Q, Organizations!P:P, "")), "NO ORG NAME", IF(_xlfn.XLOOKUP(Q259, Organizations!Q:Q, Organizations!P:P, "")="", "NO PRIORITY", _xlfn.XLOOKUP(Q259, Organizations!Q:Q, Organizations!P:P, ""))))</f>
        <v>NO PRIORITY</v>
      </c>
      <c r="R259" s="9"/>
    </row>
    <row r="260" spans="2:18" s="22" customFormat="1" ht="30.2" customHeight="1">
      <c r="B260" s="212" t="str">
        <f>IF(D260="", "NO PRIORITY", IF(ISNA(_xlfn.XLOOKUP(D260, Organizations!C:C, Organizations!B:B, "")), "NO ORG NAME", IF(_xlfn.XLOOKUP(D260, Organizations!C:C, Organizations!B:B, "")="", "NO PRIORITY", _xlfn.XLOOKUP(D260, Organizations!C:C, Organizations!B:B, ""))))</f>
        <v>D</v>
      </c>
      <c r="C260" s="130" t="s">
        <v>2764</v>
      </c>
      <c r="D260" s="161" t="s">
        <v>1348</v>
      </c>
      <c r="E260" s="160"/>
      <c r="F260" s="36" t="s">
        <v>2765</v>
      </c>
      <c r="G260" s="48"/>
      <c r="H260" s="159"/>
      <c r="I260" s="52"/>
      <c r="J260" s="53"/>
      <c r="K260" s="38"/>
      <c r="L260" s="157"/>
      <c r="M260" s="50"/>
      <c r="N260" s="54"/>
      <c r="O260" s="36" t="str">
        <f>IF(Q260="", "NO PRIORITY", IF(ISNA(_xlfn.XLOOKUP(Q260, Organizations!Q:Q, Organizations!P:P, "")), "NO ORG NAME", IF(_xlfn.XLOOKUP(Q260, Organizations!Q:Q, Organizations!P:P, "")="", "NO PRIORITY", _xlfn.XLOOKUP(Q260, Organizations!Q:Q, Organizations!P:P, ""))))</f>
        <v>NO PRIORITY</v>
      </c>
      <c r="R260" s="9" t="str">
        <f t="shared" si="3"/>
        <v>Parts Town|Altstadt jennifer</v>
      </c>
    </row>
    <row r="261" spans="2:18" s="22" customFormat="1" ht="30.2" customHeight="1">
      <c r="B261" s="212" t="str">
        <f>IF(D261="", "NO PRIORITY", IF(ISNA(_xlfn.XLOOKUP(D261, Organizations!C:C, Organizations!B:B, "")), "NO ORG NAME", IF(_xlfn.XLOOKUP(D261, Organizations!C:C, Organizations!B:B, "")="", "NO PRIORITY", _xlfn.XLOOKUP(D261, Organizations!C:C, Organizations!B:B, ""))))</f>
        <v>D</v>
      </c>
      <c r="C261" s="130" t="s">
        <v>2766</v>
      </c>
      <c r="D261" s="161" t="s">
        <v>1350</v>
      </c>
      <c r="E261" s="160"/>
      <c r="F261" s="36" t="s">
        <v>2767</v>
      </c>
      <c r="G261" s="48"/>
      <c r="H261" s="159"/>
      <c r="I261" s="52"/>
      <c r="J261" s="53"/>
      <c r="K261" s="38"/>
      <c r="L261" s="157"/>
      <c r="M261" s="50"/>
      <c r="N261" s="54"/>
      <c r="O261" s="36" t="str">
        <f>IF(Q261="", "NO PRIORITY", IF(ISNA(_xlfn.XLOOKUP(Q261, Organizations!Q:Q, Organizations!P:P, "")), "NO ORG NAME", IF(_xlfn.XLOOKUP(Q261, Organizations!Q:Q, Organizations!P:P, "")="", "NO PRIORITY", _xlfn.XLOOKUP(Q261, Organizations!Q:Q, Organizations!P:P, ""))))</f>
        <v>NO PRIORITY</v>
      </c>
      <c r="R261" s="9" t="str">
        <f t="shared" si="3"/>
        <v>Paulie Gee’s|Townsend Taylor</v>
      </c>
    </row>
    <row r="262" spans="2:18" s="22" customFormat="1" ht="30.2" customHeight="1">
      <c r="B262" s="212" t="str">
        <f>IF(D262="", "NO PRIORITY", IF(ISNA(_xlfn.XLOOKUP(D262, Organizations!C:C, Organizations!B:B, "")), "NO ORG NAME", IF(_xlfn.XLOOKUP(D262, Organizations!C:C, Organizations!B:B, "")="", "NO PRIORITY", _xlfn.XLOOKUP(D262, Organizations!C:C, Organizations!B:B, ""))))</f>
        <v>C</v>
      </c>
      <c r="C262" s="130" t="s">
        <v>2768</v>
      </c>
      <c r="D262" s="161" t="s">
        <v>1354</v>
      </c>
      <c r="E262" s="160"/>
      <c r="F262" s="36" t="s">
        <v>2769</v>
      </c>
      <c r="G262" s="48"/>
      <c r="H262" s="159"/>
      <c r="I262" s="52"/>
      <c r="J262" s="53"/>
      <c r="K262" s="38"/>
      <c r="L262" s="157"/>
      <c r="M262" s="50"/>
      <c r="N262" s="54"/>
      <c r="O262" s="36" t="str">
        <f>IF(Q262="", "NO PRIORITY", IF(ISNA(_xlfn.XLOOKUP(Q262, Organizations!Q:Q, Organizations!P:P, "")), "NO ORG NAME", IF(_xlfn.XLOOKUP(Q262, Organizations!Q:Q, Organizations!P:P, "")="", "NO PRIORITY", _xlfn.XLOOKUP(Q262, Organizations!Q:Q, Organizations!P:P, ""))))</f>
        <v>NO PRIORITY</v>
      </c>
      <c r="R262" s="9" t="str">
        <f t="shared" si="3"/>
        <v>Pear Chef|Drabkin danielle</v>
      </c>
    </row>
    <row r="263" spans="2:18" s="22" customFormat="1" ht="30.2" customHeight="1">
      <c r="B263" s="212" t="str">
        <f>IF(D263="", "NO PRIORITY", IF(ISNA(_xlfn.XLOOKUP(D263, Organizations!C:C, Organizations!B:B, "")), "NO ORG NAME", IF(_xlfn.XLOOKUP(D263, Organizations!C:C, Organizations!B:B, "")="", "NO PRIORITY", _xlfn.XLOOKUP(D263, Organizations!C:C, Organizations!B:B, ""))))</f>
        <v>D</v>
      </c>
      <c r="C263" s="130" t="s">
        <v>2442</v>
      </c>
      <c r="D263" s="161" t="s">
        <v>1360</v>
      </c>
      <c r="E263" s="160"/>
      <c r="F263" s="36"/>
      <c r="G263" s="48"/>
      <c r="H263" s="159"/>
      <c r="I263" s="52"/>
      <c r="J263" s="53"/>
      <c r="K263" s="38"/>
      <c r="L263" s="157"/>
      <c r="M263" s="50"/>
      <c r="N263" s="54"/>
      <c r="O263" s="36" t="str">
        <f>IF(Q263="", "NO PRIORITY", IF(ISNA(_xlfn.XLOOKUP(Q263, Organizations!Q:Q, Organizations!P:P, "")), "NO ORG NAME", IF(_xlfn.XLOOKUP(Q263, Organizations!Q:Q, Organizations!P:P, "")="", "NO PRIORITY", _xlfn.XLOOKUP(Q263, Organizations!Q:Q, Organizations!P:P, ""))))</f>
        <v>NO PRIORITY</v>
      </c>
      <c r="R263" s="9" t="str">
        <f t="shared" ref="R263:R326" si="4">IF(D263&lt;&gt;"", D263 &amp; "|" &amp; C263, "")</f>
        <v>Pepino's|Nicky P</v>
      </c>
    </row>
    <row r="264" spans="2:18" s="22" customFormat="1" ht="30.2" customHeight="1">
      <c r="B264" s="212" t="str">
        <f>IF(D264="", "NO PRIORITY", IF(ISNA(_xlfn.XLOOKUP(D264, Organizations!C:C, Organizations!B:B, "")), "NO ORG NAME", IF(_xlfn.XLOOKUP(D264, Organizations!C:C, Organizations!B:B, "")="", "NO PRIORITY", _xlfn.XLOOKUP(D264, Organizations!C:C, Organizations!B:B, ""))))</f>
        <v>NO PRIORITY</v>
      </c>
      <c r="C264" s="130" t="s">
        <v>2770</v>
      </c>
      <c r="D264" s="161" t="s">
        <v>1361</v>
      </c>
      <c r="E264" s="160"/>
      <c r="F264" s="36"/>
      <c r="G264" s="48"/>
      <c r="H264" s="159"/>
      <c r="I264" s="52"/>
      <c r="J264" s="53"/>
      <c r="K264" s="38"/>
      <c r="L264" s="157"/>
      <c r="M264" s="50"/>
      <c r="N264" s="54"/>
      <c r="O264" s="36" t="str">
        <f>IF(Q264="", "NO PRIORITY", IF(ISNA(_xlfn.XLOOKUP(Q264, Organizations!Q:Q, Organizations!P:P, "")), "NO ORG NAME", IF(_xlfn.XLOOKUP(Q264, Organizations!Q:Q, Organizations!P:P, "")="", "NO PRIORITY", _xlfn.XLOOKUP(Q264, Organizations!Q:Q, Organizations!P:P, ""))))</f>
        <v>NO PRIORITY</v>
      </c>
      <c r="R264" s="9" t="str">
        <f t="shared" si="4"/>
        <v>PepsiCo|Manager, Govt Affairs hurtado</v>
      </c>
    </row>
    <row r="265" spans="2:18" s="22" customFormat="1" ht="30.2" customHeight="1">
      <c r="B265" s="212" t="str">
        <f>IF(D265="", "NO PRIORITY", IF(ISNA(_xlfn.XLOOKUP(D265, Organizations!C:C, Organizations!B:B, "")), "NO ORG NAME", IF(_xlfn.XLOOKUP(D265, Organizations!C:C, Organizations!B:B, "")="", "NO PRIORITY", _xlfn.XLOOKUP(D265, Organizations!C:C, Organizations!B:B, ""))))</f>
        <v>B</v>
      </c>
      <c r="C265" s="130" t="s">
        <v>2771</v>
      </c>
      <c r="D265" s="161" t="s">
        <v>1371</v>
      </c>
      <c r="E265" s="160"/>
      <c r="F265" s="36" t="s">
        <v>2772</v>
      </c>
      <c r="G265" s="48"/>
      <c r="H265" s="159"/>
      <c r="I265" s="52"/>
      <c r="J265" s="53"/>
      <c r="K265" s="38"/>
      <c r="L265" s="157"/>
      <c r="M265" s="50"/>
      <c r="N265" s="54"/>
      <c r="O265" s="36" t="str">
        <f>IF(Q265="", "NO PRIORITY", IF(ISNA(_xlfn.XLOOKUP(Q265, Organizations!Q:Q, Organizations!P:P, "")), "NO ORG NAME", IF(_xlfn.XLOOKUP(Q265, Organizations!Q:Q, Organizations!P:P, "")="", "NO PRIORITY", _xlfn.XLOOKUP(Q265, Organizations!Q:Q, Organizations!P:P, ""))))</f>
        <v>NO PRIORITY</v>
      </c>
      <c r="R265" s="9" t="str">
        <f t="shared" si="4"/>
        <v>Pescadon|Valladolid leo</v>
      </c>
    </row>
    <row r="266" spans="2:18" s="22" customFormat="1" ht="30.2" customHeight="1">
      <c r="B266" s="212" t="str">
        <f>IF(D266="", "NO PRIORITY", IF(ISNA(_xlfn.XLOOKUP(D266, Organizations!C:C, Organizations!B:B, "")), "NO ORG NAME", IF(_xlfn.XLOOKUP(D266, Organizations!C:C, Organizations!B:B, "")="", "NO PRIORITY", _xlfn.XLOOKUP(D266, Organizations!C:C, Organizations!B:B, ""))))</f>
        <v>D</v>
      </c>
      <c r="C266" s="130" t="s">
        <v>2773</v>
      </c>
      <c r="D266" s="161" t="s">
        <v>1377</v>
      </c>
      <c r="E266" s="160" t="s">
        <v>2377</v>
      </c>
      <c r="F266" s="36"/>
      <c r="G266" s="48"/>
      <c r="H266" s="159"/>
      <c r="I266" s="52"/>
      <c r="J266" s="53"/>
      <c r="K266" s="38"/>
      <c r="L266" s="157"/>
      <c r="M266" s="50"/>
      <c r="N266" s="54"/>
      <c r="O266" s="36" t="str">
        <f>IF(Q266="", "NO PRIORITY", IF(ISNA(_xlfn.XLOOKUP(Q266, Organizations!Q:Q, Organizations!P:P, "")), "NO ORG NAME", IF(_xlfn.XLOOKUP(Q266, Organizations!Q:Q, Organizations!P:P, "")="", "NO PRIORITY", _xlfn.XLOOKUP(Q266, Organizations!Q:Q, Organizations!P:P, ""))))</f>
        <v>NO PRIORITY</v>
      </c>
      <c r="R266" s="9" t="str">
        <f t="shared" si="4"/>
        <v>PFG=Jordan Gottlieb|Jordan Gottlieb</v>
      </c>
    </row>
    <row r="267" spans="2:18" s="22" customFormat="1" ht="30.2" customHeight="1">
      <c r="B267" s="212" t="str">
        <f>IF(D267="", "NO PRIORITY", IF(ISNA(_xlfn.XLOOKUP(D267, Organizations!C:C, Organizations!B:B, "")), "NO ORG NAME", IF(_xlfn.XLOOKUP(D267, Organizations!C:C, Organizations!B:B, "")="", "NO PRIORITY", _xlfn.XLOOKUP(D267, Organizations!C:C, Organizations!B:B, ""))))</f>
        <v>B</v>
      </c>
      <c r="C267" s="130" t="s">
        <v>2774</v>
      </c>
      <c r="D267" s="161" t="s">
        <v>1389</v>
      </c>
      <c r="E267" s="160"/>
      <c r="F267" s="36"/>
      <c r="G267" s="48"/>
      <c r="H267" s="159"/>
      <c r="I267" s="52"/>
      <c r="J267" s="53"/>
      <c r="K267" s="38"/>
      <c r="L267" s="157"/>
      <c r="M267" s="50"/>
      <c r="N267" s="54"/>
      <c r="O267" s="36" t="str">
        <f>IF(Q267="", "NO PRIORITY", IF(ISNA(_xlfn.XLOOKUP(Q267, Organizations!Q:Q, Organizations!P:P, "")), "NO ORG NAME", IF(_xlfn.XLOOKUP(Q267, Organizations!Q:Q, Organizations!P:P, "")="", "NO PRIORITY", _xlfn.XLOOKUP(Q267, Organizations!Q:Q, Organizations!P:P, ""))))</f>
        <v>NO PRIORITY</v>
      </c>
      <c r="R267" s="9" t="str">
        <f t="shared" si="4"/>
        <v>Pier 48 Indy, LLC|Keith stucker</v>
      </c>
    </row>
    <row r="268" spans="2:18" s="22" customFormat="1" ht="30.2" customHeight="1">
      <c r="B268" s="212" t="str">
        <f>IF(D268="", "NO PRIORITY", IF(ISNA(_xlfn.XLOOKUP(D268, Organizations!C:C, Organizations!B:B, "")), "NO ORG NAME", IF(_xlfn.XLOOKUP(D268, Organizations!C:C, Organizations!B:B, "")="", "NO PRIORITY", _xlfn.XLOOKUP(D268, Organizations!C:C, Organizations!B:B, ""))))</f>
        <v>A+</v>
      </c>
      <c r="C268" s="130" t="s">
        <v>2775</v>
      </c>
      <c r="D268" s="161" t="s">
        <v>1395</v>
      </c>
      <c r="E268" s="160" t="s">
        <v>2438</v>
      </c>
      <c r="F268" s="36"/>
      <c r="G268" s="48"/>
      <c r="H268" s="159" t="s">
        <v>138</v>
      </c>
      <c r="I268" s="52"/>
      <c r="J268" s="53"/>
      <c r="K268" s="38"/>
      <c r="L268" s="157"/>
      <c r="M268" s="50"/>
      <c r="N268" s="54"/>
      <c r="O268" s="36" t="str">
        <f>IF(Q268="", "NO PRIORITY", IF(ISNA(_xlfn.XLOOKUP(Q268, Organizations!Q:Q, Organizations!P:P, "")), "NO ORG NAME", IF(_xlfn.XLOOKUP(Q268, Organizations!Q:Q, Organizations!P:P, "")="", "NO PRIORITY", _xlfn.XLOOKUP(Q268, Organizations!Q:Q, Organizations!P:P, ""))))</f>
        <v>NO PRIORITY</v>
      </c>
      <c r="R268" s="9" t="str">
        <f t="shared" si="4"/>
        <v>Pinstripes|Chefs Cesar, Ryan.d, Pedro.c, Nicole</v>
      </c>
    </row>
    <row r="269" spans="2:18" s="22" customFormat="1" ht="30.2" customHeight="1">
      <c r="B269" s="212" t="str">
        <f>IF(D269="", "NO PRIORITY", IF(ISNA(_xlfn.XLOOKUP(D269, Organizations!C:C, Organizations!B:B, "")), "NO ORG NAME", IF(_xlfn.XLOOKUP(D269, Organizations!C:C, Organizations!B:B, "")="", "NO PRIORITY", _xlfn.XLOOKUP(D269, Organizations!C:C, Organizations!B:B, ""))))</f>
        <v>D</v>
      </c>
      <c r="C269" s="130" t="s">
        <v>2776</v>
      </c>
      <c r="D269" s="161" t="s">
        <v>1396</v>
      </c>
      <c r="E269" s="160"/>
      <c r="F269" s="36" t="s">
        <v>2777</v>
      </c>
      <c r="G269" s="48"/>
      <c r="H269" s="159"/>
      <c r="I269" s="52"/>
      <c r="J269" s="53"/>
      <c r="K269" s="38"/>
      <c r="L269" s="157"/>
      <c r="M269" s="50"/>
      <c r="N269" s="54"/>
      <c r="O269" s="36" t="str">
        <f>IF(Q269="", "NO PRIORITY", IF(ISNA(_xlfn.XLOOKUP(Q269, Organizations!Q:Q, Organizations!P:P, "")), "NO ORG NAME", IF(_xlfn.XLOOKUP(Q269, Organizations!Q:Q, Organizations!P:P, "")="", "NO PRIORITY", _xlfn.XLOOKUP(Q269, Organizations!Q:Q, Organizations!P:P, ""))))</f>
        <v>NO PRIORITY</v>
      </c>
      <c r="R269" s="9" t="str">
        <f t="shared" si="4"/>
        <v>Pita Inn|Hady</v>
      </c>
    </row>
    <row r="270" spans="2:18" s="22" customFormat="1" ht="30.2" customHeight="1">
      <c r="B270" s="212" t="str">
        <f>IF(D270="", "NO PRIORITY", IF(ISNA(_xlfn.XLOOKUP(D270, Organizations!C:C, Organizations!B:B, "")), "NO ORG NAME", IF(_xlfn.XLOOKUP(D270, Organizations!C:C, Organizations!B:B, "")="", "NO PRIORITY", _xlfn.XLOOKUP(D270, Organizations!C:C, Organizations!B:B, ""))))</f>
        <v>A</v>
      </c>
      <c r="C270" s="130" t="s">
        <v>2778</v>
      </c>
      <c r="D270" s="161" t="s">
        <v>1404</v>
      </c>
      <c r="E270" s="160"/>
      <c r="F270" s="36"/>
      <c r="G270" s="48"/>
      <c r="H270" s="159"/>
      <c r="I270" s="52"/>
      <c r="J270" s="53"/>
      <c r="K270" s="38"/>
      <c r="L270" s="157"/>
      <c r="M270" s="50"/>
      <c r="N270" s="54"/>
      <c r="O270" s="36" t="str">
        <f>IF(Q270="", "NO PRIORITY", IF(ISNA(_xlfn.XLOOKUP(Q270, Organizations!Q:Q, Organizations!P:P, "")), "NO ORG NAME", IF(_xlfn.XLOOKUP(Q270, Organizations!Q:Q, Organizations!P:P, "")="", "NO PRIORITY", _xlfn.XLOOKUP(Q270, Organizations!Q:Q, Organizations!P:P, ""))))</f>
        <v>NO PRIORITY</v>
      </c>
      <c r="R270" s="9" t="str">
        <f t="shared" si="4"/>
        <v xml:space="preserve">Planks Tavern on the Water|Exec chef Elton Mann and  Brady Cohen GM </v>
      </c>
    </row>
    <row r="271" spans="2:18" s="22" customFormat="1" ht="30.2" customHeight="1">
      <c r="B271" s="212" t="str">
        <f>IF(D271="", "NO PRIORITY", IF(ISNA(_xlfn.XLOOKUP(D271, Organizations!C:C, Organizations!B:B, "")), "NO ORG NAME", IF(_xlfn.XLOOKUP(D271, Organizations!C:C, Organizations!B:B, "")="", "NO PRIORITY", _xlfn.XLOOKUP(D271, Organizations!C:C, Organizations!B:B, ""))))</f>
        <v>A</v>
      </c>
      <c r="C271" s="130" t="s">
        <v>2779</v>
      </c>
      <c r="D271" s="161" t="s">
        <v>1404</v>
      </c>
      <c r="E271" s="160" t="s">
        <v>2780</v>
      </c>
      <c r="F271" s="36" t="s">
        <v>2781</v>
      </c>
      <c r="G271" s="48"/>
      <c r="H271" s="159" t="s">
        <v>138</v>
      </c>
      <c r="I271" s="52"/>
      <c r="J271" s="53"/>
      <c r="K271" s="38"/>
      <c r="L271" s="157"/>
      <c r="M271" s="50"/>
      <c r="N271" s="54"/>
      <c r="O271" s="36" t="str">
        <f>IF(Q271="", "NO PRIORITY", IF(ISNA(_xlfn.XLOOKUP(Q271, Organizations!Q:Q, Organizations!P:P, "")), "NO ORG NAME", IF(_xlfn.XLOOKUP(Q271, Organizations!Q:Q, Organizations!P:P, "")="", "NO PRIORITY", _xlfn.XLOOKUP(Q271, Organizations!Q:Q, Organizations!P:P, ""))))</f>
        <v>NO PRIORITY</v>
      </c>
      <c r="R271" s="9" t="str">
        <f t="shared" si="4"/>
        <v>Planks Tavern on the Water|Brady Cohen</v>
      </c>
    </row>
    <row r="272" spans="2:18" s="22" customFormat="1" ht="30.2" customHeight="1">
      <c r="B272" s="212" t="str">
        <f>IF(D272="", "NO PRIORITY", IF(ISNA(_xlfn.XLOOKUP(D272, Organizations!C:C, Organizations!B:B, "")), "NO ORG NAME", IF(_xlfn.XLOOKUP(D272, Organizations!C:C, Organizations!B:B, "")="", "NO PRIORITY", _xlfn.XLOOKUP(D272, Organizations!C:C, Organizations!B:B, ""))))</f>
        <v>D</v>
      </c>
      <c r="C272" s="130" t="s">
        <v>2782</v>
      </c>
      <c r="D272" s="161" t="s">
        <v>1405</v>
      </c>
      <c r="E272" s="160"/>
      <c r="F272" s="36"/>
      <c r="G272" s="48"/>
      <c r="H272" s="159"/>
      <c r="I272" s="52"/>
      <c r="J272" s="53"/>
      <c r="K272" s="38"/>
      <c r="L272" s="157"/>
      <c r="M272" s="50"/>
      <c r="N272" s="54"/>
      <c r="O272" s="36" t="str">
        <f>IF(Q272="", "NO PRIORITY", IF(ISNA(_xlfn.XLOOKUP(Q272, Organizations!Q:Q, Organizations!P:P, "")), "NO ORG NAME", IF(_xlfn.XLOOKUP(Q272, Organizations!Q:Q, Organizations!P:P, "")="", "NO PRIORITY", _xlfn.XLOOKUP(Q272, Organizations!Q:Q, Organizations!P:P, ""))))</f>
        <v>NO PRIORITY</v>
      </c>
      <c r="R272" s="9" t="str">
        <f t="shared" si="4"/>
        <v>Plantastic Indy|Bartlett taiana</v>
      </c>
    </row>
    <row r="273" spans="2:18" s="22" customFormat="1" ht="30.2" customHeight="1">
      <c r="B273" s="212" t="str">
        <f>IF(D273="", "NO PRIORITY", IF(ISNA(_xlfn.XLOOKUP(D273, Organizations!C:C, Organizations!B:B, "")), "NO ORG NAME", IF(_xlfn.XLOOKUP(D273, Organizations!C:C, Organizations!B:B, "")="", "NO PRIORITY", _xlfn.XLOOKUP(D273, Organizations!C:C, Organizations!B:B, ""))))</f>
        <v>B</v>
      </c>
      <c r="C273" s="130" t="s">
        <v>2783</v>
      </c>
      <c r="D273" s="161" t="s">
        <v>1406</v>
      </c>
      <c r="E273" s="160"/>
      <c r="F273" s="36" t="s">
        <v>2784</v>
      </c>
      <c r="G273" s="48"/>
      <c r="H273" s="159"/>
      <c r="I273" s="52"/>
      <c r="J273" s="53"/>
      <c r="K273" s="38"/>
      <c r="L273" s="157"/>
      <c r="M273" s="50"/>
      <c r="N273" s="54"/>
      <c r="O273" s="36" t="str">
        <f>IF(Q273="", "NO PRIORITY", IF(ISNA(_xlfn.XLOOKUP(Q273, Organizations!Q:Q, Organizations!P:P, "")), "NO ORG NAME", IF(_xlfn.XLOOKUP(Q273, Organizations!Q:Q, Organizations!P:P, "")="", "NO PRIORITY", _xlfn.XLOOKUP(Q273, Organizations!Q:Q, Organizations!P:P, ""))))</f>
        <v>NO PRIORITY</v>
      </c>
      <c r="R273" s="9" t="str">
        <f t="shared" si="4"/>
        <v>Planteneers|Borkovec kyle</v>
      </c>
    </row>
    <row r="274" spans="2:18" s="22" customFormat="1" ht="30.2" customHeight="1">
      <c r="B274" s="212" t="str">
        <f>IF(D274="", "NO PRIORITY", IF(ISNA(_xlfn.XLOOKUP(D274, Organizations!C:C, Organizations!B:B, "")), "NO ORG NAME", IF(_xlfn.XLOOKUP(D274, Organizations!C:C, Organizations!B:B, "")="", "NO PRIORITY", _xlfn.XLOOKUP(D274, Organizations!C:C, Organizations!B:B, ""))))</f>
        <v>B</v>
      </c>
      <c r="C274" s="130" t="s">
        <v>2785</v>
      </c>
      <c r="D274" s="161" t="s">
        <v>1406</v>
      </c>
      <c r="E274" s="160"/>
      <c r="F274" s="36" t="s">
        <v>2786</v>
      </c>
      <c r="G274" s="48"/>
      <c r="H274" s="159"/>
      <c r="I274" s="52"/>
      <c r="J274" s="53"/>
      <c r="K274" s="38"/>
      <c r="L274" s="157"/>
      <c r="M274" s="50"/>
      <c r="N274" s="54"/>
      <c r="O274" s="36" t="str">
        <f>IF(Q274="", "NO PRIORITY", IF(ISNA(_xlfn.XLOOKUP(Q274, Organizations!Q:Q, Organizations!P:P, "")), "NO ORG NAME", IF(_xlfn.XLOOKUP(Q274, Organizations!Q:Q, Organizations!P:P, "")="", "NO PRIORITY", _xlfn.XLOOKUP(Q274, Organizations!Q:Q, Organizations!P:P, ""))))</f>
        <v>NO PRIORITY</v>
      </c>
      <c r="R274" s="9" t="str">
        <f t="shared" si="4"/>
        <v>Planteneers|Henry samuel</v>
      </c>
    </row>
    <row r="275" spans="2:18" s="22" customFormat="1" ht="30.2" customHeight="1">
      <c r="B275" s="212" t="str">
        <f>IF(D275="", "NO PRIORITY", IF(ISNA(_xlfn.XLOOKUP(D275, Organizations!C:C, Organizations!B:B, "")), "NO ORG NAME", IF(_xlfn.XLOOKUP(D275, Organizations!C:C, Organizations!B:B, "")="", "NO PRIORITY", _xlfn.XLOOKUP(D275, Organizations!C:C, Organizations!B:B, ""))))</f>
        <v>B</v>
      </c>
      <c r="C275" s="130" t="s">
        <v>2787</v>
      </c>
      <c r="D275" s="161" t="s">
        <v>1406</v>
      </c>
      <c r="E275" s="160"/>
      <c r="F275" s="36" t="s">
        <v>2788</v>
      </c>
      <c r="G275" s="48"/>
      <c r="H275" s="159"/>
      <c r="I275" s="52"/>
      <c r="J275" s="53"/>
      <c r="K275" s="38"/>
      <c r="L275" s="157"/>
      <c r="M275" s="50"/>
      <c r="N275" s="54"/>
      <c r="O275" s="36" t="str">
        <f>IF(Q275="", "NO PRIORITY", IF(ISNA(_xlfn.XLOOKUP(Q275, Organizations!Q:Q, Organizations!P:P, "")), "NO ORG NAME", IF(_xlfn.XLOOKUP(Q275, Organizations!Q:Q, Organizations!P:P, "")="", "NO PRIORITY", _xlfn.XLOOKUP(Q275, Organizations!Q:Q, Organizations!P:P, ""))))</f>
        <v>NO PRIORITY</v>
      </c>
      <c r="R275" s="9" t="str">
        <f t="shared" si="4"/>
        <v>Planteneers|Montanez Tatiana</v>
      </c>
    </row>
    <row r="276" spans="2:18" s="22" customFormat="1" ht="30.2" customHeight="1">
      <c r="B276" s="212" t="str">
        <f>IF(D276="", "NO PRIORITY", IF(ISNA(_xlfn.XLOOKUP(D276, Organizations!C:C, Organizations!B:B, "")), "NO ORG NAME", IF(_xlfn.XLOOKUP(D276, Organizations!C:C, Organizations!B:B, "")="", "NO PRIORITY", _xlfn.XLOOKUP(D276, Organizations!C:C, Organizations!B:B, ""))))</f>
        <v>C</v>
      </c>
      <c r="C276" s="130" t="s">
        <v>2789</v>
      </c>
      <c r="D276" s="161" t="s">
        <v>1408</v>
      </c>
      <c r="E276" s="160" t="s">
        <v>2403</v>
      </c>
      <c r="F276" s="36"/>
      <c r="G276" s="48" t="s">
        <v>2400</v>
      </c>
      <c r="H276" s="159" t="s">
        <v>141</v>
      </c>
      <c r="I276" s="52"/>
      <c r="J276" s="53" t="s">
        <v>2400</v>
      </c>
      <c r="K276" s="38"/>
      <c r="L276" s="157"/>
      <c r="M276" s="50"/>
      <c r="N276" s="54"/>
      <c r="O276" s="36" t="str">
        <f>IF(Q276="", "NO PRIORITY", IF(ISNA(_xlfn.XLOOKUP(Q276, Organizations!Q:Q, Organizations!P:P, "")), "NO ORG NAME", IF(_xlfn.XLOOKUP(Q276, Organizations!Q:Q, Organizations!P:P, "")="", "NO PRIORITY", _xlfn.XLOOKUP(Q276, Organizations!Q:Q, Organizations!P:P, ""))))</f>
        <v>NO PRIORITY</v>
      </c>
      <c r="R276" s="9" t="str">
        <f t="shared" si="4"/>
        <v xml:space="preserve">Pleasant House Pub|Chefs owner Art and Chelsea Jackson </v>
      </c>
    </row>
    <row r="277" spans="2:18" s="22" customFormat="1" ht="30.2" customHeight="1">
      <c r="B277" s="212" t="str">
        <f>IF(D277="", "NO PRIORITY", IF(ISNA(_xlfn.XLOOKUP(D277, Organizations!C:C, Organizations!B:B, "")), "NO ORG NAME", IF(_xlfn.XLOOKUP(D277, Organizations!C:C, Organizations!B:B, "")="", "NO PRIORITY", _xlfn.XLOOKUP(D277, Organizations!C:C, Organizations!B:B, ""))))</f>
        <v>NO PRIORITY</v>
      </c>
      <c r="C277" s="130" t="s">
        <v>2790</v>
      </c>
      <c r="D277" s="161" t="s">
        <v>1415</v>
      </c>
      <c r="E277" s="160"/>
      <c r="F277" s="36"/>
      <c r="G277" s="48"/>
      <c r="H277" s="159"/>
      <c r="I277" s="52"/>
      <c r="J277" s="53"/>
      <c r="K277" s="38"/>
      <c r="L277" s="157"/>
      <c r="M277" s="50"/>
      <c r="N277" s="54"/>
      <c r="O277" s="36" t="str">
        <f>IF(Q277="", "NO PRIORITY", IF(ISNA(_xlfn.XLOOKUP(Q277, Organizations!Q:Q, Organizations!P:P, "")), "NO ORG NAME", IF(_xlfn.XLOOKUP(Q277, Organizations!Q:Q, Organizations!P:P, "")="", "NO PRIORITY", _xlfn.XLOOKUP(Q277, Organizations!Q:Q, Organizations!P:P, ""))))</f>
        <v>NO PRIORITY</v>
      </c>
      <c r="R277" s="9" t="str">
        <f t="shared" si="4"/>
        <v>Porkys BBQ &amp; Grill|William mylan</v>
      </c>
    </row>
    <row r="278" spans="2:18" s="22" customFormat="1" ht="30.2" customHeight="1">
      <c r="B278" s="212" t="str">
        <f>IF(D278="", "NO PRIORITY", IF(ISNA(_xlfn.XLOOKUP(D278, Organizations!C:C, Organizations!B:B, "")), "NO ORG NAME", IF(_xlfn.XLOOKUP(D278, Organizations!C:C, Organizations!B:B, "")="", "NO PRIORITY", _xlfn.XLOOKUP(D278, Organizations!C:C, Organizations!B:B, ""))))</f>
        <v>D</v>
      </c>
      <c r="C278" s="130" t="s">
        <v>2791</v>
      </c>
      <c r="D278" s="161" t="s">
        <v>1416</v>
      </c>
      <c r="E278" s="160"/>
      <c r="F278" s="36"/>
      <c r="G278" s="48"/>
      <c r="H278" s="159"/>
      <c r="I278" s="52"/>
      <c r="J278" s="53"/>
      <c r="K278" s="38"/>
      <c r="L278" s="157"/>
      <c r="M278" s="50"/>
      <c r="N278" s="54"/>
      <c r="O278" s="36" t="str">
        <f>IF(Q278="", "NO PRIORITY", IF(ISNA(_xlfn.XLOOKUP(Q278, Organizations!Q:Q, Organizations!P:P, "")), "NO ORG NAME", IF(_xlfn.XLOOKUP(Q278, Organizations!Q:Q, Organizations!P:P, "")="", "NO PRIORITY", _xlfn.XLOOKUP(Q278, Organizations!Q:Q, Organizations!P:P, ""))))</f>
        <v>NO PRIORITY</v>
      </c>
      <c r="R278" s="9" t="str">
        <f t="shared" si="4"/>
        <v>Porky's BBQ &amp; Grill|Kurt miller</v>
      </c>
    </row>
    <row r="279" spans="2:18" s="22" customFormat="1" ht="30.2" customHeight="1">
      <c r="B279" s="212" t="str">
        <f>IF(D279="", "NO PRIORITY", IF(ISNA(_xlfn.XLOOKUP(D279, Organizations!C:C, Organizations!B:B, "")), "NO ORG NAME", IF(_xlfn.XLOOKUP(D279, Organizations!C:C, Organizations!B:B, "")="", "NO PRIORITY", _xlfn.XLOOKUP(D279, Organizations!C:C, Organizations!B:B, ""))))</f>
        <v>B</v>
      </c>
      <c r="C279" s="130" t="s">
        <v>2792</v>
      </c>
      <c r="D279" s="161" t="s">
        <v>1417</v>
      </c>
      <c r="E279" s="160"/>
      <c r="F279" s="36" t="s">
        <v>2788</v>
      </c>
      <c r="G279" s="48"/>
      <c r="H279" s="159"/>
      <c r="I279" s="52"/>
      <c r="J279" s="53"/>
      <c r="K279" s="38"/>
      <c r="L279" s="157"/>
      <c r="M279" s="50"/>
      <c r="N279" s="54"/>
      <c r="O279" s="36" t="str">
        <f>IF(Q279="", "NO PRIORITY", IF(ISNA(_xlfn.XLOOKUP(Q279, Organizations!Q:Q, Organizations!P:P, "")), "NO ORG NAME", IF(_xlfn.XLOOKUP(Q279, Organizations!Q:Q, Organizations!P:P, "")="", "NO PRIORITY", _xlfn.XLOOKUP(Q279, Organizations!Q:Q, Organizations!P:P, ""))))</f>
        <v>NO PRIORITY</v>
      </c>
      <c r="R279" s="9" t="str">
        <f t="shared" si="4"/>
        <v>Port Drive In|Skrzypczak zygmut</v>
      </c>
    </row>
    <row r="280" spans="2:18" s="22" customFormat="1" ht="30.2" customHeight="1">
      <c r="B280" s="212" t="str">
        <f>IF(D280="", "NO PRIORITY", IF(ISNA(_xlfn.XLOOKUP(D280, Organizations!C:C, Organizations!B:B, "")), "NO ORG NAME", IF(_xlfn.XLOOKUP(D280, Organizations!C:C, Organizations!B:B, "")="", "NO PRIORITY", _xlfn.XLOOKUP(D280, Organizations!C:C, Organizations!B:B, ""))))</f>
        <v>B</v>
      </c>
      <c r="C280" s="130" t="s">
        <v>2793</v>
      </c>
      <c r="D280" s="161" t="s">
        <v>1419</v>
      </c>
      <c r="E280" s="160"/>
      <c r="F280" s="36" t="s">
        <v>2794</v>
      </c>
      <c r="G280" s="48"/>
      <c r="H280" s="159"/>
      <c r="I280" s="52"/>
      <c r="J280" s="53"/>
      <c r="K280" s="38"/>
      <c r="L280" s="157"/>
      <c r="M280" s="50"/>
      <c r="N280" s="54"/>
      <c r="O280" s="36" t="str">
        <f>IF(Q280="", "NO PRIORITY", IF(ISNA(_xlfn.XLOOKUP(Q280, Organizations!Q:Q, Organizations!P:P, "")), "NO ORG NAME", IF(_xlfn.XLOOKUP(Q280, Organizations!Q:Q, Organizations!P:P, "")="", "NO PRIORITY", _xlfn.XLOOKUP(Q280, Organizations!Q:Q, Organizations!P:P, ""))))</f>
        <v>NO PRIORITY</v>
      </c>
      <c r="R280" s="9" t="str">
        <f t="shared" si="4"/>
        <v>Portillo's|Kern garrett</v>
      </c>
    </row>
    <row r="281" spans="2:18" s="22" customFormat="1" ht="30.2" customHeight="1">
      <c r="B281" s="212" t="str">
        <f>IF(D281="", "NO PRIORITY", IF(ISNA(_xlfn.XLOOKUP(D281, Organizations!C:C, Organizations!B:B, "")), "NO ORG NAME", IF(_xlfn.XLOOKUP(D281, Organizations!C:C, Organizations!B:B, "")="", "NO PRIORITY", _xlfn.XLOOKUP(D281, Organizations!C:C, Organizations!B:B, ""))))</f>
        <v>A</v>
      </c>
      <c r="C281" s="130" t="s">
        <v>407</v>
      </c>
      <c r="D281" s="161" t="s">
        <v>1423</v>
      </c>
      <c r="E281" s="160"/>
      <c r="F281" s="36" t="s">
        <v>2795</v>
      </c>
      <c r="G281" s="48"/>
      <c r="H281" s="159"/>
      <c r="I281" s="52"/>
      <c r="J281" s="53"/>
      <c r="K281" s="38"/>
      <c r="L281" s="157"/>
      <c r="M281" s="50"/>
      <c r="N281" s="54"/>
      <c r="O281" s="36" t="str">
        <f>IF(Q281="", "NO PRIORITY", IF(ISNA(_xlfn.XLOOKUP(Q281, Organizations!Q:Q, Organizations!P:P, "")), "NO ORG NAME", IF(_xlfn.XLOOKUP(Q281, Organizations!Q:Q, Organizations!P:P, "")="", "NO PRIORITY", _xlfn.XLOOKUP(Q281, Organizations!Q:Q, Organizations!P:P, ""))))</f>
        <v>NO PRIORITY</v>
      </c>
      <c r="R281" s="9" t="str">
        <f t="shared" si="4"/>
        <v>Postboy|Sysco</v>
      </c>
    </row>
    <row r="282" spans="2:18" s="22" customFormat="1" ht="30.2" customHeight="1">
      <c r="B282" s="212" t="str">
        <f>IF(D282="", "NO PRIORITY", IF(ISNA(_xlfn.XLOOKUP(D282, Organizations!C:C, Organizations!B:B, "")), "NO ORG NAME", IF(_xlfn.XLOOKUP(D282, Organizations!C:C, Organizations!B:B, "")="", "NO PRIORITY", _xlfn.XLOOKUP(D282, Organizations!C:C, Organizations!B:B, ""))))</f>
        <v>A+</v>
      </c>
      <c r="C282" s="130" t="s">
        <v>2796</v>
      </c>
      <c r="D282" s="161" t="s">
        <v>2797</v>
      </c>
      <c r="E282" s="160"/>
      <c r="F282" s="36"/>
      <c r="G282" s="48"/>
      <c r="H282" s="159"/>
      <c r="I282" s="52"/>
      <c r="J282" s="53"/>
      <c r="K282" s="38"/>
      <c r="L282" s="157"/>
      <c r="M282" s="50"/>
      <c r="N282" s="54"/>
      <c r="O282" s="36" t="str">
        <f>IF(Q282="", "NO PRIORITY", IF(ISNA(_xlfn.XLOOKUP(Q282, Organizations!Q:Q, Organizations!P:P, "")), "NO ORG NAME", IF(_xlfn.XLOOKUP(Q282, Organizations!Q:Q, Organizations!P:P, "")="", "NO PRIORITY", _xlfn.XLOOKUP(Q282, Organizations!Q:Q, Organizations!P:P, ""))))</f>
        <v>NO PRIORITY</v>
      </c>
      <c r="R282" s="9" t="str">
        <f t="shared" si="4"/>
        <v>Premier Produce|Lou Minaglia</v>
      </c>
    </row>
    <row r="283" spans="2:18" s="22" customFormat="1" ht="30.2" customHeight="1">
      <c r="B283" s="212" t="str">
        <f>IF(D283="", "NO PRIORITY", IF(ISNA(_xlfn.XLOOKUP(D283, Organizations!C:C, Organizations!B:B, "")), "NO ORG NAME", IF(_xlfn.XLOOKUP(D283, Organizations!C:C, Organizations!B:B, "")="", "NO PRIORITY", _xlfn.XLOOKUP(D283, Organizations!C:C, Organizations!B:B, ""))))</f>
        <v>B</v>
      </c>
      <c r="C283" s="130" t="s">
        <v>2798</v>
      </c>
      <c r="D283" s="161" t="s">
        <v>1429</v>
      </c>
      <c r="E283" s="160"/>
      <c r="F283" s="36" t="s">
        <v>2799</v>
      </c>
      <c r="G283" s="48"/>
      <c r="H283" s="159"/>
      <c r="I283" s="52"/>
      <c r="J283" s="53"/>
      <c r="K283" s="38"/>
      <c r="L283" s="157"/>
      <c r="M283" s="50"/>
      <c r="N283" s="54"/>
      <c r="O283" s="36" t="str">
        <f>IF(Q283="", "NO PRIORITY", IF(ISNA(_xlfn.XLOOKUP(Q283, Organizations!Q:Q, Organizations!P:P, "")), "NO ORG NAME", IF(_xlfn.XLOOKUP(Q283, Organizations!Q:Q, Organizations!P:P, "")="", "NO PRIORITY", _xlfn.XLOOKUP(Q283, Organizations!Q:Q, Organizations!P:P, ""))))</f>
        <v>NO PRIORITY</v>
      </c>
      <c r="R283" s="9" t="str">
        <f t="shared" si="4"/>
        <v>Prepared Foods Magazine|Jones wilbert</v>
      </c>
    </row>
    <row r="284" spans="2:18" s="22" customFormat="1" ht="30.2" customHeight="1">
      <c r="B284" s="212" t="str">
        <f>IF(D284="", "NO PRIORITY", IF(ISNA(_xlfn.XLOOKUP(D284, Organizations!C:C, Organizations!B:B, "")), "NO ORG NAME", IF(_xlfn.XLOOKUP(D284, Organizations!C:C, Organizations!B:B, "")="", "NO PRIORITY", _xlfn.XLOOKUP(D284, Organizations!C:C, Organizations!B:B, ""))))</f>
        <v>A</v>
      </c>
      <c r="C284" s="130" t="s">
        <v>2800</v>
      </c>
      <c r="D284" s="161" t="s">
        <v>1434</v>
      </c>
      <c r="E284" s="160" t="s">
        <v>2403</v>
      </c>
      <c r="F284" s="36"/>
      <c r="G284" s="48" t="s">
        <v>2400</v>
      </c>
      <c r="H284" s="159" t="s">
        <v>141</v>
      </c>
      <c r="I284" s="52"/>
      <c r="J284" s="53" t="s">
        <v>2400</v>
      </c>
      <c r="K284" s="38"/>
      <c r="L284" s="157"/>
      <c r="M284" s="50"/>
      <c r="N284" s="54"/>
      <c r="O284" s="36" t="str">
        <f>IF(Q284="", "NO PRIORITY", IF(ISNA(_xlfn.XLOOKUP(Q284, Organizations!Q:Q, Organizations!P:P, "")), "NO ORG NAME", IF(_xlfn.XLOOKUP(Q284, Organizations!Q:Q, Organizations!P:P, "")="", "NO PRIORITY", _xlfn.XLOOKUP(Q284, Organizations!Q:Q, Organizations!P:P, ""))))</f>
        <v>NO PRIORITY</v>
      </c>
      <c r="R284" s="9" t="str">
        <f t="shared" si="4"/>
        <v>Prime Steak|Chris Pappas</v>
      </c>
    </row>
    <row r="285" spans="2:18" s="22" customFormat="1" ht="30.2" customHeight="1">
      <c r="B285" s="212" t="str">
        <f>IF(D285="", "NO PRIORITY", IF(ISNA(_xlfn.XLOOKUP(D285, Organizations!C:C, Organizations!B:B, "")), "NO ORG NAME", IF(_xlfn.XLOOKUP(D285, Organizations!C:C, Organizations!B:B, "")="", "NO PRIORITY", _xlfn.XLOOKUP(D285, Organizations!C:C, Organizations!B:B, ""))))</f>
        <v>A</v>
      </c>
      <c r="C285" s="130" t="s">
        <v>2761</v>
      </c>
      <c r="D285" s="161" t="s">
        <v>1439</v>
      </c>
      <c r="E285" s="160"/>
      <c r="F285" s="36"/>
      <c r="G285" s="48"/>
      <c r="H285" s="159"/>
      <c r="I285" s="52"/>
      <c r="J285" s="53"/>
      <c r="K285" s="38"/>
      <c r="L285" s="157"/>
      <c r="M285" s="50"/>
      <c r="N285" s="54"/>
      <c r="O285" s="36" t="str">
        <f>IF(Q285="", "NO PRIORITY", IF(ISNA(_xlfn.XLOOKUP(Q285, Organizations!Q:Q, Organizations!P:P, "")), "NO ORG NAME", IF(_xlfn.XLOOKUP(Q285, Organizations!Q:Q, Organizations!P:P, "")="", "NO PRIORITY", _xlfn.XLOOKUP(Q285, Organizations!Q:Q, Organizations!P:P, ""))))</f>
        <v>NO PRIORITY</v>
      </c>
      <c r="R285" s="9" t="str">
        <f t="shared" si="4"/>
        <v xml:space="preserve">Provecho|USF Brian Mish </v>
      </c>
    </row>
    <row r="286" spans="2:18" s="22" customFormat="1" ht="30.2" customHeight="1">
      <c r="B286" s="212" t="str">
        <f>IF(D286="", "NO PRIORITY", IF(ISNA(_xlfn.XLOOKUP(D286, Organizations!C:C, Organizations!B:B, "")), "NO ORG NAME", IF(_xlfn.XLOOKUP(D286, Organizations!C:C, Organizations!B:B, "")="", "NO PRIORITY", _xlfn.XLOOKUP(D286, Organizations!C:C, Organizations!B:B, ""))))</f>
        <v>D</v>
      </c>
      <c r="C286" s="130" t="s">
        <v>2801</v>
      </c>
      <c r="D286" s="161" t="s">
        <v>1445</v>
      </c>
      <c r="E286" s="160"/>
      <c r="F286" s="36"/>
      <c r="G286" s="48"/>
      <c r="H286" s="159"/>
      <c r="I286" s="52"/>
      <c r="J286" s="53"/>
      <c r="K286" s="38"/>
      <c r="L286" s="157"/>
      <c r="M286" s="50"/>
      <c r="N286" s="54"/>
      <c r="O286" s="36" t="str">
        <f>IF(Q286="", "NO PRIORITY", IF(ISNA(_xlfn.XLOOKUP(Q286, Organizations!Q:Q, Organizations!P:P, "")), "NO ORG NAME", IF(_xlfn.XLOOKUP(Q286, Organizations!Q:Q, Organizations!P:P, "")="", "NO PRIORITY", _xlfn.XLOOKUP(Q286, Organizations!Q:Q, Organizations!P:P, ""))))</f>
        <v>NO PRIORITY</v>
      </c>
      <c r="R286" s="9" t="str">
        <f t="shared" si="4"/>
        <v>Public Bar|Chef Andreas Gabby, Lex</v>
      </c>
    </row>
    <row r="287" spans="2:18" s="22" customFormat="1" ht="30.2" customHeight="1">
      <c r="B287" s="212" t="str">
        <f>IF(D287="", "NO PRIORITY", IF(ISNA(_xlfn.XLOOKUP(D287, Organizations!C:C, Organizations!B:B, "")), "NO ORG NAME", IF(_xlfn.XLOOKUP(D287, Organizations!C:C, Organizations!B:B, "")="", "NO PRIORITY", _xlfn.XLOOKUP(D287, Organizations!C:C, Organizations!B:B, ""))))</f>
        <v>D</v>
      </c>
      <c r="C287" s="130" t="s">
        <v>2802</v>
      </c>
      <c r="D287" s="161" t="s">
        <v>1446</v>
      </c>
      <c r="E287" s="160"/>
      <c r="F287" s="36" t="s">
        <v>2803</v>
      </c>
      <c r="G287" s="48"/>
      <c r="H287" s="159"/>
      <c r="I287" s="52"/>
      <c r="J287" s="53"/>
      <c r="K287" s="38"/>
      <c r="L287" s="157"/>
      <c r="M287" s="50"/>
      <c r="N287" s="54"/>
      <c r="O287" s="36" t="str">
        <f>IF(Q287="", "NO PRIORITY", IF(ISNA(_xlfn.XLOOKUP(Q287, Organizations!Q:Q, Organizations!P:P, "")), "NO ORG NAME", IF(_xlfn.XLOOKUP(Q287, Organizations!Q:Q, Organizations!P:P, "")="", "NO PRIORITY", _xlfn.XLOOKUP(Q287, Organizations!Q:Q, Organizations!P:P, ""))))</f>
        <v>NO PRIORITY</v>
      </c>
      <c r="R287" s="9" t="str">
        <f t="shared" si="4"/>
        <v>Pui Tak Center|Meter jonathan</v>
      </c>
    </row>
    <row r="288" spans="2:18" s="22" customFormat="1" ht="30.2" customHeight="1">
      <c r="B288" s="212" t="str">
        <f>IF(D288="", "NO PRIORITY", IF(ISNA(_xlfn.XLOOKUP(D288, Organizations!C:C, Organizations!B:B, "")), "NO ORG NAME", IF(_xlfn.XLOOKUP(D288, Organizations!C:C, Organizations!B:B, "")="", "NO PRIORITY", _xlfn.XLOOKUP(D288, Organizations!C:C, Organizations!B:B, ""))))</f>
        <v>NO PRIORITY</v>
      </c>
      <c r="C288" s="130" t="s">
        <v>2804</v>
      </c>
      <c r="D288" s="161" t="s">
        <v>1447</v>
      </c>
      <c r="E288" s="160"/>
      <c r="F288" s="36"/>
      <c r="G288" s="48"/>
      <c r="H288" s="159"/>
      <c r="I288" s="52"/>
      <c r="J288" s="53"/>
      <c r="K288" s="38"/>
      <c r="L288" s="157"/>
      <c r="M288" s="50"/>
      <c r="N288" s="54"/>
      <c r="O288" s="36" t="str">
        <f>IF(Q288="", "NO PRIORITY", IF(ISNA(_xlfn.XLOOKUP(Q288, Organizations!Q:Q, Organizations!P:P, "")), "NO ORG NAME", IF(_xlfn.XLOOKUP(Q288, Organizations!Q:Q, Organizations!P:P, "")="", "NO PRIORITY", _xlfn.XLOOKUP(Q288, Organizations!Q:Q, Organizations!P:P, ""))))</f>
        <v>NO PRIORITY</v>
      </c>
      <c r="R288" s="9" t="str">
        <f t="shared" si="4"/>
        <v xml:space="preserve">Purdue|Ashley Sargent </v>
      </c>
    </row>
    <row r="289" spans="2:18" s="22" customFormat="1" ht="30.2" customHeight="1">
      <c r="B289" s="212" t="str">
        <f>IF(D289="", "NO PRIORITY", IF(ISNA(_xlfn.XLOOKUP(D289, Organizations!C:C, Organizations!B:B, "")), "NO ORG NAME", IF(_xlfn.XLOOKUP(D289, Organizations!C:C, Organizations!B:B, "")="", "NO PRIORITY", _xlfn.XLOOKUP(D289, Organizations!C:C, Organizations!B:B, ""))))</f>
        <v>D</v>
      </c>
      <c r="C289" s="130" t="s">
        <v>2805</v>
      </c>
      <c r="D289" s="161" t="s">
        <v>1449</v>
      </c>
      <c r="E289" s="160"/>
      <c r="F289" s="36" t="s">
        <v>2806</v>
      </c>
      <c r="G289" s="48"/>
      <c r="H289" s="159"/>
      <c r="I289" s="52"/>
      <c r="J289" s="53"/>
      <c r="K289" s="38"/>
      <c r="L289" s="157"/>
      <c r="M289" s="50"/>
      <c r="N289" s="54"/>
      <c r="O289" s="36" t="str">
        <f>IF(Q289="", "NO PRIORITY", IF(ISNA(_xlfn.XLOOKUP(Q289, Organizations!Q:Q, Organizations!P:P, "")), "NO ORG NAME", IF(_xlfn.XLOOKUP(Q289, Organizations!Q:Q, Organizations!P:P, "")="", "NO PRIORITY", _xlfn.XLOOKUP(Q289, Organizations!Q:Q, Organizations!P:P, ""))))</f>
        <v>NO PRIORITY</v>
      </c>
      <c r="R289" s="9" t="str">
        <f t="shared" si="4"/>
        <v>PURDUE UNIVERSITY NORTHWEST|RIVERA</v>
      </c>
    </row>
    <row r="290" spans="2:18" s="22" customFormat="1" ht="30.2" customHeight="1">
      <c r="B290" s="212" t="str">
        <f>IF(D290="", "NO PRIORITY", IF(ISNA(_xlfn.XLOOKUP(D290, Organizations!C:C, Organizations!B:B, "")), "NO ORG NAME", IF(_xlfn.XLOOKUP(D290, Organizations!C:C, Organizations!B:B, "")="", "NO PRIORITY", _xlfn.XLOOKUP(D290, Organizations!C:C, Organizations!B:B, ""))))</f>
        <v>C</v>
      </c>
      <c r="C290" s="130" t="s">
        <v>2807</v>
      </c>
      <c r="D290" s="161" t="s">
        <v>1450</v>
      </c>
      <c r="E290" s="160"/>
      <c r="F290" s="36" t="s">
        <v>2808</v>
      </c>
      <c r="G290" s="48"/>
      <c r="H290" s="159"/>
      <c r="I290" s="52"/>
      <c r="J290" s="53"/>
      <c r="K290" s="38"/>
      <c r="L290" s="157"/>
      <c r="M290" s="50"/>
      <c r="N290" s="54"/>
      <c r="O290" s="36" t="str">
        <f>IF(Q290="", "NO PRIORITY", IF(ISNA(_xlfn.XLOOKUP(Q290, Organizations!Q:Q, Organizations!P:P, "")), "NO ORG NAME", IF(_xlfn.XLOOKUP(Q290, Organizations!Q:Q, Organizations!P:P, "")="", "NO PRIORITY", _xlfn.XLOOKUP(Q290, Organizations!Q:Q, Organizations!P:P, ""))))</f>
        <v>NO PRIORITY</v>
      </c>
      <c r="R290" s="9" t="str">
        <f t="shared" si="4"/>
        <v>Purple Carrot|Parks-Fried aubrey</v>
      </c>
    </row>
    <row r="291" spans="2:18" s="22" customFormat="1" ht="30.2" customHeight="1">
      <c r="B291" s="212" t="str">
        <f>IF(D291="", "NO PRIORITY", IF(ISNA(_xlfn.XLOOKUP(D291, Organizations!C:C, Organizations!B:B, "")), "NO ORG NAME", IF(_xlfn.XLOOKUP(D291, Organizations!C:C, Organizations!B:B, "")="", "NO PRIORITY", _xlfn.XLOOKUP(D291, Organizations!C:C, Organizations!B:B, ""))))</f>
        <v>C</v>
      </c>
      <c r="C291" s="130" t="s">
        <v>2809</v>
      </c>
      <c r="D291" s="161" t="s">
        <v>1450</v>
      </c>
      <c r="E291" s="160"/>
      <c r="F291" s="36" t="s">
        <v>2810</v>
      </c>
      <c r="G291" s="48"/>
      <c r="H291" s="159"/>
      <c r="I291" s="52"/>
      <c r="J291" s="53"/>
      <c r="K291" s="38"/>
      <c r="L291" s="157"/>
      <c r="M291" s="50"/>
      <c r="N291" s="54"/>
      <c r="O291" s="36" t="str">
        <f>IF(Q291="", "NO PRIORITY", IF(ISNA(_xlfn.XLOOKUP(Q291, Organizations!Q:Q, Organizations!P:P, "")), "NO ORG NAME", IF(_xlfn.XLOOKUP(Q291, Organizations!Q:Q, Organizations!P:P, "")="", "NO PRIORITY", _xlfn.XLOOKUP(Q291, Organizations!Q:Q, Organizations!P:P, ""))))</f>
        <v>NO PRIORITY</v>
      </c>
      <c r="R291" s="9" t="str">
        <f t="shared" si="4"/>
        <v>Purple Carrot|Pepper sophie</v>
      </c>
    </row>
    <row r="292" spans="2:18" s="22" customFormat="1" ht="30.2" customHeight="1">
      <c r="B292" s="212" t="str">
        <f>IF(D292="", "NO PRIORITY", IF(ISNA(_xlfn.XLOOKUP(D292, Organizations!C:C, Organizations!B:B, "")), "NO ORG NAME", IF(_xlfn.XLOOKUP(D292, Organizations!C:C, Organizations!B:B, "")="", "NO PRIORITY", _xlfn.XLOOKUP(D292, Organizations!C:C, Organizations!B:B, ""))))</f>
        <v>B</v>
      </c>
      <c r="C292" s="130" t="s">
        <v>2811</v>
      </c>
      <c r="D292" s="161" t="s">
        <v>1471</v>
      </c>
      <c r="E292" s="160"/>
      <c r="F292" s="36" t="s">
        <v>2812</v>
      </c>
      <c r="G292" s="48"/>
      <c r="H292" s="159"/>
      <c r="I292" s="52"/>
      <c r="J292" s="53"/>
      <c r="K292" s="38"/>
      <c r="L292" s="157"/>
      <c r="M292" s="50"/>
      <c r="N292" s="54"/>
      <c r="O292" s="36" t="str">
        <f>IF(Q292="", "NO PRIORITY", IF(ISNA(_xlfn.XLOOKUP(Q292, Organizations!Q:Q, Organizations!P:P, "")), "NO ORG NAME", IF(_xlfn.XLOOKUP(Q292, Organizations!Q:Q, Organizations!P:P, "")="", "NO PRIORITY", _xlfn.XLOOKUP(Q292, Organizations!Q:Q, Organizations!P:P, ""))))</f>
        <v>NO PRIORITY</v>
      </c>
      <c r="R292" s="9" t="str">
        <f t="shared" si="4"/>
        <v>RATIONAL USA|Suski Ivan</v>
      </c>
    </row>
    <row r="293" spans="2:18" s="22" customFormat="1" ht="30.2" customHeight="1">
      <c r="B293" s="212" t="str">
        <f>IF(D293="", "NO PRIORITY", IF(ISNA(_xlfn.XLOOKUP(D293, Organizations!C:C, Organizations!B:B, "")), "NO ORG NAME", IF(_xlfn.XLOOKUP(D293, Organizations!C:C, Organizations!B:B, "")="", "NO PRIORITY", _xlfn.XLOOKUP(D293, Organizations!C:C, Organizations!B:B, ""))))</f>
        <v>B</v>
      </c>
      <c r="C293" s="130" t="s">
        <v>2813</v>
      </c>
      <c r="D293" s="161" t="s">
        <v>1475</v>
      </c>
      <c r="E293" s="160"/>
      <c r="F293" s="36" t="s">
        <v>2814</v>
      </c>
      <c r="G293" s="48"/>
      <c r="H293" s="159"/>
      <c r="I293" s="52"/>
      <c r="J293" s="53"/>
      <c r="K293" s="38"/>
      <c r="L293" s="157"/>
      <c r="M293" s="50"/>
      <c r="N293" s="54"/>
      <c r="O293" s="36" t="str">
        <f>IF(Q293="", "NO PRIORITY", IF(ISNA(_xlfn.XLOOKUP(Q293, Organizations!Q:Q, Organizations!P:P, "")), "NO ORG NAME", IF(_xlfn.XLOOKUP(Q293, Organizations!Q:Q, Organizations!P:P, "")="", "NO PRIORITY", _xlfn.XLOOKUP(Q293, Organizations!Q:Q, Organizations!P:P, ""))))</f>
        <v>NO PRIORITY</v>
      </c>
      <c r="R293" s="9" t="str">
        <f t="shared" si="4"/>
        <v>RDV Corp|Kastelz jckie</v>
      </c>
    </row>
    <row r="294" spans="2:18" s="22" customFormat="1" ht="30.2" customHeight="1">
      <c r="B294" s="212" t="str">
        <f>IF(D294="", "NO PRIORITY", IF(ISNA(_xlfn.XLOOKUP(D294, Organizations!C:C, Organizations!B:B, "")), "NO ORG NAME", IF(_xlfn.XLOOKUP(D294, Organizations!C:C, Organizations!B:B, "")="", "NO PRIORITY", _xlfn.XLOOKUP(D294, Organizations!C:C, Organizations!B:B, ""))))</f>
        <v>D</v>
      </c>
      <c r="C294" s="130" t="s">
        <v>2815</v>
      </c>
      <c r="D294" s="161" t="s">
        <v>1486</v>
      </c>
      <c r="E294" s="160"/>
      <c r="F294" s="36" t="s">
        <v>2816</v>
      </c>
      <c r="G294" s="48"/>
      <c r="H294" s="159"/>
      <c r="I294" s="52"/>
      <c r="J294" s="53"/>
      <c r="K294" s="38"/>
      <c r="L294" s="157"/>
      <c r="M294" s="50"/>
      <c r="N294" s="54"/>
      <c r="O294" s="36" t="str">
        <f>IF(Q294="", "NO PRIORITY", IF(ISNA(_xlfn.XLOOKUP(Q294, Organizations!Q:Q, Organizations!P:P, "")), "NO ORG NAME", IF(_xlfn.XLOOKUP(Q294, Organizations!Q:Q, Organizations!P:P, "")="", "NO PRIORITY", _xlfn.XLOOKUP(Q294, Organizations!Q:Q, Organizations!P:P, ""))))</f>
        <v>NO PRIORITY</v>
      </c>
      <c r="R294" s="9" t="str">
        <f t="shared" si="4"/>
        <v>Rewards Network|Ames Elliott</v>
      </c>
    </row>
    <row r="295" spans="2:18" s="22" customFormat="1" ht="30.2" customHeight="1">
      <c r="B295" s="212" t="str">
        <f>IF(D295="", "NO PRIORITY", IF(ISNA(_xlfn.XLOOKUP(D295, Organizations!C:C, Organizations!B:B, "")), "NO ORG NAME", IF(_xlfn.XLOOKUP(D295, Organizations!C:C, Organizations!B:B, "")="", "NO PRIORITY", _xlfn.XLOOKUP(D295, Organizations!C:C, Organizations!B:B, ""))))</f>
        <v>C</v>
      </c>
      <c r="C295" s="130" t="s">
        <v>2817</v>
      </c>
      <c r="D295" s="161" t="s">
        <v>1489</v>
      </c>
      <c r="E295" s="160"/>
      <c r="F295" s="36" t="s">
        <v>2818</v>
      </c>
      <c r="G295" s="48"/>
      <c r="H295" s="159"/>
      <c r="I295" s="52"/>
      <c r="J295" s="53"/>
      <c r="K295" s="38"/>
      <c r="L295" s="157"/>
      <c r="M295" s="50"/>
      <c r="N295" s="54"/>
      <c r="O295" s="36" t="str">
        <f>IF(Q295="", "NO PRIORITY", IF(ISNA(_xlfn.XLOOKUP(Q295, Organizations!Q:Q, Organizations!P:P, "")), "NO ORG NAME", IF(_xlfn.XLOOKUP(Q295, Organizations!Q:Q, Organizations!P:P, "")="", "NO PRIORITY", _xlfn.XLOOKUP(Q295, Organizations!Q:Q, Organizations!P:P, ""))))</f>
        <v>NO PRIORITY</v>
      </c>
      <c r="R295" s="9" t="str">
        <f t="shared" si="4"/>
        <v>RICHWAY|Sutton Silas</v>
      </c>
    </row>
    <row r="296" spans="2:18" s="22" customFormat="1" ht="30.2" customHeight="1">
      <c r="B296" s="212" t="str">
        <f>IF(D296="", "NO PRIORITY", IF(ISNA(_xlfn.XLOOKUP(D296, Organizations!C:C, Organizations!B:B, "")), "NO ORG NAME", IF(_xlfn.XLOOKUP(D296, Organizations!C:C, Organizations!B:B, "")="", "NO PRIORITY", _xlfn.XLOOKUP(D296, Organizations!C:C, Organizations!B:B, ""))))</f>
        <v>B</v>
      </c>
      <c r="C296" s="130" t="s">
        <v>2819</v>
      </c>
      <c r="D296" s="161" t="s">
        <v>1502</v>
      </c>
      <c r="E296" s="160"/>
      <c r="F296" s="36"/>
      <c r="G296" s="48"/>
      <c r="H296" s="159"/>
      <c r="I296" s="52"/>
      <c r="J296" s="53"/>
      <c r="K296" s="38"/>
      <c r="L296" s="157"/>
      <c r="M296" s="50"/>
      <c r="N296" s="54"/>
      <c r="O296" s="36" t="str">
        <f>IF(Q296="", "NO PRIORITY", IF(ISNA(_xlfn.XLOOKUP(Q296, Organizations!Q:Q, Organizations!P:P, "")), "NO ORG NAME", IF(_xlfn.XLOOKUP(Q296, Organizations!Q:Q, Organizations!P:P, "")="", "NO PRIORITY", _xlfn.XLOOKUP(Q296, Organizations!Q:Q, Organizations!P:P, ""))))</f>
        <v>NO PRIORITY</v>
      </c>
      <c r="R296" s="9" t="str">
        <f t="shared" si="4"/>
        <v>Rob's Meat|Rob and abby</v>
      </c>
    </row>
    <row r="297" spans="2:18" s="22" customFormat="1" ht="30.2" customHeight="1">
      <c r="B297" s="212" t="str">
        <f>IF(D297="", "NO PRIORITY", IF(ISNA(_xlfn.XLOOKUP(D297, Organizations!C:C, Organizations!B:B, "")), "NO ORG NAME", IF(_xlfn.XLOOKUP(D297, Organizations!C:C, Organizations!B:B, "")="", "NO PRIORITY", _xlfn.XLOOKUP(D297, Organizations!C:C, Organizations!B:B, ""))))</f>
        <v>C</v>
      </c>
      <c r="C297" s="130" t="s">
        <v>2820</v>
      </c>
      <c r="D297" s="161" t="s">
        <v>1503</v>
      </c>
      <c r="E297" s="160"/>
      <c r="F297" s="36" t="s">
        <v>2821</v>
      </c>
      <c r="G297" s="48"/>
      <c r="H297" s="159"/>
      <c r="I297" s="52"/>
      <c r="J297" s="53"/>
      <c r="K297" s="38"/>
      <c r="L297" s="157"/>
      <c r="M297" s="50"/>
      <c r="N297" s="54"/>
      <c r="O297" s="36" t="str">
        <f>IF(Q297="", "NO PRIORITY", IF(ISNA(_xlfn.XLOOKUP(Q297, Organizations!Q:Q, Organizations!P:P, "")), "NO ORG NAME", IF(_xlfn.XLOOKUP(Q297, Organizations!Q:Q, Organizations!P:P, "")="", "NO PRIORITY", _xlfn.XLOOKUP(Q297, Organizations!Q:Q, Organizations!P:P, ""))))</f>
        <v>NO PRIORITY</v>
      </c>
      <c r="R297" s="9" t="str">
        <f t="shared" si="4"/>
        <v>Roc City Bar and Grill|Batus kevin</v>
      </c>
    </row>
    <row r="298" spans="2:18" s="22" customFormat="1" ht="30.2" customHeight="1">
      <c r="B298" s="212" t="str">
        <f>IF(D298="", "NO PRIORITY", IF(ISNA(_xlfn.XLOOKUP(D298, Organizations!C:C, Organizations!B:B, "")), "NO ORG NAME", IF(_xlfn.XLOOKUP(D298, Organizations!C:C, Organizations!B:B, "")="", "NO PRIORITY", _xlfn.XLOOKUP(D298, Organizations!C:C, Organizations!B:B, ""))))</f>
        <v>C</v>
      </c>
      <c r="C298" s="130" t="s">
        <v>2822</v>
      </c>
      <c r="D298" s="161" t="s">
        <v>1506</v>
      </c>
      <c r="E298" s="160"/>
      <c r="F298" s="36" t="s">
        <v>2823</v>
      </c>
      <c r="G298" s="48"/>
      <c r="H298" s="159"/>
      <c r="I298" s="52"/>
      <c r="J298" s="53"/>
      <c r="K298" s="38"/>
      <c r="L298" s="157"/>
      <c r="M298" s="50"/>
      <c r="N298" s="54"/>
      <c r="O298" s="36" t="str">
        <f>IF(Q298="", "NO PRIORITY", IF(ISNA(_xlfn.XLOOKUP(Q298, Organizations!Q:Q, Organizations!P:P, "")), "NO ORG NAME", IF(_xlfn.XLOOKUP(Q298, Organizations!Q:Q, Organizations!P:P, "")="", "NO PRIORITY", _xlfn.XLOOKUP(Q298, Organizations!Q:Q, Organizations!P:P, ""))))</f>
        <v>NO PRIORITY</v>
      </c>
      <c r="R298" s="9" t="str">
        <f t="shared" si="4"/>
        <v>Rogers Park Restaurant|Monroe mell</v>
      </c>
    </row>
    <row r="299" spans="2:18" s="22" customFormat="1" ht="30.2" customHeight="1">
      <c r="B299" s="212" t="str">
        <f>IF(D299="", "NO PRIORITY", IF(ISNA(_xlfn.XLOOKUP(D299, Organizations!C:C, Organizations!B:B, "")), "NO ORG NAME", IF(_xlfn.XLOOKUP(D299, Organizations!C:C, Organizations!B:B, "")="", "NO PRIORITY", _xlfn.XLOOKUP(D299, Organizations!C:C, Organizations!B:B, ""))))</f>
        <v>D</v>
      </c>
      <c r="C299" s="130" t="s">
        <v>2824</v>
      </c>
      <c r="D299" s="161" t="s">
        <v>1509</v>
      </c>
      <c r="E299" s="160"/>
      <c r="F299" s="36" t="s">
        <v>2825</v>
      </c>
      <c r="G299" s="48"/>
      <c r="H299" s="159"/>
      <c r="I299" s="52"/>
      <c r="J299" s="53"/>
      <c r="K299" s="38"/>
      <c r="L299" s="157"/>
      <c r="M299" s="50"/>
      <c r="N299" s="54"/>
      <c r="O299" s="36" t="str">
        <f>IF(Q299="", "NO PRIORITY", IF(ISNA(_xlfn.XLOOKUP(Q299, Organizations!Q:Q, Organizations!P:P, "")), "NO ORG NAME", IF(_xlfn.XLOOKUP(Q299, Organizations!Q:Q, Organizations!P:P, "")="", "NO PRIORITY", _xlfn.XLOOKUP(Q299, Organizations!Q:Q, Organizations!P:P, ""))))</f>
        <v>NO PRIORITY</v>
      </c>
      <c r="R299" s="9" t="str">
        <f t="shared" si="4"/>
        <v>Roman Village|Rugiero Patrick</v>
      </c>
    </row>
    <row r="300" spans="2:18" s="22" customFormat="1" ht="30.2" customHeight="1">
      <c r="B300" s="212" t="str">
        <f>IF(D300="", "NO PRIORITY", IF(ISNA(_xlfn.XLOOKUP(D300, Organizations!C:C, Organizations!B:B, "")), "NO ORG NAME", IF(_xlfn.XLOOKUP(D300, Organizations!C:C, Organizations!B:B, "")="", "NO PRIORITY", _xlfn.XLOOKUP(D300, Organizations!C:C, Organizations!B:B, ""))))</f>
        <v>B</v>
      </c>
      <c r="C300" s="130" t="s">
        <v>2826</v>
      </c>
      <c r="D300" s="161" t="s">
        <v>1512</v>
      </c>
      <c r="E300" s="160"/>
      <c r="F300" s="36"/>
      <c r="G300" s="48"/>
      <c r="H300" s="159"/>
      <c r="I300" s="52"/>
      <c r="J300" s="53"/>
      <c r="K300" s="38"/>
      <c r="L300" s="157"/>
      <c r="M300" s="50"/>
      <c r="N300" s="54"/>
      <c r="O300" s="36" t="str">
        <f>IF(Q300="", "NO PRIORITY", IF(ISNA(_xlfn.XLOOKUP(Q300, Organizations!Q:Q, Organizations!P:P, "")), "NO ORG NAME", IF(_xlfn.XLOOKUP(Q300, Organizations!Q:Q, Organizations!P:P, "")="", "NO PRIORITY", _xlfn.XLOOKUP(Q300, Organizations!Q:Q, Organizations!P:P, ""))))</f>
        <v>NO PRIORITY</v>
      </c>
      <c r="R300" s="9" t="str">
        <f t="shared" si="4"/>
        <v>Roots &amp; Vine Produce And Cafe|CEO jones</v>
      </c>
    </row>
    <row r="301" spans="2:18" s="22" customFormat="1" ht="30.2" customHeight="1">
      <c r="B301" s="212" t="str">
        <f>IF(D301="", "NO PRIORITY", IF(ISNA(_xlfn.XLOOKUP(D301, Organizations!C:C, Organizations!B:B, "")), "NO ORG NAME", IF(_xlfn.XLOOKUP(D301, Organizations!C:C, Organizations!B:B, "")="", "NO PRIORITY", _xlfn.XLOOKUP(D301, Organizations!C:C, Organizations!B:B, ""))))</f>
        <v>B</v>
      </c>
      <c r="C301" s="130" t="s">
        <v>2827</v>
      </c>
      <c r="D301" s="161" t="s">
        <v>1521</v>
      </c>
      <c r="E301" s="160"/>
      <c r="F301" s="36"/>
      <c r="G301" s="48"/>
      <c r="H301" s="159"/>
      <c r="I301" s="52"/>
      <c r="J301" s="53"/>
      <c r="K301" s="38"/>
      <c r="L301" s="157"/>
      <c r="M301" s="50"/>
      <c r="N301" s="54"/>
      <c r="O301" s="36" t="str">
        <f>IF(Q301="", "NO PRIORITY", IF(ISNA(_xlfn.XLOOKUP(Q301, Organizations!Q:Q, Organizations!P:P, "")), "NO ORG NAME", IF(_xlfn.XLOOKUP(Q301, Organizations!Q:Q, Organizations!P:P, "")="", "NO PRIORITY", _xlfn.XLOOKUP(Q301, Organizations!Q:Q, Organizations!P:P, ""))))</f>
        <v>NO PRIORITY</v>
      </c>
      <c r="R301" s="9" t="str">
        <f t="shared" si="4"/>
        <v>Rose Mary|Chef Joe Flamm</v>
      </c>
    </row>
    <row r="302" spans="2:18" s="22" customFormat="1" ht="30.2" customHeight="1">
      <c r="B302" s="212" t="str">
        <f>IF(D302="", "NO PRIORITY", IF(ISNA(_xlfn.XLOOKUP(D302, Organizations!C:C, Organizations!B:B, "")), "NO ORG NAME", IF(_xlfn.XLOOKUP(D302, Organizations!C:C, Organizations!B:B, "")="", "NO PRIORITY", _xlfn.XLOOKUP(D302, Organizations!C:C, Organizations!B:B, ""))))</f>
        <v>C</v>
      </c>
      <c r="C302" s="130" t="s">
        <v>2828</v>
      </c>
      <c r="D302" s="161" t="s">
        <v>1525</v>
      </c>
      <c r="E302" s="160"/>
      <c r="F302" s="36"/>
      <c r="G302" s="48"/>
      <c r="H302" s="159"/>
      <c r="I302" s="52"/>
      <c r="J302" s="53"/>
      <c r="K302" s="38"/>
      <c r="L302" s="157"/>
      <c r="M302" s="50"/>
      <c r="N302" s="54"/>
      <c r="O302" s="36" t="str">
        <f>IF(Q302="", "NO PRIORITY", IF(ISNA(_xlfn.XLOOKUP(Q302, Organizations!Q:Q, Organizations!P:P, "")), "NO ORG NAME", IF(_xlfn.XLOOKUP(Q302, Organizations!Q:Q, Organizations!P:P, "")="", "NO PRIORITY", _xlfn.XLOOKUP(Q302, Organizations!Q:Q, Organizations!P:P, ""))))</f>
        <v>NO PRIORITY</v>
      </c>
      <c r="R302" s="9" t="str">
        <f t="shared" si="4"/>
        <v xml:space="preserve">Route 66|Jim Drewenski alberto </v>
      </c>
    </row>
    <row r="303" spans="2:18" s="22" customFormat="1" ht="30.2" customHeight="1">
      <c r="B303" s="212" t="str">
        <f>IF(D303="", "NO PRIORITY", IF(ISNA(_xlfn.XLOOKUP(D303, Organizations!C:C, Organizations!B:B, "")), "NO ORG NAME", IF(_xlfn.XLOOKUP(D303, Organizations!C:C, Organizations!B:B, "")="", "NO PRIORITY", _xlfn.XLOOKUP(D303, Organizations!C:C, Organizations!B:B, ""))))</f>
        <v>A</v>
      </c>
      <c r="C303" s="130" t="s">
        <v>2829</v>
      </c>
      <c r="D303" s="161" t="s">
        <v>1529</v>
      </c>
      <c r="E303" s="160" t="s">
        <v>2438</v>
      </c>
      <c r="F303" s="36"/>
      <c r="G303" s="48" t="s">
        <v>2400</v>
      </c>
      <c r="H303" s="159" t="s">
        <v>166</v>
      </c>
      <c r="I303" s="52"/>
      <c r="J303" s="53" t="s">
        <v>1530</v>
      </c>
      <c r="K303" s="38" t="s">
        <v>144</v>
      </c>
      <c r="L303" s="157"/>
      <c r="M303" s="50" t="s">
        <v>2400</v>
      </c>
      <c r="N303" s="54"/>
      <c r="O303" s="36" t="str">
        <f>IF(Q303="", "NO PRIORITY", IF(ISNA(_xlfn.XLOOKUP(Q303, Organizations!Q:Q, Organizations!P:P, "")), "NO ORG NAME", IF(_xlfn.XLOOKUP(Q303, Organizations!Q:Q, Organizations!P:P, "")="", "NO PRIORITY", _xlfn.XLOOKUP(Q303, Organizations!Q:Q, Organizations!P:P, ""))))</f>
        <v>NO PRIORITY</v>
      </c>
      <c r="R303" s="9" t="str">
        <f t="shared" si="4"/>
        <v xml:space="preserve">Royal Sonesta Downtown/River North|Exec Chef John Rudolph </v>
      </c>
    </row>
    <row r="304" spans="2:18" s="22" customFormat="1" ht="30.2" customHeight="1">
      <c r="B304" s="212" t="str">
        <f>IF(D304="", "NO PRIORITY", IF(ISNA(_xlfn.XLOOKUP(D304, Organizations!C:C, Organizations!B:B, "")), "NO ORG NAME", IF(_xlfn.XLOOKUP(D304, Organizations!C:C, Organizations!B:B, "")="", "NO PRIORITY", _xlfn.XLOOKUP(D304, Organizations!C:C, Organizations!B:B, ""))))</f>
        <v>D</v>
      </c>
      <c r="C304" s="130" t="s">
        <v>2830</v>
      </c>
      <c r="D304" s="161" t="s">
        <v>1533</v>
      </c>
      <c r="E304" s="160"/>
      <c r="F304" s="36" t="s">
        <v>2831</v>
      </c>
      <c r="G304" s="48"/>
      <c r="H304" s="159"/>
      <c r="I304" s="52"/>
      <c r="J304" s="53"/>
      <c r="K304" s="38"/>
      <c r="L304" s="157"/>
      <c r="M304" s="50"/>
      <c r="N304" s="54"/>
      <c r="O304" s="36" t="str">
        <f>IF(Q304="", "NO PRIORITY", IF(ISNA(_xlfn.XLOOKUP(Q304, Organizations!Q:Q, Organizations!P:P, "")), "NO ORG NAME", IF(_xlfn.XLOOKUP(Q304, Organizations!Q:Q, Organizations!P:P, "")="", "NO PRIORITY", _xlfn.XLOOKUP(Q304, Organizations!Q:Q, Organizations!P:P, ""))))</f>
        <v>NO PRIORITY</v>
      </c>
      <c r="R304" s="9" t="str">
        <f t="shared" si="4"/>
        <v>Rumi Grill Inc|Rashid</v>
      </c>
    </row>
    <row r="305" spans="2:18" s="22" customFormat="1" ht="30.2" customHeight="1">
      <c r="B305" s="212" t="str">
        <f>IF(D305="", "NO PRIORITY", IF(ISNA(_xlfn.XLOOKUP(D305, Organizations!C:C, Organizations!B:B, "")), "NO ORG NAME", IF(_xlfn.XLOOKUP(D305, Organizations!C:C, Organizations!B:B, "")="", "NO PRIORITY", _xlfn.XLOOKUP(D305, Organizations!C:C, Organizations!B:B, ""))))</f>
        <v>D</v>
      </c>
      <c r="C305" s="130" t="s">
        <v>2832</v>
      </c>
      <c r="D305" s="161" t="s">
        <v>1544</v>
      </c>
      <c r="E305" s="160"/>
      <c r="F305" s="36"/>
      <c r="G305" s="48"/>
      <c r="H305" s="159"/>
      <c r="I305" s="52"/>
      <c r="J305" s="53"/>
      <c r="K305" s="38"/>
      <c r="L305" s="157"/>
      <c r="M305" s="50"/>
      <c r="N305" s="54"/>
      <c r="O305" s="36" t="str">
        <f>IF(Q305="", "NO PRIORITY", IF(ISNA(_xlfn.XLOOKUP(Q305, Organizations!Q:Q, Organizations!P:P, "")), "NO ORG NAME", IF(_xlfn.XLOOKUP(Q305, Organizations!Q:Q, Organizations!P:P, "")="", "NO PRIORITY", _xlfn.XLOOKUP(Q305, Organizations!Q:Q, Organizations!P:P, ""))))</f>
        <v>NO PRIORITY</v>
      </c>
      <c r="R305" s="9" t="str">
        <f t="shared" si="4"/>
        <v>S2 City Grill &amp; Daiquiri Bar|Johnson</v>
      </c>
    </row>
    <row r="306" spans="2:18" s="22" customFormat="1" ht="30.2" customHeight="1">
      <c r="B306" s="212" t="str">
        <f>IF(D306="", "NO PRIORITY", IF(ISNA(_xlfn.XLOOKUP(D306, Organizations!C:C, Organizations!B:B, "")), "NO ORG NAME", IF(_xlfn.XLOOKUP(D306, Organizations!C:C, Organizations!B:B, "")="", "NO PRIORITY", _xlfn.XLOOKUP(D306, Organizations!C:C, Organizations!B:B, ""))))</f>
        <v>D</v>
      </c>
      <c r="C306" s="130" t="s">
        <v>2833</v>
      </c>
      <c r="D306" s="161" t="s">
        <v>1544</v>
      </c>
      <c r="E306" s="160"/>
      <c r="F306" s="36"/>
      <c r="G306" s="48"/>
      <c r="H306" s="159"/>
      <c r="I306" s="52"/>
      <c r="J306" s="53"/>
      <c r="K306" s="38"/>
      <c r="L306" s="157"/>
      <c r="M306" s="50"/>
      <c r="N306" s="54"/>
      <c r="O306" s="36" t="str">
        <f>IF(Q306="", "NO PRIORITY", IF(ISNA(_xlfn.XLOOKUP(Q306, Organizations!Q:Q, Organizations!P:P, "")), "NO ORG NAME", IF(_xlfn.XLOOKUP(Q306, Organizations!Q:Q, Organizations!P:P, "")="", "NO PRIORITY", _xlfn.XLOOKUP(Q306, Organizations!Q:Q, Organizations!P:P, ""))))</f>
        <v>NO PRIORITY</v>
      </c>
      <c r="R306" s="9" t="str">
        <f t="shared" si="4"/>
        <v>S2 City Grill &amp; Daiquiri Bar|Latman</v>
      </c>
    </row>
    <row r="307" spans="2:18" s="22" customFormat="1" ht="30.2" customHeight="1">
      <c r="B307" s="212" t="str">
        <f>IF(D307="", "NO PRIORITY", IF(ISNA(_xlfn.XLOOKUP(D307, Organizations!C:C, Organizations!B:B, "")), "NO ORG NAME", IF(_xlfn.XLOOKUP(D307, Organizations!C:C, Organizations!B:B, "")="", "NO PRIORITY", _xlfn.XLOOKUP(D307, Organizations!C:C, Organizations!B:B, ""))))</f>
        <v>NO PRIORITY</v>
      </c>
      <c r="C307" s="130" t="s">
        <v>2834</v>
      </c>
      <c r="D307" s="161" t="s">
        <v>1545</v>
      </c>
      <c r="E307" s="160"/>
      <c r="F307" s="36"/>
      <c r="G307" s="48"/>
      <c r="H307" s="159"/>
      <c r="I307" s="52"/>
      <c r="J307" s="53"/>
      <c r="K307" s="38"/>
      <c r="L307" s="157"/>
      <c r="M307" s="50"/>
      <c r="N307" s="54"/>
      <c r="O307" s="36" t="str">
        <f>IF(Q307="", "NO PRIORITY", IF(ISNA(_xlfn.XLOOKUP(Q307, Organizations!Q:Q, Organizations!P:P, "")), "NO ORG NAME", IF(_xlfn.XLOOKUP(Q307, Organizations!Q:Q, Organizations!P:P, "")="", "NO PRIORITY", _xlfn.XLOOKUP(Q307, Organizations!Q:Q, Organizations!P:P, ""))))</f>
        <v>NO PRIORITY</v>
      </c>
      <c r="R307" s="9" t="str">
        <f t="shared" si="4"/>
        <v>S2 Express Grill|Barakat suheir</v>
      </c>
    </row>
    <row r="308" spans="2:18" s="22" customFormat="1" ht="30.2" customHeight="1">
      <c r="B308" s="212" t="str">
        <f>IF(D308="", "NO PRIORITY", IF(ISNA(_xlfn.XLOOKUP(D308, Organizations!C:C, Organizations!B:B, "")), "NO ORG NAME", IF(_xlfn.XLOOKUP(D308, Organizations!C:C, Organizations!B:B, "")="", "NO PRIORITY", _xlfn.XLOOKUP(D308, Organizations!C:C, Organizations!B:B, ""))))</f>
        <v>D</v>
      </c>
      <c r="C308" s="130" t="s">
        <v>2835</v>
      </c>
      <c r="D308" s="161" t="s">
        <v>1552</v>
      </c>
      <c r="E308" s="160"/>
      <c r="F308" s="36" t="s">
        <v>2836</v>
      </c>
      <c r="G308" s="48"/>
      <c r="H308" s="159"/>
      <c r="I308" s="52"/>
      <c r="J308" s="53"/>
      <c r="K308" s="38"/>
      <c r="L308" s="157"/>
      <c r="M308" s="50"/>
      <c r="N308" s="54"/>
      <c r="O308" s="36" t="str">
        <f>IF(Q308="", "NO PRIORITY", IF(ISNA(_xlfn.XLOOKUP(Q308, Organizations!Q:Q, Organizations!P:P, "")), "NO ORG NAME", IF(_xlfn.XLOOKUP(Q308, Organizations!Q:Q, Organizations!P:P, "")="", "NO PRIORITY", _xlfn.XLOOKUP(Q308, Organizations!Q:Q, Organizations!P:P, ""))))</f>
        <v>NO PRIORITY</v>
      </c>
      <c r="R308" s="9" t="str">
        <f t="shared" si="4"/>
        <v>SALT.|Groce alex</v>
      </c>
    </row>
    <row r="309" spans="2:18" s="22" customFormat="1" ht="30.2" customHeight="1">
      <c r="B309" s="212" t="str">
        <f>IF(D309="", "NO PRIORITY", IF(ISNA(_xlfn.XLOOKUP(D309, Organizations!C:C, Organizations!B:B, "")), "NO ORG NAME", IF(_xlfn.XLOOKUP(D309, Organizations!C:C, Organizations!B:B, "")="", "NO PRIORITY", _xlfn.XLOOKUP(D309, Organizations!C:C, Organizations!B:B, ""))))</f>
        <v>D</v>
      </c>
      <c r="C309" s="130" t="s">
        <v>2837</v>
      </c>
      <c r="D309" s="161" t="s">
        <v>1558</v>
      </c>
      <c r="E309" s="160"/>
      <c r="F309" s="36"/>
      <c r="G309" s="48"/>
      <c r="H309" s="159"/>
      <c r="I309" s="52"/>
      <c r="J309" s="53"/>
      <c r="K309" s="38"/>
      <c r="L309" s="157"/>
      <c r="M309" s="50"/>
      <c r="N309" s="54" t="s">
        <v>387</v>
      </c>
      <c r="O309" s="36" t="str">
        <f>IF(Q309="", "NO PRIORITY", IF(ISNA(_xlfn.XLOOKUP(Q309, Organizations!Q:Q, Organizations!P:P, "")), "NO ORG NAME", IF(_xlfn.XLOOKUP(Q309, Organizations!Q:Q, Organizations!P:P, "")="", "NO PRIORITY", _xlfn.XLOOKUP(Q309, Organizations!Q:Q, Organizations!P:P, ""))))</f>
        <v>NO PRIORITY</v>
      </c>
      <c r="R309" s="9" t="str">
        <f t="shared" si="4"/>
        <v>Saz's Hospitality Group|Taborski, CEC, CCA, PCII brian</v>
      </c>
    </row>
    <row r="310" spans="2:18" s="22" customFormat="1" ht="30.2" customHeight="1">
      <c r="B310" s="212" t="str">
        <f>IF(D310="", "NO PRIORITY", IF(ISNA(_xlfn.XLOOKUP(D310, Organizations!C:C, Organizations!B:B, "")), "NO ORG NAME", IF(_xlfn.XLOOKUP(D310, Organizations!C:C, Organizations!B:B, "")="", "NO PRIORITY", _xlfn.XLOOKUP(D310, Organizations!C:C, Organizations!B:B, ""))))</f>
        <v>B</v>
      </c>
      <c r="C310" s="130" t="s">
        <v>2838</v>
      </c>
      <c r="D310" s="161" t="s">
        <v>1563</v>
      </c>
      <c r="E310" s="160"/>
      <c r="F310" s="36"/>
      <c r="G310" s="48"/>
      <c r="H310" s="159"/>
      <c r="I310" s="52"/>
      <c r="J310" s="53"/>
      <c r="K310" s="38"/>
      <c r="L310" s="157"/>
      <c r="M310" s="50"/>
      <c r="N310" s="54"/>
      <c r="O310" s="36" t="str">
        <f>IF(Q310="", "NO PRIORITY", IF(ISNA(_xlfn.XLOOKUP(Q310, Organizations!Q:Q, Organizations!P:P, "")), "NO ORG NAME", IF(_xlfn.XLOOKUP(Q310, Organizations!Q:Q, Organizations!P:P, "")="", "NO PRIORITY", _xlfn.XLOOKUP(Q310, Organizations!Q:Q, Organizations!P:P, ""))))</f>
        <v>NO PRIORITY</v>
      </c>
      <c r="R310" s="9" t="str">
        <f t="shared" si="4"/>
        <v>Scratch Kitchen|Jesse Ayello Patrick obrien</v>
      </c>
    </row>
    <row r="311" spans="2:18" s="22" customFormat="1" ht="30.2" customHeight="1">
      <c r="B311" s="212" t="str">
        <f>IF(D311="", "NO PRIORITY", IF(ISNA(_xlfn.XLOOKUP(D311, Organizations!C:C, Organizations!B:B, "")), "NO ORG NAME", IF(_xlfn.XLOOKUP(D311, Organizations!C:C, Organizations!B:B, "")="", "NO PRIORITY", _xlfn.XLOOKUP(D311, Organizations!C:C, Organizations!B:B, ""))))</f>
        <v>B</v>
      </c>
      <c r="C311" s="130" t="s">
        <v>2839</v>
      </c>
      <c r="D311" s="161" t="s">
        <v>1567</v>
      </c>
      <c r="E311" s="160"/>
      <c r="F311" s="36"/>
      <c r="G311" s="48"/>
      <c r="H311" s="159"/>
      <c r="I311" s="52"/>
      <c r="J311" s="53"/>
      <c r="K311" s="38"/>
      <c r="L311" s="157"/>
      <c r="M311" s="50"/>
      <c r="N311" s="54"/>
      <c r="O311" s="36" t="str">
        <f>IF(Q311="", "NO PRIORITY", IF(ISNA(_xlfn.XLOOKUP(Q311, Organizations!Q:Q, Organizations!P:P, "")), "NO ORG NAME", IF(_xlfn.XLOOKUP(Q311, Organizations!Q:Q, Organizations!P:P, "")="", "NO PRIORITY", _xlfn.XLOOKUP(Q311, Organizations!Q:Q, Organizations!P:P, ""))))</f>
        <v>NO PRIORITY</v>
      </c>
      <c r="R311" s="9" t="str">
        <f t="shared" si="4"/>
        <v>Seoul Bites|President hassan</v>
      </c>
    </row>
    <row r="312" spans="2:18" s="22" customFormat="1" ht="30.2" customHeight="1">
      <c r="B312" s="212" t="str">
        <f>IF(D312="", "NO PRIORITY", IF(ISNA(_xlfn.XLOOKUP(D312, Organizations!C:C, Organizations!B:B, "")), "NO ORG NAME", IF(_xlfn.XLOOKUP(D312, Organizations!C:C, Organizations!B:B, "")="", "NO PRIORITY", _xlfn.XLOOKUP(D312, Organizations!C:C, Organizations!B:B, ""))))</f>
        <v>C</v>
      </c>
      <c r="C312" s="130" t="s">
        <v>2840</v>
      </c>
      <c r="D312" s="161" t="s">
        <v>2841</v>
      </c>
      <c r="E312" s="160"/>
      <c r="F312" s="36"/>
      <c r="G312" s="48"/>
      <c r="H312" s="159"/>
      <c r="I312" s="52"/>
      <c r="J312" s="53"/>
      <c r="K312" s="38"/>
      <c r="L312" s="157"/>
      <c r="M312" s="50"/>
      <c r="N312" s="54"/>
      <c r="O312" s="36" t="str">
        <f>IF(Q312="", "NO PRIORITY", IF(ISNA(_xlfn.XLOOKUP(Q312, Organizations!Q:Q, Organizations!P:P, "")), "NO ORG NAME", IF(_xlfn.XLOOKUP(Q312, Organizations!Q:Q, Organizations!P:P, "")="", "NO PRIORITY", _xlfn.XLOOKUP(Q312, Organizations!Q:Q, Organizations!P:P, ""))))</f>
        <v>NO PRIORITY</v>
      </c>
      <c r="R312" s="9" t="str">
        <f t="shared" si="4"/>
        <v>Sfg|Creative Eats Officer policarpio</v>
      </c>
    </row>
    <row r="313" spans="2:18" s="22" customFormat="1" ht="30.2" customHeight="1">
      <c r="B313" s="212" t="str">
        <f>IF(D313="", "NO PRIORITY", IF(ISNA(_xlfn.XLOOKUP(D313, Organizations!C:C, Organizations!B:B, "")), "NO ORG NAME", IF(_xlfn.XLOOKUP(D313, Organizations!C:C, Organizations!B:B, "")="", "NO PRIORITY", _xlfn.XLOOKUP(D313, Organizations!C:C, Organizations!B:B, ""))))</f>
        <v>B</v>
      </c>
      <c r="C313" s="130" t="s">
        <v>2842</v>
      </c>
      <c r="D313" s="161" t="s">
        <v>1582</v>
      </c>
      <c r="E313" s="160"/>
      <c r="F313" s="36" t="s">
        <v>2843</v>
      </c>
      <c r="G313" s="48"/>
      <c r="H313" s="159"/>
      <c r="I313" s="52"/>
      <c r="J313" s="53"/>
      <c r="K313" s="38"/>
      <c r="L313" s="157"/>
      <c r="M313" s="50"/>
      <c r="N313" s="54"/>
      <c r="O313" s="36" t="str">
        <f>IF(Q313="", "NO PRIORITY", IF(ISNA(_xlfn.XLOOKUP(Q313, Organizations!Q:Q, Organizations!P:P, "")), "NO ORG NAME", IF(_xlfn.XLOOKUP(Q313, Organizations!Q:Q, Organizations!P:P, "")="", "NO PRIORITY", _xlfn.XLOOKUP(Q313, Organizations!Q:Q, Organizations!P:P, ""))))</f>
        <v>NO PRIORITY</v>
      </c>
      <c r="R313" s="9" t="str">
        <f t="shared" si="4"/>
        <v>Sheraton Grand|Carvajal ismael</v>
      </c>
    </row>
    <row r="314" spans="2:18" s="22" customFormat="1" ht="30.2" customHeight="1">
      <c r="B314" s="212" t="str">
        <f>IF(D314="", "NO PRIORITY", IF(ISNA(_xlfn.XLOOKUP(D314, Organizations!C:C, Organizations!B:B, "")), "NO ORG NAME", IF(_xlfn.XLOOKUP(D314, Organizations!C:C, Organizations!B:B, "")="", "NO PRIORITY", _xlfn.XLOOKUP(D314, Organizations!C:C, Organizations!B:B, ""))))</f>
        <v>B</v>
      </c>
      <c r="C314" s="130" t="s">
        <v>2844</v>
      </c>
      <c r="D314" s="161" t="s">
        <v>1596</v>
      </c>
      <c r="E314" s="160" t="s">
        <v>2438</v>
      </c>
      <c r="F314" s="36"/>
      <c r="G314" s="48" t="s">
        <v>2400</v>
      </c>
      <c r="H314" s="159" t="s">
        <v>166</v>
      </c>
      <c r="I314" s="52"/>
      <c r="J314" s="53" t="s">
        <v>2400</v>
      </c>
      <c r="K314" s="38" t="s">
        <v>2400</v>
      </c>
      <c r="L314" s="157"/>
      <c r="M314" s="50" t="s">
        <v>2400</v>
      </c>
      <c r="N314" s="54"/>
      <c r="O314" s="36" t="str">
        <f>IF(Q314="", "NO PRIORITY", IF(ISNA(_xlfn.XLOOKUP(Q314, Organizations!Q:Q, Organizations!P:P, "")), "NO ORG NAME", IF(_xlfn.XLOOKUP(Q314, Organizations!Q:Q, Organizations!P:P, "")="", "NO PRIORITY", _xlfn.XLOOKUP(Q314, Organizations!Q:Q, Organizations!P:P, ""))))</f>
        <v>NO PRIORITY</v>
      </c>
      <c r="R314" s="9" t="str">
        <f t="shared" si="4"/>
        <v>Signature bar and restaurant |Joe Spretnjak exec chef</v>
      </c>
    </row>
    <row r="315" spans="2:18" s="22" customFormat="1" ht="30.2" customHeight="1">
      <c r="B315" s="212" t="str">
        <f>IF(D315="", "NO PRIORITY", IF(ISNA(_xlfn.XLOOKUP(D315, Organizations!C:C, Organizations!B:B, "")), "NO ORG NAME", IF(_xlfn.XLOOKUP(D315, Organizations!C:C, Organizations!B:B, "")="", "NO PRIORITY", _xlfn.XLOOKUP(D315, Organizations!C:C, Organizations!B:B, ""))))</f>
        <v>B</v>
      </c>
      <c r="C315" s="130" t="s">
        <v>2845</v>
      </c>
      <c r="D315" s="161" t="s">
        <v>1605</v>
      </c>
      <c r="E315" s="160"/>
      <c r="F315" s="36" t="s">
        <v>2846</v>
      </c>
      <c r="G315" s="48"/>
      <c r="H315" s="159"/>
      <c r="I315" s="52"/>
      <c r="J315" s="53"/>
      <c r="K315" s="38"/>
      <c r="L315" s="157"/>
      <c r="M315" s="50"/>
      <c r="N315" s="54"/>
      <c r="O315" s="36" t="str">
        <f>IF(Q315="", "NO PRIORITY", IF(ISNA(_xlfn.XLOOKUP(Q315, Organizations!Q:Q, Organizations!P:P, "")), "NO ORG NAME", IF(_xlfn.XLOOKUP(Q315, Organizations!Q:Q, Organizations!P:P, "")="", "NO PRIORITY", _xlfn.XLOOKUP(Q315, Organizations!Q:Q, Organizations!P:P, ""))))</f>
        <v>NO PRIORITY</v>
      </c>
      <c r="R315" s="9" t="str">
        <f t="shared" si="4"/>
        <v>Skoogs|Gleim Eric</v>
      </c>
    </row>
    <row r="316" spans="2:18" s="22" customFormat="1" ht="30.2" customHeight="1">
      <c r="B316" s="212" t="str">
        <f>IF(D316="", "NO PRIORITY", IF(ISNA(_xlfn.XLOOKUP(D316, Organizations!C:C, Organizations!B:B, "")), "NO ORG NAME", IF(_xlfn.XLOOKUP(D316, Organizations!C:C, Organizations!B:B, "")="", "NO PRIORITY", _xlfn.XLOOKUP(D316, Organizations!C:C, Organizations!B:B, ""))))</f>
        <v>C</v>
      </c>
      <c r="C316" s="130" t="s">
        <v>2847</v>
      </c>
      <c r="D316" s="161" t="s">
        <v>1607</v>
      </c>
      <c r="E316" s="160"/>
      <c r="F316" s="36" t="s">
        <v>2848</v>
      </c>
      <c r="G316" s="48"/>
      <c r="H316" s="159"/>
      <c r="I316" s="52"/>
      <c r="J316" s="53"/>
      <c r="K316" s="38"/>
      <c r="L316" s="157"/>
      <c r="M316" s="50"/>
      <c r="N316" s="54"/>
      <c r="O316" s="36" t="str">
        <f>IF(Q316="", "NO PRIORITY", IF(ISNA(_xlfn.XLOOKUP(Q316, Organizations!Q:Q, Organizations!P:P, "")), "NO ORG NAME", IF(_xlfn.XLOOKUP(Q316, Organizations!Q:Q, Organizations!P:P, "")="", "NO PRIORITY", _xlfn.XLOOKUP(Q316, Organizations!Q:Q, Organizations!P:P, ""))))</f>
        <v>NO PRIORITY</v>
      </c>
      <c r="R316" s="9" t="str">
        <f t="shared" si="4"/>
        <v>SKY CLUB|Firkus drew</v>
      </c>
    </row>
    <row r="317" spans="2:18" s="22" customFormat="1" ht="30.2" customHeight="1">
      <c r="B317" s="212" t="str">
        <f>IF(D317="", "NO PRIORITY", IF(ISNA(_xlfn.XLOOKUP(D317, Organizations!C:C, Organizations!B:B, "")), "NO ORG NAME", IF(_xlfn.XLOOKUP(D317, Organizations!C:C, Organizations!B:B, "")="", "NO PRIORITY", _xlfn.XLOOKUP(D317, Organizations!C:C, Organizations!B:B, ""))))</f>
        <v>B</v>
      </c>
      <c r="C317" s="130" t="s">
        <v>2849</v>
      </c>
      <c r="D317" s="161" t="s">
        <v>1610</v>
      </c>
      <c r="E317" s="160"/>
      <c r="F317" s="36"/>
      <c r="G317" s="48"/>
      <c r="H317" s="159"/>
      <c r="I317" s="52"/>
      <c r="J317" s="53"/>
      <c r="K317" s="38"/>
      <c r="L317" s="157"/>
      <c r="M317" s="50"/>
      <c r="N317" s="54"/>
      <c r="O317" s="36" t="str">
        <f>IF(Q317="", "NO PRIORITY", IF(ISNA(_xlfn.XLOOKUP(Q317, Organizations!Q:Q, Organizations!P:P, "")), "NO ORG NAME", IF(_xlfn.XLOOKUP(Q317, Organizations!Q:Q, Organizations!P:P, "")="", "NO PRIORITY", _xlfn.XLOOKUP(Q317, Organizations!Q:Q, Organizations!P:P, ""))))</f>
        <v>NO PRIORITY</v>
      </c>
      <c r="R317" s="9" t="str">
        <f t="shared" si="4"/>
        <v>Smack Dab Chicago|Co-Owner erkenswick</v>
      </c>
    </row>
    <row r="318" spans="2:18" s="22" customFormat="1" ht="30.2" customHeight="1">
      <c r="B318" s="212" t="str">
        <f>IF(D318="", "NO PRIORITY", IF(ISNA(_xlfn.XLOOKUP(D318, Organizations!C:C, Organizations!B:B, "")), "NO ORG NAME", IF(_xlfn.XLOOKUP(D318, Organizations!C:C, Organizations!B:B, "")="", "NO PRIORITY", _xlfn.XLOOKUP(D318, Organizations!C:C, Organizations!B:B, ""))))</f>
        <v>C</v>
      </c>
      <c r="C318" s="130" t="s">
        <v>2850</v>
      </c>
      <c r="D318" s="161" t="s">
        <v>1620</v>
      </c>
      <c r="E318" s="160"/>
      <c r="F318" s="36"/>
      <c r="G318" s="48"/>
      <c r="H318" s="159"/>
      <c r="I318" s="52"/>
      <c r="J318" s="53"/>
      <c r="K318" s="38"/>
      <c r="L318" s="157"/>
      <c r="M318" s="50"/>
      <c r="N318" s="54"/>
      <c r="O318" s="36" t="str">
        <f>IF(Q318="", "NO PRIORITY", IF(ISNA(_xlfn.XLOOKUP(Q318, Organizations!Q:Q, Organizations!P:P, "")), "NO ORG NAME", IF(_xlfn.XLOOKUP(Q318, Organizations!Q:Q, Organizations!P:P, "")="", "NO PRIORITY", _xlfn.XLOOKUP(Q318, Organizations!Q:Q, Organizations!P:P, ""))))</f>
        <v>NO PRIORITY</v>
      </c>
      <c r="R318" s="9" t="str">
        <f t="shared" si="4"/>
        <v>Smyth|John and a Karen Shields</v>
      </c>
    </row>
    <row r="319" spans="2:18" s="22" customFormat="1" ht="30.2" customHeight="1">
      <c r="B319" s="212" t="str">
        <f>IF(D319="", "NO PRIORITY", IF(ISNA(_xlfn.XLOOKUP(D319, Organizations!C:C, Organizations!B:B, "")), "NO ORG NAME", IF(_xlfn.XLOOKUP(D319, Organizations!C:C, Organizations!B:B, "")="", "NO PRIORITY", _xlfn.XLOOKUP(D319, Organizations!C:C, Organizations!B:B, ""))))</f>
        <v>B</v>
      </c>
      <c r="C319" s="130" t="s">
        <v>2851</v>
      </c>
      <c r="D319" s="161" t="s">
        <v>1623</v>
      </c>
      <c r="E319" s="160"/>
      <c r="F319" s="36"/>
      <c r="G319" s="48"/>
      <c r="H319" s="159"/>
      <c r="I319" s="52"/>
      <c r="J319" s="53"/>
      <c r="K319" s="38"/>
      <c r="L319" s="157"/>
      <c r="M319" s="50"/>
      <c r="N319" s="54"/>
      <c r="O319" s="36" t="str">
        <f>IF(Q319="", "NO PRIORITY", IF(ISNA(_xlfn.XLOOKUP(Q319, Organizations!Q:Q, Organizations!P:P, "")), "NO ORG NAME", IF(_xlfn.XLOOKUP(Q319, Organizations!Q:Q, Organizations!P:P, "")="", "NO PRIORITY", _xlfn.XLOOKUP(Q319, Organizations!Q:Q, Organizations!P:P, ""))))</f>
        <v>NO PRIORITY</v>
      </c>
      <c r="R319" s="9" t="str">
        <f t="shared" si="4"/>
        <v>Social 219|Sasha chris</v>
      </c>
    </row>
    <row r="320" spans="2:18" s="22" customFormat="1" ht="30.2" customHeight="1">
      <c r="B320" s="212" t="str">
        <f>IF(D320="", "NO PRIORITY", IF(ISNA(_xlfn.XLOOKUP(D320, Organizations!C:C, Organizations!B:B, "")), "NO ORG NAME", IF(_xlfn.XLOOKUP(D320, Organizations!C:C, Organizations!B:B, "")="", "NO PRIORITY", _xlfn.XLOOKUP(D320, Organizations!C:C, Organizations!B:B, ""))))</f>
        <v>B</v>
      </c>
      <c r="C320" s="130" t="s">
        <v>2852</v>
      </c>
      <c r="D320" s="161" t="s">
        <v>1625</v>
      </c>
      <c r="E320" s="160" t="s">
        <v>2438</v>
      </c>
      <c r="F320" s="36"/>
      <c r="G320" s="48" t="s">
        <v>2400</v>
      </c>
      <c r="H320" s="159" t="s">
        <v>166</v>
      </c>
      <c r="I320" s="52"/>
      <c r="J320" s="53" t="s">
        <v>2400</v>
      </c>
      <c r="K320" s="38" t="s">
        <v>2400</v>
      </c>
      <c r="L320" s="157"/>
      <c r="M320" s="50" t="s">
        <v>2400</v>
      </c>
      <c r="N320" s="54"/>
      <c r="O320" s="36" t="str">
        <f>IF(Q320="", "NO PRIORITY", IF(ISNA(_xlfn.XLOOKUP(Q320, Organizations!Q:Q, Organizations!P:P, "")), "NO ORG NAME", IF(_xlfn.XLOOKUP(Q320, Organizations!Q:Q, Organizations!P:P, "")="", "NO PRIORITY", _xlfn.XLOOKUP(Q320, Organizations!Q:Q, Organizations!P:P, ""))))</f>
        <v>NO PRIORITY</v>
      </c>
      <c r="R320" s="9" t="str">
        <f t="shared" si="4"/>
        <v xml:space="preserve">Sociale|Chefs John McLean Martin Murch </v>
      </c>
    </row>
    <row r="321" spans="2:18" s="22" customFormat="1" ht="30.2" customHeight="1">
      <c r="B321" s="212" t="str">
        <f>IF(D321="", "NO PRIORITY", IF(ISNA(_xlfn.XLOOKUP(D321, Organizations!C:C, Organizations!B:B, "")), "NO ORG NAME", IF(_xlfn.XLOOKUP(D321, Organizations!C:C, Organizations!B:B, "")="", "NO PRIORITY", _xlfn.XLOOKUP(D321, Organizations!C:C, Organizations!B:B, ""))))</f>
        <v>B</v>
      </c>
      <c r="C321" s="130" t="s">
        <v>2853</v>
      </c>
      <c r="D321" s="161" t="s">
        <v>1625</v>
      </c>
      <c r="E321" s="160"/>
      <c r="F321" s="36"/>
      <c r="G321" s="48"/>
      <c r="H321" s="159"/>
      <c r="I321" s="52"/>
      <c r="J321" s="53"/>
      <c r="K321" s="38"/>
      <c r="L321" s="157"/>
      <c r="M321" s="50"/>
      <c r="N321" s="54"/>
      <c r="O321" s="36" t="str">
        <f>IF(Q321="", "NO PRIORITY", IF(ISNA(_xlfn.XLOOKUP(Q321, Organizations!Q:Q, Organizations!P:P, "")), "NO ORG NAME", IF(_xlfn.XLOOKUP(Q321, Organizations!Q:Q, Organizations!P:P, "")="", "NO PRIORITY", _xlfn.XLOOKUP(Q321, Organizations!Q:Q, Organizations!P:P, ""))))</f>
        <v>NO PRIORITY</v>
      </c>
      <c r="R321" s="9" t="str">
        <f t="shared" si="4"/>
        <v>Sociale|Chef Mac</v>
      </c>
    </row>
    <row r="322" spans="2:18" s="22" customFormat="1" ht="30.2" customHeight="1">
      <c r="B322" s="212" t="str">
        <f>IF(D322="", "NO PRIORITY", IF(ISNA(_xlfn.XLOOKUP(D322, Organizations!C:C, Organizations!B:B, "")), "NO ORG NAME", IF(_xlfn.XLOOKUP(D322, Organizations!C:C, Organizations!B:B, "")="", "NO PRIORITY", _xlfn.XLOOKUP(D322, Organizations!C:C, Organizations!B:B, ""))))</f>
        <v>C</v>
      </c>
      <c r="C322" s="130" t="s">
        <v>2854</v>
      </c>
      <c r="D322" s="161" t="s">
        <v>1630</v>
      </c>
      <c r="E322" s="160"/>
      <c r="F322" s="36" t="s">
        <v>2855</v>
      </c>
      <c r="G322" s="48"/>
      <c r="H322" s="159"/>
      <c r="I322" s="52"/>
      <c r="J322" s="53"/>
      <c r="K322" s="38"/>
      <c r="L322" s="157"/>
      <c r="M322" s="50"/>
      <c r="N322" s="54"/>
      <c r="O322" s="36" t="str">
        <f>IF(Q322="", "NO PRIORITY", IF(ISNA(_xlfn.XLOOKUP(Q322, Organizations!Q:Q, Organizations!P:P, "")), "NO ORG NAME", IF(_xlfn.XLOOKUP(Q322, Organizations!Q:Q, Organizations!P:P, "")="", "NO PRIORITY", _xlfn.XLOOKUP(Q322, Organizations!Q:Q, Organizations!P:P, ""))))</f>
        <v>NO PRIORITY</v>
      </c>
      <c r="R322" s="9" t="str">
        <f t="shared" si="4"/>
        <v>SoJu BBQ|Lee Jake</v>
      </c>
    </row>
    <row r="323" spans="2:18" s="22" customFormat="1" ht="30.2" customHeight="1">
      <c r="B323" s="212" t="str">
        <f>IF(D323="", "NO PRIORITY", IF(ISNA(_xlfn.XLOOKUP(D323, Organizations!C:C, Organizations!B:B, "")), "NO ORG NAME", IF(_xlfn.XLOOKUP(D323, Organizations!C:C, Organizations!B:B, "")="", "NO PRIORITY", _xlfn.XLOOKUP(D323, Organizations!C:C, Organizations!B:B, ""))))</f>
        <v>D</v>
      </c>
      <c r="C323" s="130" t="s">
        <v>2856</v>
      </c>
      <c r="D323" s="161" t="s">
        <v>1632</v>
      </c>
      <c r="E323" s="160"/>
      <c r="F323" s="36"/>
      <c r="G323" s="48"/>
      <c r="H323" s="159"/>
      <c r="I323" s="52"/>
      <c r="J323" s="53"/>
      <c r="K323" s="38"/>
      <c r="L323" s="157"/>
      <c r="M323" s="50"/>
      <c r="N323" s="54"/>
      <c r="O323" s="36" t="str">
        <f>IF(Q323="", "NO PRIORITY", IF(ISNA(_xlfn.XLOOKUP(Q323, Organizations!Q:Q, Organizations!P:P, "")), "NO ORG NAME", IF(_xlfn.XLOOKUP(Q323, Organizations!Q:Q, Organizations!P:P, "")="", "NO PRIORITY", _xlfn.XLOOKUP(Q323, Organizations!Q:Q, Organizations!P:P, ""))))</f>
        <v>NO PRIORITY</v>
      </c>
      <c r="R323" s="9" t="str">
        <f t="shared" si="4"/>
        <v>Soul and smoke|D'Andre Carter and Heather Bublick</v>
      </c>
    </row>
    <row r="324" spans="2:18" s="22" customFormat="1" ht="30.2" customHeight="1">
      <c r="B324" s="212" t="str">
        <f>IF(D324="", "NO PRIORITY", IF(ISNA(_xlfn.XLOOKUP(D324, Organizations!C:C, Organizations!B:B, "")), "NO ORG NAME", IF(_xlfn.XLOOKUP(D324, Organizations!C:C, Organizations!B:B, "")="", "NO PRIORITY", _xlfn.XLOOKUP(D324, Organizations!C:C, Organizations!B:B, ""))))</f>
        <v>D</v>
      </c>
      <c r="C324" s="130" t="s">
        <v>2857</v>
      </c>
      <c r="D324" s="161" t="s">
        <v>1633</v>
      </c>
      <c r="E324" s="160"/>
      <c r="F324" s="36" t="s">
        <v>2855</v>
      </c>
      <c r="G324" s="48"/>
      <c r="H324" s="159"/>
      <c r="I324" s="52"/>
      <c r="J324" s="53"/>
      <c r="K324" s="38"/>
      <c r="L324" s="157"/>
      <c r="M324" s="50"/>
      <c r="N324" s="54"/>
      <c r="O324" s="36" t="str">
        <f>IF(Q324="", "NO PRIORITY", IF(ISNA(_xlfn.XLOOKUP(Q324, Organizations!Q:Q, Organizations!P:P, "")), "NO ORG NAME", IF(_xlfn.XLOOKUP(Q324, Organizations!Q:Q, Organizations!P:P, "")="", "NO PRIORITY", _xlfn.XLOOKUP(Q324, Organizations!Q:Q, Organizations!P:P, ""))))</f>
        <v>NO PRIORITY</v>
      </c>
      <c r="R324" s="9" t="str">
        <f t="shared" si="4"/>
        <v>Soul Veg City|Seay</v>
      </c>
    </row>
    <row r="325" spans="2:18" s="22" customFormat="1" ht="30.2" customHeight="1">
      <c r="B325" s="212" t="str">
        <f>IF(D325="", "NO PRIORITY", IF(ISNA(_xlfn.XLOOKUP(D325, Organizations!C:C, Organizations!B:B, "")), "NO ORG NAME", IF(_xlfn.XLOOKUP(D325, Organizations!C:C, Organizations!B:B, "")="", "NO PRIORITY", _xlfn.XLOOKUP(D325, Organizations!C:C, Organizations!B:B, ""))))</f>
        <v>D</v>
      </c>
      <c r="C325" s="130" t="s">
        <v>2858</v>
      </c>
      <c r="D325" s="161" t="s">
        <v>1634</v>
      </c>
      <c r="E325" s="160"/>
      <c r="F325" s="36"/>
      <c r="G325" s="48"/>
      <c r="H325" s="159"/>
      <c r="I325" s="52"/>
      <c r="J325" s="53"/>
      <c r="K325" s="38"/>
      <c r="L325" s="157"/>
      <c r="M325" s="50"/>
      <c r="N325" s="54"/>
      <c r="O325" s="36" t="str">
        <f>IF(Q325="", "NO PRIORITY", IF(ISNA(_xlfn.XLOOKUP(Q325, Organizations!Q:Q, Organizations!P:P, "")), "NO ORG NAME", IF(_xlfn.XLOOKUP(Q325, Organizations!Q:Q, Organizations!P:P, "")="", "NO PRIORITY", _xlfn.XLOOKUP(Q325, Organizations!Q:Q, Organizations!P:P, ""))))</f>
        <v>NO PRIORITY</v>
      </c>
      <c r="R325" s="9" t="str">
        <f t="shared" si="4"/>
        <v>Soul Vibez|Vlahos themis</v>
      </c>
    </row>
    <row r="326" spans="2:18" s="22" customFormat="1" ht="30.2" customHeight="1">
      <c r="B326" s="212" t="str">
        <f>IF(D326="", "NO PRIORITY", IF(ISNA(_xlfn.XLOOKUP(D326, Organizations!C:C, Organizations!B:B, "")), "NO ORG NAME", IF(_xlfn.XLOOKUP(D326, Organizations!C:C, Organizations!B:B, "")="", "NO PRIORITY", _xlfn.XLOOKUP(D326, Organizations!C:C, Organizations!B:B, ""))))</f>
        <v>D</v>
      </c>
      <c r="C326" s="130" t="s">
        <v>2859</v>
      </c>
      <c r="D326" s="161" t="s">
        <v>1636</v>
      </c>
      <c r="E326" s="160"/>
      <c r="F326" s="36" t="s">
        <v>2860</v>
      </c>
      <c r="G326" s="48"/>
      <c r="H326" s="159"/>
      <c r="I326" s="52"/>
      <c r="J326" s="53"/>
      <c r="K326" s="38"/>
      <c r="L326" s="157"/>
      <c r="M326" s="50"/>
      <c r="N326" s="54"/>
      <c r="O326" s="36" t="str">
        <f>IF(Q326="", "NO PRIORITY", IF(ISNA(_xlfn.XLOOKUP(Q326, Organizations!Q:Q, Organizations!P:P, "")), "NO ORG NAME", IF(_xlfn.XLOOKUP(Q326, Organizations!Q:Q, Organizations!P:P, "")="", "NO PRIORITY", _xlfn.XLOOKUP(Q326, Organizations!Q:Q, Organizations!P:P, ""))))</f>
        <v>NO PRIORITY</v>
      </c>
      <c r="R326" s="9" t="str">
        <f t="shared" si="4"/>
        <v>Soupicurean|General Manager dame</v>
      </c>
    </row>
    <row r="327" spans="2:18" s="22" customFormat="1" ht="30.2" customHeight="1">
      <c r="B327" s="212" t="str">
        <f>IF(D327="", "NO PRIORITY", IF(ISNA(_xlfn.XLOOKUP(D327, Organizations!C:C, Organizations!B:B, "")), "NO ORG NAME", IF(_xlfn.XLOOKUP(D327, Organizations!C:C, Organizations!B:B, "")="", "NO PRIORITY", _xlfn.XLOOKUP(D327, Organizations!C:C, Organizations!B:B, ""))))</f>
        <v>D</v>
      </c>
      <c r="C327" s="130" t="s">
        <v>2861</v>
      </c>
      <c r="D327" s="161" t="s">
        <v>1651</v>
      </c>
      <c r="E327" s="160"/>
      <c r="F327" s="36"/>
      <c r="G327" s="48"/>
      <c r="H327" s="159"/>
      <c r="I327" s="52"/>
      <c r="J327" s="53"/>
      <c r="K327" s="38"/>
      <c r="L327" s="157"/>
      <c r="M327" s="50"/>
      <c r="N327" s="54"/>
      <c r="O327" s="36" t="str">
        <f>IF(Q327="", "NO PRIORITY", IF(ISNA(_xlfn.XLOOKUP(Q327, Organizations!Q:Q, Organizations!P:P, "")), "NO ORG NAME", IF(_xlfn.XLOOKUP(Q327, Organizations!Q:Q, Organizations!P:P, "")="", "NO PRIORITY", _xlfn.XLOOKUP(Q327, Organizations!Q:Q, Organizations!P:P, ""))))</f>
        <v>NO PRIORITY</v>
      </c>
      <c r="R327" s="9" t="str">
        <f t="shared" ref="R327:R390" si="5">IF(D327&lt;&gt;"", D327 &amp; "|" &amp; C327, "")</f>
        <v>Springhill Suites by Marriott Springfield Southwest|Lakhani farhan</v>
      </c>
    </row>
    <row r="328" spans="2:18" s="22" customFormat="1" ht="30.2" customHeight="1">
      <c r="B328" s="212" t="str">
        <f>IF(D328="", "NO PRIORITY", IF(ISNA(_xlfn.XLOOKUP(D328, Organizations!C:C, Organizations!B:B, "")), "NO ORG NAME", IF(_xlfn.XLOOKUP(D328, Organizations!C:C, Organizations!B:B, "")="", "NO PRIORITY", _xlfn.XLOOKUP(D328, Organizations!C:C, Organizations!B:B, ""))))</f>
        <v>D</v>
      </c>
      <c r="C328" s="130" t="s">
        <v>172</v>
      </c>
      <c r="D328" s="161" t="s">
        <v>1654</v>
      </c>
      <c r="E328" s="160"/>
      <c r="F328" s="36"/>
      <c r="G328" s="48"/>
      <c r="H328" s="159"/>
      <c r="I328" s="52"/>
      <c r="J328" s="53"/>
      <c r="K328" s="38"/>
      <c r="L328" s="157"/>
      <c r="M328" s="50"/>
      <c r="N328" s="54"/>
      <c r="O328" s="36" t="str">
        <f>IF(Q328="", "NO PRIORITY", IF(ISNA(_xlfn.XLOOKUP(Q328, Organizations!Q:Q, Organizations!P:P, "")), "NO ORG NAME", IF(_xlfn.XLOOKUP(Q328, Organizations!Q:Q, Organizations!P:P, "")="", "NO PRIORITY", _xlfn.XLOOKUP(Q328, Organizations!Q:Q, Organizations!P:P, ""))))</f>
        <v>NO PRIORITY</v>
      </c>
      <c r="R328" s="9" t="str">
        <f t="shared" si="5"/>
        <v>Squire Ale House|Greco</v>
      </c>
    </row>
    <row r="329" spans="2:18" s="22" customFormat="1" ht="30.2" customHeight="1">
      <c r="B329" s="212" t="str">
        <f>IF(D329="", "NO PRIORITY", IF(ISNA(_xlfn.XLOOKUP(D329, Organizations!C:C, Organizations!B:B, "")), "NO ORG NAME", IF(_xlfn.XLOOKUP(D329, Organizations!C:C, Organizations!B:B, "")="", "NO PRIORITY", _xlfn.XLOOKUP(D329, Organizations!C:C, Organizations!B:B, ""))))</f>
        <v>B</v>
      </c>
      <c r="C329" s="130" t="s">
        <v>172</v>
      </c>
      <c r="D329" s="161" t="s">
        <v>1655</v>
      </c>
      <c r="E329" s="160"/>
      <c r="F329" s="36"/>
      <c r="G329" s="48"/>
      <c r="H329" s="159"/>
      <c r="I329" s="52"/>
      <c r="J329" s="53"/>
      <c r="K329" s="38"/>
      <c r="L329" s="157"/>
      <c r="M329" s="50"/>
      <c r="N329" s="54"/>
      <c r="O329" s="36" t="str">
        <f>IF(Q329="", "NO PRIORITY", IF(ISNA(_xlfn.XLOOKUP(Q329, Organizations!Q:Q, Organizations!P:P, "")), "NO ORG NAME", IF(_xlfn.XLOOKUP(Q329, Organizations!Q:Q, Organizations!P:P, "")="", "NO PRIORITY", _xlfn.XLOOKUP(Q329, Organizations!Q:Q, Organizations!P:P, ""))))</f>
        <v>NO PRIORITY</v>
      </c>
      <c r="R329" s="9" t="str">
        <f t="shared" si="5"/>
        <v>Squire On The Square|Greco</v>
      </c>
    </row>
    <row r="330" spans="2:18" s="22" customFormat="1" ht="30.2" customHeight="1">
      <c r="B330" s="212" t="str">
        <f>IF(D330="", "NO PRIORITY", IF(ISNA(_xlfn.XLOOKUP(D330, Organizations!C:C, Organizations!B:B, "")), "NO ORG NAME", IF(_xlfn.XLOOKUP(D330, Organizations!C:C, Organizations!B:B, "")="", "NO PRIORITY", _xlfn.XLOOKUP(D330, Organizations!C:C, Organizations!B:B, ""))))</f>
        <v>B</v>
      </c>
      <c r="C330" s="130" t="s">
        <v>2862</v>
      </c>
      <c r="D330" s="161" t="s">
        <v>1655</v>
      </c>
      <c r="E330" s="160"/>
      <c r="F330" s="36"/>
      <c r="G330" s="48"/>
      <c r="H330" s="159"/>
      <c r="I330" s="52"/>
      <c r="J330" s="53"/>
      <c r="K330" s="38"/>
      <c r="L330" s="157"/>
      <c r="M330" s="50"/>
      <c r="N330" s="54"/>
      <c r="O330" s="36" t="str">
        <f>IF(Q330="", "NO PRIORITY", IF(ISNA(_xlfn.XLOOKUP(Q330, Organizations!Q:Q, Organizations!P:P, "")), "NO ORG NAME", IF(_xlfn.XLOOKUP(Q330, Organizations!Q:Q, Organizations!P:P, "")="", "NO PRIORITY", _xlfn.XLOOKUP(Q330, Organizations!Q:Q, Organizations!P:P, ""))))</f>
        <v>NO PRIORITY</v>
      </c>
      <c r="R330" s="9" t="str">
        <f t="shared" si="5"/>
        <v>Squire On The Square|Tom Domenico</v>
      </c>
    </row>
    <row r="331" spans="2:18" s="22" customFormat="1" ht="30.2" customHeight="1">
      <c r="B331" s="212" t="str">
        <f>IF(D331="", "NO PRIORITY", IF(ISNA(_xlfn.XLOOKUP(D331, Organizations!C:C, Organizations!B:B, "")), "NO ORG NAME", IF(_xlfn.XLOOKUP(D331, Organizations!C:C, Organizations!B:B, "")="", "NO PRIORITY", _xlfn.XLOOKUP(D331, Organizations!C:C, Organizations!B:B, ""))))</f>
        <v>A</v>
      </c>
      <c r="C331" s="130" t="s">
        <v>2863</v>
      </c>
      <c r="D331" s="161" t="s">
        <v>1659</v>
      </c>
      <c r="E331" s="160"/>
      <c r="F331" s="36"/>
      <c r="G331" s="48"/>
      <c r="H331" s="159"/>
      <c r="I331" s="52"/>
      <c r="J331" s="53"/>
      <c r="K331" s="38"/>
      <c r="L331" s="157"/>
      <c r="M331" s="50"/>
      <c r="N331" s="54"/>
      <c r="O331" s="36" t="str">
        <f>IF(Q331="", "NO PRIORITY", IF(ISNA(_xlfn.XLOOKUP(Q331, Organizations!Q:Q, Organizations!P:P, "")), "NO ORG NAME", IF(_xlfn.XLOOKUP(Q331, Organizations!Q:Q, Organizations!P:P, "")="", "NO PRIORITY", _xlfn.XLOOKUP(Q331, Organizations!Q:Q, Organizations!P:P, ""))))</f>
        <v>NO PRIORITY</v>
      </c>
      <c r="R331" s="9" t="str">
        <f t="shared" si="5"/>
        <v>St. Mary's Hospital|Ryan Smith</v>
      </c>
    </row>
    <row r="332" spans="2:18" s="22" customFormat="1" ht="30.2" customHeight="1">
      <c r="B332" s="212" t="str">
        <f>IF(D332="", "NO PRIORITY", IF(ISNA(_xlfn.XLOOKUP(D332, Organizations!C:C, Organizations!B:B, "")), "NO ORG NAME", IF(_xlfn.XLOOKUP(D332, Organizations!C:C, Organizations!B:B, "")="", "NO PRIORITY", _xlfn.XLOOKUP(D332, Organizations!C:C, Organizations!B:B, ""))))</f>
        <v>B</v>
      </c>
      <c r="C332" s="130" t="s">
        <v>2864</v>
      </c>
      <c r="D332" s="161" t="s">
        <v>1661</v>
      </c>
      <c r="E332" s="160"/>
      <c r="F332" s="36"/>
      <c r="G332" s="48"/>
      <c r="H332" s="159"/>
      <c r="I332" s="52"/>
      <c r="J332" s="53"/>
      <c r="K332" s="38"/>
      <c r="L332" s="157"/>
      <c r="M332" s="50"/>
      <c r="N332" s="54"/>
      <c r="O332" s="36" t="str">
        <f>IF(Q332="", "NO PRIORITY", IF(ISNA(_xlfn.XLOOKUP(Q332, Organizations!Q:Q, Organizations!P:P, "")), "NO ORG NAME", IF(_xlfn.XLOOKUP(Q332, Organizations!Q:Q, Organizations!P:P, "")="", "NO PRIORITY", _xlfn.XLOOKUP(Q332, Organizations!Q:Q, Organizations!P:P, ""))))</f>
        <v>NO PRIORITY</v>
      </c>
      <c r="R332" s="9" t="str">
        <f t="shared" si="5"/>
        <v>STACKED Pancake House|Owner Christine demacapoulos</v>
      </c>
    </row>
    <row r="333" spans="2:18" s="22" customFormat="1" ht="30.2" customHeight="1">
      <c r="B333" s="212" t="str">
        <f>IF(D333="", "NO PRIORITY", IF(ISNA(_xlfn.XLOOKUP(D333, Organizations!C:C, Organizations!B:B, "")), "NO ORG NAME", IF(_xlfn.XLOOKUP(D333, Organizations!C:C, Organizations!B:B, "")="", "NO PRIORITY", _xlfn.XLOOKUP(D333, Organizations!C:C, Organizations!B:B, ""))))</f>
        <v>D</v>
      </c>
      <c r="C333" s="130" t="s">
        <v>2865</v>
      </c>
      <c r="D333" s="161" t="s">
        <v>1665</v>
      </c>
      <c r="E333" s="160"/>
      <c r="F333" s="36"/>
      <c r="G333" s="48"/>
      <c r="H333" s="159"/>
      <c r="I333" s="52"/>
      <c r="J333" s="53"/>
      <c r="K333" s="38"/>
      <c r="L333" s="157"/>
      <c r="M333" s="50"/>
      <c r="N333" s="54"/>
      <c r="O333" s="36" t="str">
        <f>IF(Q333="", "NO PRIORITY", IF(ISNA(_xlfn.XLOOKUP(Q333, Organizations!Q:Q, Organizations!P:P, "")), "NO ORG NAME", IF(_xlfn.XLOOKUP(Q333, Organizations!Q:Q, Organizations!P:P, "")="", "NO PRIORITY", _xlfn.XLOOKUP(Q333, Organizations!Q:Q, Organizations!P:P, ""))))</f>
        <v>NO PRIORITY</v>
      </c>
      <c r="R333" s="9" t="str">
        <f t="shared" si="5"/>
        <v>State Line Pizza|Jim Drewenski Suzanne Tim</v>
      </c>
    </row>
    <row r="334" spans="2:18" s="22" customFormat="1" ht="30.2" customHeight="1">
      <c r="B334" s="212" t="str">
        <f>IF(D334="", "NO PRIORITY", IF(ISNA(_xlfn.XLOOKUP(D334, Organizations!C:C, Organizations!B:B, "")), "NO ORG NAME", IF(_xlfn.XLOOKUP(D334, Organizations!C:C, Organizations!B:B, "")="", "NO PRIORITY", _xlfn.XLOOKUP(D334, Organizations!C:C, Organizations!B:B, ""))))</f>
        <v>B</v>
      </c>
      <c r="C334" s="130" t="s">
        <v>2866</v>
      </c>
      <c r="D334" s="161" t="s">
        <v>1666</v>
      </c>
      <c r="E334" s="160"/>
      <c r="F334" s="36"/>
      <c r="G334" s="48"/>
      <c r="H334" s="159"/>
      <c r="I334" s="52"/>
      <c r="J334" s="53"/>
      <c r="K334" s="38"/>
      <c r="L334" s="157"/>
      <c r="M334" s="50"/>
      <c r="N334" s="54"/>
      <c r="O334" s="36" t="str">
        <f>IF(Q334="", "NO PRIORITY", IF(ISNA(_xlfn.XLOOKUP(Q334, Organizations!Q:Q, Organizations!P:P, "")), "NO ORG NAME", IF(_xlfn.XLOOKUP(Q334, Organizations!Q:Q, Organizations!P:P, "")="", "NO PRIORITY", _xlfn.XLOOKUP(Q334, Organizations!Q:Q, Organizations!P:P, ""))))</f>
        <v>NO PRIORITY</v>
      </c>
      <c r="R334" s="9" t="str">
        <f t="shared" si="5"/>
        <v>Station 21|Brian Mish dave</v>
      </c>
    </row>
    <row r="335" spans="2:18" s="22" customFormat="1" ht="30.2" customHeight="1">
      <c r="B335" s="212" t="str">
        <f>IF(D335="", "NO PRIORITY", IF(ISNA(_xlfn.XLOOKUP(D335, Organizations!C:C, Organizations!B:B, "")), "NO ORG NAME", IF(_xlfn.XLOOKUP(D335, Organizations!C:C, Organizations!B:B, "")="", "NO PRIORITY", _xlfn.XLOOKUP(D335, Organizations!C:C, Organizations!B:B, ""))))</f>
        <v>C</v>
      </c>
      <c r="C335" s="130" t="s">
        <v>2867</v>
      </c>
      <c r="D335" s="161" t="s">
        <v>1670</v>
      </c>
      <c r="E335" s="160"/>
      <c r="F335" s="36" t="s">
        <v>2868</v>
      </c>
      <c r="G335" s="48"/>
      <c r="H335" s="159"/>
      <c r="I335" s="52"/>
      <c r="J335" s="53"/>
      <c r="K335" s="38"/>
      <c r="L335" s="157"/>
      <c r="M335" s="50"/>
      <c r="N335" s="54"/>
      <c r="O335" s="36" t="str">
        <f>IF(Q335="", "NO PRIORITY", IF(ISNA(_xlfn.XLOOKUP(Q335, Organizations!Q:Q, Organizations!P:P, "")), "NO ORG NAME", IF(_xlfn.XLOOKUP(Q335, Organizations!Q:Q, Organizations!P:P, "")="", "NO PRIORITY", _xlfn.XLOOKUP(Q335, Organizations!Q:Q, Organizations!P:P, ""))))</f>
        <v>NO PRIORITY</v>
      </c>
      <c r="R335" s="9" t="str">
        <f t="shared" si="5"/>
        <v>Steel Plow Burger Co|Brooks</v>
      </c>
    </row>
    <row r="336" spans="2:18" s="22" customFormat="1" ht="30.2" customHeight="1">
      <c r="B336" s="212" t="str">
        <f>IF(D336="", "NO PRIORITY", IF(ISNA(_xlfn.XLOOKUP(D336, Organizations!C:C, Organizations!B:B, "")), "NO ORG NAME", IF(_xlfn.XLOOKUP(D336, Organizations!C:C, Organizations!B:B, "")="", "NO PRIORITY", _xlfn.XLOOKUP(D336, Organizations!C:C, Organizations!B:B, ""))))</f>
        <v>C</v>
      </c>
      <c r="C336" s="130" t="s">
        <v>2869</v>
      </c>
      <c r="D336" s="161" t="s">
        <v>1670</v>
      </c>
      <c r="E336" s="160"/>
      <c r="F336" s="36"/>
      <c r="G336" s="48"/>
      <c r="H336" s="159"/>
      <c r="I336" s="52"/>
      <c r="J336" s="53"/>
      <c r="K336" s="38"/>
      <c r="L336" s="157"/>
      <c r="M336" s="50"/>
      <c r="N336" s="54"/>
      <c r="O336" s="36" t="str">
        <f>IF(Q336="", "NO PRIORITY", IF(ISNA(_xlfn.XLOOKUP(Q336, Organizations!Q:Q, Organizations!P:P, "")), "NO ORG NAME", IF(_xlfn.XLOOKUP(Q336, Organizations!Q:Q, Organizations!P:P, "")="", "NO PRIORITY", _xlfn.XLOOKUP(Q336, Organizations!Q:Q, Organizations!P:P, ""))))</f>
        <v>NO PRIORITY</v>
      </c>
      <c r="R336" s="9" t="str">
        <f t="shared" si="5"/>
        <v>Steel Plow Burger Co|Todd</v>
      </c>
    </row>
    <row r="337" spans="2:18" s="22" customFormat="1" ht="30.2" customHeight="1">
      <c r="B337" s="212" t="str">
        <f>IF(D337="", "NO PRIORITY", IF(ISNA(_xlfn.XLOOKUP(D337, Organizations!C:C, Organizations!B:B, "")), "NO ORG NAME", IF(_xlfn.XLOOKUP(D337, Organizations!C:C, Organizations!B:B, "")="", "NO PRIORITY", _xlfn.XLOOKUP(D337, Organizations!C:C, Organizations!B:B, ""))))</f>
        <v>B</v>
      </c>
      <c r="C337" s="130" t="s">
        <v>2870</v>
      </c>
      <c r="D337" s="161" t="s">
        <v>1677</v>
      </c>
      <c r="E337" s="160"/>
      <c r="F337" s="36"/>
      <c r="G337" s="48"/>
      <c r="H337" s="159"/>
      <c r="I337" s="52"/>
      <c r="J337" s="53"/>
      <c r="K337" s="38"/>
      <c r="L337" s="157"/>
      <c r="M337" s="50"/>
      <c r="N337" s="54"/>
      <c r="O337" s="36" t="str">
        <f>IF(Q337="", "NO PRIORITY", IF(ISNA(_xlfn.XLOOKUP(Q337, Organizations!Q:Q, Organizations!P:P, "")), "NO ORG NAME", IF(_xlfn.XLOOKUP(Q337, Organizations!Q:Q, Organizations!P:P, "")="", "NO PRIORITY", _xlfn.XLOOKUP(Q337, Organizations!Q:Q, Organizations!P:P, ""))))</f>
        <v>NO PRIORITY</v>
      </c>
      <c r="R337" s="9" t="str">
        <f t="shared" si="5"/>
        <v>Superdawg Drive-In|L ustick</v>
      </c>
    </row>
    <row r="338" spans="2:18" s="22" customFormat="1" ht="30.2" customHeight="1">
      <c r="B338" s="212" t="str">
        <f>IF(D338="", "NO PRIORITY", IF(ISNA(_xlfn.XLOOKUP(D338, Organizations!C:C, Organizations!B:B, "")), "NO ORG NAME", IF(_xlfn.XLOOKUP(D338, Organizations!C:C, Organizations!B:B, "")="", "NO PRIORITY", _xlfn.XLOOKUP(D338, Organizations!C:C, Organizations!B:B, ""))))</f>
        <v>A</v>
      </c>
      <c r="C338" s="130" t="s">
        <v>2871</v>
      </c>
      <c r="D338" s="161" t="s">
        <v>1679</v>
      </c>
      <c r="E338" s="160" t="s">
        <v>2542</v>
      </c>
      <c r="F338" s="36" t="s">
        <v>2872</v>
      </c>
      <c r="G338" s="48"/>
      <c r="H338" s="159"/>
      <c r="I338" s="52"/>
      <c r="J338" s="53"/>
      <c r="K338" s="38"/>
      <c r="L338" s="157"/>
      <c r="M338" s="50"/>
      <c r="N338" s="54"/>
      <c r="O338" s="36" t="str">
        <f>IF(Q338="", "NO PRIORITY", IF(ISNA(_xlfn.XLOOKUP(Q338, Organizations!Q:Q, Organizations!P:P, "")), "NO ORG NAME", IF(_xlfn.XLOOKUP(Q338, Organizations!Q:Q, Organizations!P:P, "")="", "NO PRIORITY", _xlfn.XLOOKUP(Q338, Organizations!Q:Q, Organizations!P:P, ""))))</f>
        <v>NO PRIORITY</v>
      </c>
      <c r="R338" s="9" t="str">
        <f t="shared" si="5"/>
        <v>Superior|Brad</v>
      </c>
    </row>
    <row r="339" spans="2:18" s="22" customFormat="1" ht="30.2" customHeight="1">
      <c r="B339" s="212" t="str">
        <f>IF(D339="", "NO PRIORITY", IF(ISNA(_xlfn.XLOOKUP(D339, Organizations!C:C, Organizations!B:B, "")), "NO ORG NAME", IF(_xlfn.XLOOKUP(D339, Organizations!C:C, Organizations!B:B, "")="", "NO PRIORITY", _xlfn.XLOOKUP(D339, Organizations!C:C, Organizations!B:B, ""))))</f>
        <v>B</v>
      </c>
      <c r="C339" s="130" t="s">
        <v>2873</v>
      </c>
      <c r="D339" s="161" t="s">
        <v>1684</v>
      </c>
      <c r="E339" s="160"/>
      <c r="F339" s="36" t="s">
        <v>2874</v>
      </c>
      <c r="G339" s="48"/>
      <c r="H339" s="159"/>
      <c r="I339" s="52"/>
      <c r="J339" s="53"/>
      <c r="K339" s="38"/>
      <c r="L339" s="157"/>
      <c r="M339" s="50"/>
      <c r="N339" s="54"/>
      <c r="O339" s="36" t="str">
        <f>IF(Q339="", "NO PRIORITY", IF(ISNA(_xlfn.XLOOKUP(Q339, Organizations!Q:Q, Organizations!P:P, "")), "NO ORG NAME", IF(_xlfn.XLOOKUP(Q339, Organizations!Q:Q, Organizations!P:P, "")="", "NO PRIORITY", _xlfn.XLOOKUP(Q339, Organizations!Q:Q, Organizations!P:P, ""))))</f>
        <v>NO PRIORITY</v>
      </c>
      <c r="R339" s="9" t="str">
        <f t="shared" si="5"/>
        <v>Surf’s Up Franchising Corporation|Roy wric</v>
      </c>
    </row>
    <row r="340" spans="2:18" s="22" customFormat="1" ht="30.2" customHeight="1">
      <c r="B340" s="212" t="str">
        <f>IF(D340="", "NO PRIORITY", IF(ISNA(_xlfn.XLOOKUP(D340, Organizations!C:C, Organizations!B:B, "")), "NO ORG NAME", IF(_xlfn.XLOOKUP(D340, Organizations!C:C, Organizations!B:B, "")="", "NO PRIORITY", _xlfn.XLOOKUP(D340, Organizations!C:C, Organizations!B:B, ""))))</f>
        <v>NO PRIORITY</v>
      </c>
      <c r="C340" s="130" t="s">
        <v>2875</v>
      </c>
      <c r="D340" s="161" t="s">
        <v>1685</v>
      </c>
      <c r="E340" s="160"/>
      <c r="F340" s="36"/>
      <c r="G340" s="48"/>
      <c r="H340" s="159"/>
      <c r="I340" s="52"/>
      <c r="J340" s="53"/>
      <c r="K340" s="38"/>
      <c r="L340" s="157"/>
      <c r="M340" s="50"/>
      <c r="N340" s="54"/>
      <c r="O340" s="36" t="str">
        <f>IF(Q340="", "NO PRIORITY", IF(ISNA(_xlfn.XLOOKUP(Q340, Organizations!Q:Q, Organizations!P:P, "")), "NO ORG NAME", IF(_xlfn.XLOOKUP(Q340, Organizations!Q:Q, Organizations!P:P, "")="", "NO PRIORITY", _xlfn.XLOOKUP(Q340, Organizations!Q:Q, Organizations!P:P, ""))))</f>
        <v>NO PRIORITY</v>
      </c>
      <c r="R340" s="9" t="str">
        <f t="shared" si="5"/>
        <v>Sweeney Girl Sweets|Sthay molly</v>
      </c>
    </row>
    <row r="341" spans="2:18" s="22" customFormat="1" ht="30.2" customHeight="1">
      <c r="B341" s="212" t="str">
        <f>IF(D341="", "NO PRIORITY", IF(ISNA(_xlfn.XLOOKUP(D341, Organizations!C:C, Organizations!B:B, "")), "NO ORG NAME", IF(_xlfn.XLOOKUP(D341, Organizations!C:C, Organizations!B:B, "")="", "NO PRIORITY", _xlfn.XLOOKUP(D341, Organizations!C:C, Organizations!B:B, ""))))</f>
        <v>NO PRIORITY</v>
      </c>
      <c r="C341" s="130" t="s">
        <v>2876</v>
      </c>
      <c r="D341" s="161" t="s">
        <v>1689</v>
      </c>
      <c r="E341" s="160"/>
      <c r="F341" s="36" t="s">
        <v>2877</v>
      </c>
      <c r="G341" s="48"/>
      <c r="H341" s="159"/>
      <c r="I341" s="52"/>
      <c r="J341" s="53"/>
      <c r="K341" s="38"/>
      <c r="L341" s="157"/>
      <c r="M341" s="50"/>
      <c r="N341" s="54"/>
      <c r="O341" s="36" t="str">
        <f>IF(Q341="", "NO PRIORITY", IF(ISNA(_xlfn.XLOOKUP(Q341, Organizations!Q:Q, Organizations!P:P, "")), "NO ORG NAME", IF(_xlfn.XLOOKUP(Q341, Organizations!Q:Q, Organizations!P:P, "")="", "NO PRIORITY", _xlfn.XLOOKUP(Q341, Organizations!Q:Q, Organizations!P:P, ""))))</f>
        <v>NO PRIORITY</v>
      </c>
      <c r="R341" s="9" t="str">
        <f t="shared" si="5"/>
        <v>Syds Fine Foods|Mellender chris</v>
      </c>
    </row>
    <row r="342" spans="2:18" s="22" customFormat="1" ht="30.2" customHeight="1">
      <c r="B342" s="212" t="str">
        <f>IF(D342="", "NO PRIORITY", IF(ISNA(_xlfn.XLOOKUP(D342, Organizations!C:C, Organizations!B:B, "")), "NO ORG NAME", IF(_xlfn.XLOOKUP(D342, Organizations!C:C, Organizations!B:B, "")="", "NO PRIORITY", _xlfn.XLOOKUP(D342, Organizations!C:C, Organizations!B:B, ""))))</f>
        <v>A</v>
      </c>
      <c r="C342" s="130" t="s">
        <v>2878</v>
      </c>
      <c r="D342" s="161" t="s">
        <v>407</v>
      </c>
      <c r="E342" s="160"/>
      <c r="F342" s="36"/>
      <c r="G342" s="48"/>
      <c r="H342" s="159"/>
      <c r="I342" s="52"/>
      <c r="J342" s="53"/>
      <c r="K342" s="38"/>
      <c r="L342" s="157"/>
      <c r="M342" s="50"/>
      <c r="N342" s="54"/>
      <c r="O342" s="36" t="str">
        <f>IF(Q342="", "NO PRIORITY", IF(ISNA(_xlfn.XLOOKUP(Q342, Organizations!Q:Q, Organizations!P:P, "")), "NO ORG NAME", IF(_xlfn.XLOOKUP(Q342, Organizations!Q:Q, Organizations!P:P, "")="", "NO PRIORITY", _xlfn.XLOOKUP(Q342, Organizations!Q:Q, Organizations!P:P, ""))))</f>
        <v>NO PRIORITY</v>
      </c>
      <c r="R342" s="9" t="str">
        <f t="shared" si="5"/>
        <v>Sysco|Tamewitz ashley</v>
      </c>
    </row>
    <row r="343" spans="2:18" s="22" customFormat="1" ht="30.2" customHeight="1">
      <c r="B343" s="212" t="str">
        <f>IF(D343="", "NO PRIORITY", IF(ISNA(_xlfn.XLOOKUP(D343, Organizations!C:C, Organizations!B:B, "")), "NO ORG NAME", IF(_xlfn.XLOOKUP(D343, Organizations!C:C, Organizations!B:B, "")="", "NO PRIORITY", _xlfn.XLOOKUP(D343, Organizations!C:C, Organizations!B:B, ""))))</f>
        <v>D</v>
      </c>
      <c r="C343" s="130" t="s">
        <v>2879</v>
      </c>
      <c r="D343" s="161" t="s">
        <v>1707</v>
      </c>
      <c r="E343" s="160"/>
      <c r="F343" s="36"/>
      <c r="G343" s="48"/>
      <c r="H343" s="159"/>
      <c r="I343" s="52"/>
      <c r="J343" s="53"/>
      <c r="K343" s="38"/>
      <c r="L343" s="157"/>
      <c r="M343" s="50"/>
      <c r="N343" s="54"/>
      <c r="O343" s="36" t="str">
        <f>IF(Q343="", "NO PRIORITY", IF(ISNA(_xlfn.XLOOKUP(Q343, Organizations!Q:Q, Organizations!P:P, "")), "NO ORG NAME", IF(_xlfn.XLOOKUP(Q343, Organizations!Q:Q, Organizations!P:P, "")="", "NO PRIORITY", _xlfn.XLOOKUP(Q343, Organizations!Q:Q, Organizations!P:P, ""))))</f>
        <v>NO PRIORITY</v>
      </c>
      <c r="R343" s="9" t="str">
        <f t="shared" si="5"/>
        <v>Tavern on Main|Mike Hemingermiranda, John, it,, Chef Nick</v>
      </c>
    </row>
    <row r="344" spans="2:18" s="22" customFormat="1" ht="30.2" customHeight="1">
      <c r="B344" s="212" t="str">
        <f>IF(D344="", "NO PRIORITY", IF(ISNA(_xlfn.XLOOKUP(D344, Organizations!C:C, Organizations!B:B, "")), "NO ORG NAME", IF(_xlfn.XLOOKUP(D344, Organizations!C:C, Organizations!B:B, "")="", "NO PRIORITY", _xlfn.XLOOKUP(D344, Organizations!C:C, Organizations!B:B, ""))))</f>
        <v>D</v>
      </c>
      <c r="C344" s="130" t="s">
        <v>2880</v>
      </c>
      <c r="D344" s="161" t="s">
        <v>1708</v>
      </c>
      <c r="E344" s="160"/>
      <c r="F344" s="36"/>
      <c r="G344" s="48"/>
      <c r="H344" s="159"/>
      <c r="I344" s="52"/>
      <c r="J344" s="53"/>
      <c r="K344" s="38"/>
      <c r="L344" s="157"/>
      <c r="M344" s="50"/>
      <c r="N344" s="54"/>
      <c r="O344" s="36" t="str">
        <f>IF(Q344="", "NO PRIORITY", IF(ISNA(_xlfn.XLOOKUP(Q344, Organizations!Q:Q, Organizations!P:P, "")), "NO ORG NAME", IF(_xlfn.XLOOKUP(Q344, Organizations!Q:Q, Organizations!P:P, "")="", "NO PRIORITY", _xlfn.XLOOKUP(Q344, Organizations!Q:Q, Organizations!P:P, ""))))</f>
        <v>NO PRIORITY</v>
      </c>
      <c r="R344" s="9" t="str">
        <f t="shared" si="5"/>
        <v>Tavvas LLC|Owner juju</v>
      </c>
    </row>
    <row r="345" spans="2:18" s="22" customFormat="1" ht="30.2" customHeight="1">
      <c r="B345" s="212" t="str">
        <f>IF(D345="", "NO PRIORITY", IF(ISNA(_xlfn.XLOOKUP(D345, Organizations!C:C, Organizations!B:B, "")), "NO ORG NAME", IF(_xlfn.XLOOKUP(D345, Organizations!C:C, Organizations!B:B, "")="", "NO PRIORITY", _xlfn.XLOOKUP(D345, Organizations!C:C, Organizations!B:B, ""))))</f>
        <v>A</v>
      </c>
      <c r="C345" s="130" t="s">
        <v>2881</v>
      </c>
      <c r="D345" s="161" t="s">
        <v>1709</v>
      </c>
      <c r="E345" s="160"/>
      <c r="F345" s="36"/>
      <c r="G345" s="48"/>
      <c r="H345" s="159"/>
      <c r="I345" s="52"/>
      <c r="J345" s="53"/>
      <c r="K345" s="38"/>
      <c r="L345" s="157"/>
      <c r="M345" s="50"/>
      <c r="N345" s="54"/>
      <c r="O345" s="36" t="str">
        <f>IF(Q345="", "NO PRIORITY", IF(ISNA(_xlfn.XLOOKUP(Q345, Organizations!Q:Q, Organizations!P:P, "")), "NO ORG NAME", IF(_xlfn.XLOOKUP(Q345, Organizations!Q:Q, Organizations!P:P, "")="", "NO PRIORITY", _xlfn.XLOOKUP(Q345, Organizations!Q:Q, Organizations!P:P, ""))))</f>
        <v>NO PRIORITY</v>
      </c>
      <c r="R345" s="9" t="str">
        <f t="shared" si="5"/>
        <v>Teibel's|Mike Heminger chef rick</v>
      </c>
    </row>
    <row r="346" spans="2:18" s="22" customFormat="1" ht="30.2" customHeight="1">
      <c r="B346" s="212" t="str">
        <f>IF(D346="", "NO PRIORITY", IF(ISNA(_xlfn.XLOOKUP(D346, Organizations!C:C, Organizations!B:B, "")), "NO ORG NAME", IF(_xlfn.XLOOKUP(D346, Organizations!C:C, Organizations!B:B, "")="", "NO PRIORITY", _xlfn.XLOOKUP(D346, Organizations!C:C, Organizations!B:B, ""))))</f>
        <v>C</v>
      </c>
      <c r="C346" s="130" t="s">
        <v>2882</v>
      </c>
      <c r="D346" s="161" t="s">
        <v>1715</v>
      </c>
      <c r="E346" s="160"/>
      <c r="F346" s="36" t="s">
        <v>2883</v>
      </c>
      <c r="G346" s="48"/>
      <c r="H346" s="159"/>
      <c r="I346" s="52"/>
      <c r="J346" s="53"/>
      <c r="K346" s="38"/>
      <c r="L346" s="157"/>
      <c r="M346" s="50"/>
      <c r="N346" s="54"/>
      <c r="O346" s="36" t="str">
        <f>IF(Q346="", "NO PRIORITY", IF(ISNA(_xlfn.XLOOKUP(Q346, Organizations!Q:Q, Organizations!P:P, "")), "NO ORG NAME", IF(_xlfn.XLOOKUP(Q346, Organizations!Q:Q, Organizations!P:P, "")="", "NO PRIORITY", _xlfn.XLOOKUP(Q346, Organizations!Q:Q, Organizations!P:P, ""))))</f>
        <v>NO PRIORITY</v>
      </c>
      <c r="R346" s="9" t="str">
        <f t="shared" si="5"/>
        <v>Texas Corral Restaurants|MATA</v>
      </c>
    </row>
    <row r="347" spans="2:18" s="22" customFormat="1" ht="30.2" customHeight="1">
      <c r="B347" s="212" t="str">
        <f>IF(D347="", "NO PRIORITY", IF(ISNA(_xlfn.XLOOKUP(D347, Organizations!C:C, Organizations!B:B, "")), "NO ORG NAME", IF(_xlfn.XLOOKUP(D347, Organizations!C:C, Organizations!B:B, "")="", "NO PRIORITY", _xlfn.XLOOKUP(D347, Organizations!C:C, Organizations!B:B, ""))))</f>
        <v>C</v>
      </c>
      <c r="C347" s="130" t="s">
        <v>2884</v>
      </c>
      <c r="D347" s="161" t="s">
        <v>1715</v>
      </c>
      <c r="E347" s="160"/>
      <c r="F347" s="36" t="s">
        <v>2885</v>
      </c>
      <c r="G347" s="48"/>
      <c r="H347" s="159"/>
      <c r="I347" s="52"/>
      <c r="J347" s="53"/>
      <c r="K347" s="38"/>
      <c r="L347" s="157"/>
      <c r="M347" s="50"/>
      <c r="N347" s="54"/>
      <c r="O347" s="36" t="str">
        <f>IF(Q347="", "NO PRIORITY", IF(ISNA(_xlfn.XLOOKUP(Q347, Organizations!Q:Q, Organizations!P:P, "")), "NO ORG NAME", IF(_xlfn.XLOOKUP(Q347, Organizations!Q:Q, Organizations!P:P, "")="", "NO PRIORITY", _xlfn.XLOOKUP(Q347, Organizations!Q:Q, Organizations!P:P, ""))))</f>
        <v>NO PRIORITY</v>
      </c>
      <c r="R347" s="9" t="str">
        <f t="shared" si="5"/>
        <v>Texas Corral Restaurants|Switzer paul</v>
      </c>
    </row>
    <row r="348" spans="2:18" s="22" customFormat="1" ht="30.2" customHeight="1">
      <c r="B348" s="212" t="str">
        <f>IF(D348="", "NO PRIORITY", IF(ISNA(_xlfn.XLOOKUP(D348, Organizations!C:C, Organizations!B:B, "")), "NO ORG NAME", IF(_xlfn.XLOOKUP(D348, Organizations!C:C, Organizations!B:B, "")="", "NO PRIORITY", _xlfn.XLOOKUP(D348, Organizations!C:C, Organizations!B:B, ""))))</f>
        <v>A</v>
      </c>
      <c r="C348" s="130" t="s">
        <v>2886</v>
      </c>
      <c r="D348" s="161" t="s">
        <v>1718</v>
      </c>
      <c r="E348" s="160"/>
      <c r="F348" s="36"/>
      <c r="G348" s="48"/>
      <c r="H348" s="159"/>
      <c r="I348" s="52"/>
      <c r="J348" s="53"/>
      <c r="K348" s="38"/>
      <c r="L348" s="157"/>
      <c r="M348" s="50"/>
      <c r="N348" s="54"/>
      <c r="O348" s="36" t="str">
        <f>IF(Q348="", "NO PRIORITY", IF(ISNA(_xlfn.XLOOKUP(Q348, Organizations!Q:Q, Organizations!P:P, "")), "NO ORG NAME", IF(_xlfn.XLOOKUP(Q348, Organizations!Q:Q, Organizations!P:P, "")="", "NO PRIORITY", _xlfn.XLOOKUP(Q348, Organizations!Q:Q, Organizations!P:P, ""))))</f>
        <v>NO PRIORITY</v>
      </c>
      <c r="R348" s="9" t="str">
        <f t="shared" si="5"/>
        <v>The Barge|Chef jim Mitchell</v>
      </c>
    </row>
    <row r="349" spans="2:18" s="22" customFormat="1" ht="30.2" customHeight="1">
      <c r="B349" s="212" t="str">
        <f>IF(D349="", "NO PRIORITY", IF(ISNA(_xlfn.XLOOKUP(D349, Organizations!C:C, Organizations!B:B, "")), "NO ORG NAME", IF(_xlfn.XLOOKUP(D349, Organizations!C:C, Organizations!B:B, "")="", "NO PRIORITY", _xlfn.XLOOKUP(D349, Organizations!C:C, Organizations!B:B, ""))))</f>
        <v>A</v>
      </c>
      <c r="C349" s="130" t="s">
        <v>2887</v>
      </c>
      <c r="D349" s="161" t="s">
        <v>1720</v>
      </c>
      <c r="E349" s="160"/>
      <c r="F349" s="36"/>
      <c r="G349" s="48"/>
      <c r="H349" s="159"/>
      <c r="I349" s="52"/>
      <c r="J349" s="53"/>
      <c r="K349" s="38"/>
      <c r="L349" s="157"/>
      <c r="M349" s="50"/>
      <c r="N349" s="54"/>
      <c r="O349" s="36" t="str">
        <f>IF(Q349="", "NO PRIORITY", IF(ISNA(_xlfn.XLOOKUP(Q349, Organizations!Q:Q, Organizations!P:P, "")), "NO ORG NAME", IF(_xlfn.XLOOKUP(Q349, Organizations!Q:Q, Organizations!P:P, "")="", "NO PRIORITY", _xlfn.XLOOKUP(Q349, Organizations!Q:Q, Organizations!P:P, ""))))</f>
        <v>NO PRIORITY</v>
      </c>
      <c r="R349" s="9" t="str">
        <f t="shared" si="5"/>
        <v>The BUTLER|CHEF ANTHONY</v>
      </c>
    </row>
    <row r="350" spans="2:18" s="22" customFormat="1" ht="30.2" customHeight="1">
      <c r="B350" s="212" t="str">
        <f>IF(D350="", "NO PRIORITY", IF(ISNA(_xlfn.XLOOKUP(D350, Organizations!C:C, Organizations!B:B, "")), "NO ORG NAME", IF(_xlfn.XLOOKUP(D350, Organizations!C:C, Organizations!B:B, "")="", "NO PRIORITY", _xlfn.XLOOKUP(D350, Organizations!C:C, Organizations!B:B, ""))))</f>
        <v>B</v>
      </c>
      <c r="C350" s="130" t="s">
        <v>2888</v>
      </c>
      <c r="D350" s="161" t="s">
        <v>1724</v>
      </c>
      <c r="E350" s="160"/>
      <c r="F350" s="36" t="s">
        <v>2889</v>
      </c>
      <c r="G350" s="48"/>
      <c r="H350" s="159"/>
      <c r="I350" s="52"/>
      <c r="J350" s="53"/>
      <c r="K350" s="38"/>
      <c r="L350" s="157"/>
      <c r="M350" s="50"/>
      <c r="N350" s="54"/>
      <c r="O350" s="36" t="str">
        <f>IF(Q350="", "NO PRIORITY", IF(ISNA(_xlfn.XLOOKUP(Q350, Organizations!Q:Q, Organizations!P:P, "")), "NO ORG NAME", IF(_xlfn.XLOOKUP(Q350, Organizations!Q:Q, Organizations!P:P, "")="", "NO PRIORITY", _xlfn.XLOOKUP(Q350, Organizations!Q:Q, Organizations!P:P, ""))))</f>
        <v>NO PRIORITY</v>
      </c>
      <c r="R350" s="9" t="str">
        <f t="shared" si="5"/>
        <v>The Cliff Dwellers|Salnave erick</v>
      </c>
    </row>
    <row r="351" spans="2:18" s="22" customFormat="1" ht="30.2" customHeight="1">
      <c r="B351" s="212" t="str">
        <f>IF(D351="", "NO PRIORITY", IF(ISNA(_xlfn.XLOOKUP(D351, Organizations!C:C, Organizations!B:B, "")), "NO ORG NAME", IF(_xlfn.XLOOKUP(D351, Organizations!C:C, Organizations!B:B, "")="", "NO PRIORITY", _xlfn.XLOOKUP(D351, Organizations!C:C, Organizations!B:B, ""))))</f>
        <v>B</v>
      </c>
      <c r="C351" s="130" t="s">
        <v>2890</v>
      </c>
      <c r="D351" s="161" t="s">
        <v>1730</v>
      </c>
      <c r="E351" s="160"/>
      <c r="F351" s="36" t="s">
        <v>2891</v>
      </c>
      <c r="G351" s="48"/>
      <c r="H351" s="159"/>
      <c r="I351" s="52"/>
      <c r="J351" s="53"/>
      <c r="K351" s="38"/>
      <c r="L351" s="157"/>
      <c r="M351" s="50"/>
      <c r="N351" s="54"/>
      <c r="O351" s="36" t="str">
        <f>IF(Q351="", "NO PRIORITY", IF(ISNA(_xlfn.XLOOKUP(Q351, Organizations!Q:Q, Organizations!P:P, "")), "NO ORG NAME", IF(_xlfn.XLOOKUP(Q351, Organizations!Q:Q, Organizations!P:P, "")="", "NO PRIORITY", _xlfn.XLOOKUP(Q351, Organizations!Q:Q, Organizations!P:P, ""))))</f>
        <v>NO PRIORITY</v>
      </c>
      <c r="R351" s="9" t="str">
        <f t="shared" si="5"/>
        <v xml:space="preserve">The Draft House|Irish Jennifer </v>
      </c>
    </row>
    <row r="352" spans="2:18" s="22" customFormat="1" ht="30.2" customHeight="1">
      <c r="B352" s="212" t="str">
        <f>IF(D352="", "NO PRIORITY", IF(ISNA(_xlfn.XLOOKUP(D352, Organizations!C:C, Organizations!B:B, "")), "NO ORG NAME", IF(_xlfn.XLOOKUP(D352, Organizations!C:C, Organizations!B:B, "")="", "NO PRIORITY", _xlfn.XLOOKUP(D352, Organizations!C:C, Organizations!B:B, ""))))</f>
        <v>B</v>
      </c>
      <c r="C352" s="130" t="s">
        <v>2892</v>
      </c>
      <c r="D352" s="161" t="s">
        <v>1734</v>
      </c>
      <c r="E352" s="160"/>
      <c r="F352" s="36"/>
      <c r="G352" s="48"/>
      <c r="H352" s="159"/>
      <c r="I352" s="52"/>
      <c r="J352" s="53"/>
      <c r="K352" s="38"/>
      <c r="L352" s="157"/>
      <c r="M352" s="50"/>
      <c r="N352" s="54"/>
      <c r="O352" s="36" t="str">
        <f>IF(Q352="", "NO PRIORITY", IF(ISNA(_xlfn.XLOOKUP(Q352, Organizations!Q:Q, Organizations!P:P, "")), "NO ORG NAME", IF(_xlfn.XLOOKUP(Q352, Organizations!Q:Q, Organizations!P:P, "")="", "NO PRIORITY", _xlfn.XLOOKUP(Q352, Organizations!Q:Q, Organizations!P:P, ""))))</f>
        <v>NO PRIORITY</v>
      </c>
      <c r="R352" s="9" t="str">
        <f t="shared" si="5"/>
        <v>The Emily Hotel Chicago|General Manager payerli</v>
      </c>
    </row>
    <row r="353" spans="2:18" s="22" customFormat="1" ht="30.2" customHeight="1">
      <c r="B353" s="212" t="str">
        <f>IF(D353="", "NO PRIORITY", IF(ISNA(_xlfn.XLOOKUP(D353, Organizations!C:C, Organizations!B:B, "")), "NO ORG NAME", IF(_xlfn.XLOOKUP(D353, Organizations!C:C, Organizations!B:B, "")="", "NO PRIORITY", _xlfn.XLOOKUP(D353, Organizations!C:C, Organizations!B:B, ""))))</f>
        <v>B</v>
      </c>
      <c r="C353" s="130" t="s">
        <v>2893</v>
      </c>
      <c r="D353" s="161" t="s">
        <v>1739</v>
      </c>
      <c r="E353" s="160"/>
      <c r="F353" s="36" t="s">
        <v>2894</v>
      </c>
      <c r="G353" s="48"/>
      <c r="H353" s="159"/>
      <c r="I353" s="52"/>
      <c r="J353" s="53"/>
      <c r="K353" s="38"/>
      <c r="L353" s="157"/>
      <c r="M353" s="50"/>
      <c r="N353" s="54"/>
      <c r="O353" s="36" t="str">
        <f>IF(Q353="", "NO PRIORITY", IF(ISNA(_xlfn.XLOOKUP(Q353, Organizations!Q:Q, Organizations!P:P, "")), "NO ORG NAME", IF(_xlfn.XLOOKUP(Q353, Organizations!Q:Q, Organizations!P:P, "")="", "NO PRIORITY", _xlfn.XLOOKUP(Q353, Organizations!Q:Q, Organizations!P:P, ""))))</f>
        <v>NO PRIORITY</v>
      </c>
      <c r="R353" s="9" t="str">
        <f t="shared" si="5"/>
        <v>The Farmacy|Posan Lauren</v>
      </c>
    </row>
    <row r="354" spans="2:18" s="22" customFormat="1" ht="30.2" customHeight="1">
      <c r="B354" s="212" t="str">
        <f>IF(D354="", "NO PRIORITY", IF(ISNA(_xlfn.XLOOKUP(D354, Organizations!C:C, Organizations!B:B, "")), "NO ORG NAME", IF(_xlfn.XLOOKUP(D354, Organizations!C:C, Organizations!B:B, "")="", "NO PRIORITY", _xlfn.XLOOKUP(D354, Organizations!C:C, Organizations!B:B, ""))))</f>
        <v>B</v>
      </c>
      <c r="C354" s="130" t="s">
        <v>2895</v>
      </c>
      <c r="D354" s="161" t="s">
        <v>1740</v>
      </c>
      <c r="E354" s="160"/>
      <c r="F354" s="36" t="s">
        <v>2896</v>
      </c>
      <c r="G354" s="48"/>
      <c r="H354" s="159"/>
      <c r="I354" s="52"/>
      <c r="J354" s="53"/>
      <c r="K354" s="38"/>
      <c r="L354" s="157"/>
      <c r="M354" s="50"/>
      <c r="N354" s="54"/>
      <c r="O354" s="36" t="str">
        <f>IF(Q354="", "NO PRIORITY", IF(ISNA(_xlfn.XLOOKUP(Q354, Organizations!Q:Q, Organizations!P:P, "")), "NO ORG NAME", IF(_xlfn.XLOOKUP(Q354, Organizations!Q:Q, Organizations!P:P, "")="", "NO PRIORITY", _xlfn.XLOOKUP(Q354, Organizations!Q:Q, Organizations!P:P, ""))))</f>
        <v>NO PRIORITY</v>
      </c>
      <c r="R354" s="9" t="str">
        <f t="shared" si="5"/>
        <v>The Food Institute|Lee Virginia</v>
      </c>
    </row>
    <row r="355" spans="2:18" s="22" customFormat="1" ht="30.2" customHeight="1">
      <c r="B355" s="212" t="str">
        <f>IF(D355="", "NO PRIORITY", IF(ISNA(_xlfn.XLOOKUP(D355, Organizations!C:C, Organizations!B:B, "")), "NO ORG NAME", IF(_xlfn.XLOOKUP(D355, Organizations!C:C, Organizations!B:B, "")="", "NO PRIORITY", _xlfn.XLOOKUP(D355, Organizations!C:C, Organizations!B:B, ""))))</f>
        <v>B</v>
      </c>
      <c r="C355" s="130" t="s">
        <v>2897</v>
      </c>
      <c r="D355" s="161" t="s">
        <v>1746</v>
      </c>
      <c r="E355" s="160"/>
      <c r="F355" s="36" t="s">
        <v>2898</v>
      </c>
      <c r="G355" s="48"/>
      <c r="H355" s="159"/>
      <c r="I355" s="52"/>
      <c r="J355" s="53"/>
      <c r="K355" s="38"/>
      <c r="L355" s="157"/>
      <c r="M355" s="50"/>
      <c r="N355" s="54"/>
      <c r="O355" s="36" t="str">
        <f>IF(Q355="", "NO PRIORITY", IF(ISNA(_xlfn.XLOOKUP(Q355, Organizations!Q:Q, Organizations!P:P, "")), "NO ORG NAME", IF(_xlfn.XLOOKUP(Q355, Organizations!Q:Q, Organizations!P:P, "")="", "NO PRIORITY", _xlfn.XLOOKUP(Q355, Organizations!Q:Q, Organizations!P:P, ""))))</f>
        <v>NO PRIORITY</v>
      </c>
      <c r="R355" s="9" t="str">
        <f t="shared" si="5"/>
        <v>The Paperwork Chef|Howell Rochelle</v>
      </c>
    </row>
    <row r="356" spans="2:18" s="22" customFormat="1" ht="30.2" customHeight="1">
      <c r="B356" s="212" t="str">
        <f>IF(D356="", "NO PRIORITY", IF(ISNA(_xlfn.XLOOKUP(D356, Organizations!C:C, Organizations!B:B, "")), "NO ORG NAME", IF(_xlfn.XLOOKUP(D356, Organizations!C:C, Organizations!B:B, "")="", "NO PRIORITY", _xlfn.XLOOKUP(D356, Organizations!C:C, Organizations!B:B, ""))))</f>
        <v>C</v>
      </c>
      <c r="C356" s="130" t="s">
        <v>2899</v>
      </c>
      <c r="D356" s="161" t="s">
        <v>1755</v>
      </c>
      <c r="E356" s="160"/>
      <c r="F356" s="36"/>
      <c r="G356" s="48"/>
      <c r="H356" s="159"/>
      <c r="I356" s="52"/>
      <c r="J356" s="53"/>
      <c r="K356" s="38"/>
      <c r="L356" s="157"/>
      <c r="M356" s="50"/>
      <c r="N356" s="54"/>
      <c r="O356" s="36" t="str">
        <f>IF(Q356="", "NO PRIORITY", IF(ISNA(_xlfn.XLOOKUP(Q356, Organizations!Q:Q, Organizations!P:P, "")), "NO ORG NAME", IF(_xlfn.XLOOKUP(Q356, Organizations!Q:Q, Organizations!P:P, "")="", "NO PRIORITY", _xlfn.XLOOKUP(Q356, Organizations!Q:Q, Organizations!P:P, ""))))</f>
        <v>NO PRIORITY</v>
      </c>
      <c r="R356" s="9" t="str">
        <f t="shared" si="5"/>
        <v>The Rackhouse Tavern|GFS/Abdale chef Eric</v>
      </c>
    </row>
    <row r="357" spans="2:18" s="22" customFormat="1" ht="30.2" customHeight="1">
      <c r="B357" s="212" t="str">
        <f>IF(D357="", "NO PRIORITY", IF(ISNA(_xlfn.XLOOKUP(D357, Organizations!C:C, Organizations!B:B, "")), "NO ORG NAME", IF(_xlfn.XLOOKUP(D357, Organizations!C:C, Organizations!B:B, "")="", "NO PRIORITY", _xlfn.XLOOKUP(D357, Organizations!C:C, Organizations!B:B, ""))))</f>
        <v>C</v>
      </c>
      <c r="C357" s="130" t="s">
        <v>2900</v>
      </c>
      <c r="D357" s="161" t="s">
        <v>1756</v>
      </c>
      <c r="E357" s="160"/>
      <c r="F357" s="36"/>
      <c r="G357" s="48"/>
      <c r="H357" s="159"/>
      <c r="I357" s="52"/>
      <c r="J357" s="53"/>
      <c r="K357" s="38"/>
      <c r="L357" s="157"/>
      <c r="M357" s="50"/>
      <c r="N357" s="54"/>
      <c r="O357" s="36" t="str">
        <f>IF(Q357="", "NO PRIORITY", IF(ISNA(_xlfn.XLOOKUP(Q357, Organizations!Q:Q, Organizations!P:P, "")), "NO ORG NAME", IF(_xlfn.XLOOKUP(Q357, Organizations!Q:Q, Organizations!P:P, "")="", "NO PRIORITY", _xlfn.XLOOKUP(Q357, Organizations!Q:Q, Organizations!P:P, ""))))</f>
        <v>NO PRIORITY</v>
      </c>
      <c r="R357" s="9" t="str">
        <f t="shared" si="5"/>
        <v xml:space="preserve">The Ramen District|USF Brian Mish Chris Pappas </v>
      </c>
    </row>
    <row r="358" spans="2:18" s="22" customFormat="1" ht="30.2" customHeight="1">
      <c r="B358" s="212" t="str">
        <f>IF(D358="", "NO PRIORITY", IF(ISNA(_xlfn.XLOOKUP(D358, Organizations!C:C, Organizations!B:B, "")), "NO ORG NAME", IF(_xlfn.XLOOKUP(D358, Organizations!C:C, Organizations!B:B, "")="", "NO PRIORITY", _xlfn.XLOOKUP(D358, Organizations!C:C, Organizations!B:B, ""))))</f>
        <v>A</v>
      </c>
      <c r="C358" s="130" t="s">
        <v>2901</v>
      </c>
      <c r="D358" s="161" t="s">
        <v>1757</v>
      </c>
      <c r="E358" s="160"/>
      <c r="F358" s="36" t="s">
        <v>2902</v>
      </c>
      <c r="G358" s="48"/>
      <c r="H358" s="159" t="s">
        <v>141</v>
      </c>
      <c r="I358" s="52"/>
      <c r="J358" s="53"/>
      <c r="K358" s="38"/>
      <c r="L358" s="157"/>
      <c r="M358" s="50"/>
      <c r="N358" s="54"/>
      <c r="O358" s="36" t="str">
        <f>IF(Q358="", "NO PRIORITY", IF(ISNA(_xlfn.XLOOKUP(Q358, Organizations!Q:Q, Organizations!P:P, "")), "NO ORG NAME", IF(_xlfn.XLOOKUP(Q358, Organizations!Q:Q, Organizations!P:P, "")="", "NO PRIORITY", _xlfn.XLOOKUP(Q358, Organizations!Q:Q, Organizations!P:P, ""))))</f>
        <v>NO PRIORITY</v>
      </c>
      <c r="R358" s="9" t="str">
        <f t="shared" si="5"/>
        <v>The Rose Hotel|Wallet Scott</v>
      </c>
    </row>
    <row r="359" spans="2:18" s="22" customFormat="1" ht="30.2" customHeight="1">
      <c r="B359" s="212" t="str">
        <f>IF(D359="", "NO PRIORITY", IF(ISNA(_xlfn.XLOOKUP(D359, Organizations!C:C, Organizations!B:B, "")), "NO ORG NAME", IF(_xlfn.XLOOKUP(D359, Organizations!C:C, Organizations!B:B, "")="", "NO PRIORITY", _xlfn.XLOOKUP(D359, Organizations!C:C, Organizations!B:B, ""))))</f>
        <v>A</v>
      </c>
      <c r="C359" s="130" t="s">
        <v>2903</v>
      </c>
      <c r="D359" s="161" t="s">
        <v>1758</v>
      </c>
      <c r="E359" s="160"/>
      <c r="F359" s="36" t="s">
        <v>2904</v>
      </c>
      <c r="G359" s="48"/>
      <c r="H359" s="159"/>
      <c r="I359" s="52"/>
      <c r="J359" s="53"/>
      <c r="K359" s="38"/>
      <c r="L359" s="157"/>
      <c r="M359" s="50"/>
      <c r="N359" s="54"/>
      <c r="O359" s="36" t="str">
        <f>IF(Q359="", "NO PRIORITY", IF(ISNA(_xlfn.XLOOKUP(Q359, Organizations!Q:Q, Organizations!P:P, "")), "NO ORG NAME", IF(_xlfn.XLOOKUP(Q359, Organizations!Q:Q, Organizations!P:P, "")="", "NO PRIORITY", _xlfn.XLOOKUP(Q359, Organizations!Q:Q, Organizations!P:P, ""))))</f>
        <v>NO PRIORITY</v>
      </c>
      <c r="R359" s="9" t="str">
        <f t="shared" si="5"/>
        <v>The Royal Group|Account Manager cope</v>
      </c>
    </row>
    <row r="360" spans="2:18" s="22" customFormat="1" ht="30.2" customHeight="1">
      <c r="B360" s="212" t="str">
        <f>IF(D360="", "NO PRIORITY", IF(ISNA(_xlfn.XLOOKUP(D360, Organizations!C:C, Organizations!B:B, "")), "NO ORG NAME", IF(_xlfn.XLOOKUP(D360, Organizations!C:C, Organizations!B:B, "")="", "NO PRIORITY", _xlfn.XLOOKUP(D360, Organizations!C:C, Organizations!B:B, ""))))</f>
        <v>B</v>
      </c>
      <c r="C360" s="130" t="s">
        <v>2905</v>
      </c>
      <c r="D360" s="161" t="s">
        <v>1759</v>
      </c>
      <c r="E360" s="160" t="s">
        <v>2438</v>
      </c>
      <c r="F360" s="36"/>
      <c r="G360" s="48" t="s">
        <v>2400</v>
      </c>
      <c r="H360" s="159" t="s">
        <v>141</v>
      </c>
      <c r="I360" s="52"/>
      <c r="J360" s="53" t="s">
        <v>2400</v>
      </c>
      <c r="K360" s="38" t="s">
        <v>2400</v>
      </c>
      <c r="L360" s="157"/>
      <c r="M360" s="50" t="s">
        <v>2400</v>
      </c>
      <c r="N360" s="54"/>
      <c r="O360" s="36" t="str">
        <f>IF(Q360="", "NO PRIORITY", IF(ISNA(_xlfn.XLOOKUP(Q360, Organizations!Q:Q, Organizations!P:P, "")), "NO ORG NAME", IF(_xlfn.XLOOKUP(Q360, Organizations!Q:Q, Organizations!P:P, "")="", "NO PRIORITY", _xlfn.XLOOKUP(Q360, Organizations!Q:Q, Organizations!P:P, ""))))</f>
        <v>NO PRIORITY</v>
      </c>
      <c r="R360" s="9" t="str">
        <f t="shared" si="5"/>
        <v>The Scrambled|Chef Tim</v>
      </c>
    </row>
    <row r="361" spans="2:18" s="22" customFormat="1" ht="30.2" customHeight="1">
      <c r="B361" s="212" t="str">
        <f>IF(D361="", "NO PRIORITY", IF(ISNA(_xlfn.XLOOKUP(D361, Organizations!C:C, Organizations!B:B, "")), "NO ORG NAME", IF(_xlfn.XLOOKUP(D361, Organizations!C:C, Organizations!B:B, "")="", "NO PRIORITY", _xlfn.XLOOKUP(D361, Organizations!C:C, Organizations!B:B, ""))))</f>
        <v>C</v>
      </c>
      <c r="C361" s="130" t="s">
        <v>2906</v>
      </c>
      <c r="D361" s="161" t="s">
        <v>1766</v>
      </c>
      <c r="E361" s="160"/>
      <c r="F361" s="36" t="s">
        <v>2907</v>
      </c>
      <c r="G361" s="48"/>
      <c r="H361" s="159"/>
      <c r="I361" s="52"/>
      <c r="J361" s="53"/>
      <c r="K361" s="38"/>
      <c r="L361" s="157"/>
      <c r="M361" s="50"/>
      <c r="N361" s="54"/>
      <c r="O361" s="36" t="str">
        <f>IF(Q361="", "NO PRIORITY", IF(ISNA(_xlfn.XLOOKUP(Q361, Organizations!Q:Q, Organizations!P:P, "")), "NO ORG NAME", IF(_xlfn.XLOOKUP(Q361, Organizations!Q:Q, Organizations!P:P, "")="", "NO PRIORITY", _xlfn.XLOOKUP(Q361, Organizations!Q:Q, Organizations!P:P, ""))))</f>
        <v>NO PRIORITY</v>
      </c>
      <c r="R361" s="9" t="str">
        <f t="shared" si="5"/>
        <v>The Vault Downtown|West Karrie</v>
      </c>
    </row>
    <row r="362" spans="2:18" s="22" customFormat="1" ht="30.2" customHeight="1">
      <c r="B362" s="212" t="str">
        <f>IF(D362="", "NO PRIORITY", IF(ISNA(_xlfn.XLOOKUP(D362, Organizations!C:C, Organizations!B:B, "")), "NO ORG NAME", IF(_xlfn.XLOOKUP(D362, Organizations!C:C, Organizations!B:B, "")="", "NO PRIORITY", _xlfn.XLOOKUP(D362, Organizations!C:C, Organizations!B:B, ""))))</f>
        <v>B</v>
      </c>
      <c r="C362" s="130" t="s">
        <v>2908</v>
      </c>
      <c r="D362" s="161" t="s">
        <v>1774</v>
      </c>
      <c r="E362" s="160"/>
      <c r="F362" s="36" t="s">
        <v>2909</v>
      </c>
      <c r="G362" s="48"/>
      <c r="H362" s="159"/>
      <c r="I362" s="52"/>
      <c r="J362" s="53"/>
      <c r="K362" s="38"/>
      <c r="L362" s="157"/>
      <c r="M362" s="50"/>
      <c r="N362" s="54"/>
      <c r="O362" s="36" t="str">
        <f>IF(Q362="", "NO PRIORITY", IF(ISNA(_xlfn.XLOOKUP(Q362, Organizations!Q:Q, Organizations!P:P, "")), "NO ORG NAME", IF(_xlfn.XLOOKUP(Q362, Organizations!Q:Q, Organizations!P:P, "")="", "NO PRIORITY", _xlfn.XLOOKUP(Q362, Organizations!Q:Q, Organizations!P:P, ""))))</f>
        <v>NO PRIORITY</v>
      </c>
      <c r="R362" s="9" t="str">
        <f t="shared" si="5"/>
        <v>Three Tarts Bakery and Cafe|VanderPal Samantha</v>
      </c>
    </row>
    <row r="363" spans="2:18" s="22" customFormat="1" ht="30.2" customHeight="1">
      <c r="B363" s="212" t="str">
        <f>IF(D363="", "NO PRIORITY", IF(ISNA(_xlfn.XLOOKUP(D363, Organizations!C:C, Organizations!B:B, "")), "NO ORG NAME", IF(_xlfn.XLOOKUP(D363, Organizations!C:C, Organizations!B:B, "")="", "NO PRIORITY", _xlfn.XLOOKUP(D363, Organizations!C:C, Organizations!B:B, ""))))</f>
        <v>B</v>
      </c>
      <c r="C363" s="130" t="s">
        <v>2910</v>
      </c>
      <c r="D363" s="161" t="s">
        <v>1775</v>
      </c>
      <c r="E363" s="160"/>
      <c r="F363" s="36"/>
      <c r="G363" s="48"/>
      <c r="H363" s="159"/>
      <c r="I363" s="52"/>
      <c r="J363" s="53"/>
      <c r="K363" s="38"/>
      <c r="L363" s="157"/>
      <c r="M363" s="50"/>
      <c r="N363" s="54"/>
      <c r="O363" s="36" t="str">
        <f>IF(Q363="", "NO PRIORITY", IF(ISNA(_xlfn.XLOOKUP(Q363, Organizations!Q:Q, Organizations!P:P, "")), "NO ORG NAME", IF(_xlfn.XLOOKUP(Q363, Organizations!Q:Q, Organizations!P:P, "")="", "NO PRIORITY", _xlfn.XLOOKUP(Q363, Organizations!Q:Q, Organizations!P:P, ""))))</f>
        <v>NO PRIORITY</v>
      </c>
      <c r="R363" s="9" t="str">
        <f t="shared" si="5"/>
        <v>Tiger Lily Cafe|Joel Wolter</v>
      </c>
    </row>
    <row r="364" spans="2:18" s="22" customFormat="1" ht="30.2" customHeight="1">
      <c r="B364" s="212" t="str">
        <f>IF(D364="", "NO PRIORITY", IF(ISNA(_xlfn.XLOOKUP(D364, Organizations!C:C, Organizations!B:B, "")), "NO ORG NAME", IF(_xlfn.XLOOKUP(D364, Organizations!C:C, Organizations!B:B, "")="", "NO PRIORITY", _xlfn.XLOOKUP(D364, Organizations!C:C, Organizations!B:B, ""))))</f>
        <v>C</v>
      </c>
      <c r="C364" s="130" t="s">
        <v>2911</v>
      </c>
      <c r="D364" s="161" t="s">
        <v>1777</v>
      </c>
      <c r="E364" s="160"/>
      <c r="F364" s="36"/>
      <c r="G364" s="48"/>
      <c r="H364" s="159"/>
      <c r="I364" s="52"/>
      <c r="J364" s="53"/>
      <c r="K364" s="38"/>
      <c r="L364" s="157"/>
      <c r="M364" s="50"/>
      <c r="N364" s="54"/>
      <c r="O364" s="36" t="str">
        <f>IF(Q364="", "NO PRIORITY", IF(ISNA(_xlfn.XLOOKUP(Q364, Organizations!Q:Q, Organizations!P:P, "")), "NO ORG NAME", IF(_xlfn.XLOOKUP(Q364, Organizations!Q:Q, Organizations!P:P, "")="", "NO PRIORITY", _xlfn.XLOOKUP(Q364, Organizations!Q:Q, Organizations!P:P, ""))))</f>
        <v>NO PRIORITY</v>
      </c>
      <c r="R364" s="9" t="str">
        <f t="shared" si="5"/>
        <v>Tiger Lily Café (buys from GFS)|Susanne Novak</v>
      </c>
    </row>
    <row r="365" spans="2:18" s="22" customFormat="1" ht="30.2" customHeight="1">
      <c r="B365" s="212" t="str">
        <f>IF(D365="", "NO PRIORITY", IF(ISNA(_xlfn.XLOOKUP(D365, Organizations!C:C, Organizations!B:B, "")), "NO ORG NAME", IF(_xlfn.XLOOKUP(D365, Organizations!C:C, Organizations!B:B, "")="", "NO PRIORITY", _xlfn.XLOOKUP(D365, Organizations!C:C, Organizations!B:B, ""))))</f>
        <v>C</v>
      </c>
      <c r="C365" s="130" t="s">
        <v>2912</v>
      </c>
      <c r="D365" s="161" t="s">
        <v>1778</v>
      </c>
      <c r="E365" s="160"/>
      <c r="F365" s="36" t="s">
        <v>2913</v>
      </c>
      <c r="G365" s="48"/>
      <c r="H365" s="159"/>
      <c r="I365" s="52"/>
      <c r="J365" s="53"/>
      <c r="K365" s="38"/>
      <c r="L365" s="157"/>
      <c r="M365" s="50"/>
      <c r="N365" s="54"/>
      <c r="O365" s="36" t="str">
        <f>IF(Q365="", "NO PRIORITY", IF(ISNA(_xlfn.XLOOKUP(Q365, Organizations!Q:Q, Organizations!P:P, "")), "NO ORG NAME", IF(_xlfn.XLOOKUP(Q365, Organizations!Q:Q, Organizations!P:P, "")="", "NO PRIORITY", _xlfn.XLOOKUP(Q365, Organizations!Q:Q, Organizations!P:P, ""))))</f>
        <v>NO PRIORITY</v>
      </c>
      <c r="R365" s="9" t="str">
        <f t="shared" si="5"/>
        <v>Tilly’s Tea Room|Moore Sharon</v>
      </c>
    </row>
    <row r="366" spans="2:18" s="22" customFormat="1" ht="30.2" customHeight="1">
      <c r="B366" s="212" t="str">
        <f>IF(D366="", "NO PRIORITY", IF(ISNA(_xlfn.XLOOKUP(D366, Organizations!C:C, Organizations!B:B, "")), "NO ORG NAME", IF(_xlfn.XLOOKUP(D366, Organizations!C:C, Organizations!B:B, "")="", "NO PRIORITY", _xlfn.XLOOKUP(D366, Organizations!C:C, Organizations!B:B, ""))))</f>
        <v>B</v>
      </c>
      <c r="C366" s="130" t="s">
        <v>2914</v>
      </c>
      <c r="D366" s="161" t="s">
        <v>1785</v>
      </c>
      <c r="E366" s="160"/>
      <c r="F366" s="36"/>
      <c r="G366" s="48"/>
      <c r="H366" s="159"/>
      <c r="I366" s="52"/>
      <c r="J366" s="53"/>
      <c r="K366" s="38"/>
      <c r="L366" s="157"/>
      <c r="M366" s="50"/>
      <c r="N366" s="54"/>
      <c r="O366" s="36" t="str">
        <f>IF(Q366="", "NO PRIORITY", IF(ISNA(_xlfn.XLOOKUP(Q366, Organizations!Q:Q, Organizations!P:P, "")), "NO ORG NAME", IF(_xlfn.XLOOKUP(Q366, Organizations!Q:Q, Organizations!P:P, "")="", "NO PRIORITY", _xlfn.XLOOKUP(Q366, Organizations!Q:Q, Organizations!P:P, ""))))</f>
        <v>NO PRIORITY</v>
      </c>
      <c r="R366" s="9" t="str">
        <f t="shared" si="5"/>
        <v>Toeless Joel's|Erin Schultz</v>
      </c>
    </row>
    <row r="367" spans="2:18" s="22" customFormat="1" ht="30.2" customHeight="1">
      <c r="B367" s="212" t="str">
        <f>IF(D367="", "NO PRIORITY", IF(ISNA(_xlfn.XLOOKUP(D367, Organizations!C:C, Organizations!B:B, "")), "NO ORG NAME", IF(_xlfn.XLOOKUP(D367, Organizations!C:C, Organizations!B:B, "")="", "NO PRIORITY", _xlfn.XLOOKUP(D367, Organizations!C:C, Organizations!B:B, ""))))</f>
        <v>B</v>
      </c>
      <c r="C367" s="130" t="s">
        <v>2915</v>
      </c>
      <c r="D367" s="161" t="s">
        <v>1785</v>
      </c>
      <c r="E367" s="160"/>
      <c r="F367" s="36"/>
      <c r="G367" s="48"/>
      <c r="H367" s="159"/>
      <c r="I367" s="52"/>
      <c r="J367" s="53"/>
      <c r="K367" s="38"/>
      <c r="L367" s="157"/>
      <c r="M367" s="50"/>
      <c r="N367" s="54"/>
      <c r="O367" s="36" t="str">
        <f>IF(Q367="", "NO PRIORITY", IF(ISNA(_xlfn.XLOOKUP(Q367, Organizations!Q:Q, Organizations!P:P, "")), "NO ORG NAME", IF(_xlfn.XLOOKUP(Q367, Organizations!Q:Q, Organizations!P:P, "")="", "NO PRIORITY", _xlfn.XLOOKUP(Q367, Organizations!Q:Q, Organizations!P:P, ""))))</f>
        <v>NO PRIORITY</v>
      </c>
      <c r="R367" s="9" t="str">
        <f t="shared" si="5"/>
        <v>Toeless Joel's|Joel downs</v>
      </c>
    </row>
    <row r="368" spans="2:18" s="22" customFormat="1" ht="30.2" customHeight="1">
      <c r="B368" s="212" t="str">
        <f>IF(D368="", "NO PRIORITY", IF(ISNA(_xlfn.XLOOKUP(D368, Organizations!C:C, Organizations!B:B, "")), "NO ORG NAME", IF(_xlfn.XLOOKUP(D368, Organizations!C:C, Organizations!B:B, "")="", "NO PRIORITY", _xlfn.XLOOKUP(D368, Organizations!C:C, Organizations!B:B, ""))))</f>
        <v>B</v>
      </c>
      <c r="C368" s="130" t="s">
        <v>2916</v>
      </c>
      <c r="D368" s="161" t="s">
        <v>1786</v>
      </c>
      <c r="E368" s="160"/>
      <c r="F368" s="36"/>
      <c r="G368" s="48"/>
      <c r="H368" s="159"/>
      <c r="I368" s="52"/>
      <c r="J368" s="53"/>
      <c r="K368" s="38"/>
      <c r="L368" s="157"/>
      <c r="M368" s="50"/>
      <c r="N368" s="54"/>
      <c r="O368" s="36" t="str">
        <f>IF(Q368="", "NO PRIORITY", IF(ISNA(_xlfn.XLOOKUP(Q368, Organizations!Q:Q, Organizations!P:P, "")), "NO ORG NAME", IF(_xlfn.XLOOKUP(Q368, Organizations!Q:Q, Organizations!P:P, "")="", "NO PRIORITY", _xlfn.XLOOKUP(Q368, Organizations!Q:Q, Organizations!P:P, ""))))</f>
        <v>NO PRIORITY</v>
      </c>
      <c r="R368" s="9" t="str">
        <f t="shared" si="5"/>
        <v>Tony’s Tacos|depaz Gerardo</v>
      </c>
    </row>
    <row r="369" spans="2:18" s="22" customFormat="1" ht="30.2" customHeight="1">
      <c r="B369" s="212" t="str">
        <f>IF(D369="", "NO PRIORITY", IF(ISNA(_xlfn.XLOOKUP(D369, Organizations!C:C, Organizations!B:B, "")), "NO ORG NAME", IF(_xlfn.XLOOKUP(D369, Organizations!C:C, Organizations!B:B, "")="", "NO PRIORITY", _xlfn.XLOOKUP(D369, Organizations!C:C, Organizations!B:B, ""))))</f>
        <v>B</v>
      </c>
      <c r="C369" s="130" t="s">
        <v>2917</v>
      </c>
      <c r="D369" s="161" t="s">
        <v>1786</v>
      </c>
      <c r="E369" s="160"/>
      <c r="F369" s="36"/>
      <c r="G369" s="48"/>
      <c r="H369" s="159"/>
      <c r="I369" s="52"/>
      <c r="J369" s="53"/>
      <c r="K369" s="38"/>
      <c r="L369" s="157"/>
      <c r="M369" s="50"/>
      <c r="N369" s="54"/>
      <c r="O369" s="36" t="str">
        <f>IF(Q369="", "NO PRIORITY", IF(ISNA(_xlfn.XLOOKUP(Q369, Organizations!Q:Q, Organizations!P:P, "")), "NO ORG NAME", IF(_xlfn.XLOOKUP(Q369, Organizations!Q:Q, Organizations!P:P, "")="", "NO PRIORITY", _xlfn.XLOOKUP(Q369, Organizations!Q:Q, Organizations!P:P, ""))))</f>
        <v>NO PRIORITY</v>
      </c>
      <c r="R369" s="9" t="str">
        <f t="shared" si="5"/>
        <v>Tony’s Tacos|Ortiz Jesus</v>
      </c>
    </row>
    <row r="370" spans="2:18" s="22" customFormat="1" ht="30.2" customHeight="1">
      <c r="B370" s="212" t="str">
        <f>IF(D370="", "NO PRIORITY", IF(ISNA(_xlfn.XLOOKUP(D370, Organizations!C:C, Organizations!B:B, "")), "NO ORG NAME", IF(_xlfn.XLOOKUP(D370, Organizations!C:C, Organizations!B:B, "")="", "NO PRIORITY", _xlfn.XLOOKUP(D370, Organizations!C:C, Organizations!B:B, ""))))</f>
        <v>B</v>
      </c>
      <c r="C370" s="130" t="s">
        <v>2918</v>
      </c>
      <c r="D370" s="161" t="s">
        <v>1787</v>
      </c>
      <c r="E370" s="160"/>
      <c r="F370" s="36"/>
      <c r="G370" s="48"/>
      <c r="H370" s="159"/>
      <c r="I370" s="52"/>
      <c r="J370" s="53"/>
      <c r="K370" s="38"/>
      <c r="L370" s="157"/>
      <c r="M370" s="50"/>
      <c r="N370" s="54"/>
      <c r="O370" s="36" t="str">
        <f>IF(Q370="", "NO PRIORITY", IF(ISNA(_xlfn.XLOOKUP(Q370, Organizations!Q:Q, Organizations!P:P, "")), "NO ORG NAME", IF(_xlfn.XLOOKUP(Q370, Organizations!Q:Q, Organizations!P:P, "")="", "NO PRIORITY", _xlfn.XLOOKUP(Q370, Organizations!Q:Q, Organizations!P:P, ""))))</f>
        <v>NO PRIORITY</v>
      </c>
      <c r="R370" s="9" t="str">
        <f t="shared" si="5"/>
        <v>Top Dog Pizza Pub|Dalip</v>
      </c>
    </row>
    <row r="371" spans="2:18" s="22" customFormat="1" ht="30.2" customHeight="1">
      <c r="B371" s="212" t="str">
        <f>IF(D371="", "NO PRIORITY", IF(ISNA(_xlfn.XLOOKUP(D371, Organizations!C:C, Organizations!B:B, "")), "NO ORG NAME", IF(_xlfn.XLOOKUP(D371, Organizations!C:C, Organizations!B:B, "")="", "NO PRIORITY", _xlfn.XLOOKUP(D371, Organizations!C:C, Organizations!B:B, ""))))</f>
        <v>B</v>
      </c>
      <c r="C371" s="130" t="s">
        <v>2919</v>
      </c>
      <c r="D371" s="161" t="s">
        <v>1788</v>
      </c>
      <c r="E371" s="160"/>
      <c r="F371" s="36" t="s">
        <v>2920</v>
      </c>
      <c r="G371" s="48"/>
      <c r="H371" s="159"/>
      <c r="I371" s="52"/>
      <c r="J371" s="53"/>
      <c r="K371" s="38"/>
      <c r="L371" s="157"/>
      <c r="M371" s="50"/>
      <c r="N371" s="54"/>
      <c r="O371" s="36" t="str">
        <f>IF(Q371="", "NO PRIORITY", IF(ISNA(_xlfn.XLOOKUP(Q371, Organizations!Q:Q, Organizations!P:P, "")), "NO ORG NAME", IF(_xlfn.XLOOKUP(Q371, Organizations!Q:Q, Organizations!P:P, "")="", "NO PRIORITY", _xlfn.XLOOKUP(Q371, Organizations!Q:Q, Organizations!P:P, ""))))</f>
        <v>NO PRIORITY</v>
      </c>
      <c r="R371" s="9" t="str">
        <f t="shared" si="5"/>
        <v>Top Shooters|Arzola Tory</v>
      </c>
    </row>
    <row r="372" spans="2:18" s="22" customFormat="1" ht="30.2" customHeight="1">
      <c r="B372" s="212" t="str">
        <f>IF(D372="", "NO PRIORITY", IF(ISNA(_xlfn.XLOOKUP(D372, Organizations!C:C, Organizations!B:B, "")), "NO ORG NAME", IF(_xlfn.XLOOKUP(D372, Organizations!C:C, Organizations!B:B, "")="", "NO PRIORITY", _xlfn.XLOOKUP(D372, Organizations!C:C, Organizations!B:B, ""))))</f>
        <v>B</v>
      </c>
      <c r="C372" s="130" t="s">
        <v>2921</v>
      </c>
      <c r="D372" s="161" t="s">
        <v>1789</v>
      </c>
      <c r="E372" s="160"/>
      <c r="F372" s="36"/>
      <c r="G372" s="48"/>
      <c r="H372" s="159"/>
      <c r="I372" s="52"/>
      <c r="J372" s="53"/>
      <c r="K372" s="38"/>
      <c r="L372" s="157"/>
      <c r="M372" s="50"/>
      <c r="N372" s="54"/>
      <c r="O372" s="36" t="str">
        <f>IF(Q372="", "NO PRIORITY", IF(ISNA(_xlfn.XLOOKUP(Q372, Organizations!Q:Q, Organizations!P:P, "")), "NO ORG NAME", IF(_xlfn.XLOOKUP(Q372, Organizations!Q:Q, Organizations!P:P, "")="", "NO PRIORITY", _xlfn.XLOOKUP(Q372, Organizations!Q:Q, Organizations!P:P, ""))))</f>
        <v>NO PRIORITY</v>
      </c>
      <c r="R372" s="9" t="str">
        <f t="shared" si="5"/>
        <v>Town Club|PFG dave and sister Cindy</v>
      </c>
    </row>
    <row r="373" spans="2:18" s="22" customFormat="1" ht="30.2" customHeight="1">
      <c r="B373" s="212" t="str">
        <f>IF(D373="", "NO PRIORITY", IF(ISNA(_xlfn.XLOOKUP(D373, Organizations!C:C, Organizations!B:B, "")), "NO ORG NAME", IF(_xlfn.XLOOKUP(D373, Organizations!C:C, Organizations!B:B, "")="", "NO PRIORITY", _xlfn.XLOOKUP(D373, Organizations!C:C, Organizations!B:B, ""))))</f>
        <v>B</v>
      </c>
      <c r="C373" s="130" t="s">
        <v>2922</v>
      </c>
      <c r="D373" s="161" t="s">
        <v>1791</v>
      </c>
      <c r="E373" s="160"/>
      <c r="F373" s="36"/>
      <c r="G373" s="48"/>
      <c r="H373" s="159"/>
      <c r="I373" s="52"/>
      <c r="J373" s="53"/>
      <c r="K373" s="38"/>
      <c r="L373" s="157"/>
      <c r="M373" s="50"/>
      <c r="N373" s="54"/>
      <c r="O373" s="36" t="str">
        <f>IF(Q373="", "NO PRIORITY", IF(ISNA(_xlfn.XLOOKUP(Q373, Organizations!Q:Q, Organizations!P:P, "")), "NO ORG NAME", IF(_xlfn.XLOOKUP(Q373, Organizations!Q:Q, Organizations!P:P, "")="", "NO PRIORITY", _xlfn.XLOOKUP(Q373, Organizations!Q:Q, Organizations!P:P, ""))))</f>
        <v>NO PRIORITY</v>
      </c>
      <c r="R373" s="9" t="str">
        <f t="shared" si="5"/>
        <v>Townee Square Restaurant|Karahalios Christine</v>
      </c>
    </row>
    <row r="374" spans="2:18" s="22" customFormat="1" ht="30.2" customHeight="1">
      <c r="B374" s="212" t="str">
        <f>IF(D374="", "NO PRIORITY", IF(ISNA(_xlfn.XLOOKUP(D374, Organizations!C:C, Organizations!B:B, "")), "NO ORG NAME", IF(_xlfn.XLOOKUP(D374, Organizations!C:C, Organizations!B:B, "")="", "NO PRIORITY", _xlfn.XLOOKUP(D374, Organizations!C:C, Organizations!B:B, ""))))</f>
        <v>B</v>
      </c>
      <c r="C374" s="130" t="s">
        <v>2923</v>
      </c>
      <c r="D374" s="161" t="s">
        <v>1791</v>
      </c>
      <c r="E374" s="160"/>
      <c r="F374" s="36"/>
      <c r="G374" s="48"/>
      <c r="H374" s="159"/>
      <c r="I374" s="52"/>
      <c r="J374" s="53"/>
      <c r="K374" s="38"/>
      <c r="L374" s="157"/>
      <c r="M374" s="50"/>
      <c r="N374" s="54"/>
      <c r="O374" s="36" t="str">
        <f>IF(Q374="", "NO PRIORITY", IF(ISNA(_xlfn.XLOOKUP(Q374, Organizations!Q:Q, Organizations!P:P, "")), "NO ORG NAME", IF(_xlfn.XLOOKUP(Q374, Organizations!Q:Q, Organizations!P:P, "")="", "NO PRIORITY", _xlfn.XLOOKUP(Q374, Organizations!Q:Q, Organizations!P:P, ""))))</f>
        <v>NO PRIORITY</v>
      </c>
      <c r="R374" s="9" t="str">
        <f t="shared" si="5"/>
        <v>Townee Square Restaurant|Owner Karahalios</v>
      </c>
    </row>
    <row r="375" spans="2:18" s="22" customFormat="1" ht="30.2" customHeight="1">
      <c r="B375" s="212" t="str">
        <f>IF(D375="", "NO PRIORITY", IF(ISNA(_xlfn.XLOOKUP(D375, Organizations!C:C, Organizations!B:B, "")), "NO ORG NAME", IF(_xlfn.XLOOKUP(D375, Organizations!C:C, Organizations!B:B, "")="", "NO PRIORITY", _xlfn.XLOOKUP(D375, Organizations!C:C, Organizations!B:B, ""))))</f>
        <v>B</v>
      </c>
      <c r="C375" s="130" t="s">
        <v>2924</v>
      </c>
      <c r="D375" s="161" t="s">
        <v>1792</v>
      </c>
      <c r="E375" s="160"/>
      <c r="F375" s="36"/>
      <c r="G375" s="48"/>
      <c r="H375" s="159"/>
      <c r="I375" s="52"/>
      <c r="J375" s="53"/>
      <c r="K375" s="38"/>
      <c r="L375" s="157"/>
      <c r="M375" s="50"/>
      <c r="N375" s="54"/>
      <c r="O375" s="36" t="str">
        <f>IF(Q375="", "NO PRIORITY", IF(ISNA(_xlfn.XLOOKUP(Q375, Organizations!Q:Q, Organizations!P:P, "")), "NO ORG NAME", IF(_xlfn.XLOOKUP(Q375, Organizations!Q:Q, Organizations!P:P, "")="", "NO PRIORITY", _xlfn.XLOOKUP(Q375, Organizations!Q:Q, Organizations!P:P, ""))))</f>
        <v>NO PRIORITY</v>
      </c>
      <c r="R375" s="9" t="str">
        <f t="shared" si="5"/>
        <v>Transitions|West w.l.</v>
      </c>
    </row>
    <row r="376" spans="2:18" s="22" customFormat="1" ht="30.2" customHeight="1">
      <c r="B376" s="212" t="str">
        <f>IF(D376="", "NO PRIORITY", IF(ISNA(_xlfn.XLOOKUP(D376, Organizations!C:C, Organizations!B:B, "")), "NO ORG NAME", IF(_xlfn.XLOOKUP(D376, Organizations!C:C, Organizations!B:B, "")="", "NO PRIORITY", _xlfn.XLOOKUP(D376, Organizations!C:C, Organizations!B:B, ""))))</f>
        <v>B</v>
      </c>
      <c r="C376" s="130" t="s">
        <v>2925</v>
      </c>
      <c r="D376" s="161" t="s">
        <v>1793</v>
      </c>
      <c r="E376" s="160"/>
      <c r="F376" s="36"/>
      <c r="G376" s="48"/>
      <c r="H376" s="159"/>
      <c r="I376" s="52"/>
      <c r="J376" s="53"/>
      <c r="K376" s="38"/>
      <c r="L376" s="157"/>
      <c r="M376" s="50"/>
      <c r="N376" s="54"/>
      <c r="O376" s="36" t="str">
        <f>IF(Q376="", "NO PRIORITY", IF(ISNA(_xlfn.XLOOKUP(Q376, Organizations!Q:Q, Organizations!P:P, "")), "NO ORG NAME", IF(_xlfn.XLOOKUP(Q376, Organizations!Q:Q, Organizations!P:P, "")="", "NO PRIORITY", _xlfn.XLOOKUP(Q376, Organizations!Q:Q, Organizations!P:P, ""))))</f>
        <v>NO PRIORITY</v>
      </c>
      <c r="R376" s="9" t="str">
        <f t="shared" si="5"/>
        <v>Trini’s Tasty Pastries|Chef and Owner Williams</v>
      </c>
    </row>
    <row r="377" spans="2:18" s="22" customFormat="1" ht="30.2" customHeight="1">
      <c r="B377" s="212" t="str">
        <f>IF(D377="", "NO PRIORITY", IF(ISNA(_xlfn.XLOOKUP(D377, Organizations!C:C, Organizations!B:B, "")), "NO ORG NAME", IF(_xlfn.XLOOKUP(D377, Organizations!C:C, Organizations!B:B, "")="", "NO PRIORITY", _xlfn.XLOOKUP(D377, Organizations!C:C, Organizations!B:B, ""))))</f>
        <v>B</v>
      </c>
      <c r="C377" s="130" t="s">
        <v>2926</v>
      </c>
      <c r="D377" s="161" t="s">
        <v>1797</v>
      </c>
      <c r="E377" s="160"/>
      <c r="F377" s="36"/>
      <c r="G377" s="48"/>
      <c r="H377" s="159"/>
      <c r="I377" s="52"/>
      <c r="J377" s="53"/>
      <c r="K377" s="38"/>
      <c r="L377" s="157"/>
      <c r="M377" s="50"/>
      <c r="N377" s="54"/>
      <c r="O377" s="36" t="str">
        <f>IF(Q377="", "NO PRIORITY", IF(ISNA(_xlfn.XLOOKUP(Q377, Organizations!Q:Q, Organizations!P:P, "")), "NO ORG NAME", IF(_xlfn.XLOOKUP(Q377, Organizations!Q:Q, Organizations!P:P, "")="", "NO PRIORITY", _xlfn.XLOOKUP(Q377, Organizations!Q:Q, Organizations!P:P, ""))))</f>
        <v>NO PRIORITY</v>
      </c>
      <c r="R377" s="9" t="str">
        <f t="shared" si="5"/>
        <v>Tujax tavern|Hunter French</v>
      </c>
    </row>
    <row r="378" spans="2:18" s="22" customFormat="1" ht="30.2" customHeight="1">
      <c r="B378" s="212" t="str">
        <f>IF(D378="", "NO PRIORITY", IF(ISNA(_xlfn.XLOOKUP(D378, Organizations!C:C, Organizations!B:B, "")), "NO ORG NAME", IF(_xlfn.XLOOKUP(D378, Organizations!C:C, Organizations!B:B, "")="", "NO PRIORITY", _xlfn.XLOOKUP(D378, Organizations!C:C, Organizations!B:B, ""))))</f>
        <v>B</v>
      </c>
      <c r="C378" s="130" t="s">
        <v>2927</v>
      </c>
      <c r="D378" s="161" t="s">
        <v>1799</v>
      </c>
      <c r="E378" s="160"/>
      <c r="F378" s="36" t="s">
        <v>2928</v>
      </c>
      <c r="G378" s="48"/>
      <c r="H378" s="159"/>
      <c r="I378" s="52"/>
      <c r="J378" s="53"/>
      <c r="K378" s="38"/>
      <c r="L378" s="157"/>
      <c r="M378" s="50"/>
      <c r="N378" s="54"/>
      <c r="O378" s="36" t="str">
        <f>IF(Q378="", "NO PRIORITY", IF(ISNA(_xlfn.XLOOKUP(Q378, Organizations!Q:Q, Organizations!P:P, "")), "NO ORG NAME", IF(_xlfn.XLOOKUP(Q378, Organizations!Q:Q, Organizations!P:P, "")="", "NO PRIORITY", _xlfn.XLOOKUP(Q378, Organizations!Q:Q, Organizations!P:P, ""))))</f>
        <v>NO PRIORITY</v>
      </c>
      <c r="R378" s="9" t="str">
        <f t="shared" si="5"/>
        <v>Turano Baking Co.|Turano g</v>
      </c>
    </row>
    <row r="379" spans="2:18" s="22" customFormat="1" ht="30.2" customHeight="1">
      <c r="B379" s="212" t="str">
        <f>IF(D379="", "NO PRIORITY", IF(ISNA(_xlfn.XLOOKUP(D379, Organizations!C:C, Organizations!B:B, "")), "NO ORG NAME", IF(_xlfn.XLOOKUP(D379, Organizations!C:C, Organizations!B:B, "")="", "NO PRIORITY", _xlfn.XLOOKUP(D379, Organizations!C:C, Organizations!B:B, ""))))</f>
        <v>A</v>
      </c>
      <c r="C379" s="130" t="s">
        <v>2929</v>
      </c>
      <c r="D379" s="161" t="s">
        <v>1802</v>
      </c>
      <c r="E379" s="160"/>
      <c r="F379" s="36" t="s">
        <v>2930</v>
      </c>
      <c r="G379" s="48"/>
      <c r="H379" s="159"/>
      <c r="I379" s="52"/>
      <c r="J379" s="53"/>
      <c r="K379" s="38"/>
      <c r="L379" s="157"/>
      <c r="M379" s="50"/>
      <c r="N379" s="54"/>
      <c r="O379" s="36" t="str">
        <f>IF(Q379="", "NO PRIORITY", IF(ISNA(_xlfn.XLOOKUP(Q379, Organizations!Q:Q, Organizations!P:P, "")), "NO ORG NAME", IF(_xlfn.XLOOKUP(Q379, Organizations!Q:Q, Organizations!P:P, "")="", "NO PRIORITY", _xlfn.XLOOKUP(Q379, Organizations!Q:Q, Organizations!P:P, ""))))</f>
        <v>NO PRIORITY</v>
      </c>
      <c r="R379" s="9" t="str">
        <f t="shared" si="5"/>
        <v>UChicago Dining|Kline french</v>
      </c>
    </row>
    <row r="380" spans="2:18" s="22" customFormat="1" ht="30.2" customHeight="1">
      <c r="B380" s="212" t="str">
        <f>IF(D380="", "NO PRIORITY", IF(ISNA(_xlfn.XLOOKUP(D380, Organizations!C:C, Organizations!B:B, "")), "NO ORG NAME", IF(_xlfn.XLOOKUP(D380, Organizations!C:C, Organizations!B:B, "")="", "NO PRIORITY", _xlfn.XLOOKUP(D380, Organizations!C:C, Organizations!B:B, ""))))</f>
        <v>B</v>
      </c>
      <c r="C380" s="130" t="s">
        <v>2931</v>
      </c>
      <c r="D380" s="161" t="s">
        <v>1803</v>
      </c>
      <c r="E380" s="160"/>
      <c r="F380" s="36"/>
      <c r="G380" s="48"/>
      <c r="H380" s="159"/>
      <c r="I380" s="52"/>
      <c r="J380" s="53"/>
      <c r="K380" s="38"/>
      <c r="L380" s="157"/>
      <c r="M380" s="50"/>
      <c r="N380" s="54"/>
      <c r="O380" s="36" t="str">
        <f>IF(Q380="", "NO PRIORITY", IF(ISNA(_xlfn.XLOOKUP(Q380, Organizations!Q:Q, Organizations!P:P, "")), "NO ORG NAME", IF(_xlfn.XLOOKUP(Q380, Organizations!Q:Q, Organizations!P:P, "")="", "NO PRIORITY", _xlfn.XLOOKUP(Q380, Organizations!Q:Q, Organizations!P:P, ""))))</f>
        <v>NO PRIORITY</v>
      </c>
      <c r="R380" s="9" t="str">
        <f t="shared" si="5"/>
        <v>UHC|Director brooks</v>
      </c>
    </row>
    <row r="381" spans="2:18" s="22" customFormat="1" ht="30.2" customHeight="1">
      <c r="B381" s="212" t="str">
        <f>IF(D381="", "NO PRIORITY", IF(ISNA(_xlfn.XLOOKUP(D381, Organizations!C:C, Organizations!B:B, "")), "NO ORG NAME", IF(_xlfn.XLOOKUP(D381, Organizations!C:C, Organizations!B:B, "")="", "NO PRIORITY", _xlfn.XLOOKUP(D381, Organizations!C:C, Organizations!B:B, ""))))</f>
        <v>B</v>
      </c>
      <c r="C381" s="130" t="s">
        <v>2932</v>
      </c>
      <c r="D381" s="161" t="s">
        <v>1803</v>
      </c>
      <c r="E381" s="160"/>
      <c r="F381" s="36"/>
      <c r="G381" s="48"/>
      <c r="H381" s="159"/>
      <c r="I381" s="52"/>
      <c r="J381" s="53"/>
      <c r="K381" s="38"/>
      <c r="L381" s="157"/>
      <c r="M381" s="50"/>
      <c r="N381" s="54"/>
      <c r="O381" s="36" t="str">
        <f>IF(Q381="", "NO PRIORITY", IF(ISNA(_xlfn.XLOOKUP(Q381, Organizations!Q:Q, Organizations!P:P, "")), "NO ORG NAME", IF(_xlfn.XLOOKUP(Q381, Organizations!Q:Q, Organizations!P:P, "")="", "NO PRIORITY", _xlfn.XLOOKUP(Q381, Organizations!Q:Q, Organizations!P:P, ""))))</f>
        <v>NO PRIORITY</v>
      </c>
      <c r="R381" s="9" t="str">
        <f t="shared" si="5"/>
        <v>UHC|Director michael</v>
      </c>
    </row>
    <row r="382" spans="2:18" s="22" customFormat="1" ht="30.2" customHeight="1">
      <c r="B382" s="212" t="str">
        <f>IF(D382="", "NO PRIORITY", IF(ISNA(_xlfn.XLOOKUP(D382, Organizations!C:C, Organizations!B:B, "")), "NO ORG NAME", IF(_xlfn.XLOOKUP(D382, Organizations!C:C, Organizations!B:B, "")="", "NO PRIORITY", _xlfn.XLOOKUP(D382, Organizations!C:C, Organizations!B:B, ""))))</f>
        <v>B</v>
      </c>
      <c r="C382" s="130" t="s">
        <v>2933</v>
      </c>
      <c r="D382" s="161" t="s">
        <v>1803</v>
      </c>
      <c r="E382" s="160"/>
      <c r="F382" s="36"/>
      <c r="G382" s="48"/>
      <c r="H382" s="159"/>
      <c r="I382" s="52"/>
      <c r="J382" s="53"/>
      <c r="K382" s="38"/>
      <c r="L382" s="157"/>
      <c r="M382" s="50"/>
      <c r="N382" s="54"/>
      <c r="O382" s="36" t="str">
        <f>IF(Q382="", "NO PRIORITY", IF(ISNA(_xlfn.XLOOKUP(Q382, Organizations!Q:Q, Organizations!P:P, "")), "NO ORG NAME", IF(_xlfn.XLOOKUP(Q382, Organizations!Q:Q, Organizations!P:P, "")="", "NO PRIORITY", _xlfn.XLOOKUP(Q382, Organizations!Q:Q, Organizations!P:P, ""))))</f>
        <v>NO PRIORITY</v>
      </c>
      <c r="R382" s="9" t="str">
        <f t="shared" si="5"/>
        <v>UHC|Director uldrych</v>
      </c>
    </row>
    <row r="383" spans="2:18" s="22" customFormat="1" ht="30.2" customHeight="1">
      <c r="B383" s="212" t="str">
        <f>IF(D383="", "NO PRIORITY", IF(ISNA(_xlfn.XLOOKUP(D383, Organizations!C:C, Organizations!B:B, "")), "NO ORG NAME", IF(_xlfn.XLOOKUP(D383, Organizations!C:C, Organizations!B:B, "")="", "NO PRIORITY", _xlfn.XLOOKUP(D383, Organizations!C:C, Organizations!B:B, ""))))</f>
        <v>B</v>
      </c>
      <c r="C383" s="130" t="s">
        <v>2934</v>
      </c>
      <c r="D383" s="161" t="s">
        <v>1804</v>
      </c>
      <c r="E383" s="160"/>
      <c r="F383" s="36" t="s">
        <v>2935</v>
      </c>
      <c r="G383" s="48"/>
      <c r="H383" s="159"/>
      <c r="I383" s="52"/>
      <c r="J383" s="53"/>
      <c r="K383" s="38"/>
      <c r="L383" s="157"/>
      <c r="M383" s="50"/>
      <c r="N383" s="54"/>
      <c r="O383" s="36" t="str">
        <f>IF(Q383="", "NO PRIORITY", IF(ISNA(_xlfn.XLOOKUP(Q383, Organizations!Q:Q, Organizations!P:P, "")), "NO ORG NAME", IF(_xlfn.XLOOKUP(Q383, Organizations!Q:Q, Organizations!P:P, "")="", "NO PRIORITY", _xlfn.XLOOKUP(Q383, Organizations!Q:Q, Organizations!P:P, ""))))</f>
        <v>NO PRIORITY</v>
      </c>
      <c r="R383" s="9" t="str">
        <f t="shared" si="5"/>
        <v>Umeteagroup Inc|Wang zuoda</v>
      </c>
    </row>
    <row r="384" spans="2:18" s="22" customFormat="1" ht="30.2" customHeight="1">
      <c r="B384" s="212" t="str">
        <f>IF(D384="", "NO PRIORITY", IF(ISNA(_xlfn.XLOOKUP(D384, Organizations!C:C, Organizations!B:B, "")), "NO ORG NAME", IF(_xlfn.XLOOKUP(D384, Organizations!C:C, Organizations!B:B, "")="", "NO PRIORITY", _xlfn.XLOOKUP(D384, Organizations!C:C, Organizations!B:B, ""))))</f>
        <v>B</v>
      </c>
      <c r="C384" s="130" t="s">
        <v>2936</v>
      </c>
      <c r="D384" s="161" t="s">
        <v>1811</v>
      </c>
      <c r="E384" s="160"/>
      <c r="F384" s="36"/>
      <c r="G384" s="48"/>
      <c r="H384" s="159"/>
      <c r="I384" s="52"/>
      <c r="J384" s="53"/>
      <c r="K384" s="38"/>
      <c r="L384" s="157"/>
      <c r="M384" s="50"/>
      <c r="N384" s="54"/>
      <c r="O384" s="36" t="str">
        <f>IF(Q384="", "NO PRIORITY", IF(ISNA(_xlfn.XLOOKUP(Q384, Organizations!Q:Q, Organizations!P:P, "")), "NO ORG NAME", IF(_xlfn.XLOOKUP(Q384, Organizations!Q:Q, Organizations!P:P, "")="", "NO PRIORITY", _xlfn.XLOOKUP(Q384, Organizations!Q:Q, Organizations!P:P, ""))))</f>
        <v>NO PRIORITY</v>
      </c>
      <c r="R384" s="9" t="str">
        <f t="shared" si="5"/>
        <v>Union sushi and bbq bar|Exec chef Mike hamm owner</v>
      </c>
    </row>
    <row r="385" spans="2:18" s="22" customFormat="1" ht="30.2" customHeight="1">
      <c r="B385" s="212" t="str">
        <f>IF(D385="", "NO PRIORITY", IF(ISNA(_xlfn.XLOOKUP(D385, Organizations!C:C, Organizations!B:B, "")), "NO ORG NAME", IF(_xlfn.XLOOKUP(D385, Organizations!C:C, Organizations!B:B, "")="", "NO PRIORITY", _xlfn.XLOOKUP(D385, Organizations!C:C, Organizations!B:B, ""))))</f>
        <v>B</v>
      </c>
      <c r="C385" s="130" t="s">
        <v>2937</v>
      </c>
      <c r="D385" s="161" t="s">
        <v>1312</v>
      </c>
      <c r="E385" s="160"/>
      <c r="F385" s="36" t="s">
        <v>2938</v>
      </c>
      <c r="G385" s="48"/>
      <c r="H385" s="159"/>
      <c r="I385" s="52"/>
      <c r="J385" s="53"/>
      <c r="K385" s="38"/>
      <c r="L385" s="157"/>
      <c r="M385" s="50"/>
      <c r="N385" s="54"/>
      <c r="O385" s="36" t="str">
        <f>IF(Q385="", "NO PRIORITY", IF(ISNA(_xlfn.XLOOKUP(Q385, Organizations!Q:Q, Organizations!P:P, "")), "NO ORG NAME", IF(_xlfn.XLOOKUP(Q385, Organizations!Q:Q, Organizations!P:P, "")="", "NO PRIORITY", _xlfn.XLOOKUP(Q385, Organizations!Q:Q, Organizations!P:P, ""))))</f>
        <v>NO PRIORITY</v>
      </c>
      <c r="R385" s="9" t="str">
        <f t="shared" si="5"/>
        <v>One Hope United|Telesky gail</v>
      </c>
    </row>
    <row r="386" spans="2:18" s="22" customFormat="1" ht="30.2" customHeight="1">
      <c r="B386" s="212" t="str">
        <f>IF(D386="", "NO PRIORITY", IF(ISNA(_xlfn.XLOOKUP(D386, Organizations!C:C, Organizations!B:B, "")), "NO ORG NAME", IF(_xlfn.XLOOKUP(D386, Organizations!C:C, Organizations!B:B, "")="", "NO PRIORITY", _xlfn.XLOOKUP(D386, Organizations!C:C, Organizations!B:B, ""))))</f>
        <v>B</v>
      </c>
      <c r="C386" s="130" t="s">
        <v>2939</v>
      </c>
      <c r="D386" s="161" t="s">
        <v>1818</v>
      </c>
      <c r="E386" s="160"/>
      <c r="F386" s="36"/>
      <c r="G386" s="48"/>
      <c r="H386" s="159"/>
      <c r="I386" s="52"/>
      <c r="J386" s="53"/>
      <c r="K386" s="38"/>
      <c r="L386" s="157"/>
      <c r="M386" s="50"/>
      <c r="N386" s="54"/>
      <c r="O386" s="36" t="str">
        <f>IF(Q386="", "NO PRIORITY", IF(ISNA(_xlfn.XLOOKUP(Q386, Organizations!Q:Q, Organizations!P:P, "")), "NO ORG NAME", IF(_xlfn.XLOOKUP(Q386, Organizations!Q:Q, Organizations!P:P, "")="", "NO PRIORITY", _xlfn.XLOOKUP(Q386, Organizations!Q:Q, Organizations!P:P, ""))))</f>
        <v>NO PRIORITY</v>
      </c>
      <c r="R386" s="9" t="str">
        <f t="shared" si="5"/>
        <v xml:space="preserve">University of Dayton|Justin </v>
      </c>
    </row>
    <row r="387" spans="2:18" s="22" customFormat="1" ht="30.2" customHeight="1">
      <c r="B387" s="212" t="str">
        <f>IF(D387="", "NO PRIORITY", IF(ISNA(_xlfn.XLOOKUP(D387, Organizations!C:C, Organizations!B:B, "")), "NO ORG NAME", IF(_xlfn.XLOOKUP(D387, Organizations!C:C, Organizations!B:B, "")="", "NO PRIORITY", _xlfn.XLOOKUP(D387, Organizations!C:C, Organizations!B:B, ""))))</f>
        <v>A</v>
      </c>
      <c r="C387" s="130" t="s">
        <v>2940</v>
      </c>
      <c r="D387" s="161" t="s">
        <v>1820</v>
      </c>
      <c r="E387" s="160"/>
      <c r="F387" s="36" t="s">
        <v>2941</v>
      </c>
      <c r="G387" s="48"/>
      <c r="H387" s="159"/>
      <c r="I387" s="52"/>
      <c r="J387" s="53"/>
      <c r="K387" s="38"/>
      <c r="L387" s="157"/>
      <c r="M387" s="50"/>
      <c r="N387" s="54"/>
      <c r="O387" s="36" t="str">
        <f>IF(Q387="", "NO PRIORITY", IF(ISNA(_xlfn.XLOOKUP(Q387, Organizations!Q:Q, Organizations!P:P, "")), "NO ORG NAME", IF(_xlfn.XLOOKUP(Q387, Organizations!Q:Q, Organizations!P:P, "")="", "NO PRIORITY", _xlfn.XLOOKUP(Q387, Organizations!Q:Q, Organizations!P:P, ""))))</f>
        <v>NO PRIORITY</v>
      </c>
      <c r="R387" s="9" t="str">
        <f t="shared" si="5"/>
        <v>University of Illinois|Jones ruth</v>
      </c>
    </row>
    <row r="388" spans="2:18" s="22" customFormat="1" ht="30.2" customHeight="1">
      <c r="B388" s="212" t="str">
        <f>IF(D388="", "NO PRIORITY", IF(ISNA(_xlfn.XLOOKUP(D388, Organizations!C:C, Organizations!B:B, "")), "NO ORG NAME", IF(_xlfn.XLOOKUP(D388, Organizations!C:C, Organizations!B:B, "")="", "NO PRIORITY", _xlfn.XLOOKUP(D388, Organizations!C:C, Organizations!B:B, ""))))</f>
        <v>A</v>
      </c>
      <c r="C388" s="130" t="s">
        <v>2942</v>
      </c>
      <c r="D388" s="161" t="s">
        <v>1821</v>
      </c>
      <c r="E388" s="160"/>
      <c r="F388" s="36"/>
      <c r="G388" s="48"/>
      <c r="H388" s="159"/>
      <c r="I388" s="52"/>
      <c r="J388" s="53"/>
      <c r="K388" s="38"/>
      <c r="L388" s="157"/>
      <c r="M388" s="50"/>
      <c r="N388" s="54"/>
      <c r="O388" s="36" t="str">
        <f>IF(Q388="", "NO PRIORITY", IF(ISNA(_xlfn.XLOOKUP(Q388, Organizations!Q:Q, Organizations!P:P, "")), "NO ORG NAME", IF(_xlfn.XLOOKUP(Q388, Organizations!Q:Q, Organizations!P:P, "")="", "NO PRIORITY", _xlfn.XLOOKUP(Q388, Organizations!Q:Q, Organizations!P:P, ""))))</f>
        <v>NO PRIORITY</v>
      </c>
      <c r="R388" s="9" t="str">
        <f t="shared" si="5"/>
        <v>University of Michigan|Campus Executive Chef Frank Turchan</v>
      </c>
    </row>
    <row r="389" spans="2:18" s="22" customFormat="1" ht="30.2" customHeight="1">
      <c r="B389" s="212" t="str">
        <f>IF(D389="", "NO PRIORITY", IF(ISNA(_xlfn.XLOOKUP(D389, Organizations!C:C, Organizations!B:B, "")), "NO ORG NAME", IF(_xlfn.XLOOKUP(D389, Organizations!C:C, Organizations!B:B, "")="", "NO PRIORITY", _xlfn.XLOOKUP(D389, Organizations!C:C, Organizations!B:B, ""))))</f>
        <v>A</v>
      </c>
      <c r="C389" s="130" t="s">
        <v>2943</v>
      </c>
      <c r="D389" s="161" t="s">
        <v>1821</v>
      </c>
      <c r="E389" s="160"/>
      <c r="F389" s="36"/>
      <c r="G389" s="48"/>
      <c r="H389" s="159"/>
      <c r="I389" s="52"/>
      <c r="J389" s="53"/>
      <c r="K389" s="38"/>
      <c r="L389" s="157"/>
      <c r="M389" s="50"/>
      <c r="N389" s="54"/>
      <c r="O389" s="36" t="str">
        <f>IF(Q389="", "NO PRIORITY", IF(ISNA(_xlfn.XLOOKUP(Q389, Organizations!Q:Q, Organizations!P:P, "")), "NO ORG NAME", IF(_xlfn.XLOOKUP(Q389, Organizations!Q:Q, Organizations!P:P, "")="", "NO PRIORITY", _xlfn.XLOOKUP(Q389, Organizations!Q:Q, Organizations!P:P, ""))))</f>
        <v>NO PRIORITY</v>
      </c>
      <c r="R389" s="9" t="str">
        <f t="shared" si="5"/>
        <v>University of Michigan|Culinary Assistant Director of Catering miller</v>
      </c>
    </row>
    <row r="390" spans="2:18" s="22" customFormat="1" ht="30.2" customHeight="1">
      <c r="B390" s="212" t="str">
        <f>IF(D390="", "NO PRIORITY", IF(ISNA(_xlfn.XLOOKUP(D390, Organizations!C:C, Organizations!B:B, "")), "NO ORG NAME", IF(_xlfn.XLOOKUP(D390, Organizations!C:C, Organizations!B:B, "")="", "NO PRIORITY", _xlfn.XLOOKUP(D390, Organizations!C:C, Organizations!B:B, ""))))</f>
        <v>B</v>
      </c>
      <c r="C390" s="130" t="s">
        <v>2944</v>
      </c>
      <c r="D390" s="161" t="s">
        <v>1824</v>
      </c>
      <c r="E390" s="160"/>
      <c r="F390" s="36" t="s">
        <v>2945</v>
      </c>
      <c r="G390" s="48"/>
      <c r="H390" s="159"/>
      <c r="I390" s="52"/>
      <c r="J390" s="53"/>
      <c r="K390" s="38"/>
      <c r="L390" s="157"/>
      <c r="M390" s="50"/>
      <c r="N390" s="54"/>
      <c r="O390" s="36" t="str">
        <f>IF(Q390="", "NO PRIORITY", IF(ISNA(_xlfn.XLOOKUP(Q390, Organizations!Q:Q, Organizations!P:P, "")), "NO ORG NAME", IF(_xlfn.XLOOKUP(Q390, Organizations!Q:Q, Organizations!P:P, "")="", "NO PRIORITY", _xlfn.XLOOKUP(Q390, Organizations!Q:Q, Organizations!P:P, ""))))</f>
        <v>NO PRIORITY</v>
      </c>
      <c r="R390" s="9" t="str">
        <f t="shared" si="5"/>
        <v>University of Wisconsin Madison|Dubis Michelle</v>
      </c>
    </row>
    <row r="391" spans="2:18" s="22" customFormat="1" ht="30.2" customHeight="1">
      <c r="B391" s="212" t="str">
        <f>IF(D391="", "NO PRIORITY", IF(ISNA(_xlfn.XLOOKUP(D391, Organizations!C:C, Organizations!B:B, "")), "NO ORG NAME", IF(_xlfn.XLOOKUP(D391, Organizations!C:C, Organizations!B:B, "")="", "NO PRIORITY", _xlfn.XLOOKUP(D391, Organizations!C:C, Organizations!B:B, ""))))</f>
        <v>B</v>
      </c>
      <c r="C391" s="130" t="s">
        <v>2946</v>
      </c>
      <c r="D391" s="161" t="s">
        <v>1831</v>
      </c>
      <c r="E391" s="160"/>
      <c r="F391" s="36" t="s">
        <v>2947</v>
      </c>
      <c r="G391" s="48"/>
      <c r="H391" s="159"/>
      <c r="I391" s="52"/>
      <c r="J391" s="53"/>
      <c r="K391" s="38"/>
      <c r="L391" s="157"/>
      <c r="M391" s="50"/>
      <c r="N391" s="54"/>
      <c r="O391" s="36" t="str">
        <f>IF(Q391="", "NO PRIORITY", IF(ISNA(_xlfn.XLOOKUP(Q391, Organizations!Q:Q, Organizations!P:P, "")), "NO ORG NAME", IF(_xlfn.XLOOKUP(Q391, Organizations!Q:Q, Organizations!P:P, "")="", "NO PRIORITY", _xlfn.XLOOKUP(Q391, Organizations!Q:Q, Organizations!P:P, ""))))</f>
        <v>NO PRIORITY</v>
      </c>
      <c r="R391" s="9" t="str">
        <f t="shared" ref="R391:R427" si="6">IF(D391&lt;&gt;"", D391 &amp; "|" &amp; C391, "")</f>
        <v>Upstairs Pub|Potrawski Nicole</v>
      </c>
    </row>
    <row r="392" spans="2:18" s="22" customFormat="1" ht="30.2" customHeight="1">
      <c r="B392" s="212" t="str">
        <f>IF(D392="", "NO PRIORITY", IF(ISNA(_xlfn.XLOOKUP(D392, Organizations!C:C, Organizations!B:B, "")), "NO ORG NAME", IF(_xlfn.XLOOKUP(D392, Organizations!C:C, Organizations!B:B, "")="", "NO PRIORITY", _xlfn.XLOOKUP(D392, Organizations!C:C, Organizations!B:B, ""))))</f>
        <v>B</v>
      </c>
      <c r="C392" s="130" t="s">
        <v>2948</v>
      </c>
      <c r="D392" s="161" t="s">
        <v>1832</v>
      </c>
      <c r="E392" s="160"/>
      <c r="F392" s="36" t="s">
        <v>2949</v>
      </c>
      <c r="G392" s="48"/>
      <c r="H392" s="159"/>
      <c r="I392" s="52"/>
      <c r="J392" s="53"/>
      <c r="K392" s="38"/>
      <c r="L392" s="157"/>
      <c r="M392" s="50"/>
      <c r="N392" s="54"/>
      <c r="O392" s="36" t="str">
        <f>IF(Q392="", "NO PRIORITY", IF(ISNA(_xlfn.XLOOKUP(Q392, Organizations!Q:Q, Organizations!P:P, "")), "NO ORG NAME", IF(_xlfn.XLOOKUP(Q392, Organizations!Q:Q, Organizations!P:P, "")="", "NO PRIORITY", _xlfn.XLOOKUP(Q392, Organizations!Q:Q, Organizations!P:P, ""))))</f>
        <v>NO PRIORITY</v>
      </c>
      <c r="R392" s="9" t="str">
        <f t="shared" si="6"/>
        <v>urban transformation|Johnson Tran's</v>
      </c>
    </row>
    <row r="393" spans="2:18" s="22" customFormat="1" ht="30.2" customHeight="1">
      <c r="B393" s="212" t="str">
        <f>IF(D393="", "NO PRIORITY", IF(ISNA(_xlfn.XLOOKUP(D393, Organizations!C:C, Organizations!B:B, "")), "NO ORG NAME", IF(_xlfn.XLOOKUP(D393, Organizations!C:C, Organizations!B:B, "")="", "NO PRIORITY", _xlfn.XLOOKUP(D393, Organizations!C:C, Organizations!B:B, ""))))</f>
        <v>A</v>
      </c>
      <c r="C393" s="130" t="s">
        <v>2950</v>
      </c>
      <c r="D393" s="161" t="s">
        <v>2951</v>
      </c>
      <c r="E393" s="160"/>
      <c r="F393" s="36"/>
      <c r="G393" s="48"/>
      <c r="H393" s="159"/>
      <c r="I393" s="52"/>
      <c r="J393" s="53"/>
      <c r="K393" s="38"/>
      <c r="L393" s="157"/>
      <c r="M393" s="50"/>
      <c r="N393" s="54"/>
      <c r="O393" s="36" t="str">
        <f>IF(Q393="", "NO PRIORITY", IF(ISNA(_xlfn.XLOOKUP(Q393, Organizations!Q:Q, Organizations!P:P, "")), "NO ORG NAME", IF(_xlfn.XLOOKUP(Q393, Organizations!Q:Q, Organizations!P:P, "")="", "NO PRIORITY", _xlfn.XLOOKUP(Q393, Organizations!Q:Q, Organizations!P:P, ""))))</f>
        <v>NO PRIORITY</v>
      </c>
      <c r="R393" s="9" t="str">
        <f t="shared" si="6"/>
        <v>US FOODS|BULLINGER Jane</v>
      </c>
    </row>
    <row r="394" spans="2:18" s="22" customFormat="1" ht="30.2" customHeight="1">
      <c r="B394" s="212" t="str">
        <f>IF(D394="", "NO PRIORITY", IF(ISNA(_xlfn.XLOOKUP(D394, Organizations!C:C, Organizations!B:B, "")), "NO ORG NAME", IF(_xlfn.XLOOKUP(D394, Organizations!C:C, Organizations!B:B, "")="", "NO PRIORITY", _xlfn.XLOOKUP(D394, Organizations!C:C, Organizations!B:B, ""))))</f>
        <v>A</v>
      </c>
      <c r="C394" s="130" t="s">
        <v>2952</v>
      </c>
      <c r="D394" s="161" t="s">
        <v>2951</v>
      </c>
      <c r="E394" s="160"/>
      <c r="F394" s="36"/>
      <c r="G394" s="48"/>
      <c r="H394" s="159"/>
      <c r="I394" s="52"/>
      <c r="J394" s="53"/>
      <c r="K394" s="38"/>
      <c r="L394" s="157"/>
      <c r="M394" s="50"/>
      <c r="N394" s="54"/>
      <c r="O394" s="36" t="str">
        <f>IF(Q394="", "NO PRIORITY", IF(ISNA(_xlfn.XLOOKUP(Q394, Organizations!Q:Q, Organizations!P:P, "")), "NO ORG NAME", IF(_xlfn.XLOOKUP(Q394, Organizations!Q:Q, Organizations!P:P, "")="", "NO PRIORITY", _xlfn.XLOOKUP(Q394, Organizations!Q:Q, Organizations!P:P, ""))))</f>
        <v>NO PRIORITY</v>
      </c>
      <c r="R394" s="9" t="str">
        <f t="shared" si="6"/>
        <v xml:space="preserve">US FOODS|Tong </v>
      </c>
    </row>
    <row r="395" spans="2:18" s="22" customFormat="1" ht="30.2" customHeight="1">
      <c r="B395" s="212" t="str">
        <f>IF(D395="", "NO PRIORITY", IF(ISNA(_xlfn.XLOOKUP(D395, Organizations!C:C, Organizations!B:B, "")), "NO ORG NAME", IF(_xlfn.XLOOKUP(D395, Organizations!C:C, Organizations!B:B, "")="", "NO PRIORITY", _xlfn.XLOOKUP(D395, Organizations!C:C, Organizations!B:B, ""))))</f>
        <v>B</v>
      </c>
      <c r="C395" s="130" t="s">
        <v>2953</v>
      </c>
      <c r="D395" s="161" t="s">
        <v>1835</v>
      </c>
      <c r="E395" s="160"/>
      <c r="F395" s="36" t="s">
        <v>2954</v>
      </c>
      <c r="G395" s="48"/>
      <c r="H395" s="159"/>
      <c r="I395" s="52"/>
      <c r="J395" s="53"/>
      <c r="K395" s="38"/>
      <c r="L395" s="157"/>
      <c r="M395" s="50"/>
      <c r="N395" s="54"/>
      <c r="O395" s="36" t="str">
        <f>IF(Q395="", "NO PRIORITY", IF(ISNA(_xlfn.XLOOKUP(Q395, Organizations!Q:Q, Organizations!P:P, "")), "NO ORG NAME", IF(_xlfn.XLOOKUP(Q395, Organizations!Q:Q, Organizations!P:P, "")="", "NO PRIORITY", _xlfn.XLOOKUP(Q395, Organizations!Q:Q, Organizations!P:P, ""))))</f>
        <v>NO PRIORITY</v>
      </c>
      <c r="R395" s="9" t="str">
        <f t="shared" si="6"/>
        <v>UW-Madison|Eckles Kris</v>
      </c>
    </row>
    <row r="396" spans="2:18" s="22" customFormat="1" ht="30.2" customHeight="1">
      <c r="B396" s="212" t="str">
        <f>IF(D396="", "NO PRIORITY", IF(ISNA(_xlfn.XLOOKUP(D396, Organizations!C:C, Organizations!B:B, "")), "NO ORG NAME", IF(_xlfn.XLOOKUP(D396, Organizations!C:C, Organizations!B:B, "")="", "NO PRIORITY", _xlfn.XLOOKUP(D396, Organizations!C:C, Organizations!B:B, ""))))</f>
        <v>B</v>
      </c>
      <c r="C396" s="130" t="s">
        <v>2955</v>
      </c>
      <c r="D396" s="161" t="s">
        <v>1836</v>
      </c>
      <c r="E396" s="160"/>
      <c r="F396" s="36" t="s">
        <v>2956</v>
      </c>
      <c r="G396" s="48"/>
      <c r="H396" s="159"/>
      <c r="I396" s="52"/>
      <c r="J396" s="53"/>
      <c r="K396" s="38"/>
      <c r="L396" s="157"/>
      <c r="M396" s="50"/>
      <c r="N396" s="54"/>
      <c r="O396" s="36" t="str">
        <f>IF(Q396="", "NO PRIORITY", IF(ISNA(_xlfn.XLOOKUP(Q396, Organizations!Q:Q, Organizations!P:P, "")), "NO ORG NAME", IF(_xlfn.XLOOKUP(Q396, Organizations!Q:Q, Organizations!P:P, "")="", "NO PRIORITY", _xlfn.XLOOKUP(Q396, Organizations!Q:Q, Organizations!P:P, ""))))</f>
        <v>NO PRIORITY</v>
      </c>
      <c r="R396" s="9" t="str">
        <f t="shared" si="6"/>
        <v>UW-Stout Dinning Service|Ecklor Jenny</v>
      </c>
    </row>
    <row r="397" spans="2:18" s="22" customFormat="1" ht="30.2" customHeight="1">
      <c r="B397" s="212" t="str">
        <f>IF(D397="", "NO PRIORITY", IF(ISNA(_xlfn.XLOOKUP(D397, Organizations!C:C, Organizations!B:B, "")), "NO ORG NAME", IF(_xlfn.XLOOKUP(D397, Organizations!C:C, Organizations!B:B, "")="", "NO PRIORITY", _xlfn.XLOOKUP(D397, Organizations!C:C, Organizations!B:B, ""))))</f>
        <v>B</v>
      </c>
      <c r="C397" s="130" t="s">
        <v>2957</v>
      </c>
      <c r="D397" s="161" t="s">
        <v>1836</v>
      </c>
      <c r="E397" s="160"/>
      <c r="F397" s="36" t="s">
        <v>2958</v>
      </c>
      <c r="G397" s="48"/>
      <c r="H397" s="159"/>
      <c r="I397" s="52"/>
      <c r="J397" s="53"/>
      <c r="K397" s="38"/>
      <c r="L397" s="157"/>
      <c r="M397" s="50"/>
      <c r="N397" s="54"/>
      <c r="O397" s="36" t="str">
        <f>IF(Q397="", "NO PRIORITY", IF(ISNA(_xlfn.XLOOKUP(Q397, Organizations!Q:Q, Organizations!P:P, "")), "NO ORG NAME", IF(_xlfn.XLOOKUP(Q397, Organizations!Q:Q, Organizations!P:P, "")="", "NO PRIORITY", _xlfn.XLOOKUP(Q397, Organizations!Q:Q, Organizations!P:P, ""))))</f>
        <v>NO PRIORITY</v>
      </c>
      <c r="R397" s="9" t="str">
        <f t="shared" si="6"/>
        <v>UW-Stout Dinning Service|Petrouske Melissa</v>
      </c>
    </row>
    <row r="398" spans="2:18" s="22" customFormat="1" ht="30.2" customHeight="1">
      <c r="B398" s="212" t="str">
        <f>IF(D398="", "NO PRIORITY", IF(ISNA(_xlfn.XLOOKUP(D398, Organizations!C:C, Organizations!B:B, "")), "NO ORG NAME", IF(_xlfn.XLOOKUP(D398, Organizations!C:C, Organizations!B:B, "")="", "NO PRIORITY", _xlfn.XLOOKUP(D398, Organizations!C:C, Organizations!B:B, ""))))</f>
        <v>NO PRIORITY</v>
      </c>
      <c r="C398" s="130" t="s">
        <v>2959</v>
      </c>
      <c r="D398" s="161" t="s">
        <v>1837</v>
      </c>
      <c r="E398" s="160" t="s">
        <v>2403</v>
      </c>
      <c r="F398" s="36"/>
      <c r="G398" s="48"/>
      <c r="H398" s="159" t="s">
        <v>166</v>
      </c>
      <c r="I398" s="52"/>
      <c r="J398" s="53"/>
      <c r="K398" s="38" t="s">
        <v>2400</v>
      </c>
      <c r="L398" s="157"/>
      <c r="M398" s="50"/>
      <c r="N398" s="54"/>
      <c r="O398" s="36" t="str">
        <f>IF(Q398="", "NO PRIORITY", IF(ISNA(_xlfn.XLOOKUP(Q398, Organizations!Q:Q, Organizations!P:P, "")), "NO ORG NAME", IF(_xlfn.XLOOKUP(Q398, Organizations!Q:Q, Organizations!P:P, "")="", "NO PRIORITY", _xlfn.XLOOKUP(Q398, Organizations!Q:Q, Organizations!P:P, ""))))</f>
        <v>NO PRIORITY</v>
      </c>
      <c r="R398" s="9" t="str">
        <f t="shared" si="6"/>
        <v>Valhalla|Stephen Gillanders-CHEF/Owner</v>
      </c>
    </row>
    <row r="399" spans="2:18" s="22" customFormat="1" ht="30.2" customHeight="1">
      <c r="B399" s="212" t="str">
        <f>IF(D399="", "NO PRIORITY", IF(ISNA(_xlfn.XLOOKUP(D399, Organizations!C:C, Organizations!B:B, "")), "NO ORG NAME", IF(_xlfn.XLOOKUP(D399, Organizations!C:C, Organizations!B:B, "")="", "NO PRIORITY", _xlfn.XLOOKUP(D399, Organizations!C:C, Organizations!B:B, ""))))</f>
        <v>B</v>
      </c>
      <c r="C399" s="130" t="s">
        <v>2960</v>
      </c>
      <c r="D399" s="161" t="s">
        <v>1840</v>
      </c>
      <c r="E399" s="160"/>
      <c r="F399" s="36"/>
      <c r="G399" s="48"/>
      <c r="H399" s="159"/>
      <c r="I399" s="52"/>
      <c r="J399" s="53"/>
      <c r="K399" s="38"/>
      <c r="L399" s="157"/>
      <c r="M399" s="50"/>
      <c r="N399" s="54"/>
      <c r="O399" s="36" t="str">
        <f>IF(Q399="", "NO PRIORITY", IF(ISNA(_xlfn.XLOOKUP(Q399, Organizations!Q:Q, Organizations!P:P, "")), "NO ORG NAME", IF(_xlfn.XLOOKUP(Q399, Organizations!Q:Q, Organizations!P:P, "")="", "NO PRIORITY", _xlfn.XLOOKUP(Q399, Organizations!Q:Q, Organizations!P:P, ""))))</f>
        <v>NO PRIORITY</v>
      </c>
      <c r="R399" s="9" t="str">
        <f t="shared" si="6"/>
        <v>Valparaiso University|Chef Jim Charlie</v>
      </c>
    </row>
    <row r="400" spans="2:18" s="22" customFormat="1" ht="30.2" customHeight="1">
      <c r="B400" s="212" t="str">
        <f>IF(D400="", "NO PRIORITY", IF(ISNA(_xlfn.XLOOKUP(D400, Organizations!C:C, Organizations!B:B, "")), "NO ORG NAME", IF(_xlfn.XLOOKUP(D400, Organizations!C:C, Organizations!B:B, "")="", "NO PRIORITY", _xlfn.XLOOKUP(D400, Organizations!C:C, Organizations!B:B, ""))))</f>
        <v>B</v>
      </c>
      <c r="C400" s="130" t="s">
        <v>2961</v>
      </c>
      <c r="D400" s="161" t="s">
        <v>1840</v>
      </c>
      <c r="E400" s="160"/>
      <c r="F400" s="36"/>
      <c r="G400" s="48"/>
      <c r="H400" s="159"/>
      <c r="I400" s="52"/>
      <c r="J400" s="53"/>
      <c r="K400" s="38"/>
      <c r="L400" s="157"/>
      <c r="M400" s="50"/>
      <c r="N400" s="54"/>
      <c r="O400" s="36" t="str">
        <f>IF(Q400="", "NO PRIORITY", IF(ISNA(_xlfn.XLOOKUP(Q400, Organizations!Q:Q, Organizations!P:P, "")), "NO ORG NAME", IF(_xlfn.XLOOKUP(Q400, Organizations!Q:Q, Organizations!P:P, "")="", "NO PRIORITY", _xlfn.XLOOKUP(Q400, Organizations!Q:Q, Organizations!P:P, ""))))</f>
        <v>NO PRIORITY</v>
      </c>
      <c r="R400" s="9" t="str">
        <f t="shared" si="6"/>
        <v>Valparaiso University|USF, Testa, GFS</v>
      </c>
    </row>
    <row r="401" spans="2:18" s="22" customFormat="1" ht="30.2" customHeight="1">
      <c r="B401" s="212" t="str">
        <f>IF(D401="", "NO PRIORITY", IF(ISNA(_xlfn.XLOOKUP(D401, Organizations!C:C, Organizations!B:B, "")), "NO ORG NAME", IF(_xlfn.XLOOKUP(D401, Organizations!C:C, Organizations!B:B, "")="", "NO PRIORITY", _xlfn.XLOOKUP(D401, Organizations!C:C, Organizations!B:B, ""))))</f>
        <v>B</v>
      </c>
      <c r="C401" s="130" t="s">
        <v>2962</v>
      </c>
      <c r="D401" s="161" t="s">
        <v>1851</v>
      </c>
      <c r="E401" s="160"/>
      <c r="F401" s="36" t="s">
        <v>2963</v>
      </c>
      <c r="G401" s="48"/>
      <c r="H401" s="159"/>
      <c r="I401" s="52"/>
      <c r="J401" s="53"/>
      <c r="K401" s="38"/>
      <c r="L401" s="157"/>
      <c r="M401" s="50"/>
      <c r="N401" s="54"/>
      <c r="O401" s="36" t="str">
        <f>IF(Q401="", "NO PRIORITY", IF(ISNA(_xlfn.XLOOKUP(Q401, Organizations!Q:Q, Organizations!P:P, "")), "NO ORG NAME", IF(_xlfn.XLOOKUP(Q401, Organizations!Q:Q, Organizations!P:P, "")="", "NO PRIORITY", _xlfn.XLOOKUP(Q401, Organizations!Q:Q, Organizations!P:P, ""))))</f>
        <v>NO PRIORITY</v>
      </c>
      <c r="R401" s="9" t="str">
        <f t="shared" si="6"/>
        <v>Vegan Street|Beske John</v>
      </c>
    </row>
    <row r="402" spans="2:18" s="22" customFormat="1" ht="30.2" customHeight="1">
      <c r="B402" s="212" t="str">
        <f>IF(D402="", "NO PRIORITY", IF(ISNA(_xlfn.XLOOKUP(D402, Organizations!C:C, Organizations!B:B, "")), "NO ORG NAME", IF(_xlfn.XLOOKUP(D402, Organizations!C:C, Organizations!B:B, "")="", "NO PRIORITY", _xlfn.XLOOKUP(D402, Organizations!C:C, Organizations!B:B, ""))))</f>
        <v>B</v>
      </c>
      <c r="C402" s="130" t="s">
        <v>2964</v>
      </c>
      <c r="D402" s="161" t="s">
        <v>1852</v>
      </c>
      <c r="E402" s="160"/>
      <c r="F402" s="36" t="s">
        <v>2965</v>
      </c>
      <c r="G402" s="48"/>
      <c r="H402" s="159"/>
      <c r="I402" s="52"/>
      <c r="J402" s="53"/>
      <c r="K402" s="38"/>
      <c r="L402" s="157"/>
      <c r="M402" s="50"/>
      <c r="N402" s="54"/>
      <c r="O402" s="36" t="str">
        <f>IF(Q402="", "NO PRIORITY", IF(ISNA(_xlfn.XLOOKUP(Q402, Organizations!Q:Q, Organizations!P:P, "")), "NO ORG NAME", IF(_xlfn.XLOOKUP(Q402, Organizations!Q:Q, Organizations!P:P, "")="", "NO PRIORITY", _xlfn.XLOOKUP(Q402, Organizations!Q:Q, Organizations!P:P, ""))))</f>
        <v>NO PRIORITY</v>
      </c>
      <c r="R402" s="9" t="str">
        <f t="shared" si="6"/>
        <v>VegNews and VeganStreet.com|Rose Maria</v>
      </c>
    </row>
    <row r="403" spans="2:18" s="22" customFormat="1" ht="30.2" customHeight="1">
      <c r="B403" s="212" t="str">
        <f>IF(D403="", "NO PRIORITY", IF(ISNA(_xlfn.XLOOKUP(D403, Organizations!C:C, Organizations!B:B, "")), "NO ORG NAME", IF(_xlfn.XLOOKUP(D403, Organizations!C:C, Organizations!B:B, "")="", "NO PRIORITY", _xlfn.XLOOKUP(D403, Organizations!C:C, Organizations!B:B, ""))))</f>
        <v>B</v>
      </c>
      <c r="C403" s="130" t="s">
        <v>2966</v>
      </c>
      <c r="D403" s="161" t="s">
        <v>1853</v>
      </c>
      <c r="E403" s="160"/>
      <c r="F403" s="36"/>
      <c r="G403" s="48"/>
      <c r="H403" s="159"/>
      <c r="I403" s="52"/>
      <c r="J403" s="53"/>
      <c r="K403" s="38"/>
      <c r="L403" s="157"/>
      <c r="M403" s="50"/>
      <c r="N403" s="54"/>
      <c r="O403" s="36" t="str">
        <f>IF(Q403="", "NO PRIORITY", IF(ISNA(_xlfn.XLOOKUP(Q403, Organizations!Q:Q, Organizations!P:P, "")), "NO ORG NAME", IF(_xlfn.XLOOKUP(Q403, Organizations!Q:Q, Organizations!P:P, "")="", "NO PRIORITY", _xlfn.XLOOKUP(Q403, Organizations!Q:Q, Organizations!P:P, ""))))</f>
        <v>NO PRIORITY</v>
      </c>
      <c r="R403" s="9" t="str">
        <f t="shared" si="6"/>
        <v>Versailles Food Mart|GFS/abdale beckley gm</v>
      </c>
    </row>
    <row r="404" spans="2:18" s="22" customFormat="1" ht="30.2" customHeight="1">
      <c r="B404" s="212" t="str">
        <f>IF(D404="", "NO PRIORITY", IF(ISNA(_xlfn.XLOOKUP(D404, Organizations!C:C, Organizations!B:B, "")), "NO ORG NAME", IF(_xlfn.XLOOKUP(D404, Organizations!C:C, Organizations!B:B, "")="", "NO PRIORITY", _xlfn.XLOOKUP(D404, Organizations!C:C, Organizations!B:B, ""))))</f>
        <v>B</v>
      </c>
      <c r="C404" s="130" t="s">
        <v>2967</v>
      </c>
      <c r="D404" s="161" t="s">
        <v>1857</v>
      </c>
      <c r="E404" s="160"/>
      <c r="F404" s="36" t="s">
        <v>2968</v>
      </c>
      <c r="G404" s="48"/>
      <c r="H404" s="159"/>
      <c r="I404" s="52"/>
      <c r="J404" s="53"/>
      <c r="K404" s="38"/>
      <c r="L404" s="157"/>
      <c r="M404" s="50"/>
      <c r="N404" s="54"/>
      <c r="O404" s="36" t="str">
        <f>IF(Q404="", "NO PRIORITY", IF(ISNA(_xlfn.XLOOKUP(Q404, Organizations!Q:Q, Organizations!P:P, "")), "NO ORG NAME", IF(_xlfn.XLOOKUP(Q404, Organizations!Q:Q, Organizations!P:P, "")="", "NO PRIORITY", _xlfn.XLOOKUP(Q404, Organizations!Q:Q, Organizations!P:P, ""))))</f>
        <v>NO PRIORITY</v>
      </c>
      <c r="R404" s="9" t="str">
        <f t="shared" si="6"/>
        <v>Village of Wheeling|Thanopoulos marianthi</v>
      </c>
    </row>
    <row r="405" spans="2:18" s="22" customFormat="1" ht="30.2" customHeight="1">
      <c r="B405" s="212" t="str">
        <f>IF(D405="", "NO PRIORITY", IF(ISNA(_xlfn.XLOOKUP(D405, Organizations!C:C, Organizations!B:B, "")), "NO ORG NAME", IF(_xlfn.XLOOKUP(D405, Organizations!C:C, Organizations!B:B, "")="", "NO PRIORITY", _xlfn.XLOOKUP(D405, Organizations!C:C, Organizations!B:B, ""))))</f>
        <v>B</v>
      </c>
      <c r="C405" s="130" t="s">
        <v>2969</v>
      </c>
      <c r="D405" s="161" t="s">
        <v>1858</v>
      </c>
      <c r="E405" s="160"/>
      <c r="F405" s="36"/>
      <c r="G405" s="48"/>
      <c r="H405" s="159"/>
      <c r="I405" s="52"/>
      <c r="J405" s="53"/>
      <c r="K405" s="38"/>
      <c r="L405" s="157"/>
      <c r="M405" s="50"/>
      <c r="N405" s="54"/>
      <c r="O405" s="36" t="str">
        <f>IF(Q405="", "NO PRIORITY", IF(ISNA(_xlfn.XLOOKUP(Q405, Organizations!Q:Q, Organizations!P:P, "")), "NO ORG NAME", IF(_xlfn.XLOOKUP(Q405, Organizations!Q:Q, Organizations!P:P, "")="", "NO PRIORITY", _xlfn.XLOOKUP(Q405, Organizations!Q:Q, Organizations!P:P, ""))))</f>
        <v>NO PRIORITY</v>
      </c>
      <c r="R405" s="9" t="str">
        <f t="shared" si="6"/>
        <v>Village Squire|Greco bob Kara's</v>
      </c>
    </row>
    <row r="406" spans="2:18" s="22" customFormat="1" ht="30.2" customHeight="1">
      <c r="B406" s="212" t="str">
        <f>IF(D406="", "NO PRIORITY", IF(ISNA(_xlfn.XLOOKUP(D406, Organizations!C:C, Organizations!B:B, "")), "NO ORG NAME", IF(_xlfn.XLOOKUP(D406, Organizations!C:C, Organizations!B:B, "")="", "NO PRIORITY", _xlfn.XLOOKUP(D406, Organizations!C:C, Organizations!B:B, ""))))</f>
        <v>B</v>
      </c>
      <c r="C406" s="130" t="s">
        <v>2970</v>
      </c>
      <c r="D406" s="161" t="s">
        <v>1860</v>
      </c>
      <c r="E406" s="160"/>
      <c r="F406" s="36" t="s">
        <v>2971</v>
      </c>
      <c r="G406" s="48"/>
      <c r="H406" s="159"/>
      <c r="I406" s="52"/>
      <c r="J406" s="53"/>
      <c r="K406" s="38"/>
      <c r="L406" s="157"/>
      <c r="M406" s="50"/>
      <c r="N406" s="54"/>
      <c r="O406" s="36" t="str">
        <f>IF(Q406="", "NO PRIORITY", IF(ISNA(_xlfn.XLOOKUP(Q406, Organizations!Q:Q, Organizations!P:P, "")), "NO ORG NAME", IF(_xlfn.XLOOKUP(Q406, Organizations!Q:Q, Organizations!P:P, "")="", "NO PRIORITY", _xlfn.XLOOKUP(Q406, Organizations!Q:Q, Organizations!P:P, ""))))</f>
        <v>NO PRIORITY</v>
      </c>
      <c r="R406" s="9" t="str">
        <f t="shared" si="6"/>
        <v>Vinegar Solutions|Brady Robert</v>
      </c>
    </row>
    <row r="407" spans="2:18" s="22" customFormat="1" ht="30.2" customHeight="1">
      <c r="B407" s="212" t="str">
        <f>IF(D407="", "NO PRIORITY", IF(ISNA(_xlfn.XLOOKUP(D407, Organizations!C:C, Organizations!B:B, "")), "NO ORG NAME", IF(_xlfn.XLOOKUP(D407, Organizations!C:C, Organizations!B:B, "")="", "NO PRIORITY", _xlfn.XLOOKUP(D407, Organizations!C:C, Organizations!B:B, ""))))</f>
        <v>A</v>
      </c>
      <c r="C407" s="130" t="s">
        <v>2972</v>
      </c>
      <c r="D407" s="161" t="s">
        <v>1862</v>
      </c>
      <c r="E407" s="160"/>
      <c r="F407" s="36"/>
      <c r="G407" s="48"/>
      <c r="H407" s="159"/>
      <c r="I407" s="52"/>
      <c r="J407" s="53"/>
      <c r="K407" s="38"/>
      <c r="L407" s="157"/>
      <c r="M407" s="50"/>
      <c r="N407" s="54"/>
      <c r="O407" s="36" t="str">
        <f>IF(Q407="", "NO PRIORITY", IF(ISNA(_xlfn.XLOOKUP(Q407, Organizations!Q:Q, Organizations!P:P, "")), "NO ORG NAME", IF(_xlfn.XLOOKUP(Q407, Organizations!Q:Q, Organizations!P:P, "")="", "NO PRIORITY", _xlfn.XLOOKUP(Q407, Organizations!Q:Q, Organizations!P:P, ""))))</f>
        <v>NO PRIORITY</v>
      </c>
      <c r="R407" s="9" t="str">
        <f t="shared" si="6"/>
        <v>VIRTUE|Erick williams</v>
      </c>
    </row>
    <row r="408" spans="2:18" s="22" customFormat="1" ht="30.2" customHeight="1">
      <c r="B408" s="212" t="str">
        <f>IF(D408="", "NO PRIORITY", IF(ISNA(_xlfn.XLOOKUP(D408, Organizations!C:C, Organizations!B:B, "")), "NO ORG NAME", IF(_xlfn.XLOOKUP(D408, Organizations!C:C, Organizations!B:B, "")="", "NO PRIORITY", _xlfn.XLOOKUP(D408, Organizations!C:C, Organizations!B:B, ""))))</f>
        <v>NO PRIORITY</v>
      </c>
      <c r="C408" s="130" t="s">
        <v>2973</v>
      </c>
      <c r="D408" s="161" t="s">
        <v>2974</v>
      </c>
      <c r="E408" s="160"/>
      <c r="F408" s="36"/>
      <c r="G408" s="48"/>
      <c r="H408" s="159"/>
      <c r="I408" s="52"/>
      <c r="J408" s="53"/>
      <c r="K408" s="38"/>
      <c r="L408" s="157"/>
      <c r="M408" s="50"/>
      <c r="N408" s="54"/>
      <c r="O408" s="36" t="str">
        <f>IF(Q408="", "NO PRIORITY", IF(ISNA(_xlfn.XLOOKUP(Q408, Organizations!Q:Q, Organizations!P:P, "")), "NO ORG NAME", IF(_xlfn.XLOOKUP(Q408, Organizations!Q:Q, Organizations!P:P, "")="", "NO PRIORITY", _xlfn.XLOOKUP(Q408, Organizations!Q:Q, Organizations!P:P, ""))))</f>
        <v>NO PRIORITY</v>
      </c>
      <c r="R408" s="9" t="str">
        <f t="shared" si="6"/>
        <v>Wagon Wheel BBQ|Mike janots</v>
      </c>
    </row>
    <row r="409" spans="2:18" s="22" customFormat="1" ht="30.2" customHeight="1">
      <c r="B409" s="212" t="str">
        <f>IF(D409="", "NO PRIORITY", IF(ISNA(_xlfn.XLOOKUP(D409, Organizations!C:C, Organizations!B:B, "")), "NO ORG NAME", IF(_xlfn.XLOOKUP(D409, Organizations!C:C, Organizations!B:B, "")="", "NO PRIORITY", _xlfn.XLOOKUP(D409, Organizations!C:C, Organizations!B:B, ""))))</f>
        <v>B</v>
      </c>
      <c r="C409" s="130" t="s">
        <v>2975</v>
      </c>
      <c r="D409" s="161" t="s">
        <v>1880</v>
      </c>
      <c r="E409" s="160" t="s">
        <v>2438</v>
      </c>
      <c r="F409" s="36"/>
      <c r="G409" s="48" t="s">
        <v>2976</v>
      </c>
      <c r="H409" s="159" t="s">
        <v>161</v>
      </c>
      <c r="I409" s="52"/>
      <c r="J409" s="53" t="s">
        <v>2977</v>
      </c>
      <c r="K409" s="38" t="s">
        <v>144</v>
      </c>
      <c r="L409" s="157"/>
      <c r="M409" s="50"/>
      <c r="N409" s="54"/>
      <c r="O409" s="36" t="str">
        <f>IF(Q409="", "NO PRIORITY", IF(ISNA(_xlfn.XLOOKUP(Q409, Organizations!Q:Q, Organizations!P:P, "")), "NO ORG NAME", IF(_xlfn.XLOOKUP(Q409, Organizations!Q:Q, Organizations!P:P, "")="", "NO PRIORITY", _xlfn.XLOOKUP(Q409, Organizations!Q:Q, Organizations!P:P, ""))))</f>
        <v>NO PRIORITY</v>
      </c>
      <c r="R409" s="9" t="str">
        <f t="shared" si="6"/>
        <v>Warlord|Chefs Emily Kraszk, John Lipton, Trevor Fleming</v>
      </c>
    </row>
    <row r="410" spans="2:18" s="22" customFormat="1" ht="30.2" customHeight="1">
      <c r="B410" s="212" t="str">
        <f>IF(D410="", "NO PRIORITY", IF(ISNA(_xlfn.XLOOKUP(D410, Organizations!C:C, Organizations!B:B, "")), "NO ORG NAME", IF(_xlfn.XLOOKUP(D410, Organizations!C:C, Organizations!B:B, "")="", "NO PRIORITY", _xlfn.XLOOKUP(D410, Organizations!C:C, Organizations!B:B, ""))))</f>
        <v>B</v>
      </c>
      <c r="C410" s="130" t="s">
        <v>2978</v>
      </c>
      <c r="D410" s="161" t="s">
        <v>1886</v>
      </c>
      <c r="E410" s="160"/>
      <c r="F410" s="36" t="s">
        <v>2979</v>
      </c>
      <c r="G410" s="48"/>
      <c r="H410" s="159"/>
      <c r="I410" s="52"/>
      <c r="J410" s="53"/>
      <c r="K410" s="38"/>
      <c r="L410" s="157"/>
      <c r="M410" s="50"/>
      <c r="N410" s="54"/>
      <c r="O410" s="36" t="str">
        <f>IF(Q410="", "NO PRIORITY", IF(ISNA(_xlfn.XLOOKUP(Q410, Organizations!Q:Q, Organizations!P:P, "")), "NO ORG NAME", IF(_xlfn.XLOOKUP(Q410, Organizations!Q:Q, Organizations!P:P, "")="", "NO PRIORITY", _xlfn.XLOOKUP(Q410, Organizations!Q:Q, Organizations!P:P, ""))))</f>
        <v>NO PRIORITY</v>
      </c>
      <c r="R410" s="9" t="str">
        <f t="shared" si="6"/>
        <v>West Suburban Community Pantry|Matsushima paul</v>
      </c>
    </row>
    <row r="411" spans="2:18" s="22" customFormat="1" ht="30.2" customHeight="1">
      <c r="B411" s="212" t="str">
        <f>IF(D411="", "NO PRIORITY", IF(ISNA(_xlfn.XLOOKUP(D411, Organizations!C:C, Organizations!B:B, "")), "NO ORG NAME", IF(_xlfn.XLOOKUP(D411, Organizations!C:C, Organizations!B:B, "")="", "NO PRIORITY", _xlfn.XLOOKUP(D411, Organizations!C:C, Organizations!B:B, ""))))</f>
        <v>A</v>
      </c>
      <c r="C411" s="130" t="s">
        <v>2980</v>
      </c>
      <c r="D411" s="161" t="s">
        <v>1890</v>
      </c>
      <c r="E411" s="160" t="s">
        <v>2438</v>
      </c>
      <c r="F411" s="36"/>
      <c r="G411" s="48"/>
      <c r="H411" s="159"/>
      <c r="I411" s="52"/>
      <c r="J411" s="53"/>
      <c r="K411" s="38"/>
      <c r="L411" s="157"/>
      <c r="M411" s="50"/>
      <c r="N411" s="54"/>
      <c r="O411" s="36" t="str">
        <f>IF(Q411="", "NO PRIORITY", IF(ISNA(_xlfn.XLOOKUP(Q411, Organizations!Q:Q, Organizations!P:P, "")), "NO ORG NAME", IF(_xlfn.XLOOKUP(Q411, Organizations!Q:Q, Organizations!P:P, "")="", "NO PRIORITY", _xlfn.XLOOKUP(Q411, Organizations!Q:Q, Organizations!P:P, ""))))</f>
        <v>NO PRIORITY</v>
      </c>
      <c r="R411" s="9" t="str">
        <f t="shared" si="6"/>
        <v>Western Michigan University|Paul choker</v>
      </c>
    </row>
    <row r="412" spans="2:18" s="22" customFormat="1" ht="30.2" customHeight="1">
      <c r="B412" s="212" t="str">
        <f>IF(D412="", "NO PRIORITY", IF(ISNA(_xlfn.XLOOKUP(D412, Organizations!C:C, Organizations!B:B, "")), "NO ORG NAME", IF(_xlfn.XLOOKUP(D412, Organizations!C:C, Organizations!B:B, "")="", "NO PRIORITY", _xlfn.XLOOKUP(D412, Organizations!C:C, Organizations!B:B, ""))))</f>
        <v>B</v>
      </c>
      <c r="C412" s="130" t="s">
        <v>2981</v>
      </c>
      <c r="D412" s="161" t="s">
        <v>1893</v>
      </c>
      <c r="E412" s="160"/>
      <c r="F412" s="36" t="s">
        <v>2982</v>
      </c>
      <c r="G412" s="48"/>
      <c r="H412" s="159"/>
      <c r="I412" s="52"/>
      <c r="J412" s="53"/>
      <c r="K412" s="38"/>
      <c r="L412" s="157"/>
      <c r="M412" s="50"/>
      <c r="N412" s="54"/>
      <c r="O412" s="36" t="str">
        <f>IF(Q412="", "NO PRIORITY", IF(ISNA(_xlfn.XLOOKUP(Q412, Organizations!Q:Q, Organizations!P:P, "")), "NO ORG NAME", IF(_xlfn.XLOOKUP(Q412, Organizations!Q:Q, Organizations!P:P, "")="", "NO PRIORITY", _xlfn.XLOOKUP(Q412, Organizations!Q:Q, Organizations!P:P, ""))))</f>
        <v>NO PRIORITY</v>
      </c>
      <c r="R412" s="9" t="str">
        <f t="shared" si="6"/>
        <v>WGN|Wynn maisha</v>
      </c>
    </row>
    <row r="413" spans="2:18" s="22" customFormat="1" ht="30.2" customHeight="1">
      <c r="B413" s="212" t="str">
        <f>IF(D413="", "NO PRIORITY", IF(ISNA(_xlfn.XLOOKUP(D413, Organizations!C:C, Organizations!B:B, "")), "NO ORG NAME", IF(_xlfn.XLOOKUP(D413, Organizations!C:C, Organizations!B:B, "")="", "NO PRIORITY", _xlfn.XLOOKUP(D413, Organizations!C:C, Organizations!B:B, ""))))</f>
        <v>NO PRIORITY</v>
      </c>
      <c r="C413" s="130" t="s">
        <v>2983</v>
      </c>
      <c r="D413" s="161" t="s">
        <v>1899</v>
      </c>
      <c r="E413" s="160"/>
      <c r="F413" s="36"/>
      <c r="G413" s="48"/>
      <c r="H413" s="159"/>
      <c r="I413" s="52"/>
      <c r="J413" s="53"/>
      <c r="K413" s="38"/>
      <c r="L413" s="157"/>
      <c r="M413" s="50"/>
      <c r="N413" s="54"/>
      <c r="O413" s="36" t="str">
        <f>IF(Q413="", "NO PRIORITY", IF(ISNA(_xlfn.XLOOKUP(Q413, Organizations!Q:Q, Organizations!P:P, "")), "NO ORG NAME", IF(_xlfn.XLOOKUP(Q413, Organizations!Q:Q, Organizations!P:P, "")="", "NO PRIORITY", _xlfn.XLOOKUP(Q413, Organizations!Q:Q, Organizations!P:P, ""))))</f>
        <v>NO PRIORITY</v>
      </c>
      <c r="R413" s="9" t="str">
        <f t="shared" si="6"/>
        <v>White Rhino|Brian Mish diane Katie jose</v>
      </c>
    </row>
    <row r="414" spans="2:18" s="22" customFormat="1" ht="30.2" customHeight="1">
      <c r="B414" s="212" t="str">
        <f>IF(D414="", "NO PRIORITY", IF(ISNA(_xlfn.XLOOKUP(D414, Organizations!C:C, Organizations!B:B, "")), "NO ORG NAME", IF(_xlfn.XLOOKUP(D414, Organizations!C:C, Organizations!B:B, "")="", "NO PRIORITY", _xlfn.XLOOKUP(D414, Organizations!C:C, Organizations!B:B, ""))))</f>
        <v>B</v>
      </c>
      <c r="C414" s="130" t="s">
        <v>2984</v>
      </c>
      <c r="D414" s="161" t="s">
        <v>1900</v>
      </c>
      <c r="E414" s="160"/>
      <c r="F414" s="36"/>
      <c r="G414" s="48"/>
      <c r="H414" s="159"/>
      <c r="I414" s="52"/>
      <c r="J414" s="53"/>
      <c r="K414" s="38"/>
      <c r="L414" s="157"/>
      <c r="M414" s="50"/>
      <c r="N414" s="54"/>
      <c r="O414" s="36" t="str">
        <f>IF(Q414="", "NO PRIORITY", IF(ISNA(_xlfn.XLOOKUP(Q414, Organizations!Q:Q, Organizations!P:P, "")), "NO ORG NAME", IF(_xlfn.XLOOKUP(Q414, Organizations!Q:Q, Organizations!P:P, "")="", "NO PRIORITY", _xlfn.XLOOKUP(Q414, Organizations!Q:Q, Organizations!P:P, ""))))</f>
        <v>NO PRIORITY</v>
      </c>
      <c r="R414" s="9" t="str">
        <f t="shared" si="6"/>
        <v>Whole Foods|Ankenbrandt courtney</v>
      </c>
    </row>
    <row r="415" spans="2:18" s="22" customFormat="1" ht="30.2" customHeight="1">
      <c r="B415" s="212" t="str">
        <f>IF(D415="", "NO PRIORITY", IF(ISNA(_xlfn.XLOOKUP(D415, Organizations!C:C, Organizations!B:B, "")), "NO ORG NAME", IF(_xlfn.XLOOKUP(D415, Organizations!C:C, Organizations!B:B, "")="", "NO PRIORITY", _xlfn.XLOOKUP(D415, Organizations!C:C, Organizations!B:B, ""))))</f>
        <v>B</v>
      </c>
      <c r="C415" s="130" t="s">
        <v>2985</v>
      </c>
      <c r="D415" s="161" t="s">
        <v>1902</v>
      </c>
      <c r="E415" s="160"/>
      <c r="F415" s="36" t="s">
        <v>2986</v>
      </c>
      <c r="G415" s="48"/>
      <c r="H415" s="159"/>
      <c r="I415" s="52"/>
      <c r="J415" s="53"/>
      <c r="K415" s="38"/>
      <c r="L415" s="157"/>
      <c r="M415" s="50"/>
      <c r="N415" s="54"/>
      <c r="O415" s="36" t="str">
        <f>IF(Q415="", "NO PRIORITY", IF(ISNA(_xlfn.XLOOKUP(Q415, Organizations!Q:Q, Organizations!P:P, "")), "NO ORG NAME", IF(_xlfn.XLOOKUP(Q415, Organizations!Q:Q, Organizations!P:P, "")="", "NO PRIORITY", _xlfn.XLOOKUP(Q415, Organizations!Q:Q, Organizations!P:P, ""))))</f>
        <v>NO PRIORITY</v>
      </c>
      <c r="R415" s="9" t="str">
        <f t="shared" si="6"/>
        <v>Wild Goose|Van Ermen layna</v>
      </c>
    </row>
    <row r="416" spans="2:18" s="22" customFormat="1" ht="30.2" customHeight="1">
      <c r="B416" s="212" t="str">
        <f>IF(D416="", "NO PRIORITY", IF(ISNA(_xlfn.XLOOKUP(D416, Organizations!C:C, Organizations!B:B, "")), "NO ORG NAME", IF(_xlfn.XLOOKUP(D416, Organizations!C:C, Organizations!B:B, "")="", "NO PRIORITY", _xlfn.XLOOKUP(D416, Organizations!C:C, Organizations!B:B, ""))))</f>
        <v>B</v>
      </c>
      <c r="C416" s="130" t="s">
        <v>2987</v>
      </c>
      <c r="D416" s="161" t="s">
        <v>1903</v>
      </c>
      <c r="E416" s="160"/>
      <c r="F416" s="36"/>
      <c r="G416" s="48"/>
      <c r="H416" s="159"/>
      <c r="I416" s="52"/>
      <c r="J416" s="53"/>
      <c r="K416" s="38"/>
      <c r="L416" s="157"/>
      <c r="M416" s="50"/>
      <c r="N416" s="54"/>
      <c r="O416" s="36" t="str">
        <f>IF(Q416="", "NO PRIORITY", IF(ISNA(_xlfn.XLOOKUP(Q416, Organizations!Q:Q, Organizations!P:P, "")), "NO ORG NAME", IF(_xlfn.XLOOKUP(Q416, Organizations!Q:Q, Organizations!P:P, "")="", "NO PRIORITY", _xlfn.XLOOKUP(Q416, Organizations!Q:Q, Organizations!P:P, ""))))</f>
        <v>NO PRIORITY</v>
      </c>
      <c r="R416" s="9" t="str">
        <f t="shared" si="6"/>
        <v>Wild Thing Restaurants|Pierson James</v>
      </c>
    </row>
    <row r="417" spans="2:18" s="22" customFormat="1" ht="30.2" customHeight="1">
      <c r="B417" s="212" t="str">
        <f>IF(D417="", "NO PRIORITY", IF(ISNA(_xlfn.XLOOKUP(D417, Organizations!C:C, Organizations!B:B, "")), "NO ORG NAME", IF(_xlfn.XLOOKUP(D417, Organizations!C:C, Organizations!B:B, "")="", "NO PRIORITY", _xlfn.XLOOKUP(D417, Organizations!C:C, Organizations!B:B, ""))))</f>
        <v>B</v>
      </c>
      <c r="C417" s="130" t="s">
        <v>2988</v>
      </c>
      <c r="D417" s="161" t="s">
        <v>1907</v>
      </c>
      <c r="E417" s="160"/>
      <c r="F417" s="36"/>
      <c r="G417" s="48"/>
      <c r="H417" s="159"/>
      <c r="I417" s="52"/>
      <c r="J417" s="53"/>
      <c r="K417" s="38"/>
      <c r="L417" s="157"/>
      <c r="M417" s="50"/>
      <c r="N417" s="54"/>
      <c r="O417" s="36" t="str">
        <f>IF(Q417="", "NO PRIORITY", IF(ISNA(_xlfn.XLOOKUP(Q417, Organizations!Q:Q, Organizations!P:P, "")), "NO ORG NAME", IF(_xlfn.XLOOKUP(Q417, Organizations!Q:Q, Organizations!P:P, "")="", "NO PRIORITY", _xlfn.XLOOKUP(Q417, Organizations!Q:Q, Organizations!P:P, ""))))</f>
        <v>NO PRIORITY</v>
      </c>
      <c r="R417" s="9" t="str">
        <f t="shared" si="6"/>
        <v>Windy City Media Group|Davis Andrew</v>
      </c>
    </row>
    <row r="418" spans="2:18" s="22" customFormat="1" ht="30.2" customHeight="1">
      <c r="B418" s="212" t="str">
        <f>IF(D418="", "NO PRIORITY", IF(ISNA(_xlfn.XLOOKUP(D418, Organizations!C:C, Organizations!B:B, "")), "NO ORG NAME", IF(_xlfn.XLOOKUP(D418, Organizations!C:C, Organizations!B:B, "")="", "NO PRIORITY", _xlfn.XLOOKUP(D418, Organizations!C:C, Organizations!B:B, ""))))</f>
        <v>NO PRIORITY</v>
      </c>
      <c r="C418" s="130" t="s">
        <v>2989</v>
      </c>
      <c r="D418" s="161" t="s">
        <v>1911</v>
      </c>
      <c r="E418" s="160"/>
      <c r="F418" s="36"/>
      <c r="G418" s="48"/>
      <c r="H418" s="159"/>
      <c r="I418" s="52"/>
      <c r="J418" s="53"/>
      <c r="K418" s="38"/>
      <c r="L418" s="157"/>
      <c r="M418" s="50"/>
      <c r="N418" s="54"/>
      <c r="O418" s="36" t="str">
        <f>IF(Q418="", "NO PRIORITY", IF(ISNA(_xlfn.XLOOKUP(Q418, Organizations!Q:Q, Organizations!P:P, "")), "NO ORG NAME", IF(_xlfn.XLOOKUP(Q418, Organizations!Q:Q, Organizations!P:P, "")="", "NO PRIORITY", _xlfn.XLOOKUP(Q418, Organizations!Q:Q, Organizations!P:P, ""))))</f>
        <v>NO PRIORITY</v>
      </c>
      <c r="R418" s="9" t="str">
        <f t="shared" si="6"/>
        <v>WOW Pizzeria|Jesse Ayello Marco</v>
      </c>
    </row>
    <row r="419" spans="2:18" s="22" customFormat="1" ht="30.2" customHeight="1">
      <c r="B419" s="212" t="str">
        <f>IF(D419="", "NO PRIORITY", IF(ISNA(_xlfn.XLOOKUP(D419, Organizations!C:C, Organizations!B:B, "")), "NO ORG NAME", IF(_xlfn.XLOOKUP(D419, Organizations!C:C, Organizations!B:B, "")="", "NO PRIORITY", _xlfn.XLOOKUP(D419, Organizations!C:C, Organizations!B:B, ""))))</f>
        <v>A</v>
      </c>
      <c r="C419" s="130" t="s">
        <v>2990</v>
      </c>
      <c r="D419" s="161" t="s">
        <v>1913</v>
      </c>
      <c r="E419" s="160" t="s">
        <v>2380</v>
      </c>
      <c r="F419" s="36"/>
      <c r="G419" s="48"/>
      <c r="H419" s="159" t="s">
        <v>138</v>
      </c>
      <c r="I419" s="52"/>
      <c r="J419" s="53"/>
      <c r="K419" s="38"/>
      <c r="L419" s="157"/>
      <c r="M419" s="50"/>
      <c r="N419" s="54"/>
      <c r="O419" s="36" t="str">
        <f>IF(Q419="", "NO PRIORITY", IF(ISNA(_xlfn.XLOOKUP(Q419, Organizations!Q:Q, Organizations!P:P, "")), "NO ORG NAME", IF(_xlfn.XLOOKUP(Q419, Organizations!Q:Q, Organizations!P:P, "")="", "NO PRIORITY", _xlfn.XLOOKUP(Q419, Organizations!Q:Q, Organizations!P:P, ""))))</f>
        <v>NO PRIORITY</v>
      </c>
      <c r="R419" s="9" t="str">
        <f t="shared" si="6"/>
        <v>YARDBIRD GROUP |Maria Lazaro</v>
      </c>
    </row>
    <row r="420" spans="2:18" s="22" customFormat="1" ht="30.2" customHeight="1">
      <c r="B420" s="212" t="str">
        <f>IF(D420="", "NO PRIORITY", IF(ISNA(_xlfn.XLOOKUP(D420, Organizations!C:C, Organizations!B:B, "")), "NO ORG NAME", IF(_xlfn.XLOOKUP(D420, Organizations!C:C, Organizations!B:B, "")="", "NO PRIORITY", _xlfn.XLOOKUP(D420, Organizations!C:C, Organizations!B:B, ""))))</f>
        <v>B</v>
      </c>
      <c r="C420" s="130" t="s">
        <v>2991</v>
      </c>
      <c r="D420" s="161" t="s">
        <v>1920</v>
      </c>
      <c r="E420" s="160"/>
      <c r="F420" s="36"/>
      <c r="G420" s="48"/>
      <c r="H420" s="159"/>
      <c r="I420" s="52"/>
      <c r="J420" s="53"/>
      <c r="K420" s="38"/>
      <c r="L420" s="157"/>
      <c r="M420" s="50"/>
      <c r="N420" s="54"/>
      <c r="O420" s="36" t="str">
        <f>IF(Q420="", "NO PRIORITY", IF(ISNA(_xlfn.XLOOKUP(Q420, Organizations!Q:Q, Organizations!P:P, "")), "NO ORG NAME", IF(_xlfn.XLOOKUP(Q420, Organizations!Q:Q, Organizations!P:P, "")="", "NO PRIORITY", _xlfn.XLOOKUP(Q420, Organizations!Q:Q, Organizations!P:P, ""))))</f>
        <v>NO PRIORITY</v>
      </c>
      <c r="R420" s="9" t="str">
        <f t="shared" si="6"/>
        <v>Zel’s Great Roast Beef|Bryak</v>
      </c>
    </row>
    <row r="421" spans="2:18" s="22" customFormat="1" ht="30.2" customHeight="1">
      <c r="B421" s="212" t="str">
        <f>IF(D421="", "NO PRIORITY", IF(ISNA(_xlfn.XLOOKUP(D421, Organizations!C:C, Organizations!B:B, "")), "NO ORG NAME", IF(_xlfn.XLOOKUP(D421, Organizations!C:C, Organizations!B:B, "")="", "NO PRIORITY", _xlfn.XLOOKUP(D421, Organizations!C:C, Organizations!B:B, ""))))</f>
        <v>B</v>
      </c>
      <c r="C421" s="130" t="s">
        <v>2992</v>
      </c>
      <c r="D421" s="161" t="s">
        <v>1920</v>
      </c>
      <c r="E421" s="160"/>
      <c r="F421" s="36"/>
      <c r="G421" s="48"/>
      <c r="H421" s="159"/>
      <c r="I421" s="52"/>
      <c r="J421" s="53"/>
      <c r="K421" s="38"/>
      <c r="L421" s="157"/>
      <c r="M421" s="50"/>
      <c r="N421" s="54"/>
      <c r="O421" s="36" t="str">
        <f>IF(Q421="", "NO PRIORITY", IF(ISNA(_xlfn.XLOOKUP(Q421, Organizations!Q:Q, Organizations!P:P, "")), "NO ORG NAME", IF(_xlfn.XLOOKUP(Q421, Organizations!Q:Q, Organizations!P:P, "")="", "NO PRIORITY", _xlfn.XLOOKUP(Q421, Organizations!Q:Q, Organizations!P:P, ""))))</f>
        <v>NO PRIORITY</v>
      </c>
      <c r="R421" s="9" t="str">
        <f t="shared" si="6"/>
        <v>Zel’s Great Roast Beef|Soria frank</v>
      </c>
    </row>
    <row r="422" spans="2:18" s="22" customFormat="1" ht="30.2" customHeight="1">
      <c r="B422" s="212" t="str">
        <f>IF(D422="", "NO PRIORITY", IF(ISNA(_xlfn.XLOOKUP(D422, Organizations!C:C, Organizations!B:B, "")), "NO ORG NAME", IF(_xlfn.XLOOKUP(D422, Organizations!C:C, Organizations!B:B, "")="", "NO PRIORITY", _xlfn.XLOOKUP(D422, Organizations!C:C, Organizations!B:B, ""))))</f>
        <v>B</v>
      </c>
      <c r="C422" s="130" t="s">
        <v>2993</v>
      </c>
      <c r="D422" s="161" t="s">
        <v>1921</v>
      </c>
      <c r="E422" s="160"/>
      <c r="F422" s="36"/>
      <c r="G422" s="48"/>
      <c r="H422" s="159"/>
      <c r="I422" s="52"/>
      <c r="J422" s="53"/>
      <c r="K422" s="38"/>
      <c r="L422" s="157"/>
      <c r="M422" s="50"/>
      <c r="N422" s="54"/>
      <c r="O422" s="36" t="str">
        <f>IF(Q422="", "NO PRIORITY", IF(ISNA(_xlfn.XLOOKUP(Q422, Organizations!Q:Q, Organizations!P:P, "")), "NO ORG NAME", IF(_xlfn.XLOOKUP(Q422, Organizations!Q:Q, Organizations!P:P, "")="", "NO PRIORITY", _xlfn.XLOOKUP(Q422, Organizations!Q:Q, Organizations!P:P, ""))))</f>
        <v>NO PRIORITY</v>
      </c>
      <c r="R422" s="9" t="str">
        <f t="shared" si="6"/>
        <v>Zels Great Roast Beef|Abilgail</v>
      </c>
    </row>
    <row r="423" spans="2:18" s="22" customFormat="1" ht="30.2" customHeight="1">
      <c r="B423" s="212" t="str">
        <f>IF(D423="", "NO PRIORITY", IF(ISNA(_xlfn.XLOOKUP(D423, Organizations!C:C, Organizations!B:B, "")), "NO ORG NAME", IF(_xlfn.XLOOKUP(D423, Organizations!C:C, Organizations!B:B, "")="", "NO PRIORITY", _xlfn.XLOOKUP(D423, Organizations!C:C, Organizations!B:B, ""))))</f>
        <v>NO PRIORITY</v>
      </c>
      <c r="C423" s="130" t="s">
        <v>2994</v>
      </c>
      <c r="D423" s="161" t="s">
        <v>1924</v>
      </c>
      <c r="E423" s="160"/>
      <c r="F423" s="36"/>
      <c r="G423" s="48"/>
      <c r="H423" s="159"/>
      <c r="I423" s="52"/>
      <c r="J423" s="53"/>
      <c r="K423" s="38"/>
      <c r="L423" s="157"/>
      <c r="M423" s="50"/>
      <c r="N423" s="54"/>
      <c r="O423" s="36" t="str">
        <f>IF(Q423="", "NO PRIORITY", IF(ISNA(_xlfn.XLOOKUP(Q423, Organizations!Q:Q, Organizations!P:P, "")), "NO ORG NAME", IF(_xlfn.XLOOKUP(Q423, Organizations!Q:Q, Organizations!P:P, "")="", "NO PRIORITY", _xlfn.XLOOKUP(Q423, Organizations!Q:Q, Organizations!P:P, ""))))</f>
        <v>NO PRIORITY</v>
      </c>
      <c r="R423" s="9" t="str">
        <f t="shared" si="6"/>
        <v>ZOGALO FOODS|James</v>
      </c>
    </row>
    <row r="424" spans="2:18" ht="30.2" customHeight="1">
      <c r="B424" s="212" t="str">
        <f>IF(D424="", "NO PRIORITY", IF(ISNA(_xlfn.XLOOKUP(D424, Organizations!C:C, Organizations!B:B, "")), "NO ORG NAME", IF(_xlfn.XLOOKUP(D424, Organizations!C:C, Organizations!B:B, "")="", "NO PRIORITY", _xlfn.XLOOKUP(D424, Organizations!C:C, Organizations!B:B, ""))))</f>
        <v>NO PRIORITY</v>
      </c>
      <c r="C424" s="130" t="s">
        <v>2995</v>
      </c>
      <c r="D424" s="161" t="s">
        <v>2996</v>
      </c>
      <c r="E424" s="160" t="s">
        <v>2403</v>
      </c>
      <c r="F424" s="36" t="s">
        <v>2997</v>
      </c>
      <c r="G424" s="48"/>
      <c r="H424" s="159"/>
      <c r="I424" s="52"/>
      <c r="J424" s="53"/>
      <c r="K424" s="38"/>
      <c r="L424" s="157"/>
      <c r="M424" s="50"/>
      <c r="N424" s="61"/>
      <c r="O424" s="38" t="str">
        <f>IF(Q424="", "NO PRIORITY", IF(ISNA(_xlfn.XLOOKUP(Q424, Organizations!Q:Q, Organizations!P:P, "")), "NO ORG NAME", IF(_xlfn.XLOOKUP(Q424, Organizations!Q:Q, Organizations!P:P, "")="", "NO PRIORITY", _xlfn.XLOOKUP(Q424, Organizations!Q:Q, Organizations!P:P, ""))))</f>
        <v>NO PRIORITY</v>
      </c>
      <c r="R424" s="9" t="str">
        <f t="shared" si="6"/>
        <v>Artisan Specialty Foods|Arjay Liarakos</v>
      </c>
    </row>
    <row r="425" spans="2:18" ht="30.2" customHeight="1">
      <c r="B425" s="212" t="str">
        <f>IF(D425="", "NO PRIORITY", IF(ISNA(_xlfn.XLOOKUP(D425, Organizations!C:C, Organizations!B:B, "")), "NO ORG NAME", IF(_xlfn.XLOOKUP(D425, Organizations!C:C, Organizations!B:B, "")="", "NO PRIORITY", _xlfn.XLOOKUP(D425, Organizations!C:C, Organizations!B:B, ""))))</f>
        <v>A</v>
      </c>
      <c r="C425" s="130" t="s">
        <v>2998</v>
      </c>
      <c r="D425" s="161" t="s">
        <v>586</v>
      </c>
      <c r="E425" s="160" t="s">
        <v>2380</v>
      </c>
      <c r="F425" s="36"/>
      <c r="G425" s="48"/>
      <c r="H425" s="159"/>
      <c r="I425" s="52"/>
      <c r="J425" s="63"/>
      <c r="K425" s="38"/>
      <c r="L425" s="157"/>
      <c r="M425" s="50"/>
      <c r="N425" s="61"/>
      <c r="O425" s="38" t="str">
        <f>IF(Q425="", "NO PRIORITY", IF(ISNA(_xlfn.XLOOKUP(Q425, Organizations!Q:Q, Organizations!P:P, "")), "NO ORG NAME", IF(_xlfn.XLOOKUP(Q425, Organizations!Q:Q, Organizations!P:P, "")="", "NO PRIORITY", _xlfn.XLOOKUP(Q425, Organizations!Q:Q, Organizations!P:P, ""))))</f>
        <v>NO PRIORITY</v>
      </c>
      <c r="R425" s="9" t="str">
        <f t="shared" si="6"/>
        <v>Crust Brewing|Cory</v>
      </c>
    </row>
    <row r="426" spans="2:18" ht="30.2" customHeight="1">
      <c r="B426" s="212" t="str">
        <f>IF(D426="", "NO PRIORITY", IF(ISNA(_xlfn.XLOOKUP(D426, Organizations!C:C, Organizations!B:B, "")), "NO ORG NAME", IF(_xlfn.XLOOKUP(D426, Organizations!C:C, Organizations!B:B, "")="", "NO PRIORITY", _xlfn.XLOOKUP(D426, Organizations!C:C, Organizations!B:B, ""))))</f>
        <v>A</v>
      </c>
      <c r="C426" s="130" t="s">
        <v>2871</v>
      </c>
      <c r="D426" s="161" t="s">
        <v>586</v>
      </c>
      <c r="E426" s="160" t="s">
        <v>2380</v>
      </c>
      <c r="F426" s="36"/>
      <c r="G426" s="48"/>
      <c r="H426" s="159"/>
      <c r="I426" s="52"/>
      <c r="J426" s="53"/>
      <c r="K426" s="38"/>
      <c r="L426" s="157"/>
      <c r="M426" s="50"/>
      <c r="N426" s="61"/>
      <c r="O426" s="38" t="str">
        <f>IF(Q426="", "NO PRIORITY", IF(ISNA(_xlfn.XLOOKUP(Q426, Organizations!Q:Q, Organizations!P:P, "")), "NO ORG NAME", IF(_xlfn.XLOOKUP(Q426, Organizations!Q:Q, Organizations!P:P, "")="", "NO PRIORITY", _xlfn.XLOOKUP(Q426, Organizations!Q:Q, Organizations!P:P, ""))))</f>
        <v>NO PRIORITY</v>
      </c>
      <c r="R426" s="9" t="str">
        <f t="shared" si="6"/>
        <v>Crust Brewing|Brad</v>
      </c>
    </row>
    <row r="427" spans="2:18" ht="30.2" customHeight="1">
      <c r="B427" s="212" t="str">
        <f>IF(D427="", "NO PRIORITY", IF(ISNA(_xlfn.XLOOKUP(D427, Organizations!C:C, Organizations!B:B, "")), "NO ORG NAME", IF(_xlfn.XLOOKUP(D427, Organizations!C:C, Organizations!B:B, "")="", "NO PRIORITY", _xlfn.XLOOKUP(D427, Organizations!C:C, Organizations!B:B, ""))))</f>
        <v>A</v>
      </c>
      <c r="C427" s="130" t="s">
        <v>2999</v>
      </c>
      <c r="D427" s="161" t="s">
        <v>586</v>
      </c>
      <c r="E427" s="160" t="s">
        <v>3000</v>
      </c>
      <c r="F427" s="36"/>
      <c r="G427" s="48"/>
      <c r="H427" s="159"/>
      <c r="I427" s="52"/>
      <c r="J427" s="53"/>
      <c r="K427" s="38"/>
      <c r="L427" s="157"/>
      <c r="M427" s="50"/>
      <c r="N427" s="61"/>
      <c r="O427" s="38" t="str">
        <f>IF(Q427="", "NO PRIORITY", IF(ISNA(_xlfn.XLOOKUP(Q427, Organizations!Q:Q, Organizations!P:P, "")), "NO ORG NAME", IF(_xlfn.XLOOKUP(Q427, Organizations!Q:Q, Organizations!P:P, "")="", "NO PRIORITY", _xlfn.XLOOKUP(Q427, Organizations!Q:Q, Organizations!P:P, ""))))</f>
        <v>NO PRIORITY</v>
      </c>
      <c r="R427" s="9" t="str">
        <f t="shared" si="6"/>
        <v>Crust Brewing|Anna</v>
      </c>
    </row>
    <row r="428" spans="2:18" ht="30.2" customHeight="1">
      <c r="B428" s="212" t="str">
        <f>IF(D428="", "NO PRIORITY", IF(ISNA(_xlfn.XLOOKUP(D428, Organizations!C:C, Organizations!B:B, "")), "NO ORG NAME", IF(_xlfn.XLOOKUP(D428, Organizations!C:C, Organizations!B:B, "")="", "NO PRIORITY", _xlfn.XLOOKUP(D428, Organizations!C:C, Organizations!B:B, ""))))</f>
        <v>B</v>
      </c>
      <c r="C428" s="130" t="s">
        <v>3001</v>
      </c>
      <c r="D428" s="161" t="s">
        <v>1784</v>
      </c>
      <c r="E428" s="160" t="s">
        <v>2377</v>
      </c>
      <c r="F428" s="36" t="s">
        <v>3002</v>
      </c>
      <c r="G428" s="48"/>
      <c r="H428" s="159" t="s">
        <v>141</v>
      </c>
      <c r="I428" s="52"/>
      <c r="J428" s="53"/>
      <c r="K428" s="38"/>
      <c r="L428" s="157"/>
      <c r="M428" s="50"/>
      <c r="N428" s="61"/>
      <c r="O428" s="38" t="str">
        <f>IF(Q428="", "NO PRIORITY", IF(ISNA(_xlfn.XLOOKUP(Q428, Organizations!Q:Q, Organizations!P:P, "")), "NO ORG NAME", IF(_xlfn.XLOOKUP(Q428, Organizations!Q:Q, Organizations!P:P, "")="", "NO PRIORITY", _xlfn.XLOOKUP(Q428, Organizations!Q:Q, Organizations!P:P, ""))))</f>
        <v>NO PRIORITY</v>
      </c>
      <c r="R428" s="9" t="str">
        <f t="shared" ref="R428:R491" si="7">IF(D428&lt;&gt;"", D428 &amp; "|" &amp; C428, "")</f>
        <v>Toast &amp; Jam|Michelle Martinez</v>
      </c>
    </row>
    <row r="429" spans="2:18" ht="30.2" customHeight="1">
      <c r="B429" s="212" t="str">
        <f>IF(D429="", "NO PRIORITY", IF(ISNA(_xlfn.XLOOKUP(D429, Organizations!C:C, Organizations!B:B, "")), "NO ORG NAME", IF(_xlfn.XLOOKUP(D429, Organizations!C:C, Organizations!B:B, "")="", "NO PRIORITY", _xlfn.XLOOKUP(D429, Organizations!C:C, Organizations!B:B, ""))))</f>
        <v>NO PRIORITY</v>
      </c>
      <c r="C429" s="130" t="s">
        <v>141</v>
      </c>
      <c r="D429" s="161" t="s">
        <v>1711</v>
      </c>
      <c r="E429" s="160" t="s">
        <v>2380</v>
      </c>
      <c r="F429" s="36"/>
      <c r="G429" s="48"/>
      <c r="H429" s="159"/>
      <c r="I429" s="52"/>
      <c r="J429" s="53"/>
      <c r="K429" s="38"/>
      <c r="L429" s="157"/>
      <c r="M429" s="50"/>
      <c r="N429" s="61"/>
      <c r="O429" s="38" t="str">
        <f>IF(Q429="", "NO PRIORITY", IF(ISNA(_xlfn.XLOOKUP(Q429, Organizations!Q:Q, Organizations!P:P, "")), "NO ORG NAME", IF(_xlfn.XLOOKUP(Q429, Organizations!Q:Q, Organizations!P:P, "")="", "NO PRIORITY", _xlfn.XLOOKUP(Q429, Organizations!Q:Q, Organizations!P:P, ""))))</f>
        <v>NO PRIORITY</v>
      </c>
      <c r="R429" s="9" t="str">
        <f t="shared" si="7"/>
        <v>Test 12/2|Dale</v>
      </c>
    </row>
    <row r="430" spans="2:18" ht="30.2" customHeight="1">
      <c r="B430" s="212" t="str">
        <f>IF(D430="", "NO PRIORITY", IF(ISNA(_xlfn.XLOOKUP(D430, Organizations!C:C, Organizations!B:B, "")), "NO ORG NAME", IF(_xlfn.XLOOKUP(D430, Organizations!C:C, Organizations!B:B, "")="", "NO PRIORITY", _xlfn.XLOOKUP(D430, Organizations!C:C, Organizations!B:B, ""))))</f>
        <v>B</v>
      </c>
      <c r="C430" s="130" t="s">
        <v>3003</v>
      </c>
      <c r="D430" s="161" t="s">
        <v>1476</v>
      </c>
      <c r="E430" s="160" t="s">
        <v>2377</v>
      </c>
      <c r="F430" s="36"/>
      <c r="G430" s="48"/>
      <c r="H430" s="159" t="s">
        <v>166</v>
      </c>
      <c r="I430" s="52"/>
      <c r="J430" s="53"/>
      <c r="K430" s="38"/>
      <c r="L430" s="157"/>
      <c r="M430" s="50"/>
      <c r="N430" s="61" t="s">
        <v>3004</v>
      </c>
      <c r="O430" s="38" t="str">
        <f>IF(Q430="", "NO PRIORITY", IF(ISNA(_xlfn.XLOOKUP(Q430, Organizations!Q:Q, Organizations!P:P, "")), "NO ORG NAME", IF(_xlfn.XLOOKUP(Q430, Organizations!Q:Q, Organizations!P:P, "")="", "NO PRIORITY", _xlfn.XLOOKUP(Q430, Organizations!Q:Q, Organizations!P:P, ""))))</f>
        <v>NO PRIORITY</v>
      </c>
      <c r="R430" s="9" t="str">
        <f t="shared" si="7"/>
        <v>Recess|Greg Youra</v>
      </c>
    </row>
    <row r="431" spans="2:18" ht="30.2" customHeight="1">
      <c r="B431" s="212" t="str">
        <f>IF(D431="", "NO PRIORITY", IF(ISNA(_xlfn.XLOOKUP(D431, Organizations!C:C, Organizations!B:B, "")), "NO ORG NAME", IF(_xlfn.XLOOKUP(D431, Organizations!C:C, Organizations!B:B, "")="", "NO PRIORITY", _xlfn.XLOOKUP(D431, Organizations!C:C, Organizations!B:B, ""))))</f>
        <v>A</v>
      </c>
      <c r="C431" s="130" t="s">
        <v>3005</v>
      </c>
      <c r="D431" s="161" t="s">
        <v>374</v>
      </c>
      <c r="E431" s="160" t="s">
        <v>2438</v>
      </c>
      <c r="F431" s="36"/>
      <c r="G431" s="48"/>
      <c r="H431" s="159" t="s">
        <v>150</v>
      </c>
      <c r="I431" s="52"/>
      <c r="J431" s="53"/>
      <c r="K431" s="38"/>
      <c r="L431" s="157"/>
      <c r="M431" s="50"/>
      <c r="N431" s="61"/>
      <c r="O431" s="38" t="str">
        <f>IF(Q431="", "NO PRIORITY", IF(ISNA(_xlfn.XLOOKUP(Q431, Organizations!Q:Q, Organizations!P:P, "")), "NO ORG NAME", IF(_xlfn.XLOOKUP(Q431, Organizations!Q:Q, Organizations!P:P, "")="", "NO PRIORITY", _xlfn.XLOOKUP(Q431, Organizations!Q:Q, Organizations!P:P, ""))))</f>
        <v>NO PRIORITY</v>
      </c>
      <c r="R431" s="9" t="str">
        <f t="shared" si="7"/>
        <v>Bluegrass Hospitality Group|Chef Matt Combs</v>
      </c>
    </row>
    <row r="432" spans="2:18" ht="30.2" customHeight="1">
      <c r="B432" s="212" t="str">
        <f>IF(D432="", "NO PRIORITY", IF(ISNA(_xlfn.XLOOKUP(D432, Organizations!C:C, Organizations!B:B, "")), "NO ORG NAME", IF(_xlfn.XLOOKUP(D432, Organizations!C:C, Organizations!B:B, "")="", "NO PRIORITY", _xlfn.XLOOKUP(D432, Organizations!C:C, Organizations!B:B, ""))))</f>
        <v>A</v>
      </c>
      <c r="C432" s="130" t="s">
        <v>3006</v>
      </c>
      <c r="D432" s="161" t="s">
        <v>709</v>
      </c>
      <c r="E432" s="160" t="s">
        <v>2377</v>
      </c>
      <c r="F432" s="36" t="s">
        <v>3007</v>
      </c>
      <c r="G432" s="48"/>
      <c r="H432" s="159" t="s">
        <v>138</v>
      </c>
      <c r="I432" s="52"/>
      <c r="J432" s="53"/>
      <c r="K432" s="38"/>
      <c r="L432" s="157"/>
      <c r="M432" s="50"/>
      <c r="N432" s="61" t="s">
        <v>3008</v>
      </c>
      <c r="O432" s="38" t="str">
        <f>IF(Q432="", "NO PRIORITY", IF(ISNA(_xlfn.XLOOKUP(Q432, Organizations!Q:Q, Organizations!P:P, "")), "NO ORG NAME", IF(_xlfn.XLOOKUP(Q432, Organizations!Q:Q, Organizations!P:P, "")="", "NO PRIORITY", _xlfn.XLOOKUP(Q432, Organizations!Q:Q, Organizations!P:P, ""))))</f>
        <v>NO PRIORITY</v>
      </c>
      <c r="R432" s="9" t="str">
        <f t="shared" si="7"/>
        <v>EuroUSA|Terry Comer</v>
      </c>
    </row>
    <row r="433" spans="2:18" ht="30.2" customHeight="1">
      <c r="B433" s="212" t="str">
        <f>IF(D433="", "NO PRIORITY", IF(ISNA(_xlfn.XLOOKUP(D433, Organizations!C:C, Organizations!B:B, "")), "NO ORG NAME", IF(_xlfn.XLOOKUP(D433, Organizations!C:C, Organizations!B:B, "")="", "NO PRIORITY", _xlfn.XLOOKUP(D433, Organizations!C:C, Organizations!B:B, ""))))</f>
        <v>B</v>
      </c>
      <c r="C433" s="130" t="s">
        <v>3009</v>
      </c>
      <c r="D433" s="161" t="s">
        <v>249</v>
      </c>
      <c r="E433" s="160" t="s">
        <v>3010</v>
      </c>
      <c r="F433" s="36" t="s">
        <v>3011</v>
      </c>
      <c r="G433" s="48" t="s">
        <v>3012</v>
      </c>
      <c r="H433" s="159" t="s">
        <v>150</v>
      </c>
      <c r="I433" s="52"/>
      <c r="J433" s="53" t="s">
        <v>3013</v>
      </c>
      <c r="K433" s="38" t="s">
        <v>3014</v>
      </c>
      <c r="L433" s="157"/>
      <c r="M433" s="50">
        <v>44702</v>
      </c>
      <c r="N433" s="61"/>
      <c r="O433" s="38" t="str">
        <f>IF(Q433="", "NO PRIORITY", IF(ISNA(_xlfn.XLOOKUP(Q433, Organizations!Q:Q, Organizations!P:P, "")), "NO ORG NAME", IF(_xlfn.XLOOKUP(Q433, Organizations!Q:Q, Organizations!P:P, "")="", "NO PRIORITY", _xlfn.XLOOKUP(Q433, Organizations!Q:Q, Organizations!P:P, ""))))</f>
        <v>NO PRIORITY</v>
      </c>
      <c r="R433" s="9" t="str">
        <f t="shared" si="7"/>
        <v>Atlantic Food Distributors |Jennifer Baldwin</v>
      </c>
    </row>
    <row r="434" spans="2:18" ht="30.2" customHeight="1">
      <c r="B434" s="212" t="str">
        <f>IF(D434="", "NO PRIORITY", IF(ISNA(_xlfn.XLOOKUP(D434, Organizations!C:C, Organizations!B:B, "")), "NO ORG NAME", IF(_xlfn.XLOOKUP(D434, Organizations!C:C, Organizations!B:B, "")="", "NO PRIORITY", _xlfn.XLOOKUP(D434, Organizations!C:C, Organizations!B:B, ""))))</f>
        <v>B</v>
      </c>
      <c r="C434" s="130" t="s">
        <v>3015</v>
      </c>
      <c r="D434" s="161" t="s">
        <v>249</v>
      </c>
      <c r="E434" s="160" t="s">
        <v>2380</v>
      </c>
      <c r="F434" s="36"/>
      <c r="G434" s="48"/>
      <c r="H434" s="159" t="s">
        <v>150</v>
      </c>
      <c r="I434" s="52"/>
      <c r="J434" s="53" t="s">
        <v>3013</v>
      </c>
      <c r="K434" s="38" t="s">
        <v>3014</v>
      </c>
      <c r="L434" s="157"/>
      <c r="M434" s="50">
        <v>44702</v>
      </c>
      <c r="N434" s="61"/>
      <c r="O434" s="38" t="str">
        <f>IF(Q434="", "NO PRIORITY", IF(ISNA(_xlfn.XLOOKUP(Q434, Organizations!Q:Q, Organizations!P:P, "")), "NO ORG NAME", IF(_xlfn.XLOOKUP(Q434, Organizations!Q:Q, Organizations!P:P, "")="", "NO PRIORITY", _xlfn.XLOOKUP(Q434, Organizations!Q:Q, Organizations!P:P, ""))))</f>
        <v>NO PRIORITY</v>
      </c>
      <c r="R434" s="9" t="str">
        <f t="shared" si="7"/>
        <v>Atlantic Food Distributors |Lonnie</v>
      </c>
    </row>
    <row r="435" spans="2:18" ht="30.2" customHeight="1">
      <c r="B435" s="212" t="str">
        <f>IF(D435="", "NO PRIORITY", IF(ISNA(_xlfn.XLOOKUP(D435, Organizations!C:C, Organizations!B:B, "")), "NO ORG NAME", IF(_xlfn.XLOOKUP(D435, Organizations!C:C, Organizations!B:B, "")="", "NO PRIORITY", _xlfn.XLOOKUP(D435, Organizations!C:C, Organizations!B:B, ""))))</f>
        <v>B</v>
      </c>
      <c r="C435" s="130" t="s">
        <v>3016</v>
      </c>
      <c r="D435" s="161" t="s">
        <v>249</v>
      </c>
      <c r="E435" s="160" t="s">
        <v>2542</v>
      </c>
      <c r="F435" s="36" t="s">
        <v>3017</v>
      </c>
      <c r="G435" s="48"/>
      <c r="H435" s="159" t="s">
        <v>150</v>
      </c>
      <c r="I435" s="52"/>
      <c r="J435" s="53" t="s">
        <v>3013</v>
      </c>
      <c r="K435" s="38" t="s">
        <v>3014</v>
      </c>
      <c r="L435" s="157"/>
      <c r="M435" s="50">
        <v>44702</v>
      </c>
      <c r="N435" s="61"/>
      <c r="O435" s="38" t="str">
        <f>IF(Q435="", "NO PRIORITY", IF(ISNA(_xlfn.XLOOKUP(Q435, Organizations!Q:Q, Organizations!P:P, "")), "NO ORG NAME", IF(_xlfn.XLOOKUP(Q435, Organizations!Q:Q, Organizations!P:P, "")="", "NO PRIORITY", _xlfn.XLOOKUP(Q435, Organizations!Q:Q, Organizations!P:P, ""))))</f>
        <v>NO PRIORITY</v>
      </c>
      <c r="R435" s="9" t="str">
        <f t="shared" si="7"/>
        <v>Atlantic Food Distributors |Christine Manolakis</v>
      </c>
    </row>
    <row r="436" spans="2:18" ht="30.2" customHeight="1">
      <c r="B436" s="212" t="str">
        <f>IF(D436="", "NO PRIORITY", IF(ISNA(_xlfn.XLOOKUP(D436, Organizations!C:C, Organizations!B:B, "")), "NO ORG NAME", IF(_xlfn.XLOOKUP(D436, Organizations!C:C, Organizations!B:B, "")="", "NO PRIORITY", _xlfn.XLOOKUP(D436, Organizations!C:C, Organizations!B:B, ""))))</f>
        <v>B</v>
      </c>
      <c r="C436" s="130" t="s">
        <v>3018</v>
      </c>
      <c r="D436" s="161" t="s">
        <v>249</v>
      </c>
      <c r="E436" s="160" t="s">
        <v>2780</v>
      </c>
      <c r="F436" s="36" t="s">
        <v>3019</v>
      </c>
      <c r="G436" s="48"/>
      <c r="H436" s="159" t="s">
        <v>150</v>
      </c>
      <c r="I436" s="52"/>
      <c r="J436" s="53" t="s">
        <v>3013</v>
      </c>
      <c r="K436" s="38" t="s">
        <v>3014</v>
      </c>
      <c r="L436" s="157"/>
      <c r="M436" s="50">
        <v>44702</v>
      </c>
      <c r="N436" s="61"/>
      <c r="O436" s="38" t="str">
        <f>IF(Q436="", "NO PRIORITY", IF(ISNA(_xlfn.XLOOKUP(Q436, Organizations!Q:Q, Organizations!P:P, "")), "NO ORG NAME", IF(_xlfn.XLOOKUP(Q436, Organizations!Q:Q, Organizations!P:P, "")="", "NO PRIORITY", _xlfn.XLOOKUP(Q436, Organizations!Q:Q, Organizations!P:P, ""))))</f>
        <v>NO PRIORITY</v>
      </c>
      <c r="R436" s="9" t="str">
        <f t="shared" si="7"/>
        <v>Atlantic Food Distributors |Kristina Clark</v>
      </c>
    </row>
    <row r="437" spans="2:18" ht="30.2" customHeight="1">
      <c r="B437" s="212" t="str">
        <f>IF(D437="", "NO PRIORITY", IF(ISNA(_xlfn.XLOOKUP(D437, Organizations!C:C, Organizations!B:B, "")), "NO ORG NAME", IF(_xlfn.XLOOKUP(D437, Organizations!C:C, Organizations!B:B, "")="", "NO PRIORITY", _xlfn.XLOOKUP(D437, Organizations!C:C, Organizations!B:B, ""))))</f>
        <v>B</v>
      </c>
      <c r="C437" s="130" t="s">
        <v>3020</v>
      </c>
      <c r="D437" s="161" t="s">
        <v>249</v>
      </c>
      <c r="E437" s="160" t="s">
        <v>2377</v>
      </c>
      <c r="F437" s="36" t="s">
        <v>3021</v>
      </c>
      <c r="G437" s="48" t="s">
        <v>3022</v>
      </c>
      <c r="H437" s="159" t="s">
        <v>150</v>
      </c>
      <c r="I437" s="52"/>
      <c r="J437" s="53" t="s">
        <v>3013</v>
      </c>
      <c r="K437" s="38" t="s">
        <v>3014</v>
      </c>
      <c r="L437" s="157"/>
      <c r="M437" s="50">
        <v>44702</v>
      </c>
      <c r="N437" s="61"/>
      <c r="O437" s="38" t="str">
        <f>IF(Q437="", "NO PRIORITY", IF(ISNA(_xlfn.XLOOKUP(Q437, Organizations!Q:Q, Organizations!P:P, "")), "NO ORG NAME", IF(_xlfn.XLOOKUP(Q437, Organizations!Q:Q, Organizations!P:P, "")="", "NO PRIORITY", _xlfn.XLOOKUP(Q437, Organizations!Q:Q, Organizations!P:P, ""))))</f>
        <v>NO PRIORITY</v>
      </c>
      <c r="R437" s="9" t="str">
        <f t="shared" si="7"/>
        <v>Atlantic Food Distributors |Ron Peterson</v>
      </c>
    </row>
    <row r="438" spans="2:18" ht="30.2" customHeight="1">
      <c r="B438" s="212" t="str">
        <f>IF(D438="", "NO PRIORITY", IF(ISNA(_xlfn.XLOOKUP(D438, Organizations!C:C, Organizations!B:B, "")), "NO ORG NAME", IF(_xlfn.XLOOKUP(D438, Organizations!C:C, Organizations!B:B, "")="", "NO PRIORITY", _xlfn.XLOOKUP(D438, Organizations!C:C, Organizations!B:B, ""))))</f>
        <v>A</v>
      </c>
      <c r="C438" s="130" t="s">
        <v>3023</v>
      </c>
      <c r="D438" s="161" t="s">
        <v>575</v>
      </c>
      <c r="E438" s="160" t="s">
        <v>2438</v>
      </c>
      <c r="F438" s="36" t="s">
        <v>3024</v>
      </c>
      <c r="G438" s="48" t="s">
        <v>3025</v>
      </c>
      <c r="H438" s="159" t="s">
        <v>138</v>
      </c>
      <c r="I438" s="52"/>
      <c r="J438" s="53" t="s">
        <v>3026</v>
      </c>
      <c r="K438" s="38" t="s">
        <v>3027</v>
      </c>
      <c r="L438" s="157"/>
      <c r="M438" s="50">
        <v>46204</v>
      </c>
      <c r="N438" s="61"/>
      <c r="O438" s="38" t="str">
        <f>IF(Q438="", "NO PRIORITY", IF(ISNA(_xlfn.XLOOKUP(Q438, Organizations!Q:Q, Organizations!P:P, "")), "NO ORG NAME", IF(_xlfn.XLOOKUP(Q438, Organizations!Q:Q, Organizations!P:P, "")="", "NO PRIORITY", _xlfn.XLOOKUP(Q438, Organizations!Q:Q, Organizations!P:P, ""))))</f>
        <v>NO PRIORITY</v>
      </c>
      <c r="R438" s="9" t="str">
        <f t="shared" si="7"/>
        <v>CRG DINING|Carl Chambers</v>
      </c>
    </row>
    <row r="439" spans="2:18" ht="30.2" customHeight="1">
      <c r="B439" s="212" t="str">
        <f>IF(D439="", "NO PRIORITY", IF(ISNA(_xlfn.XLOOKUP(D439, Organizations!C:C, Organizations!B:B, "")), "NO ORG NAME", IF(_xlfn.XLOOKUP(D439, Organizations!C:C, Organizations!B:B, "")="", "NO PRIORITY", _xlfn.XLOOKUP(D439, Organizations!C:C, Organizations!B:B, ""))))</f>
        <v>A</v>
      </c>
      <c r="C439" s="130" t="s">
        <v>3028</v>
      </c>
      <c r="D439" s="161" t="s">
        <v>575</v>
      </c>
      <c r="E439" s="160" t="s">
        <v>2438</v>
      </c>
      <c r="F439" s="36" t="s">
        <v>3029</v>
      </c>
      <c r="G439" s="48" t="s">
        <v>3030</v>
      </c>
      <c r="H439" s="159" t="s">
        <v>138</v>
      </c>
      <c r="I439" s="52"/>
      <c r="J439" s="53" t="s">
        <v>3026</v>
      </c>
      <c r="K439" s="38" t="s">
        <v>3027</v>
      </c>
      <c r="L439" s="157"/>
      <c r="M439" s="50">
        <v>46204</v>
      </c>
      <c r="N439" s="61"/>
      <c r="O439" s="38" t="str">
        <f>IF(Q439="", "NO PRIORITY", IF(ISNA(_xlfn.XLOOKUP(Q439, Organizations!Q:Q, Organizations!P:P, "")), "NO ORG NAME", IF(_xlfn.XLOOKUP(Q439, Organizations!Q:Q, Organizations!P:P, "")="", "NO PRIORITY", _xlfn.XLOOKUP(Q439, Organizations!Q:Q, Organizations!P:P, ""))))</f>
        <v>NO PRIORITY</v>
      </c>
      <c r="R439" s="9" t="str">
        <f t="shared" si="7"/>
        <v xml:space="preserve">CRG DINING|Corey Fuller </v>
      </c>
    </row>
    <row r="440" spans="2:18" ht="30.2" customHeight="1">
      <c r="B440" s="212" t="str">
        <f>IF(D440="", "NO PRIORITY", IF(ISNA(_xlfn.XLOOKUP(D440, Organizations!C:C, Organizations!B:B, "")), "NO ORG NAME", IF(_xlfn.XLOOKUP(D440, Organizations!C:C, Organizations!B:B, "")="", "NO PRIORITY", _xlfn.XLOOKUP(D440, Organizations!C:C, Organizations!B:B, ""))))</f>
        <v>A</v>
      </c>
      <c r="C440" s="130" t="s">
        <v>3031</v>
      </c>
      <c r="D440" s="161" t="s">
        <v>575</v>
      </c>
      <c r="E440" s="160" t="s">
        <v>2438</v>
      </c>
      <c r="F440" s="36" t="s">
        <v>3032</v>
      </c>
      <c r="G440" s="48" t="s">
        <v>3033</v>
      </c>
      <c r="H440" s="159" t="s">
        <v>138</v>
      </c>
      <c r="I440" s="52"/>
      <c r="J440" s="53" t="s">
        <v>3034</v>
      </c>
      <c r="K440" s="38" t="s">
        <v>3027</v>
      </c>
      <c r="L440" s="157"/>
      <c r="M440" s="50">
        <v>46202</v>
      </c>
      <c r="N440" s="61"/>
      <c r="O440" s="38" t="str">
        <f>IF(Q440="", "NO PRIORITY", IF(ISNA(_xlfn.XLOOKUP(Q440, Organizations!Q:Q, Organizations!P:P, "")), "NO ORG NAME", IF(_xlfn.XLOOKUP(Q440, Organizations!Q:Q, Organizations!P:P, "")="", "NO PRIORITY", _xlfn.XLOOKUP(Q440, Organizations!Q:Q, Organizations!P:P, ""))))</f>
        <v>NO PRIORITY</v>
      </c>
      <c r="R440" s="9" t="str">
        <f t="shared" si="7"/>
        <v>CRG DINING|Colin Hilton</v>
      </c>
    </row>
    <row r="441" spans="2:18" ht="30.2" customHeight="1">
      <c r="B441" s="212" t="str">
        <f>IF(D441="", "NO PRIORITY", IF(ISNA(_xlfn.XLOOKUP(D441, Organizations!C:C, Organizations!B:B, "")), "NO ORG NAME", IF(_xlfn.XLOOKUP(D441, Organizations!C:C, Organizations!B:B, "")="", "NO PRIORITY", _xlfn.XLOOKUP(D441, Organizations!C:C, Organizations!B:B, ""))))</f>
        <v>D</v>
      </c>
      <c r="C441" s="130" t="s">
        <v>3035</v>
      </c>
      <c r="D441" s="161" t="s">
        <v>1132</v>
      </c>
      <c r="E441" s="160" t="s">
        <v>2403</v>
      </c>
      <c r="F441" s="36"/>
      <c r="G441" s="48"/>
      <c r="H441" s="159" t="s">
        <v>141</v>
      </c>
      <c r="I441" s="52"/>
      <c r="J441" s="53"/>
      <c r="K441" s="38"/>
      <c r="L441" s="157"/>
      <c r="M441" s="50"/>
      <c r="N441" s="61"/>
      <c r="O441" s="38" t="str">
        <f>IF(Q441="", "NO PRIORITY", IF(ISNA(_xlfn.XLOOKUP(Q441, Organizations!Q:Q, Organizations!P:P, "")), "NO ORG NAME", IF(_xlfn.XLOOKUP(Q441, Organizations!Q:Q, Organizations!P:P, "")="", "NO PRIORITY", _xlfn.XLOOKUP(Q441, Organizations!Q:Q, Organizations!P:P, ""))))</f>
        <v>NO PRIORITY</v>
      </c>
      <c r="R441" s="9" t="str">
        <f t="shared" si="7"/>
        <v>Madison's pub and grill|Chetna</v>
      </c>
    </row>
    <row r="442" spans="2:18" ht="30.2" customHeight="1">
      <c r="B442" s="212" t="str">
        <f>IF(D442="", "NO PRIORITY", IF(ISNA(_xlfn.XLOOKUP(D442, Organizations!C:C, Organizations!B:B, "")), "NO ORG NAME", IF(_xlfn.XLOOKUP(D442, Organizations!C:C, Organizations!B:B, "")="", "NO PRIORITY", _xlfn.XLOOKUP(D442, Organizations!C:C, Organizations!B:B, ""))))</f>
        <v>A</v>
      </c>
      <c r="C442" s="130" t="s">
        <v>3036</v>
      </c>
      <c r="D442" s="161" t="s">
        <v>402</v>
      </c>
      <c r="E442" s="160" t="s">
        <v>2438</v>
      </c>
      <c r="F442" s="36"/>
      <c r="G442" s="48"/>
      <c r="H442" s="159"/>
      <c r="I442" s="52"/>
      <c r="J442" s="53"/>
      <c r="K442" s="38"/>
      <c r="L442" s="157"/>
      <c r="M442" s="50"/>
      <c r="N442" s="61"/>
      <c r="O442" s="38" t="str">
        <f>IF(Q442="", "NO PRIORITY", IF(ISNA(_xlfn.XLOOKUP(Q442, Organizations!Q:Q, Organizations!P:P, "")), "NO ORG NAME", IF(_xlfn.XLOOKUP(Q442, Organizations!Q:Q, Organizations!P:P, "")="", "NO PRIORITY", _xlfn.XLOOKUP(Q442, Organizations!Q:Q, Organizations!P:P, ""))))</f>
        <v>NO PRIORITY</v>
      </c>
      <c r="R442" s="9" t="str">
        <f t="shared" si="7"/>
        <v>Briar Ridge|Jeff &amp; Mike</v>
      </c>
    </row>
    <row r="443" spans="2:18" ht="30.2" customHeight="1">
      <c r="B443" s="212" t="str">
        <f>IF(D443="", "NO PRIORITY", IF(ISNA(_xlfn.XLOOKUP(D443, Organizations!C:C, Organizations!B:B, "")), "NO ORG NAME", IF(_xlfn.XLOOKUP(D443, Organizations!C:C, Organizations!B:B, "")="", "NO PRIORITY", _xlfn.XLOOKUP(D443, Organizations!C:C, Organizations!B:B, ""))))</f>
        <v>A</v>
      </c>
      <c r="C443" s="130" t="s">
        <v>3037</v>
      </c>
      <c r="D443" s="161" t="s">
        <v>500</v>
      </c>
      <c r="E443" s="160" t="s">
        <v>2438</v>
      </c>
      <c r="F443" s="36" t="s">
        <v>3038</v>
      </c>
      <c r="G443" s="48"/>
      <c r="H443" s="159" t="s">
        <v>141</v>
      </c>
      <c r="I443" s="52"/>
      <c r="J443" s="53"/>
      <c r="K443" s="38"/>
      <c r="L443" s="157"/>
      <c r="M443" s="50"/>
      <c r="N443" s="61"/>
      <c r="O443" s="38" t="str">
        <f>IF(Q443="", "NO PRIORITY", IF(ISNA(_xlfn.XLOOKUP(Q443, Organizations!Q:Q, Organizations!P:P, "")), "NO ORG NAME", IF(_xlfn.XLOOKUP(Q443, Organizations!Q:Q, Organizations!P:P, "")="", "NO PRIORITY", _xlfn.XLOOKUP(Q443, Organizations!Q:Q, Organizations!P:P, ""))))</f>
        <v>NO PRIORITY</v>
      </c>
      <c r="R443" s="9" t="str">
        <f t="shared" si="7"/>
        <v>Chicago Club|Nick Dostal</v>
      </c>
    </row>
    <row r="444" spans="2:18" ht="30.2" customHeight="1">
      <c r="B444" s="212" t="str">
        <f>IF(D444="", "NO PRIORITY", IF(ISNA(_xlfn.XLOOKUP(D444, Organizations!C:C, Organizations!B:B, "")), "NO ORG NAME", IF(_xlfn.XLOOKUP(D444, Organizations!C:C, Organizations!B:B, "")="", "NO PRIORITY", _xlfn.XLOOKUP(D444, Organizations!C:C, Organizations!B:B, ""))))</f>
        <v>A</v>
      </c>
      <c r="C444" s="130" t="s">
        <v>3039</v>
      </c>
      <c r="D444" s="161" t="s">
        <v>1812</v>
      </c>
      <c r="E444" s="160" t="s">
        <v>2438</v>
      </c>
      <c r="F444" s="36" t="s">
        <v>3040</v>
      </c>
      <c r="G444" s="48"/>
      <c r="H444" s="159" t="s">
        <v>141</v>
      </c>
      <c r="I444" s="52"/>
      <c r="J444" s="53"/>
      <c r="K444" s="38"/>
      <c r="L444" s="157"/>
      <c r="M444" s="50"/>
      <c r="N444" s="61"/>
      <c r="O444" s="38" t="str">
        <f>IF(Q444="", "NO PRIORITY", IF(ISNA(_xlfn.XLOOKUP(Q444, Organizations!Q:Q, Organizations!P:P, "")), "NO ORG NAME", IF(_xlfn.XLOOKUP(Q444, Organizations!Q:Q, Organizations!P:P, "")="", "NO PRIORITY", _xlfn.XLOOKUP(Q444, Organizations!Q:Q, Organizations!P:P, ""))))</f>
        <v>NO PRIORITY</v>
      </c>
      <c r="R444" s="9" t="str">
        <f t="shared" si="7"/>
        <v>University Club of Chicago|Bill Caldwell</v>
      </c>
    </row>
    <row r="445" spans="2:18" ht="30.2" customHeight="1">
      <c r="B445" s="212" t="str">
        <f>IF(D445="", "NO PRIORITY", IF(ISNA(_xlfn.XLOOKUP(D445, Organizations!C:C, Organizations!B:B, "")), "NO ORG NAME", IF(_xlfn.XLOOKUP(D445, Organizations!C:C, Organizations!B:B, "")="", "NO PRIORITY", _xlfn.XLOOKUP(D445, Organizations!C:C, Organizations!B:B, ""))))</f>
        <v>A</v>
      </c>
      <c r="C445" s="130" t="s">
        <v>3041</v>
      </c>
      <c r="D445" s="161" t="s">
        <v>1812</v>
      </c>
      <c r="E445" s="160" t="s">
        <v>2377</v>
      </c>
      <c r="F445" s="36"/>
      <c r="G445" s="48"/>
      <c r="H445" s="159"/>
      <c r="I445" s="52"/>
      <c r="J445" s="53"/>
      <c r="K445" s="38"/>
      <c r="L445" s="157"/>
      <c r="M445" s="50"/>
      <c r="N445" s="61"/>
      <c r="O445" s="38" t="str">
        <f>IF(Q445="", "NO PRIORITY", IF(ISNA(_xlfn.XLOOKUP(Q445, Organizations!Q:Q, Organizations!P:P, "")), "NO ORG NAME", IF(_xlfn.XLOOKUP(Q445, Organizations!Q:Q, Organizations!P:P, "")="", "NO PRIORITY", _xlfn.XLOOKUP(Q445, Organizations!Q:Q, Organizations!P:P, ""))))</f>
        <v>NO PRIORITY</v>
      </c>
      <c r="R445" s="9" t="str">
        <f t="shared" si="7"/>
        <v>University Club of Chicago|Angie Conner</v>
      </c>
    </row>
    <row r="446" spans="2:18" ht="30.2" customHeight="1">
      <c r="B446" s="212" t="str">
        <f>IF(D446="", "NO PRIORITY", IF(ISNA(_xlfn.XLOOKUP(D446, Organizations!C:C, Organizations!B:B, "")), "NO ORG NAME", IF(_xlfn.XLOOKUP(D446, Organizations!C:C, Organizations!B:B, "")="", "NO PRIORITY", _xlfn.XLOOKUP(D446, Organizations!C:C, Organizations!B:B, ""))))</f>
        <v>A</v>
      </c>
      <c r="C446" s="130" t="s">
        <v>3042</v>
      </c>
      <c r="D446" s="161" t="s">
        <v>1810</v>
      </c>
      <c r="E446" s="160" t="s">
        <v>3000</v>
      </c>
      <c r="F446" s="36" t="s">
        <v>3043</v>
      </c>
      <c r="G446" s="48"/>
      <c r="H446" s="159" t="s">
        <v>141</v>
      </c>
      <c r="I446" s="52"/>
      <c r="J446" s="53"/>
      <c r="K446" s="38"/>
      <c r="L446" s="157"/>
      <c r="M446" s="50"/>
      <c r="N446" s="61"/>
      <c r="O446" s="38" t="str">
        <f>IF(Q446="", "NO PRIORITY", IF(ISNA(_xlfn.XLOOKUP(Q446, Organizations!Q:Q, Organizations!P:P, "")), "NO ORG NAME", IF(_xlfn.XLOOKUP(Q446, Organizations!Q:Q, Organizations!P:P, "")="", "NO PRIORITY", _xlfn.XLOOKUP(Q446, Organizations!Q:Q, Organizations!P:P, ""))))</f>
        <v>NO PRIORITY</v>
      </c>
      <c r="R446" s="9" t="str">
        <f t="shared" si="7"/>
        <v>Union Club|Norman Hargrove@ulcc.org</v>
      </c>
    </row>
    <row r="447" spans="2:18" ht="30.2" customHeight="1">
      <c r="B447" s="212" t="str">
        <f>IF(D447="", "NO PRIORITY", IF(ISNA(_xlfn.XLOOKUP(D447, Organizations!C:C, Organizations!B:B, "")), "NO ORG NAME", IF(_xlfn.XLOOKUP(D447, Organizations!C:C, Organizations!B:B, "")="", "NO PRIORITY", _xlfn.XLOOKUP(D447, Organizations!C:C, Organizations!B:B, ""))))</f>
        <v>A</v>
      </c>
      <c r="C447" s="130" t="s">
        <v>3044</v>
      </c>
      <c r="D447" s="161" t="s">
        <v>1802</v>
      </c>
      <c r="E447" s="160" t="s">
        <v>2438</v>
      </c>
      <c r="F447" s="36" t="s">
        <v>3045</v>
      </c>
      <c r="G447" s="48"/>
      <c r="H447" s="159" t="s">
        <v>141</v>
      </c>
      <c r="I447" s="52"/>
      <c r="J447" s="53"/>
      <c r="K447" s="38"/>
      <c r="L447" s="157"/>
      <c r="M447" s="50"/>
      <c r="N447" s="61"/>
      <c r="O447" s="38" t="str">
        <f>IF(Q447="", "NO PRIORITY", IF(ISNA(_xlfn.XLOOKUP(Q447, Organizations!Q:Q, Organizations!P:P, "")), "NO ORG NAME", IF(_xlfn.XLOOKUP(Q447, Organizations!Q:Q, Organizations!P:P, "")="", "NO PRIORITY", _xlfn.XLOOKUP(Q447, Organizations!Q:Q, Organizations!P:P, ""))))</f>
        <v>NO PRIORITY</v>
      </c>
      <c r="R447" s="9" t="str">
        <f t="shared" si="7"/>
        <v>UChicago Dining|Marco Bahena</v>
      </c>
    </row>
    <row r="448" spans="2:18" ht="30.2" customHeight="1">
      <c r="B448" s="212" t="str">
        <f>IF(D448="", "NO PRIORITY", IF(ISNA(_xlfn.XLOOKUP(D448, Organizations!C:C, Organizations!B:B, "")), "NO ORG NAME", IF(_xlfn.XLOOKUP(D448, Organizations!C:C, Organizations!B:B, "")="", "NO PRIORITY", _xlfn.XLOOKUP(D448, Organizations!C:C, Organizations!B:B, ""))))</f>
        <v>B</v>
      </c>
      <c r="C448" s="130" t="s">
        <v>3041</v>
      </c>
      <c r="D448" s="161" t="s">
        <v>1741</v>
      </c>
      <c r="E448" s="160" t="s">
        <v>2377</v>
      </c>
      <c r="F448" s="36"/>
      <c r="G448" s="48"/>
      <c r="H448" s="159" t="s">
        <v>141</v>
      </c>
      <c r="I448" s="52"/>
      <c r="J448" s="53"/>
      <c r="K448" s="38"/>
      <c r="L448" s="157"/>
      <c r="M448" s="50"/>
      <c r="N448" s="61"/>
      <c r="O448" s="38" t="str">
        <f>IF(Q448="", "NO PRIORITY", IF(ISNA(_xlfn.XLOOKUP(Q448, Organizations!Q:Q, Organizations!P:P, "")), "NO ORG NAME", IF(_xlfn.XLOOKUP(Q448, Organizations!Q:Q, Organizations!P:P, "")="", "NO PRIORITY", _xlfn.XLOOKUP(Q448, Organizations!Q:Q, Organizations!P:P, ""))))</f>
        <v>NO PRIORITY</v>
      </c>
      <c r="R448" s="9" t="str">
        <f t="shared" si="7"/>
        <v>The Harvest Room|Angie Conner</v>
      </c>
    </row>
    <row r="449" spans="2:18" ht="30.2" customHeight="1">
      <c r="B449" s="212" t="str">
        <f>IF(D449="", "NO PRIORITY", IF(ISNA(_xlfn.XLOOKUP(D449, Organizations!C:C, Organizations!B:B, "")), "NO ORG NAME", IF(_xlfn.XLOOKUP(D449, Organizations!C:C, Organizations!B:B, "")="", "NO PRIORITY", _xlfn.XLOOKUP(D449, Organizations!C:C, Organizations!B:B, ""))))</f>
        <v>D</v>
      </c>
      <c r="C449" s="130" t="s">
        <v>3046</v>
      </c>
      <c r="D449" s="161" t="s">
        <v>1523</v>
      </c>
      <c r="E449" s="160" t="s">
        <v>2377</v>
      </c>
      <c r="F449" s="36" t="s">
        <v>3047</v>
      </c>
      <c r="G449" s="48"/>
      <c r="H449" s="159" t="s">
        <v>141</v>
      </c>
      <c r="I449" s="52"/>
      <c r="J449" s="53"/>
      <c r="K449" s="38"/>
      <c r="L449" s="157"/>
      <c r="M449" s="50"/>
      <c r="N449" s="61"/>
      <c r="O449" s="38" t="str">
        <f>IF(Q449="", "NO PRIORITY", IF(ISNA(_xlfn.XLOOKUP(Q449, Organizations!Q:Q, Organizations!P:P, "")), "NO ORG NAME", IF(_xlfn.XLOOKUP(Q449, Organizations!Q:Q, Organizations!P:P, "")="", "NO PRIORITY", _xlfn.XLOOKUP(Q449, Organizations!Q:Q, Organizations!P:P, ""))))</f>
        <v>NO PRIORITY</v>
      </c>
      <c r="R449" s="9" t="str">
        <f t="shared" si="7"/>
        <v>Rosebud steakhouse (Munster, IN)|Max Molinaro</v>
      </c>
    </row>
    <row r="450" spans="2:18" ht="30.2" customHeight="1">
      <c r="B450" s="212" t="str">
        <f>IF(D450="", "NO PRIORITY", IF(ISNA(_xlfn.XLOOKUP(D450, Organizations!C:C, Organizations!B:B, "")), "NO ORG NAME", IF(_xlfn.XLOOKUP(D450, Organizations!C:C, Organizations!B:B, "")="", "NO PRIORITY", _xlfn.XLOOKUP(D450, Organizations!C:C, Organizations!B:B, ""))))</f>
        <v>A</v>
      </c>
      <c r="C450" s="130" t="s">
        <v>3048</v>
      </c>
      <c r="D450" s="161" t="s">
        <v>1691</v>
      </c>
      <c r="E450" s="160" t="s">
        <v>3010</v>
      </c>
      <c r="F450" s="36" t="s">
        <v>3049</v>
      </c>
      <c r="G450" s="48"/>
      <c r="H450" s="159" t="s">
        <v>287</v>
      </c>
      <c r="I450" s="52"/>
      <c r="J450" s="53"/>
      <c r="K450" s="38"/>
      <c r="L450" s="157"/>
      <c r="M450" s="50"/>
      <c r="N450" s="61"/>
      <c r="O450" s="38" t="str">
        <f>IF(Q450="", "NO PRIORITY", IF(ISNA(_xlfn.XLOOKUP(Q450, Organizations!Q:Q, Organizations!P:P, "")), "NO ORG NAME", IF(_xlfn.XLOOKUP(Q450, Organizations!Q:Q, Organizations!P:P, "")="", "NO PRIORITY", _xlfn.XLOOKUP(Q450, Organizations!Q:Q, Organizations!P:P, ""))))</f>
        <v>NO PRIORITY</v>
      </c>
      <c r="R450" s="9" t="str">
        <f t="shared" si="7"/>
        <v>Sysco Chicago|Chris Eliopulis</v>
      </c>
    </row>
    <row r="451" spans="2:18" ht="30.2" customHeight="1">
      <c r="B451" s="212" t="str">
        <f>IF(D451="", "NO PRIORITY", IF(ISNA(_xlfn.XLOOKUP(D451, Organizations!C:C, Organizations!B:B, "")), "NO ORG NAME", IF(_xlfn.XLOOKUP(D451, Organizations!C:C, Organizations!B:B, "")="", "NO PRIORITY", _xlfn.XLOOKUP(D451, Organizations!C:C, Organizations!B:B, ""))))</f>
        <v>A</v>
      </c>
      <c r="C451" s="130" t="s">
        <v>3050</v>
      </c>
      <c r="D451" s="161" t="s">
        <v>1712</v>
      </c>
      <c r="E451" s="160" t="s">
        <v>3010</v>
      </c>
      <c r="F451" s="36" t="s">
        <v>3051</v>
      </c>
      <c r="G451" s="48"/>
      <c r="H451" s="159" t="s">
        <v>141</v>
      </c>
      <c r="I451" s="52"/>
      <c r="J451" s="53"/>
      <c r="K451" s="38"/>
      <c r="L451" s="157"/>
      <c r="M451" s="50"/>
      <c r="N451" s="61"/>
      <c r="O451" s="38" t="str">
        <f>IF(Q451="", "NO PRIORITY", IF(ISNA(_xlfn.XLOOKUP(Q451, Organizations!Q:Q, Organizations!P:P, "")), "NO ORG NAME", IF(_xlfn.XLOOKUP(Q451, Organizations!Q:Q, Organizations!P:P, "")="", "NO PRIORITY", _xlfn.XLOOKUP(Q451, Organizations!Q:Q, Organizations!P:P, ""))))</f>
        <v>NO PRIORITY</v>
      </c>
      <c r="R451" s="9" t="str">
        <f t="shared" si="7"/>
        <v>Testa Produce|Megan</v>
      </c>
    </row>
    <row r="452" spans="2:18" ht="30.2" customHeight="1">
      <c r="B452" s="212" t="str">
        <f>IF(D452="", "NO PRIORITY", IF(ISNA(_xlfn.XLOOKUP(D452, Organizations!C:C, Organizations!B:B, "")), "NO ORG NAME", IF(_xlfn.XLOOKUP(D452, Organizations!C:C, Organizations!B:B, "")="", "NO PRIORITY", _xlfn.XLOOKUP(D452, Organizations!C:C, Organizations!B:B, ""))))</f>
        <v>A+</v>
      </c>
      <c r="C452" s="130" t="s">
        <v>3052</v>
      </c>
      <c r="D452" s="161" t="s">
        <v>1211</v>
      </c>
      <c r="E452" s="160" t="s">
        <v>3000</v>
      </c>
      <c r="F452" s="36" t="s">
        <v>3053</v>
      </c>
      <c r="G452" s="48"/>
      <c r="H452" s="159" t="s">
        <v>141</v>
      </c>
      <c r="I452" s="52"/>
      <c r="J452" s="53"/>
      <c r="K452" s="38"/>
      <c r="L452" s="157"/>
      <c r="M452" s="50"/>
      <c r="N452" s="61"/>
      <c r="O452" s="38" t="str">
        <f>IF(Q452="", "NO PRIORITY", IF(ISNA(_xlfn.XLOOKUP(Q452, Organizations!Q:Q, Organizations!P:P, "")), "NO ORG NAME", IF(_xlfn.XLOOKUP(Q452, Organizations!Q:Q, Organizations!P:P, "")="", "NO PRIORITY", _xlfn.XLOOKUP(Q452, Organizations!Q:Q, Organizations!P:P, ""))))</f>
        <v>NO PRIORITY</v>
      </c>
      <c r="R452" s="9" t="str">
        <f t="shared" si="7"/>
        <v>Midwest Foods|Joe Fitzgerald</v>
      </c>
    </row>
    <row r="453" spans="2:18" ht="30.2" customHeight="1">
      <c r="B453" s="212" t="str">
        <f>IF(D453="", "NO PRIORITY", IF(ISNA(_xlfn.XLOOKUP(D453, Organizations!C:C, Organizations!B:B, "")), "NO ORG NAME", IF(_xlfn.XLOOKUP(D453, Organizations!C:C, Organizations!B:B, "")="", "NO PRIORITY", _xlfn.XLOOKUP(D453, Organizations!C:C, Organizations!B:B, ""))))</f>
        <v>NO PRIORITY</v>
      </c>
      <c r="C453" s="130" t="s">
        <v>3054</v>
      </c>
      <c r="D453" s="161" t="s">
        <v>2615</v>
      </c>
      <c r="E453" s="160" t="s">
        <v>2438</v>
      </c>
      <c r="F453" s="36" t="s">
        <v>3055</v>
      </c>
      <c r="G453" s="48"/>
      <c r="H453" s="159" t="s">
        <v>138</v>
      </c>
      <c r="I453" s="52"/>
      <c r="J453" s="53"/>
      <c r="K453" s="38"/>
      <c r="L453" s="157"/>
      <c r="M453" s="50"/>
      <c r="N453" s="61"/>
      <c r="O453" s="38" t="str">
        <f>IF(Q453="", "NO PRIORITY", IF(ISNA(_xlfn.XLOOKUP(Q453, Organizations!Q:Q, Organizations!P:P, "")), "NO ORG NAME", IF(_xlfn.XLOOKUP(Q453, Organizations!Q:Q, Organizations!P:P, "")="", "NO PRIORITY", _xlfn.XLOOKUP(Q453, Organizations!Q:Q, Organizations!P:P, ""))))</f>
        <v>NO PRIORITY</v>
      </c>
      <c r="R453" s="9" t="str">
        <f t="shared" si="7"/>
        <v>Indiana University |David Tallent</v>
      </c>
    </row>
    <row r="454" spans="2:18" ht="30.2" customHeight="1">
      <c r="B454" s="212" t="str">
        <f>IF(D454="", "NO PRIORITY", IF(ISNA(_xlfn.XLOOKUP(D454, Organizations!C:C, Organizations!B:B, "")), "NO ORG NAME", IF(_xlfn.XLOOKUP(D454, Organizations!C:C, Organizations!B:B, "")="", "NO PRIORITY", _xlfn.XLOOKUP(D454, Organizations!C:C, Organizations!B:B, ""))))</f>
        <v>A</v>
      </c>
      <c r="C454" s="130" t="s">
        <v>3056</v>
      </c>
      <c r="D454" s="161" t="s">
        <v>444</v>
      </c>
      <c r="E454" s="160" t="s">
        <v>3010</v>
      </c>
      <c r="F454" s="36" t="s">
        <v>3057</v>
      </c>
      <c r="G454" s="48"/>
      <c r="H454" s="159" t="s">
        <v>138</v>
      </c>
      <c r="I454" s="52"/>
      <c r="J454" s="53"/>
      <c r="K454" s="38"/>
      <c r="L454" s="157"/>
      <c r="M454" s="50"/>
      <c r="N454" s="61"/>
      <c r="O454" s="38" t="str">
        <f>IF(Q454="", "NO PRIORITY", IF(ISNA(_xlfn.XLOOKUP(Q454, Organizations!Q:Q, Organizations!P:P, "")), "NO ORG NAME", IF(_xlfn.XLOOKUP(Q454, Organizations!Q:Q, Organizations!P:P, "")="", "NO PRIORITY", _xlfn.XLOOKUP(Q454, Organizations!Q:Q, Organizations!P:P, ""))))</f>
        <v>NO PRIORITY</v>
      </c>
      <c r="R454" s="9" t="str">
        <f t="shared" si="7"/>
        <v>Piazza Produce|Harry Greene</v>
      </c>
    </row>
    <row r="455" spans="2:18" ht="30.2" customHeight="1">
      <c r="B455" s="212" t="str">
        <f>IF(D455="", "NO PRIORITY", IF(ISNA(_xlfn.XLOOKUP(D455, Organizations!C:C, Organizations!B:B, "")), "NO ORG NAME", IF(_xlfn.XLOOKUP(D455, Organizations!C:C, Organizations!B:B, "")="", "NO PRIORITY", _xlfn.XLOOKUP(D455, Organizations!C:C, Organizations!B:B, ""))))</f>
        <v>A</v>
      </c>
      <c r="C455" s="130" t="s">
        <v>3058</v>
      </c>
      <c r="D455" s="161" t="s">
        <v>444</v>
      </c>
      <c r="E455" s="160" t="s">
        <v>3000</v>
      </c>
      <c r="F455" s="36" t="s">
        <v>3059</v>
      </c>
      <c r="G455" s="48"/>
      <c r="H455" s="159" t="s">
        <v>138</v>
      </c>
      <c r="I455" s="52"/>
      <c r="J455" s="53"/>
      <c r="K455" s="38"/>
      <c r="L455" s="157"/>
      <c r="M455" s="50"/>
      <c r="N455" s="61"/>
      <c r="O455" s="38" t="str">
        <f>IF(Q455="", "NO PRIORITY", IF(ISNA(_xlfn.XLOOKUP(Q455, Organizations!Q:Q, Organizations!P:P, "")), "NO ORG NAME", IF(_xlfn.XLOOKUP(Q455, Organizations!Q:Q, Organizations!P:P, "")="", "NO PRIORITY", _xlfn.XLOOKUP(Q455, Organizations!Q:Q, Organizations!P:P, ""))))</f>
        <v>NO PRIORITY</v>
      </c>
      <c r="R455" s="9" t="str">
        <f t="shared" si="7"/>
        <v>Piazza Produce|Paul Bova</v>
      </c>
    </row>
    <row r="456" spans="2:18" ht="30.2" customHeight="1">
      <c r="B456" s="212" t="str">
        <f>IF(D456="", "NO PRIORITY", IF(ISNA(_xlfn.XLOOKUP(D456, Organizations!C:C, Organizations!B:B, "")), "NO ORG NAME", IF(_xlfn.XLOOKUP(D456, Organizations!C:C, Organizations!B:B, "")="", "NO PRIORITY", _xlfn.XLOOKUP(D456, Organizations!C:C, Organizations!B:B, ""))))</f>
        <v>A+</v>
      </c>
      <c r="C456" s="130" t="s">
        <v>3060</v>
      </c>
      <c r="D456" s="161" t="s">
        <v>1316</v>
      </c>
      <c r="E456" s="160" t="s">
        <v>2438</v>
      </c>
      <c r="F456" s="36"/>
      <c r="G456" s="48" t="s">
        <v>3061</v>
      </c>
      <c r="H456" s="159" t="s">
        <v>166</v>
      </c>
      <c r="I456" s="52"/>
      <c r="J456" s="53"/>
      <c r="K456" s="38"/>
      <c r="L456" s="157"/>
      <c r="M456" s="50"/>
      <c r="N456" s="61"/>
      <c r="O456" s="38" t="str">
        <f>IF(Q456="", "NO PRIORITY", IF(ISNA(_xlfn.XLOOKUP(Q456, Organizations!Q:Q, Organizations!P:P, "")), "NO ORG NAME", IF(_xlfn.XLOOKUP(Q456, Organizations!Q:Q, Organizations!P:P, "")="", "NO PRIORITY", _xlfn.XLOOKUP(Q456, Organizations!Q:Q, Organizations!P:P, ""))))</f>
        <v>NO PRIORITY</v>
      </c>
      <c r="R456" s="9" t="str">
        <f t="shared" si="7"/>
        <v>One of a Kind Hospitality|Jose Solis</v>
      </c>
    </row>
    <row r="457" spans="2:18" ht="30.2" customHeight="1">
      <c r="B457" s="212" t="str">
        <f>IF(D457="", "NO PRIORITY", IF(ISNA(_xlfn.XLOOKUP(D457, Organizations!C:C, Organizations!B:B, "")), "NO ORG NAME", IF(_xlfn.XLOOKUP(D457, Organizations!C:C, Organizations!B:B, "")="", "NO PRIORITY", _xlfn.XLOOKUP(D457, Organizations!C:C, Organizations!B:B, ""))))</f>
        <v>NO PRIORITY</v>
      </c>
      <c r="C457" s="130"/>
      <c r="D457" s="161"/>
      <c r="E457" s="160"/>
      <c r="F457" s="36"/>
      <c r="G457" s="48"/>
      <c r="H457" s="159"/>
      <c r="I457" s="52"/>
      <c r="J457" s="53"/>
      <c r="K457" s="38"/>
      <c r="L457" s="157"/>
      <c r="M457" s="50"/>
      <c r="N457" s="61"/>
      <c r="O457" s="38" t="str">
        <f>IF(Q457="", "NO PRIORITY", IF(ISNA(_xlfn.XLOOKUP(Q457, Organizations!Q:Q, Organizations!P:P, "")), "NO ORG NAME", IF(_xlfn.XLOOKUP(Q457, Organizations!Q:Q, Organizations!P:P, "")="", "NO PRIORITY", _xlfn.XLOOKUP(Q457, Organizations!Q:Q, Organizations!P:P, ""))))</f>
        <v>NO PRIORITY</v>
      </c>
      <c r="R457" s="9" t="str">
        <f t="shared" si="7"/>
        <v/>
      </c>
    </row>
    <row r="458" spans="2:18" ht="30.2" customHeight="1">
      <c r="B458" s="212" t="str">
        <f>IF(D458="", "NO PRIORITY", IF(ISNA(_xlfn.XLOOKUP(D458, Organizations!C:C, Organizations!B:B, "")), "NO ORG NAME", IF(_xlfn.XLOOKUP(D458, Organizations!C:C, Organizations!B:B, "")="", "NO PRIORITY", _xlfn.XLOOKUP(D458, Organizations!C:C, Organizations!B:B, ""))))</f>
        <v>B</v>
      </c>
      <c r="C458" s="130" t="s">
        <v>3062</v>
      </c>
      <c r="D458" s="161" t="s">
        <v>982</v>
      </c>
      <c r="E458" s="160" t="s">
        <v>2438</v>
      </c>
      <c r="F458" s="36"/>
      <c r="G458" s="48" t="s">
        <v>3063</v>
      </c>
      <c r="H458" s="159" t="s">
        <v>141</v>
      </c>
      <c r="I458" s="52"/>
      <c r="J458" s="53"/>
      <c r="K458" s="38"/>
      <c r="L458" s="157"/>
      <c r="M458" s="50"/>
      <c r="N458" s="61"/>
      <c r="O458" s="38" t="str">
        <f>IF(Q458="", "NO PRIORITY", IF(ISNA(_xlfn.XLOOKUP(Q458, Organizations!Q:Q, Organizations!P:P, "")), "NO ORG NAME", IF(_xlfn.XLOOKUP(Q458, Organizations!Q:Q, Organizations!P:P, "")="", "NO PRIORITY", _xlfn.XLOOKUP(Q458, Organizations!Q:Q, Organizations!P:P, ""))))</f>
        <v>NO PRIORITY</v>
      </c>
      <c r="R458" s="9" t="str">
        <f t="shared" si="7"/>
        <v>Innsbrook CC|Billy Mix</v>
      </c>
    </row>
    <row r="459" spans="2:18" ht="30.2" customHeight="1">
      <c r="B459" s="212" t="str">
        <f>IF(D459="", "NO PRIORITY", IF(ISNA(_xlfn.XLOOKUP(D459, Organizations!C:C, Organizations!B:B, "")), "NO ORG NAME", IF(_xlfn.XLOOKUP(D459, Organizations!C:C, Organizations!B:B, "")="", "NO PRIORITY", _xlfn.XLOOKUP(D459, Organizations!C:C, Organizations!B:B, ""))))</f>
        <v>A</v>
      </c>
      <c r="C459" s="130" t="s">
        <v>3064</v>
      </c>
      <c r="D459" s="161" t="s">
        <v>670</v>
      </c>
      <c r="E459" s="160" t="s">
        <v>2403</v>
      </c>
      <c r="F459" s="36"/>
      <c r="G459" s="48">
        <v>8153569980</v>
      </c>
      <c r="H459" s="159" t="s">
        <v>166</v>
      </c>
      <c r="I459" s="52"/>
      <c r="J459" s="53"/>
      <c r="K459" s="38"/>
      <c r="L459" s="157"/>
      <c r="M459" s="50"/>
      <c r="N459" s="61"/>
      <c r="O459" s="38" t="str">
        <f>IF(Q459="", "NO PRIORITY", IF(ISNA(_xlfn.XLOOKUP(Q459, Organizations!Q:Q, Organizations!P:P, "")), "NO ORG NAME", IF(_xlfn.XLOOKUP(Q459, Organizations!Q:Q, Organizations!P:P, "")="", "NO PRIORITY", _xlfn.XLOOKUP(Q459, Organizations!Q:Q, Organizations!P:P, ""))))</f>
        <v>NO PRIORITY</v>
      </c>
      <c r="R459" s="9" t="str">
        <f t="shared" si="7"/>
        <v>Dukes Alehouse|Zachary Dlezal</v>
      </c>
    </row>
    <row r="460" spans="2:18" ht="30.2" customHeight="1">
      <c r="B460" s="212" t="str">
        <f>IF(D460="", "NO PRIORITY", IF(ISNA(_xlfn.XLOOKUP(D460, Organizations!C:C, Organizations!B:B, "")), "NO ORG NAME", IF(_xlfn.XLOOKUP(D460, Organizations!C:C, Organizations!B:B, "")="", "NO PRIORITY", _xlfn.XLOOKUP(D460, Organizations!C:C, Organizations!B:B, ""))))</f>
        <v>A</v>
      </c>
      <c r="C460" s="130" t="s">
        <v>3065</v>
      </c>
      <c r="D460" s="161" t="s">
        <v>1744</v>
      </c>
      <c r="E460" s="160" t="s">
        <v>2438</v>
      </c>
      <c r="F460" s="36"/>
      <c r="G460" s="48"/>
      <c r="H460" s="159" t="s">
        <v>141</v>
      </c>
      <c r="I460" s="52"/>
      <c r="J460" s="53"/>
      <c r="K460" s="38"/>
      <c r="L460" s="157"/>
      <c r="M460" s="50"/>
      <c r="N460" s="61"/>
      <c r="O460" s="38" t="str">
        <f>IF(Q460="", "NO PRIORITY", IF(ISNA(_xlfn.XLOOKUP(Q460, Organizations!Q:Q, Organizations!P:P, "")), "NO ORG NAME", IF(_xlfn.XLOOKUP(Q460, Organizations!Q:Q, Organizations!P:P, "")="", "NO PRIORITY", _xlfn.XLOOKUP(Q460, Organizations!Q:Q, Organizations!P:P, ""))))</f>
        <v>NO PRIORITY</v>
      </c>
      <c r="R460" s="9" t="str">
        <f t="shared" si="7"/>
        <v>The Lighthouse|Michael Nelson</v>
      </c>
    </row>
    <row r="461" spans="2:18" ht="30.2" customHeight="1">
      <c r="B461" s="212" t="str">
        <f>IF(D461="", "NO PRIORITY", IF(ISNA(_xlfn.XLOOKUP(D461, Organizations!C:C, Organizations!B:B, "")), "NO ORG NAME", IF(_xlfn.XLOOKUP(D461, Organizations!C:C, Organizations!B:B, "")="", "NO PRIORITY", _xlfn.XLOOKUP(D461, Organizations!C:C, Organizations!B:B, ""))))</f>
        <v>A</v>
      </c>
      <c r="C461" s="130" t="s">
        <v>3066</v>
      </c>
      <c r="D461" s="161" t="s">
        <v>2951</v>
      </c>
      <c r="E461" s="160" t="s">
        <v>2377</v>
      </c>
      <c r="F461" s="36" t="s">
        <v>3067</v>
      </c>
      <c r="G461" s="48" t="s">
        <v>3068</v>
      </c>
      <c r="H461" s="159" t="s">
        <v>141</v>
      </c>
      <c r="I461" s="52"/>
      <c r="J461" s="53"/>
      <c r="K461" s="38"/>
      <c r="L461" s="157"/>
      <c r="M461" s="50"/>
      <c r="N461" s="61"/>
      <c r="O461" s="38" t="str">
        <f>IF(Q461="", "NO PRIORITY", IF(ISNA(_xlfn.XLOOKUP(Q461, Organizations!Q:Q, Organizations!P:P, "")), "NO ORG NAME", IF(_xlfn.XLOOKUP(Q461, Organizations!Q:Q, Organizations!P:P, "")="", "NO PRIORITY", _xlfn.XLOOKUP(Q461, Organizations!Q:Q, Organizations!P:P, ""))))</f>
        <v>NO PRIORITY</v>
      </c>
      <c r="R461" s="9" t="str">
        <f t="shared" si="7"/>
        <v>US FOODS|Kyle Wasserott</v>
      </c>
    </row>
    <row r="462" spans="2:18" ht="30.2" customHeight="1">
      <c r="B462" s="212" t="str">
        <f>IF(D462="", "NO PRIORITY", IF(ISNA(_xlfn.XLOOKUP(D462, Organizations!C:C, Organizations!B:B, "")), "NO ORG NAME", IF(_xlfn.XLOOKUP(D462, Organizations!C:C, Organizations!B:B, "")="", "NO PRIORITY", _xlfn.XLOOKUP(D462, Organizations!C:C, Organizations!B:B, ""))))</f>
        <v>A</v>
      </c>
      <c r="C462" s="130" t="s">
        <v>3069</v>
      </c>
      <c r="D462" s="161" t="s">
        <v>1351</v>
      </c>
      <c r="E462" s="160" t="s">
        <v>2403</v>
      </c>
      <c r="F462" s="36"/>
      <c r="G462" s="48"/>
      <c r="H462" s="159"/>
      <c r="I462" s="52"/>
      <c r="J462" s="53"/>
      <c r="K462" s="38"/>
      <c r="L462" s="157"/>
      <c r="M462" s="50"/>
      <c r="N462" s="61" t="s">
        <v>3070</v>
      </c>
      <c r="O462" s="38" t="str">
        <f>IF(Q462="", "NO PRIORITY", IF(ISNA(_xlfn.XLOOKUP(Q462, Organizations!Q:Q, Organizations!P:P, "")), "NO ORG NAME", IF(_xlfn.XLOOKUP(Q462, Organizations!Q:Q, Organizations!P:P, "")="", "NO PRIORITY", _xlfn.XLOOKUP(Q462, Organizations!Q:Q, Organizations!P:P, ""))))</f>
        <v>NO PRIORITY</v>
      </c>
      <c r="R462" s="9" t="str">
        <f t="shared" si="7"/>
        <v>Pavlou Group|Chris Pavlou</v>
      </c>
    </row>
    <row r="463" spans="2:18" ht="30.2" customHeight="1">
      <c r="B463" s="212" t="str">
        <f>IF(D463="", "NO PRIORITY", IF(ISNA(_xlfn.XLOOKUP(D463, Organizations!C:C, Organizations!B:B, "")), "NO ORG NAME", IF(_xlfn.XLOOKUP(D463, Organizations!C:C, Organizations!B:B, "")="", "NO PRIORITY", _xlfn.XLOOKUP(D463, Organizations!C:C, Organizations!B:B, ""))))</f>
        <v>A</v>
      </c>
      <c r="C463" s="130" t="s">
        <v>3071</v>
      </c>
      <c r="D463" s="161" t="s">
        <v>1351</v>
      </c>
      <c r="E463" s="160" t="s">
        <v>2438</v>
      </c>
      <c r="F463" s="36"/>
      <c r="G463" s="48"/>
      <c r="H463" s="159"/>
      <c r="I463" s="52"/>
      <c r="J463" s="53"/>
      <c r="K463" s="38"/>
      <c r="L463" s="157"/>
      <c r="M463" s="50"/>
      <c r="N463" s="61" t="s">
        <v>3070</v>
      </c>
      <c r="O463" s="38" t="str">
        <f>IF(Q463="", "NO PRIORITY", IF(ISNA(_xlfn.XLOOKUP(Q463, Organizations!Q:Q, Organizations!P:P, "")), "NO ORG NAME", IF(_xlfn.XLOOKUP(Q463, Organizations!Q:Q, Organizations!P:P, "")="", "NO PRIORITY", _xlfn.XLOOKUP(Q463, Organizations!Q:Q, Organizations!P:P, ""))))</f>
        <v>NO PRIORITY</v>
      </c>
      <c r="R463" s="9" t="str">
        <f t="shared" si="7"/>
        <v>Pavlou Group|Chef Louis-Radius</v>
      </c>
    </row>
    <row r="464" spans="2:18" ht="30.2" customHeight="1">
      <c r="B464" s="212" t="str">
        <f>IF(D464="", "NO PRIORITY", IF(ISNA(_xlfn.XLOOKUP(D464, Organizations!C:C, Organizations!B:B, "")), "NO ORG NAME", IF(_xlfn.XLOOKUP(D464, Organizations!C:C, Organizations!B:B, "")="", "NO PRIORITY", _xlfn.XLOOKUP(D464, Organizations!C:C, Organizations!B:B, ""))))</f>
        <v>A</v>
      </c>
      <c r="C464" s="130" t="s">
        <v>3072</v>
      </c>
      <c r="D464" s="161" t="s">
        <v>1351</v>
      </c>
      <c r="E464" s="160" t="s">
        <v>2438</v>
      </c>
      <c r="F464" s="36"/>
      <c r="G464" s="48"/>
      <c r="H464" s="159"/>
      <c r="I464" s="52"/>
      <c r="J464" s="53"/>
      <c r="K464" s="38"/>
      <c r="L464" s="157"/>
      <c r="M464" s="50"/>
      <c r="N464" s="61" t="s">
        <v>3070</v>
      </c>
      <c r="O464" s="38" t="str">
        <f>IF(Q464="", "NO PRIORITY", IF(ISNA(_xlfn.XLOOKUP(Q464, Organizations!Q:Q, Organizations!P:P, "")), "NO ORG NAME", IF(_xlfn.XLOOKUP(Q464, Organizations!Q:Q, Organizations!P:P, "")="", "NO PRIORITY", _xlfn.XLOOKUP(Q464, Organizations!Q:Q, Organizations!P:P, ""))))</f>
        <v>NO PRIORITY</v>
      </c>
      <c r="R464" s="9" t="str">
        <f t="shared" si="7"/>
        <v>Pavlou Group|Chef Edward-Maple</v>
      </c>
    </row>
    <row r="465" spans="2:18" ht="30.2" customHeight="1">
      <c r="B465" s="212" t="str">
        <f>IF(D465="", "NO PRIORITY", IF(ISNA(_xlfn.XLOOKUP(D465, Organizations!C:C, Organizations!B:B, "")), "NO ORG NAME", IF(_xlfn.XLOOKUP(D465, Organizations!C:C, Organizations!B:B, "")="", "NO PRIORITY", _xlfn.XLOOKUP(D465, Organizations!C:C, Organizations!B:B, ""))))</f>
        <v>B</v>
      </c>
      <c r="C465" s="130" t="s">
        <v>3073</v>
      </c>
      <c r="D465" s="161" t="s">
        <v>370</v>
      </c>
      <c r="E465" s="160" t="s">
        <v>2438</v>
      </c>
      <c r="F465" s="36"/>
      <c r="G465" s="48"/>
      <c r="H465" s="159"/>
      <c r="I465" s="52"/>
      <c r="J465" s="53"/>
      <c r="K465" s="38"/>
      <c r="L465" s="157"/>
      <c r="M465" s="50"/>
      <c r="N465" s="61"/>
      <c r="O465" s="38" t="str">
        <f>IF(Q465="", "NO PRIORITY", IF(ISNA(_xlfn.XLOOKUP(Q465, Organizations!Q:Q, Organizations!P:P, "")), "NO ORG NAME", IF(_xlfn.XLOOKUP(Q465, Organizations!Q:Q, Organizations!P:P, "")="", "NO PRIORITY", _xlfn.XLOOKUP(Q465, Organizations!Q:Q, Organizations!P:P, ""))))</f>
        <v>NO PRIORITY</v>
      </c>
      <c r="R465" s="9" t="str">
        <f t="shared" si="7"/>
        <v>Blue Oyster|Chef Eddie</v>
      </c>
    </row>
    <row r="466" spans="2:18" ht="30.2" customHeight="1">
      <c r="B466" s="212" t="str">
        <f>IF(D466="", "NO PRIORITY", IF(ISNA(_xlfn.XLOOKUP(D466, Organizations!C:C, Organizations!B:B, "")), "NO ORG NAME", IF(_xlfn.XLOOKUP(D466, Organizations!C:C, Organizations!B:B, "")="", "NO PRIORITY", _xlfn.XLOOKUP(D466, Organizations!C:C, Organizations!B:B, ""))))</f>
        <v>B</v>
      </c>
      <c r="C466" s="130" t="s">
        <v>3074</v>
      </c>
      <c r="D466" s="161" t="s">
        <v>180</v>
      </c>
      <c r="E466" s="160" t="s">
        <v>2403</v>
      </c>
      <c r="F466" s="36"/>
      <c r="G466" s="48"/>
      <c r="H466" s="159"/>
      <c r="I466" s="52"/>
      <c r="J466" s="53"/>
      <c r="K466" s="38"/>
      <c r="L466" s="157"/>
      <c r="M466" s="50"/>
      <c r="N466" s="61"/>
      <c r="O466" s="38" t="str">
        <f>IF(Q466="", "NO PRIORITY", IF(ISNA(_xlfn.XLOOKUP(Q466, Organizations!Q:Q, Organizations!P:P, "")), "NO ORG NAME", IF(_xlfn.XLOOKUP(Q466, Organizations!Q:Q, Organizations!P:P, "")="", "NO PRIORITY", _xlfn.XLOOKUP(Q466, Organizations!Q:Q, Organizations!P:P, ""))))</f>
        <v>NO PRIORITY</v>
      </c>
      <c r="R466" s="9" t="str">
        <f t="shared" si="7"/>
        <v>Albanos Pasta|Nick Albanos</v>
      </c>
    </row>
    <row r="467" spans="2:18" ht="30.2" customHeight="1">
      <c r="B467" s="212" t="str">
        <f>IF(D467="", "NO PRIORITY", IF(ISNA(_xlfn.XLOOKUP(D467, Organizations!C:C, Organizations!B:B, "")), "NO ORG NAME", IF(_xlfn.XLOOKUP(D467, Organizations!C:C, Organizations!B:B, "")="", "NO PRIORITY", _xlfn.XLOOKUP(D467, Organizations!C:C, Organizations!B:B, ""))))</f>
        <v>NO PRIORITY</v>
      </c>
      <c r="C467" s="130" t="s">
        <v>3075</v>
      </c>
      <c r="D467" s="161" t="s">
        <v>1882</v>
      </c>
      <c r="E467" s="160" t="s">
        <v>2438</v>
      </c>
      <c r="F467" s="36"/>
      <c r="G467" s="48"/>
      <c r="H467" s="159" t="s">
        <v>161</v>
      </c>
      <c r="I467" s="52"/>
      <c r="J467" s="53" t="s">
        <v>1883</v>
      </c>
      <c r="K467" s="38"/>
      <c r="L467" s="157"/>
      <c r="M467" s="50"/>
      <c r="N467" s="61"/>
      <c r="O467" s="38" t="str">
        <f>IF(Q467="", "NO PRIORITY", IF(ISNA(_xlfn.XLOOKUP(Q467, Organizations!Q:Q, Organizations!P:P, "")), "NO ORG NAME", IF(_xlfn.XLOOKUP(Q467, Organizations!Q:Q, Organizations!P:P, "")="", "NO PRIORITY", _xlfn.XLOOKUP(Q467, Organizations!Q:Q, Organizations!P:P, ""))))</f>
        <v>NO PRIORITY</v>
      </c>
      <c r="R467" s="9" t="str">
        <f t="shared" si="7"/>
        <v>Weather Mark Tavern|Chef Manny</v>
      </c>
    </row>
    <row r="468" spans="2:18" ht="30.2" customHeight="1">
      <c r="B468" s="212" t="str">
        <f>IF(D468="", "NO PRIORITY", IF(ISNA(_xlfn.XLOOKUP(D468, Organizations!C:C, Organizations!B:B, "")), "NO ORG NAME", IF(_xlfn.XLOOKUP(D468, Organizations!C:C, Organizations!B:B, "")="", "NO PRIORITY", _xlfn.XLOOKUP(D468, Organizations!C:C, Organizations!B:B, ""))))</f>
        <v>NO PRIORITY</v>
      </c>
      <c r="C468" s="130" t="s">
        <v>3076</v>
      </c>
      <c r="D468" s="161" t="s">
        <v>1882</v>
      </c>
      <c r="E468" s="160" t="s">
        <v>2377</v>
      </c>
      <c r="F468" s="36"/>
      <c r="G468" s="48" t="s">
        <v>3077</v>
      </c>
      <c r="H468" s="159" t="s">
        <v>161</v>
      </c>
      <c r="I468" s="52"/>
      <c r="J468" s="53"/>
      <c r="K468" s="38"/>
      <c r="L468" s="157"/>
      <c r="M468" s="50"/>
      <c r="N468" s="61"/>
      <c r="O468" s="38" t="str">
        <f>IF(Q468="", "NO PRIORITY", IF(ISNA(_xlfn.XLOOKUP(Q468, Organizations!Q:Q, Organizations!P:P, "")), "NO ORG NAME", IF(_xlfn.XLOOKUP(Q468, Organizations!Q:Q, Organizations!P:P, "")="", "NO PRIORITY", _xlfn.XLOOKUP(Q468, Organizations!Q:Q, Organizations!P:P, ""))))</f>
        <v>NO PRIORITY</v>
      </c>
      <c r="R468" s="9" t="str">
        <f t="shared" si="7"/>
        <v>Weather Mark Tavern|Daniel Gutierrez</v>
      </c>
    </row>
    <row r="469" spans="2:18" ht="30.2" customHeight="1">
      <c r="B469" s="212" t="str">
        <f>IF(D469="", "NO PRIORITY", IF(ISNA(_xlfn.XLOOKUP(D469, Organizations!C:C, Organizations!B:B, "")), "NO ORG NAME", IF(_xlfn.XLOOKUP(D469, Organizations!C:C, Organizations!B:B, "")="", "NO PRIORITY", _xlfn.XLOOKUP(D469, Organizations!C:C, Organizations!B:B, ""))))</f>
        <v>NO PRIORITY</v>
      </c>
      <c r="C469" s="130" t="s">
        <v>3076</v>
      </c>
      <c r="D469" s="161" t="s">
        <v>1255</v>
      </c>
      <c r="E469" s="160" t="s">
        <v>2377</v>
      </c>
      <c r="F469" s="36"/>
      <c r="G469" s="48" t="s">
        <v>3077</v>
      </c>
      <c r="H469" s="159" t="s">
        <v>161</v>
      </c>
      <c r="I469" s="52"/>
      <c r="J469" s="53"/>
      <c r="K469" s="38"/>
      <c r="L469" s="157"/>
      <c r="M469" s="50"/>
      <c r="N469" s="61"/>
      <c r="O469" s="38" t="str">
        <f>IF(Q469="", "NO PRIORITY", IF(ISNA(_xlfn.XLOOKUP(Q469, Organizations!Q:Q, Organizations!P:P, "")), "NO ORG NAME", IF(_xlfn.XLOOKUP(Q469, Organizations!Q:Q, Organizations!P:P, "")="", "NO PRIORITY", _xlfn.XLOOKUP(Q469, Organizations!Q:Q, Organizations!P:P, ""))))</f>
        <v>NO PRIORITY</v>
      </c>
      <c r="R469" s="9" t="str">
        <f t="shared" si="7"/>
        <v>Naty's Pizza|Daniel Gutierrez</v>
      </c>
    </row>
    <row r="470" spans="2:18" ht="30.2" customHeight="1">
      <c r="B470" s="212" t="str">
        <f>IF(D470="", "NO PRIORITY", IF(ISNA(_xlfn.XLOOKUP(D470, Organizations!C:C, Organizations!B:B, "")), "NO ORG NAME", IF(_xlfn.XLOOKUP(D470, Organizations!C:C, Organizations!B:B, "")="", "NO PRIORITY", _xlfn.XLOOKUP(D470, Organizations!C:C, Organizations!B:B, ""))))</f>
        <v>NO PRIORITY</v>
      </c>
      <c r="C470" s="130" t="s">
        <v>3078</v>
      </c>
      <c r="D470" s="161" t="s">
        <v>1255</v>
      </c>
      <c r="E470" s="160" t="s">
        <v>2403</v>
      </c>
      <c r="F470" s="36"/>
      <c r="G470" s="48"/>
      <c r="H470" s="159" t="s">
        <v>161</v>
      </c>
      <c r="I470" s="52"/>
      <c r="J470" s="53" t="s">
        <v>1256</v>
      </c>
      <c r="K470" s="38"/>
      <c r="L470" s="157"/>
      <c r="M470" s="50"/>
      <c r="N470" s="61"/>
      <c r="O470" s="38" t="str">
        <f>IF(Q470="", "NO PRIORITY", IF(ISNA(_xlfn.XLOOKUP(Q470, Organizations!Q:Q, Organizations!P:P, "")), "NO ORG NAME", IF(_xlfn.XLOOKUP(Q470, Organizations!Q:Q, Organizations!P:P, "")="", "NO PRIORITY", _xlfn.XLOOKUP(Q470, Organizations!Q:Q, Organizations!P:P, ""))))</f>
        <v>NO PRIORITY</v>
      </c>
      <c r="R470" s="9" t="str">
        <f t="shared" si="7"/>
        <v xml:space="preserve">Naty's Pizza|Primo </v>
      </c>
    </row>
    <row r="471" spans="2:18" ht="30.2" customHeight="1">
      <c r="B471" s="212" t="str">
        <f>IF(D471="", "NO PRIORITY", IF(ISNA(_xlfn.XLOOKUP(D471, Organizations!C:C, Organizations!B:B, "")), "NO ORG NAME", IF(_xlfn.XLOOKUP(D471, Organizations!C:C, Organizations!B:B, "")="", "NO PRIORITY", _xlfn.XLOOKUP(D471, Organizations!C:C, Organizations!B:B, ""))))</f>
        <v>NO PRIORITY</v>
      </c>
      <c r="C471" s="130" t="s">
        <v>3079</v>
      </c>
      <c r="D471" s="161"/>
      <c r="E471" s="160"/>
      <c r="F471" s="36"/>
      <c r="G471" s="48"/>
      <c r="H471" s="159"/>
      <c r="I471" s="52"/>
      <c r="J471" s="53"/>
      <c r="K471" s="38"/>
      <c r="L471" s="157"/>
      <c r="M471" s="50"/>
      <c r="N471" s="61"/>
      <c r="O471" s="38" t="str">
        <f>IF(Q471="", "NO PRIORITY", IF(ISNA(_xlfn.XLOOKUP(Q471, Organizations!Q:Q, Organizations!P:P, "")), "NO ORG NAME", IF(_xlfn.XLOOKUP(Q471, Organizations!Q:Q, Organizations!P:P, "")="", "NO PRIORITY", _xlfn.XLOOKUP(Q471, Organizations!Q:Q, Organizations!P:P, ""))))</f>
        <v>NO PRIORITY</v>
      </c>
      <c r="R471" s="9" t="str">
        <f t="shared" si="7"/>
        <v/>
      </c>
    </row>
    <row r="472" spans="2:18" ht="30.2" customHeight="1">
      <c r="B472" s="212" t="str">
        <f>IF(D472="", "NO PRIORITY", IF(ISNA(_xlfn.XLOOKUP(D472, Organizations!C:C, Organizations!B:B, "")), "NO ORG NAME", IF(_xlfn.XLOOKUP(D472, Organizations!C:C, Organizations!B:B, "")="", "NO PRIORITY", _xlfn.XLOOKUP(D472, Organizations!C:C, Organizations!B:B, ""))))</f>
        <v>B</v>
      </c>
      <c r="C472" s="130" t="s">
        <v>3080</v>
      </c>
      <c r="D472" s="161" t="s">
        <v>535</v>
      </c>
      <c r="E472" s="160" t="s">
        <v>2380</v>
      </c>
      <c r="F472" s="36"/>
      <c r="G472" s="48" t="s">
        <v>536</v>
      </c>
      <c r="H472" s="159" t="s">
        <v>161</v>
      </c>
      <c r="I472" s="52"/>
      <c r="J472" s="53" t="s">
        <v>3081</v>
      </c>
      <c r="K472" s="38"/>
      <c r="L472" s="157"/>
      <c r="M472" s="50"/>
      <c r="N472" s="61"/>
      <c r="O472" s="38" t="str">
        <f>IF(Q472="", "NO PRIORITY", IF(ISNA(_xlfn.XLOOKUP(Q472, Organizations!Q:Q, Organizations!P:P, "")), "NO ORG NAME", IF(_xlfn.XLOOKUP(Q472, Organizations!Q:Q, Organizations!P:P, "")="", "NO PRIORITY", _xlfn.XLOOKUP(Q472, Organizations!Q:Q, Organizations!P:P, ""))))</f>
        <v>NO PRIORITY</v>
      </c>
      <c r="R472" s="9" t="str">
        <f t="shared" si="7"/>
        <v>Club Hawthrone Crestwood |Rebecca</v>
      </c>
    </row>
    <row r="473" spans="2:18" ht="30.2" customHeight="1">
      <c r="B473" s="212" t="str">
        <f>IF(D473="", "NO PRIORITY", IF(ISNA(_xlfn.XLOOKUP(D473, Organizations!C:C, Organizations!B:B, "")), "NO ORG NAME", IF(_xlfn.XLOOKUP(D473, Organizations!C:C, Organizations!B:B, "")="", "NO PRIORITY", _xlfn.XLOOKUP(D473, Organizations!C:C, Organizations!B:B, ""))))</f>
        <v>A</v>
      </c>
      <c r="C473" s="130" t="s">
        <v>3082</v>
      </c>
      <c r="D473" s="161" t="s">
        <v>1712</v>
      </c>
      <c r="E473" s="160" t="s">
        <v>3010</v>
      </c>
      <c r="F473" s="36" t="s">
        <v>3083</v>
      </c>
      <c r="G473" s="48"/>
      <c r="H473" s="159" t="s">
        <v>141</v>
      </c>
      <c r="I473" s="52"/>
      <c r="J473" s="53"/>
      <c r="K473" s="38"/>
      <c r="L473" s="157"/>
      <c r="M473" s="50"/>
      <c r="N473" s="61"/>
      <c r="O473" s="38" t="str">
        <f>IF(Q473="", "NO PRIORITY", IF(ISNA(_xlfn.XLOOKUP(Q473, Organizations!Q:Q, Organizations!P:P, "")), "NO ORG NAME", IF(_xlfn.XLOOKUP(Q473, Organizations!Q:Q, Organizations!P:P, "")="", "NO PRIORITY", _xlfn.XLOOKUP(Q473, Organizations!Q:Q, Organizations!P:P, ""))))</f>
        <v>NO PRIORITY</v>
      </c>
      <c r="R473" s="9" t="str">
        <f t="shared" si="7"/>
        <v>Testa Produce|Steve Testa</v>
      </c>
    </row>
    <row r="474" spans="2:18" ht="30.2" customHeight="1">
      <c r="B474" s="212" t="str">
        <f>IF(D474="", "NO PRIORITY", IF(ISNA(_xlfn.XLOOKUP(D474, Organizations!C:C, Organizations!B:B, "")), "NO ORG NAME", IF(_xlfn.XLOOKUP(D474, Organizations!C:C, Organizations!B:B, "")="", "NO PRIORITY", _xlfn.XLOOKUP(D474, Organizations!C:C, Organizations!B:B, ""))))</f>
        <v>A</v>
      </c>
      <c r="C474" s="130" t="s">
        <v>3084</v>
      </c>
      <c r="D474" s="161" t="s">
        <v>1341</v>
      </c>
      <c r="E474" s="160" t="s">
        <v>2542</v>
      </c>
      <c r="F474" s="36" t="s">
        <v>3085</v>
      </c>
      <c r="G474" s="48"/>
      <c r="H474" s="159" t="s">
        <v>138</v>
      </c>
      <c r="I474" s="52"/>
      <c r="J474" s="53"/>
      <c r="K474" s="38" t="s">
        <v>1342</v>
      </c>
      <c r="L474" s="157"/>
      <c r="M474" s="50"/>
      <c r="N474" s="61" t="s">
        <v>3086</v>
      </c>
      <c r="O474" s="38" t="str">
        <f>IF(Q474="", "NO PRIORITY", IF(ISNA(_xlfn.XLOOKUP(Q474, Organizations!Q:Q, Organizations!P:P, "")), "NO ORG NAME", IF(_xlfn.XLOOKUP(Q474, Organizations!Q:Q, Organizations!P:P, "")="", "NO PRIORITY", _xlfn.XLOOKUP(Q474, Organizations!Q:Q, Organizations!P:P, ""))))</f>
        <v>NO PRIORITY</v>
      </c>
      <c r="R474" s="9" t="str">
        <f t="shared" si="7"/>
        <v>Parkhurst Dining|Jamie Moore</v>
      </c>
    </row>
    <row r="475" spans="2:18" ht="30.2" customHeight="1">
      <c r="B475" s="212" t="str">
        <f>IF(D475="", "NO PRIORITY", IF(ISNA(_xlfn.XLOOKUP(D475, Organizations!C:C, Organizations!B:B, "")), "NO ORG NAME", IF(_xlfn.XLOOKUP(D475, Organizations!C:C, Organizations!B:B, "")="", "NO PRIORITY", _xlfn.XLOOKUP(D475, Organizations!C:C, Organizations!B:B, ""))))</f>
        <v>A</v>
      </c>
      <c r="C475" s="130"/>
      <c r="D475" s="161" t="s">
        <v>507</v>
      </c>
      <c r="E475" s="160"/>
      <c r="F475" s="36"/>
      <c r="G475" s="48"/>
      <c r="H475" s="159" t="s">
        <v>166</v>
      </c>
      <c r="I475" s="52"/>
      <c r="J475" s="215" t="s">
        <v>508</v>
      </c>
      <c r="K475" s="38" t="s">
        <v>144</v>
      </c>
      <c r="L475" s="157" t="s">
        <v>145</v>
      </c>
      <c r="M475" s="50">
        <v>60647</v>
      </c>
      <c r="N475" s="61"/>
      <c r="O475" s="38" t="str">
        <f>IF(Q475="", "NO PRIORITY", IF(ISNA(_xlfn.XLOOKUP(Q475, Organizations!Q:Q, Organizations!P:P, "")), "NO ORG NAME", IF(_xlfn.XLOOKUP(Q475, Organizations!Q:Q, Organizations!P:P, "")="", "NO PRIORITY", _xlfn.XLOOKUP(Q475, Organizations!Q:Q, Organizations!P:P, ""))))</f>
        <v>NO PRIORITY</v>
      </c>
      <c r="R475" s="9" t="str">
        <f t="shared" si="7"/>
        <v>Chicago Diner|</v>
      </c>
    </row>
    <row r="476" spans="2:18" ht="30.2" customHeight="1">
      <c r="B476" s="212" t="str">
        <f>IF(D476="", "NO PRIORITY", IF(ISNA(_xlfn.XLOOKUP(D476, Organizations!C:C, Organizations!B:B, "")), "NO ORG NAME", IF(_xlfn.XLOOKUP(D476, Organizations!C:C, Organizations!B:B, "")="", "NO PRIORITY", _xlfn.XLOOKUP(D476, Organizations!C:C, Organizations!B:B, ""))))</f>
        <v>NO PRIORITY</v>
      </c>
      <c r="C476" s="130" t="s">
        <v>3087</v>
      </c>
      <c r="D476" s="161" t="s">
        <v>1121</v>
      </c>
      <c r="E476" s="160" t="s">
        <v>2403</v>
      </c>
      <c r="F476" s="36"/>
      <c r="G476" s="48" t="s">
        <v>1122</v>
      </c>
      <c r="H476" s="159" t="s">
        <v>150</v>
      </c>
      <c r="I476" s="52"/>
      <c r="J476" s="53" t="s">
        <v>1123</v>
      </c>
      <c r="K476" s="38" t="s">
        <v>1124</v>
      </c>
      <c r="L476" s="157" t="s">
        <v>152</v>
      </c>
      <c r="M476" s="50">
        <v>40203</v>
      </c>
      <c r="N476" s="61" t="s">
        <v>3088</v>
      </c>
      <c r="O476" s="38" t="str">
        <f>IF(Q476="", "NO PRIORITY", IF(ISNA(_xlfn.XLOOKUP(Q476, Organizations!Q:Q, Organizations!P:P, "")), "NO ORG NAME", IF(_xlfn.XLOOKUP(Q476, Organizations!Q:Q, Organizations!P:P, "")="", "NO PRIORITY", _xlfn.XLOOKUP(Q476, Organizations!Q:Q, Organizations!P:P, ""))))</f>
        <v>NO PRIORITY</v>
      </c>
      <c r="R476" s="9" t="str">
        <f t="shared" si="7"/>
        <v>Macroman Meals|Pasha Volokh</v>
      </c>
    </row>
    <row r="477" spans="2:18" ht="30.2" customHeight="1">
      <c r="B477" s="212" t="str">
        <f>IF(D477="", "NO PRIORITY", IF(ISNA(_xlfn.XLOOKUP(D477, Organizations!C:C, Organizations!B:B, "")), "NO ORG NAME", IF(_xlfn.XLOOKUP(D477, Organizations!C:C, Organizations!B:B, "")="", "NO PRIORITY", _xlfn.XLOOKUP(D477, Organizations!C:C, Organizations!B:B, ""))))</f>
        <v>A</v>
      </c>
      <c r="C477" s="130" t="s">
        <v>3089</v>
      </c>
      <c r="D477" s="161" t="s">
        <v>928</v>
      </c>
      <c r="E477" s="160" t="s">
        <v>2403</v>
      </c>
      <c r="F477" s="36" t="s">
        <v>3090</v>
      </c>
      <c r="G477" s="48" t="s">
        <v>3091</v>
      </c>
      <c r="H477" s="159" t="s">
        <v>141</v>
      </c>
      <c r="I477" s="52"/>
      <c r="J477" s="53"/>
      <c r="K477" s="38"/>
      <c r="L477" s="157"/>
      <c r="M477" s="50"/>
      <c r="N477" s="61"/>
      <c r="O477" s="38" t="str">
        <f>IF(Q477="", "NO PRIORITY", IF(ISNA(_xlfn.XLOOKUP(Q477, Organizations!Q:Q, Organizations!P:P, "")), "NO ORG NAME", IF(_xlfn.XLOOKUP(Q477, Organizations!Q:Q, Organizations!P:P, "")="", "NO PRIORITY", _xlfn.XLOOKUP(Q477, Organizations!Q:Q, Organizations!P:P, ""))))</f>
        <v>NO PRIORITY</v>
      </c>
      <c r="R477" s="9" t="str">
        <f t="shared" si="7"/>
        <v>Hog Wild|Kyle/Colby</v>
      </c>
    </row>
    <row r="478" spans="2:18" ht="30.2" customHeight="1">
      <c r="B478" s="212" t="str">
        <f>IF(D478="", "NO PRIORITY", IF(ISNA(_xlfn.XLOOKUP(D478, Organizations!C:C, Organizations!B:B, "")), "NO ORG NAME", IF(_xlfn.XLOOKUP(D478, Organizations!C:C, Organizations!B:B, "")="", "NO PRIORITY", _xlfn.XLOOKUP(D478, Organizations!C:C, Organizations!B:B, ""))))</f>
        <v>A</v>
      </c>
      <c r="C478" s="130"/>
      <c r="D478" s="161" t="s">
        <v>417</v>
      </c>
      <c r="E478" s="160"/>
      <c r="F478" s="36"/>
      <c r="G478" s="48"/>
      <c r="H478" s="159"/>
      <c r="I478" s="52"/>
      <c r="J478" s="53"/>
      <c r="K478" s="38"/>
      <c r="L478" s="157"/>
      <c r="M478" s="50"/>
      <c r="N478" s="61"/>
      <c r="O478" s="38" t="str">
        <f>IF(Q478="", "NO PRIORITY", IF(ISNA(_xlfn.XLOOKUP(Q478, Organizations!Q:Q, Organizations!P:P, "")), "NO ORG NAME", IF(_xlfn.XLOOKUP(Q478, Organizations!Q:Q, Organizations!P:P, "")="", "NO PRIORITY", _xlfn.XLOOKUP(Q478, Organizations!Q:Q, Organizations!P:P, ""))))</f>
        <v>NO PRIORITY</v>
      </c>
      <c r="R478" s="9" t="str">
        <f t="shared" si="7"/>
        <v>Bub City|</v>
      </c>
    </row>
    <row r="479" spans="2:18" ht="30.2" customHeight="1">
      <c r="B479" s="212" t="str">
        <f>IF(D479="", "NO PRIORITY", IF(ISNA(_xlfn.XLOOKUP(D479, Organizations!C:C, Organizations!B:B, "")), "NO ORG NAME", IF(_xlfn.XLOOKUP(D479, Organizations!C:C, Organizations!B:B, "")="", "NO PRIORITY", _xlfn.XLOOKUP(D479, Organizations!C:C, Organizations!B:B, ""))))</f>
        <v>NO PRIORITY</v>
      </c>
      <c r="C479" s="130" t="s">
        <v>3092</v>
      </c>
      <c r="D479" s="161" t="s">
        <v>786</v>
      </c>
      <c r="E479" s="160" t="s">
        <v>2403</v>
      </c>
      <c r="F479" s="36"/>
      <c r="G479" s="48" t="s">
        <v>788</v>
      </c>
      <c r="H479" s="159" t="s">
        <v>150</v>
      </c>
      <c r="I479" s="52"/>
      <c r="J479" s="53" t="s">
        <v>3093</v>
      </c>
      <c r="K479" s="38" t="s">
        <v>663</v>
      </c>
      <c r="L479" s="157" t="s">
        <v>152</v>
      </c>
      <c r="M479" s="50"/>
      <c r="N479" s="61" t="s">
        <v>3094</v>
      </c>
      <c r="O479" s="38" t="str">
        <f>IF(Q479="", "NO PRIORITY", IF(ISNA(_xlfn.XLOOKUP(Q479, Organizations!Q:Q, Organizations!P:P, "")), "NO ORG NAME", IF(_xlfn.XLOOKUP(Q479, Organizations!Q:Q, Organizations!P:P, "")="", "NO PRIORITY", _xlfn.XLOOKUP(Q479, Organizations!Q:Q, Organizations!P:P, ""))))</f>
        <v>NO PRIORITY</v>
      </c>
      <c r="R479" s="9" t="str">
        <f t="shared" si="7"/>
        <v>Fuel Nutrition|Josh and Katie</v>
      </c>
    </row>
    <row r="480" spans="2:18" ht="30.2" customHeight="1">
      <c r="B480" s="212" t="str">
        <f>IF(D480="", "NO PRIORITY", IF(ISNA(_xlfn.XLOOKUP(D480, Organizations!C:C, Organizations!B:B, "")), "NO ORG NAME", IF(_xlfn.XLOOKUP(D480, Organizations!C:C, Organizations!B:B, "")="", "NO PRIORITY", _xlfn.XLOOKUP(D480, Organizations!C:C, Organizations!B:B, ""))))</f>
        <v>NO PRIORITY</v>
      </c>
      <c r="C480" s="130" t="s">
        <v>3095</v>
      </c>
      <c r="D480" s="161" t="s">
        <v>807</v>
      </c>
      <c r="E480" s="160" t="s">
        <v>2403</v>
      </c>
      <c r="F480" s="36"/>
      <c r="G480" s="48"/>
      <c r="H480" s="159" t="s">
        <v>161</v>
      </c>
      <c r="I480" s="52"/>
      <c r="J480" s="53" t="s">
        <v>3096</v>
      </c>
      <c r="K480" s="38" t="s">
        <v>3097</v>
      </c>
      <c r="L480" s="157" t="s">
        <v>145</v>
      </c>
      <c r="M480" s="50"/>
      <c r="N480" s="61" t="s">
        <v>3098</v>
      </c>
      <c r="O480" s="38" t="str">
        <f>IF(Q480="", "NO PRIORITY", IF(ISNA(_xlfn.XLOOKUP(Q480, Organizations!Q:Q, Organizations!P:P, "")), "NO ORG NAME", IF(_xlfn.XLOOKUP(Q480, Organizations!Q:Q, Organizations!P:P, "")="", "NO PRIORITY", _xlfn.XLOOKUP(Q480, Organizations!Q:Q, Organizations!P:P, ""))))</f>
        <v>NO PRIORITY</v>
      </c>
      <c r="R480" s="9" t="str">
        <f t="shared" si="7"/>
        <v>Gemato's Wood Pit BBQ|Thomas and Mario</v>
      </c>
    </row>
    <row r="481" spans="2:18" ht="30.2" customHeight="1">
      <c r="B481" s="212" t="str">
        <f>IF(D481="", "NO PRIORITY", IF(ISNA(_xlfn.XLOOKUP(D481, Organizations!C:C, Organizations!B:B, "")), "NO ORG NAME", IF(_xlfn.XLOOKUP(D481, Organizations!C:C, Organizations!B:B, "")="", "NO PRIORITY", _xlfn.XLOOKUP(D481, Organizations!C:C, Organizations!B:B, ""))))</f>
        <v>NO PRIORITY</v>
      </c>
      <c r="C481" s="130" t="s">
        <v>3099</v>
      </c>
      <c r="D481" s="161"/>
      <c r="E481" s="160" t="s">
        <v>2512</v>
      </c>
      <c r="F481" s="36"/>
      <c r="G481" s="48" t="s">
        <v>3100</v>
      </c>
      <c r="H481" s="159" t="s">
        <v>161</v>
      </c>
      <c r="I481" s="52"/>
      <c r="J481" s="53" t="s">
        <v>1736</v>
      </c>
      <c r="K481" s="38" t="s">
        <v>1737</v>
      </c>
      <c r="L481" s="157" t="s">
        <v>145</v>
      </c>
      <c r="M481" s="50"/>
      <c r="N481" s="61" t="s">
        <v>3101</v>
      </c>
      <c r="O481" s="38" t="str">
        <f>IF(Q481="", "NO PRIORITY", IF(ISNA(_xlfn.XLOOKUP(Q481, Organizations!Q:Q, Organizations!P:P, "")), "NO ORG NAME", IF(_xlfn.XLOOKUP(Q481, Organizations!Q:Q, Organizations!P:P, "")="", "NO PRIORITY", _xlfn.XLOOKUP(Q481, Organizations!Q:Q, Organizations!P:P, ""))))</f>
        <v>NO PRIORITY</v>
      </c>
      <c r="R481" s="9" t="str">
        <f t="shared" si="7"/>
        <v/>
      </c>
    </row>
    <row r="482" spans="2:18" ht="30.2" customHeight="1">
      <c r="B482" s="212" t="str">
        <f>IF(D482="", "NO PRIORITY", IF(ISNA(_xlfn.XLOOKUP(D482, Organizations!C:C, Organizations!B:B, "")), "NO ORG NAME", IF(_xlfn.XLOOKUP(D482, Organizations!C:C, Organizations!B:B, "")="", "NO PRIORITY", _xlfn.XLOOKUP(D482, Organizations!C:C, Organizations!B:B, ""))))</f>
        <v>A</v>
      </c>
      <c r="C482" s="130" t="s">
        <v>3102</v>
      </c>
      <c r="D482" s="161" t="s">
        <v>853</v>
      </c>
      <c r="E482" s="160" t="s">
        <v>2780</v>
      </c>
      <c r="F482" s="36" t="s">
        <v>3103</v>
      </c>
      <c r="G482" s="48"/>
      <c r="H482" s="159" t="s">
        <v>138</v>
      </c>
      <c r="I482" s="52"/>
      <c r="J482" s="53"/>
      <c r="K482" s="38"/>
      <c r="L482" s="157"/>
      <c r="M482" s="50"/>
      <c r="N482" s="61"/>
      <c r="O482" s="38" t="str">
        <f>IF(Q482="", "NO PRIORITY", IF(ISNA(_xlfn.XLOOKUP(Q482, Organizations!Q:Q, Organizations!P:P, "")), "NO ORG NAME", IF(_xlfn.XLOOKUP(Q482, Organizations!Q:Q, Organizations!P:P, "")="", "NO PRIORITY", _xlfn.XLOOKUP(Q482, Organizations!Q:Q, Organizations!P:P, ""))))</f>
        <v>NO PRIORITY</v>
      </c>
      <c r="R482" s="9" t="str">
        <f t="shared" si="7"/>
        <v>Gordon Food Service|Nick Byanski</v>
      </c>
    </row>
    <row r="483" spans="2:18" ht="30.2" customHeight="1">
      <c r="B483" s="212" t="str">
        <f>IF(D483="", "NO PRIORITY", IF(ISNA(_xlfn.XLOOKUP(D483, Organizations!C:C, Organizations!B:B, "")), "NO ORG NAME", IF(_xlfn.XLOOKUP(D483, Organizations!C:C, Organizations!B:B, "")="", "NO PRIORITY", _xlfn.XLOOKUP(D483, Organizations!C:C, Organizations!B:B, ""))))</f>
        <v>A</v>
      </c>
      <c r="C483" s="130" t="s">
        <v>3104</v>
      </c>
      <c r="D483" s="161" t="s">
        <v>853</v>
      </c>
      <c r="E483" s="160" t="s">
        <v>2438</v>
      </c>
      <c r="F483" s="36" t="s">
        <v>3105</v>
      </c>
      <c r="G483" s="48"/>
      <c r="H483" s="159" t="s">
        <v>138</v>
      </c>
      <c r="I483" s="52"/>
      <c r="J483" s="53"/>
      <c r="K483" s="38"/>
      <c r="L483" s="157"/>
      <c r="M483" s="50"/>
      <c r="N483" s="61"/>
      <c r="O483" s="38" t="str">
        <f>IF(Q483="", "NO PRIORITY", IF(ISNA(_xlfn.XLOOKUP(Q483, Organizations!Q:Q, Organizations!P:P, "")), "NO ORG NAME", IF(_xlfn.XLOOKUP(Q483, Organizations!Q:Q, Organizations!P:P, "")="", "NO PRIORITY", _xlfn.XLOOKUP(Q483, Organizations!Q:Q, Organizations!P:P, ""))))</f>
        <v>NO PRIORITY</v>
      </c>
      <c r="R483" s="9" t="str">
        <f t="shared" si="7"/>
        <v>Gordon Food Service|Chef Bill Barker</v>
      </c>
    </row>
    <row r="484" spans="2:18" ht="30.2" customHeight="1">
      <c r="B484" s="212" t="str">
        <f>IF(D484="", "NO PRIORITY", IF(ISNA(_xlfn.XLOOKUP(D484, Organizations!C:C, Organizations!B:B, "")), "NO ORG NAME", IF(_xlfn.XLOOKUP(D484, Organizations!C:C, Organizations!B:B, "")="", "NO PRIORITY", _xlfn.XLOOKUP(D484, Organizations!C:C, Organizations!B:B, ""))))</f>
        <v>A</v>
      </c>
      <c r="C484" s="130" t="s">
        <v>3106</v>
      </c>
      <c r="D484" s="161" t="s">
        <v>853</v>
      </c>
      <c r="E484" s="160" t="s">
        <v>2377</v>
      </c>
      <c r="F484" s="36" t="s">
        <v>3107</v>
      </c>
      <c r="G484" s="48"/>
      <c r="H484" s="159" t="s">
        <v>138</v>
      </c>
      <c r="I484" s="52"/>
      <c r="J484" s="53"/>
      <c r="K484" s="38"/>
      <c r="L484" s="157"/>
      <c r="M484" s="50"/>
      <c r="N484" s="61"/>
      <c r="O484" s="38" t="str">
        <f>IF(Q484="", "NO PRIORITY", IF(ISNA(_xlfn.XLOOKUP(Q484, Organizations!Q:Q, Organizations!P:P, "")), "NO ORG NAME", IF(_xlfn.XLOOKUP(Q484, Organizations!Q:Q, Organizations!P:P, "")="", "NO PRIORITY", _xlfn.XLOOKUP(Q484, Organizations!Q:Q, Organizations!P:P, ""))))</f>
        <v>NO PRIORITY</v>
      </c>
      <c r="R484" s="9" t="str">
        <f t="shared" si="7"/>
        <v>Gordon Food Service|Pat Lyons</v>
      </c>
    </row>
    <row r="485" spans="2:18" ht="30.2" customHeight="1">
      <c r="B485" s="212" t="str">
        <f>IF(D485="", "NO PRIORITY", IF(ISNA(_xlfn.XLOOKUP(D485, Organizations!C:C, Organizations!B:B, "")), "NO ORG NAME", IF(_xlfn.XLOOKUP(D485, Organizations!C:C, Organizations!B:B, "")="", "NO PRIORITY", _xlfn.XLOOKUP(D485, Organizations!C:C, Organizations!B:B, ""))))</f>
        <v>A</v>
      </c>
      <c r="C485" s="130" t="s">
        <v>3108</v>
      </c>
      <c r="D485" s="161" t="s">
        <v>853</v>
      </c>
      <c r="E485" s="160" t="s">
        <v>2377</v>
      </c>
      <c r="F485" s="36" t="s">
        <v>3109</v>
      </c>
      <c r="G485" s="48"/>
      <c r="H485" s="159" t="s">
        <v>138</v>
      </c>
      <c r="I485" s="52"/>
      <c r="J485" s="53"/>
      <c r="K485" s="38"/>
      <c r="L485" s="157"/>
      <c r="M485" s="50"/>
      <c r="N485" s="61"/>
      <c r="O485" s="38" t="str">
        <f>IF(Q485="", "NO PRIORITY", IF(ISNA(_xlfn.XLOOKUP(Q485, Organizations!Q:Q, Organizations!P:P, "")), "NO ORG NAME", IF(_xlfn.XLOOKUP(Q485, Organizations!Q:Q, Organizations!P:P, "")="", "NO PRIORITY", _xlfn.XLOOKUP(Q485, Organizations!Q:Q, Organizations!P:P, ""))))</f>
        <v>NO PRIORITY</v>
      </c>
      <c r="R485" s="9" t="str">
        <f t="shared" si="7"/>
        <v>Gordon Food Service|Lauren Frazier</v>
      </c>
    </row>
    <row r="486" spans="2:18" ht="30.2" customHeight="1">
      <c r="B486" s="212" t="str">
        <f>IF(D486="", "NO PRIORITY", IF(ISNA(_xlfn.XLOOKUP(D486, Organizations!C:C, Organizations!B:B, "")), "NO ORG NAME", IF(_xlfn.XLOOKUP(D486, Organizations!C:C, Organizations!B:B, "")="", "NO PRIORITY", _xlfn.XLOOKUP(D486, Organizations!C:C, Organizations!B:B, ""))))</f>
        <v>A</v>
      </c>
      <c r="C486" s="130" t="s">
        <v>3110</v>
      </c>
      <c r="D486" s="161" t="s">
        <v>853</v>
      </c>
      <c r="E486" s="160" t="s">
        <v>2377</v>
      </c>
      <c r="F486" s="36" t="s">
        <v>3111</v>
      </c>
      <c r="G486" s="48"/>
      <c r="H486" s="159" t="s">
        <v>138</v>
      </c>
      <c r="I486" s="52"/>
      <c r="J486" s="53"/>
      <c r="K486" s="38"/>
      <c r="L486" s="157"/>
      <c r="M486" s="50"/>
      <c r="N486" s="61"/>
      <c r="O486" s="38" t="str">
        <f>IF(Q486="", "NO PRIORITY", IF(ISNA(_xlfn.XLOOKUP(Q486, Organizations!Q:Q, Organizations!P:P, "")), "NO ORG NAME", IF(_xlfn.XLOOKUP(Q486, Organizations!Q:Q, Organizations!P:P, "")="", "NO PRIORITY", _xlfn.XLOOKUP(Q486, Organizations!Q:Q, Organizations!P:P, ""))))</f>
        <v>NO PRIORITY</v>
      </c>
      <c r="R486" s="9" t="str">
        <f t="shared" si="7"/>
        <v>Gordon Food Service|Stephen Hess</v>
      </c>
    </row>
    <row r="487" spans="2:18" ht="30.2" customHeight="1">
      <c r="B487" s="212" t="str">
        <f>IF(D487="", "NO PRIORITY", IF(ISNA(_xlfn.XLOOKUP(D487, Organizations!C:C, Organizations!B:B, "")), "NO ORG NAME", IF(_xlfn.XLOOKUP(D487, Organizations!C:C, Organizations!B:B, "")="", "NO PRIORITY", _xlfn.XLOOKUP(D487, Organizations!C:C, Organizations!B:B, ""))))</f>
        <v>A</v>
      </c>
      <c r="C487" s="130" t="s">
        <v>3112</v>
      </c>
      <c r="D487" s="161" t="s">
        <v>853</v>
      </c>
      <c r="E487" s="160" t="s">
        <v>2377</v>
      </c>
      <c r="F487" s="36" t="s">
        <v>3113</v>
      </c>
      <c r="G487" s="48"/>
      <c r="H487" s="159" t="s">
        <v>138</v>
      </c>
      <c r="I487" s="52"/>
      <c r="J487" s="53"/>
      <c r="K487" s="38"/>
      <c r="L487" s="157"/>
      <c r="M487" s="50"/>
      <c r="N487" s="61"/>
      <c r="O487" s="38" t="str">
        <f>IF(Q487="", "NO PRIORITY", IF(ISNA(_xlfn.XLOOKUP(Q487, Organizations!Q:Q, Organizations!P:P, "")), "NO ORG NAME", IF(_xlfn.XLOOKUP(Q487, Organizations!Q:Q, Organizations!P:P, "")="", "NO PRIORITY", _xlfn.XLOOKUP(Q487, Organizations!Q:Q, Organizations!P:P, ""))))</f>
        <v>NO PRIORITY</v>
      </c>
      <c r="R487" s="9" t="str">
        <f t="shared" si="7"/>
        <v>Gordon Food Service|Chef Megan Punches</v>
      </c>
    </row>
    <row r="488" spans="2:18" ht="30.2" customHeight="1">
      <c r="B488" s="212" t="str">
        <f>IF(D488="", "NO PRIORITY", IF(ISNA(_xlfn.XLOOKUP(D488, Organizations!C:C, Organizations!B:B, "")), "NO ORG NAME", IF(_xlfn.XLOOKUP(D488, Organizations!C:C, Organizations!B:B, "")="", "NO PRIORITY", _xlfn.XLOOKUP(D488, Organizations!C:C, Organizations!B:B, ""))))</f>
        <v>A</v>
      </c>
      <c r="C488" s="130" t="s">
        <v>3114</v>
      </c>
      <c r="D488" s="161" t="s">
        <v>853</v>
      </c>
      <c r="E488" s="160" t="s">
        <v>2380</v>
      </c>
      <c r="F488" s="36" t="s">
        <v>3115</v>
      </c>
      <c r="G488" s="48"/>
      <c r="H488" s="159" t="s">
        <v>138</v>
      </c>
      <c r="I488" s="52"/>
      <c r="J488" s="53"/>
      <c r="K488" s="38"/>
      <c r="L488" s="157"/>
      <c r="M488" s="50"/>
      <c r="N488" s="61"/>
      <c r="O488" s="38" t="str">
        <f>IF(Q488="", "NO PRIORITY", IF(ISNA(_xlfn.XLOOKUP(Q488, Organizations!Q:Q, Organizations!P:P, "")), "NO ORG NAME", IF(_xlfn.XLOOKUP(Q488, Organizations!Q:Q, Organizations!P:P, "")="", "NO PRIORITY", _xlfn.XLOOKUP(Q488, Organizations!Q:Q, Organizations!P:P, ""))))</f>
        <v>NO PRIORITY</v>
      </c>
      <c r="R488" s="9" t="str">
        <f t="shared" si="7"/>
        <v>Gordon Food Service|Mike Hiskes</v>
      </c>
    </row>
    <row r="489" spans="2:18" ht="30.2" customHeight="1">
      <c r="B489" s="212" t="str">
        <f>IF(D489="", "NO PRIORITY", IF(ISNA(_xlfn.XLOOKUP(D489, Organizations!C:C, Organizations!B:B, "")), "NO ORG NAME", IF(_xlfn.XLOOKUP(D489, Organizations!C:C, Organizations!B:B, "")="", "NO PRIORITY", _xlfn.XLOOKUP(D489, Organizations!C:C, Organizations!B:B, ""))))</f>
        <v>A</v>
      </c>
      <c r="C489" s="130" t="s">
        <v>3116</v>
      </c>
      <c r="D489" s="161" t="s">
        <v>853</v>
      </c>
      <c r="E489" s="160" t="s">
        <v>2377</v>
      </c>
      <c r="F489" s="36" t="s">
        <v>3117</v>
      </c>
      <c r="G489" s="48"/>
      <c r="H489" s="159" t="s">
        <v>138</v>
      </c>
      <c r="I489" s="52"/>
      <c r="J489" s="53"/>
      <c r="K489" s="38"/>
      <c r="L489" s="157"/>
      <c r="M489" s="50"/>
      <c r="N489" s="61"/>
      <c r="O489" s="38" t="str">
        <f>IF(Q489="", "NO PRIORITY", IF(ISNA(_xlfn.XLOOKUP(Q489, Organizations!Q:Q, Organizations!P:P, "")), "NO ORG NAME", IF(_xlfn.XLOOKUP(Q489, Organizations!Q:Q, Organizations!P:P, "")="", "NO PRIORITY", _xlfn.XLOOKUP(Q489, Organizations!Q:Q, Organizations!P:P, ""))))</f>
        <v>NO PRIORITY</v>
      </c>
      <c r="R489" s="9" t="str">
        <f t="shared" si="7"/>
        <v>Gordon Food Service|Rob Renninger</v>
      </c>
    </row>
    <row r="490" spans="2:18" ht="30.2" customHeight="1">
      <c r="B490" s="212" t="str">
        <f>IF(D490="", "NO PRIORITY", IF(ISNA(_xlfn.XLOOKUP(D490, Organizations!C:C, Organizations!B:B, "")), "NO ORG NAME", IF(_xlfn.XLOOKUP(D490, Organizations!C:C, Organizations!B:B, "")="", "NO PRIORITY", _xlfn.XLOOKUP(D490, Organizations!C:C, Organizations!B:B, ""))))</f>
        <v>A</v>
      </c>
      <c r="C490" s="130" t="s">
        <v>3118</v>
      </c>
      <c r="D490" s="161" t="s">
        <v>853</v>
      </c>
      <c r="E490" s="160" t="s">
        <v>2380</v>
      </c>
      <c r="F490" s="36" t="s">
        <v>3119</v>
      </c>
      <c r="G490" s="48"/>
      <c r="H490" s="159" t="s">
        <v>138</v>
      </c>
      <c r="I490" s="52"/>
      <c r="J490" s="53"/>
      <c r="K490" s="38"/>
      <c r="L490" s="157"/>
      <c r="M490" s="50"/>
      <c r="N490" s="61"/>
      <c r="O490" s="38" t="str">
        <f>IF(Q490="", "NO PRIORITY", IF(ISNA(_xlfn.XLOOKUP(Q490, Organizations!Q:Q, Organizations!P:P, "")), "NO ORG NAME", IF(_xlfn.XLOOKUP(Q490, Organizations!Q:Q, Organizations!P:P, "")="", "NO PRIORITY", _xlfn.XLOOKUP(Q490, Organizations!Q:Q, Organizations!P:P, ""))))</f>
        <v>NO PRIORITY</v>
      </c>
      <c r="R490" s="9" t="str">
        <f t="shared" si="7"/>
        <v>Gordon Food Service|Rachel Sohovich</v>
      </c>
    </row>
    <row r="491" spans="2:18" ht="30.2" customHeight="1">
      <c r="B491" s="212" t="str">
        <f>IF(D491="", "NO PRIORITY", IF(ISNA(_xlfn.XLOOKUP(D491, Organizations!C:C, Organizations!B:B, "")), "NO ORG NAME", IF(_xlfn.XLOOKUP(D491, Organizations!C:C, Organizations!B:B, "")="", "NO PRIORITY", _xlfn.XLOOKUP(D491, Organizations!C:C, Organizations!B:B, ""))))</f>
        <v>A</v>
      </c>
      <c r="C491" s="130" t="s">
        <v>3120</v>
      </c>
      <c r="D491" s="161" t="s">
        <v>853</v>
      </c>
      <c r="E491" s="160" t="s">
        <v>2377</v>
      </c>
      <c r="F491" s="36" t="s">
        <v>3121</v>
      </c>
      <c r="G491" s="48"/>
      <c r="H491" s="159" t="s">
        <v>138</v>
      </c>
      <c r="I491" s="52"/>
      <c r="J491" s="53"/>
      <c r="K491" s="38"/>
      <c r="L491" s="157"/>
      <c r="M491" s="50"/>
      <c r="N491" s="61"/>
      <c r="O491" s="38" t="str">
        <f>IF(Q491="", "NO PRIORITY", IF(ISNA(_xlfn.XLOOKUP(Q491, Organizations!Q:Q, Organizations!P:P, "")), "NO ORG NAME", IF(_xlfn.XLOOKUP(Q491, Organizations!Q:Q, Organizations!P:P, "")="", "NO PRIORITY", _xlfn.XLOOKUP(Q491, Organizations!Q:Q, Organizations!P:P, ""))))</f>
        <v>NO PRIORITY</v>
      </c>
      <c r="R491" s="9" t="str">
        <f t="shared" si="7"/>
        <v>Gordon Food Service|Matt Stielow</v>
      </c>
    </row>
    <row r="492" spans="2:18" ht="30.2" customHeight="1">
      <c r="B492" s="212" t="str">
        <f>IF(D492="", "NO PRIORITY", IF(ISNA(_xlfn.XLOOKUP(D492, Organizations!C:C, Organizations!B:B, "")), "NO ORG NAME", IF(_xlfn.XLOOKUP(D492, Organizations!C:C, Organizations!B:B, "")="", "NO PRIORITY", _xlfn.XLOOKUP(D492, Organizations!C:C, Organizations!B:B, ""))))</f>
        <v>A</v>
      </c>
      <c r="C492" s="130" t="s">
        <v>3114</v>
      </c>
      <c r="D492" s="161" t="s">
        <v>853</v>
      </c>
      <c r="E492" s="160" t="s">
        <v>2377</v>
      </c>
      <c r="F492" s="36" t="s">
        <v>3111</v>
      </c>
      <c r="G492" s="48"/>
      <c r="H492" s="159" t="s">
        <v>138</v>
      </c>
      <c r="I492" s="52"/>
      <c r="J492" s="53"/>
      <c r="K492" s="38"/>
      <c r="L492" s="157"/>
      <c r="M492" s="50"/>
      <c r="N492" s="61"/>
      <c r="O492" s="38" t="str">
        <f>IF(Q492="", "NO PRIORITY", IF(ISNA(_xlfn.XLOOKUP(Q492, Organizations!Q:Q, Organizations!P:P, "")), "NO ORG NAME", IF(_xlfn.XLOOKUP(Q492, Organizations!Q:Q, Organizations!P:P, "")="", "NO PRIORITY", _xlfn.XLOOKUP(Q492, Organizations!Q:Q, Organizations!P:P, ""))))</f>
        <v>NO PRIORITY</v>
      </c>
      <c r="R492" s="9" t="str">
        <f t="shared" ref="R492:R554" si="8">IF(D492&lt;&gt;"", D492 &amp; "|" &amp; C492, "")</f>
        <v>Gordon Food Service|Mike Hiskes</v>
      </c>
    </row>
    <row r="493" spans="2:18" ht="30.2" customHeight="1">
      <c r="B493" s="212" t="str">
        <f>IF(D493="", "NO PRIORITY", IF(ISNA(_xlfn.XLOOKUP(D493, Organizations!C:C, Organizations!B:B, "")), "NO ORG NAME", IF(_xlfn.XLOOKUP(D493, Organizations!C:C, Organizations!B:B, "")="", "NO PRIORITY", _xlfn.XLOOKUP(D493, Organizations!C:C, Organizations!B:B, ""))))</f>
        <v>A+</v>
      </c>
      <c r="C493" s="130" t="s">
        <v>3122</v>
      </c>
      <c r="D493" s="161" t="s">
        <v>160</v>
      </c>
      <c r="E493" s="160" t="s">
        <v>2377</v>
      </c>
      <c r="F493" s="36" t="s">
        <v>3123</v>
      </c>
      <c r="G493" s="48"/>
      <c r="H493" s="159" t="s">
        <v>161</v>
      </c>
      <c r="I493" s="52"/>
      <c r="J493" s="53"/>
      <c r="K493" s="38"/>
      <c r="L493" s="157"/>
      <c r="M493" s="50"/>
      <c r="N493" s="61" t="s">
        <v>3124</v>
      </c>
      <c r="O493" s="38" t="str">
        <f>IF(Q493="", "NO PRIORITY", IF(ISNA(_xlfn.XLOOKUP(Q493, Organizations!Q:Q, Organizations!P:P, "")), "NO ORG NAME", IF(_xlfn.XLOOKUP(Q493, Organizations!Q:Q, Organizations!P:P, "")="", "NO PRIORITY", _xlfn.XLOOKUP(Q493, Organizations!Q:Q, Organizations!P:P, ""))))</f>
        <v>NO PRIORITY</v>
      </c>
      <c r="R493" s="9" t="str">
        <f t="shared" si="8"/>
        <v>PFG|Dennis Mitchell</v>
      </c>
    </row>
    <row r="494" spans="2:18" ht="30.2" customHeight="1">
      <c r="B494" s="212" t="str">
        <f>IF(D494="", "NO PRIORITY", IF(ISNA(_xlfn.XLOOKUP(D494, Organizations!C:C, Organizations!B:B, "")), "NO ORG NAME", IF(_xlfn.XLOOKUP(D494, Organizations!C:C, Organizations!B:B, "")="", "NO PRIORITY", _xlfn.XLOOKUP(D494, Organizations!C:C, Organizations!B:B, ""))))</f>
        <v>A</v>
      </c>
      <c r="C494" s="130" t="s">
        <v>3125</v>
      </c>
      <c r="D494" s="161" t="s">
        <v>492</v>
      </c>
      <c r="E494" s="160" t="s">
        <v>2542</v>
      </c>
      <c r="F494" s="36"/>
      <c r="G494" s="48"/>
      <c r="H494" s="159" t="s">
        <v>141</v>
      </c>
      <c r="I494" s="52"/>
      <c r="J494" s="53"/>
      <c r="K494" s="38"/>
      <c r="L494" s="157"/>
      <c r="M494" s="50"/>
      <c r="N494" s="61"/>
      <c r="O494" s="38" t="str">
        <f>IF(Q494="", "NO PRIORITY", IF(ISNA(_xlfn.XLOOKUP(Q494, Organizations!Q:Q, Organizations!P:P, "")), "NO ORG NAME", IF(_xlfn.XLOOKUP(Q494, Organizations!Q:Q, Organizations!P:P, "")="", "NO PRIORITY", _xlfn.XLOOKUP(Q494, Organizations!Q:Q, Organizations!P:P, ""))))</f>
        <v>NO PRIORITY</v>
      </c>
      <c r="R494" s="9" t="str">
        <f t="shared" si="8"/>
        <v>Chef's Warehouse - Chicago|Alissa Jeffery</v>
      </c>
    </row>
    <row r="495" spans="2:18" ht="30.2" customHeight="1">
      <c r="B495" s="212" t="str">
        <f>IF(D495="", "NO PRIORITY", IF(ISNA(_xlfn.XLOOKUP(D495, Organizations!C:C, Organizations!B:B, "")), "NO ORG NAME", IF(_xlfn.XLOOKUP(D495, Organizations!C:C, Organizations!B:B, "")="", "NO PRIORITY", _xlfn.XLOOKUP(D495, Organizations!C:C, Organizations!B:B, ""))))</f>
        <v>A</v>
      </c>
      <c r="C495" s="130" t="s">
        <v>3126</v>
      </c>
      <c r="D495" s="161" t="s">
        <v>1712</v>
      </c>
      <c r="E495" s="160" t="s">
        <v>2380</v>
      </c>
      <c r="F495" s="36" t="s">
        <v>3127</v>
      </c>
      <c r="G495" s="48"/>
      <c r="H495" s="159" t="s">
        <v>141</v>
      </c>
      <c r="I495" s="52"/>
      <c r="J495" s="53"/>
      <c r="K495" s="38"/>
      <c r="L495" s="157"/>
      <c r="M495" s="50"/>
      <c r="N495" s="61"/>
      <c r="O495" s="38" t="str">
        <f>IF(Q495="", "NO PRIORITY", IF(ISNA(_xlfn.XLOOKUP(Q495, Organizations!Q:Q, Organizations!P:P, "")), "NO ORG NAME", IF(_xlfn.XLOOKUP(Q495, Organizations!Q:Q, Organizations!P:P, "")="", "NO PRIORITY", _xlfn.XLOOKUP(Q495, Organizations!Q:Q, Organizations!P:P, ""))))</f>
        <v>NO PRIORITY</v>
      </c>
      <c r="R495" s="9" t="str">
        <f t="shared" si="8"/>
        <v>Testa Produce|Jennifer Fried</v>
      </c>
    </row>
    <row r="496" spans="2:18" ht="30.2" customHeight="1">
      <c r="B496" s="212" t="str">
        <f>IF(D496="", "NO PRIORITY", IF(ISNA(_xlfn.XLOOKUP(D496, Organizations!C:C, Organizations!B:B, "")), "NO ORG NAME", IF(_xlfn.XLOOKUP(D496, Organizations!C:C, Organizations!B:B, "")="", "NO PRIORITY", _xlfn.XLOOKUP(D496, Organizations!C:C, Organizations!B:B, ""))))</f>
        <v>A</v>
      </c>
      <c r="C496" s="130" t="s">
        <v>3128</v>
      </c>
      <c r="D496" s="161" t="s">
        <v>1823</v>
      </c>
      <c r="E496" s="160" t="s">
        <v>2542</v>
      </c>
      <c r="F496" s="36" t="s">
        <v>3129</v>
      </c>
      <c r="G496" s="48"/>
      <c r="H496" s="159" t="s">
        <v>138</v>
      </c>
      <c r="I496" s="52"/>
      <c r="J496" s="53"/>
      <c r="K496" s="38"/>
      <c r="L496" s="157"/>
      <c r="M496" s="50"/>
      <c r="N496" s="61"/>
      <c r="O496" s="38" t="str">
        <f>IF(Q496="", "NO PRIORITY", IF(ISNA(_xlfn.XLOOKUP(Q496, Organizations!Q:Q, Organizations!P:P, "")), "NO ORG NAME", IF(_xlfn.XLOOKUP(Q496, Organizations!Q:Q, Organizations!P:P, "")="", "NO PRIORITY", _xlfn.XLOOKUP(Q496, Organizations!Q:Q, Organizations!P:P, ""))))</f>
        <v>NO PRIORITY</v>
      </c>
      <c r="R496" s="9" t="str">
        <f t="shared" si="8"/>
        <v>University of Notre Dame|Cheryl Bauer</v>
      </c>
    </row>
    <row r="497" spans="2:18" ht="30.2" customHeight="1">
      <c r="B497" s="212" t="str">
        <f>IF(D497="", "NO PRIORITY", IF(ISNA(_xlfn.XLOOKUP(D497, Organizations!C:C, Organizations!B:B, "")), "NO ORG NAME", IF(_xlfn.XLOOKUP(D497, Organizations!C:C, Organizations!B:B, "")="", "NO PRIORITY", _xlfn.XLOOKUP(D497, Organizations!C:C, Organizations!B:B, ""))))</f>
        <v>A</v>
      </c>
      <c r="C497" s="130" t="s">
        <v>3130</v>
      </c>
      <c r="D497" s="161" t="s">
        <v>1825</v>
      </c>
      <c r="E497" s="160" t="s">
        <v>2542</v>
      </c>
      <c r="F497" s="36" t="s">
        <v>3131</v>
      </c>
      <c r="G497" s="48"/>
      <c r="H497" s="159" t="s">
        <v>138</v>
      </c>
      <c r="I497" s="52"/>
      <c r="J497" s="53"/>
      <c r="K497" s="38"/>
      <c r="L497" s="157"/>
      <c r="M497" s="50"/>
      <c r="N497" s="61"/>
      <c r="O497" s="38" t="str">
        <f>IF(Q497="", "NO PRIORITY", IF(ISNA(_xlfn.XLOOKUP(Q497, Organizations!Q:Q, Organizations!P:P, "")), "NO ORG NAME", IF(_xlfn.XLOOKUP(Q497, Organizations!Q:Q, Organizations!P:P, "")="", "NO PRIORITY", _xlfn.XLOOKUP(Q497, Organizations!Q:Q, Organizations!P:P, ""))))</f>
        <v>NO PRIORITY</v>
      </c>
      <c r="R497" s="9" t="str">
        <f t="shared" si="8"/>
        <v>Upper crust |Mason Upton</v>
      </c>
    </row>
    <row r="498" spans="2:18" ht="30.2" customHeight="1">
      <c r="B498" s="212" t="str">
        <f>IF(D498="", "NO PRIORITY", IF(ISNA(_xlfn.XLOOKUP(D498, Organizations!C:C, Organizations!B:B, "")), "NO ORG NAME", IF(_xlfn.XLOOKUP(D498, Organizations!C:C, Organizations!B:B, "")="", "NO PRIORITY", _xlfn.XLOOKUP(D498, Organizations!C:C, Organizations!B:B, ""))))</f>
        <v>NO PRIORITY</v>
      </c>
      <c r="C498" s="130" t="s">
        <v>3132</v>
      </c>
      <c r="D498" s="161" t="s">
        <v>3133</v>
      </c>
      <c r="E498" s="160" t="s">
        <v>2542</v>
      </c>
      <c r="F498" s="36"/>
      <c r="G498" s="48"/>
      <c r="H498" s="159"/>
      <c r="I498" s="52"/>
      <c r="J498" s="53"/>
      <c r="K498" s="38"/>
      <c r="L498" s="157"/>
      <c r="M498" s="50"/>
      <c r="N498" s="61"/>
      <c r="O498" s="38" t="str">
        <f>IF(Q498="", "NO PRIORITY", IF(ISNA(_xlfn.XLOOKUP(Q498, Organizations!Q:Q, Organizations!P:P, "")), "NO ORG NAME", IF(_xlfn.XLOOKUP(Q498, Organizations!Q:Q, Organizations!P:P, "")="", "NO PRIORITY", _xlfn.XLOOKUP(Q498, Organizations!Q:Q, Organizations!P:P, ""))))</f>
        <v>NO PRIORITY</v>
      </c>
      <c r="R498" s="9" t="str">
        <f t="shared" si="8"/>
        <v>baldwin Wallace|Matt Regula</v>
      </c>
    </row>
    <row r="499" spans="2:18" ht="30.2" customHeight="1">
      <c r="B499" s="212" t="str">
        <f>IF(D499="", "NO PRIORITY", IF(ISNA(_xlfn.XLOOKUP(D499, Organizations!C:C, Organizations!B:B, "")), "NO ORG NAME", IF(_xlfn.XLOOKUP(D499, Organizations!C:C, Organizations!B:B, "")="", "NO PRIORITY", _xlfn.XLOOKUP(D499, Organizations!C:C, Organizations!B:B, ""))))</f>
        <v>A</v>
      </c>
      <c r="C499" s="130" t="s">
        <v>3134</v>
      </c>
      <c r="D499" s="161" t="s">
        <v>465</v>
      </c>
      <c r="E499" s="160" t="s">
        <v>2380</v>
      </c>
      <c r="F499" s="36"/>
      <c r="G499" s="48"/>
      <c r="H499" s="159"/>
      <c r="I499" s="52"/>
      <c r="J499" s="53"/>
      <c r="K499" s="38"/>
      <c r="L499" s="157"/>
      <c r="M499" s="50"/>
      <c r="N499" s="61"/>
      <c r="O499" s="38" t="str">
        <f>IF(Q499="", "NO PRIORITY", IF(ISNA(_xlfn.XLOOKUP(Q499, Organizations!Q:Q, Organizations!P:P, "")), "NO ORG NAME", IF(_xlfn.XLOOKUP(Q499, Organizations!Q:Q, Organizations!P:P, "")="", "NO PRIORITY", _xlfn.XLOOKUP(Q499, Organizations!Q:Q, Organizations!P:P, ""))))</f>
        <v>NO PRIORITY</v>
      </c>
      <c r="R499" s="9" t="str">
        <f t="shared" si="8"/>
        <v>Century|Mike Roper</v>
      </c>
    </row>
    <row r="500" spans="2:18" ht="30.2" customHeight="1">
      <c r="B500" s="212" t="str">
        <f>IF(D500="", "NO PRIORITY", IF(ISNA(_xlfn.XLOOKUP(D500, Organizations!C:C, Organizations!B:B, "")), "NO ORG NAME", IF(_xlfn.XLOOKUP(D500, Organizations!C:C, Organizations!B:B, "")="", "NO PRIORITY", _xlfn.XLOOKUP(D500, Organizations!C:C, Organizations!B:B, ""))))</f>
        <v>A</v>
      </c>
      <c r="C500" s="130" t="s">
        <v>3135</v>
      </c>
      <c r="D500" s="161" t="s">
        <v>1092</v>
      </c>
      <c r="E500" s="160" t="s">
        <v>2380</v>
      </c>
      <c r="F500" s="36"/>
      <c r="G500" s="48"/>
      <c r="H500" s="159"/>
      <c r="I500" s="52"/>
      <c r="J500" s="53"/>
      <c r="K500" s="38"/>
      <c r="L500" s="157"/>
      <c r="M500" s="50"/>
      <c r="N500" s="61"/>
      <c r="O500" s="38" t="str">
        <f>IF(Q500="", "NO PRIORITY", IF(ISNA(_xlfn.XLOOKUP(Q500, Organizations!Q:Q, Organizations!P:P, "")), "NO ORG NAME", IF(_xlfn.XLOOKUP(Q500, Organizations!Q:Q, Organizations!P:P, "")="", "NO PRIORITY", _xlfn.XLOOKUP(Q500, Organizations!Q:Q, Organizations!P:P, ""))))</f>
        <v>NO PRIORITY</v>
      </c>
      <c r="R500" s="9" t="str">
        <f t="shared" si="8"/>
        <v>Lipari|Delaney McCarrey</v>
      </c>
    </row>
    <row r="501" spans="2:18" ht="30.2" customHeight="1">
      <c r="B501" s="212" t="str">
        <f>IF(D501="", "NO PRIORITY", IF(ISNA(_xlfn.XLOOKUP(D501, Organizations!C:C, Organizations!B:B, "")), "NO ORG NAME", IF(_xlfn.XLOOKUP(D501, Organizations!C:C, Organizations!B:B, "")="", "NO PRIORITY", _xlfn.XLOOKUP(D501, Organizations!C:C, Organizations!B:B, ""))))</f>
        <v>A</v>
      </c>
      <c r="C501" s="130" t="s">
        <v>3136</v>
      </c>
      <c r="D501" s="161" t="s">
        <v>1821</v>
      </c>
      <c r="E501" s="160" t="s">
        <v>2438</v>
      </c>
      <c r="F501" s="36"/>
      <c r="G501" s="48"/>
      <c r="H501" s="159"/>
      <c r="I501" s="52"/>
      <c r="J501" s="53"/>
      <c r="K501" s="38"/>
      <c r="L501" s="157"/>
      <c r="M501" s="50"/>
      <c r="N501" s="61"/>
      <c r="O501" s="38" t="str">
        <f>IF(Q501="", "NO PRIORITY", IF(ISNA(_xlfn.XLOOKUP(Q501, Organizations!Q:Q, Organizations!P:P, "")), "NO ORG NAME", IF(_xlfn.XLOOKUP(Q501, Organizations!Q:Q, Organizations!P:P, "")="", "NO PRIORITY", _xlfn.XLOOKUP(Q501, Organizations!Q:Q, Organizations!P:P, ""))))</f>
        <v>NO PRIORITY</v>
      </c>
      <c r="R501" s="9" t="str">
        <f t="shared" si="8"/>
        <v>University of Michigan|Frank Turchan</v>
      </c>
    </row>
    <row r="502" spans="2:18" ht="30.2" customHeight="1">
      <c r="B502" s="212" t="str">
        <f>IF(D502="", "NO PRIORITY", IF(ISNA(_xlfn.XLOOKUP(D502, Organizations!C:C, Organizations!B:B, "")), "NO ORG NAME", IF(_xlfn.XLOOKUP(D502, Organizations!C:C, Organizations!B:B, "")="", "NO PRIORITY", _xlfn.XLOOKUP(D502, Organizations!C:C, Organizations!B:B, ""))))</f>
        <v>A</v>
      </c>
      <c r="C502" s="130" t="s">
        <v>3137</v>
      </c>
      <c r="D502" s="161" t="s">
        <v>1679</v>
      </c>
      <c r="E502" s="160" t="s">
        <v>2542</v>
      </c>
      <c r="F502" s="36"/>
      <c r="G502" s="48"/>
      <c r="H502" s="159"/>
      <c r="I502" s="52"/>
      <c r="J502" s="53"/>
      <c r="K502" s="38"/>
      <c r="L502" s="157"/>
      <c r="M502" s="50"/>
      <c r="N502" s="61"/>
      <c r="O502" s="38" t="str">
        <f>IF(Q502="", "NO PRIORITY", IF(ISNA(_xlfn.XLOOKUP(Q502, Organizations!Q:Q, Organizations!P:P, "")), "NO ORG NAME", IF(_xlfn.XLOOKUP(Q502, Organizations!Q:Q, Organizations!P:P, "")="", "NO PRIORITY", _xlfn.XLOOKUP(Q502, Organizations!Q:Q, Organizations!P:P, ""))))</f>
        <v>NO PRIORITY</v>
      </c>
      <c r="R502" s="9" t="str">
        <f t="shared" si="8"/>
        <v>Superior|Brad Dempsey</v>
      </c>
    </row>
    <row r="503" spans="2:18" ht="30.2" customHeight="1">
      <c r="B503" s="212" t="str">
        <f>IF(D503="", "NO PRIORITY", IF(ISNA(_xlfn.XLOOKUP(D503, Organizations!C:C, Organizations!B:B, "")), "NO ORG NAME", IF(_xlfn.XLOOKUP(D503, Organizations!C:C, Organizations!B:B, "")="", "NO PRIORITY", _xlfn.XLOOKUP(D503, Organizations!C:C, Organizations!B:B, ""))))</f>
        <v>A</v>
      </c>
      <c r="C503" s="130" t="s">
        <v>3138</v>
      </c>
      <c r="D503" s="161" t="s">
        <v>634</v>
      </c>
      <c r="E503" s="160" t="s">
        <v>2377</v>
      </c>
      <c r="F503" s="36"/>
      <c r="G503" s="48"/>
      <c r="H503" s="159"/>
      <c r="I503" s="52"/>
      <c r="J503" s="53"/>
      <c r="K503" s="38"/>
      <c r="L503" s="157"/>
      <c r="M503" s="50"/>
      <c r="N503" s="61"/>
      <c r="O503" s="38" t="str">
        <f>IF(Q503="", "NO PRIORITY", IF(ISNA(_xlfn.XLOOKUP(Q503, Organizations!Q:Q, Organizations!P:P, "")), "NO ORG NAME", IF(_xlfn.XLOOKUP(Q503, Organizations!Q:Q, Organizations!P:P, "")="", "NO PRIORITY", _xlfn.XLOOKUP(Q503, Organizations!Q:Q, Organizations!P:P, ""))))</f>
        <v>NO PRIORITY</v>
      </c>
      <c r="R503" s="9" t="str">
        <f t="shared" si="8"/>
        <v>dirty franks|Chad Neer</v>
      </c>
    </row>
    <row r="504" spans="2:18" ht="30.2" customHeight="1">
      <c r="B504" s="212" t="str">
        <f>IF(D504="", "NO PRIORITY", IF(ISNA(_xlfn.XLOOKUP(D504, Organizations!C:C, Organizations!B:B, "")), "NO ORG NAME", IF(_xlfn.XLOOKUP(D504, Organizations!C:C, Organizations!B:B, "")="", "NO PRIORITY", _xlfn.XLOOKUP(D504, Organizations!C:C, Organizations!B:B, ""))))</f>
        <v>A</v>
      </c>
      <c r="C504" s="130" t="s">
        <v>3139</v>
      </c>
      <c r="D504" s="161" t="s">
        <v>1692</v>
      </c>
      <c r="E504" s="160" t="s">
        <v>2377</v>
      </c>
      <c r="F504" s="36"/>
      <c r="G504" s="48"/>
      <c r="H504" s="159"/>
      <c r="I504" s="52"/>
      <c r="J504" s="53"/>
      <c r="K504" s="38"/>
      <c r="L504" s="157"/>
      <c r="M504" s="50"/>
      <c r="N504" s="61"/>
      <c r="O504" s="38" t="str">
        <f>IF(Q504="", "NO PRIORITY", IF(ISNA(_xlfn.XLOOKUP(Q504, Organizations!Q:Q, Organizations!P:P, "")), "NO ORG NAME", IF(_xlfn.XLOOKUP(Q504, Organizations!Q:Q, Organizations!P:P, "")="", "NO PRIORITY", _xlfn.XLOOKUP(Q504, Organizations!Q:Q, Organizations!P:P, ""))))</f>
        <v>NO PRIORITY</v>
      </c>
      <c r="R504" s="9" t="str">
        <f t="shared" si="8"/>
        <v>Sysco GR|jeff Hall</v>
      </c>
    </row>
    <row r="505" spans="2:18" ht="30.2" customHeight="1">
      <c r="B505" s="212" t="str">
        <f>IF(D505="", "NO PRIORITY", IF(ISNA(_xlfn.XLOOKUP(D505, Organizations!C:C, Organizations!B:B, "")), "NO ORG NAME", IF(_xlfn.XLOOKUP(D505, Organizations!C:C, Organizations!B:B, "")="", "NO PRIORITY", _xlfn.XLOOKUP(D505, Organizations!C:C, Organizations!B:B, ""))))</f>
        <v>A</v>
      </c>
      <c r="C505" s="130" t="s">
        <v>3140</v>
      </c>
      <c r="D505" s="161" t="s">
        <v>1021</v>
      </c>
      <c r="E505" s="160"/>
      <c r="F505" s="36"/>
      <c r="G505" s="48"/>
      <c r="H505" s="159"/>
      <c r="I505" s="52"/>
      <c r="J505" s="53" t="s">
        <v>3141</v>
      </c>
      <c r="K505" s="38" t="s">
        <v>1023</v>
      </c>
      <c r="L505" s="157" t="s">
        <v>136</v>
      </c>
      <c r="M505" s="50">
        <v>46322</v>
      </c>
      <c r="N505" s="61" t="s">
        <v>3142</v>
      </c>
      <c r="O505" s="38" t="str">
        <f>IF(Q505="", "NO PRIORITY", IF(ISNA(_xlfn.XLOOKUP(Q505, Organizations!Q:Q, Organizations!P:P, "")), "NO ORG NAME", IF(_xlfn.XLOOKUP(Q505, Organizations!Q:Q, Organizations!P:P, "")="", "NO PRIORITY", _xlfn.XLOOKUP(Q505, Organizations!Q:Q, Organizations!P:P, ""))))</f>
        <v>NO PRIORITY</v>
      </c>
      <c r="R505" s="9" t="str">
        <f t="shared" si="8"/>
        <v>Just a dash catering|sheena hawkins</v>
      </c>
    </row>
    <row r="506" spans="2:18" ht="30.2" customHeight="1">
      <c r="B506" s="212" t="str">
        <f>IF(D506="", "NO PRIORITY", IF(ISNA(_xlfn.XLOOKUP(D506, Organizations!C:C, Organizations!B:B, "")), "NO ORG NAME", IF(_xlfn.XLOOKUP(D506, Organizations!C:C, Organizations!B:B, "")="", "NO PRIORITY", _xlfn.XLOOKUP(D506, Organizations!C:C, Organizations!B:B, ""))))</f>
        <v>A</v>
      </c>
      <c r="C506" s="130" t="s">
        <v>3143</v>
      </c>
      <c r="D506" s="161" t="s">
        <v>1021</v>
      </c>
      <c r="E506" s="160" t="s">
        <v>2512</v>
      </c>
      <c r="F506" s="36"/>
      <c r="G506" s="48"/>
      <c r="H506" s="159"/>
      <c r="I506" s="52"/>
      <c r="J506" s="53" t="s">
        <v>3141</v>
      </c>
      <c r="K506" s="38" t="s">
        <v>1023</v>
      </c>
      <c r="L506" s="157" t="s">
        <v>136</v>
      </c>
      <c r="M506" s="50">
        <v>46322</v>
      </c>
      <c r="N506" s="61" t="s">
        <v>3144</v>
      </c>
      <c r="O506" s="38" t="str">
        <f>IF(Q506="", "NO PRIORITY", IF(ISNA(_xlfn.XLOOKUP(Q506, Organizations!Q:Q, Organizations!P:P, "")), "NO ORG NAME", IF(_xlfn.XLOOKUP(Q506, Organizations!Q:Q, Organizations!P:P, "")="", "NO PRIORITY", _xlfn.XLOOKUP(Q506, Organizations!Q:Q, Organizations!P:P, ""))))</f>
        <v>NO PRIORITY</v>
      </c>
      <c r="R506" s="9" t="str">
        <f t="shared" si="8"/>
        <v>Just a dash catering|Syreeta Hawkins</v>
      </c>
    </row>
    <row r="507" spans="2:18" ht="30.2" customHeight="1">
      <c r="B507" s="212" t="str">
        <f>IF(D507="", "NO PRIORITY", IF(ISNA(_xlfn.XLOOKUP(D507, Organizations!C:C, Organizations!B:B, "")), "NO ORG NAME", IF(_xlfn.XLOOKUP(D507, Organizations!C:C, Organizations!B:B, "")="", "NO PRIORITY", _xlfn.XLOOKUP(D507, Organizations!C:C, Organizations!B:B, ""))))</f>
        <v>A</v>
      </c>
      <c r="C507" s="130" t="s">
        <v>3145</v>
      </c>
      <c r="D507" s="161" t="s">
        <v>1021</v>
      </c>
      <c r="E507" s="160" t="s">
        <v>2438</v>
      </c>
      <c r="F507" s="36"/>
      <c r="G507" s="48"/>
      <c r="H507" s="159"/>
      <c r="I507" s="52"/>
      <c r="J507" s="53" t="s">
        <v>3141</v>
      </c>
      <c r="K507" s="38" t="s">
        <v>1023</v>
      </c>
      <c r="L507" s="157" t="s">
        <v>136</v>
      </c>
      <c r="M507" s="50">
        <v>46322</v>
      </c>
      <c r="N507" s="61" t="s">
        <v>3146</v>
      </c>
      <c r="O507" s="38" t="str">
        <f>IF(Q507="", "NO PRIORITY", IF(ISNA(_xlfn.XLOOKUP(Q507, Organizations!Q:Q, Organizations!P:P, "")), "NO ORG NAME", IF(_xlfn.XLOOKUP(Q507, Organizations!Q:Q, Organizations!P:P, "")="", "NO PRIORITY", _xlfn.XLOOKUP(Q507, Organizations!Q:Q, Organizations!P:P, ""))))</f>
        <v>NO PRIORITY</v>
      </c>
      <c r="R507" s="9" t="str">
        <f t="shared" si="8"/>
        <v>Just a dash catering|angel Perry</v>
      </c>
    </row>
    <row r="508" spans="2:18" ht="30.2" customHeight="1">
      <c r="B508" s="212" t="str">
        <f>IF(D508="", "NO PRIORITY", IF(ISNA(_xlfn.XLOOKUP(D508, Organizations!C:C, Organizations!B:B, "")), "NO ORG NAME", IF(_xlfn.XLOOKUP(D508, Organizations!C:C, Organizations!B:B, "")="", "NO PRIORITY", _xlfn.XLOOKUP(D508, Organizations!C:C, Organizations!B:B, ""))))</f>
        <v>A</v>
      </c>
      <c r="C508" s="130" t="s">
        <v>3147</v>
      </c>
      <c r="D508" s="161" t="s">
        <v>1021</v>
      </c>
      <c r="E508" s="160" t="s">
        <v>2780</v>
      </c>
      <c r="F508" s="36"/>
      <c r="G508" s="48"/>
      <c r="H508" s="159"/>
      <c r="I508" s="52"/>
      <c r="J508" s="53" t="s">
        <v>3141</v>
      </c>
      <c r="K508" s="38" t="s">
        <v>1023</v>
      </c>
      <c r="L508" s="157" t="s">
        <v>136</v>
      </c>
      <c r="M508" s="50">
        <v>46322</v>
      </c>
      <c r="N508" s="61" t="s">
        <v>3146</v>
      </c>
      <c r="O508" s="38" t="str">
        <f>IF(Q508="", "NO PRIORITY", IF(ISNA(_xlfn.XLOOKUP(Q508, Organizations!Q:Q, Organizations!P:P, "")), "NO ORG NAME", IF(_xlfn.XLOOKUP(Q508, Organizations!Q:Q, Organizations!P:P, "")="", "NO PRIORITY", _xlfn.XLOOKUP(Q508, Organizations!Q:Q, Organizations!P:P, ""))))</f>
        <v>NO PRIORITY</v>
      </c>
      <c r="R508" s="9" t="str">
        <f t="shared" si="8"/>
        <v>Just a dash catering|tianna johnson</v>
      </c>
    </row>
    <row r="509" spans="2:18" ht="30.2" customHeight="1">
      <c r="B509" s="212" t="str">
        <f>IF(D509="", "NO PRIORITY", IF(ISNA(_xlfn.XLOOKUP(D509, Organizations!C:C, Organizations!B:B, "")), "NO ORG NAME", IF(_xlfn.XLOOKUP(D509, Organizations!C:C, Organizations!B:B, "")="", "NO PRIORITY", _xlfn.XLOOKUP(D509, Organizations!C:C, Organizations!B:B, ""))))</f>
        <v>A</v>
      </c>
      <c r="C509" s="130" t="s">
        <v>3148</v>
      </c>
      <c r="D509" s="161" t="s">
        <v>1021</v>
      </c>
      <c r="E509" s="160" t="s">
        <v>2403</v>
      </c>
      <c r="F509" s="36"/>
      <c r="G509" s="48"/>
      <c r="H509" s="159"/>
      <c r="I509" s="52"/>
      <c r="J509" s="53" t="s">
        <v>3141</v>
      </c>
      <c r="K509" s="38" t="s">
        <v>1023</v>
      </c>
      <c r="L509" s="157" t="s">
        <v>136</v>
      </c>
      <c r="M509" s="50">
        <v>46322</v>
      </c>
      <c r="N509" s="61" t="s">
        <v>3146</v>
      </c>
      <c r="O509" s="38" t="str">
        <f>IF(Q509="", "NO PRIORITY", IF(ISNA(_xlfn.XLOOKUP(Q509, Organizations!Q:Q, Organizations!P:P, "")), "NO ORG NAME", IF(_xlfn.XLOOKUP(Q509, Organizations!Q:Q, Organizations!P:P, "")="", "NO PRIORITY", _xlfn.XLOOKUP(Q509, Organizations!Q:Q, Organizations!P:P, ""))))</f>
        <v>NO PRIORITY</v>
      </c>
      <c r="R509" s="9" t="str">
        <f t="shared" si="8"/>
        <v>Just a dash catering|nicole ward</v>
      </c>
    </row>
    <row r="510" spans="2:18" ht="30.2" customHeight="1">
      <c r="B510" s="212" t="str">
        <f>IF(D510="", "NO PRIORITY", IF(ISNA(_xlfn.XLOOKUP(D510, Organizations!C:C, Organizations!B:B, "")), "NO ORG NAME", IF(_xlfn.XLOOKUP(D510, Organizations!C:C, Organizations!B:B, "")="", "NO PRIORITY", _xlfn.XLOOKUP(D510, Organizations!C:C, Organizations!B:B, ""))))</f>
        <v>A</v>
      </c>
      <c r="C510" s="130" t="s">
        <v>3149</v>
      </c>
      <c r="D510" s="161" t="s">
        <v>1646</v>
      </c>
      <c r="E510" s="160" t="s">
        <v>2438</v>
      </c>
      <c r="F510" s="36"/>
      <c r="G510" s="48"/>
      <c r="H510" s="159" t="s">
        <v>166</v>
      </c>
      <c r="I510" s="52"/>
      <c r="J510" s="53" t="s">
        <v>3150</v>
      </c>
      <c r="K510" s="38" t="s">
        <v>1648</v>
      </c>
      <c r="L510" s="157" t="s">
        <v>145</v>
      </c>
      <c r="M510" s="50"/>
      <c r="N510" s="61"/>
      <c r="O510" s="38" t="str">
        <f>IF(Q510="", "NO PRIORITY", IF(ISNA(_xlfn.XLOOKUP(Q510, Organizations!Q:Q, Organizations!P:P, "")), "NO ORG NAME", IF(_xlfn.XLOOKUP(Q510, Organizations!Q:Q, Organizations!P:P, "")="", "NO PRIORITY", _xlfn.XLOOKUP(Q510, Organizations!Q:Q, Organizations!P:P, ""))))</f>
        <v>NO PRIORITY</v>
      </c>
      <c r="R510" s="9" t="str">
        <f t="shared" si="8"/>
        <v>Spirit Elephant|Jorge Esparza</v>
      </c>
    </row>
    <row r="511" spans="2:18" ht="30.2" customHeight="1">
      <c r="B511" s="212" t="str">
        <f>IF(D511="", "NO PRIORITY", IF(ISNA(_xlfn.XLOOKUP(D511, Organizations!C:C, Organizations!B:B, "")), "NO ORG NAME", IF(_xlfn.XLOOKUP(D511, Organizations!C:C, Organizations!B:B, "")="", "NO PRIORITY", _xlfn.XLOOKUP(D511, Organizations!C:C, Organizations!B:B, ""))))</f>
        <v>A</v>
      </c>
      <c r="C511" s="130" t="s">
        <v>3151</v>
      </c>
      <c r="D511" s="161" t="s">
        <v>1731</v>
      </c>
      <c r="E511" s="160" t="s">
        <v>2403</v>
      </c>
      <c r="F511" s="36"/>
      <c r="G511" s="48"/>
      <c r="H511" s="159" t="s">
        <v>166</v>
      </c>
      <c r="I511" s="52"/>
      <c r="J511" s="53" t="s">
        <v>1732</v>
      </c>
      <c r="K511" s="38" t="s">
        <v>144</v>
      </c>
      <c r="L511" s="157" t="s">
        <v>145</v>
      </c>
      <c r="M511" s="50">
        <v>60647</v>
      </c>
      <c r="N511" s="61"/>
      <c r="O511" s="38" t="str">
        <f>IF(Q511="", "NO PRIORITY", IF(ISNA(_xlfn.XLOOKUP(Q511, Organizations!Q:Q, Organizations!P:P, "")), "NO ORG NAME", IF(_xlfn.XLOOKUP(Q511, Organizations!Q:Q, Organizations!P:P, "")="", "NO PRIORITY", _xlfn.XLOOKUP(Q511, Organizations!Q:Q, Organizations!P:P, ""))))</f>
        <v>NO PRIORITY</v>
      </c>
      <c r="R511" s="9" t="str">
        <f t="shared" si="8"/>
        <v xml:space="preserve">The Duplex|Stephan Grey </v>
      </c>
    </row>
    <row r="512" spans="2:18" ht="30.2" customHeight="1">
      <c r="B512" s="212" t="str">
        <f>IF(D512="", "NO PRIORITY", IF(ISNA(_xlfn.XLOOKUP(D512, Organizations!C:C, Organizations!B:B, "")), "NO ORG NAME", IF(_xlfn.XLOOKUP(D512, Organizations!C:C, Organizations!B:B, "")="", "NO PRIORITY", _xlfn.XLOOKUP(D512, Organizations!C:C, Organizations!B:B, ""))))</f>
        <v>A</v>
      </c>
      <c r="C512" s="130" t="s">
        <v>3152</v>
      </c>
      <c r="D512" s="161" t="s">
        <v>887</v>
      </c>
      <c r="E512" s="160" t="s">
        <v>2403</v>
      </c>
      <c r="F512" s="36"/>
      <c r="G512" s="48"/>
      <c r="H512" s="159" t="s">
        <v>166</v>
      </c>
      <c r="I512" s="52"/>
      <c r="J512" s="53" t="s">
        <v>888</v>
      </c>
      <c r="K512" s="38" t="s">
        <v>889</v>
      </c>
      <c r="L512" s="157" t="s">
        <v>145</v>
      </c>
      <c r="M512" s="50">
        <v>60804</v>
      </c>
      <c r="N512" s="61"/>
      <c r="O512" s="38" t="str">
        <f>IF(Q512="", "NO PRIORITY", IF(ISNA(_xlfn.XLOOKUP(Q512, Organizations!Q:Q, Organizations!P:P, "")), "NO ORG NAME", IF(_xlfn.XLOOKUP(Q512, Organizations!Q:Q, Organizations!P:P, "")="", "NO PRIORITY", _xlfn.XLOOKUP(Q512, Organizations!Q:Q, Organizations!P:P, ""))))</f>
        <v>NO PRIORITY</v>
      </c>
      <c r="R512" s="9" t="str">
        <f t="shared" si="8"/>
        <v>Hacienda Calavera|Antonio Herrera</v>
      </c>
    </row>
    <row r="513" spans="2:18" ht="30.2" customHeight="1">
      <c r="B513" s="212" t="str">
        <f>IF(D513="", "NO PRIORITY", IF(ISNA(_xlfn.XLOOKUP(D513, Organizations!C:C, Organizations!B:B, "")), "NO ORG NAME", IF(_xlfn.XLOOKUP(D513, Organizations!C:C, Organizations!B:B, "")="", "NO PRIORITY", _xlfn.XLOOKUP(D513, Organizations!C:C, Organizations!B:B, ""))))</f>
        <v>A</v>
      </c>
      <c r="C513" s="130" t="s">
        <v>3153</v>
      </c>
      <c r="D513" s="161" t="s">
        <v>967</v>
      </c>
      <c r="E513" s="160" t="s">
        <v>2380</v>
      </c>
      <c r="F513" s="36"/>
      <c r="G513" s="48"/>
      <c r="H513" s="159"/>
      <c r="I513" s="52"/>
      <c r="J513" s="53"/>
      <c r="K513" s="38"/>
      <c r="L513" s="157"/>
      <c r="M513" s="50"/>
      <c r="N513" s="61"/>
      <c r="O513" s="38" t="str">
        <f>IF(Q513="", "NO PRIORITY", IF(ISNA(_xlfn.XLOOKUP(Q513, Organizations!Q:Q, Organizations!P:P, "")), "NO ORG NAME", IF(_xlfn.XLOOKUP(Q513, Organizations!Q:Q, Organizations!P:P, "")="", "NO PRIORITY", _xlfn.XLOOKUP(Q513, Organizations!Q:Q, Organizations!P:P, ""))))</f>
        <v>NO PRIORITY</v>
      </c>
      <c r="R513" s="9" t="str">
        <f t="shared" si="8"/>
        <v>In the Game Hollywood Park|Chris Gonsowski</v>
      </c>
    </row>
    <row r="514" spans="2:18" ht="30.2" customHeight="1">
      <c r="B514" s="212" t="str">
        <f>IF(D514="", "NO PRIORITY", IF(ISNA(_xlfn.XLOOKUP(D514, Organizations!C:C, Organizations!B:B, "")), "NO ORG NAME", IF(_xlfn.XLOOKUP(D514, Organizations!C:C, Organizations!B:B, "")="", "NO PRIORITY", _xlfn.XLOOKUP(D514, Organizations!C:C, Organizations!B:B, ""))))</f>
        <v>B</v>
      </c>
      <c r="C514" s="130" t="s">
        <v>3154</v>
      </c>
      <c r="D514" s="161" t="s">
        <v>1661</v>
      </c>
      <c r="E514" s="160" t="s">
        <v>2403</v>
      </c>
      <c r="F514" s="36"/>
      <c r="G514" s="48"/>
      <c r="H514" s="159"/>
      <c r="I514" s="52"/>
      <c r="J514" s="53"/>
      <c r="K514" s="38"/>
      <c r="L514" s="157"/>
      <c r="M514" s="50"/>
      <c r="N514" s="61"/>
      <c r="O514" s="38" t="str">
        <f>IF(Q514="", "NO PRIORITY", IF(ISNA(_xlfn.XLOOKUP(Q514, Organizations!Q:Q, Organizations!P:P, "")), "NO ORG NAME", IF(_xlfn.XLOOKUP(Q514, Organizations!Q:Q, Organizations!P:P, "")="", "NO PRIORITY", _xlfn.XLOOKUP(Q514, Organizations!Q:Q, Organizations!P:P, ""))))</f>
        <v>NO PRIORITY</v>
      </c>
      <c r="R514" s="9" t="str">
        <f t="shared" si="8"/>
        <v>STACKED Pancake House|Antonio Demacopoulos</v>
      </c>
    </row>
    <row r="515" spans="2:18" ht="30.2" customHeight="1">
      <c r="B515" s="212" t="str">
        <f>IF(D515="", "NO PRIORITY", IF(ISNA(_xlfn.XLOOKUP(D515, Organizations!C:C, Organizations!B:B, "")), "NO ORG NAME", IF(_xlfn.XLOOKUP(D515, Organizations!C:C, Organizations!B:B, "")="", "NO PRIORITY", _xlfn.XLOOKUP(D515, Organizations!C:C, Organizations!B:B, ""))))</f>
        <v>A</v>
      </c>
      <c r="C515" s="130" t="s">
        <v>3155</v>
      </c>
      <c r="D515" s="161" t="s">
        <v>1906</v>
      </c>
      <c r="E515" s="160" t="s">
        <v>2780</v>
      </c>
      <c r="F515" s="36" t="s">
        <v>3156</v>
      </c>
      <c r="G515" s="48"/>
      <c r="H515" s="159"/>
      <c r="I515" s="52"/>
      <c r="J515" s="53"/>
      <c r="K515" s="38"/>
      <c r="L515" s="157"/>
      <c r="M515" s="50"/>
      <c r="N515" s="61"/>
      <c r="O515" s="38" t="str">
        <f>IF(Q515="", "NO PRIORITY", IF(ISNA(_xlfn.XLOOKUP(Q515, Organizations!Q:Q, Organizations!P:P, "")), "NO ORG NAME", IF(_xlfn.XLOOKUP(Q515, Organizations!Q:Q, Organizations!P:P, "")="", "NO PRIORITY", _xlfn.XLOOKUP(Q515, Organizations!Q:Q, Organizations!P:P, ""))))</f>
        <v>NO PRIORITY</v>
      </c>
      <c r="R515" s="9" t="str">
        <f t="shared" si="8"/>
        <v>Wind Creek Casino|Roger Kuehn</v>
      </c>
    </row>
    <row r="516" spans="2:18" ht="30.2" customHeight="1">
      <c r="B516" s="212" t="str">
        <f>IF(D516="", "NO PRIORITY", IF(ISNA(_xlfn.XLOOKUP(D516, Organizations!C:C, Organizations!B:B, "")), "NO ORG NAME", IF(_xlfn.XLOOKUP(D516, Organizations!C:C, Organizations!B:B, "")="", "NO PRIORITY", _xlfn.XLOOKUP(D516, Organizations!C:C, Organizations!B:B, ""))))</f>
        <v>A</v>
      </c>
      <c r="C516" s="130" t="s">
        <v>3157</v>
      </c>
      <c r="D516" s="161" t="s">
        <v>1906</v>
      </c>
      <c r="E516" s="160" t="s">
        <v>3158</v>
      </c>
      <c r="F516" s="36" t="s">
        <v>3159</v>
      </c>
      <c r="G516" s="48"/>
      <c r="H516" s="159"/>
      <c r="I516" s="52"/>
      <c r="J516" s="53"/>
      <c r="K516" s="38"/>
      <c r="L516" s="157"/>
      <c r="M516" s="50"/>
      <c r="N516" s="61"/>
      <c r="O516" s="38" t="str">
        <f>IF(Q516="", "NO PRIORITY", IF(ISNA(_xlfn.XLOOKUP(Q516, Organizations!Q:Q, Organizations!P:P, "")), "NO ORG NAME", IF(_xlfn.XLOOKUP(Q516, Organizations!Q:Q, Organizations!P:P, "")="", "NO PRIORITY", _xlfn.XLOOKUP(Q516, Organizations!Q:Q, Organizations!P:P, ""))))</f>
        <v>NO PRIORITY</v>
      </c>
      <c r="R516" s="9" t="str">
        <f t="shared" si="8"/>
        <v>Wind Creek Casino|Shane Farzad</v>
      </c>
    </row>
    <row r="517" spans="2:18" ht="30.2" customHeight="1">
      <c r="B517" s="212" t="str">
        <f>IF(D517="", "NO PRIORITY", IF(ISNA(_xlfn.XLOOKUP(D517, Organizations!C:C, Organizations!B:B, "")), "NO ORG NAME", IF(_xlfn.XLOOKUP(D517, Organizations!C:C, Organizations!B:B, "")="", "NO PRIORITY", _xlfn.XLOOKUP(D517, Organizations!C:C, Organizations!B:B, ""))))</f>
        <v>A</v>
      </c>
      <c r="C517" s="130" t="s">
        <v>3160</v>
      </c>
      <c r="D517" s="161" t="s">
        <v>1216</v>
      </c>
      <c r="E517" s="160" t="s">
        <v>2438</v>
      </c>
      <c r="F517" s="36"/>
      <c r="G517" s="48"/>
      <c r="H517" s="159"/>
      <c r="I517" s="52"/>
      <c r="J517" s="53"/>
      <c r="K517" s="38"/>
      <c r="L517" s="157"/>
      <c r="M517" s="50"/>
      <c r="N517" s="61"/>
      <c r="O517" s="38" t="str">
        <f>IF(Q517="", "NO PRIORITY", IF(ISNA(_xlfn.XLOOKUP(Q517, Organizations!Q:Q, Organizations!P:P, "")), "NO ORG NAME", IF(_xlfn.XLOOKUP(Q517, Organizations!Q:Q, Organizations!P:P, "")="", "NO PRIORITY", _xlfn.XLOOKUP(Q517, Organizations!Q:Q, Organizations!P:P, ""))))</f>
        <v>NO PRIORITY</v>
      </c>
      <c r="R517" s="9" t="str">
        <f t="shared" si="8"/>
        <v>Millenium Restaurant Group|eric gillish</v>
      </c>
    </row>
    <row r="518" spans="2:18" ht="30.2" customHeight="1">
      <c r="B518" s="212" t="str">
        <f>IF(D518="", "NO PRIORITY", IF(ISNA(_xlfn.XLOOKUP(D518, Organizations!C:C, Organizations!B:B, "")), "NO ORG NAME", IF(_xlfn.XLOOKUP(D518, Organizations!C:C, Organizations!B:B, "")="", "NO PRIORITY", _xlfn.XLOOKUP(D518, Organizations!C:C, Organizations!B:B, ""))))</f>
        <v>A</v>
      </c>
      <c r="C518" s="130" t="s">
        <v>3161</v>
      </c>
      <c r="D518" s="161" t="s">
        <v>1713</v>
      </c>
      <c r="E518" s="160" t="s">
        <v>2403</v>
      </c>
      <c r="F518" s="36"/>
      <c r="G518" s="48"/>
      <c r="H518" s="159"/>
      <c r="I518" s="52"/>
      <c r="J518" s="53"/>
      <c r="K518" s="38"/>
      <c r="L518" s="157"/>
      <c r="M518" s="50"/>
      <c r="N518" s="61"/>
      <c r="O518" s="38" t="str">
        <f>IF(Q518="", "NO PRIORITY", IF(ISNA(_xlfn.XLOOKUP(Q518, Organizations!Q:Q, Organizations!P:P, "")), "NO ORG NAME", IF(_xlfn.XLOOKUP(Q518, Organizations!Q:Q, Organizations!P:P, "")="", "NO PRIORITY", _xlfn.XLOOKUP(Q518, Organizations!Q:Q, Organizations!P:P, ""))))</f>
        <v>NO PRIORITY</v>
      </c>
      <c r="R518" s="9" t="str">
        <f t="shared" si="8"/>
        <v>texas corner meats|dino</v>
      </c>
    </row>
    <row r="519" spans="2:18" ht="30.2" customHeight="1">
      <c r="B519" s="212" t="str">
        <f>IF(D519="", "NO PRIORITY", IF(ISNA(_xlfn.XLOOKUP(D519, Organizations!C:C, Organizations!B:B, "")), "NO ORG NAME", IF(_xlfn.XLOOKUP(D519, Organizations!C:C, Organizations!B:B, "")="", "NO PRIORITY", _xlfn.XLOOKUP(D519, Organizations!C:C, Organizations!B:B, ""))))</f>
        <v>A</v>
      </c>
      <c r="C519" s="130"/>
      <c r="D519" s="161" t="s">
        <v>495</v>
      </c>
      <c r="E519" s="160"/>
      <c r="F519" s="36"/>
      <c r="G519" s="48"/>
      <c r="H519" s="159"/>
      <c r="I519" s="52"/>
      <c r="J519" s="53"/>
      <c r="K519" s="38"/>
      <c r="L519" s="157"/>
      <c r="M519" s="50"/>
      <c r="N519" s="61"/>
      <c r="O519" s="38" t="str">
        <f>IF(Q519="", "NO PRIORITY", IF(ISNA(_xlfn.XLOOKUP(Q519, Organizations!Q:Q, Organizations!P:P, "")), "NO ORG NAME", IF(_xlfn.XLOOKUP(Q519, Organizations!Q:Q, Organizations!P:P, "")="", "NO PRIORITY", _xlfn.XLOOKUP(Q519, Organizations!Q:Q, Organizations!P:P, ""))))</f>
        <v>NO PRIORITY</v>
      </c>
      <c r="R519" s="9" t="str">
        <f t="shared" si="8"/>
        <v>chelsea retirement|</v>
      </c>
    </row>
    <row r="520" spans="2:18" ht="30.2" customHeight="1">
      <c r="B520" s="212" t="str">
        <f>IF(D520="", "NO PRIORITY", IF(ISNA(_xlfn.XLOOKUP(D520, Organizations!C:C, Organizations!B:B, "")), "NO ORG NAME", IF(_xlfn.XLOOKUP(D520, Organizations!C:C, Organizations!B:B, "")="", "NO PRIORITY", _xlfn.XLOOKUP(D520, Organizations!C:C, Organizations!B:B, ""))))</f>
        <v>A</v>
      </c>
      <c r="C520" s="130" t="s">
        <v>3162</v>
      </c>
      <c r="D520" s="161" t="s">
        <v>917</v>
      </c>
      <c r="E520" s="160" t="s">
        <v>2438</v>
      </c>
      <c r="F520" s="36"/>
      <c r="G520" s="48"/>
      <c r="H520" s="159"/>
      <c r="I520" s="52"/>
      <c r="J520" s="53"/>
      <c r="K520" s="38"/>
      <c r="L520" s="157"/>
      <c r="M520" s="50"/>
      <c r="N520" s="61"/>
      <c r="O520" s="38" t="str">
        <f>IF(Q520="", "NO PRIORITY", IF(ISNA(_xlfn.XLOOKUP(Q520, Organizations!Q:Q, Organizations!P:P, "")), "NO ORG NAME", IF(_xlfn.XLOOKUP(Q520, Organizations!Q:Q, Organizations!P:P, "")="", "NO PRIORITY", _xlfn.XLOOKUP(Q520, Organizations!Q:Q, Organizations!P:P, ""))))</f>
        <v>NO PRIORITY</v>
      </c>
      <c r="R520" s="9" t="str">
        <f t="shared" si="8"/>
        <v>high dive|jared</v>
      </c>
    </row>
    <row r="521" spans="2:18" ht="30.2" customHeight="1">
      <c r="B521" s="212" t="str">
        <f>IF(D521="", "NO PRIORITY", IF(ISNA(_xlfn.XLOOKUP(D521, Organizations!C:C, Organizations!B:B, "")), "NO ORG NAME", IF(_xlfn.XLOOKUP(D521, Organizations!C:C, Organizations!B:B, "")="", "NO PRIORITY", _xlfn.XLOOKUP(D521, Organizations!C:C, Organizations!B:B, ""))))</f>
        <v>A</v>
      </c>
      <c r="C521" s="130" t="s">
        <v>3163</v>
      </c>
      <c r="D521" s="161" t="s">
        <v>1436</v>
      </c>
      <c r="E521" s="160" t="s">
        <v>2438</v>
      </c>
      <c r="F521" s="36"/>
      <c r="G521" s="48"/>
      <c r="H521" s="159"/>
      <c r="I521" s="52"/>
      <c r="J521" s="53"/>
      <c r="K521" s="38"/>
      <c r="L521" s="157"/>
      <c r="M521" s="50"/>
      <c r="N521" s="61"/>
      <c r="O521" s="38" t="str">
        <f>IF(Q521="", "NO PRIORITY", IF(ISNA(_xlfn.XLOOKUP(Q521, Organizations!Q:Q, Organizations!P:P, "")), "NO ORG NAME", IF(_xlfn.XLOOKUP(Q521, Organizations!Q:Q, Organizations!P:P, "")="", "NO PRIORITY", _xlfn.XLOOKUP(Q521, Organizations!Q:Q, Organizations!P:P, ""))))</f>
        <v>NO PRIORITY</v>
      </c>
      <c r="R521" s="9" t="str">
        <f t="shared" si="8"/>
        <v>Principal|drew</v>
      </c>
    </row>
    <row r="522" spans="2:18" ht="30.2" customHeight="1">
      <c r="B522" s="212" t="str">
        <f>IF(D522="", "NO PRIORITY", IF(ISNA(_xlfn.XLOOKUP(D522, Organizations!C:C, Organizations!B:B, "")), "NO ORG NAME", IF(_xlfn.XLOOKUP(D522, Organizations!C:C, Organizations!B:B, "")="", "NO PRIORITY", _xlfn.XLOOKUP(D522, Organizations!C:C, Organizations!B:B, ""))))</f>
        <v>A</v>
      </c>
      <c r="C522" s="130" t="s">
        <v>2350</v>
      </c>
      <c r="D522" s="161" t="s">
        <v>237</v>
      </c>
      <c r="E522" s="160" t="s">
        <v>2377</v>
      </c>
      <c r="F522" s="36"/>
      <c r="G522" s="48"/>
      <c r="H522" s="159"/>
      <c r="I522" s="52"/>
      <c r="J522" s="53"/>
      <c r="K522" s="38"/>
      <c r="L522" s="157"/>
      <c r="M522" s="50"/>
      <c r="N522" s="61"/>
      <c r="O522" s="38" t="str">
        <f>IF(Q522="", "NO PRIORITY", IF(ISNA(_xlfn.XLOOKUP(Q522, Organizations!Q:Q, Organizations!P:P, "")), "NO ORG NAME", IF(_xlfn.XLOOKUP(Q522, Organizations!Q:Q, Organizations!P:P, "")="", "NO PRIORITY", _xlfn.XLOOKUP(Q522, Organizations!Q:Q, Organizations!P:P, ""))))</f>
        <v>NO PRIORITY</v>
      </c>
      <c r="R522" s="9" t="str">
        <f t="shared" si="8"/>
        <v>GFS|Sam Butler</v>
      </c>
    </row>
    <row r="523" spans="2:18" ht="30.2" customHeight="1">
      <c r="B523" s="212" t="str">
        <f>IF(D523="", "NO PRIORITY", IF(ISNA(_xlfn.XLOOKUP(D523, Organizations!C:C, Organizations!B:B, "")), "NO ORG NAME", IF(_xlfn.XLOOKUP(D523, Organizations!C:C, Organizations!B:B, "")="", "NO PRIORITY", _xlfn.XLOOKUP(D523, Organizations!C:C, Organizations!B:B, ""))))</f>
        <v>A</v>
      </c>
      <c r="C523" s="130" t="s">
        <v>3164</v>
      </c>
      <c r="D523" s="161" t="s">
        <v>237</v>
      </c>
      <c r="E523" s="160" t="s">
        <v>2380</v>
      </c>
      <c r="F523" s="36"/>
      <c r="G523" s="48"/>
      <c r="H523" s="159"/>
      <c r="I523" s="52"/>
      <c r="J523" s="53"/>
      <c r="K523" s="38"/>
      <c r="L523" s="157"/>
      <c r="M523" s="50"/>
      <c r="N523" s="61"/>
      <c r="O523" s="38" t="str">
        <f>IF(Q523="", "NO PRIORITY", IF(ISNA(_xlfn.XLOOKUP(Q523, Organizations!Q:Q, Organizations!P:P, "")), "NO ORG NAME", IF(_xlfn.XLOOKUP(Q523, Organizations!Q:Q, Organizations!P:P, "")="", "NO PRIORITY", _xlfn.XLOOKUP(Q523, Organizations!Q:Q, Organizations!P:P, ""))))</f>
        <v>NO PRIORITY</v>
      </c>
      <c r="R523" s="9" t="str">
        <f t="shared" si="8"/>
        <v>GFS|chad bruinslott</v>
      </c>
    </row>
    <row r="524" spans="2:18" ht="30.2" customHeight="1">
      <c r="B524" s="212" t="str">
        <f>IF(D524="", "NO PRIORITY", IF(ISNA(_xlfn.XLOOKUP(D524, Organizations!C:C, Organizations!B:B, "")), "NO ORG NAME", IF(_xlfn.XLOOKUP(D524, Organizations!C:C, Organizations!B:B, "")="", "NO PRIORITY", _xlfn.XLOOKUP(D524, Organizations!C:C, Organizations!B:B, ""))))</f>
        <v>A</v>
      </c>
      <c r="C524" s="130" t="s">
        <v>3165</v>
      </c>
      <c r="D524" s="161" t="s">
        <v>1679</v>
      </c>
      <c r="E524" s="160" t="s">
        <v>2377</v>
      </c>
      <c r="F524" s="36"/>
      <c r="G524" s="48"/>
      <c r="H524" s="159"/>
      <c r="I524" s="52"/>
      <c r="J524" s="53"/>
      <c r="K524" s="38"/>
      <c r="L524" s="157"/>
      <c r="M524" s="50"/>
      <c r="N524" s="61"/>
      <c r="O524" s="38" t="str">
        <f>IF(Q524="", "NO PRIORITY", IF(ISNA(_xlfn.XLOOKUP(Q524, Organizations!Q:Q, Organizations!P:P, "")), "NO ORG NAME", IF(_xlfn.XLOOKUP(Q524, Organizations!Q:Q, Organizations!P:P, "")="", "NO PRIORITY", _xlfn.XLOOKUP(Q524, Organizations!Q:Q, Organizations!P:P, ""))))</f>
        <v>NO PRIORITY</v>
      </c>
      <c r="R524" s="9" t="str">
        <f t="shared" si="8"/>
        <v>Superior|Tim Gernatt</v>
      </c>
    </row>
    <row r="525" spans="2:18" ht="30.2" customHeight="1">
      <c r="B525" s="212" t="str">
        <f>IF(D525="", "NO PRIORITY", IF(ISNA(_xlfn.XLOOKUP(D525, Organizations!C:C, Organizations!B:B, "")), "NO ORG NAME", IF(_xlfn.XLOOKUP(D525, Organizations!C:C, Organizations!B:B, "")="", "NO PRIORITY", _xlfn.XLOOKUP(D525, Organizations!C:C, Organizations!B:B, ""))))</f>
        <v>A</v>
      </c>
      <c r="C525" s="130" t="s">
        <v>3166</v>
      </c>
      <c r="D525" s="161" t="s">
        <v>1679</v>
      </c>
      <c r="E525" s="160" t="s">
        <v>2377</v>
      </c>
      <c r="F525" s="36"/>
      <c r="G525" s="48"/>
      <c r="H525" s="159"/>
      <c r="I525" s="52"/>
      <c r="J525" s="53"/>
      <c r="K525" s="38"/>
      <c r="L525" s="157"/>
      <c r="M525" s="50"/>
      <c r="N525" s="61"/>
      <c r="O525" s="38" t="str">
        <f>IF(Q525="", "NO PRIORITY", IF(ISNA(_xlfn.XLOOKUP(Q525, Organizations!Q:Q, Organizations!P:P, "")), "NO ORG NAME", IF(_xlfn.XLOOKUP(Q525, Organizations!Q:Q, Organizations!P:P, "")="", "NO PRIORITY", _xlfn.XLOOKUP(Q525, Organizations!Q:Q, Organizations!P:P, ""))))</f>
        <v>NO PRIORITY</v>
      </c>
      <c r="R525" s="9" t="str">
        <f t="shared" si="8"/>
        <v>Superior|eric prall</v>
      </c>
    </row>
    <row r="526" spans="2:18" ht="30.2" customHeight="1">
      <c r="B526" s="212" t="str">
        <f>IF(D526="", "NO PRIORITY", IF(ISNA(_xlfn.XLOOKUP(D526, Organizations!C:C, Organizations!B:B, "")), "NO ORG NAME", IF(_xlfn.XLOOKUP(D526, Organizations!C:C, Organizations!B:B, "")="", "NO PRIORITY", _xlfn.XLOOKUP(D526, Organizations!C:C, Organizations!B:B, ""))))</f>
        <v>A</v>
      </c>
      <c r="C526" s="130" t="s">
        <v>3167</v>
      </c>
      <c r="D526" s="161" t="s">
        <v>237</v>
      </c>
      <c r="E526" s="160" t="s">
        <v>2377</v>
      </c>
      <c r="F526" s="36"/>
      <c r="G526" s="48"/>
      <c r="H526" s="159"/>
      <c r="I526" s="52"/>
      <c r="J526" s="53"/>
      <c r="K526" s="38"/>
      <c r="L526" s="157"/>
      <c r="M526" s="50"/>
      <c r="N526" s="61"/>
      <c r="O526" s="38" t="str">
        <f>IF(Q526="", "NO PRIORITY", IF(ISNA(_xlfn.XLOOKUP(Q526, Organizations!Q:Q, Organizations!P:P, "")), "NO ORG NAME", IF(_xlfn.XLOOKUP(Q526, Organizations!Q:Q, Organizations!P:P, "")="", "NO PRIORITY", _xlfn.XLOOKUP(Q526, Organizations!Q:Q, Organizations!P:P, ""))))</f>
        <v>NO PRIORITY</v>
      </c>
      <c r="R526" s="9" t="str">
        <f t="shared" si="8"/>
        <v>GFS|tom fredrick</v>
      </c>
    </row>
    <row r="527" spans="2:18" ht="30.2" customHeight="1">
      <c r="B527" s="212" t="str">
        <f>IF(D527="", "NO PRIORITY", IF(ISNA(_xlfn.XLOOKUP(D527, Organizations!C:C, Organizations!B:B, "")), "NO ORG NAME", IF(_xlfn.XLOOKUP(D527, Organizations!C:C, Organizations!B:B, "")="", "NO PRIORITY", _xlfn.XLOOKUP(D527, Organizations!C:C, Organizations!B:B, ""))))</f>
        <v>A</v>
      </c>
      <c r="C527" s="130" t="s">
        <v>3168</v>
      </c>
      <c r="D527" s="161" t="s">
        <v>237</v>
      </c>
      <c r="E527" s="160" t="s">
        <v>2377</v>
      </c>
      <c r="F527" s="36"/>
      <c r="G527" s="48"/>
      <c r="H527" s="159"/>
      <c r="I527" s="52"/>
      <c r="J527" s="53"/>
      <c r="K527" s="38"/>
      <c r="L527" s="157"/>
      <c r="M527" s="50"/>
      <c r="N527" s="61"/>
      <c r="O527" s="38" t="str">
        <f>IF(Q527="", "NO PRIORITY", IF(ISNA(_xlfn.XLOOKUP(Q527, Organizations!Q:Q, Organizations!P:P, "")), "NO ORG NAME", IF(_xlfn.XLOOKUP(Q527, Organizations!Q:Q, Organizations!P:P, "")="", "NO PRIORITY", _xlfn.XLOOKUP(Q527, Organizations!Q:Q, Organizations!P:P, ""))))</f>
        <v>NO PRIORITY</v>
      </c>
      <c r="R527" s="9" t="str">
        <f t="shared" si="8"/>
        <v>GFS|patrick shaw</v>
      </c>
    </row>
    <row r="528" spans="2:18" ht="30.2" customHeight="1">
      <c r="B528" s="212" t="str">
        <f>IF(D528="", "NO PRIORITY", IF(ISNA(_xlfn.XLOOKUP(D528, Organizations!C:C, Organizations!B:B, "")), "NO ORG NAME", IF(_xlfn.XLOOKUP(D528, Organizations!C:C, Organizations!B:B, "")="", "NO PRIORITY", _xlfn.XLOOKUP(D528, Organizations!C:C, Organizations!B:B, ""))))</f>
        <v>A</v>
      </c>
      <c r="C528" s="130" t="s">
        <v>3169</v>
      </c>
      <c r="D528" s="161" t="s">
        <v>237</v>
      </c>
      <c r="E528" s="160" t="s">
        <v>2377</v>
      </c>
      <c r="F528" s="36"/>
      <c r="G528" s="48"/>
      <c r="H528" s="159"/>
      <c r="I528" s="52"/>
      <c r="J528" s="53"/>
      <c r="K528" s="38"/>
      <c r="L528" s="157"/>
      <c r="M528" s="50"/>
      <c r="N528" s="61"/>
      <c r="O528" s="38" t="str">
        <f>IF(Q528="", "NO PRIORITY", IF(ISNA(_xlfn.XLOOKUP(Q528, Organizations!Q:Q, Organizations!P:P, "")), "NO ORG NAME", IF(_xlfn.XLOOKUP(Q528, Organizations!Q:Q, Organizations!P:P, "")="", "NO PRIORITY", _xlfn.XLOOKUP(Q528, Organizations!Q:Q, Organizations!P:P, ""))))</f>
        <v>NO PRIORITY</v>
      </c>
      <c r="R528" s="9" t="str">
        <f t="shared" si="8"/>
        <v>GFS|ryan bennick</v>
      </c>
    </row>
    <row r="529" spans="2:18" ht="30.2" customHeight="1">
      <c r="B529" s="212" t="str">
        <f>IF(D529="", "NO PRIORITY", IF(ISNA(_xlfn.XLOOKUP(D529, Organizations!C:C, Organizations!B:B, "")), "NO ORG NAME", IF(_xlfn.XLOOKUP(D529, Organizations!C:C, Organizations!B:B, "")="", "NO PRIORITY", _xlfn.XLOOKUP(D529, Organizations!C:C, Organizations!B:B, ""))))</f>
        <v>A</v>
      </c>
      <c r="C529" s="130"/>
      <c r="D529" s="161" t="s">
        <v>403</v>
      </c>
      <c r="E529" s="160"/>
      <c r="F529" s="36"/>
      <c r="G529" s="48"/>
      <c r="H529" s="159"/>
      <c r="I529" s="52"/>
      <c r="J529" s="53"/>
      <c r="K529" s="38"/>
      <c r="L529" s="157"/>
      <c r="M529" s="50"/>
      <c r="N529" s="61"/>
      <c r="O529" s="38" t="str">
        <f>IF(Q529="", "NO PRIORITY", IF(ISNA(_xlfn.XLOOKUP(Q529, Organizations!Q:Q, Organizations!P:P, "")), "NO ORG NAME", IF(_xlfn.XLOOKUP(Q529, Organizations!Q:Q, Organizations!P:P, "")="", "NO PRIORITY", _xlfn.XLOOKUP(Q529, Organizations!Q:Q, Organizations!P:P, ""))))</f>
        <v>NO PRIORITY</v>
      </c>
      <c r="R529" s="9" t="str">
        <f t="shared" si="8"/>
        <v>brick and brine|</v>
      </c>
    </row>
    <row r="530" spans="2:18" ht="30.2" customHeight="1">
      <c r="B530" s="212" t="str">
        <f>IF(D530="", "NO PRIORITY", IF(ISNA(_xlfn.XLOOKUP(D530, Organizations!C:C, Organizations!B:B, "")), "NO ORG NAME", IF(_xlfn.XLOOKUP(D530, Organizations!C:C, Organizations!B:B, "")="", "NO PRIORITY", _xlfn.XLOOKUP(D530, Organizations!C:C, Organizations!B:B, ""))))</f>
        <v>A</v>
      </c>
      <c r="C530" s="130"/>
      <c r="D530" s="161" t="s">
        <v>1909</v>
      </c>
      <c r="E530" s="160"/>
      <c r="F530" s="36"/>
      <c r="G530" s="48"/>
      <c r="H530" s="159"/>
      <c r="I530" s="52"/>
      <c r="J530" s="53"/>
      <c r="K530" s="38"/>
      <c r="L530" s="157"/>
      <c r="M530" s="50"/>
      <c r="N530" s="61"/>
      <c r="O530" s="38" t="str">
        <f>IF(Q530="", "NO PRIORITY", IF(ISNA(_xlfn.XLOOKUP(Q530, Organizations!Q:Q, Organizations!P:P, "")), "NO ORG NAME", IF(_xlfn.XLOOKUP(Q530, Organizations!Q:Q, Organizations!P:P, "")="", "NO PRIORITY", _xlfn.XLOOKUP(Q530, Organizations!Q:Q, Organizations!P:P, ""))))</f>
        <v>NO PRIORITY</v>
      </c>
      <c r="R530" s="9" t="str">
        <f t="shared" si="8"/>
        <v>wl social house|</v>
      </c>
    </row>
    <row r="531" spans="2:18" ht="30.2" customHeight="1">
      <c r="B531" s="212" t="str">
        <f>IF(D531="", "NO PRIORITY", IF(ISNA(_xlfn.XLOOKUP(D531, Organizations!C:C, Organizations!B:B, "")), "NO ORG NAME", IF(_xlfn.XLOOKUP(D531, Organizations!C:C, Organizations!B:B, "")="", "NO PRIORITY", _xlfn.XLOOKUP(D531, Organizations!C:C, Organizations!B:B, ""))))</f>
        <v>NO PRIORITY</v>
      </c>
      <c r="C531" s="130"/>
      <c r="D531" s="161" t="s">
        <v>3170</v>
      </c>
      <c r="E531" s="160"/>
      <c r="F531" s="36"/>
      <c r="G531" s="48"/>
      <c r="H531" s="159"/>
      <c r="I531" s="52"/>
      <c r="J531" s="53"/>
      <c r="K531" s="38"/>
      <c r="L531" s="157"/>
      <c r="M531" s="50"/>
      <c r="N531" s="61"/>
      <c r="O531" s="38" t="str">
        <f>IF(Q531="", "NO PRIORITY", IF(ISNA(_xlfn.XLOOKUP(Q531, Organizations!Q:Q, Organizations!P:P, "")), "NO ORG NAME", IF(_xlfn.XLOOKUP(Q531, Organizations!Q:Q, Organizations!P:P, "")="", "NO PRIORITY", _xlfn.XLOOKUP(Q531, Organizations!Q:Q, Organizations!P:P, ""))))</f>
        <v>NO PRIORITY</v>
      </c>
      <c r="R531" s="9" t="str">
        <f t="shared" si="8"/>
        <v>bells|</v>
      </c>
    </row>
    <row r="532" spans="2:18" ht="30.2" customHeight="1">
      <c r="B532" s="212" t="str">
        <f>IF(D532="", "NO PRIORITY", IF(ISNA(_xlfn.XLOOKUP(D532, Organizations!C:C, Organizations!B:B, "")), "NO ORG NAME", IF(_xlfn.XLOOKUP(D532, Organizations!C:C, Organizations!B:B, "")="", "NO PRIORITY", _xlfn.XLOOKUP(D532, Organizations!C:C, Organizations!B:B, ""))))</f>
        <v>A</v>
      </c>
      <c r="C532" s="130"/>
      <c r="D532" s="161" t="s">
        <v>330</v>
      </c>
      <c r="E532" s="160"/>
      <c r="F532" s="36"/>
      <c r="G532" s="48"/>
      <c r="H532" s="159"/>
      <c r="I532" s="52"/>
      <c r="J532" s="53"/>
      <c r="K532" s="38"/>
      <c r="L532" s="157"/>
      <c r="M532" s="50"/>
      <c r="N532" s="61"/>
      <c r="O532" s="38" t="str">
        <f>IF(Q532="", "NO PRIORITY", IF(ISNA(_xlfn.XLOOKUP(Q532, Organizations!Q:Q, Organizations!P:P, "")), "NO ORG NAME", IF(_xlfn.XLOOKUP(Q532, Organizations!Q:Q, Organizations!P:P, "")="", "NO PRIORITY", _xlfn.XLOOKUP(Q532, Organizations!Q:Q, Organizations!P:P, ""))))</f>
        <v>NO PRIORITY</v>
      </c>
      <c r="R532" s="9" t="str">
        <f t="shared" si="8"/>
        <v>beer exchange|</v>
      </c>
    </row>
    <row r="533" spans="2:18" ht="30.2" customHeight="1">
      <c r="B533" s="212" t="str">
        <f>IF(D533="", "NO PRIORITY", IF(ISNA(_xlfn.XLOOKUP(D533, Organizations!C:C, Organizations!B:B, "")), "NO ORG NAME", IF(_xlfn.XLOOKUP(D533, Organizations!C:C, Organizations!B:B, "")="", "NO PRIORITY", _xlfn.XLOOKUP(D533, Organizations!C:C, Organizations!B:B, ""))))</f>
        <v>A</v>
      </c>
      <c r="C533" s="130"/>
      <c r="D533" s="161" t="s">
        <v>940</v>
      </c>
      <c r="E533" s="160"/>
      <c r="F533" s="36"/>
      <c r="G533" s="48"/>
      <c r="H533" s="159"/>
      <c r="I533" s="52"/>
      <c r="J533" s="53"/>
      <c r="K533" s="38"/>
      <c r="L533" s="157"/>
      <c r="M533" s="50"/>
      <c r="N533" s="61"/>
      <c r="O533" s="38" t="str">
        <f>IF(Q533="", "NO PRIORITY", IF(ISNA(_xlfn.XLOOKUP(Q533, Organizations!Q:Q, Organizations!P:P, "")), "NO ORG NAME", IF(_xlfn.XLOOKUP(Q533, Organizations!Q:Q, Organizations!P:P, "")="", "NO PRIORITY", _xlfn.XLOOKUP(Q533, Organizations!Q:Q, Organizations!P:P, ""))))</f>
        <v>NO PRIORITY</v>
      </c>
      <c r="R533" s="9" t="str">
        <f t="shared" si="8"/>
        <v>hopcat|</v>
      </c>
    </row>
    <row r="534" spans="2:18" ht="30.2" customHeight="1">
      <c r="B534" s="212" t="str">
        <f>IF(D534="", "NO PRIORITY", IF(ISNA(_xlfn.XLOOKUP(D534, Organizations!C:C, Organizations!B:B, "")), "NO ORG NAME", IF(_xlfn.XLOOKUP(D534, Organizations!C:C, Organizations!B:B, "")="", "NO PRIORITY", _xlfn.XLOOKUP(D534, Organizations!C:C, Organizations!B:B, ""))))</f>
        <v>A</v>
      </c>
      <c r="C534" s="130"/>
      <c r="D534" s="161" t="s">
        <v>1090</v>
      </c>
      <c r="E534" s="160"/>
      <c r="F534" s="36"/>
      <c r="G534" s="48"/>
      <c r="H534" s="159"/>
      <c r="I534" s="52"/>
      <c r="J534" s="53"/>
      <c r="K534" s="38"/>
      <c r="L534" s="157"/>
      <c r="M534" s="50"/>
      <c r="N534" s="61"/>
      <c r="O534" s="38" t="str">
        <f>IF(Q534="", "NO PRIORITY", IF(ISNA(_xlfn.XLOOKUP(Q534, Organizations!Q:Q, Organizations!P:P, "")), "NO ORG NAME", IF(_xlfn.XLOOKUP(Q534, Organizations!Q:Q, Organizations!P:P, "")="", "NO PRIORITY", _xlfn.XLOOKUP(Q534, Organizations!Q:Q, Organizations!P:P, ""))))</f>
        <v>NO PRIORITY</v>
      </c>
      <c r="R534" s="9" t="str">
        <f t="shared" si="8"/>
        <v>lfg|</v>
      </c>
    </row>
    <row r="535" spans="2:18" ht="30.2" customHeight="1">
      <c r="B535" s="212" t="str">
        <f>IF(D535="", "NO PRIORITY", IF(ISNA(_xlfn.XLOOKUP(D535, Organizations!C:C, Organizations!B:B, "")), "NO ORG NAME", IF(_xlfn.XLOOKUP(D535, Organizations!C:C, Organizations!B:B, "")="", "NO PRIORITY", _xlfn.XLOOKUP(D535, Organizations!C:C, Organizations!B:B, ""))))</f>
        <v>A</v>
      </c>
      <c r="C535" s="130"/>
      <c r="D535" s="161" t="s">
        <v>336</v>
      </c>
      <c r="E535" s="160"/>
      <c r="F535" s="36"/>
      <c r="G535" s="48"/>
      <c r="H535" s="159"/>
      <c r="I535" s="52"/>
      <c r="J535" s="53"/>
      <c r="K535" s="38"/>
      <c r="L535" s="157"/>
      <c r="M535" s="50"/>
      <c r="N535" s="61"/>
      <c r="O535" s="38" t="str">
        <f>IF(Q535="", "NO PRIORITY", IF(ISNA(_xlfn.XLOOKUP(Q535, Organizations!Q:Q, Organizations!P:P, "")), "NO ORG NAME", IF(_xlfn.XLOOKUP(Q535, Organizations!Q:Q, Organizations!P:P, "")="", "NO PRIORITY", _xlfn.XLOOKUP(Q535, Organizations!Q:Q, Organizations!P:P, ""))))</f>
        <v>NO PRIORITY</v>
      </c>
      <c r="R535" s="9" t="str">
        <f t="shared" si="8"/>
        <v>benny dicartas|</v>
      </c>
    </row>
    <row r="536" spans="2:18" ht="30.2" customHeight="1">
      <c r="B536" s="212" t="str">
        <f>IF(D536="", "NO PRIORITY", IF(ISNA(_xlfn.XLOOKUP(D536, Organizations!C:C, Organizations!B:B, "")), "NO ORG NAME", IF(_xlfn.XLOOKUP(D536, Organizations!C:C, Organizations!B:B, "")="", "NO PRIORITY", _xlfn.XLOOKUP(D536, Organizations!C:C, Organizations!B:B, ""))))</f>
        <v>A</v>
      </c>
      <c r="C536" s="130"/>
      <c r="D536" s="161" t="s">
        <v>1573</v>
      </c>
      <c r="E536" s="160"/>
      <c r="F536" s="36"/>
      <c r="G536" s="48"/>
      <c r="H536" s="159"/>
      <c r="I536" s="52"/>
      <c r="J536" s="53"/>
      <c r="K536" s="38"/>
      <c r="L536" s="157"/>
      <c r="M536" s="50"/>
      <c r="N536" s="61"/>
      <c r="O536" s="38" t="str">
        <f>IF(Q536="", "NO PRIORITY", IF(ISNA(_xlfn.XLOOKUP(Q536, Organizations!Q:Q, Organizations!P:P, "")), "NO ORG NAME", IF(_xlfn.XLOOKUP(Q536, Organizations!Q:Q, Organizations!P:P, "")="", "NO PRIORITY", _xlfn.XLOOKUP(Q536, Organizations!Q:Q, Organizations!P:P, ""))))</f>
        <v>NO PRIORITY</v>
      </c>
      <c r="R536" s="9" t="str">
        <f t="shared" si="8"/>
        <v>shakespears|</v>
      </c>
    </row>
    <row r="537" spans="2:18" ht="30.2" customHeight="1">
      <c r="B537" s="212" t="str">
        <f>IF(D537="", "NO PRIORITY", IF(ISNA(_xlfn.XLOOKUP(D537, Organizations!C:C, Organizations!B:B, "")), "NO ORG NAME", IF(_xlfn.XLOOKUP(D537, Organizations!C:C, Organizations!B:B, "")="", "NO PRIORITY", _xlfn.XLOOKUP(D537, Organizations!C:C, Organizations!B:B, ""))))</f>
        <v>A</v>
      </c>
      <c r="C537" s="130"/>
      <c r="D537" s="161" t="s">
        <v>877</v>
      </c>
      <c r="E537" s="160"/>
      <c r="F537" s="36"/>
      <c r="G537" s="48"/>
      <c r="H537" s="159"/>
      <c r="I537" s="52"/>
      <c r="J537" s="53"/>
      <c r="K537" s="38"/>
      <c r="L537" s="157"/>
      <c r="M537" s="50"/>
      <c r="N537" s="61"/>
      <c r="O537" s="38" t="str">
        <f>IF(Q537="", "NO PRIORITY", IF(ISNA(_xlfn.XLOOKUP(Q537, Organizations!Q:Q, Organizations!P:P, "")), "NO ORG NAME", IF(_xlfn.XLOOKUP(Q537, Organizations!Q:Q, Organizations!P:P, "")="", "NO PRIORITY", _xlfn.XLOOKUP(Q537, Organizations!Q:Q, Organizations!P:P, ""))))</f>
        <v>NO PRIORITY</v>
      </c>
      <c r="R537" s="9" t="str">
        <f t="shared" si="8"/>
        <v>greenntop tavern|</v>
      </c>
    </row>
    <row r="538" spans="2:18" ht="30.2" customHeight="1">
      <c r="B538" s="212" t="str">
        <f>IF(D538="", "NO PRIORITY", IF(ISNA(_xlfn.XLOOKUP(D538, Organizations!C:C, Organizations!B:B, "")), "NO ORG NAME", IF(_xlfn.XLOOKUP(D538, Organizations!C:C, Organizations!B:B, "")="", "NO PRIORITY", _xlfn.XLOOKUP(D538, Organizations!C:C, Organizations!B:B, ""))))</f>
        <v>A</v>
      </c>
      <c r="C538" s="130"/>
      <c r="D538" s="161" t="s">
        <v>596</v>
      </c>
      <c r="E538" s="160"/>
      <c r="F538" s="36"/>
      <c r="G538" s="48"/>
      <c r="H538" s="159"/>
      <c r="I538" s="52"/>
      <c r="J538" s="53"/>
      <c r="K538" s="38"/>
      <c r="L538" s="157"/>
      <c r="M538" s="50"/>
      <c r="N538" s="61"/>
      <c r="O538" s="38" t="str">
        <f>IF(Q538="", "NO PRIORITY", IF(ISNA(_xlfn.XLOOKUP(Q538, Organizations!Q:Q, Organizations!P:P, "")), "NO ORG NAME", IF(_xlfn.XLOOKUP(Q538, Organizations!Q:Q, Organizations!P:P, "")="", "NO PRIORITY", _xlfn.XLOOKUP(Q538, Organizations!Q:Q, Organizations!P:P, ""))))</f>
        <v>NO PRIORITY</v>
      </c>
      <c r="R538" s="9" t="str">
        <f t="shared" si="8"/>
        <v>dabney and company|</v>
      </c>
    </row>
    <row r="539" spans="2:18" ht="30.2" customHeight="1">
      <c r="B539" s="212" t="str">
        <f>IF(D539="", "NO PRIORITY", IF(ISNA(_xlfn.XLOOKUP(D539, Organizations!C:C, Organizations!B:B, "")), "NO ORG NAME", IF(_xlfn.XLOOKUP(D539, Organizations!C:C, Organizations!B:B, "")="", "NO PRIORITY", _xlfn.XLOOKUP(D539, Organizations!C:C, Organizations!B:B, ""))))</f>
        <v>A</v>
      </c>
      <c r="C539" s="130"/>
      <c r="D539" s="161" t="s">
        <v>1672</v>
      </c>
      <c r="E539" s="160"/>
      <c r="F539" s="36"/>
      <c r="G539" s="48"/>
      <c r="H539" s="159"/>
      <c r="I539" s="52"/>
      <c r="J539" s="53"/>
      <c r="K539" s="38"/>
      <c r="L539" s="157"/>
      <c r="M539" s="50"/>
      <c r="N539" s="61"/>
      <c r="O539" s="38" t="str">
        <f>IF(Q539="", "NO PRIORITY", IF(ISNA(_xlfn.XLOOKUP(Q539, Organizations!Q:Q, Organizations!P:P, "")), "NO ORG NAME", IF(_xlfn.XLOOKUP(Q539, Organizations!Q:Q, Organizations!P:P, "")="", "NO PRIORITY", _xlfn.XLOOKUP(Q539, Organizations!Q:Q, Organizations!P:P, ""))))</f>
        <v>NO PRIORITY</v>
      </c>
      <c r="R539" s="9" t="str">
        <f t="shared" si="8"/>
        <v>studio grille|</v>
      </c>
    </row>
    <row r="540" spans="2:18" ht="30.2" customHeight="1">
      <c r="B540" s="212" t="str">
        <f>IF(D540="", "NO PRIORITY", IF(ISNA(_xlfn.XLOOKUP(D540, Organizations!C:C, Organizations!B:B, "")), "NO ORG NAME", IF(_xlfn.XLOOKUP(D540, Organizations!C:C, Organizations!B:B, "")="", "NO PRIORITY", _xlfn.XLOOKUP(D540, Organizations!C:C, Organizations!B:B, ""))))</f>
        <v>A</v>
      </c>
      <c r="C540" s="130"/>
      <c r="D540" s="161" t="s">
        <v>904</v>
      </c>
      <c r="E540" s="160"/>
      <c r="F540" s="36"/>
      <c r="G540" s="48"/>
      <c r="H540" s="159"/>
      <c r="I540" s="52"/>
      <c r="J540" s="53"/>
      <c r="K540" s="38"/>
      <c r="L540" s="157"/>
      <c r="M540" s="50"/>
      <c r="N540" s="61"/>
      <c r="O540" s="38" t="str">
        <f>IF(Q540="", "NO PRIORITY", IF(ISNA(_xlfn.XLOOKUP(Q540, Organizations!Q:Q, Organizations!P:P, "")), "NO ORG NAME", IF(_xlfn.XLOOKUP(Q540, Organizations!Q:Q, Organizations!P:P, "")="", "NO PRIORITY", _xlfn.XLOOKUP(Q540, Organizations!Q:Q, Organizations!P:P, ""))))</f>
        <v>NO PRIORITY</v>
      </c>
      <c r="R540" s="9" t="str">
        <f t="shared" si="8"/>
        <v>harveys on the mall|</v>
      </c>
    </row>
    <row r="541" spans="2:18" ht="30.2" customHeight="1">
      <c r="B541" s="212" t="str">
        <f>IF(D541="", "NO PRIORITY", IF(ISNA(_xlfn.XLOOKUP(D541, Organizations!C:C, Organizations!B:B, "")), "NO ORG NAME", IF(_xlfn.XLOOKUP(D541, Organizations!C:C, Organizations!B:B, "")="", "NO PRIORITY", _xlfn.XLOOKUP(D541, Organizations!C:C, Organizations!B:B, ""))))</f>
        <v>NO PRIORITY</v>
      </c>
      <c r="C541" s="130" t="s">
        <v>3171</v>
      </c>
      <c r="D541" s="161" t="s">
        <v>243</v>
      </c>
      <c r="E541" s="160" t="s">
        <v>2403</v>
      </c>
      <c r="F541" s="36" t="s">
        <v>3172</v>
      </c>
      <c r="G541" s="48" t="s">
        <v>3173</v>
      </c>
      <c r="H541" s="159" t="s">
        <v>161</v>
      </c>
      <c r="I541" s="52"/>
      <c r="J541" s="53" t="s">
        <v>244</v>
      </c>
      <c r="K541" s="38" t="s">
        <v>538</v>
      </c>
      <c r="L541" s="157" t="s">
        <v>145</v>
      </c>
      <c r="M541" s="50">
        <v>60445</v>
      </c>
      <c r="N541" s="61"/>
      <c r="O541" s="38" t="str">
        <f>IF(Q541="", "NO PRIORITY", IF(ISNA(_xlfn.XLOOKUP(Q541, Organizations!Q:Q, Organizations!P:P, "")), "NO ORG NAME", IF(_xlfn.XLOOKUP(Q541, Organizations!Q:Q, Organizations!P:P, "")="", "NO PRIORITY", _xlfn.XLOOKUP(Q541, Organizations!Q:Q, Organizations!P:P, ""))))</f>
        <v>NO PRIORITY</v>
      </c>
      <c r="R541" s="9" t="str">
        <f t="shared" si="8"/>
        <v>At the Office Bar&amp; Grill|Sue and Tim</v>
      </c>
    </row>
    <row r="542" spans="2:18" ht="30.2" customHeight="1">
      <c r="B542" s="212" t="str">
        <f>IF(D542="", "NO PRIORITY", IF(ISNA(_xlfn.XLOOKUP(D542, Organizations!C:C, Organizations!B:B, "")), "NO ORG NAME", IF(_xlfn.XLOOKUP(D542, Organizations!C:C, Organizations!B:B, "")="", "NO PRIORITY", _xlfn.XLOOKUP(D542, Organizations!C:C, Organizations!B:B, ""))))</f>
        <v>NO PRIORITY</v>
      </c>
      <c r="C542" s="130" t="s">
        <v>3174</v>
      </c>
      <c r="D542" s="161" t="s">
        <v>1752</v>
      </c>
      <c r="E542" s="160" t="s">
        <v>2403</v>
      </c>
      <c r="F542" s="36"/>
      <c r="G542" s="48"/>
      <c r="H542" s="159" t="s">
        <v>161</v>
      </c>
      <c r="I542" s="52"/>
      <c r="J542" s="53" t="s">
        <v>1753</v>
      </c>
      <c r="K542" s="38" t="s">
        <v>538</v>
      </c>
      <c r="L542" s="157" t="s">
        <v>145</v>
      </c>
      <c r="M542" s="50">
        <v>60445</v>
      </c>
      <c r="N542" s="61"/>
      <c r="O542" s="38" t="str">
        <f>IF(Q542="", "NO PRIORITY", IF(ISNA(_xlfn.XLOOKUP(Q542, Organizations!Q:Q, Organizations!P:P, "")), "NO ORG NAME", IF(_xlfn.XLOOKUP(Q542, Organizations!Q:Q, Organizations!P:P, "")="", "NO PRIORITY", _xlfn.XLOOKUP(Q542, Organizations!Q:Q, Organizations!P:P, ""))))</f>
        <v>NO PRIORITY</v>
      </c>
      <c r="R542" s="9" t="str">
        <f t="shared" si="8"/>
        <v>The Point Sports Bar|Emily</v>
      </c>
    </row>
    <row r="543" spans="2:18" ht="30.2" customHeight="1">
      <c r="B543" s="212" t="str">
        <f>IF(D543="", "NO PRIORITY", IF(ISNA(_xlfn.XLOOKUP(D543, Organizations!C:C, Organizations!B:B, "")), "NO ORG NAME", IF(_xlfn.XLOOKUP(D543, Organizations!C:C, Organizations!B:B, "")="", "NO PRIORITY", _xlfn.XLOOKUP(D543, Organizations!C:C, Organizations!B:B, ""))))</f>
        <v>D</v>
      </c>
      <c r="C543" s="130" t="s">
        <v>3175</v>
      </c>
      <c r="D543" s="161" t="s">
        <v>1304</v>
      </c>
      <c r="E543" s="160" t="s">
        <v>2380</v>
      </c>
      <c r="F543" s="36"/>
      <c r="G543" s="48"/>
      <c r="H543" s="159" t="s">
        <v>161</v>
      </c>
      <c r="I543" s="52"/>
      <c r="J543" s="53" t="s">
        <v>3176</v>
      </c>
      <c r="K543" s="38" t="s">
        <v>1307</v>
      </c>
      <c r="L543" s="157" t="s">
        <v>145</v>
      </c>
      <c r="M543" s="50">
        <v>60452</v>
      </c>
      <c r="N543" s="61"/>
      <c r="O543" s="38" t="str">
        <f>IF(Q543="", "NO PRIORITY", IF(ISNA(_xlfn.XLOOKUP(Q543, Organizations!Q:Q, Organizations!P:P, "")), "NO ORG NAME", IF(_xlfn.XLOOKUP(Q543, Organizations!Q:Q, Organizations!P:P, "")="", "NO PRIORITY", _xlfn.XLOOKUP(Q543, Organizations!Q:Q, Organizations!P:P, ""))))</f>
        <v>NO PRIORITY</v>
      </c>
      <c r="R543" s="9" t="str">
        <f t="shared" si="8"/>
        <v>Olivers Bar &amp; Grill|George and Tim</v>
      </c>
    </row>
    <row r="544" spans="2:18" ht="30.2" customHeight="1">
      <c r="B544" s="212" t="str">
        <f>IF(D544="", "NO PRIORITY", IF(ISNA(_xlfn.XLOOKUP(D544, Organizations!C:C, Organizations!B:B, "")), "NO ORG NAME", IF(_xlfn.XLOOKUP(D544, Organizations!C:C, Organizations!B:B, "")="", "NO PRIORITY", _xlfn.XLOOKUP(D544, Organizations!C:C, Organizations!B:B, ""))))</f>
        <v>NO PRIORITY</v>
      </c>
      <c r="C544" s="130" t="s">
        <v>3177</v>
      </c>
      <c r="D544" s="161" t="s">
        <v>1735</v>
      </c>
      <c r="E544" s="160" t="s">
        <v>2512</v>
      </c>
      <c r="F544" s="36"/>
      <c r="G544" s="48" t="s">
        <v>3100</v>
      </c>
      <c r="H544" s="159" t="s">
        <v>161</v>
      </c>
      <c r="I544" s="52"/>
      <c r="J544" s="53" t="s">
        <v>1736</v>
      </c>
      <c r="K544" s="38" t="s">
        <v>1737</v>
      </c>
      <c r="L544" s="157" t="s">
        <v>145</v>
      </c>
      <c r="M544" s="50">
        <v>60426</v>
      </c>
      <c r="N544" s="61"/>
      <c r="O544" s="38" t="str">
        <f>IF(Q544="", "NO PRIORITY", IF(ISNA(_xlfn.XLOOKUP(Q544, Organizations!Q:Q, Organizations!P:P, "")), "NO ORG NAME", IF(_xlfn.XLOOKUP(Q544, Organizations!Q:Q, Organizations!P:P, "")="", "NO PRIORITY", _xlfn.XLOOKUP(Q544, Organizations!Q:Q, Organizations!P:P, ""))))</f>
        <v>NO PRIORITY</v>
      </c>
      <c r="R544" s="9" t="str">
        <f t="shared" si="8"/>
        <v>The Entrance Restaurant|Javier</v>
      </c>
    </row>
    <row r="545" spans="2:18" ht="30.2" customHeight="1">
      <c r="B545" s="212" t="str">
        <f>IF(D545="", "NO PRIORITY", IF(ISNA(_xlfn.XLOOKUP(D545, Organizations!C:C, Organizations!B:B, "")), "NO ORG NAME", IF(_xlfn.XLOOKUP(D545, Organizations!C:C, Organizations!B:B, "")="", "NO PRIORITY", _xlfn.XLOOKUP(D545, Organizations!C:C, Organizations!B:B, ""))))</f>
        <v>A+</v>
      </c>
      <c r="C545" s="130" t="s">
        <v>3178</v>
      </c>
      <c r="D545" s="161" t="s">
        <v>160</v>
      </c>
      <c r="E545" s="160" t="s">
        <v>2377</v>
      </c>
      <c r="F545" s="36" t="s">
        <v>3179</v>
      </c>
      <c r="G545" s="48"/>
      <c r="H545" s="159"/>
      <c r="I545" s="52"/>
      <c r="J545" s="53"/>
      <c r="K545" s="38"/>
      <c r="L545" s="157"/>
      <c r="M545" s="50"/>
      <c r="N545" s="61"/>
      <c r="O545" s="38" t="str">
        <f>IF(Q545="", "NO PRIORITY", IF(ISNA(_xlfn.XLOOKUP(Q545, Organizations!Q:Q, Organizations!P:P, "")), "NO ORG NAME", IF(_xlfn.XLOOKUP(Q545, Organizations!Q:Q, Organizations!P:P, "")="", "NO PRIORITY", _xlfn.XLOOKUP(Q545, Organizations!Q:Q, Organizations!P:P, ""))))</f>
        <v>NO PRIORITY</v>
      </c>
      <c r="R545" s="9" t="str">
        <f t="shared" si="8"/>
        <v>PFG|Emma Swift</v>
      </c>
    </row>
    <row r="546" spans="2:18" ht="30.2" customHeight="1">
      <c r="B546" s="212" t="str">
        <f>IF(D546="", "NO PRIORITY", IF(ISNA(_xlfn.XLOOKUP(D546, Organizations!C:C, Organizations!B:B, "")), "NO ORG NAME", IF(_xlfn.XLOOKUP(D546, Organizations!C:C, Organizations!B:B, "")="", "NO PRIORITY", _xlfn.XLOOKUP(D546, Organizations!C:C, Organizations!B:B, ""))))</f>
        <v>A</v>
      </c>
      <c r="C546" s="130" t="s">
        <v>3180</v>
      </c>
      <c r="D546" s="161" t="s">
        <v>1280</v>
      </c>
      <c r="E546" s="160"/>
      <c r="F546" s="36" t="s">
        <v>3181</v>
      </c>
      <c r="G546" s="48"/>
      <c r="H546" s="159"/>
      <c r="I546" s="52"/>
      <c r="J546" s="53"/>
      <c r="K546" s="38"/>
      <c r="L546" s="157"/>
      <c r="M546" s="50"/>
      <c r="N546" s="61"/>
      <c r="O546" s="38" t="str">
        <f>IF(Q546="", "NO PRIORITY", IF(ISNA(_xlfn.XLOOKUP(Q546, Organizations!Q:Q, Organizations!P:P, "")), "NO ORG NAME", IF(_xlfn.XLOOKUP(Q546, Organizations!Q:Q, Organizations!P:P, "")="", "NO PRIORITY", _xlfn.XLOOKUP(Q546, Organizations!Q:Q, Organizations!P:P, ""))))</f>
        <v>NO PRIORITY</v>
      </c>
      <c r="R546" s="9" t="str">
        <f t="shared" si="8"/>
        <v>NORTHWESTERN|Demetrio Kyprianos</v>
      </c>
    </row>
    <row r="547" spans="2:18" ht="30.2" customHeight="1">
      <c r="B547" s="212" t="str">
        <f>IF(D547="", "NO PRIORITY", IF(ISNA(_xlfn.XLOOKUP(D547, Organizations!C:C, Organizations!B:B, "")), "NO ORG NAME", IF(_xlfn.XLOOKUP(D547, Organizations!C:C, Organizations!B:B, "")="", "NO PRIORITY", _xlfn.XLOOKUP(D547, Organizations!C:C, Organizations!B:B, ""))))</f>
        <v>A</v>
      </c>
      <c r="C547" s="130" t="s">
        <v>3182</v>
      </c>
      <c r="D547" s="161" t="s">
        <v>853</v>
      </c>
      <c r="E547" s="160" t="s">
        <v>2380</v>
      </c>
      <c r="F547" s="36"/>
      <c r="G547" s="48"/>
      <c r="H547" s="159"/>
      <c r="I547" s="52"/>
      <c r="J547" s="53"/>
      <c r="K547" s="38" t="s">
        <v>365</v>
      </c>
      <c r="L547" s="157" t="s">
        <v>220</v>
      </c>
      <c r="M547" s="50"/>
      <c r="N547" s="61" t="s">
        <v>3183</v>
      </c>
      <c r="O547" s="38" t="str">
        <f>IF(Q547="", "NO PRIORITY", IF(ISNA(_xlfn.XLOOKUP(Q547, Organizations!Q:Q, Organizations!P:P, "")), "NO ORG NAME", IF(_xlfn.XLOOKUP(Q547, Organizations!Q:Q, Organizations!P:P, "")="", "NO PRIORITY", _xlfn.XLOOKUP(Q547, Organizations!Q:Q, Organizations!P:P, ""))))</f>
        <v>NO PRIORITY</v>
      </c>
      <c r="R547" s="9" t="str">
        <f t="shared" si="8"/>
        <v>Gordon Food Service|Jene braden</v>
      </c>
    </row>
    <row r="548" spans="2:18" ht="30.2" customHeight="1">
      <c r="B548" s="212" t="str">
        <f>IF(D548="", "NO PRIORITY", IF(ISNA(_xlfn.XLOOKUP(D548, Organizations!C:C, Organizations!B:B, "")), "NO ORG NAME", IF(_xlfn.XLOOKUP(D548, Organizations!C:C, Organizations!B:B, "")="", "NO PRIORITY", _xlfn.XLOOKUP(D548, Organizations!C:C, Organizations!B:B, ""))))</f>
        <v>A</v>
      </c>
      <c r="C548" s="130" t="s">
        <v>3184</v>
      </c>
      <c r="D548" s="161" t="s">
        <v>853</v>
      </c>
      <c r="E548" s="160" t="s">
        <v>2377</v>
      </c>
      <c r="F548" s="36"/>
      <c r="G548" s="48"/>
      <c r="H548" s="159"/>
      <c r="I548" s="52"/>
      <c r="J548" s="53"/>
      <c r="K548" s="38" t="s">
        <v>365</v>
      </c>
      <c r="L548" s="157" t="s">
        <v>220</v>
      </c>
      <c r="M548" s="50"/>
      <c r="N548" s="61" t="s">
        <v>3183</v>
      </c>
      <c r="O548" s="38" t="str">
        <f>IF(Q548="", "NO PRIORITY", IF(ISNA(_xlfn.XLOOKUP(Q548, Organizations!Q:Q, Organizations!P:P, "")), "NO ORG NAME", IF(_xlfn.XLOOKUP(Q548, Organizations!Q:Q, Organizations!P:P, "")="", "NO PRIORITY", _xlfn.XLOOKUP(Q548, Organizations!Q:Q, Organizations!P:P, ""))))</f>
        <v>NO PRIORITY</v>
      </c>
      <c r="R548" s="9" t="str">
        <f t="shared" si="8"/>
        <v>Gordon Food Service|Sherri Brown</v>
      </c>
    </row>
    <row r="549" spans="2:18" ht="30.2" customHeight="1">
      <c r="B549" s="212" t="str">
        <f>IF(D549="", "NO PRIORITY", IF(ISNA(_xlfn.XLOOKUP(D549, Organizations!C:C, Organizations!B:B, "")), "NO ORG NAME", IF(_xlfn.XLOOKUP(D549, Organizations!C:C, Organizations!B:B, "")="", "NO PRIORITY", _xlfn.XLOOKUP(D549, Organizations!C:C, Organizations!B:B, ""))))</f>
        <v>A</v>
      </c>
      <c r="C549" s="130" t="s">
        <v>3185</v>
      </c>
      <c r="D549" s="161" t="s">
        <v>853</v>
      </c>
      <c r="E549" s="160" t="s">
        <v>2377</v>
      </c>
      <c r="F549" s="36"/>
      <c r="G549" s="48"/>
      <c r="H549" s="159"/>
      <c r="I549" s="52"/>
      <c r="J549" s="53"/>
      <c r="K549" s="38" t="s">
        <v>365</v>
      </c>
      <c r="L549" s="157" t="s">
        <v>220</v>
      </c>
      <c r="M549" s="50"/>
      <c r="N549" s="61" t="s">
        <v>3183</v>
      </c>
      <c r="O549" s="38" t="str">
        <f>IF(Q549="", "NO PRIORITY", IF(ISNA(_xlfn.XLOOKUP(Q549, Organizations!Q:Q, Organizations!P:P, "")), "NO ORG NAME", IF(_xlfn.XLOOKUP(Q549, Organizations!Q:Q, Organizations!P:P, "")="", "NO PRIORITY", _xlfn.XLOOKUP(Q549, Organizations!Q:Q, Organizations!P:P, ""))))</f>
        <v>NO PRIORITY</v>
      </c>
      <c r="R549" s="9" t="str">
        <f t="shared" si="8"/>
        <v>Gordon Food Service|Dana Kinsman</v>
      </c>
    </row>
    <row r="550" spans="2:18" ht="30.2" customHeight="1">
      <c r="B550" s="212" t="str">
        <f>IF(D550="", "NO PRIORITY", IF(ISNA(_xlfn.XLOOKUP(D550, Organizations!C:C, Organizations!B:B, "")), "NO ORG NAME", IF(_xlfn.XLOOKUP(D550, Organizations!C:C, Organizations!B:B, "")="", "NO PRIORITY", _xlfn.XLOOKUP(D550, Organizations!C:C, Organizations!B:B, ""))))</f>
        <v>A</v>
      </c>
      <c r="C550" s="130" t="s">
        <v>3186</v>
      </c>
      <c r="D550" s="161" t="s">
        <v>853</v>
      </c>
      <c r="E550" s="160" t="s">
        <v>2377</v>
      </c>
      <c r="F550" s="36"/>
      <c r="G550" s="48"/>
      <c r="H550" s="159"/>
      <c r="I550" s="52"/>
      <c r="J550" s="53"/>
      <c r="K550" s="38" t="s">
        <v>365</v>
      </c>
      <c r="L550" s="157" t="s">
        <v>220</v>
      </c>
      <c r="M550" s="50"/>
      <c r="N550" s="61" t="s">
        <v>3183</v>
      </c>
      <c r="O550" s="38" t="str">
        <f>IF(Q550="", "NO PRIORITY", IF(ISNA(_xlfn.XLOOKUP(Q550, Organizations!Q:Q, Organizations!P:P, "")), "NO ORG NAME", IF(_xlfn.XLOOKUP(Q550, Organizations!Q:Q, Organizations!P:P, "")="", "NO PRIORITY", _xlfn.XLOOKUP(Q550, Organizations!Q:Q, Organizations!P:P, ""))))</f>
        <v>NO PRIORITY</v>
      </c>
      <c r="R550" s="9" t="str">
        <f t="shared" si="8"/>
        <v>Gordon Food Service|Brandon Girard</v>
      </c>
    </row>
    <row r="551" spans="2:18" ht="30.2" customHeight="1">
      <c r="B551" s="212" t="str">
        <f>IF(D551="", "NO PRIORITY", IF(ISNA(_xlfn.XLOOKUP(D551, Organizations!C:C, Organizations!B:B, "")), "NO ORG NAME", IF(_xlfn.XLOOKUP(D551, Organizations!C:C, Organizations!B:B, "")="", "NO PRIORITY", _xlfn.XLOOKUP(D551, Organizations!C:C, Organizations!B:B, ""))))</f>
        <v>A</v>
      </c>
      <c r="C551" s="130" t="s">
        <v>3187</v>
      </c>
      <c r="D551" s="161" t="s">
        <v>853</v>
      </c>
      <c r="E551" s="160" t="s">
        <v>2377</v>
      </c>
      <c r="F551" s="36"/>
      <c r="G551" s="48"/>
      <c r="H551" s="159"/>
      <c r="I551" s="52"/>
      <c r="J551" s="53"/>
      <c r="K551" s="38" t="s">
        <v>365</v>
      </c>
      <c r="L551" s="157" t="s">
        <v>220</v>
      </c>
      <c r="M551" s="50"/>
      <c r="N551" s="61" t="s">
        <v>3183</v>
      </c>
      <c r="O551" s="38" t="str">
        <f>IF(Q551="", "NO PRIORITY", IF(ISNA(_xlfn.XLOOKUP(Q551, Organizations!Q:Q, Organizations!P:P, "")), "NO ORG NAME", IF(_xlfn.XLOOKUP(Q551, Organizations!Q:Q, Organizations!P:P, "")="", "NO PRIORITY", _xlfn.XLOOKUP(Q551, Organizations!Q:Q, Organizations!P:P, ""))))</f>
        <v>NO PRIORITY</v>
      </c>
      <c r="R551" s="9" t="str">
        <f t="shared" si="8"/>
        <v>Gordon Food Service|Michael Schultz</v>
      </c>
    </row>
    <row r="552" spans="2:18" ht="30.2" customHeight="1">
      <c r="B552" s="212" t="str">
        <f>IF(D552="", "NO PRIORITY", IF(ISNA(_xlfn.XLOOKUP(D552, Organizations!C:C, Organizations!B:B, "")), "NO ORG NAME", IF(_xlfn.XLOOKUP(D552, Organizations!C:C, Organizations!B:B, "")="", "NO PRIORITY", _xlfn.XLOOKUP(D552, Organizations!C:C, Organizations!B:B, ""))))</f>
        <v>A</v>
      </c>
      <c r="C552" s="130" t="s">
        <v>3188</v>
      </c>
      <c r="D552" s="161" t="s">
        <v>853</v>
      </c>
      <c r="E552" s="160" t="s">
        <v>2377</v>
      </c>
      <c r="F552" s="36"/>
      <c r="G552" s="48"/>
      <c r="H552" s="159"/>
      <c r="I552" s="52"/>
      <c r="J552" s="53"/>
      <c r="K552" s="38" t="s">
        <v>365</v>
      </c>
      <c r="L552" s="157" t="s">
        <v>220</v>
      </c>
      <c r="M552" s="50"/>
      <c r="N552" s="61" t="s">
        <v>3183</v>
      </c>
      <c r="O552" s="38" t="str">
        <f>IF(Q552="", "NO PRIORITY", IF(ISNA(_xlfn.XLOOKUP(Q552, Organizations!Q:Q, Organizations!P:P, "")), "NO ORG NAME", IF(_xlfn.XLOOKUP(Q552, Organizations!Q:Q, Organizations!P:P, "")="", "NO PRIORITY", _xlfn.XLOOKUP(Q552, Organizations!Q:Q, Organizations!P:P, ""))))</f>
        <v>NO PRIORITY</v>
      </c>
      <c r="R552" s="9" t="str">
        <f t="shared" si="8"/>
        <v>Gordon Food Service|Darryl White</v>
      </c>
    </row>
    <row r="553" spans="2:18" ht="30.2" customHeight="1">
      <c r="B553" s="212" t="str">
        <f>IF(D553="", "NO PRIORITY", IF(ISNA(_xlfn.XLOOKUP(D553, Organizations!C:C, Organizations!B:B, "")), "NO ORG NAME", IF(_xlfn.XLOOKUP(D553, Organizations!C:C, Organizations!B:B, "")="", "NO PRIORITY", _xlfn.XLOOKUP(D553, Organizations!C:C, Organizations!B:B, ""))))</f>
        <v>A</v>
      </c>
      <c r="C553" s="130" t="s">
        <v>3189</v>
      </c>
      <c r="D553" s="161" t="s">
        <v>853</v>
      </c>
      <c r="E553" s="160" t="s">
        <v>2377</v>
      </c>
      <c r="F553" s="36"/>
      <c r="G553" s="48"/>
      <c r="H553" s="159"/>
      <c r="I553" s="52"/>
      <c r="J553" s="53"/>
      <c r="K553" s="38" t="s">
        <v>365</v>
      </c>
      <c r="L553" s="157" t="s">
        <v>220</v>
      </c>
      <c r="M553" s="50"/>
      <c r="N553" s="61" t="s">
        <v>3183</v>
      </c>
      <c r="O553" s="38" t="str">
        <f>IF(Q553="", "NO PRIORITY", IF(ISNA(_xlfn.XLOOKUP(Q553, Organizations!Q:Q, Organizations!P:P, "")), "NO ORG NAME", IF(_xlfn.XLOOKUP(Q553, Organizations!Q:Q, Organizations!P:P, "")="", "NO PRIORITY", _xlfn.XLOOKUP(Q553, Organizations!Q:Q, Organizations!P:P, ""))))</f>
        <v>NO PRIORITY</v>
      </c>
      <c r="R553" s="9" t="str">
        <f t="shared" si="8"/>
        <v>Gordon Food Service|Miranda Heinrich</v>
      </c>
    </row>
    <row r="554" spans="2:18" ht="30.2" customHeight="1">
      <c r="B554" s="212" t="str">
        <f>IF(D554="", "NO PRIORITY", IF(ISNA(_xlfn.XLOOKUP(D554, Organizations!C:C, Organizations!B:B, "")), "NO ORG NAME", IF(_xlfn.XLOOKUP(D554, Organizations!C:C, Organizations!B:B, "")="", "NO PRIORITY", _xlfn.XLOOKUP(D554, Organizations!C:C, Organizations!B:B, ""))))</f>
        <v>A</v>
      </c>
      <c r="C554" s="130" t="s">
        <v>3190</v>
      </c>
      <c r="D554" s="161" t="s">
        <v>853</v>
      </c>
      <c r="E554" s="160" t="s">
        <v>2377</v>
      </c>
      <c r="F554" s="36"/>
      <c r="G554" s="48"/>
      <c r="H554" s="159"/>
      <c r="I554" s="52"/>
      <c r="J554" s="53"/>
      <c r="K554" s="38" t="s">
        <v>365</v>
      </c>
      <c r="L554" s="157" t="s">
        <v>220</v>
      </c>
      <c r="M554" s="50"/>
      <c r="N554" s="61" t="s">
        <v>3183</v>
      </c>
      <c r="O554" s="38" t="str">
        <f>IF(Q554="", "NO PRIORITY", IF(ISNA(_xlfn.XLOOKUP(Q554, Organizations!Q:Q, Organizations!P:P, "")), "NO ORG NAME", IF(_xlfn.XLOOKUP(Q554, Organizations!Q:Q, Organizations!P:P, "")="", "NO PRIORITY", _xlfn.XLOOKUP(Q554, Organizations!Q:Q, Organizations!P:P, ""))))</f>
        <v>NO PRIORITY</v>
      </c>
      <c r="R554" s="9" t="str">
        <f t="shared" si="8"/>
        <v>Gordon Food Service|Derek Winter</v>
      </c>
    </row>
    <row r="555" spans="2:18" ht="30.2" customHeight="1">
      <c r="B555" s="212" t="str">
        <f>IF(D555="", "NO PRIORITY", IF(ISNA(_xlfn.XLOOKUP(D555, Organizations!C:C, Organizations!B:B, "")), "NO ORG NAME", IF(_xlfn.XLOOKUP(D555, Organizations!C:C, Organizations!B:B, "")="", "NO PRIORITY", _xlfn.XLOOKUP(D555, Organizations!C:C, Organizations!B:B, ""))))</f>
        <v>A</v>
      </c>
      <c r="C555" s="130" t="s">
        <v>3191</v>
      </c>
      <c r="D555" s="161" t="s">
        <v>853</v>
      </c>
      <c r="E555" s="160" t="s">
        <v>2377</v>
      </c>
      <c r="F555" s="36"/>
      <c r="G555" s="48"/>
      <c r="H555" s="159"/>
      <c r="I555" s="52"/>
      <c r="J555" s="53"/>
      <c r="K555" s="38" t="s">
        <v>365</v>
      </c>
      <c r="L555" s="157" t="s">
        <v>220</v>
      </c>
      <c r="M555" s="50"/>
      <c r="N555" s="61" t="s">
        <v>3183</v>
      </c>
      <c r="O555" s="38" t="str">
        <f>IF(Q555="", "NO PRIORITY", IF(ISNA(_xlfn.XLOOKUP(Q555, Organizations!Q:Q, Organizations!P:P, "")), "NO ORG NAME", IF(_xlfn.XLOOKUP(Q555, Organizations!Q:Q, Organizations!P:P, "")="", "NO PRIORITY", _xlfn.XLOOKUP(Q555, Organizations!Q:Q, Organizations!P:P, ""))))</f>
        <v>NO PRIORITY</v>
      </c>
      <c r="R555" s="9" t="str">
        <f t="shared" ref="R555:R619" si="9">IF(D555&lt;&gt;"", D555 &amp; "|" &amp; C555, "")</f>
        <v>Gordon Food Service|Philip Bakousidis</v>
      </c>
    </row>
    <row r="556" spans="2:18" ht="30.2" customHeight="1">
      <c r="B556" s="212" t="str">
        <f>IF(D556="", "NO PRIORITY", IF(ISNA(_xlfn.XLOOKUP(D556, Organizations!C:C, Organizations!B:B, "")), "NO ORG NAME", IF(_xlfn.XLOOKUP(D556, Organizations!C:C, Organizations!B:B, "")="", "NO PRIORITY", _xlfn.XLOOKUP(D556, Organizations!C:C, Organizations!B:B, ""))))</f>
        <v>A</v>
      </c>
      <c r="C556" s="130" t="s">
        <v>3192</v>
      </c>
      <c r="D556" s="161" t="s">
        <v>853</v>
      </c>
      <c r="E556" s="160" t="s">
        <v>2377</v>
      </c>
      <c r="F556" s="36"/>
      <c r="G556" s="48"/>
      <c r="H556" s="159"/>
      <c r="I556" s="52"/>
      <c r="J556" s="53"/>
      <c r="K556" s="38" t="s">
        <v>365</v>
      </c>
      <c r="L556" s="157" t="s">
        <v>220</v>
      </c>
      <c r="M556" s="50"/>
      <c r="N556" s="61" t="s">
        <v>3183</v>
      </c>
      <c r="O556" s="38" t="str">
        <f>IF(Q556="", "NO PRIORITY", IF(ISNA(_xlfn.XLOOKUP(Q556, Organizations!Q:Q, Organizations!P:P, "")), "NO ORG NAME", IF(_xlfn.XLOOKUP(Q556, Organizations!Q:Q, Organizations!P:P, "")="", "NO PRIORITY", _xlfn.XLOOKUP(Q556, Organizations!Q:Q, Organizations!P:P, ""))))</f>
        <v>NO PRIORITY</v>
      </c>
      <c r="R556" s="9" t="str">
        <f t="shared" si="9"/>
        <v>Gordon Food Service| Michael Gunderson</v>
      </c>
    </row>
    <row r="557" spans="2:18" ht="30.2" customHeight="1">
      <c r="B557" s="212" t="str">
        <f>IF(D557="", "NO PRIORITY", IF(ISNA(_xlfn.XLOOKUP(D557, Organizations!C:C, Organizations!B:B, "")), "NO ORG NAME", IF(_xlfn.XLOOKUP(D557, Organizations!C:C, Organizations!B:B, "")="", "NO PRIORITY", _xlfn.XLOOKUP(D557, Organizations!C:C, Organizations!B:B, ""))))</f>
        <v>A</v>
      </c>
      <c r="C557" s="130" t="s">
        <v>3193</v>
      </c>
      <c r="D557" s="161" t="s">
        <v>853</v>
      </c>
      <c r="E557" s="160" t="s">
        <v>2377</v>
      </c>
      <c r="F557" s="36"/>
      <c r="G557" s="48"/>
      <c r="H557" s="159"/>
      <c r="I557" s="52"/>
      <c r="J557" s="53"/>
      <c r="K557" s="38" t="s">
        <v>365</v>
      </c>
      <c r="L557" s="157" t="s">
        <v>220</v>
      </c>
      <c r="M557" s="50"/>
      <c r="N557" s="61" t="s">
        <v>3183</v>
      </c>
      <c r="O557" s="38" t="str">
        <f>IF(Q557="", "NO PRIORITY", IF(ISNA(_xlfn.XLOOKUP(Q557, Organizations!Q:Q, Organizations!P:P, "")), "NO ORG NAME", IF(_xlfn.XLOOKUP(Q557, Organizations!Q:Q, Organizations!P:P, "")="", "NO PRIORITY", _xlfn.XLOOKUP(Q557, Organizations!Q:Q, Organizations!P:P, ""))))</f>
        <v>NO PRIORITY</v>
      </c>
      <c r="R557" s="9" t="str">
        <f t="shared" si="9"/>
        <v>Gordon Food Service|Jasen Anthony</v>
      </c>
    </row>
    <row r="558" spans="2:18" ht="30.2" customHeight="1">
      <c r="B558" s="212" t="str">
        <f>IF(D558="", "NO PRIORITY", IF(ISNA(_xlfn.XLOOKUP(D558, Organizations!C:C, Organizations!B:B, "")), "NO ORG NAME", IF(_xlfn.XLOOKUP(D558, Organizations!C:C, Organizations!B:B, "")="", "NO PRIORITY", _xlfn.XLOOKUP(D558, Organizations!C:C, Organizations!B:B, ""))))</f>
        <v>A</v>
      </c>
      <c r="C558" s="130" t="s">
        <v>3194</v>
      </c>
      <c r="D558" s="161" t="s">
        <v>853</v>
      </c>
      <c r="E558" s="160" t="s">
        <v>2377</v>
      </c>
      <c r="F558" s="36"/>
      <c r="G558" s="48"/>
      <c r="H558" s="159"/>
      <c r="I558" s="52"/>
      <c r="J558" s="53"/>
      <c r="K558" s="38" t="s">
        <v>365</v>
      </c>
      <c r="L558" s="157" t="s">
        <v>220</v>
      </c>
      <c r="M558" s="50"/>
      <c r="N558" s="61" t="s">
        <v>3183</v>
      </c>
      <c r="O558" s="38" t="str">
        <f>IF(Q558="", "NO PRIORITY", IF(ISNA(_xlfn.XLOOKUP(Q558, Organizations!Q:Q, Organizations!P:P, "")), "NO ORG NAME", IF(_xlfn.XLOOKUP(Q558, Organizations!Q:Q, Organizations!P:P, "")="", "NO PRIORITY", _xlfn.XLOOKUP(Q558, Organizations!Q:Q, Organizations!P:P, ""))))</f>
        <v>NO PRIORITY</v>
      </c>
      <c r="R558" s="9" t="str">
        <f t="shared" si="9"/>
        <v>Gordon Food Service|Jodi Ward</v>
      </c>
    </row>
    <row r="559" spans="2:18" ht="30.2" customHeight="1">
      <c r="B559" s="212" t="str">
        <f>IF(D559="", "NO PRIORITY", IF(ISNA(_xlfn.XLOOKUP(D559, Organizations!C:C, Organizations!B:B, "")), "NO ORG NAME", IF(_xlfn.XLOOKUP(D559, Organizations!C:C, Organizations!B:B, "")="", "NO PRIORITY", _xlfn.XLOOKUP(D559, Organizations!C:C, Organizations!B:B, ""))))</f>
        <v>A</v>
      </c>
      <c r="C559" s="130" t="s">
        <v>3195</v>
      </c>
      <c r="D559" s="161" t="s">
        <v>853</v>
      </c>
      <c r="E559" s="160" t="s">
        <v>2377</v>
      </c>
      <c r="F559" s="36"/>
      <c r="G559" s="48"/>
      <c r="H559" s="159"/>
      <c r="I559" s="52"/>
      <c r="J559" s="53"/>
      <c r="K559" s="38" t="s">
        <v>365</v>
      </c>
      <c r="L559" s="157" t="s">
        <v>220</v>
      </c>
      <c r="M559" s="50"/>
      <c r="N559" s="61" t="s">
        <v>3183</v>
      </c>
      <c r="O559" s="38" t="str">
        <f>IF(Q559="", "NO PRIORITY", IF(ISNA(_xlfn.XLOOKUP(Q559, Organizations!Q:Q, Organizations!P:P, "")), "NO ORG NAME", IF(_xlfn.XLOOKUP(Q559, Organizations!Q:Q, Organizations!P:P, "")="", "NO PRIORITY", _xlfn.XLOOKUP(Q559, Organizations!Q:Q, Organizations!P:P, ""))))</f>
        <v>NO PRIORITY</v>
      </c>
      <c r="R559" s="9" t="str">
        <f t="shared" si="9"/>
        <v>Gordon Food Service|Paula Ball</v>
      </c>
    </row>
    <row r="560" spans="2:18" ht="30.2" customHeight="1">
      <c r="B560" s="212" t="str">
        <f>IF(D560="", "NO PRIORITY", IF(ISNA(_xlfn.XLOOKUP(D560, Organizations!C:C, Organizations!B:B, "")), "NO ORG NAME", IF(_xlfn.XLOOKUP(D560, Organizations!C:C, Organizations!B:B, "")="", "NO PRIORITY", _xlfn.XLOOKUP(D560, Organizations!C:C, Organizations!B:B, ""))))</f>
        <v>A</v>
      </c>
      <c r="C560" s="130" t="s">
        <v>3196</v>
      </c>
      <c r="D560" s="161" t="s">
        <v>853</v>
      </c>
      <c r="E560" s="160" t="s">
        <v>2377</v>
      </c>
      <c r="F560" s="36"/>
      <c r="G560" s="48"/>
      <c r="H560" s="159"/>
      <c r="I560" s="52"/>
      <c r="J560" s="53"/>
      <c r="K560" s="38" t="s">
        <v>365</v>
      </c>
      <c r="L560" s="157" t="s">
        <v>220</v>
      </c>
      <c r="M560" s="50"/>
      <c r="N560" s="61" t="s">
        <v>3183</v>
      </c>
      <c r="O560" s="38" t="str">
        <f>IF(Q560="", "NO PRIORITY", IF(ISNA(_xlfn.XLOOKUP(Q560, Organizations!Q:Q, Organizations!P:P, "")), "NO ORG NAME", IF(_xlfn.XLOOKUP(Q560, Organizations!Q:Q, Organizations!P:P, "")="", "NO PRIORITY", _xlfn.XLOOKUP(Q560, Organizations!Q:Q, Organizations!P:P, ""))))</f>
        <v>NO PRIORITY</v>
      </c>
      <c r="R560" s="9" t="str">
        <f t="shared" si="9"/>
        <v>Gordon Food Service|Kevin Green</v>
      </c>
    </row>
    <row r="561" spans="2:18" ht="30.2" customHeight="1">
      <c r="B561" s="212" t="str">
        <f>IF(D561="", "NO PRIORITY", IF(ISNA(_xlfn.XLOOKUP(D561, Organizations!C:C, Organizations!B:B, "")), "NO ORG NAME", IF(_xlfn.XLOOKUP(D561, Organizations!C:C, Organizations!B:B, "")="", "NO PRIORITY", _xlfn.XLOOKUP(D561, Organizations!C:C, Organizations!B:B, ""))))</f>
        <v>A</v>
      </c>
      <c r="C561" s="130" t="s">
        <v>2318</v>
      </c>
      <c r="D561" s="161" t="s">
        <v>853</v>
      </c>
      <c r="E561" s="160" t="s">
        <v>2377</v>
      </c>
      <c r="F561" s="36"/>
      <c r="G561" s="48"/>
      <c r="H561" s="159"/>
      <c r="I561" s="52"/>
      <c r="J561" s="53"/>
      <c r="K561" s="38" t="s">
        <v>365</v>
      </c>
      <c r="L561" s="157" t="s">
        <v>220</v>
      </c>
      <c r="M561" s="50"/>
      <c r="N561" s="61" t="s">
        <v>3183</v>
      </c>
      <c r="O561" s="38" t="str">
        <f>IF(Q561="", "NO PRIORITY", IF(ISNA(_xlfn.XLOOKUP(Q561, Organizations!Q:Q, Organizations!P:P, "")), "NO ORG NAME", IF(_xlfn.XLOOKUP(Q561, Organizations!Q:Q, Organizations!P:P, "")="", "NO PRIORITY", _xlfn.XLOOKUP(Q561, Organizations!Q:Q, Organizations!P:P, ""))))</f>
        <v>NO PRIORITY</v>
      </c>
      <c r="R561" s="9" t="str">
        <f t="shared" si="9"/>
        <v>Gordon Food Service|Patrick Kaufman</v>
      </c>
    </row>
    <row r="562" spans="2:18" ht="30.2" customHeight="1">
      <c r="B562" s="212" t="str">
        <f>IF(D562="", "NO PRIORITY", IF(ISNA(_xlfn.XLOOKUP(D562, Organizations!C:C, Organizations!B:B, "")), "NO ORG NAME", IF(_xlfn.XLOOKUP(D562, Organizations!C:C, Organizations!B:B, "")="", "NO PRIORITY", _xlfn.XLOOKUP(D562, Organizations!C:C, Organizations!B:B, ""))))</f>
        <v>A</v>
      </c>
      <c r="C562" s="130" t="s">
        <v>3197</v>
      </c>
      <c r="D562" s="161" t="s">
        <v>853</v>
      </c>
      <c r="E562" s="160" t="s">
        <v>2377</v>
      </c>
      <c r="F562" s="36"/>
      <c r="G562" s="48"/>
      <c r="H562" s="159"/>
      <c r="I562" s="52"/>
      <c r="J562" s="53"/>
      <c r="K562" s="38" t="s">
        <v>365</v>
      </c>
      <c r="L562" s="157" t="s">
        <v>220</v>
      </c>
      <c r="M562" s="50"/>
      <c r="N562" s="61" t="s">
        <v>3183</v>
      </c>
      <c r="O562" s="38" t="str">
        <f>IF(Q562="", "NO PRIORITY", IF(ISNA(_xlfn.XLOOKUP(Q562, Organizations!Q:Q, Organizations!P:P, "")), "NO ORG NAME", IF(_xlfn.XLOOKUP(Q562, Organizations!Q:Q, Organizations!P:P, "")="", "NO PRIORITY", _xlfn.XLOOKUP(Q562, Organizations!Q:Q, Organizations!P:P, ""))))</f>
        <v>NO PRIORITY</v>
      </c>
      <c r="R562" s="9" t="str">
        <f t="shared" si="9"/>
        <v>Gordon Food Service|Christine Michel</v>
      </c>
    </row>
    <row r="563" spans="2:18" ht="30.2" customHeight="1">
      <c r="B563" s="212" t="str">
        <f>IF(D563="", "NO PRIORITY", IF(ISNA(_xlfn.XLOOKUP(D563, Organizations!C:C, Organizations!B:B, "")), "NO ORG NAME", IF(_xlfn.XLOOKUP(D563, Organizations!C:C, Organizations!B:B, "")="", "NO PRIORITY", _xlfn.XLOOKUP(D563, Organizations!C:C, Organizations!B:B, ""))))</f>
        <v>A</v>
      </c>
      <c r="C563" s="130" t="s">
        <v>3198</v>
      </c>
      <c r="D563" s="161" t="s">
        <v>1215</v>
      </c>
      <c r="E563" s="160" t="s">
        <v>2438</v>
      </c>
      <c r="F563" s="36"/>
      <c r="G563" s="48"/>
      <c r="H563" s="159" t="s">
        <v>138</v>
      </c>
      <c r="I563" s="52"/>
      <c r="J563" s="53"/>
      <c r="K563" s="38"/>
      <c r="L563" s="157" t="s">
        <v>220</v>
      </c>
      <c r="M563" s="50"/>
      <c r="N563" s="61" t="s">
        <v>3199</v>
      </c>
      <c r="O563" s="38" t="str">
        <f>IF(Q563="", "NO PRIORITY", IF(ISNA(_xlfn.XLOOKUP(Q563, Organizations!Q:Q, Organizations!P:P, "")), "NO ORG NAME", IF(_xlfn.XLOOKUP(Q563, Organizations!Q:Q, Organizations!P:P, "")="", "NO PRIORITY", _xlfn.XLOOKUP(Q563, Organizations!Q:Q, Organizations!P:P, ""))))</f>
        <v>NO PRIORITY</v>
      </c>
      <c r="R563" s="9" t="str">
        <f t="shared" si="9"/>
        <v>millenium|Chef Eric Gillish</v>
      </c>
    </row>
    <row r="564" spans="2:18" ht="30.2" customHeight="1">
      <c r="B564" s="212" t="str">
        <f>IF(D564="", "NO PRIORITY", IF(ISNA(_xlfn.XLOOKUP(D564, Organizations!C:C, Organizations!B:B, "")), "NO ORG NAME", IF(_xlfn.XLOOKUP(D564, Organizations!C:C, Organizations!B:B, "")="", "NO PRIORITY", _xlfn.XLOOKUP(D564, Organizations!C:C, Organizations!B:B, ""))))</f>
        <v>C</v>
      </c>
      <c r="C564" s="130" t="s">
        <v>3161</v>
      </c>
      <c r="D564" s="161" t="s">
        <v>1714</v>
      </c>
      <c r="E564" s="160" t="s">
        <v>2380</v>
      </c>
      <c r="F564" s="36"/>
      <c r="G564" s="48"/>
      <c r="H564" s="159" t="s">
        <v>138</v>
      </c>
      <c r="I564" s="52"/>
      <c r="J564" s="53"/>
      <c r="K564" s="38"/>
      <c r="L564" s="157" t="s">
        <v>220</v>
      </c>
      <c r="M564" s="50"/>
      <c r="N564" s="61" t="s">
        <v>3199</v>
      </c>
      <c r="O564" s="38" t="str">
        <f>IF(Q564="", "NO PRIORITY", IF(ISNA(_xlfn.XLOOKUP(Q564, Organizations!Q:Q, Organizations!P:P, "")), "NO ORG NAME", IF(_xlfn.XLOOKUP(Q564, Organizations!Q:Q, Organizations!P:P, "")="", "NO PRIORITY", _xlfn.XLOOKUP(Q564, Organizations!Q:Q, Organizations!P:P, ""))))</f>
        <v>NO PRIORITY</v>
      </c>
      <c r="R564" s="9" t="str">
        <f t="shared" si="9"/>
        <v>Texas corner Specialty Meats|dino</v>
      </c>
    </row>
    <row r="565" spans="2:18" ht="30.2" customHeight="1">
      <c r="B565" s="212" t="str">
        <f>IF(D565="", "NO PRIORITY", IF(ISNA(_xlfn.XLOOKUP(D565, Organizations!C:C, Organizations!B:B, "")), "NO ORG NAME", IF(_xlfn.XLOOKUP(D565, Organizations!C:C, Organizations!B:B, "")="", "NO PRIORITY", _xlfn.XLOOKUP(D565, Organizations!C:C, Organizations!B:B, ""))))</f>
        <v>A</v>
      </c>
      <c r="C565" s="130" t="s">
        <v>3200</v>
      </c>
      <c r="D565" s="161" t="s">
        <v>1743</v>
      </c>
      <c r="E565" s="160" t="s">
        <v>2438</v>
      </c>
      <c r="F565" s="36"/>
      <c r="G565" s="48"/>
      <c r="H565" s="159" t="s">
        <v>138</v>
      </c>
      <c r="I565" s="52"/>
      <c r="J565" s="53"/>
      <c r="K565" s="38"/>
      <c r="L565" s="157" t="s">
        <v>220</v>
      </c>
      <c r="M565" s="50"/>
      <c r="N565" s="61" t="s">
        <v>3199</v>
      </c>
      <c r="O565" s="38" t="str">
        <f>IF(Q565="", "NO PRIORITY", IF(ISNA(_xlfn.XLOOKUP(Q565, Organizations!Q:Q, Organizations!P:P, "")), "NO ORG NAME", IF(_xlfn.XLOOKUP(Q565, Organizations!Q:Q, Organizations!P:P, "")="", "NO PRIORITY", _xlfn.XLOOKUP(Q565, Organizations!Q:Q, Organizations!P:P, ""))))</f>
        <v>NO PRIORITY</v>
      </c>
      <c r="R565" s="9" t="str">
        <f t="shared" si="9"/>
        <v>the hub|chef Matt</v>
      </c>
    </row>
    <row r="566" spans="2:18" ht="30.2" customHeight="1">
      <c r="B566" s="212" t="str">
        <f>IF(D566="", "NO PRIORITY", IF(ISNA(_xlfn.XLOOKUP(D566, Organizations!C:C, Organizations!B:B, "")), "NO ORG NAME", IF(_xlfn.XLOOKUP(D566, Organizations!C:C, Organizations!B:B, "")="", "NO PRIORITY", _xlfn.XLOOKUP(D566, Organizations!C:C, Organizations!B:B, ""))))</f>
        <v>A</v>
      </c>
      <c r="C566" s="130" t="s">
        <v>3201</v>
      </c>
      <c r="D566" s="161" t="s">
        <v>1586</v>
      </c>
      <c r="E566" s="160" t="s">
        <v>2438</v>
      </c>
      <c r="F566" s="36"/>
      <c r="G566" s="48"/>
      <c r="H566" s="159" t="s">
        <v>138</v>
      </c>
      <c r="I566" s="52"/>
      <c r="J566" s="53"/>
      <c r="K566" s="38"/>
      <c r="L566" s="157" t="s">
        <v>220</v>
      </c>
      <c r="M566" s="50"/>
      <c r="N566" s="61" t="s">
        <v>3199</v>
      </c>
      <c r="O566" s="38" t="str">
        <f>IF(Q566="", "NO PRIORITY", IF(ISNA(_xlfn.XLOOKUP(Q566, Organizations!Q:Q, Organizations!P:P, "")), "NO ORG NAME", IF(_xlfn.XLOOKUP(Q566, Organizations!Q:Q, Organizations!P:P, "")="", "NO PRIORITY", _xlfn.XLOOKUP(Q566, Organizations!Q:Q, Organizations!P:P, ""))))</f>
        <v>NO PRIORITY</v>
      </c>
      <c r="R566" s="9" t="str">
        <f t="shared" si="9"/>
        <v>shulers|chef Jeff shaver</v>
      </c>
    </row>
    <row r="567" spans="2:18" ht="30.2" customHeight="1">
      <c r="B567" s="212" t="str">
        <f>IF(D567="", "NO PRIORITY", IF(ISNA(_xlfn.XLOOKUP(D567, Organizations!C:C, Organizations!B:B, "")), "NO ORG NAME", IF(_xlfn.XLOOKUP(D567, Organizations!C:C, Organizations!B:B, "")="", "NO PRIORITY", _xlfn.XLOOKUP(D567, Organizations!C:C, Organizations!B:B, ""))))</f>
        <v>A</v>
      </c>
      <c r="C567" s="130" t="s">
        <v>3202</v>
      </c>
      <c r="D567" s="161" t="s">
        <v>1890</v>
      </c>
      <c r="E567" s="160" t="s">
        <v>2438</v>
      </c>
      <c r="F567" s="36"/>
      <c r="G567" s="48"/>
      <c r="H567" s="159" t="s">
        <v>138</v>
      </c>
      <c r="I567" s="52"/>
      <c r="J567" s="53"/>
      <c r="K567" s="38"/>
      <c r="L567" s="157" t="s">
        <v>220</v>
      </c>
      <c r="M567" s="50"/>
      <c r="N567" s="61" t="s">
        <v>3199</v>
      </c>
      <c r="O567" s="38" t="str">
        <f>IF(Q567="", "NO PRIORITY", IF(ISNA(_xlfn.XLOOKUP(Q567, Organizations!Q:Q, Organizations!P:P, "")), "NO ORG NAME", IF(_xlfn.XLOOKUP(Q567, Organizations!Q:Q, Organizations!P:P, "")="", "NO PRIORITY", _xlfn.XLOOKUP(Q567, Organizations!Q:Q, Organizations!P:P, ""))))</f>
        <v>NO PRIORITY</v>
      </c>
      <c r="R567" s="9" t="str">
        <f t="shared" si="9"/>
        <v>Western Michigan University|Andrew Francisco</v>
      </c>
    </row>
    <row r="568" spans="2:18" ht="30.2" customHeight="1">
      <c r="B568" s="212" t="str">
        <f>IF(D568="", "NO PRIORITY", IF(ISNA(_xlfn.XLOOKUP(D568, Organizations!C:C, Organizations!B:B, "")), "NO ORG NAME", IF(_xlfn.XLOOKUP(D568, Organizations!C:C, Organizations!B:B, "")="", "NO PRIORITY", _xlfn.XLOOKUP(D568, Organizations!C:C, Organizations!B:B, ""))))</f>
        <v>A</v>
      </c>
      <c r="C568" s="130" t="s">
        <v>3203</v>
      </c>
      <c r="D568" s="161" t="s">
        <v>1890</v>
      </c>
      <c r="E568" s="160" t="s">
        <v>2380</v>
      </c>
      <c r="F568" s="36"/>
      <c r="G568" s="48"/>
      <c r="H568" s="159" t="s">
        <v>138</v>
      </c>
      <c r="I568" s="52"/>
      <c r="J568" s="53"/>
      <c r="K568" s="38"/>
      <c r="L568" s="157" t="s">
        <v>220</v>
      </c>
      <c r="M568" s="50"/>
      <c r="N568" s="61" t="s">
        <v>3199</v>
      </c>
      <c r="O568" s="38" t="str">
        <f>IF(Q568="", "NO PRIORITY", IF(ISNA(_xlfn.XLOOKUP(Q568, Organizations!Q:Q, Organizations!P:P, "")), "NO ORG NAME", IF(_xlfn.XLOOKUP(Q568, Organizations!Q:Q, Organizations!P:P, "")="", "NO PRIORITY", _xlfn.XLOOKUP(Q568, Organizations!Q:Q, Organizations!P:P, ""))))</f>
        <v>NO PRIORITY</v>
      </c>
      <c r="R568" s="9" t="str">
        <f t="shared" si="9"/>
        <v>Western Michigan University|emily hazel mitchell</v>
      </c>
    </row>
    <row r="569" spans="2:18" ht="30.2" customHeight="1">
      <c r="B569" s="212" t="str">
        <f>IF(D569="", "NO PRIORITY", IF(ISNA(_xlfn.XLOOKUP(D569, Organizations!C:C, Organizations!B:B, "")), "NO ORG NAME", IF(_xlfn.XLOOKUP(D569, Organizations!C:C, Organizations!B:B, "")="", "NO PRIORITY", _xlfn.XLOOKUP(D569, Organizations!C:C, Organizations!B:B, ""))))</f>
        <v>A</v>
      </c>
      <c r="C569" s="130" t="s">
        <v>3204</v>
      </c>
      <c r="D569" s="161" t="s">
        <v>1890</v>
      </c>
      <c r="E569" s="160" t="s">
        <v>2542</v>
      </c>
      <c r="F569" s="36"/>
      <c r="G569" s="48"/>
      <c r="H569" s="159" t="s">
        <v>138</v>
      </c>
      <c r="I569" s="52"/>
      <c r="J569" s="53"/>
      <c r="K569" s="38"/>
      <c r="L569" s="157" t="s">
        <v>220</v>
      </c>
      <c r="M569" s="50"/>
      <c r="N569" s="61" t="s">
        <v>3199</v>
      </c>
      <c r="O569" s="38" t="str">
        <f>IF(Q569="", "NO PRIORITY", IF(ISNA(_xlfn.XLOOKUP(Q569, Organizations!Q:Q, Organizations!P:P, "")), "NO ORG NAME", IF(_xlfn.XLOOKUP(Q569, Organizations!Q:Q, Organizations!P:P, "")="", "NO PRIORITY", _xlfn.XLOOKUP(Q569, Organizations!Q:Q, Organizations!P:P, ""))))</f>
        <v>NO PRIORITY</v>
      </c>
      <c r="R569" s="9" t="str">
        <f t="shared" si="9"/>
        <v>Western Michigan University|larry flynn</v>
      </c>
    </row>
    <row r="570" spans="2:18" ht="30.2" customHeight="1">
      <c r="B570" s="212" t="str">
        <f>IF(D570="", "NO PRIORITY", IF(ISNA(_xlfn.XLOOKUP(D570, Organizations!C:C, Organizations!B:B, "")), "NO ORG NAME", IF(_xlfn.XLOOKUP(D570, Organizations!C:C, Organizations!B:B, "")="", "NO PRIORITY", _xlfn.XLOOKUP(D570, Organizations!C:C, Organizations!B:B, ""))))</f>
        <v>A</v>
      </c>
      <c r="C570" s="130" t="s">
        <v>3205</v>
      </c>
      <c r="D570" s="161" t="s">
        <v>1890</v>
      </c>
      <c r="E570" s="160" t="s">
        <v>2380</v>
      </c>
      <c r="F570" s="36"/>
      <c r="G570" s="48"/>
      <c r="H570" s="159" t="s">
        <v>138</v>
      </c>
      <c r="I570" s="52"/>
      <c r="J570" s="53"/>
      <c r="K570" s="38"/>
      <c r="L570" s="157" t="s">
        <v>220</v>
      </c>
      <c r="M570" s="50"/>
      <c r="N570" s="61" t="s">
        <v>3199</v>
      </c>
      <c r="O570" s="38" t="str">
        <f>IF(Q570="", "NO PRIORITY", IF(ISNA(_xlfn.XLOOKUP(Q570, Organizations!Q:Q, Organizations!P:P, "")), "NO ORG NAME", IF(_xlfn.XLOOKUP(Q570, Organizations!Q:Q, Organizations!P:P, "")="", "NO PRIORITY", _xlfn.XLOOKUP(Q570, Organizations!Q:Q, Organizations!P:P, ""))))</f>
        <v>NO PRIORITY</v>
      </c>
      <c r="R570" s="9" t="str">
        <f t="shared" si="9"/>
        <v>Western Michigan University|Paul Choker</v>
      </c>
    </row>
    <row r="571" spans="2:18" ht="30.2" customHeight="1">
      <c r="B571" s="212" t="str">
        <f>IF(D571="", "NO PRIORITY", IF(ISNA(_xlfn.XLOOKUP(D571, Organizations!C:C, Organizations!B:B, "")), "NO ORG NAME", IF(_xlfn.XLOOKUP(D571, Organizations!C:C, Organizations!B:B, "")="", "NO PRIORITY", _xlfn.XLOOKUP(D571, Organizations!C:C, Organizations!B:B, ""))))</f>
        <v>A</v>
      </c>
      <c r="C571" s="130" t="s">
        <v>3206</v>
      </c>
      <c r="D571" s="161" t="s">
        <v>853</v>
      </c>
      <c r="E571" s="160" t="s">
        <v>2438</v>
      </c>
      <c r="F571" s="36"/>
      <c r="G571" s="48"/>
      <c r="H571" s="159" t="s">
        <v>138</v>
      </c>
      <c r="I571" s="52"/>
      <c r="J571" s="53"/>
      <c r="K571" s="38"/>
      <c r="L571" s="157"/>
      <c r="M571" s="50"/>
      <c r="N571" s="61"/>
      <c r="O571" s="38" t="str">
        <f>IF(Q571="", "NO PRIORITY", IF(ISNA(_xlfn.XLOOKUP(Q571, Organizations!Q:Q, Organizations!P:P, "")), "NO ORG NAME", IF(_xlfn.XLOOKUP(Q571, Organizations!Q:Q, Organizations!P:P, "")="", "NO PRIORITY", _xlfn.XLOOKUP(Q571, Organizations!Q:Q, Organizations!P:P, ""))))</f>
        <v>NO PRIORITY</v>
      </c>
      <c r="R571" s="9" t="str">
        <f t="shared" si="9"/>
        <v xml:space="preserve">Gordon Food Service|Kevin Green </v>
      </c>
    </row>
    <row r="572" spans="2:18" ht="30.2" customHeight="1">
      <c r="B572" s="212" t="str">
        <f>IF(D572="", "NO PRIORITY", IF(ISNA(_xlfn.XLOOKUP(D572, Organizations!C:C, Organizations!B:B, "")), "NO ORG NAME", IF(_xlfn.XLOOKUP(D572, Organizations!C:C, Organizations!B:B, "")="", "NO PRIORITY", _xlfn.XLOOKUP(D572, Organizations!C:C, Organizations!B:B, ""))))</f>
        <v>A</v>
      </c>
      <c r="C572" s="130" t="s">
        <v>2350</v>
      </c>
      <c r="D572" s="161" t="s">
        <v>853</v>
      </c>
      <c r="E572" s="160" t="s">
        <v>2377</v>
      </c>
      <c r="F572" s="36"/>
      <c r="G572" s="48"/>
      <c r="H572" s="159"/>
      <c r="I572" s="52"/>
      <c r="J572" s="53"/>
      <c r="K572" s="38"/>
      <c r="L572" s="157"/>
      <c r="M572" s="50"/>
      <c r="N572" s="61"/>
      <c r="O572" s="38" t="str">
        <f>IF(Q572="", "NO PRIORITY", IF(ISNA(_xlfn.XLOOKUP(Q572, Organizations!Q:Q, Organizations!P:P, "")), "NO ORG NAME", IF(_xlfn.XLOOKUP(Q572, Organizations!Q:Q, Organizations!P:P, "")="", "NO PRIORITY", _xlfn.XLOOKUP(Q572, Organizations!Q:Q, Organizations!P:P, ""))))</f>
        <v>NO PRIORITY</v>
      </c>
      <c r="R572" s="9" t="str">
        <f t="shared" si="9"/>
        <v>Gordon Food Service|Sam Butler</v>
      </c>
    </row>
    <row r="573" spans="2:18" ht="30.2" customHeight="1">
      <c r="B573" s="212" t="str">
        <f>IF(D573="", "NO PRIORITY", IF(ISNA(_xlfn.XLOOKUP(D573, Organizations!C:C, Organizations!B:B, "")), "NO ORG NAME", IF(_xlfn.XLOOKUP(D573, Organizations!C:C, Organizations!B:B, "")="", "NO PRIORITY", _xlfn.XLOOKUP(D573, Organizations!C:C, Organizations!B:B, ""))))</f>
        <v>A</v>
      </c>
      <c r="C573" s="130" t="s">
        <v>3207</v>
      </c>
      <c r="D573" s="161" t="s">
        <v>853</v>
      </c>
      <c r="E573" s="160" t="s">
        <v>2377</v>
      </c>
      <c r="F573" s="36"/>
      <c r="G573" s="48"/>
      <c r="H573" s="159"/>
      <c r="I573" s="52"/>
      <c r="J573" s="53"/>
      <c r="K573" s="38"/>
      <c r="L573" s="157"/>
      <c r="M573" s="50"/>
      <c r="N573" s="61"/>
      <c r="O573" s="38" t="str">
        <f>IF(Q573="", "NO PRIORITY", IF(ISNA(_xlfn.XLOOKUP(Q573, Organizations!Q:Q, Organizations!P:P, "")), "NO ORG NAME", IF(_xlfn.XLOOKUP(Q573, Organizations!Q:Q, Organizations!P:P, "")="", "NO PRIORITY", _xlfn.XLOOKUP(Q573, Organizations!Q:Q, Organizations!P:P, ""))))</f>
        <v>NO PRIORITY</v>
      </c>
      <c r="R573" s="9" t="str">
        <f t="shared" si="9"/>
        <v>Gordon Food Service|Dave Hampel</v>
      </c>
    </row>
    <row r="574" spans="2:18" ht="30.2" customHeight="1">
      <c r="B574" s="212" t="str">
        <f>IF(D574="", "NO PRIORITY", IF(ISNA(_xlfn.XLOOKUP(D574, Organizations!C:C, Organizations!B:B, "")), "NO ORG NAME", IF(_xlfn.XLOOKUP(D574, Organizations!C:C, Organizations!B:B, "")="", "NO PRIORITY", _xlfn.XLOOKUP(D574, Organizations!C:C, Organizations!B:B, ""))))</f>
        <v>A</v>
      </c>
      <c r="C574" s="130" t="s">
        <v>3208</v>
      </c>
      <c r="D574" s="161" t="s">
        <v>853</v>
      </c>
      <c r="E574" s="160" t="s">
        <v>2377</v>
      </c>
      <c r="F574" s="36"/>
      <c r="G574" s="48"/>
      <c r="H574" s="159"/>
      <c r="I574" s="52"/>
      <c r="J574" s="53"/>
      <c r="K574" s="38"/>
      <c r="L574" s="157"/>
      <c r="M574" s="50"/>
      <c r="N574" s="61"/>
      <c r="O574" s="38" t="str">
        <f>IF(Q574="", "NO PRIORITY", IF(ISNA(_xlfn.XLOOKUP(Q574, Organizations!Q:Q, Organizations!P:P, "")), "NO ORG NAME", IF(_xlfn.XLOOKUP(Q574, Organizations!Q:Q, Organizations!P:P, "")="", "NO PRIORITY", _xlfn.XLOOKUP(Q574, Organizations!Q:Q, Organizations!P:P, ""))))</f>
        <v>NO PRIORITY</v>
      </c>
      <c r="R574" s="9" t="str">
        <f t="shared" si="9"/>
        <v>Gordon Food Service|Ryan Treharne</v>
      </c>
    </row>
    <row r="575" spans="2:18" ht="30.2" customHeight="1">
      <c r="B575" s="212" t="str">
        <f>IF(D575="", "NO PRIORITY", IF(ISNA(_xlfn.XLOOKUP(D575, Organizations!C:C, Organizations!B:B, "")), "NO ORG NAME", IF(_xlfn.XLOOKUP(D575, Organizations!C:C, Organizations!B:B, "")="", "NO PRIORITY", _xlfn.XLOOKUP(D575, Organizations!C:C, Organizations!B:B, ""))))</f>
        <v>A</v>
      </c>
      <c r="C575" s="130" t="s">
        <v>3209</v>
      </c>
      <c r="D575" s="161" t="s">
        <v>853</v>
      </c>
      <c r="E575" s="160" t="s">
        <v>2377</v>
      </c>
      <c r="F575" s="36"/>
      <c r="G575" s="48"/>
      <c r="H575" s="159"/>
      <c r="I575" s="52"/>
      <c r="J575" s="53"/>
      <c r="K575" s="38"/>
      <c r="L575" s="157"/>
      <c r="M575" s="50"/>
      <c r="N575" s="61"/>
      <c r="O575" s="38" t="str">
        <f>IF(Q575="", "NO PRIORITY", IF(ISNA(_xlfn.XLOOKUP(Q575, Organizations!Q:Q, Organizations!P:P, "")), "NO ORG NAME", IF(_xlfn.XLOOKUP(Q575, Organizations!Q:Q, Organizations!P:P, "")="", "NO PRIORITY", _xlfn.XLOOKUP(Q575, Organizations!Q:Q, Organizations!P:P, ""))))</f>
        <v>NO PRIORITY</v>
      </c>
      <c r="R575" s="9" t="str">
        <f t="shared" si="9"/>
        <v>Gordon Food Service|chad bruinsslot</v>
      </c>
    </row>
    <row r="576" spans="2:18" ht="30.2" customHeight="1">
      <c r="B576" s="212" t="str">
        <f>IF(D576="", "NO PRIORITY", IF(ISNA(_xlfn.XLOOKUP(D576, Organizations!C:C, Organizations!B:B, "")), "NO ORG NAME", IF(_xlfn.XLOOKUP(D576, Organizations!C:C, Organizations!B:B, "")="", "NO PRIORITY", _xlfn.XLOOKUP(D576, Organizations!C:C, Organizations!B:B, ""))))</f>
        <v>A</v>
      </c>
      <c r="C576" s="130" t="s">
        <v>3210</v>
      </c>
      <c r="D576" s="161" t="s">
        <v>1679</v>
      </c>
      <c r="E576" s="160" t="s">
        <v>2377</v>
      </c>
      <c r="F576" s="36"/>
      <c r="G576" s="48"/>
      <c r="H576" s="159"/>
      <c r="I576" s="52"/>
      <c r="J576" s="53"/>
      <c r="K576" s="38"/>
      <c r="L576" s="157"/>
      <c r="M576" s="50"/>
      <c r="N576" s="61"/>
      <c r="O576" s="38" t="str">
        <f>IF(Q576="", "NO PRIORITY", IF(ISNA(_xlfn.XLOOKUP(Q576, Organizations!Q:Q, Organizations!P:P, "")), "NO ORG NAME", IF(_xlfn.XLOOKUP(Q576, Organizations!Q:Q, Organizations!P:P, "")="", "NO PRIORITY", _xlfn.XLOOKUP(Q576, Organizations!Q:Q, Organizations!P:P, ""))))</f>
        <v>NO PRIORITY</v>
      </c>
      <c r="R576" s="9" t="str">
        <f t="shared" si="9"/>
        <v>Superior|Eric prall</v>
      </c>
    </row>
    <row r="577" spans="2:18" ht="30.2" customHeight="1">
      <c r="B577" s="212" t="str">
        <f>IF(D577="", "NO PRIORITY", IF(ISNA(_xlfn.XLOOKUP(D577, Organizations!C:C, Organizations!B:B, "")), "NO ORG NAME", IF(_xlfn.XLOOKUP(D577, Organizations!C:C, Organizations!B:B, "")="", "NO PRIORITY", _xlfn.XLOOKUP(D577, Organizations!C:C, Organizations!B:B, ""))))</f>
        <v>A</v>
      </c>
      <c r="C577" s="130" t="s">
        <v>3211</v>
      </c>
      <c r="D577" s="161" t="s">
        <v>1679</v>
      </c>
      <c r="E577" s="160" t="s">
        <v>2377</v>
      </c>
      <c r="F577" s="36"/>
      <c r="G577" s="48"/>
      <c r="H577" s="159"/>
      <c r="I577" s="52"/>
      <c r="J577" s="53"/>
      <c r="K577" s="38"/>
      <c r="L577" s="157"/>
      <c r="M577" s="50"/>
      <c r="N577" s="61"/>
      <c r="O577" s="38" t="str">
        <f>IF(Q577="", "NO PRIORITY", IF(ISNA(_xlfn.XLOOKUP(Q577, Organizations!Q:Q, Organizations!P:P, "")), "NO ORG NAME", IF(_xlfn.XLOOKUP(Q577, Organizations!Q:Q, Organizations!P:P, "")="", "NO PRIORITY", _xlfn.XLOOKUP(Q577, Organizations!Q:Q, Organizations!P:P, ""))))</f>
        <v>NO PRIORITY</v>
      </c>
      <c r="R577" s="9" t="str">
        <f t="shared" si="9"/>
        <v>Superior|Tim Gernaat</v>
      </c>
    </row>
    <row r="578" spans="2:18" ht="30.2" customHeight="1">
      <c r="B578" s="212" t="str">
        <f>IF(D578="", "NO PRIORITY", IF(ISNA(_xlfn.XLOOKUP(D578, Organizations!C:C, Organizations!B:B, "")), "NO ORG NAME", IF(_xlfn.XLOOKUP(D578, Organizations!C:C, Organizations!B:B, "")="", "NO PRIORITY", _xlfn.XLOOKUP(D578, Organizations!C:C, Organizations!B:B, ""))))</f>
        <v>A</v>
      </c>
      <c r="C578" s="130" t="s">
        <v>3212</v>
      </c>
      <c r="D578" s="161" t="s">
        <v>1474</v>
      </c>
      <c r="E578" s="160" t="s">
        <v>2542</v>
      </c>
      <c r="F578" s="36"/>
      <c r="G578" s="48"/>
      <c r="H578" s="159"/>
      <c r="I578" s="52"/>
      <c r="J578" s="53"/>
      <c r="K578" s="38"/>
      <c r="L578" s="157"/>
      <c r="M578" s="50"/>
      <c r="N578" s="61"/>
      <c r="O578" s="38" t="str">
        <f>IF(Q578="", "NO PRIORITY", IF(ISNA(_xlfn.XLOOKUP(Q578, Organizations!Q:Q, Organizations!P:P, "")), "NO ORG NAME", IF(_xlfn.XLOOKUP(Q578, Organizations!Q:Q, Organizations!P:P, "")="", "NO PRIORITY", _xlfn.XLOOKUP(Q578, Organizations!Q:Q, Organizations!P:P, ""))))</f>
        <v>NO PRIORITY</v>
      </c>
      <c r="R578" s="9" t="str">
        <f t="shared" si="9"/>
        <v>Raydia|dave Pestrak</v>
      </c>
    </row>
    <row r="579" spans="2:18" ht="30.2" customHeight="1">
      <c r="B579" s="212" t="str">
        <f>IF(D579="", "NO PRIORITY", IF(ISNA(_xlfn.XLOOKUP(D579, Organizations!C:C, Organizations!B:B, "")), "NO ORG NAME", IF(_xlfn.XLOOKUP(D579, Organizations!C:C, Organizations!B:B, "")="", "NO PRIORITY", _xlfn.XLOOKUP(D579, Organizations!C:C, Organizations!B:B, ""))))</f>
        <v>A</v>
      </c>
      <c r="C579" s="130" t="s">
        <v>2905</v>
      </c>
      <c r="D579" s="161" t="s">
        <v>1779</v>
      </c>
      <c r="E579" s="160" t="s">
        <v>2403</v>
      </c>
      <c r="F579" s="36"/>
      <c r="G579" s="48"/>
      <c r="H579" s="159"/>
      <c r="I579" s="52"/>
      <c r="J579" s="53"/>
      <c r="K579" s="38"/>
      <c r="L579" s="157"/>
      <c r="M579" s="50"/>
      <c r="N579" s="61"/>
      <c r="O579" s="38" t="str">
        <f>IF(Q579="", "NO PRIORITY", IF(ISNA(_xlfn.XLOOKUP(Q579, Organizations!Q:Q, Organizations!P:P, "")), "NO ORG NAME", IF(_xlfn.XLOOKUP(Q579, Organizations!Q:Q, Organizations!P:P, "")="", "NO PRIORITY", _xlfn.XLOOKUP(Q579, Organizations!Q:Q, Organizations!P:P, ""))))</f>
        <v>NO PRIORITY</v>
      </c>
      <c r="R579" s="9" t="str">
        <f t="shared" si="9"/>
        <v>Timothy's|Chef Tim</v>
      </c>
    </row>
    <row r="580" spans="2:18" ht="30.2" customHeight="1">
      <c r="B580" s="212" t="str">
        <f>IF(D580="", "NO PRIORITY", IF(ISNA(_xlfn.XLOOKUP(D580, Organizations!C:C, Organizations!B:B, "")), "NO ORG NAME", IF(_xlfn.XLOOKUP(D580, Organizations!C:C, Organizations!B:B, "")="", "NO PRIORITY", _xlfn.XLOOKUP(D580, Organizations!C:C, Organizations!B:B, ""))))</f>
        <v>A</v>
      </c>
      <c r="C580" s="130" t="s">
        <v>3213</v>
      </c>
      <c r="D580" s="161" t="s">
        <v>762</v>
      </c>
      <c r="E580" s="160" t="s">
        <v>2377</v>
      </c>
      <c r="F580" s="36" t="s">
        <v>3214</v>
      </c>
      <c r="G580" s="48" t="s">
        <v>3215</v>
      </c>
      <c r="H580" s="159" t="s">
        <v>150</v>
      </c>
      <c r="I580" s="52"/>
      <c r="J580" s="53"/>
      <c r="K580" s="38"/>
      <c r="L580" s="157"/>
      <c r="M580" s="50"/>
      <c r="N580" s="61"/>
      <c r="O580" s="38" t="str">
        <f>IF(Q580="", "NO PRIORITY", IF(ISNA(_xlfn.XLOOKUP(Q580, Organizations!Q:Q, Organizations!P:P, "")), "NO ORG NAME", IF(_xlfn.XLOOKUP(Q580, Organizations!Q:Q, Organizations!P:P, "")="", "NO PRIORITY", _xlfn.XLOOKUP(Q580, Organizations!Q:Q, Organizations!P:P, ""))))</f>
        <v>NO PRIORITY</v>
      </c>
      <c r="R580" s="9" t="str">
        <f t="shared" si="9"/>
        <v>Fortune Fish &amp; Gourmet|Dan Kurczak</v>
      </c>
    </row>
    <row r="581" spans="2:18" ht="30.2" customHeight="1">
      <c r="B581" s="212" t="str">
        <f>IF(D581="", "NO PRIORITY", IF(ISNA(_xlfn.XLOOKUP(D581, Organizations!C:C, Organizations!B:B, "")), "NO ORG NAME", IF(_xlfn.XLOOKUP(D581, Organizations!C:C, Organizations!B:B, "")="", "NO PRIORITY", _xlfn.XLOOKUP(D581, Organizations!C:C, Organizations!B:B, ""))))</f>
        <v>NO PRIORITY</v>
      </c>
      <c r="C581" s="130" t="s">
        <v>3216</v>
      </c>
      <c r="D581" s="161" t="s">
        <v>1375</v>
      </c>
      <c r="E581" s="160" t="s">
        <v>2377</v>
      </c>
      <c r="F581" s="36" t="s">
        <v>3217</v>
      </c>
      <c r="G581" s="48" t="s">
        <v>3218</v>
      </c>
      <c r="H581" s="159" t="s">
        <v>150</v>
      </c>
      <c r="I581" s="52"/>
      <c r="J581" s="53"/>
      <c r="K581" s="38"/>
      <c r="L581" s="157"/>
      <c r="M581" s="50"/>
      <c r="N581" s="61"/>
      <c r="O581" s="38" t="str">
        <f>IF(Q581="", "NO PRIORITY", IF(ISNA(_xlfn.XLOOKUP(Q581, Organizations!Q:Q, Organizations!P:P, "")), "NO ORG NAME", IF(_xlfn.XLOOKUP(Q581, Organizations!Q:Q, Organizations!P:P, "")="", "NO PRIORITY", _xlfn.XLOOKUP(Q581, Organizations!Q:Q, Organizations!P:P, ""))))</f>
        <v>NO PRIORITY</v>
      </c>
      <c r="R581" s="9" t="str">
        <f t="shared" si="9"/>
        <v>PFG Reinhart BG House|Nikki Goodman</v>
      </c>
    </row>
    <row r="582" spans="2:18" ht="30.2" customHeight="1">
      <c r="B582" s="212" t="str">
        <f>IF(D582="", "NO PRIORITY", IF(ISNA(_xlfn.XLOOKUP(D582, Organizations!C:C, Organizations!B:B, "")), "NO ORG NAME", IF(_xlfn.XLOOKUP(D582, Organizations!C:C, Organizations!B:B, "")="", "NO PRIORITY", _xlfn.XLOOKUP(D582, Organizations!C:C, Organizations!B:B, ""))))</f>
        <v>NO PRIORITY</v>
      </c>
      <c r="C582" s="130" t="s">
        <v>3219</v>
      </c>
      <c r="D582" s="161" t="s">
        <v>1375</v>
      </c>
      <c r="E582" s="160" t="s">
        <v>3010</v>
      </c>
      <c r="F582" s="36" t="s">
        <v>3220</v>
      </c>
      <c r="G582" s="48" t="s">
        <v>3221</v>
      </c>
      <c r="H582" s="159" t="s">
        <v>150</v>
      </c>
      <c r="I582" s="52"/>
      <c r="J582" s="53"/>
      <c r="K582" s="38"/>
      <c r="L582" s="157"/>
      <c r="M582" s="50"/>
      <c r="N582" s="61"/>
      <c r="O582" s="38" t="str">
        <f>IF(Q582="", "NO PRIORITY", IF(ISNA(_xlfn.XLOOKUP(Q582, Organizations!Q:Q, Organizations!P:P, "")), "NO ORG NAME", IF(_xlfn.XLOOKUP(Q582, Organizations!Q:Q, Organizations!P:P, "")="", "NO PRIORITY", _xlfn.XLOOKUP(Q582, Organizations!Q:Q, Organizations!P:P, ""))))</f>
        <v>NO PRIORITY</v>
      </c>
      <c r="R582" s="9" t="str">
        <f t="shared" si="9"/>
        <v>PFG Reinhart BG House|Shawn Duggan</v>
      </c>
    </row>
    <row r="583" spans="2:18" ht="30.2" customHeight="1">
      <c r="B583" s="212" t="str">
        <f>IF(D583="", "NO PRIORITY", IF(ISNA(_xlfn.XLOOKUP(D583, Organizations!C:C, Organizations!B:B, "")), "NO ORG NAME", IF(_xlfn.XLOOKUP(D583, Organizations!C:C, Organizations!B:B, "")="", "NO PRIORITY", _xlfn.XLOOKUP(D583, Organizations!C:C, Organizations!B:B, ""))))</f>
        <v>NO PRIORITY</v>
      </c>
      <c r="C583" s="130" t="s">
        <v>3222</v>
      </c>
      <c r="D583" s="161" t="s">
        <v>1376</v>
      </c>
      <c r="E583" s="160" t="s">
        <v>2377</v>
      </c>
      <c r="F583" s="36" t="s">
        <v>3223</v>
      </c>
      <c r="G583" s="48" t="s">
        <v>3224</v>
      </c>
      <c r="H583" s="159"/>
      <c r="I583" s="52"/>
      <c r="J583" s="53"/>
      <c r="K583" s="38"/>
      <c r="L583" s="157"/>
      <c r="M583" s="50"/>
      <c r="N583" s="61"/>
      <c r="O583" s="38" t="str">
        <f>IF(Q583="", "NO PRIORITY", IF(ISNA(_xlfn.XLOOKUP(Q583, Organizations!Q:Q, Organizations!P:P, "")), "NO ORG NAME", IF(_xlfn.XLOOKUP(Q583, Organizations!Q:Q, Organizations!P:P, "")="", "NO PRIORITY", _xlfn.XLOOKUP(Q583, Organizations!Q:Q, Organizations!P:P, ""))))</f>
        <v>NO PRIORITY</v>
      </c>
      <c r="R583" s="9" t="str">
        <f t="shared" si="9"/>
        <v>PFG Somerset KY|Kevin Junior</v>
      </c>
    </row>
    <row r="584" spans="2:18" ht="30.2" customHeight="1">
      <c r="B584" s="212" t="str">
        <f>IF(D584="", "NO PRIORITY", IF(ISNA(_xlfn.XLOOKUP(D584, Organizations!C:C, Organizations!B:B, "")), "NO ORG NAME", IF(_xlfn.XLOOKUP(D584, Organizations!C:C, Organizations!B:B, "")="", "NO PRIORITY", _xlfn.XLOOKUP(D584, Organizations!C:C, Organizations!B:B, ""))))</f>
        <v>NO PRIORITY</v>
      </c>
      <c r="C584" s="130" t="s">
        <v>3225</v>
      </c>
      <c r="D584" s="161" t="s">
        <v>1376</v>
      </c>
      <c r="E584" s="160" t="s">
        <v>3010</v>
      </c>
      <c r="F584" s="36" t="s">
        <v>3226</v>
      </c>
      <c r="G584" s="48" t="s">
        <v>3227</v>
      </c>
      <c r="H584" s="159"/>
      <c r="I584" s="52"/>
      <c r="J584" s="53"/>
      <c r="K584" s="38"/>
      <c r="L584" s="157"/>
      <c r="M584" s="50"/>
      <c r="N584" s="61"/>
      <c r="O584" s="38" t="str">
        <f>IF(Q584="", "NO PRIORITY", IF(ISNA(_xlfn.XLOOKUP(Q584, Organizations!Q:Q, Organizations!P:P, "")), "NO ORG NAME", IF(_xlfn.XLOOKUP(Q584, Organizations!Q:Q, Organizations!P:P, "")="", "NO PRIORITY", _xlfn.XLOOKUP(Q584, Organizations!Q:Q, Organizations!P:P, ""))))</f>
        <v>NO PRIORITY</v>
      </c>
      <c r="R584" s="9" t="str">
        <f t="shared" si="9"/>
        <v>PFG Somerset KY|Michael Warren</v>
      </c>
    </row>
    <row r="585" spans="2:18" ht="30.2" customHeight="1">
      <c r="B585" s="212" t="str">
        <f>IF(D585="", "NO PRIORITY", IF(ISNA(_xlfn.XLOOKUP(D585, Organizations!C:C, Organizations!B:B, "")), "NO ORG NAME", IF(_xlfn.XLOOKUP(D585, Organizations!C:C, Organizations!B:B, "")="", "NO PRIORITY", _xlfn.XLOOKUP(D585, Organizations!C:C, Organizations!B:B, ""))))</f>
        <v>NO PRIORITY</v>
      </c>
      <c r="C585" s="130" t="s">
        <v>3228</v>
      </c>
      <c r="D585" s="161" t="s">
        <v>1629</v>
      </c>
      <c r="E585" s="160" t="s">
        <v>2377</v>
      </c>
      <c r="F585" s="36" t="s">
        <v>3229</v>
      </c>
      <c r="G585" s="48" t="s">
        <v>3230</v>
      </c>
      <c r="H585" s="159"/>
      <c r="I585" s="52"/>
      <c r="J585" s="53"/>
      <c r="K585" s="38"/>
      <c r="L585" s="157"/>
      <c r="M585" s="50"/>
      <c r="N585" s="61"/>
      <c r="O585" s="38" t="str">
        <f>IF(Q585="", "NO PRIORITY", IF(ISNA(_xlfn.XLOOKUP(Q585, Organizations!Q:Q, Organizations!P:P, "")), "NO ORG NAME", IF(_xlfn.XLOOKUP(Q585, Organizations!Q:Q, Organizations!P:P, "")="", "NO PRIORITY", _xlfn.XLOOKUP(Q585, Organizations!Q:Q, Organizations!P:P, ""))))</f>
        <v>NO PRIORITY</v>
      </c>
      <c r="R585" s="9" t="str">
        <f t="shared" si="9"/>
        <v>Sofo Foods OH|Brad Tracy</v>
      </c>
    </row>
    <row r="586" spans="2:18" ht="30.2" customHeight="1">
      <c r="B586" s="212" t="str">
        <f>IF(D586="", "NO PRIORITY", IF(ISNA(_xlfn.XLOOKUP(D586, Organizations!C:C, Organizations!B:B, "")), "NO ORG NAME", IF(_xlfn.XLOOKUP(D586, Organizations!C:C, Organizations!B:B, "")="", "NO PRIORITY", _xlfn.XLOOKUP(D586, Organizations!C:C, Organizations!B:B, ""))))</f>
        <v>NO PRIORITY</v>
      </c>
      <c r="C586" s="130" t="s">
        <v>3231</v>
      </c>
      <c r="D586" s="161" t="s">
        <v>1629</v>
      </c>
      <c r="E586" s="160" t="s">
        <v>2377</v>
      </c>
      <c r="F586" s="36" t="s">
        <v>3232</v>
      </c>
      <c r="G586" s="48"/>
      <c r="H586" s="159"/>
      <c r="I586" s="52"/>
      <c r="J586" s="53"/>
      <c r="K586" s="38"/>
      <c r="L586" s="157"/>
      <c r="M586" s="50"/>
      <c r="N586" s="61"/>
      <c r="O586" s="38" t="str">
        <f>IF(Q586="", "NO PRIORITY", IF(ISNA(_xlfn.XLOOKUP(Q586, Organizations!Q:Q, Organizations!P:P, "")), "NO ORG NAME", IF(_xlfn.XLOOKUP(Q586, Organizations!Q:Q, Organizations!P:P, "")="", "NO PRIORITY", _xlfn.XLOOKUP(Q586, Organizations!Q:Q, Organizations!P:P, ""))))</f>
        <v>NO PRIORITY</v>
      </c>
      <c r="R586" s="9" t="str">
        <f t="shared" si="9"/>
        <v>Sofo Foods OH|Mike Saltzstein</v>
      </c>
    </row>
    <row r="587" spans="2:18" ht="30.2" customHeight="1">
      <c r="B587" s="212" t="str">
        <f>IF(D587="", "NO PRIORITY", IF(ISNA(_xlfn.XLOOKUP(D587, Organizations!C:C, Organizations!B:B, "")), "NO ORG NAME", IF(_xlfn.XLOOKUP(D587, Organizations!C:C, Organizations!B:B, "")="", "NO PRIORITY", _xlfn.XLOOKUP(D587, Organizations!C:C, Organizations!B:B, ""))))</f>
        <v>NO PRIORITY</v>
      </c>
      <c r="C587" s="130" t="s">
        <v>3233</v>
      </c>
      <c r="D587" s="161" t="s">
        <v>1327</v>
      </c>
      <c r="E587" s="160" t="s">
        <v>2403</v>
      </c>
      <c r="F587" s="36" t="s">
        <v>3234</v>
      </c>
      <c r="G587" s="48" t="s">
        <v>3235</v>
      </c>
      <c r="H587" s="159" t="s">
        <v>141</v>
      </c>
      <c r="I587" s="52"/>
      <c r="J587" s="53"/>
      <c r="K587" s="38"/>
      <c r="L587" s="157"/>
      <c r="M587" s="50"/>
      <c r="N587" s="61"/>
      <c r="O587" s="38" t="str">
        <f>IF(Q587="", "NO PRIORITY", IF(ISNA(_xlfn.XLOOKUP(Q587, Organizations!Q:Q, Organizations!P:P, "")), "NO ORG NAME", IF(_xlfn.XLOOKUP(Q587, Organizations!Q:Q, Organizations!P:P, "")="", "NO PRIORITY", _xlfn.XLOOKUP(Q587, Organizations!Q:Q, Organizations!P:P, ""))))</f>
        <v>NO PRIORITY</v>
      </c>
      <c r="R587" s="9" t="str">
        <f t="shared" si="9"/>
        <v>Pancho Food Distibutors|Ken Siegers</v>
      </c>
    </row>
    <row r="588" spans="2:18" ht="30.2" customHeight="1">
      <c r="B588" s="212" t="str">
        <f>IF(D588="", "NO PRIORITY", IF(ISNA(_xlfn.XLOOKUP(D588, Organizations!C:C, Organizations!B:B, "")), "NO ORG NAME", IF(_xlfn.XLOOKUP(D588, Organizations!C:C, Organizations!B:B, "")="", "NO PRIORITY", _xlfn.XLOOKUP(D588, Organizations!C:C, Organizations!B:B, ""))))</f>
        <v>NO PRIORITY</v>
      </c>
      <c r="C588" s="130" t="s">
        <v>3132</v>
      </c>
      <c r="D588" s="161" t="s">
        <v>278</v>
      </c>
      <c r="E588" s="160" t="s">
        <v>2438</v>
      </c>
      <c r="F588" s="36"/>
      <c r="G588" s="48"/>
      <c r="H588" s="159" t="s">
        <v>138</v>
      </c>
      <c r="I588" s="52"/>
      <c r="J588" s="53"/>
      <c r="K588" s="38" t="s">
        <v>3236</v>
      </c>
      <c r="L588" s="157" t="s">
        <v>169</v>
      </c>
      <c r="M588" s="50"/>
      <c r="N588" s="61"/>
      <c r="O588" s="38" t="str">
        <f>IF(Q588="", "NO PRIORITY", IF(ISNA(_xlfn.XLOOKUP(Q588, Organizations!Q:Q, Organizations!P:P, "")), "NO ORG NAME", IF(_xlfn.XLOOKUP(Q588, Organizations!Q:Q, Organizations!P:P, "")="", "NO PRIORITY", _xlfn.XLOOKUP(Q588, Organizations!Q:Q, Organizations!P:P, ""))))</f>
        <v>NO PRIORITY</v>
      </c>
      <c r="R588" s="9" t="str">
        <f t="shared" si="9"/>
        <v>Baldwin Wallace|Matt Regula</v>
      </c>
    </row>
    <row r="589" spans="2:18" ht="30.2" customHeight="1">
      <c r="B589" s="212" t="str">
        <f>IF(D589="", "NO PRIORITY", IF(ISNA(_xlfn.XLOOKUP(D589, Organizations!C:C, Organizations!B:B, "")), "NO ORG NAME", IF(_xlfn.XLOOKUP(D589, Organizations!C:C, Organizations!B:B, "")="", "NO PRIORITY", _xlfn.XLOOKUP(D589, Organizations!C:C, Organizations!B:B, ""))))</f>
        <v>A</v>
      </c>
      <c r="C589" s="130" t="s">
        <v>1151</v>
      </c>
      <c r="D589" s="161" t="s">
        <v>237</v>
      </c>
      <c r="E589" s="160" t="s">
        <v>2377</v>
      </c>
      <c r="F589" s="36" t="s">
        <v>3237</v>
      </c>
      <c r="G589" s="48" t="s">
        <v>3238</v>
      </c>
      <c r="H589" s="159" t="s">
        <v>150</v>
      </c>
      <c r="I589" s="52"/>
      <c r="J589" s="53"/>
      <c r="K589" s="38"/>
      <c r="L589" s="157"/>
      <c r="M589" s="50"/>
      <c r="N589" s="61"/>
      <c r="O589" s="38" t="str">
        <f>IF(Q589="", "NO PRIORITY", IF(ISNA(_xlfn.XLOOKUP(Q589, Organizations!Q:Q, Organizations!P:P, "")), "NO ORG NAME", IF(_xlfn.XLOOKUP(Q589, Organizations!Q:Q, Organizations!P:P, "")="", "NO PRIORITY", _xlfn.XLOOKUP(Q589, Organizations!Q:Q, Organizations!P:P, ""))))</f>
        <v>NO PRIORITY</v>
      </c>
      <c r="R589" s="9" t="str">
        <f t="shared" si="9"/>
        <v>GFS|Mark Burkhalter</v>
      </c>
    </row>
    <row r="590" spans="2:18" ht="30.2" customHeight="1">
      <c r="B590" s="212" t="str">
        <f>IF(D590="", "NO PRIORITY", IF(ISNA(_xlfn.XLOOKUP(D590, Organizations!C:C, Organizations!B:B, "")), "NO ORG NAME", IF(_xlfn.XLOOKUP(D590, Organizations!C:C, Organizations!B:B, "")="", "NO PRIORITY", _xlfn.XLOOKUP(D590, Organizations!C:C, Organizations!B:B, ""))))</f>
        <v>NO PRIORITY</v>
      </c>
      <c r="C590" s="130" t="s">
        <v>3239</v>
      </c>
      <c r="D590" s="161" t="s">
        <v>1642</v>
      </c>
      <c r="E590" s="160" t="s">
        <v>2403</v>
      </c>
      <c r="F590" s="36" t="s">
        <v>3240</v>
      </c>
      <c r="G590" s="48" t="s">
        <v>1644</v>
      </c>
      <c r="H590" s="159" t="s">
        <v>150</v>
      </c>
      <c r="I590" s="52"/>
      <c r="J590" s="53" t="s">
        <v>1645</v>
      </c>
      <c r="K590" s="38" t="s">
        <v>663</v>
      </c>
      <c r="L590" s="157" t="s">
        <v>152</v>
      </c>
      <c r="M590" s="50"/>
      <c r="N590" s="61"/>
      <c r="O590" s="38" t="str">
        <f>IF(Q590="", "NO PRIORITY", IF(ISNA(_xlfn.XLOOKUP(Q590, Organizations!Q:Q, Organizations!P:P, "")), "NO ORG NAME", IF(_xlfn.XLOOKUP(Q590, Organizations!Q:Q, Organizations!P:P, "")="", "NO PRIORITY", _xlfn.XLOOKUP(Q590, Organizations!Q:Q, Organizations!P:P, ""))))</f>
        <v>NO PRIORITY</v>
      </c>
      <c r="R590" s="9" t="str">
        <f t="shared" si="9"/>
        <v>Spillway Bar and Grill|Tiffany Baxter</v>
      </c>
    </row>
    <row r="591" spans="2:18" ht="30.2" customHeight="1">
      <c r="B591" s="212" t="str">
        <f>IF(D591="", "NO PRIORITY", IF(ISNA(_xlfn.XLOOKUP(D591, Organizations!C:C, Organizations!B:B, "")), "NO ORG NAME", IF(_xlfn.XLOOKUP(D591, Organizations!C:C, Organizations!B:B, "")="", "NO PRIORITY", _xlfn.XLOOKUP(D591, Organizations!C:C, Organizations!B:B, ""))))</f>
        <v>A+</v>
      </c>
      <c r="C591" s="130" t="s">
        <v>3241</v>
      </c>
      <c r="D591" s="161" t="s">
        <v>1864</v>
      </c>
      <c r="E591" s="160" t="s">
        <v>2377</v>
      </c>
      <c r="F591" s="36"/>
      <c r="G591" s="48" t="s">
        <v>3242</v>
      </c>
      <c r="H591" s="159" t="s">
        <v>150</v>
      </c>
      <c r="I591" s="52"/>
      <c r="J591" s="53"/>
      <c r="K591" s="38"/>
      <c r="L591" s="157"/>
      <c r="M591" s="50"/>
      <c r="N591" s="61"/>
      <c r="O591" s="38" t="str">
        <f>IF(Q591="", "NO PRIORITY", IF(ISNA(_xlfn.XLOOKUP(Q591, Organizations!Q:Q, Organizations!P:P, "")), "NO ORG NAME", IF(_xlfn.XLOOKUP(Q591, Organizations!Q:Q, Organizations!P:P, "")="", "NO PRIORITY", _xlfn.XLOOKUP(Q591, Organizations!Q:Q, Organizations!P:P, ""))))</f>
        <v>NO PRIORITY</v>
      </c>
      <c r="R591" s="9" t="str">
        <f t="shared" si="9"/>
        <v>What Chefs Want|Clint Logan</v>
      </c>
    </row>
    <row r="592" spans="2:18" ht="30.2" customHeight="1">
      <c r="B592" s="212" t="str">
        <f>IF(D592="", "NO PRIORITY", IF(ISNA(_xlfn.XLOOKUP(D592, Organizations!C:C, Organizations!B:B, "")), "NO ORG NAME", IF(_xlfn.XLOOKUP(D592, Organizations!C:C, Organizations!B:B, "")="", "NO PRIORITY", _xlfn.XLOOKUP(D592, Organizations!C:C, Organizations!B:B, ""))))</f>
        <v>NO PRIORITY</v>
      </c>
      <c r="C592" s="130" t="s">
        <v>3243</v>
      </c>
      <c r="D592" s="161" t="s">
        <v>1805</v>
      </c>
      <c r="E592" s="160" t="s">
        <v>2403</v>
      </c>
      <c r="F592" s="36"/>
      <c r="G592" s="48" t="s">
        <v>1806</v>
      </c>
      <c r="H592" s="159" t="s">
        <v>150</v>
      </c>
      <c r="I592" s="52"/>
      <c r="J592" s="53" t="s">
        <v>1807</v>
      </c>
      <c r="K592" s="38" t="s">
        <v>1808</v>
      </c>
      <c r="L592" s="157" t="s">
        <v>152</v>
      </c>
      <c r="M592" s="50">
        <v>40476</v>
      </c>
      <c r="N592" s="61"/>
      <c r="O592" s="38" t="str">
        <f>IF(Q592="", "NO PRIORITY", IF(ISNA(_xlfn.XLOOKUP(Q592, Organizations!Q:Q, Organizations!P:P, "")), "NO ORG NAME", IF(_xlfn.XLOOKUP(Q592, Organizations!Q:Q, Organizations!P:P, "")="", "NO PRIORITY", _xlfn.XLOOKUP(Q592, Organizations!Q:Q, Organizations!P:P, ""))))</f>
        <v>NO PRIORITY</v>
      </c>
      <c r="R592" s="9" t="str">
        <f t="shared" si="9"/>
        <v>Uncle Charlie's Meats|Keith Schlosser</v>
      </c>
    </row>
    <row r="593" spans="2:18" ht="30.2" customHeight="1">
      <c r="B593" s="212" t="str">
        <f>IF(D593="", "NO PRIORITY", IF(ISNA(_xlfn.XLOOKUP(D593, Organizations!C:C, Organizations!B:B, "")), "NO ORG NAME", IF(_xlfn.XLOOKUP(D593, Organizations!C:C, Organizations!B:B, "")="", "NO PRIORITY", _xlfn.XLOOKUP(D593, Organizations!C:C, Organizations!B:B, ""))))</f>
        <v>A</v>
      </c>
      <c r="C593" s="130" t="s">
        <v>3244</v>
      </c>
      <c r="D593" s="161" t="s">
        <v>235</v>
      </c>
      <c r="E593" s="160"/>
      <c r="F593" s="36"/>
      <c r="G593" s="48"/>
      <c r="H593" s="159"/>
      <c r="I593" s="52"/>
      <c r="J593" s="53"/>
      <c r="K593" s="38"/>
      <c r="L593" s="157"/>
      <c r="M593" s="50"/>
      <c r="N593" s="61"/>
      <c r="O593" s="38" t="str">
        <f>IF(Q593="", "NO PRIORITY", IF(ISNA(_xlfn.XLOOKUP(Q593, Organizations!Q:Q, Organizations!P:P, "")), "NO ORG NAME", IF(_xlfn.XLOOKUP(Q593, Organizations!Q:Q, Organizations!P:P, "")="", "NO PRIORITY", _xlfn.XLOOKUP(Q593, Organizations!Q:Q, Organizations!P:P, ""))))</f>
        <v>NO PRIORITY</v>
      </c>
      <c r="R593" s="9" t="str">
        <f t="shared" si="9"/>
        <v>Ashland University|Ched Brent</v>
      </c>
    </row>
    <row r="594" spans="2:18" ht="30.2" customHeight="1">
      <c r="B594" s="212" t="str">
        <f>IF(D594="", "NO PRIORITY", IF(ISNA(_xlfn.XLOOKUP(D594, Organizations!C:C, Organizations!B:B, "")), "NO ORG NAME", IF(_xlfn.XLOOKUP(D594, Organizations!C:C, Organizations!B:B, "")="", "NO PRIORITY", _xlfn.XLOOKUP(D594, Organizations!C:C, Organizations!B:B, ""))))</f>
        <v>A</v>
      </c>
      <c r="C594" s="130" t="s">
        <v>3245</v>
      </c>
      <c r="D594" s="161" t="s">
        <v>1553</v>
      </c>
      <c r="E594" s="160" t="s">
        <v>2380</v>
      </c>
      <c r="F594" s="36"/>
      <c r="G594" s="48"/>
      <c r="H594" s="159"/>
      <c r="I594" s="52"/>
      <c r="J594" s="53"/>
      <c r="K594" s="38"/>
      <c r="L594" s="157"/>
      <c r="M594" s="50"/>
      <c r="N594" s="61"/>
      <c r="O594" s="38" t="str">
        <f>IF(Q594="", "NO PRIORITY", IF(ISNA(_xlfn.XLOOKUP(Q594, Organizations!Q:Q, Organizations!P:P, "")), "NO ORG NAME", IF(_xlfn.XLOOKUP(Q594, Organizations!Q:Q, Organizations!P:P, "")="", "NO PRIORITY", _xlfn.XLOOKUP(Q594, Organizations!Q:Q, Organizations!P:P, ""))))</f>
        <v>NO PRIORITY</v>
      </c>
      <c r="R594" s="9" t="str">
        <f t="shared" si="9"/>
        <v>Salvatores|Pauley</v>
      </c>
    </row>
    <row r="595" spans="2:18" ht="30.2" customHeight="1">
      <c r="B595" s="308" t="str">
        <f>IF(D595="", "NO PRIORITY", IF(ISNA(_xlfn.XLOOKUP(D595, Organizations!C:C, Organizations!B:B, "")), "NO ORG NAME", IF(_xlfn.XLOOKUP(D595, Organizations!C:C, Organizations!B:B, "")="", "NO PRIORITY", _xlfn.XLOOKUP(D595, Organizations!C:C, Organizations!B:B, ""))))</f>
        <v>A</v>
      </c>
      <c r="C595" s="130" t="s">
        <v>3246</v>
      </c>
      <c r="D595" s="161" t="s">
        <v>1553</v>
      </c>
      <c r="E595" s="160" t="s">
        <v>2438</v>
      </c>
      <c r="F595" s="36"/>
      <c r="G595" s="48"/>
      <c r="H595" s="159"/>
      <c r="I595" s="52"/>
      <c r="J595" s="53"/>
      <c r="K595" s="38"/>
      <c r="L595" s="159"/>
      <c r="M595" s="52"/>
      <c r="N595" s="61"/>
      <c r="O595" s="38" t="str">
        <f>IF(Q595="", "NO PRIORITY", IF(ISNA(_xlfn.XLOOKUP(Q595, Organizations!Q:Q, Organizations!P:P, "")), "NO ORG NAME", IF(_xlfn.XLOOKUP(Q595, Organizations!Q:Q, Organizations!P:P, "")="", "NO PRIORITY", _xlfn.XLOOKUP(Q595, Organizations!Q:Q, Organizations!P:P, ""))))</f>
        <v>NO PRIORITY</v>
      </c>
      <c r="R595" s="9"/>
    </row>
    <row r="596" spans="2:18" ht="30.2" customHeight="1">
      <c r="B596" s="308" t="str">
        <f>IF(D596="", "NO PRIORITY", IF(ISNA(_xlfn.XLOOKUP(D596, Organizations!C:C, Organizations!B:B, "")), "NO ORG NAME", IF(_xlfn.XLOOKUP(D596, Organizations!C:C, Organizations!B:B, "")="", "NO PRIORITY", _xlfn.XLOOKUP(D596, Organizations!C:C, Organizations!B:B, ""))))</f>
        <v>A</v>
      </c>
      <c r="C596" s="130" t="s">
        <v>3247</v>
      </c>
      <c r="D596" s="161" t="s">
        <v>1553</v>
      </c>
      <c r="E596" s="160" t="s">
        <v>2438</v>
      </c>
      <c r="F596" s="36"/>
      <c r="G596" s="48"/>
      <c r="H596" s="159"/>
      <c r="I596" s="52"/>
      <c r="J596" s="53"/>
      <c r="K596" s="38"/>
      <c r="L596" s="159"/>
      <c r="M596" s="52"/>
      <c r="N596" s="61"/>
      <c r="O596" s="38" t="str">
        <f>IF(Q596="", "NO PRIORITY", IF(ISNA(_xlfn.XLOOKUP(Q596, Organizations!Q:Q, Organizations!P:P, "")), "NO ORG NAME", IF(_xlfn.XLOOKUP(Q596, Organizations!Q:Q, Organizations!P:P, "")="", "NO PRIORITY", _xlfn.XLOOKUP(Q596, Organizations!Q:Q, Organizations!P:P, ""))))</f>
        <v>NO PRIORITY</v>
      </c>
      <c r="R596" s="9"/>
    </row>
    <row r="597" spans="2:18" ht="30.2" customHeight="1">
      <c r="B597" s="212" t="str">
        <f>IF(D597="", "NO PRIORITY", IF(ISNA(_xlfn.XLOOKUP(D597, Organizations!C:C, Organizations!B:B, "")), "NO ORG NAME", IF(_xlfn.XLOOKUP(D597, Organizations!C:C, Organizations!B:B, "")="", "NO PRIORITY", _xlfn.XLOOKUP(D597, Organizations!C:C, Organizations!B:B, ""))))</f>
        <v>A</v>
      </c>
      <c r="C597" s="130" t="s">
        <v>3248</v>
      </c>
      <c r="D597" s="161" t="s">
        <v>617</v>
      </c>
      <c r="E597" s="160" t="s">
        <v>2438</v>
      </c>
      <c r="F597" s="36"/>
      <c r="G597" s="48"/>
      <c r="H597" s="159" t="s">
        <v>138</v>
      </c>
      <c r="I597" s="52"/>
      <c r="J597" s="53"/>
      <c r="K597" s="38" t="s">
        <v>557</v>
      </c>
      <c r="L597" s="157" t="s">
        <v>169</v>
      </c>
      <c r="M597" s="50"/>
      <c r="N597" s="61"/>
      <c r="O597" s="38" t="str">
        <f>IF(Q597="", "NO PRIORITY", IF(ISNA(_xlfn.XLOOKUP(Q597, Organizations!Q:Q, Organizations!P:P, "")), "NO ORG NAME", IF(_xlfn.XLOOKUP(Q597, Organizations!Q:Q, Organizations!P:P, "")="", "NO PRIORITY", _xlfn.XLOOKUP(Q597, Organizations!Q:Q, Organizations!P:P, ""))))</f>
        <v>NO PRIORITY</v>
      </c>
      <c r="R597" s="9" t="str">
        <f t="shared" si="9"/>
        <v>Delmonico|Chef Joe Stauffer</v>
      </c>
    </row>
    <row r="598" spans="2:18" ht="30.2" customHeight="1">
      <c r="B598" s="212" t="str">
        <f>IF(D598="", "NO PRIORITY", IF(ISNA(_xlfn.XLOOKUP(D598, Organizations!C:C, Organizations!B:B, "")), "NO ORG NAME", IF(_xlfn.XLOOKUP(D598, Organizations!C:C, Organizations!B:B, "")="", "NO PRIORITY", _xlfn.XLOOKUP(D598, Organizations!C:C, Organizations!B:B, ""))))</f>
        <v>A</v>
      </c>
      <c r="C598" s="130"/>
      <c r="D598" s="161" t="s">
        <v>1609</v>
      </c>
      <c r="E598" s="160"/>
      <c r="F598" s="36"/>
      <c r="G598" s="48"/>
      <c r="H598" s="159"/>
      <c r="I598" s="52"/>
      <c r="J598" s="53"/>
      <c r="K598" s="38"/>
      <c r="L598" s="157"/>
      <c r="M598" s="50"/>
      <c r="N598" s="61"/>
      <c r="O598" s="38" t="str">
        <f>IF(Q598="", "NO PRIORITY", IF(ISNA(_xlfn.XLOOKUP(Q598, Organizations!Q:Q, Organizations!P:P, "")), "NO ORG NAME", IF(_xlfn.XLOOKUP(Q598, Organizations!Q:Q, Organizations!P:P, "")="", "NO PRIORITY", _xlfn.XLOOKUP(Q598, Organizations!Q:Q, Organizations!P:P, ""))))</f>
        <v>NO PRIORITY</v>
      </c>
      <c r="R598" s="9" t="str">
        <f t="shared" si="9"/>
        <v>Slymans Deli|</v>
      </c>
    </row>
    <row r="599" spans="2:18" ht="30.2" customHeight="1">
      <c r="B599" s="212" t="str">
        <f>IF(D599="", "NO PRIORITY", IF(ISNA(_xlfn.XLOOKUP(D599, Organizations!C:C, Organizations!B:B, "")), "NO ORG NAME", IF(_xlfn.XLOOKUP(D599, Organizations!C:C, Organizations!B:B, "")="", "NO PRIORITY", _xlfn.XLOOKUP(D599, Organizations!C:C, Organizations!B:B, ""))))</f>
        <v>A</v>
      </c>
      <c r="C599" s="130" t="s">
        <v>3249</v>
      </c>
      <c r="D599" s="161" t="s">
        <v>1290</v>
      </c>
      <c r="E599" s="160" t="s">
        <v>2403</v>
      </c>
      <c r="F599" s="36"/>
      <c r="G599" s="48"/>
      <c r="H599" s="159"/>
      <c r="I599" s="52"/>
      <c r="J599" s="53"/>
      <c r="K599" s="38"/>
      <c r="L599" s="157"/>
      <c r="M599" s="50"/>
      <c r="N599" s="61"/>
      <c r="O599" s="38" t="str">
        <f>IF(Q599="", "NO PRIORITY", IF(ISNA(_xlfn.XLOOKUP(Q599, Organizations!Q:Q, Organizations!P:P, "")), "NO ORG NAME", IF(_xlfn.XLOOKUP(Q599, Organizations!Q:Q, Organizations!P:P, "")="", "NO PRIORITY", _xlfn.XLOOKUP(Q599, Organizations!Q:Q, Organizations!P:P, ""))))</f>
        <v>NO PRIORITY</v>
      </c>
      <c r="R599" s="9" t="str">
        <f t="shared" si="9"/>
        <v>Obi Cai Restaurant Group|Peter Shuey</v>
      </c>
    </row>
    <row r="600" spans="2:18" ht="30.2" customHeight="1">
      <c r="B600" s="212" t="str">
        <f>IF(D600="", "NO PRIORITY", IF(ISNA(_xlfn.XLOOKUP(D600, Organizations!C:C, Organizations!B:B, "")), "NO ORG NAME", IF(_xlfn.XLOOKUP(D600, Organizations!C:C, Organizations!B:B, "")="", "NO PRIORITY", _xlfn.XLOOKUP(D600, Organizations!C:C, Organizations!B:B, ""))))</f>
        <v>A</v>
      </c>
      <c r="C600" s="130" t="s">
        <v>3249</v>
      </c>
      <c r="D600" s="161" t="s">
        <v>1442</v>
      </c>
      <c r="E600" s="160" t="s">
        <v>2403</v>
      </c>
      <c r="F600" s="36"/>
      <c r="G600" s="48"/>
      <c r="H600" s="159"/>
      <c r="I600" s="52"/>
      <c r="J600" s="53"/>
      <c r="K600" s="38"/>
      <c r="L600" s="157"/>
      <c r="M600" s="50"/>
      <c r="N600" s="61"/>
      <c r="O600" s="38" t="str">
        <f>IF(Q600="", "NO PRIORITY", IF(ISNA(_xlfn.XLOOKUP(Q600, Organizations!Q:Q, Organizations!P:P, "")), "NO ORG NAME", IF(_xlfn.XLOOKUP(Q600, Organizations!Q:Q, Organizations!P:P, "")="", "NO PRIORITY", _xlfn.XLOOKUP(Q600, Organizations!Q:Q, Organizations!P:P, ""))))</f>
        <v>NO PRIORITY</v>
      </c>
      <c r="R600" s="9" t="str">
        <f t="shared" si="9"/>
        <v>Proximo|Peter Shuey</v>
      </c>
    </row>
    <row r="601" spans="2:18" ht="30.2" customHeight="1">
      <c r="B601" s="212" t="str">
        <f>IF(D601="", "NO PRIORITY", IF(ISNA(_xlfn.XLOOKUP(D601, Organizations!C:C, Organizations!B:B, "")), "NO ORG NAME", IF(_xlfn.XLOOKUP(D601, Organizations!C:C, Organizations!B:B, "")="", "NO PRIORITY", _xlfn.XLOOKUP(D601, Organizations!C:C, Organizations!B:B, ""))))</f>
        <v>A</v>
      </c>
      <c r="C601" s="130" t="s">
        <v>3249</v>
      </c>
      <c r="D601" s="161" t="s">
        <v>275</v>
      </c>
      <c r="E601" s="160" t="s">
        <v>2403</v>
      </c>
      <c r="F601" s="36"/>
      <c r="G601" s="48"/>
      <c r="H601" s="159"/>
      <c r="I601" s="52"/>
      <c r="J601" s="53"/>
      <c r="K601" s="38"/>
      <c r="L601" s="157"/>
      <c r="M601" s="50"/>
      <c r="N601" s="61"/>
      <c r="O601" s="38" t="str">
        <f>IF(Q601="", "NO PRIORITY", IF(ISNA(_xlfn.XLOOKUP(Q601, Organizations!Q:Q, Organizations!P:P, "")), "NO ORG NAME", IF(_xlfn.XLOOKUP(Q601, Organizations!Q:Q, Organizations!P:P, "")="", "NO PRIORITY", _xlfn.XLOOKUP(Q601, Organizations!Q:Q, Organizations!P:P, ""))))</f>
        <v>NO PRIORITY</v>
      </c>
      <c r="R601" s="9" t="str">
        <f t="shared" si="9"/>
        <v>Baker Street|Peter Shuey</v>
      </c>
    </row>
    <row r="602" spans="2:18" ht="30.2" customHeight="1">
      <c r="B602" s="212" t="str">
        <f>IF(D602="", "NO PRIORITY", IF(ISNA(_xlfn.XLOOKUP(D602, Organizations!C:C, Organizations!B:B, "")), "NO ORG NAME", IF(_xlfn.XLOOKUP(D602, Organizations!C:C, Organizations!B:B, "")="", "NO PRIORITY", _xlfn.XLOOKUP(D602, Organizations!C:C, Organizations!B:B, ""))))</f>
        <v>A</v>
      </c>
      <c r="C602" s="130" t="s">
        <v>3249</v>
      </c>
      <c r="D602" s="161" t="s">
        <v>842</v>
      </c>
      <c r="E602" s="160" t="s">
        <v>2403</v>
      </c>
      <c r="F602" s="36"/>
      <c r="G602" s="48"/>
      <c r="H602" s="159"/>
      <c r="I602" s="52"/>
      <c r="J602" s="53"/>
      <c r="K602" s="38"/>
      <c r="L602" s="157"/>
      <c r="M602" s="50"/>
      <c r="N602" s="61"/>
      <c r="O602" s="38" t="str">
        <f>IF(Q602="", "NO PRIORITY", IF(ISNA(_xlfn.XLOOKUP(Q602, Organizations!Q:Q, Organizations!P:P, "")), "NO ORG NAME", IF(_xlfn.XLOOKUP(Q602, Organizations!Q:Q, Organizations!P:P, "")="", "NO PRIORITY", _xlfn.XLOOKUP(Q602, Organizations!Q:Q, Organizations!P:P, ""))))</f>
        <v>NO PRIORITY</v>
      </c>
      <c r="R602" s="9" t="str">
        <f t="shared" si="9"/>
        <v>Gnome Town|Peter Shuey</v>
      </c>
    </row>
    <row r="603" spans="2:18" ht="30.2" customHeight="1">
      <c r="B603" s="212" t="str">
        <f>IF(D603="", "NO PRIORITY", IF(ISNA(_xlfn.XLOOKUP(D603, Organizations!C:C, Organizations!B:B, "")), "NO ORG NAME", IF(_xlfn.XLOOKUP(D603, Organizations!C:C, Organizations!B:B, "")="", "NO PRIORITY", _xlfn.XLOOKUP(D603, Organizations!C:C, Organizations!B:B, ""))))</f>
        <v>A</v>
      </c>
      <c r="C603" s="130" t="s">
        <v>3249</v>
      </c>
      <c r="D603" s="161" t="s">
        <v>1742</v>
      </c>
      <c r="E603" s="160" t="s">
        <v>2403</v>
      </c>
      <c r="F603" s="36"/>
      <c r="G603" s="48"/>
      <c r="H603" s="159"/>
      <c r="I603" s="52"/>
      <c r="J603" s="53"/>
      <c r="K603" s="38"/>
      <c r="L603" s="157"/>
      <c r="M603" s="50"/>
      <c r="N603" s="61"/>
      <c r="O603" s="38" t="str">
        <f>IF(Q603="", "NO PRIORITY", IF(ISNA(_xlfn.XLOOKUP(Q603, Organizations!Q:Q, Organizations!P:P, "")), "NO ORG NAME", IF(_xlfn.XLOOKUP(Q603, Organizations!Q:Q, Organizations!P:P, "")="", "NO PRIORITY", _xlfn.XLOOKUP(Q603, Organizations!Q:Q, Organizations!P:P, ""))))</f>
        <v>NO PRIORITY</v>
      </c>
      <c r="R603" s="9" t="str">
        <f t="shared" si="9"/>
        <v>The Hoppy Gnome|Peter Shuey</v>
      </c>
    </row>
    <row r="604" spans="2:18" ht="30.2" customHeight="1">
      <c r="B604" s="212" t="str">
        <f>IF(D604="", "NO PRIORITY", IF(ISNA(_xlfn.XLOOKUP(D604, Organizations!C:C, Organizations!B:B, "")), "NO ORG NAME", IF(_xlfn.XLOOKUP(D604, Organizations!C:C, Organizations!B:B, "")="", "NO PRIORITY", _xlfn.XLOOKUP(D604, Organizations!C:C, Organizations!B:B, ""))))</f>
        <v>NO PRIORITY</v>
      </c>
      <c r="C604" s="130" t="s">
        <v>3250</v>
      </c>
      <c r="D604" s="161">
        <v>5</v>
      </c>
      <c r="E604" s="160" t="s">
        <v>2403</v>
      </c>
      <c r="F604" s="36"/>
      <c r="G604" s="48" t="s">
        <v>3251</v>
      </c>
      <c r="H604" s="159" t="s">
        <v>141</v>
      </c>
      <c r="I604" s="52"/>
      <c r="J604" s="53"/>
      <c r="K604" s="38"/>
      <c r="L604" s="157"/>
      <c r="M604" s="50"/>
      <c r="N604" s="61"/>
      <c r="O604" s="38" t="str">
        <f>IF(Q604="", "NO PRIORITY", IF(ISNA(_xlfn.XLOOKUP(Q604, Organizations!Q:Q, Organizations!P:P, "")), "NO ORG NAME", IF(_xlfn.XLOOKUP(Q604, Organizations!Q:Q, Organizations!P:P, "")="", "NO PRIORITY", _xlfn.XLOOKUP(Q604, Organizations!Q:Q, Organizations!P:P, ""))))</f>
        <v>NO PRIORITY</v>
      </c>
      <c r="R604" s="9" t="str">
        <f t="shared" si="9"/>
        <v>5|On Ja Lee Lashat</v>
      </c>
    </row>
    <row r="605" spans="2:18" ht="30.2" customHeight="1">
      <c r="B605" s="212" t="str">
        <f>IF(D605="", "NO PRIORITY", IF(ISNA(_xlfn.XLOOKUP(D605, Organizations!C:C, Organizations!B:B, "")), "NO ORG NAME", IF(_xlfn.XLOOKUP(D605, Organizations!C:C, Organizations!B:B, "")="", "NO PRIORITY", _xlfn.XLOOKUP(D605, Organizations!C:C, Organizations!B:B, ""))))</f>
        <v>A</v>
      </c>
      <c r="C605" s="130" t="s">
        <v>3252</v>
      </c>
      <c r="D605" s="161" t="s">
        <v>715</v>
      </c>
      <c r="E605" s="160" t="s">
        <v>3158</v>
      </c>
      <c r="F605" s="36" t="s">
        <v>3253</v>
      </c>
      <c r="G605" s="48" t="s">
        <v>3254</v>
      </c>
      <c r="H605" s="159" t="s">
        <v>141</v>
      </c>
      <c r="I605" s="52"/>
      <c r="J605" s="53"/>
      <c r="K605" s="38"/>
      <c r="L605" s="157"/>
      <c r="M605" s="50"/>
      <c r="N605" s="61"/>
      <c r="O605" s="38" t="str">
        <f>IF(Q605="", "NO PRIORITY", IF(ISNA(_xlfn.XLOOKUP(Q605, Organizations!Q:Q, Organizations!P:P, "")), "NO ORG NAME", IF(_xlfn.XLOOKUP(Q605, Organizations!Q:Q, Organizations!P:P, "")="", "NO PRIORITY", _xlfn.XLOOKUP(Q605, Organizations!Q:Q, Organizations!P:P, ""))))</f>
        <v>NO PRIORITY</v>
      </c>
      <c r="R605" s="9" t="str">
        <f t="shared" si="9"/>
        <v>Factor 75|Chris Swidergal</v>
      </c>
    </row>
    <row r="606" spans="2:18" ht="30.2" customHeight="1">
      <c r="B606" s="212" t="str">
        <f>IF(D606="", "NO PRIORITY", IF(ISNA(_xlfn.XLOOKUP(D606, Organizations!C:C, Organizations!B:B, "")), "NO ORG NAME", IF(_xlfn.XLOOKUP(D606, Organizations!C:C, Organizations!B:B, "")="", "NO PRIORITY", _xlfn.XLOOKUP(D606, Organizations!C:C, Organizations!B:B, ""))))</f>
        <v>A</v>
      </c>
      <c r="C606" s="130" t="s">
        <v>3255</v>
      </c>
      <c r="D606" s="161" t="s">
        <v>912</v>
      </c>
      <c r="E606" s="160" t="s">
        <v>2542</v>
      </c>
      <c r="F606" s="36" t="s">
        <v>3256</v>
      </c>
      <c r="G606" s="48"/>
      <c r="H606" s="159"/>
      <c r="I606" s="52"/>
      <c r="J606" s="53"/>
      <c r="K606" s="38"/>
      <c r="L606" s="157"/>
      <c r="M606" s="50"/>
      <c r="N606" s="61"/>
      <c r="O606" s="38" t="str">
        <f>IF(Q606="", "NO PRIORITY", IF(ISNA(_xlfn.XLOOKUP(Q606, Organizations!Q:Q, Organizations!P:P, "")), "NO ORG NAME", IF(_xlfn.XLOOKUP(Q606, Organizations!Q:Q, Organizations!P:P, "")="", "NO PRIORITY", _xlfn.XLOOKUP(Q606, Organizations!Q:Q, Organizations!P:P, ""))))</f>
        <v>NO PRIORITY</v>
      </c>
      <c r="R606" s="9" t="str">
        <f t="shared" si="9"/>
        <v>Hello Fresh|Kate Healy</v>
      </c>
    </row>
    <row r="607" spans="2:18" ht="30.2" customHeight="1">
      <c r="B607" s="212" t="str">
        <f>IF(D607="", "NO PRIORITY", IF(ISNA(_xlfn.XLOOKUP(D607, Organizations!C:C, Organizations!B:B, "")), "NO ORG NAME", IF(_xlfn.XLOOKUP(D607, Organizations!C:C, Organizations!B:B, "")="", "NO PRIORITY", _xlfn.XLOOKUP(D607, Organizations!C:C, Organizations!B:B, ""))))</f>
        <v>A</v>
      </c>
      <c r="C607" s="130" t="s">
        <v>3257</v>
      </c>
      <c r="D607" s="161" t="s">
        <v>237</v>
      </c>
      <c r="E607" s="160" t="s">
        <v>2542</v>
      </c>
      <c r="F607" s="36"/>
      <c r="G607" s="48"/>
      <c r="H607" s="159"/>
      <c r="I607" s="52"/>
      <c r="J607" s="53"/>
      <c r="K607" s="38" t="s">
        <v>1693</v>
      </c>
      <c r="L607" s="157" t="s">
        <v>220</v>
      </c>
      <c r="M607" s="50"/>
      <c r="N607" s="61" t="s">
        <v>3258</v>
      </c>
      <c r="O607" s="38" t="str">
        <f>IF(Q607="", "NO PRIORITY", IF(ISNA(_xlfn.XLOOKUP(Q607, Organizations!Q:Q, Organizations!P:P, "")), "NO ORG NAME", IF(_xlfn.XLOOKUP(Q607, Organizations!Q:Q, Organizations!P:P, "")="", "NO PRIORITY", _xlfn.XLOOKUP(Q607, Organizations!Q:Q, Organizations!P:P, ""))))</f>
        <v>NO PRIORITY</v>
      </c>
      <c r="R607" s="9" t="str">
        <f t="shared" si="9"/>
        <v>GFS|Heather Yanta</v>
      </c>
    </row>
    <row r="608" spans="2:18" ht="30.2" customHeight="1">
      <c r="B608" s="212" t="str">
        <f>IF(D608="", "NO PRIORITY", IF(ISNA(_xlfn.XLOOKUP(D608, Organizations!C:C, Organizations!B:B, "")), "NO ORG NAME", IF(_xlfn.XLOOKUP(D608, Organizations!C:C, Organizations!B:B, "")="", "NO PRIORITY", _xlfn.XLOOKUP(D608, Organizations!C:C, Organizations!B:B, ""))))</f>
        <v>A+</v>
      </c>
      <c r="C608" s="130" t="s">
        <v>3259</v>
      </c>
      <c r="D608" s="161" t="s">
        <v>1391</v>
      </c>
      <c r="E608" s="160" t="s">
        <v>2377</v>
      </c>
      <c r="F608" s="36"/>
      <c r="G608" s="48"/>
      <c r="H608" s="159" t="s">
        <v>138</v>
      </c>
      <c r="I608" s="52"/>
      <c r="J608" s="53"/>
      <c r="K608" s="38" t="s">
        <v>1693</v>
      </c>
      <c r="L608" s="157" t="s">
        <v>220</v>
      </c>
      <c r="M608" s="50"/>
      <c r="N608" s="61" t="s">
        <v>3260</v>
      </c>
      <c r="O608" s="38" t="str">
        <f>IF(Q608="", "NO PRIORITY", IF(ISNA(_xlfn.XLOOKUP(Q608, Organizations!Q:Q, Organizations!P:P, "")), "NO ORG NAME", IF(_xlfn.XLOOKUP(Q608, Organizations!Q:Q, Organizations!P:P, "")="", "NO PRIORITY", _xlfn.XLOOKUP(Q608, Organizations!Q:Q, Organizations!P:P, ""))))</f>
        <v>NO PRIORITY</v>
      </c>
      <c r="R608" s="9" t="str">
        <f t="shared" si="9"/>
        <v>Pine Rest|Sam Butler GFS</v>
      </c>
    </row>
    <row r="609" spans="2:18" ht="30.2" customHeight="1">
      <c r="B609" s="212" t="str">
        <f>IF(D609="", "NO PRIORITY", IF(ISNA(_xlfn.XLOOKUP(D609, Organizations!C:C, Organizations!B:B, "")), "NO ORG NAME", IF(_xlfn.XLOOKUP(D609, Organizations!C:C, Organizations!B:B, "")="", "NO PRIORITY", _xlfn.XLOOKUP(D609, Organizations!C:C, Organizations!B:B, ""))))</f>
        <v>A</v>
      </c>
      <c r="C609" s="130" t="s">
        <v>3261</v>
      </c>
      <c r="D609" s="161" t="s">
        <v>816</v>
      </c>
      <c r="E609" s="160" t="s">
        <v>2377</v>
      </c>
      <c r="F609" s="36"/>
      <c r="G609" s="48"/>
      <c r="H609" s="159"/>
      <c r="I609" s="52"/>
      <c r="J609" s="53"/>
      <c r="K609" s="38"/>
      <c r="L609" s="157"/>
      <c r="M609" s="50"/>
      <c r="N609" s="61"/>
      <c r="O609" s="38" t="str">
        <f>IF(Q609="", "NO PRIORITY", IF(ISNA(_xlfn.XLOOKUP(Q609, Organizations!Q:Q, Organizations!P:P, "")), "NO ORG NAME", IF(_xlfn.XLOOKUP(Q609, Organizations!Q:Q, Organizations!P:P, "")="", "NO PRIORITY", _xlfn.XLOOKUP(Q609, Organizations!Q:Q, Organizations!P:P, ""))))</f>
        <v>NO PRIORITY</v>
      </c>
      <c r="R609" s="9" t="str">
        <f t="shared" si="9"/>
        <v>GFS-m|Tyler Bruesewitz</v>
      </c>
    </row>
    <row r="610" spans="2:18" ht="30.2" customHeight="1">
      <c r="B610" s="212" t="str">
        <f>IF(D610="", "NO PRIORITY", IF(ISNA(_xlfn.XLOOKUP(D610, Organizations!C:C, Organizations!B:B, "")), "NO ORG NAME", IF(_xlfn.XLOOKUP(D610, Organizations!C:C, Organizations!B:B, "")="", "NO PRIORITY", _xlfn.XLOOKUP(D610, Organizations!C:C, Organizations!B:B, ""))))</f>
        <v>A</v>
      </c>
      <c r="C610" s="130" t="s">
        <v>3262</v>
      </c>
      <c r="D610" s="161" t="s">
        <v>816</v>
      </c>
      <c r="E610" s="160" t="s">
        <v>2377</v>
      </c>
      <c r="F610" s="36"/>
      <c r="G610" s="48"/>
      <c r="H610" s="159"/>
      <c r="I610" s="52"/>
      <c r="J610" s="53"/>
      <c r="K610" s="38"/>
      <c r="L610" s="157"/>
      <c r="M610" s="50"/>
      <c r="N610" s="61"/>
      <c r="O610" s="38" t="str">
        <f>IF(Q610="", "NO PRIORITY", IF(ISNA(_xlfn.XLOOKUP(Q610, Organizations!Q:Q, Organizations!P:P, "")), "NO ORG NAME", IF(_xlfn.XLOOKUP(Q610, Organizations!Q:Q, Organizations!P:P, "")="", "NO PRIORITY", _xlfn.XLOOKUP(Q610, Organizations!Q:Q, Organizations!P:P, ""))))</f>
        <v>NO PRIORITY</v>
      </c>
      <c r="R610" s="9" t="str">
        <f t="shared" si="9"/>
        <v>GFS-m|Stacey Stangarone</v>
      </c>
    </row>
    <row r="611" spans="2:18" ht="30.2" customHeight="1">
      <c r="B611" s="212" t="str">
        <f>IF(D611="", "NO PRIORITY", IF(ISNA(_xlfn.XLOOKUP(D611, Organizations!C:C, Organizations!B:B, "")), "NO ORG NAME", IF(_xlfn.XLOOKUP(D611, Organizations!C:C, Organizations!B:B, "")="", "NO PRIORITY", _xlfn.XLOOKUP(D611, Organizations!C:C, Organizations!B:B, ""))))</f>
        <v>A</v>
      </c>
      <c r="C611" s="130" t="s">
        <v>3263</v>
      </c>
      <c r="D611" s="161" t="s">
        <v>817</v>
      </c>
      <c r="E611" s="160" t="s">
        <v>2377</v>
      </c>
      <c r="F611" s="36"/>
      <c r="G611" s="48"/>
      <c r="H611" s="159"/>
      <c r="I611" s="52"/>
      <c r="J611" s="53"/>
      <c r="K611" s="38"/>
      <c r="L611" s="157"/>
      <c r="M611" s="50"/>
      <c r="N611" s="61"/>
      <c r="O611" s="38" t="str">
        <f>IF(Q611="", "NO PRIORITY", IF(ISNA(_xlfn.XLOOKUP(Q611, Organizations!Q:Q, Organizations!P:P, "")), "NO ORG NAME", IF(_xlfn.XLOOKUP(Q611, Organizations!Q:Q, Organizations!P:P, "")="", "NO PRIORITY", _xlfn.XLOOKUP(Q611, Organizations!Q:Q, Organizations!P:P, ""))))</f>
        <v>NO PRIORITY</v>
      </c>
      <c r="R611" s="9" t="str">
        <f t="shared" si="9"/>
        <v>GFS-q|Gretchen Ernst</v>
      </c>
    </row>
    <row r="612" spans="2:18" ht="30.2" customHeight="1">
      <c r="B612" s="212" t="str">
        <f>IF(D612="", "NO PRIORITY", IF(ISNA(_xlfn.XLOOKUP(D612, Organizations!C:C, Organizations!B:B, "")), "NO ORG NAME", IF(_xlfn.XLOOKUP(D612, Organizations!C:C, Organizations!B:B, "")="", "NO PRIORITY", _xlfn.XLOOKUP(D612, Organizations!C:C, Organizations!B:B, ""))))</f>
        <v>A</v>
      </c>
      <c r="C612" s="130" t="s">
        <v>3264</v>
      </c>
      <c r="D612" s="161" t="s">
        <v>816</v>
      </c>
      <c r="E612" s="160" t="s">
        <v>2377</v>
      </c>
      <c r="F612" s="36"/>
      <c r="G612" s="48"/>
      <c r="H612" s="159"/>
      <c r="I612" s="52"/>
      <c r="J612" s="53"/>
      <c r="K612" s="38"/>
      <c r="L612" s="157"/>
      <c r="M612" s="50"/>
      <c r="N612" s="61"/>
      <c r="O612" s="38" t="str">
        <f>IF(Q612="", "NO PRIORITY", IF(ISNA(_xlfn.XLOOKUP(Q612, Organizations!Q:Q, Organizations!P:P, "")), "NO ORG NAME", IF(_xlfn.XLOOKUP(Q612, Organizations!Q:Q, Organizations!P:P, "")="", "NO PRIORITY", _xlfn.XLOOKUP(Q612, Organizations!Q:Q, Organizations!P:P, ""))))</f>
        <v>NO PRIORITY</v>
      </c>
      <c r="R612" s="9" t="str">
        <f t="shared" si="9"/>
        <v>GFS-m|Frank Davis</v>
      </c>
    </row>
    <row r="613" spans="2:18" ht="30.2" customHeight="1">
      <c r="B613" s="212" t="str">
        <f>IF(D613="", "NO PRIORITY", IF(ISNA(_xlfn.XLOOKUP(D613, Organizations!C:C, Organizations!B:B, "")), "NO ORG NAME", IF(_xlfn.XLOOKUP(D613, Organizations!C:C, Organizations!B:B, "")="", "NO PRIORITY", _xlfn.XLOOKUP(D613, Organizations!C:C, Organizations!B:B, ""))))</f>
        <v>A</v>
      </c>
      <c r="C613" s="130" t="s">
        <v>3265</v>
      </c>
      <c r="D613" s="161" t="s">
        <v>816</v>
      </c>
      <c r="E613" s="160" t="s">
        <v>2377</v>
      </c>
      <c r="F613" s="36"/>
      <c r="G613" s="48"/>
      <c r="H613" s="159"/>
      <c r="I613" s="52"/>
      <c r="J613" s="53"/>
      <c r="K613" s="38"/>
      <c r="L613" s="157"/>
      <c r="M613" s="50"/>
      <c r="N613" s="61"/>
      <c r="O613" s="38" t="str">
        <f>IF(Q613="", "NO PRIORITY", IF(ISNA(_xlfn.XLOOKUP(Q613, Organizations!Q:Q, Organizations!P:P, "")), "NO ORG NAME", IF(_xlfn.XLOOKUP(Q613, Organizations!Q:Q, Organizations!P:P, "")="", "NO PRIORITY", _xlfn.XLOOKUP(Q613, Organizations!Q:Q, Organizations!P:P, ""))))</f>
        <v>NO PRIORITY</v>
      </c>
      <c r="R613" s="9" t="str">
        <f t="shared" si="9"/>
        <v>GFS-m|Stephen Krueger</v>
      </c>
    </row>
    <row r="614" spans="2:18" ht="30.2" customHeight="1">
      <c r="B614" s="212" t="str">
        <f>IF(D614="", "NO PRIORITY", IF(ISNA(_xlfn.XLOOKUP(D614, Organizations!C:C, Organizations!B:B, "")), "NO ORG NAME", IF(_xlfn.XLOOKUP(D614, Organizations!C:C, Organizations!B:B, "")="", "NO PRIORITY", _xlfn.XLOOKUP(D614, Organizations!C:C, Organizations!B:B, ""))))</f>
        <v>A</v>
      </c>
      <c r="C614" s="130" t="s">
        <v>3266</v>
      </c>
      <c r="D614" s="161" t="s">
        <v>816</v>
      </c>
      <c r="E614" s="160" t="s">
        <v>2377</v>
      </c>
      <c r="F614" s="36"/>
      <c r="G614" s="48"/>
      <c r="H614" s="159"/>
      <c r="I614" s="52"/>
      <c r="J614" s="53"/>
      <c r="K614" s="38"/>
      <c r="L614" s="157"/>
      <c r="M614" s="50"/>
      <c r="N614" s="61"/>
      <c r="O614" s="38" t="str">
        <f>IF(Q614="", "NO PRIORITY", IF(ISNA(_xlfn.XLOOKUP(Q614, Organizations!Q:Q, Organizations!P:P, "")), "NO ORG NAME", IF(_xlfn.XLOOKUP(Q614, Organizations!Q:Q, Organizations!P:P, "")="", "NO PRIORITY", _xlfn.XLOOKUP(Q614, Organizations!Q:Q, Organizations!P:P, ""))))</f>
        <v>NO PRIORITY</v>
      </c>
      <c r="R614" s="9" t="str">
        <f t="shared" si="9"/>
        <v>GFS-m|Ben Oleari</v>
      </c>
    </row>
    <row r="615" spans="2:18" ht="30.2" customHeight="1">
      <c r="B615" s="212" t="str">
        <f>IF(D615="", "NO PRIORITY", IF(ISNA(_xlfn.XLOOKUP(D615, Organizations!C:C, Organizations!B:B, "")), "NO ORG NAME", IF(_xlfn.XLOOKUP(D615, Organizations!C:C, Organizations!B:B, "")="", "NO PRIORITY", _xlfn.XLOOKUP(D615, Organizations!C:C, Organizations!B:B, ""))))</f>
        <v>A</v>
      </c>
      <c r="C615" s="130">
        <v>76554746</v>
      </c>
      <c r="D615" s="161" t="s">
        <v>816</v>
      </c>
      <c r="E615" s="160" t="s">
        <v>2377</v>
      </c>
      <c r="F615" s="36"/>
      <c r="G615" s="48"/>
      <c r="H615" s="159"/>
      <c r="I615" s="52"/>
      <c r="J615" s="53"/>
      <c r="K615" s="38"/>
      <c r="L615" s="157"/>
      <c r="M615" s="50"/>
      <c r="N615" s="61"/>
      <c r="O615" s="38" t="str">
        <f>IF(Q615="", "NO PRIORITY", IF(ISNA(_xlfn.XLOOKUP(Q615, Organizations!Q:Q, Organizations!P:P, "")), "NO ORG NAME", IF(_xlfn.XLOOKUP(Q615, Organizations!Q:Q, Organizations!P:P, "")="", "NO PRIORITY", _xlfn.XLOOKUP(Q615, Organizations!Q:Q, Organizations!P:P, ""))))</f>
        <v>NO PRIORITY</v>
      </c>
      <c r="R615" s="9" t="str">
        <f t="shared" si="9"/>
        <v>GFS-m|76554746</v>
      </c>
    </row>
    <row r="616" spans="2:18" ht="30.2" customHeight="1">
      <c r="B616" s="212" t="str">
        <f>IF(D616="", "NO PRIORITY", IF(ISNA(_xlfn.XLOOKUP(D616, Organizations!C:C, Organizations!B:B, "")), "NO ORG NAME", IF(_xlfn.XLOOKUP(D616, Organizations!C:C, Organizations!B:B, "")="", "NO PRIORITY", _xlfn.XLOOKUP(D616, Organizations!C:C, Organizations!B:B, ""))))</f>
        <v>A</v>
      </c>
      <c r="C616" s="130" t="s">
        <v>3267</v>
      </c>
      <c r="D616" s="161" t="s">
        <v>816</v>
      </c>
      <c r="E616" s="160" t="s">
        <v>2377</v>
      </c>
      <c r="F616" s="36"/>
      <c r="G616" s="48"/>
      <c r="H616" s="159"/>
      <c r="I616" s="52"/>
      <c r="J616" s="53"/>
      <c r="K616" s="38"/>
      <c r="L616" s="157"/>
      <c r="M616" s="50"/>
      <c r="N616" s="61"/>
      <c r="O616" s="38" t="str">
        <f>IF(Q616="", "NO PRIORITY", IF(ISNA(_xlfn.XLOOKUP(Q616, Organizations!Q:Q, Organizations!P:P, "")), "NO ORG NAME", IF(_xlfn.XLOOKUP(Q616, Organizations!Q:Q, Organizations!P:P, "")="", "NO PRIORITY", _xlfn.XLOOKUP(Q616, Organizations!Q:Q, Organizations!P:P, ""))))</f>
        <v>NO PRIORITY</v>
      </c>
      <c r="R616" s="9" t="str">
        <f t="shared" si="9"/>
        <v>GFS-m|Jessica Hood</v>
      </c>
    </row>
    <row r="617" spans="2:18" ht="30.2" customHeight="1">
      <c r="B617" s="212" t="str">
        <f>IF(D617="", "NO PRIORITY", IF(ISNA(_xlfn.XLOOKUP(D617, Organizations!C:C, Organizations!B:B, "")), "NO ORG NAME", IF(_xlfn.XLOOKUP(D617, Organizations!C:C, Organizations!B:B, "")="", "NO PRIORITY", _xlfn.XLOOKUP(D617, Organizations!C:C, Organizations!B:B, ""))))</f>
        <v>A</v>
      </c>
      <c r="C617" s="130" t="s">
        <v>3268</v>
      </c>
      <c r="D617" s="161" t="s">
        <v>816</v>
      </c>
      <c r="E617" s="160" t="s">
        <v>2377</v>
      </c>
      <c r="F617" s="36"/>
      <c r="G617" s="48"/>
      <c r="H617" s="159"/>
      <c r="I617" s="52"/>
      <c r="J617" s="53"/>
      <c r="K617" s="38"/>
      <c r="L617" s="157"/>
      <c r="M617" s="50"/>
      <c r="N617" s="61"/>
      <c r="O617" s="38" t="str">
        <f>IF(Q617="", "NO PRIORITY", IF(ISNA(_xlfn.XLOOKUP(Q617, Organizations!Q:Q, Organizations!P:P, "")), "NO ORG NAME", IF(_xlfn.XLOOKUP(Q617, Organizations!Q:Q, Organizations!P:P, "")="", "NO PRIORITY", _xlfn.XLOOKUP(Q617, Organizations!Q:Q, Organizations!P:P, ""))))</f>
        <v>NO PRIORITY</v>
      </c>
      <c r="R617" s="9" t="str">
        <f t="shared" si="9"/>
        <v>GFS-m|Sabrina Ball</v>
      </c>
    </row>
    <row r="618" spans="2:18" ht="30.2" customHeight="1">
      <c r="B618" s="212" t="str">
        <f>IF(D618="", "NO PRIORITY", IF(ISNA(_xlfn.XLOOKUP(D618, Organizations!C:C, Organizations!B:B, "")), "NO ORG NAME", IF(_xlfn.XLOOKUP(D618, Organizations!C:C, Organizations!B:B, "")="", "NO PRIORITY", _xlfn.XLOOKUP(D618, Organizations!C:C, Organizations!B:B, ""))))</f>
        <v>A</v>
      </c>
      <c r="C618" s="130" t="s">
        <v>3269</v>
      </c>
      <c r="D618" s="161" t="s">
        <v>816</v>
      </c>
      <c r="E618" s="160" t="s">
        <v>2377</v>
      </c>
      <c r="F618" s="36"/>
      <c r="G618" s="48"/>
      <c r="H618" s="159"/>
      <c r="I618" s="52"/>
      <c r="J618" s="53"/>
      <c r="K618" s="38"/>
      <c r="L618" s="157"/>
      <c r="M618" s="50"/>
      <c r="N618" s="61"/>
      <c r="O618" s="38" t="str">
        <f>IF(Q618="", "NO PRIORITY", IF(ISNA(_xlfn.XLOOKUP(Q618, Organizations!Q:Q, Organizations!P:P, "")), "NO ORG NAME", IF(_xlfn.XLOOKUP(Q618, Organizations!Q:Q, Organizations!P:P, "")="", "NO PRIORITY", _xlfn.XLOOKUP(Q618, Organizations!Q:Q, Organizations!P:P, ""))))</f>
        <v>NO PRIORITY</v>
      </c>
      <c r="R618" s="9" t="str">
        <f t="shared" si="9"/>
        <v>GFS-m|Curt Kittel</v>
      </c>
    </row>
    <row r="619" spans="2:18" ht="30.2" customHeight="1">
      <c r="B619" s="212" t="str">
        <f>IF(D619="", "NO PRIORITY", IF(ISNA(_xlfn.XLOOKUP(D619, Organizations!C:C, Organizations!B:B, "")), "NO ORG NAME", IF(_xlfn.XLOOKUP(D619, Organizations!C:C, Organizations!B:B, "")="", "NO PRIORITY", _xlfn.XLOOKUP(D619, Organizations!C:C, Organizations!B:B, ""))))</f>
        <v>A</v>
      </c>
      <c r="C619" s="130" t="s">
        <v>3270</v>
      </c>
      <c r="D619" s="161" t="s">
        <v>816</v>
      </c>
      <c r="E619" s="160" t="s">
        <v>2377</v>
      </c>
      <c r="F619" s="36"/>
      <c r="G619" s="48"/>
      <c r="H619" s="159"/>
      <c r="I619" s="52"/>
      <c r="J619" s="53"/>
      <c r="K619" s="38"/>
      <c r="L619" s="157"/>
      <c r="M619" s="50"/>
      <c r="N619" s="61"/>
      <c r="O619" s="38" t="str">
        <f>IF(Q619="", "NO PRIORITY", IF(ISNA(_xlfn.XLOOKUP(Q619, Organizations!Q:Q, Organizations!P:P, "")), "NO ORG NAME", IF(_xlfn.XLOOKUP(Q619, Organizations!Q:Q, Organizations!P:P, "")="", "NO PRIORITY", _xlfn.XLOOKUP(Q619, Organizations!Q:Q, Organizations!P:P, ""))))</f>
        <v>NO PRIORITY</v>
      </c>
      <c r="R619" s="9" t="str">
        <f t="shared" si="9"/>
        <v>GFS-m|Colleen Barrett</v>
      </c>
    </row>
    <row r="620" spans="2:18" ht="30.2" customHeight="1">
      <c r="B620" s="212" t="str">
        <f>IF(D620="", "NO PRIORITY", IF(ISNA(_xlfn.XLOOKUP(D620, Organizations!C:C, Organizations!B:B, "")), "NO ORG NAME", IF(_xlfn.XLOOKUP(D620, Organizations!C:C, Organizations!B:B, "")="", "NO PRIORITY", _xlfn.XLOOKUP(D620, Organizations!C:C, Organizations!B:B, ""))))</f>
        <v>A</v>
      </c>
      <c r="C620" s="130" t="s">
        <v>3271</v>
      </c>
      <c r="D620" s="161" t="s">
        <v>237</v>
      </c>
      <c r="E620" s="160" t="s">
        <v>2377</v>
      </c>
      <c r="F620" s="36"/>
      <c r="G620" s="48"/>
      <c r="H620" s="159"/>
      <c r="I620" s="52"/>
      <c r="J620" s="53"/>
      <c r="K620" s="38"/>
      <c r="L620" s="157"/>
      <c r="M620" s="50"/>
      <c r="N620" s="61"/>
      <c r="O620" s="38" t="str">
        <f>IF(Q620="", "NO PRIORITY", IF(ISNA(_xlfn.XLOOKUP(Q620, Organizations!Q:Q, Organizations!P:P, "")), "NO ORG NAME", IF(_xlfn.XLOOKUP(Q620, Organizations!Q:Q, Organizations!P:P, "")="", "NO PRIORITY", _xlfn.XLOOKUP(Q620, Organizations!Q:Q, Organizations!P:P, ""))))</f>
        <v>NO PRIORITY</v>
      </c>
      <c r="R620" s="9" t="str">
        <f t="shared" ref="R620:R679" si="10">IF(D620&lt;&gt;"", D620 &amp; "|" &amp; C620, "")</f>
        <v>GFS|Ryan Bennink</v>
      </c>
    </row>
    <row r="621" spans="2:18" ht="30.2" customHeight="1">
      <c r="B621" s="212" t="str">
        <f>IF(D621="", "NO PRIORITY", IF(ISNA(_xlfn.XLOOKUP(D621, Organizations!C:C, Organizations!B:B, "")), "NO ORG NAME", IF(_xlfn.XLOOKUP(D621, Organizations!C:C, Organizations!B:B, "")="", "NO PRIORITY", _xlfn.XLOOKUP(D621, Organizations!C:C, Organizations!B:B, ""))))</f>
        <v>A</v>
      </c>
      <c r="C621" s="130" t="s">
        <v>3272</v>
      </c>
      <c r="D621" s="161" t="s">
        <v>237</v>
      </c>
      <c r="E621" s="160" t="s">
        <v>2377</v>
      </c>
      <c r="F621" s="36"/>
      <c r="G621" s="48"/>
      <c r="H621" s="159"/>
      <c r="I621" s="52"/>
      <c r="J621" s="53"/>
      <c r="K621" s="38"/>
      <c r="L621" s="157"/>
      <c r="M621" s="50"/>
      <c r="N621" s="61"/>
      <c r="O621" s="38" t="str">
        <f>IF(Q621="", "NO PRIORITY", IF(ISNA(_xlfn.XLOOKUP(Q621, Organizations!Q:Q, Organizations!P:P, "")), "NO ORG NAME", IF(_xlfn.XLOOKUP(Q621, Organizations!Q:Q, Organizations!P:P, "")="", "NO PRIORITY", _xlfn.XLOOKUP(Q621, Organizations!Q:Q, Organizations!P:P, ""))))</f>
        <v>NO PRIORITY</v>
      </c>
      <c r="R621" s="9" t="str">
        <f t="shared" si="10"/>
        <v>GFS|Michael Gunderson</v>
      </c>
    </row>
    <row r="622" spans="2:18" ht="30.2" customHeight="1">
      <c r="B622" s="212" t="str">
        <f>IF(D622="", "NO PRIORITY", IF(ISNA(_xlfn.XLOOKUP(D622, Organizations!C:C, Organizations!B:B, "")), "NO ORG NAME", IF(_xlfn.XLOOKUP(D622, Organizations!C:C, Organizations!B:B, "")="", "NO PRIORITY", _xlfn.XLOOKUP(D622, Organizations!C:C, Organizations!B:B, ""))))</f>
        <v>A</v>
      </c>
      <c r="C622" s="130" t="s">
        <v>3273</v>
      </c>
      <c r="D622" s="161" t="s">
        <v>237</v>
      </c>
      <c r="E622" s="160" t="s">
        <v>2377</v>
      </c>
      <c r="F622" s="36"/>
      <c r="G622" s="48"/>
      <c r="H622" s="159"/>
      <c r="I622" s="52"/>
      <c r="J622" s="53"/>
      <c r="K622" s="38"/>
      <c r="L622" s="157"/>
      <c r="M622" s="50"/>
      <c r="N622" s="61"/>
      <c r="O622" s="38" t="str">
        <f>IF(Q622="", "NO PRIORITY", IF(ISNA(_xlfn.XLOOKUP(Q622, Organizations!Q:Q, Organizations!P:P, "")), "NO ORG NAME", IF(_xlfn.XLOOKUP(Q622, Organizations!Q:Q, Organizations!P:P, "")="", "NO PRIORITY", _xlfn.XLOOKUP(Q622, Organizations!Q:Q, Organizations!P:P, ""))))</f>
        <v>NO PRIORITY</v>
      </c>
      <c r="R622" s="9" t="str">
        <f t="shared" si="10"/>
        <v>GFS|Jene Braden</v>
      </c>
    </row>
    <row r="623" spans="2:18" ht="30.2" customHeight="1">
      <c r="B623" s="212" t="str">
        <f>IF(D623="", "NO PRIORITY", IF(ISNA(_xlfn.XLOOKUP(D623, Organizations!C:C, Organizations!B:B, "")), "NO ORG NAME", IF(_xlfn.XLOOKUP(D623, Organizations!C:C, Organizations!B:B, "")="", "NO PRIORITY", _xlfn.XLOOKUP(D623, Organizations!C:C, Organizations!B:B, ""))))</f>
        <v>A</v>
      </c>
      <c r="C623" s="130" t="s">
        <v>2350</v>
      </c>
      <c r="D623" s="161" t="s">
        <v>237</v>
      </c>
      <c r="E623" s="160" t="s">
        <v>2377</v>
      </c>
      <c r="F623" s="36"/>
      <c r="G623" s="48"/>
      <c r="H623" s="159"/>
      <c r="I623" s="52"/>
      <c r="J623" s="53"/>
      <c r="K623" s="38"/>
      <c r="L623" s="157"/>
      <c r="M623" s="50"/>
      <c r="N623" s="61"/>
      <c r="O623" s="38" t="str">
        <f>IF(Q623="", "NO PRIORITY", IF(ISNA(_xlfn.XLOOKUP(Q623, Organizations!Q:Q, Organizations!P:P, "")), "NO ORG NAME", IF(_xlfn.XLOOKUP(Q623, Organizations!Q:Q, Organizations!P:P, "")="", "NO PRIORITY", _xlfn.XLOOKUP(Q623, Organizations!Q:Q, Organizations!P:P, ""))))</f>
        <v>NO PRIORITY</v>
      </c>
      <c r="R623" s="9" t="str">
        <f t="shared" si="10"/>
        <v>GFS|Sam Butler</v>
      </c>
    </row>
    <row r="624" spans="2:18" ht="30.2" customHeight="1">
      <c r="B624" s="212" t="str">
        <f>IF(D624="", "NO PRIORITY", IF(ISNA(_xlfn.XLOOKUP(D624, Organizations!C:C, Organizations!B:B, "")), "NO ORG NAME", IF(_xlfn.XLOOKUP(D624, Organizations!C:C, Organizations!B:B, "")="", "NO PRIORITY", _xlfn.XLOOKUP(D624, Organizations!C:C, Organizations!B:B, ""))))</f>
        <v>A</v>
      </c>
      <c r="C624" s="130" t="s">
        <v>3274</v>
      </c>
      <c r="D624" s="161" t="s">
        <v>237</v>
      </c>
      <c r="E624" s="160" t="s">
        <v>2377</v>
      </c>
      <c r="F624" s="36"/>
      <c r="G624" s="48"/>
      <c r="H624" s="159"/>
      <c r="I624" s="52"/>
      <c r="J624" s="53"/>
      <c r="K624" s="38"/>
      <c r="L624" s="157"/>
      <c r="M624" s="50"/>
      <c r="N624" s="61"/>
      <c r="O624" s="38" t="str">
        <f>IF(Q624="", "NO PRIORITY", IF(ISNA(_xlfn.XLOOKUP(Q624, Organizations!Q:Q, Organizations!P:P, "")), "NO ORG NAME", IF(_xlfn.XLOOKUP(Q624, Organizations!Q:Q, Organizations!P:P, "")="", "NO PRIORITY", _xlfn.XLOOKUP(Q624, Organizations!Q:Q, Organizations!P:P, ""))))</f>
        <v>NO PRIORITY</v>
      </c>
      <c r="R624" s="9" t="str">
        <f t="shared" si="10"/>
        <v>GFS|Dean Rapp</v>
      </c>
    </row>
    <row r="625" spans="2:18" ht="30.2" customHeight="1">
      <c r="B625" s="212" t="str">
        <f>IF(D625="", "NO PRIORITY", IF(ISNA(_xlfn.XLOOKUP(D625, Organizations!C:C, Organizations!B:B, "")), "NO ORG NAME", IF(_xlfn.XLOOKUP(D625, Organizations!C:C, Organizations!B:B, "")="", "NO PRIORITY", _xlfn.XLOOKUP(D625, Organizations!C:C, Organizations!B:B, ""))))</f>
        <v>A</v>
      </c>
      <c r="C625" s="130" t="s">
        <v>3126</v>
      </c>
      <c r="D625" s="161" t="s">
        <v>1712</v>
      </c>
      <c r="E625" s="160" t="s">
        <v>2377</v>
      </c>
      <c r="F625" s="36" t="s">
        <v>3127</v>
      </c>
      <c r="G625" s="48" t="s">
        <v>3275</v>
      </c>
      <c r="H625" s="159" t="s">
        <v>141</v>
      </c>
      <c r="I625" s="52"/>
      <c r="J625" s="53"/>
      <c r="K625" s="38"/>
      <c r="L625" s="157"/>
      <c r="M625" s="50"/>
      <c r="N625" s="61"/>
      <c r="O625" s="38" t="str">
        <f>IF(Q625="", "NO PRIORITY", IF(ISNA(_xlfn.XLOOKUP(Q625, Organizations!Q:Q, Organizations!P:P, "")), "NO ORG NAME", IF(_xlfn.XLOOKUP(Q625, Organizations!Q:Q, Organizations!P:P, "")="", "NO PRIORITY", _xlfn.XLOOKUP(Q625, Organizations!Q:Q, Organizations!P:P, ""))))</f>
        <v>NO PRIORITY</v>
      </c>
      <c r="R625" s="9" t="str">
        <f t="shared" si="10"/>
        <v>Testa Produce|Jennifer Fried</v>
      </c>
    </row>
    <row r="626" spans="2:18" ht="30.2" customHeight="1">
      <c r="B626" s="212" t="str">
        <f>IF(D626="", "NO PRIORITY", IF(ISNA(_xlfn.XLOOKUP(D626, Organizations!C:C, Organizations!B:B, "")), "NO ORG NAME", IF(_xlfn.XLOOKUP(D626, Organizations!C:C, Organizations!B:B, "")="", "NO PRIORITY", _xlfn.XLOOKUP(D626, Organizations!C:C, Organizations!B:B, ""))))</f>
        <v>A</v>
      </c>
      <c r="C626" s="130" t="s">
        <v>3276</v>
      </c>
      <c r="D626" s="161" t="s">
        <v>1712</v>
      </c>
      <c r="E626" s="160" t="s">
        <v>2377</v>
      </c>
      <c r="F626" s="36" t="s">
        <v>3277</v>
      </c>
      <c r="G626" s="48" t="s">
        <v>3278</v>
      </c>
      <c r="H626" s="159" t="s">
        <v>141</v>
      </c>
      <c r="I626" s="52"/>
      <c r="J626" s="53"/>
      <c r="K626" s="38"/>
      <c r="L626" s="157"/>
      <c r="M626" s="50"/>
      <c r="N626" s="61"/>
      <c r="O626" s="38" t="str">
        <f>IF(Q626="", "NO PRIORITY", IF(ISNA(_xlfn.XLOOKUP(Q626, Organizations!Q:Q, Organizations!P:P, "")), "NO ORG NAME", IF(_xlfn.XLOOKUP(Q626, Organizations!Q:Q, Organizations!P:P, "")="", "NO PRIORITY", _xlfn.XLOOKUP(Q626, Organizations!Q:Q, Organizations!P:P, ""))))</f>
        <v>NO PRIORITY</v>
      </c>
      <c r="R626" s="9" t="str">
        <f t="shared" si="10"/>
        <v>Testa Produce|Kristen Hettinga</v>
      </c>
    </row>
    <row r="627" spans="2:18" ht="30.2" customHeight="1">
      <c r="B627" s="212" t="str">
        <f>IF(D627="", "NO PRIORITY", IF(ISNA(_xlfn.XLOOKUP(D627, Organizations!C:C, Organizations!B:B, "")), "NO ORG NAME", IF(_xlfn.XLOOKUP(D627, Organizations!C:C, Organizations!B:B, "")="", "NO PRIORITY", _xlfn.XLOOKUP(D627, Organizations!C:C, Organizations!B:B, ""))))</f>
        <v>A+</v>
      </c>
      <c r="C627" s="130" t="s">
        <v>3279</v>
      </c>
      <c r="D627" s="161" t="s">
        <v>239</v>
      </c>
      <c r="E627" s="160" t="s">
        <v>2438</v>
      </c>
      <c r="F627" s="36"/>
      <c r="G627" s="48"/>
      <c r="H627" s="159"/>
      <c r="I627" s="52"/>
      <c r="J627" s="53"/>
      <c r="K627" s="38"/>
      <c r="L627" s="157"/>
      <c r="M627" s="50"/>
      <c r="N627" s="61"/>
      <c r="O627" s="38" t="str">
        <f>IF(Q627="", "NO PRIORITY", IF(ISNA(_xlfn.XLOOKUP(Q627, Organizations!Q:Q, Organizations!P:P, "")), "NO ORG NAME", IF(_xlfn.XLOOKUP(Q627, Organizations!Q:Q, Organizations!P:P, "")="", "NO PRIORITY", _xlfn.XLOOKUP(Q627, Organizations!Q:Q, Organizations!P:P, ""))))</f>
        <v>NO PRIORITY</v>
      </c>
      <c r="R627" s="9" t="str">
        <f t="shared" si="10"/>
        <v>Astor Club|Chef Trevor</v>
      </c>
    </row>
    <row r="628" spans="2:18" ht="30.2" customHeight="1">
      <c r="B628" s="212" t="str">
        <f>IF(D628="", "NO PRIORITY", IF(ISNA(_xlfn.XLOOKUP(D628, Organizations!C:C, Organizations!B:B, "")), "NO ORG NAME", IF(_xlfn.XLOOKUP(D628, Organizations!C:C, Organizations!B:B, "")="", "NO PRIORITY", _xlfn.XLOOKUP(D628, Organizations!C:C, Organizations!B:B, ""))))</f>
        <v>A+</v>
      </c>
      <c r="C628" s="130" t="s">
        <v>3280</v>
      </c>
      <c r="D628" s="161" t="s">
        <v>239</v>
      </c>
      <c r="E628" s="160" t="s">
        <v>2380</v>
      </c>
      <c r="F628" s="36"/>
      <c r="G628" s="48"/>
      <c r="H628" s="159"/>
      <c r="I628" s="52"/>
      <c r="J628" s="53"/>
      <c r="K628" s="38"/>
      <c r="L628" s="157"/>
      <c r="M628" s="50"/>
      <c r="N628" s="61"/>
      <c r="O628" s="38" t="str">
        <f>IF(Q628="", "NO PRIORITY", IF(ISNA(_xlfn.XLOOKUP(Q628, Organizations!Q:Q, Organizations!P:P, "")), "NO ORG NAME", IF(_xlfn.XLOOKUP(Q628, Organizations!Q:Q, Organizations!P:P, "")="", "NO PRIORITY", _xlfn.XLOOKUP(Q628, Organizations!Q:Q, Organizations!P:P, ""))))</f>
        <v>NO PRIORITY</v>
      </c>
      <c r="R628" s="9" t="str">
        <f t="shared" si="10"/>
        <v>Astor Club|Adam Bliter</v>
      </c>
    </row>
    <row r="629" spans="2:18" ht="30.2" customHeight="1">
      <c r="B629" s="212" t="str">
        <f>IF(D629="", "NO PRIORITY", IF(ISNA(_xlfn.XLOOKUP(D629, Organizations!C:C, Organizations!B:B, "")), "NO ORG NAME", IF(_xlfn.XLOOKUP(D629, Organizations!C:C, Organizations!B:B, "")="", "NO PRIORITY", _xlfn.XLOOKUP(D629, Organizations!C:C, Organizations!B:B, ""))))</f>
        <v>A</v>
      </c>
      <c r="C629" s="130" t="s">
        <v>3281</v>
      </c>
      <c r="D629" s="161" t="s">
        <v>723</v>
      </c>
      <c r="E629" s="160" t="s">
        <v>2438</v>
      </c>
      <c r="F629" s="36"/>
      <c r="G629" s="48"/>
      <c r="H629" s="159"/>
      <c r="I629" s="52"/>
      <c r="J629" s="53"/>
      <c r="K629" s="38"/>
      <c r="L629" s="157"/>
      <c r="M629" s="50"/>
      <c r="N629" s="61"/>
      <c r="O629" s="38" t="str">
        <f>IF(Q629="", "NO PRIORITY", IF(ISNA(_xlfn.XLOOKUP(Q629, Organizations!Q:Q, Organizations!P:P, "")), "NO ORG NAME", IF(_xlfn.XLOOKUP(Q629, Organizations!Q:Q, Organizations!P:P, "")="", "NO PRIORITY", _xlfn.XLOOKUP(Q629, Organizations!Q:Q, Organizations!P:P, ""))))</f>
        <v>NO PRIORITY</v>
      </c>
      <c r="R629" s="9" t="str">
        <f t="shared" si="10"/>
        <v>Fairmont Chicago|Chef Elton</v>
      </c>
    </row>
    <row r="630" spans="2:18" ht="30.2" customHeight="1">
      <c r="B630" s="212" t="str">
        <f>IF(D630="", "NO PRIORITY", IF(ISNA(_xlfn.XLOOKUP(D630, Organizations!C:C, Organizations!B:B, "")), "NO ORG NAME", IF(_xlfn.XLOOKUP(D630, Organizations!C:C, Organizations!B:B, "")="", "NO PRIORITY", _xlfn.XLOOKUP(D630, Organizations!C:C, Organizations!B:B, ""))))</f>
        <v>A</v>
      </c>
      <c r="C630" s="130" t="s">
        <v>3282</v>
      </c>
      <c r="D630" s="161" t="s">
        <v>1721</v>
      </c>
      <c r="E630" s="160" t="s">
        <v>2438</v>
      </c>
      <c r="F630" s="36"/>
      <c r="G630" s="48"/>
      <c r="H630" s="159"/>
      <c r="I630" s="52"/>
      <c r="J630" s="53"/>
      <c r="K630" s="38"/>
      <c r="L630" s="157"/>
      <c r="M630" s="50"/>
      <c r="N630" s="61"/>
      <c r="O630" s="38" t="str">
        <f>IF(Q630="", "NO PRIORITY", IF(ISNA(_xlfn.XLOOKUP(Q630, Organizations!Q:Q, Organizations!P:P, "")), "NO ORG NAME", IF(_xlfn.XLOOKUP(Q630, Organizations!Q:Q, Organizations!P:P, "")="", "NO PRIORITY", _xlfn.XLOOKUP(Q630, Organizations!Q:Q, Organizations!P:P, ""))))</f>
        <v>NO PRIORITY</v>
      </c>
      <c r="R630" s="9" t="str">
        <f t="shared" si="10"/>
        <v>The Caterist|Chef Rachel</v>
      </c>
    </row>
    <row r="631" spans="2:18" ht="30.2" customHeight="1">
      <c r="B631" s="212" t="str">
        <f>IF(D631="", "NO PRIORITY", IF(ISNA(_xlfn.XLOOKUP(D631, Organizations!C:C, Organizations!B:B, "")), "NO ORG NAME", IF(_xlfn.XLOOKUP(D631, Organizations!C:C, Organizations!B:B, "")="", "NO PRIORITY", _xlfn.XLOOKUP(D631, Organizations!C:C, Organizations!B:B, ""))))</f>
        <v>A</v>
      </c>
      <c r="C631" s="130" t="s">
        <v>3283</v>
      </c>
      <c r="D631" s="161" t="s">
        <v>1721</v>
      </c>
      <c r="E631" s="160" t="s">
        <v>3000</v>
      </c>
      <c r="F631" s="36"/>
      <c r="G631" s="48"/>
      <c r="H631" s="159"/>
      <c r="I631" s="52"/>
      <c r="J631" s="53"/>
      <c r="K631" s="38"/>
      <c r="L631" s="157"/>
      <c r="M631" s="50"/>
      <c r="N631" s="61"/>
      <c r="O631" s="38" t="str">
        <f>IF(Q631="", "NO PRIORITY", IF(ISNA(_xlfn.XLOOKUP(Q631, Organizations!Q:Q, Organizations!P:P, "")), "NO ORG NAME", IF(_xlfn.XLOOKUP(Q631, Organizations!Q:Q, Organizations!P:P, "")="", "NO PRIORITY", _xlfn.XLOOKUP(Q631, Organizations!Q:Q, Organizations!P:P, ""))))</f>
        <v>NO PRIORITY</v>
      </c>
      <c r="R631" s="9" t="str">
        <f t="shared" si="10"/>
        <v>The Caterist|Josh Owens</v>
      </c>
    </row>
    <row r="632" spans="2:18" ht="30.2" customHeight="1">
      <c r="B632" s="212" t="str">
        <f>IF(D632="", "NO PRIORITY", IF(ISNA(_xlfn.XLOOKUP(D632, Organizations!C:C, Organizations!B:B, "")), "NO ORG NAME", IF(_xlfn.XLOOKUP(D632, Organizations!C:C, Organizations!B:B, "")="", "NO PRIORITY", _xlfn.XLOOKUP(D632, Organizations!C:C, Organizations!B:B, ""))))</f>
        <v>A</v>
      </c>
      <c r="C632" s="130" t="s">
        <v>3284</v>
      </c>
      <c r="D632" s="161" t="s">
        <v>1275</v>
      </c>
      <c r="E632" s="160" t="s">
        <v>2542</v>
      </c>
      <c r="F632" s="36"/>
      <c r="G632" s="48"/>
      <c r="H632" s="159"/>
      <c r="I632" s="52"/>
      <c r="J632" s="53"/>
      <c r="K632" s="38"/>
      <c r="L632" s="157" t="s">
        <v>169</v>
      </c>
      <c r="M632" s="50"/>
      <c r="N632" s="61"/>
      <c r="O632" s="38" t="str">
        <f>IF(Q632="", "NO PRIORITY", IF(ISNA(_xlfn.XLOOKUP(Q632, Organizations!Q:Q, Organizations!P:P, "")), "NO ORG NAME", IF(_xlfn.XLOOKUP(Q632, Organizations!Q:Q, Organizations!P:P, "")="", "NO PRIORITY", _xlfn.XLOOKUP(Q632, Organizations!Q:Q, Organizations!P:P, ""))))</f>
        <v>NO PRIORITY</v>
      </c>
      <c r="R632" s="9" t="str">
        <f t="shared" si="10"/>
        <v>Northern Hasserot|Caroline Anderson</v>
      </c>
    </row>
    <row r="633" spans="2:18" ht="30.2" customHeight="1">
      <c r="B633" s="212" t="str">
        <f>IF(D633="", "NO PRIORITY", IF(ISNA(_xlfn.XLOOKUP(D633, Organizations!C:C, Organizations!B:B, "")), "NO ORG NAME", IF(_xlfn.XLOOKUP(D633, Organizations!C:C, Organizations!B:B, "")="", "NO PRIORITY", _xlfn.XLOOKUP(D633, Organizations!C:C, Organizations!B:B, ""))))</f>
        <v>A</v>
      </c>
      <c r="C633" s="130" t="s">
        <v>3285</v>
      </c>
      <c r="D633" s="161" t="s">
        <v>276</v>
      </c>
      <c r="E633" s="160" t="s">
        <v>2380</v>
      </c>
      <c r="F633" s="36"/>
      <c r="G633" s="48"/>
      <c r="H633" s="159"/>
      <c r="I633" s="52"/>
      <c r="J633" s="53"/>
      <c r="K633" s="38"/>
      <c r="L633" s="157" t="s">
        <v>169</v>
      </c>
      <c r="M633" s="50"/>
      <c r="N633" s="61"/>
      <c r="O633" s="38" t="str">
        <f>IF(Q633="", "NO PRIORITY", IF(ISNA(_xlfn.XLOOKUP(Q633, Organizations!Q:Q, Organizations!P:P, "")), "NO ORG NAME", IF(_xlfn.XLOOKUP(Q633, Organizations!Q:Q, Organizations!P:P, "")="", "NO PRIORITY", _xlfn.XLOOKUP(Q633, Organizations!Q:Q, Organizations!P:P, ""))))</f>
        <v>NO PRIORITY</v>
      </c>
      <c r="R633" s="9" t="str">
        <f t="shared" si="10"/>
        <v>USF|Robin Hadnett</v>
      </c>
    </row>
    <row r="634" spans="2:18" ht="30.2" customHeight="1">
      <c r="B634" s="212" t="str">
        <f>IF(D634="", "NO PRIORITY", IF(ISNA(_xlfn.XLOOKUP(D634, Organizations!C:C, Organizations!B:B, "")), "NO ORG NAME", IF(_xlfn.XLOOKUP(D634, Organizations!C:C, Organizations!B:B, "")="", "NO PRIORITY", _xlfn.XLOOKUP(D634, Organizations!C:C, Organizations!B:B, ""))))</f>
        <v>A</v>
      </c>
      <c r="C634" s="130" t="s">
        <v>3286</v>
      </c>
      <c r="D634" s="161" t="s">
        <v>276</v>
      </c>
      <c r="E634" s="160" t="s">
        <v>2380</v>
      </c>
      <c r="F634" s="36"/>
      <c r="G634" s="48"/>
      <c r="H634" s="159"/>
      <c r="I634" s="52"/>
      <c r="J634" s="53"/>
      <c r="K634" s="38"/>
      <c r="L634" s="157" t="s">
        <v>169</v>
      </c>
      <c r="M634" s="50"/>
      <c r="N634" s="61"/>
      <c r="O634" s="38" t="str">
        <f>IF(Q634="", "NO PRIORITY", IF(ISNA(_xlfn.XLOOKUP(Q634, Organizations!Q:Q, Organizations!P:P, "")), "NO ORG NAME", IF(_xlfn.XLOOKUP(Q634, Organizations!Q:Q, Organizations!P:P, "")="", "NO PRIORITY", _xlfn.XLOOKUP(Q634, Organizations!Q:Q, Organizations!P:P, ""))))</f>
        <v>NO PRIORITY</v>
      </c>
      <c r="R634" s="9" t="str">
        <f t="shared" si="10"/>
        <v>USF|Clifton Riddle</v>
      </c>
    </row>
    <row r="635" spans="2:18" ht="30.2" customHeight="1">
      <c r="B635" s="212" t="str">
        <f>IF(D635="", "NO PRIORITY", IF(ISNA(_xlfn.XLOOKUP(D635, Organizations!C:C, Organizations!B:B, "")), "NO ORG NAME", IF(_xlfn.XLOOKUP(D635, Organizations!C:C, Organizations!B:B, "")="", "NO PRIORITY", _xlfn.XLOOKUP(D635, Organizations!C:C, Organizations!B:B, ""))))</f>
        <v>A</v>
      </c>
      <c r="C635" s="130" t="s">
        <v>3287</v>
      </c>
      <c r="D635" s="161" t="s">
        <v>276</v>
      </c>
      <c r="E635" s="160" t="s">
        <v>2380</v>
      </c>
      <c r="F635" s="36"/>
      <c r="G635" s="48"/>
      <c r="H635" s="159"/>
      <c r="I635" s="52"/>
      <c r="J635" s="53"/>
      <c r="K635" s="38"/>
      <c r="L635" s="157" t="s">
        <v>169</v>
      </c>
      <c r="M635" s="50"/>
      <c r="N635" s="61"/>
      <c r="O635" s="38" t="str">
        <f>IF(Q635="", "NO PRIORITY", IF(ISNA(_xlfn.XLOOKUP(Q635, Organizations!Q:Q, Organizations!P:P, "")), "NO ORG NAME", IF(_xlfn.XLOOKUP(Q635, Organizations!Q:Q, Organizations!P:P, "")="", "NO PRIORITY", _xlfn.XLOOKUP(Q635, Organizations!Q:Q, Organizations!P:P, ""))))</f>
        <v>NO PRIORITY</v>
      </c>
      <c r="R635" s="9" t="str">
        <f t="shared" si="10"/>
        <v>USF|Catherine Bush</v>
      </c>
    </row>
    <row r="636" spans="2:18" ht="30.2" customHeight="1">
      <c r="B636" s="212" t="str">
        <f>IF(D636="", "NO PRIORITY", IF(ISNA(_xlfn.XLOOKUP(D636, Organizations!C:C, Organizations!B:B, "")), "NO ORG NAME", IF(_xlfn.XLOOKUP(D636, Organizations!C:C, Organizations!B:B, "")="", "NO PRIORITY", _xlfn.XLOOKUP(D636, Organizations!C:C, Organizations!B:B, ""))))</f>
        <v>A</v>
      </c>
      <c r="C636" s="130" t="s">
        <v>3288</v>
      </c>
      <c r="D636" s="161" t="s">
        <v>276</v>
      </c>
      <c r="E636" s="160" t="s">
        <v>2380</v>
      </c>
      <c r="F636" s="36"/>
      <c r="G636" s="48"/>
      <c r="H636" s="159"/>
      <c r="I636" s="52"/>
      <c r="J636" s="53"/>
      <c r="K636" s="38"/>
      <c r="L636" s="157" t="s">
        <v>169</v>
      </c>
      <c r="M636" s="50"/>
      <c r="N636" s="61"/>
      <c r="O636" s="38" t="str">
        <f>IF(Q636="", "NO PRIORITY", IF(ISNA(_xlfn.XLOOKUP(Q636, Organizations!Q:Q, Organizations!P:P, "")), "NO ORG NAME", IF(_xlfn.XLOOKUP(Q636, Organizations!Q:Q, Organizations!P:P, "")="", "NO PRIORITY", _xlfn.XLOOKUP(Q636, Organizations!Q:Q, Organizations!P:P, ""))))</f>
        <v>NO PRIORITY</v>
      </c>
      <c r="R636" s="9" t="str">
        <f t="shared" si="10"/>
        <v>USF|John Foster</v>
      </c>
    </row>
    <row r="637" spans="2:18" ht="30.2" customHeight="1">
      <c r="B637" s="212" t="str">
        <f>IF(D637="", "NO PRIORITY", IF(ISNA(_xlfn.XLOOKUP(D637, Organizations!C:C, Organizations!B:B, "")), "NO ORG NAME", IF(_xlfn.XLOOKUP(D637, Organizations!C:C, Organizations!B:B, "")="", "NO PRIORITY", _xlfn.XLOOKUP(D637, Organizations!C:C, Organizations!B:B, ""))))</f>
        <v>A</v>
      </c>
      <c r="C637" s="130" t="s">
        <v>3289</v>
      </c>
      <c r="D637" s="161" t="s">
        <v>1674</v>
      </c>
      <c r="E637" s="160" t="s">
        <v>2512</v>
      </c>
      <c r="F637" s="36"/>
      <c r="G637" s="48"/>
      <c r="H637" s="159"/>
      <c r="I637" s="52"/>
      <c r="J637" s="53"/>
      <c r="K637" s="38"/>
      <c r="L637" s="157"/>
      <c r="M637" s="50"/>
      <c r="N637" s="61"/>
      <c r="O637" s="38" t="str">
        <f>IF(Q637="", "NO PRIORITY", IF(ISNA(_xlfn.XLOOKUP(Q637, Organizations!Q:Q, Organizations!P:P, "")), "NO ORG NAME", IF(_xlfn.XLOOKUP(Q637, Organizations!Q:Q, Organizations!P:P, "")="", "NO PRIORITY", _xlfn.XLOOKUP(Q637, Organizations!Q:Q, Organizations!P:P, ""))))</f>
        <v>NO PRIORITY</v>
      </c>
      <c r="R637" s="9" t="str">
        <f t="shared" si="10"/>
        <v>Sunda New Asian|Chef Paul</v>
      </c>
    </row>
    <row r="638" spans="2:18" ht="30.2" customHeight="1">
      <c r="B638" s="212" t="str">
        <f>IF(D638="", "NO PRIORITY", IF(ISNA(_xlfn.XLOOKUP(D638, Organizations!C:C, Organizations!B:B, "")), "NO ORG NAME", IF(_xlfn.XLOOKUP(D638, Organizations!C:C, Organizations!B:B, "")="", "NO PRIORITY", _xlfn.XLOOKUP(D638, Organizations!C:C, Organizations!B:B, ""))))</f>
        <v>B</v>
      </c>
      <c r="C638" s="130" t="s">
        <v>3290</v>
      </c>
      <c r="D638" s="161" t="s">
        <v>1387</v>
      </c>
      <c r="E638" s="160" t="s">
        <v>2403</v>
      </c>
      <c r="F638" s="36"/>
      <c r="G638" s="48"/>
      <c r="H638" s="159"/>
      <c r="I638" s="52"/>
      <c r="J638" s="53"/>
      <c r="K638" s="38"/>
      <c r="L638" s="157"/>
      <c r="M638" s="50"/>
      <c r="N638" s="61"/>
      <c r="O638" s="38" t="str">
        <f>IF(Q638="", "NO PRIORITY", IF(ISNA(_xlfn.XLOOKUP(Q638, Organizations!Q:Q, Organizations!P:P, "")), "NO ORG NAME", IF(_xlfn.XLOOKUP(Q638, Organizations!Q:Q, Organizations!P:P, "")="", "NO PRIORITY", _xlfn.XLOOKUP(Q638, Organizations!Q:Q, Organizations!P:P, ""))))</f>
        <v>NO PRIORITY</v>
      </c>
      <c r="R638" s="9" t="str">
        <f t="shared" si="10"/>
        <v>Picnic Digital Food Court|Rachel</v>
      </c>
    </row>
    <row r="639" spans="2:18" ht="30.2" customHeight="1">
      <c r="B639" s="212" t="str">
        <f>IF(D639="", "NO PRIORITY", IF(ISNA(_xlfn.XLOOKUP(D639, Organizations!C:C, Organizations!B:B, "")), "NO ORG NAME", IF(_xlfn.XLOOKUP(D639, Organizations!C:C, Organizations!B:B, "")="", "NO PRIORITY", _xlfn.XLOOKUP(D639, Organizations!C:C, Organizations!B:B, ""))))</f>
        <v>A</v>
      </c>
      <c r="C639" s="130" t="s">
        <v>3276</v>
      </c>
      <c r="D639" s="161" t="s">
        <v>1712</v>
      </c>
      <c r="E639" s="160" t="s">
        <v>2377</v>
      </c>
      <c r="F639" s="36"/>
      <c r="G639" s="48"/>
      <c r="H639" s="159"/>
      <c r="I639" s="52"/>
      <c r="J639" s="53"/>
      <c r="K639" s="38"/>
      <c r="L639" s="157"/>
      <c r="M639" s="50"/>
      <c r="N639" s="61"/>
      <c r="O639" s="38" t="str">
        <f>IF(Q639="", "NO PRIORITY", IF(ISNA(_xlfn.XLOOKUP(Q639, Organizations!Q:Q, Organizations!P:P, "")), "NO ORG NAME", IF(_xlfn.XLOOKUP(Q639, Organizations!Q:Q, Organizations!P:P, "")="", "NO PRIORITY", _xlfn.XLOOKUP(Q639, Organizations!Q:Q, Organizations!P:P, ""))))</f>
        <v>NO PRIORITY</v>
      </c>
      <c r="R639" s="9" t="str">
        <f t="shared" si="10"/>
        <v>Testa Produce|Kristen Hettinga</v>
      </c>
    </row>
    <row r="640" spans="2:18" ht="30.2" customHeight="1">
      <c r="B640" s="212" t="str">
        <f>IF(D640="", "NO PRIORITY", IF(ISNA(_xlfn.XLOOKUP(D640, Organizations!C:C, Organizations!B:B, "")), "NO ORG NAME", IF(_xlfn.XLOOKUP(D640, Organizations!C:C, Organizations!B:B, "")="", "NO PRIORITY", _xlfn.XLOOKUP(D640, Organizations!C:C, Organizations!B:B, ""))))</f>
        <v>A</v>
      </c>
      <c r="C640" s="130" t="s">
        <v>3291</v>
      </c>
      <c r="D640" s="161" t="s">
        <v>1075</v>
      </c>
      <c r="E640" s="160" t="s">
        <v>2438</v>
      </c>
      <c r="F640" s="36"/>
      <c r="G640" s="48"/>
      <c r="H640" s="159" t="s">
        <v>141</v>
      </c>
      <c r="I640" s="52"/>
      <c r="J640" s="53"/>
      <c r="K640" s="38"/>
      <c r="L640" s="157"/>
      <c r="M640" s="50"/>
      <c r="N640" s="61"/>
      <c r="O640" s="38" t="str">
        <f>IF(Q640="", "NO PRIORITY", IF(ISNA(_xlfn.XLOOKUP(Q640, Organizations!Q:Q, Organizations!P:P, "")), "NO ORG NAME", IF(_xlfn.XLOOKUP(Q640, Organizations!Q:Q, Organizations!P:P, "")="", "NO PRIORITY", _xlfn.XLOOKUP(Q640, Organizations!Q:Q, Organizations!P:P, ""))))</f>
        <v>NO PRIORITY</v>
      </c>
      <c r="R640" s="9" t="str">
        <f t="shared" si="10"/>
        <v>Le Colonial|Chef Quoc</v>
      </c>
    </row>
    <row r="641" spans="2:18" ht="30.2" customHeight="1">
      <c r="B641" s="212" t="str">
        <f>IF(D641="", "NO PRIORITY", IF(ISNA(_xlfn.XLOOKUP(D641, Organizations!C:C, Organizations!B:B, "")), "NO ORG NAME", IF(_xlfn.XLOOKUP(D641, Organizations!C:C, Organizations!B:B, "")="", "NO PRIORITY", _xlfn.XLOOKUP(D641, Organizations!C:C, Organizations!B:B, ""))))</f>
        <v>A+</v>
      </c>
      <c r="C641" s="130" t="s">
        <v>3292</v>
      </c>
      <c r="D641" s="161" t="s">
        <v>3293</v>
      </c>
      <c r="E641" s="160" t="s">
        <v>2438</v>
      </c>
      <c r="F641" s="36"/>
      <c r="G641" s="48"/>
      <c r="H641" s="159" t="s">
        <v>141</v>
      </c>
      <c r="I641" s="52"/>
      <c r="J641" s="53"/>
      <c r="K641" s="38"/>
      <c r="L641" s="157"/>
      <c r="M641" s="50"/>
      <c r="N641" s="61"/>
      <c r="O641" s="38" t="str">
        <f>IF(Q641="", "NO PRIORITY", IF(ISNA(_xlfn.XLOOKUP(Q641, Organizations!Q:Q, Organizations!P:P, "")), "NO ORG NAME", IF(_xlfn.XLOOKUP(Q641, Organizations!Q:Q, Organizations!P:P, "")="", "NO PRIORITY", _xlfn.XLOOKUP(Q641, Organizations!Q:Q, Organizations!P:P, ""))))</f>
        <v>NO PRIORITY</v>
      </c>
      <c r="R641" s="9" t="str">
        <f t="shared" si="10"/>
        <v>Gilt Bar|Chef Jason</v>
      </c>
    </row>
    <row r="642" spans="2:18" ht="30.2" customHeight="1">
      <c r="B642" s="212" t="str">
        <f>IF(D642="", "NO PRIORITY", IF(ISNA(_xlfn.XLOOKUP(D642, Organizations!C:C, Organizations!B:B, "")), "NO ORG NAME", IF(_xlfn.XLOOKUP(D642, Organizations!C:C, Organizations!B:B, "")="", "NO PRIORITY", _xlfn.XLOOKUP(D642, Organizations!C:C, Organizations!B:B, ""))))</f>
        <v>A+</v>
      </c>
      <c r="C642" s="130" t="s">
        <v>3294</v>
      </c>
      <c r="D642" s="161" t="s">
        <v>3293</v>
      </c>
      <c r="E642" s="160" t="s">
        <v>2512</v>
      </c>
      <c r="F642" s="36"/>
      <c r="G642" s="48"/>
      <c r="H642" s="159" t="s">
        <v>141</v>
      </c>
      <c r="I642" s="52"/>
      <c r="J642" s="53"/>
      <c r="K642" s="38"/>
      <c r="L642" s="157"/>
      <c r="M642" s="50"/>
      <c r="N642" s="61"/>
      <c r="O642" s="38" t="str">
        <f>IF(Q642="", "NO PRIORITY", IF(ISNA(_xlfn.XLOOKUP(Q642, Organizations!Q:Q, Organizations!P:P, "")), "NO ORG NAME", IF(_xlfn.XLOOKUP(Q642, Organizations!Q:Q, Organizations!P:P, "")="", "NO PRIORITY", _xlfn.XLOOKUP(Q642, Organizations!Q:Q, Organizations!P:P, ""))))</f>
        <v>NO PRIORITY</v>
      </c>
      <c r="R642" s="9" t="str">
        <f t="shared" si="10"/>
        <v>Gilt Bar|Chef Brendon</v>
      </c>
    </row>
    <row r="643" spans="2:18" ht="30.2" customHeight="1">
      <c r="B643" s="212" t="str">
        <f>IF(D643="", "NO PRIORITY", IF(ISNA(_xlfn.XLOOKUP(D643, Organizations!C:C, Organizations!B:B, "")), "NO ORG NAME", IF(_xlfn.XLOOKUP(D643, Organizations!C:C, Organizations!B:B, "")="", "NO PRIORITY", _xlfn.XLOOKUP(D643, Organizations!C:C, Organizations!B:B, ""))))</f>
        <v>A</v>
      </c>
      <c r="C643" s="130" t="s">
        <v>3295</v>
      </c>
      <c r="D643" s="161" t="s">
        <v>1790</v>
      </c>
      <c r="E643" s="160" t="s">
        <v>2438</v>
      </c>
      <c r="F643" s="36"/>
      <c r="G643" s="48" t="s">
        <v>3296</v>
      </c>
      <c r="H643" s="159" t="s">
        <v>141</v>
      </c>
      <c r="I643" s="52"/>
      <c r="J643" s="53"/>
      <c r="K643" s="38"/>
      <c r="L643" s="157"/>
      <c r="M643" s="50"/>
      <c r="N643" s="61"/>
      <c r="O643" s="38" t="str">
        <f>IF(Q643="", "NO PRIORITY", IF(ISNA(_xlfn.XLOOKUP(Q643, Organizations!Q:Q, Organizations!P:P, "")), "NO ORG NAME", IF(_xlfn.XLOOKUP(Q643, Organizations!Q:Q, Organizations!P:P, "")="", "NO PRIORITY", _xlfn.XLOOKUP(Q643, Organizations!Q:Q, Organizations!P:P, ""))))</f>
        <v>NO PRIORITY</v>
      </c>
      <c r="R643" s="9" t="str">
        <f t="shared" si="10"/>
        <v>Towne &amp; Oak|Elaina Vazquez</v>
      </c>
    </row>
    <row r="644" spans="2:18" ht="30.2" customHeight="1">
      <c r="B644" s="212" t="str">
        <f>IF(D644="", "NO PRIORITY", IF(ISNA(_xlfn.XLOOKUP(D644, Organizations!C:C, Organizations!B:B, "")), "NO ORG NAME", IF(_xlfn.XLOOKUP(D644, Organizations!C:C, Organizations!B:B, "")="", "NO PRIORITY", _xlfn.XLOOKUP(D644, Organizations!C:C, Organizations!B:B, ""))))</f>
        <v>A</v>
      </c>
      <c r="C644" s="130" t="s">
        <v>3297</v>
      </c>
      <c r="D644" s="161" t="s">
        <v>1086</v>
      </c>
      <c r="E644" s="160" t="s">
        <v>2512</v>
      </c>
      <c r="F644" s="36"/>
      <c r="G644" s="48"/>
      <c r="H644" s="159" t="s">
        <v>141</v>
      </c>
      <c r="I644" s="52"/>
      <c r="J644" s="53"/>
      <c r="K644" s="38"/>
      <c r="L644" s="157"/>
      <c r="M644" s="50"/>
      <c r="N644" s="61"/>
      <c r="O644" s="38" t="str">
        <f>IF(Q644="", "NO PRIORITY", IF(ISNA(_xlfn.XLOOKUP(Q644, Organizations!Q:Q, Organizations!P:P, "")), "NO ORG NAME", IF(_xlfn.XLOOKUP(Q644, Organizations!Q:Q, Organizations!P:P, "")="", "NO PRIORITY", _xlfn.XLOOKUP(Q644, Organizations!Q:Q, Organizations!P:P, ""))))</f>
        <v>NO PRIORITY</v>
      </c>
      <c r="R644" s="9" t="str">
        <f t="shared" si="10"/>
        <v>LeTOUR|Willy/Debbie</v>
      </c>
    </row>
    <row r="645" spans="2:18" ht="30.2" customHeight="1">
      <c r="B645" s="212" t="str">
        <f>IF(D645="", "NO PRIORITY", IF(ISNA(_xlfn.XLOOKUP(D645, Organizations!C:C, Organizations!B:B, "")), "NO ORG NAME", IF(_xlfn.XLOOKUP(D645, Organizations!C:C, Organizations!B:B, "")="", "NO PRIORITY", _xlfn.XLOOKUP(D645, Organizations!C:C, Organizations!B:B, ""))))</f>
        <v>A</v>
      </c>
      <c r="C645" s="130" t="s">
        <v>3298</v>
      </c>
      <c r="D645" s="161" t="s">
        <v>328</v>
      </c>
      <c r="E645" s="160" t="s">
        <v>2438</v>
      </c>
      <c r="F645" s="36"/>
      <c r="G645" s="48" t="s">
        <v>3299</v>
      </c>
      <c r="H645" s="159" t="s">
        <v>141</v>
      </c>
      <c r="I645" s="52"/>
      <c r="J645" s="53"/>
      <c r="K645" s="38"/>
      <c r="L645" s="157"/>
      <c r="M645" s="50"/>
      <c r="N645" s="61"/>
      <c r="O645" s="38" t="str">
        <f>IF(Q645="", "NO PRIORITY", IF(ISNA(_xlfn.XLOOKUP(Q645, Organizations!Q:Q, Organizations!P:P, "")), "NO ORG NAME", IF(_xlfn.XLOOKUP(Q645, Organizations!Q:Q, Organizations!P:P, "")="", "NO PRIORITY", _xlfn.XLOOKUP(Q645, Organizations!Q:Q, Organizations!P:P, ""))))</f>
        <v>NO PRIORITY</v>
      </c>
      <c r="R645" s="9" t="str">
        <f t="shared" si="10"/>
        <v>Beatnik on the River|Angel</v>
      </c>
    </row>
    <row r="646" spans="2:18" ht="30.2" customHeight="1">
      <c r="B646" s="212" t="str">
        <f>IF(D646="", "NO PRIORITY", IF(ISNA(_xlfn.XLOOKUP(D646, Organizations!C:C, Organizations!B:B, "")), "NO ORG NAME", IF(_xlfn.XLOOKUP(D646, Organizations!C:C, Organizations!B:B, "")="", "NO PRIORITY", _xlfn.XLOOKUP(D646, Organizations!C:C, Organizations!B:B, ""))))</f>
        <v>A</v>
      </c>
      <c r="C646" s="130" t="s">
        <v>3300</v>
      </c>
      <c r="D646" s="161" t="s">
        <v>1729</v>
      </c>
      <c r="E646" s="160" t="s">
        <v>2438</v>
      </c>
      <c r="F646" s="36"/>
      <c r="G646" s="48"/>
      <c r="H646" s="159"/>
      <c r="I646" s="52"/>
      <c r="J646" s="53"/>
      <c r="K646" s="38"/>
      <c r="L646" s="157"/>
      <c r="M646" s="50"/>
      <c r="N646" s="61"/>
      <c r="O646" s="38" t="str">
        <f>IF(Q646="", "NO PRIORITY", IF(ISNA(_xlfn.XLOOKUP(Q646, Organizations!Q:Q, Organizations!P:P, "")), "NO ORG NAME", IF(_xlfn.XLOOKUP(Q646, Organizations!Q:Q, Organizations!P:P, "")="", "NO PRIORITY", _xlfn.XLOOKUP(Q646, Organizations!Q:Q, Organizations!P:P, ""))))</f>
        <v>NO PRIORITY</v>
      </c>
      <c r="R646" s="9" t="str">
        <f t="shared" si="10"/>
        <v>The Dearborn|Louise, Aaron, Rachel</v>
      </c>
    </row>
    <row r="647" spans="2:18" ht="30.2" customHeight="1">
      <c r="B647" s="212" t="str">
        <f>IF(D647="", "NO PRIORITY", IF(ISNA(_xlfn.XLOOKUP(D647, Organizations!C:C, Organizations!B:B, "")), "NO ORG NAME", IF(_xlfn.XLOOKUP(D647, Organizations!C:C, Organizations!B:B, "")="", "NO PRIORITY", _xlfn.XLOOKUP(D647, Organizations!C:C, Organizations!B:B, ""))))</f>
        <v>C</v>
      </c>
      <c r="C647" s="130" t="s">
        <v>3301</v>
      </c>
      <c r="D647" s="161" t="s">
        <v>1263</v>
      </c>
      <c r="E647" s="160" t="s">
        <v>2403</v>
      </c>
      <c r="F647" s="36"/>
      <c r="G647" s="48" t="s">
        <v>3302</v>
      </c>
      <c r="H647" s="159"/>
      <c r="I647" s="52"/>
      <c r="J647" s="53"/>
      <c r="K647" s="38"/>
      <c r="L647" s="157"/>
      <c r="M647" s="50"/>
      <c r="N647" s="61"/>
      <c r="O647" s="38" t="str">
        <f>IF(Q647="", "NO PRIORITY", IF(ISNA(_xlfn.XLOOKUP(Q647, Organizations!Q:Q, Organizations!P:P, "")), "NO ORG NAME", IF(_xlfn.XLOOKUP(Q647, Organizations!Q:Q, Organizations!P:P, "")="", "NO PRIORITY", _xlfn.XLOOKUP(Q647, Organizations!Q:Q, Organizations!P:P, ""))))</f>
        <v>NO PRIORITY</v>
      </c>
      <c r="R647" s="9" t="str">
        <f t="shared" si="10"/>
        <v>Nicky's Gyro's|Sophie Plakias</v>
      </c>
    </row>
    <row r="648" spans="2:18" ht="30.2" customHeight="1">
      <c r="B648" s="212" t="str">
        <f>IF(D648="", "NO PRIORITY", IF(ISNA(_xlfn.XLOOKUP(D648, Organizations!C:C, Organizations!B:B, "")), "NO ORG NAME", IF(_xlfn.XLOOKUP(D648, Organizations!C:C, Organizations!B:B, "")="", "NO PRIORITY", _xlfn.XLOOKUP(D648, Organizations!C:C, Organizations!B:B, ""))))</f>
        <v>NO PRIORITY</v>
      </c>
      <c r="C648" s="130" t="s">
        <v>3303</v>
      </c>
      <c r="D648" s="161" t="s">
        <v>3304</v>
      </c>
      <c r="E648" s="160"/>
      <c r="F648" s="36"/>
      <c r="G648" s="48" t="s">
        <v>3305</v>
      </c>
      <c r="H648" s="159"/>
      <c r="I648" s="52"/>
      <c r="J648" s="53"/>
      <c r="K648" s="38"/>
      <c r="L648" s="157"/>
      <c r="M648" s="50"/>
      <c r="N648" s="61"/>
      <c r="O648" s="38" t="str">
        <f>IF(Q648="", "NO PRIORITY", IF(ISNA(_xlfn.XLOOKUP(Q648, Organizations!Q:Q, Organizations!P:P, "")), "NO ORG NAME", IF(_xlfn.XLOOKUP(Q648, Organizations!Q:Q, Organizations!P:P, "")="", "NO PRIORITY", _xlfn.XLOOKUP(Q648, Organizations!Q:Q, Organizations!P:P, ""))))</f>
        <v>NO PRIORITY</v>
      </c>
      <c r="R648" s="9" t="str">
        <f t="shared" si="10"/>
        <v>Indiana University|Islam Gashi</v>
      </c>
    </row>
    <row r="649" spans="2:18" ht="30.2" customHeight="1">
      <c r="B649" s="212" t="str">
        <f>IF(D649="", "NO PRIORITY", IF(ISNA(_xlfn.XLOOKUP(D649, Organizations!C:C, Organizations!B:B, "")), "NO ORG NAME", IF(_xlfn.XLOOKUP(D649, Organizations!C:C, Organizations!B:B, "")="", "NO PRIORITY", _xlfn.XLOOKUP(D649, Organizations!C:C, Organizations!B:B, ""))))</f>
        <v>NO PRIORITY</v>
      </c>
      <c r="C649" s="130"/>
      <c r="D649" s="161" t="s">
        <v>3304</v>
      </c>
      <c r="E649" s="160"/>
      <c r="F649" s="36"/>
      <c r="G649" s="48" t="s">
        <v>3306</v>
      </c>
      <c r="H649" s="159"/>
      <c r="I649" s="52"/>
      <c r="J649" s="53"/>
      <c r="K649" s="38"/>
      <c r="L649" s="157"/>
      <c r="M649" s="50"/>
      <c r="N649" s="61"/>
      <c r="O649" s="38" t="str">
        <f>IF(Q649="", "NO PRIORITY", IF(ISNA(_xlfn.XLOOKUP(Q649, Organizations!Q:Q, Organizations!P:P, "")), "NO ORG NAME", IF(_xlfn.XLOOKUP(Q649, Organizations!Q:Q, Organizations!P:P, "")="", "NO PRIORITY", _xlfn.XLOOKUP(Q649, Organizations!Q:Q, Organizations!P:P, ""))))</f>
        <v>NO PRIORITY</v>
      </c>
      <c r="R649" s="9" t="str">
        <f t="shared" si="10"/>
        <v>Indiana University|</v>
      </c>
    </row>
    <row r="650" spans="2:18" ht="30.2" customHeight="1">
      <c r="B650" s="212" t="str">
        <f>IF(D650="", "NO PRIORITY", IF(ISNA(_xlfn.XLOOKUP(D650, Organizations!C:C, Organizations!B:B, "")), "NO ORG NAME", IF(_xlfn.XLOOKUP(D650, Organizations!C:C, Organizations!B:B, "")="", "NO PRIORITY", _xlfn.XLOOKUP(D650, Organizations!C:C, Organizations!B:B, ""))))</f>
        <v>A</v>
      </c>
      <c r="C650" s="130" t="s">
        <v>3307</v>
      </c>
      <c r="D650" s="161" t="s">
        <v>1026</v>
      </c>
      <c r="E650" s="160"/>
      <c r="F650" s="36"/>
      <c r="G650" s="48" t="s">
        <v>3308</v>
      </c>
      <c r="H650" s="159"/>
      <c r="I650" s="52"/>
      <c r="J650" s="53"/>
      <c r="K650" s="38"/>
      <c r="L650" s="157"/>
      <c r="M650" s="50"/>
      <c r="N650" s="61"/>
      <c r="O650" s="38" t="str">
        <f>IF(Q650="", "NO PRIORITY", IF(ISNA(_xlfn.XLOOKUP(Q650, Organizations!Q:Q, Organizations!P:P, "")), "NO ORG NAME", IF(_xlfn.XLOOKUP(Q650, Organizations!Q:Q, Organizations!P:P, "")="", "NO PRIORITY", _xlfn.XLOOKUP(Q650, Organizations!Q:Q, Organizations!P:P, ""))))</f>
        <v>NO PRIORITY</v>
      </c>
      <c r="R650" s="9" t="str">
        <f t="shared" si="10"/>
        <v>Kansas State University|"Missy" Melissa Schrader</v>
      </c>
    </row>
    <row r="651" spans="2:18" ht="30.2" customHeight="1">
      <c r="B651" s="212" t="str">
        <f>IF(D651="", "NO PRIORITY", IF(ISNA(_xlfn.XLOOKUP(D651, Organizations!C:C, Organizations!B:B, "")), "NO ORG NAME", IF(_xlfn.XLOOKUP(D651, Organizations!C:C, Organizations!B:B, "")="", "NO PRIORITY", _xlfn.XLOOKUP(D651, Organizations!C:C, Organizations!B:B, ""))))</f>
        <v>A</v>
      </c>
      <c r="C651" s="130" t="s">
        <v>3309</v>
      </c>
      <c r="D651" s="161" t="s">
        <v>1026</v>
      </c>
      <c r="E651" s="160"/>
      <c r="F651" s="36"/>
      <c r="G651" s="48" t="s">
        <v>3310</v>
      </c>
      <c r="H651" s="159"/>
      <c r="I651" s="52"/>
      <c r="J651" s="53"/>
      <c r="K651" s="38"/>
      <c r="L651" s="157"/>
      <c r="M651" s="50"/>
      <c r="N651" s="61"/>
      <c r="O651" s="38" t="str">
        <f>IF(Q651="", "NO PRIORITY", IF(ISNA(_xlfn.XLOOKUP(Q651, Organizations!Q:Q, Organizations!P:P, "")), "NO ORG NAME", IF(_xlfn.XLOOKUP(Q651, Organizations!Q:Q, Organizations!P:P, "")="", "NO PRIORITY", _xlfn.XLOOKUP(Q651, Organizations!Q:Q, Organizations!P:P, ""))))</f>
        <v>NO PRIORITY</v>
      </c>
      <c r="R651" s="9" t="str">
        <f t="shared" si="10"/>
        <v>Kansas State University|Mary Molt</v>
      </c>
    </row>
    <row r="652" spans="2:18" ht="30.2" customHeight="1">
      <c r="B652" s="212" t="str">
        <f>IF(D652="", "NO PRIORITY", IF(ISNA(_xlfn.XLOOKUP(D652, Organizations!C:C, Organizations!B:B, "")), "NO ORG NAME", IF(_xlfn.XLOOKUP(D652, Organizations!C:C, Organizations!B:B, "")="", "NO PRIORITY", _xlfn.XLOOKUP(D652, Organizations!C:C, Organizations!B:B, ""))))</f>
        <v>A</v>
      </c>
      <c r="C652" s="130" t="s">
        <v>3311</v>
      </c>
      <c r="D652" s="161" t="s">
        <v>1203</v>
      </c>
      <c r="E652" s="160"/>
      <c r="F652" s="36"/>
      <c r="G652" s="48" t="s">
        <v>3312</v>
      </c>
      <c r="H652" s="159"/>
      <c r="I652" s="52"/>
      <c r="J652" s="53"/>
      <c r="K652" s="38"/>
      <c r="L652" s="157"/>
      <c r="M652" s="50"/>
      <c r="N652" s="61"/>
      <c r="O652" s="38" t="str">
        <f>IF(Q652="", "NO PRIORITY", IF(ISNA(_xlfn.XLOOKUP(Q652, Organizations!Q:Q, Organizations!P:P, "")), "NO ORG NAME", IF(_xlfn.XLOOKUP(Q652, Organizations!Q:Q, Organizations!P:P, "")="", "NO PRIORITY", _xlfn.XLOOKUP(Q652, Organizations!Q:Q, Organizations!P:P, ""))))</f>
        <v>NO PRIORITY</v>
      </c>
      <c r="R652" s="9" t="str">
        <f t="shared" si="10"/>
        <v>Michigan State University|Kevin Cruz</v>
      </c>
    </row>
    <row r="653" spans="2:18" ht="30.2" customHeight="1">
      <c r="B653" s="212" t="str">
        <f>IF(D653="", "NO PRIORITY", IF(ISNA(_xlfn.XLOOKUP(D653, Organizations!C:C, Organizations!B:B, "")), "NO ORG NAME", IF(_xlfn.XLOOKUP(D653, Organizations!C:C, Organizations!B:B, "")="", "NO PRIORITY", _xlfn.XLOOKUP(D653, Organizations!C:C, Organizations!B:B, ""))))</f>
        <v>A</v>
      </c>
      <c r="C653" s="130" t="s">
        <v>3313</v>
      </c>
      <c r="D653" s="161" t="s">
        <v>1203</v>
      </c>
      <c r="E653" s="160"/>
      <c r="F653" s="36"/>
      <c r="G653" s="48" t="s">
        <v>2126</v>
      </c>
      <c r="H653" s="159"/>
      <c r="I653" s="52"/>
      <c r="J653" s="53"/>
      <c r="K653" s="38"/>
      <c r="L653" s="157"/>
      <c r="M653" s="50"/>
      <c r="N653" s="61"/>
      <c r="O653" s="38" t="str">
        <f>IF(Q653="", "NO PRIORITY", IF(ISNA(_xlfn.XLOOKUP(Q653, Organizations!Q:Q, Organizations!P:P, "")), "NO ORG NAME", IF(_xlfn.XLOOKUP(Q653, Organizations!Q:Q, Organizations!P:P, "")="", "NO PRIORITY", _xlfn.XLOOKUP(Q653, Organizations!Q:Q, Organizations!P:P, ""))))</f>
        <v>NO PRIORITY</v>
      </c>
      <c r="R653" s="9" t="str">
        <f t="shared" si="10"/>
        <v>Michigan State University|Brenda Nelson</v>
      </c>
    </row>
    <row r="654" spans="2:18" ht="30.2" customHeight="1">
      <c r="B654" s="212" t="str">
        <f>IF(D654="", "NO PRIORITY", IF(ISNA(_xlfn.XLOOKUP(D654, Organizations!C:C, Organizations!B:B, "")), "NO ORG NAME", IF(_xlfn.XLOOKUP(D654, Organizations!C:C, Organizations!B:B, "")="", "NO PRIORITY", _xlfn.XLOOKUP(D654, Organizations!C:C, Organizations!B:B, ""))))</f>
        <v>A</v>
      </c>
      <c r="C654" s="130" t="s">
        <v>3314</v>
      </c>
      <c r="D654" s="161" t="s">
        <v>1203</v>
      </c>
      <c r="E654" s="160"/>
      <c r="F654" s="36"/>
      <c r="G654" s="48" t="s">
        <v>3315</v>
      </c>
      <c r="H654" s="159"/>
      <c r="I654" s="52"/>
      <c r="J654" s="53"/>
      <c r="K654" s="38"/>
      <c r="L654" s="157"/>
      <c r="M654" s="50"/>
      <c r="N654" s="61"/>
      <c r="O654" s="38" t="str">
        <f>IF(Q654="", "NO PRIORITY", IF(ISNA(_xlfn.XLOOKUP(Q654, Organizations!Q:Q, Organizations!P:P, "")), "NO ORG NAME", IF(_xlfn.XLOOKUP(Q654, Organizations!Q:Q, Organizations!P:P, "")="", "NO PRIORITY", _xlfn.XLOOKUP(Q654, Organizations!Q:Q, Organizations!P:P, ""))))</f>
        <v>NO PRIORITY</v>
      </c>
      <c r="R654" s="9" t="str">
        <f t="shared" si="10"/>
        <v>Michigan State University|Rajeev Patgaonkar</v>
      </c>
    </row>
    <row r="655" spans="2:18" ht="30.2" customHeight="1">
      <c r="B655" s="212" t="str">
        <f>IF(D655="", "NO PRIORITY", IF(ISNA(_xlfn.XLOOKUP(D655, Organizations!C:C, Organizations!B:B, "")), "NO ORG NAME", IF(_xlfn.XLOOKUP(D655, Organizations!C:C, Organizations!B:B, "")="", "NO PRIORITY", _xlfn.XLOOKUP(D655, Organizations!C:C, Organizations!B:B, ""))))</f>
        <v>A</v>
      </c>
      <c r="C655" s="130" t="s">
        <v>3316</v>
      </c>
      <c r="D655" s="161" t="s">
        <v>1203</v>
      </c>
      <c r="E655" s="160"/>
      <c r="F655" s="36"/>
      <c r="G655" s="48" t="s">
        <v>3317</v>
      </c>
      <c r="H655" s="159"/>
      <c r="I655" s="52"/>
      <c r="J655" s="53"/>
      <c r="K655" s="38"/>
      <c r="L655" s="157"/>
      <c r="M655" s="50"/>
      <c r="N655" s="61"/>
      <c r="O655" s="38" t="str">
        <f>IF(Q655="", "NO PRIORITY", IF(ISNA(_xlfn.XLOOKUP(Q655, Organizations!Q:Q, Organizations!P:P, "")), "NO ORG NAME", IF(_xlfn.XLOOKUP(Q655, Organizations!Q:Q, Organizations!P:P, "")="", "NO PRIORITY", _xlfn.XLOOKUP(Q655, Organizations!Q:Q, Organizations!P:P, ""))))</f>
        <v>NO PRIORITY</v>
      </c>
      <c r="R655" s="9" t="str">
        <f t="shared" si="10"/>
        <v>Michigan State University|Rebecca Selesky</v>
      </c>
    </row>
    <row r="656" spans="2:18" ht="30.2" customHeight="1">
      <c r="B656" s="212" t="str">
        <f>IF(D656="", "NO PRIORITY", IF(ISNA(_xlfn.XLOOKUP(D656, Organizations!C:C, Organizations!B:B, "")), "NO ORG NAME", IF(_xlfn.XLOOKUP(D656, Organizations!C:C, Organizations!B:B, "")="", "NO PRIORITY", _xlfn.XLOOKUP(D656, Organizations!C:C, Organizations!B:B, ""))))</f>
        <v>NO PRIORITY</v>
      </c>
      <c r="C656" s="130" t="s">
        <v>3318</v>
      </c>
      <c r="D656" s="161" t="s">
        <v>3319</v>
      </c>
      <c r="E656" s="160"/>
      <c r="F656" s="36"/>
      <c r="G656" s="48" t="s">
        <v>2126</v>
      </c>
      <c r="H656" s="159"/>
      <c r="I656" s="52"/>
      <c r="J656" s="53"/>
      <c r="K656" s="38"/>
      <c r="L656" s="157"/>
      <c r="M656" s="50"/>
      <c r="N656" s="61"/>
      <c r="O656" s="38" t="str">
        <f>IF(Q656="", "NO PRIORITY", IF(ISNA(_xlfn.XLOOKUP(Q656, Organizations!Q:Q, Organizations!P:P, "")), "NO ORG NAME", IF(_xlfn.XLOOKUP(Q656, Organizations!Q:Q, Organizations!P:P, "")="", "NO PRIORITY", _xlfn.XLOOKUP(Q656, Organizations!Q:Q, Organizations!P:P, ""))))</f>
        <v>NO PRIORITY</v>
      </c>
      <c r="R656" s="9" t="str">
        <f t="shared" si="10"/>
        <v>Northwood|Casey Rae</v>
      </c>
    </row>
    <row r="657" spans="2:18" ht="30.2" customHeight="1">
      <c r="B657" s="212" t="str">
        <f>IF(D657="", "NO PRIORITY", IF(ISNA(_xlfn.XLOOKUP(D657, Organizations!C:C, Organizations!B:B, "")), "NO ORG NAME", IF(_xlfn.XLOOKUP(D657, Organizations!C:C, Organizations!B:B, "")="", "NO PRIORITY", _xlfn.XLOOKUP(D657, Organizations!C:C, Organizations!B:B, ""))))</f>
        <v>NO PRIORITY</v>
      </c>
      <c r="C657" s="130" t="s">
        <v>3320</v>
      </c>
      <c r="D657" s="161" t="s">
        <v>3319</v>
      </c>
      <c r="E657" s="160"/>
      <c r="F657" s="36"/>
      <c r="G657" s="48" t="s">
        <v>2126</v>
      </c>
      <c r="H657" s="159"/>
      <c r="I657" s="52"/>
      <c r="J657" s="53"/>
      <c r="K657" s="38"/>
      <c r="L657" s="157"/>
      <c r="M657" s="50"/>
      <c r="N657" s="61"/>
      <c r="O657" s="38" t="str">
        <f>IF(Q657="", "NO PRIORITY", IF(ISNA(_xlfn.XLOOKUP(Q657, Organizations!Q:Q, Organizations!P:P, "")), "NO ORG NAME", IF(_xlfn.XLOOKUP(Q657, Organizations!Q:Q, Organizations!P:P, "")="", "NO PRIORITY", _xlfn.XLOOKUP(Q657, Organizations!Q:Q, Organizations!P:P, ""))))</f>
        <v>NO PRIORITY</v>
      </c>
      <c r="R657" s="9" t="str">
        <f t="shared" si="10"/>
        <v>Northwood|Mr. Eric Barker</v>
      </c>
    </row>
    <row r="658" spans="2:18" ht="30.2" customHeight="1">
      <c r="B658" s="212" t="str">
        <f>IF(D658="", "NO PRIORITY", IF(ISNA(_xlfn.XLOOKUP(D658, Organizations!C:C, Organizations!B:B, "")), "NO ORG NAME", IF(_xlfn.XLOOKUP(D658, Organizations!C:C, Organizations!B:B, "")="", "NO PRIORITY", _xlfn.XLOOKUP(D658, Organizations!C:C, Organizations!B:B, ""))))</f>
        <v>A</v>
      </c>
      <c r="C658" s="130" t="s">
        <v>3321</v>
      </c>
      <c r="D658" s="161" t="s">
        <v>1285</v>
      </c>
      <c r="E658" s="160"/>
      <c r="F658" s="36"/>
      <c r="G658" s="48" t="s">
        <v>3322</v>
      </c>
      <c r="H658" s="159"/>
      <c r="I658" s="52"/>
      <c r="J658" s="53"/>
      <c r="K658" s="38"/>
      <c r="L658" s="157"/>
      <c r="M658" s="50"/>
      <c r="N658" s="61"/>
      <c r="O658" s="38" t="str">
        <f>IF(Q658="", "NO PRIORITY", IF(ISNA(_xlfn.XLOOKUP(Q658, Organizations!Q:Q, Organizations!P:P, "")), "NO ORG NAME", IF(_xlfn.XLOOKUP(Q658, Organizations!Q:Q, Organizations!P:P, "")="", "NO PRIORITY", _xlfn.XLOOKUP(Q658, Organizations!Q:Q, Organizations!P:P, ""))))</f>
        <v>NO PRIORITY</v>
      </c>
      <c r="R658" s="9" t="str">
        <f t="shared" si="10"/>
        <v>Notre Dame|Bin An</v>
      </c>
    </row>
    <row r="659" spans="2:18" ht="30.2" customHeight="1">
      <c r="B659" s="212" t="str">
        <f>IF(D659="", "NO PRIORITY", IF(ISNA(_xlfn.XLOOKUP(D659, Organizations!C:C, Organizations!B:B, "")), "NO ORG NAME", IF(_xlfn.XLOOKUP(D659, Organizations!C:C, Organizations!B:B, "")="", "NO PRIORITY", _xlfn.XLOOKUP(D659, Organizations!C:C, Organizations!B:B, ""))))</f>
        <v>A</v>
      </c>
      <c r="C659" s="130" t="s">
        <v>3323</v>
      </c>
      <c r="D659" s="161" t="s">
        <v>1285</v>
      </c>
      <c r="E659" s="160"/>
      <c r="F659" s="36"/>
      <c r="G659" s="48" t="s">
        <v>3322</v>
      </c>
      <c r="H659" s="159"/>
      <c r="I659" s="52"/>
      <c r="J659" s="53"/>
      <c r="K659" s="38"/>
      <c r="L659" s="157"/>
      <c r="M659" s="50"/>
      <c r="N659" s="61"/>
      <c r="O659" s="38" t="str">
        <f>IF(Q659="", "NO PRIORITY", IF(ISNA(_xlfn.XLOOKUP(Q659, Organizations!Q:Q, Organizations!P:P, "")), "NO ORG NAME", IF(_xlfn.XLOOKUP(Q659, Organizations!Q:Q, Organizations!P:P, "")="", "NO PRIORITY", _xlfn.XLOOKUP(Q659, Organizations!Q:Q, Organizations!P:P, ""))))</f>
        <v>NO PRIORITY</v>
      </c>
      <c r="R659" s="9" t="e">
        <f>IF(D659&lt;&gt;"", D659 &amp; "|" &amp;#REF!, "")</f>
        <v>#REF!</v>
      </c>
    </row>
    <row r="660" spans="2:18" ht="30.2" customHeight="1">
      <c r="B660" s="212" t="str">
        <f>IF(D660="", "NO PRIORITY", IF(ISNA(_xlfn.XLOOKUP(D660, Organizations!C:C, Organizations!B:B, "")), "NO ORG NAME", IF(_xlfn.XLOOKUP(D660, Organizations!C:C, Organizations!B:B, "")="", "NO PRIORITY", _xlfn.XLOOKUP(D660, Organizations!C:C, Organizations!B:B, ""))))</f>
        <v>A</v>
      </c>
      <c r="C660" s="130" t="s">
        <v>3324</v>
      </c>
      <c r="D660" s="161" t="s">
        <v>1294</v>
      </c>
      <c r="E660" s="160"/>
      <c r="F660" s="36"/>
      <c r="G660" s="48" t="s">
        <v>3325</v>
      </c>
      <c r="H660" s="159"/>
      <c r="I660" s="52"/>
      <c r="J660" s="53"/>
      <c r="K660" s="38"/>
      <c r="L660" s="157"/>
      <c r="M660" s="50"/>
      <c r="N660" s="61"/>
      <c r="O660" s="38" t="str">
        <f>IF(Q660="", "NO PRIORITY", IF(ISNA(_xlfn.XLOOKUP(Q660, Organizations!Q:Q, Organizations!P:P, "")), "NO ORG NAME", IF(_xlfn.XLOOKUP(Q660, Organizations!Q:Q, Organizations!P:P, "")="", "NO PRIORITY", _xlfn.XLOOKUP(Q660, Organizations!Q:Q, Organizations!P:P, ""))))</f>
        <v>NO PRIORITY</v>
      </c>
      <c r="R660" s="9" t="str">
        <f>IF(D660&lt;&gt;"", D660 &amp; "|" &amp; C659, "")</f>
        <v>Ohio University|Eddie Hernandez</v>
      </c>
    </row>
    <row r="661" spans="2:18" ht="30.2" customHeight="1">
      <c r="B661" s="212" t="str">
        <f>IF(D661="", "NO PRIORITY", IF(ISNA(_xlfn.XLOOKUP(D661, Organizations!C:C, Organizations!B:B, "")), "NO ORG NAME", IF(_xlfn.XLOOKUP(D661, Organizations!C:C, Organizations!B:B, "")="", "NO PRIORITY", _xlfn.XLOOKUP(D661, Organizations!C:C, Organizations!B:B, ""))))</f>
        <v>A</v>
      </c>
      <c r="C661" s="130" t="s">
        <v>3326</v>
      </c>
      <c r="D661" s="161" t="s">
        <v>1294</v>
      </c>
      <c r="E661" s="160"/>
      <c r="F661" s="36"/>
      <c r="G661" s="48" t="s">
        <v>3327</v>
      </c>
      <c r="H661" s="159"/>
      <c r="I661" s="52"/>
      <c r="J661" s="53"/>
      <c r="K661" s="38"/>
      <c r="L661" s="157"/>
      <c r="M661" s="50"/>
      <c r="N661" s="61"/>
      <c r="O661" s="38" t="str">
        <f>IF(Q661="", "NO PRIORITY", IF(ISNA(_xlfn.XLOOKUP(Q661, Organizations!Q:Q, Organizations!P:P, "")), "NO ORG NAME", IF(_xlfn.XLOOKUP(Q661, Organizations!Q:Q, Organizations!P:P, "")="", "NO PRIORITY", _xlfn.XLOOKUP(Q661, Organizations!Q:Q, Organizations!P:P, ""))))</f>
        <v>NO PRIORITY</v>
      </c>
      <c r="R661" s="9" t="str">
        <f t="shared" si="10"/>
        <v>Ohio University|Frank Pazzanese</v>
      </c>
    </row>
    <row r="662" spans="2:18" ht="30.2" customHeight="1">
      <c r="B662" s="212" t="str">
        <f>IF(D662="", "NO PRIORITY", IF(ISNA(_xlfn.XLOOKUP(D662, Organizations!C:C, Organizations!B:B, "")), "NO ORG NAME", IF(_xlfn.XLOOKUP(D662, Organizations!C:C, Organizations!B:B, "")="", "NO PRIORITY", _xlfn.XLOOKUP(D662, Organizations!C:C, Organizations!B:B, ""))))</f>
        <v>A</v>
      </c>
      <c r="C662" s="130" t="s">
        <v>3328</v>
      </c>
      <c r="D662" s="161" t="s">
        <v>1403</v>
      </c>
      <c r="E662" s="160"/>
      <c r="F662" s="36"/>
      <c r="G662" s="48" t="s">
        <v>3329</v>
      </c>
      <c r="H662" s="159"/>
      <c r="I662" s="52"/>
      <c r="J662" s="53"/>
      <c r="K662" s="38"/>
      <c r="L662" s="157"/>
      <c r="M662" s="50"/>
      <c r="N662" s="61"/>
      <c r="O662" s="38" t="str">
        <f>IF(Q662="", "NO PRIORITY", IF(ISNA(_xlfn.XLOOKUP(Q662, Organizations!Q:Q, Organizations!P:P, "")), "NO ORG NAME", IF(_xlfn.XLOOKUP(Q662, Organizations!Q:Q, Organizations!P:P, "")="", "NO PRIORITY", _xlfn.XLOOKUP(Q662, Organizations!Q:Q, Organizations!P:P, ""))))</f>
        <v>NO PRIORITY</v>
      </c>
      <c r="R662" s="9" t="str">
        <f t="shared" si="10"/>
        <v>Planeterians|Sonny Rodriguez *</v>
      </c>
    </row>
    <row r="663" spans="2:18" ht="30.2" customHeight="1">
      <c r="B663" s="212" t="str">
        <f>IF(D663="", "NO PRIORITY", IF(ISNA(_xlfn.XLOOKUP(D663, Organizations!C:C, Organizations!B:B, "")), "NO ORG NAME", IF(_xlfn.XLOOKUP(D663, Organizations!C:C, Organizations!B:B, "")="", "NO PRIORITY", _xlfn.XLOOKUP(D663, Organizations!C:C, Organizations!B:B, ""))))</f>
        <v>A</v>
      </c>
      <c r="C663" s="130" t="s">
        <v>3330</v>
      </c>
      <c r="D663" s="161" t="s">
        <v>1656</v>
      </c>
      <c r="E663" s="160"/>
      <c r="F663" s="36"/>
      <c r="G663" s="48" t="s">
        <v>3331</v>
      </c>
      <c r="H663" s="159"/>
      <c r="I663" s="52"/>
      <c r="J663" s="53"/>
      <c r="K663" s="38"/>
      <c r="L663" s="157"/>
      <c r="M663" s="50"/>
      <c r="N663" s="61"/>
      <c r="O663" s="38" t="str">
        <f>IF(Q663="", "NO PRIORITY", IF(ISNA(_xlfn.XLOOKUP(Q663, Organizations!Q:Q, Organizations!P:P, "")), "NO ORG NAME", IF(_xlfn.XLOOKUP(Q663, Organizations!Q:Q, Organizations!P:P, "")="", "NO PRIORITY", _xlfn.XLOOKUP(Q663, Organizations!Q:Q, Organizations!P:P, ""))))</f>
        <v>NO PRIORITY</v>
      </c>
      <c r="R663" s="9" t="str">
        <f t="shared" si="10"/>
        <v>St John's Universtiy|Art Martinez</v>
      </c>
    </row>
    <row r="664" spans="2:18" ht="30.2" customHeight="1">
      <c r="B664" s="212" t="str">
        <f>IF(D664="", "NO PRIORITY", IF(ISNA(_xlfn.XLOOKUP(D664, Organizations!C:C, Organizations!B:B, "")), "NO ORG NAME", IF(_xlfn.XLOOKUP(D664, Organizations!C:C, Organizations!B:B, "")="", "NO PRIORITY", _xlfn.XLOOKUP(D664, Organizations!C:C, Organizations!B:B, ""))))</f>
        <v>A</v>
      </c>
      <c r="C664" s="130" t="s">
        <v>3332</v>
      </c>
      <c r="D664" s="161" t="s">
        <v>1656</v>
      </c>
      <c r="E664" s="160"/>
      <c r="F664" s="36"/>
      <c r="G664" s="48" t="s">
        <v>3333</v>
      </c>
      <c r="H664" s="159"/>
      <c r="I664" s="52"/>
      <c r="J664" s="53"/>
      <c r="K664" s="38"/>
      <c r="L664" s="157"/>
      <c r="M664" s="50"/>
      <c r="N664" s="61"/>
      <c r="O664" s="38" t="str">
        <f>IF(Q664="", "NO PRIORITY", IF(ISNA(_xlfn.XLOOKUP(Q664, Organizations!Q:Q, Organizations!P:P, "")), "NO ORG NAME", IF(_xlfn.XLOOKUP(Q664, Organizations!Q:Q, Organizations!P:P, "")="", "NO PRIORITY", _xlfn.XLOOKUP(Q664, Organizations!Q:Q, Organizations!P:P, ""))))</f>
        <v>NO PRIORITY</v>
      </c>
      <c r="R664" s="9" t="str">
        <f t="shared" si="10"/>
        <v>St John's Universtiy|Anthony Finnestad</v>
      </c>
    </row>
    <row r="665" spans="2:18" ht="30.2" customHeight="1">
      <c r="B665" s="212" t="str">
        <f>IF(D665="", "NO PRIORITY", IF(ISNA(_xlfn.XLOOKUP(D665, Organizations!C:C, Organizations!B:B, "")), "NO ORG NAME", IF(_xlfn.XLOOKUP(D665, Organizations!C:C, Organizations!B:B, "")="", "NO PRIORITY", _xlfn.XLOOKUP(D665, Organizations!C:C, Organizations!B:B, ""))))</f>
        <v>A</v>
      </c>
      <c r="C665" s="130" t="s">
        <v>3334</v>
      </c>
      <c r="D665" s="161" t="s">
        <v>1656</v>
      </c>
      <c r="E665" s="160"/>
      <c r="F665" s="36"/>
      <c r="G665" s="48" t="s">
        <v>2126</v>
      </c>
      <c r="H665" s="159"/>
      <c r="I665" s="52"/>
      <c r="J665" s="53"/>
      <c r="K665" s="38"/>
      <c r="L665" s="157"/>
      <c r="M665" s="50"/>
      <c r="N665" s="61"/>
      <c r="O665" s="38" t="str">
        <f>IF(Q665="", "NO PRIORITY", IF(ISNA(_xlfn.XLOOKUP(Q665, Organizations!Q:Q, Organizations!P:P, "")), "NO ORG NAME", IF(_xlfn.XLOOKUP(Q665, Organizations!Q:Q, Organizations!P:P, "")="", "NO PRIORITY", _xlfn.XLOOKUP(Q665, Organizations!Q:Q, Organizations!P:P, ""))))</f>
        <v>NO PRIORITY</v>
      </c>
      <c r="R665" s="9" t="str">
        <f t="shared" si="10"/>
        <v>St John's Universtiy|Mary Binsfeld</v>
      </c>
    </row>
    <row r="666" spans="2:18" ht="30.2" customHeight="1">
      <c r="B666" s="212" t="str">
        <f>IF(D666="", "NO PRIORITY", IF(ISNA(_xlfn.XLOOKUP(D666, Organizations!C:C, Organizations!B:B, "")), "NO ORG NAME", IF(_xlfn.XLOOKUP(D666, Organizations!C:C, Organizations!B:B, "")="", "NO PRIORITY", _xlfn.XLOOKUP(D666, Organizations!C:C, Organizations!B:B, ""))))</f>
        <v>A</v>
      </c>
      <c r="C666" s="130" t="s">
        <v>3335</v>
      </c>
      <c r="D666" s="161" t="s">
        <v>1745</v>
      </c>
      <c r="E666" s="160"/>
      <c r="F666" s="36"/>
      <c r="G666" s="48" t="s">
        <v>3336</v>
      </c>
      <c r="H666" s="159"/>
      <c r="I666" s="52"/>
      <c r="J666" s="53"/>
      <c r="K666" s="38"/>
      <c r="L666" s="157"/>
      <c r="M666" s="50"/>
      <c r="N666" s="61"/>
      <c r="O666" s="38" t="str">
        <f>IF(Q666="", "NO PRIORITY", IF(ISNA(_xlfn.XLOOKUP(Q666, Organizations!Q:Q, Organizations!P:P, "")), "NO ORG NAME", IF(_xlfn.XLOOKUP(Q666, Organizations!Q:Q, Organizations!P:P, "")="", "NO PRIORITY", _xlfn.XLOOKUP(Q666, Organizations!Q:Q, Organizations!P:P, ""))))</f>
        <v>NO PRIORITY</v>
      </c>
      <c r="R666" s="9" t="str">
        <f t="shared" si="10"/>
        <v>The Ohio State University|Naveen Rajagopal</v>
      </c>
    </row>
    <row r="667" spans="2:18" ht="30.2" customHeight="1">
      <c r="B667" s="212" t="str">
        <f>IF(D667="", "NO PRIORITY", IF(ISNA(_xlfn.XLOOKUP(D667, Organizations!C:C, Organizations!B:B, "")), "NO ORG NAME", IF(_xlfn.XLOOKUP(D667, Organizations!C:C, Organizations!B:B, "")="", "NO PRIORITY", _xlfn.XLOOKUP(D667, Organizations!C:C, Organizations!B:B, ""))))</f>
        <v>A</v>
      </c>
      <c r="C667" s="130" t="s">
        <v>3337</v>
      </c>
      <c r="D667" s="161" t="s">
        <v>1798</v>
      </c>
      <c r="E667" s="160"/>
      <c r="F667" s="36"/>
      <c r="G667" s="48" t="s">
        <v>3338</v>
      </c>
      <c r="H667" s="159"/>
      <c r="I667" s="52"/>
      <c r="J667" s="53"/>
      <c r="K667" s="38"/>
      <c r="L667" s="157"/>
      <c r="M667" s="50"/>
      <c r="N667" s="61"/>
      <c r="O667" s="38" t="str">
        <f>IF(Q667="", "NO PRIORITY", IF(ISNA(_xlfn.XLOOKUP(Q667, Organizations!Q:Q, Organizations!P:P, "")), "NO ORG NAME", IF(_xlfn.XLOOKUP(Q667, Organizations!Q:Q, Organizations!P:P, "")="", "NO PRIORITY", _xlfn.XLOOKUP(Q667, Organizations!Q:Q, Organizations!P:P, ""))))</f>
        <v>NO PRIORITY</v>
      </c>
      <c r="R667" s="9" t="str">
        <f t="shared" si="10"/>
        <v>Tulane University|Jadii Joseph</v>
      </c>
    </row>
    <row r="668" spans="2:18" ht="30.2" customHeight="1">
      <c r="B668" s="212" t="str">
        <f>IF(D668="", "NO PRIORITY", IF(ISNA(_xlfn.XLOOKUP(D668, Organizations!C:C, Organizations!B:B, "")), "NO ORG NAME", IF(_xlfn.XLOOKUP(D668, Organizations!C:C, Organizations!B:B, "")="", "NO PRIORITY", _xlfn.XLOOKUP(D668, Organizations!C:C, Organizations!B:B, ""))))</f>
        <v>A</v>
      </c>
      <c r="C668" s="130" t="s">
        <v>3339</v>
      </c>
      <c r="D668" s="161" t="s">
        <v>1798</v>
      </c>
      <c r="E668" s="160"/>
      <c r="F668" s="36"/>
      <c r="G668" s="48" t="s">
        <v>3340</v>
      </c>
      <c r="H668" s="159"/>
      <c r="I668" s="52"/>
      <c r="J668" s="53"/>
      <c r="K668" s="38"/>
      <c r="L668" s="157"/>
      <c r="M668" s="50"/>
      <c r="N668" s="61"/>
      <c r="O668" s="38" t="str">
        <f>IF(Q668="", "NO PRIORITY", IF(ISNA(_xlfn.XLOOKUP(Q668, Organizations!Q:Q, Organizations!P:P, "")), "NO ORG NAME", IF(_xlfn.XLOOKUP(Q668, Organizations!Q:Q, Organizations!P:P, "")="", "NO PRIORITY", _xlfn.XLOOKUP(Q668, Organizations!Q:Q, Organizations!P:P, ""))))</f>
        <v>NO PRIORITY</v>
      </c>
      <c r="R668" s="9" t="str">
        <f t="shared" si="10"/>
        <v>Tulane University|John Lange</v>
      </c>
    </row>
    <row r="669" spans="2:18" ht="30.2" customHeight="1">
      <c r="B669" s="212" t="str">
        <f>IF(D669="", "NO PRIORITY", IF(ISNA(_xlfn.XLOOKUP(D669, Organizations!C:C, Organizations!B:B, "")), "NO ORG NAME", IF(_xlfn.XLOOKUP(D669, Organizations!C:C, Organizations!B:B, "")="", "NO PRIORITY", _xlfn.XLOOKUP(D669, Organizations!C:C, Organizations!B:B, ""))))</f>
        <v>A</v>
      </c>
      <c r="C669" s="130" t="s">
        <v>3341</v>
      </c>
      <c r="D669" s="161" t="s">
        <v>1798</v>
      </c>
      <c r="E669" s="160"/>
      <c r="F669" s="36"/>
      <c r="G669" s="48" t="s">
        <v>3342</v>
      </c>
      <c r="H669" s="159"/>
      <c r="I669" s="52"/>
      <c r="J669" s="53"/>
      <c r="K669" s="38"/>
      <c r="L669" s="157"/>
      <c r="M669" s="50"/>
      <c r="N669" s="61"/>
      <c r="O669" s="38" t="str">
        <f>IF(Q669="", "NO PRIORITY", IF(ISNA(_xlfn.XLOOKUP(Q669, Organizations!Q:Q, Organizations!P:P, "")), "NO ORG NAME", IF(_xlfn.XLOOKUP(Q669, Organizations!Q:Q, Organizations!P:P, "")="", "NO PRIORITY", _xlfn.XLOOKUP(Q669, Organizations!Q:Q, Organizations!P:P, ""))))</f>
        <v>NO PRIORITY</v>
      </c>
      <c r="R669" s="9" t="str">
        <f t="shared" si="10"/>
        <v>Tulane University|Sean McMahon</v>
      </c>
    </row>
    <row r="670" spans="2:18" ht="30.2" customHeight="1">
      <c r="B670" s="212" t="str">
        <f>IF(D670="", "NO PRIORITY", IF(ISNA(_xlfn.XLOOKUP(D670, Organizations!C:C, Organizations!B:B, "")), "NO ORG NAME", IF(_xlfn.XLOOKUP(D670, Organizations!C:C, Organizations!B:B, "")="", "NO PRIORITY", _xlfn.XLOOKUP(D670, Organizations!C:C, Organizations!B:B, ""))))</f>
        <v>NO PRIORITY</v>
      </c>
      <c r="C670" s="130" t="s">
        <v>3343</v>
      </c>
      <c r="D670" s="161" t="s">
        <v>3344</v>
      </c>
      <c r="E670" s="160"/>
      <c r="F670" s="36"/>
      <c r="G670" s="48" t="s">
        <v>2126</v>
      </c>
      <c r="H670" s="159"/>
      <c r="I670" s="52"/>
      <c r="J670" s="53"/>
      <c r="K670" s="38"/>
      <c r="L670" s="157"/>
      <c r="M670" s="50"/>
      <c r="N670" s="61"/>
      <c r="O670" s="38" t="str">
        <f>IF(Q670="", "NO PRIORITY", IF(ISNA(_xlfn.XLOOKUP(Q670, Organizations!Q:Q, Organizations!P:P, "")), "NO ORG NAME", IF(_xlfn.XLOOKUP(Q670, Organizations!Q:Q, Organizations!P:P, "")="", "NO PRIORITY", _xlfn.XLOOKUP(Q670, Organizations!Q:Q, Organizations!P:P, ""))))</f>
        <v>NO PRIORITY</v>
      </c>
      <c r="R670" s="9" t="str">
        <f t="shared" si="10"/>
        <v>Tulane University - Aramark|Andrew Cook</v>
      </c>
    </row>
    <row r="671" spans="2:18" ht="30.2" customHeight="1">
      <c r="B671" s="212" t="str">
        <f>IF(D671="", "NO PRIORITY", IF(ISNA(_xlfn.XLOOKUP(D671, Organizations!C:C, Organizations!B:B, "")), "NO ORG NAME", IF(_xlfn.XLOOKUP(D671, Organizations!C:C, Organizations!B:B, "")="", "NO PRIORITY", _xlfn.XLOOKUP(D671, Organizations!C:C, Organizations!B:B, ""))))</f>
        <v>A</v>
      </c>
      <c r="C671" s="130" t="s">
        <v>3345</v>
      </c>
      <c r="D671" s="161" t="s">
        <v>1821</v>
      </c>
      <c r="E671" s="160"/>
      <c r="F671" s="36"/>
      <c r="G671" s="48" t="s">
        <v>3346</v>
      </c>
      <c r="H671" s="159"/>
      <c r="I671" s="52"/>
      <c r="J671" s="53"/>
      <c r="K671" s="38"/>
      <c r="L671" s="157"/>
      <c r="M671" s="50"/>
      <c r="N671" s="61"/>
      <c r="O671" s="38" t="str">
        <f>IF(Q671="", "NO PRIORITY", IF(ISNA(_xlfn.XLOOKUP(Q671, Organizations!Q:Q, Organizations!P:P, "")), "NO ORG NAME", IF(_xlfn.XLOOKUP(Q671, Organizations!Q:Q, Organizations!P:P, "")="", "NO PRIORITY", _xlfn.XLOOKUP(Q671, Organizations!Q:Q, Organizations!P:P, ""))))</f>
        <v>NO PRIORITY</v>
      </c>
      <c r="R671" s="9" t="str">
        <f t="shared" si="10"/>
        <v>University of Michigan|Martin Folk</v>
      </c>
    </row>
    <row r="672" spans="2:18" ht="30.2" customHeight="1">
      <c r="B672" s="212" t="str">
        <f>IF(D672="", "NO PRIORITY", IF(ISNA(_xlfn.XLOOKUP(D672, Organizations!C:C, Organizations!B:B, "")), "NO ORG NAME", IF(_xlfn.XLOOKUP(D672, Organizations!C:C, Organizations!B:B, "")="", "NO PRIORITY", _xlfn.XLOOKUP(D672, Organizations!C:C, Organizations!B:B, ""))))</f>
        <v>A</v>
      </c>
      <c r="C672" s="130" t="s">
        <v>3347</v>
      </c>
      <c r="D672" s="161" t="s">
        <v>1833</v>
      </c>
      <c r="E672" s="160"/>
      <c r="F672" s="36" t="s">
        <v>3348</v>
      </c>
      <c r="G672" s="48" t="s">
        <v>3349</v>
      </c>
      <c r="H672" s="159"/>
      <c r="I672" s="52"/>
      <c r="J672" s="53"/>
      <c r="K672" s="38"/>
      <c r="L672" s="157"/>
      <c r="M672" s="50"/>
      <c r="N672" s="61"/>
      <c r="O672" s="38" t="str">
        <f>IF(Q672="", "NO PRIORITY", IF(ISNA(_xlfn.XLOOKUP(Q672, Organizations!Q:Q, Organizations!P:P, "")), "NO ORG NAME", IF(_xlfn.XLOOKUP(Q672, Organizations!Q:Q, Organizations!P:P, "")="", "NO PRIORITY", _xlfn.XLOOKUP(Q672, Organizations!Q:Q, Organizations!P:P, ""))))</f>
        <v>NO PRIORITY</v>
      </c>
      <c r="R672" s="9" t="str">
        <f t="shared" si="10"/>
        <v>US Foods|Chris Bernardi</v>
      </c>
    </row>
    <row r="673" spans="2:18" ht="30.2" customHeight="1">
      <c r="B673" s="212" t="str">
        <f>IF(D673="", "NO PRIORITY", IF(ISNA(_xlfn.XLOOKUP(D673, Organizations!C:C, Organizations!B:B, "")), "NO ORG NAME", IF(_xlfn.XLOOKUP(D673, Organizations!C:C, Organizations!B:B, "")="", "NO PRIORITY", _xlfn.XLOOKUP(D673, Organizations!C:C, Organizations!B:B, ""))))</f>
        <v>A</v>
      </c>
      <c r="C673" s="130" t="s">
        <v>3350</v>
      </c>
      <c r="D673" s="161" t="s">
        <v>1833</v>
      </c>
      <c r="E673" s="160"/>
      <c r="F673" s="36" t="s">
        <v>3351</v>
      </c>
      <c r="G673" s="48" t="s">
        <v>3352</v>
      </c>
      <c r="H673" s="159"/>
      <c r="I673" s="52"/>
      <c r="J673" s="53"/>
      <c r="K673" s="38"/>
      <c r="L673" s="157"/>
      <c r="M673" s="50"/>
      <c r="N673" s="61"/>
      <c r="O673" s="38" t="str">
        <f>IF(Q673="", "NO PRIORITY", IF(ISNA(_xlfn.XLOOKUP(Q673, Organizations!Q:Q, Organizations!P:P, "")), "NO ORG NAME", IF(_xlfn.XLOOKUP(Q673, Organizations!Q:Q, Organizations!P:P, "")="", "NO PRIORITY", _xlfn.XLOOKUP(Q673, Organizations!Q:Q, Organizations!P:P, ""))))</f>
        <v>NO PRIORITY</v>
      </c>
      <c r="R673" s="9" t="str">
        <f t="shared" si="10"/>
        <v>US Foods|Mr. Kyle Dearden</v>
      </c>
    </row>
    <row r="674" spans="2:18" ht="30.2" customHeight="1">
      <c r="B674" s="212" t="str">
        <f>IF(D674="", "NO PRIORITY", IF(ISNA(_xlfn.XLOOKUP(D674, Organizations!C:C, Organizations!B:B, "")), "NO ORG NAME", IF(_xlfn.XLOOKUP(D674, Organizations!C:C, Organizations!B:B, "")="", "NO PRIORITY", _xlfn.XLOOKUP(D674, Organizations!C:C, Organizations!B:B, ""))))</f>
        <v>A</v>
      </c>
      <c r="C674" s="130" t="s">
        <v>3353</v>
      </c>
      <c r="D674" s="161" t="s">
        <v>1833</v>
      </c>
      <c r="E674" s="160"/>
      <c r="F674" s="36" t="s">
        <v>3354</v>
      </c>
      <c r="G674" s="48" t="s">
        <v>3355</v>
      </c>
      <c r="H674" s="159"/>
      <c r="I674" s="52"/>
      <c r="J674" s="53"/>
      <c r="K674" s="38"/>
      <c r="L674" s="157"/>
      <c r="M674" s="50"/>
      <c r="N674" s="61"/>
      <c r="O674" s="38" t="str">
        <f>IF(Q674="", "NO PRIORITY", IF(ISNA(_xlfn.XLOOKUP(Q674, Organizations!Q:Q, Organizations!P:P, "")), "NO ORG NAME", IF(_xlfn.XLOOKUP(Q674, Organizations!Q:Q, Organizations!P:P, "")="", "NO PRIORITY", _xlfn.XLOOKUP(Q674, Organizations!Q:Q, Organizations!P:P, ""))))</f>
        <v>NO PRIORITY</v>
      </c>
      <c r="R674" s="9" t="str">
        <f t="shared" si="10"/>
        <v>US Foods|Mark David Garritson</v>
      </c>
    </row>
    <row r="675" spans="2:18" ht="30.2" customHeight="1">
      <c r="B675" s="212" t="str">
        <f>IF(D675="", "NO PRIORITY", IF(ISNA(_xlfn.XLOOKUP(D675, Organizations!C:C, Organizations!B:B, "")), "NO ORG NAME", IF(_xlfn.XLOOKUP(D675, Organizations!C:C, Organizations!B:B, "")="", "NO PRIORITY", _xlfn.XLOOKUP(D675, Organizations!C:C, Organizations!B:B, ""))))</f>
        <v>A</v>
      </c>
      <c r="C675" s="130" t="s">
        <v>3356</v>
      </c>
      <c r="D675" s="161" t="s">
        <v>1833</v>
      </c>
      <c r="E675" s="160"/>
      <c r="F675" s="36" t="s">
        <v>3357</v>
      </c>
      <c r="G675" s="48" t="s">
        <v>3358</v>
      </c>
      <c r="H675" s="159"/>
      <c r="I675" s="52"/>
      <c r="J675" s="53"/>
      <c r="K675" s="38"/>
      <c r="L675" s="157"/>
      <c r="M675" s="50"/>
      <c r="N675" s="61"/>
      <c r="O675" s="38" t="str">
        <f>IF(Q675="", "NO PRIORITY", IF(ISNA(_xlfn.XLOOKUP(Q675, Organizations!Q:Q, Organizations!P:P, "")), "NO ORG NAME", IF(_xlfn.XLOOKUP(Q675, Organizations!Q:Q, Organizations!P:P, "")="", "NO PRIORITY", _xlfn.XLOOKUP(Q675, Organizations!Q:Q, Organizations!P:P, ""))))</f>
        <v>NO PRIORITY</v>
      </c>
      <c r="R675" s="9" t="str">
        <f t="shared" si="10"/>
        <v>US Foods|Maurice Broughton</v>
      </c>
    </row>
    <row r="676" spans="2:18" ht="30.2" customHeight="1">
      <c r="B676" s="212" t="str">
        <f>IF(D676="", "NO PRIORITY", IF(ISNA(_xlfn.XLOOKUP(D676, Organizations!C:C, Organizations!B:B, "")), "NO ORG NAME", IF(_xlfn.XLOOKUP(D676, Organizations!C:C, Organizations!B:B, "")="", "NO PRIORITY", _xlfn.XLOOKUP(D676, Organizations!C:C, Organizations!B:B, ""))))</f>
        <v>A</v>
      </c>
      <c r="C676" s="130" t="s">
        <v>3359</v>
      </c>
      <c r="D676" s="161" t="s">
        <v>1833</v>
      </c>
      <c r="E676" s="160"/>
      <c r="F676" s="36" t="s">
        <v>3360</v>
      </c>
      <c r="G676" s="48" t="s">
        <v>3361</v>
      </c>
      <c r="H676" s="159"/>
      <c r="I676" s="52"/>
      <c r="J676" s="53"/>
      <c r="K676" s="38"/>
      <c r="L676" s="157"/>
      <c r="M676" s="50"/>
      <c r="N676" s="61"/>
      <c r="O676" s="38" t="str">
        <f>IF(Q676="", "NO PRIORITY", IF(ISNA(_xlfn.XLOOKUP(Q676, Organizations!Q:Q, Organizations!P:P, "")), "NO ORG NAME", IF(_xlfn.XLOOKUP(Q676, Organizations!Q:Q, Organizations!P:P, "")="", "NO PRIORITY", _xlfn.XLOOKUP(Q676, Organizations!Q:Q, Organizations!P:P, ""))))</f>
        <v>NO PRIORITY</v>
      </c>
      <c r="R676" s="9" t="str">
        <f t="shared" si="10"/>
        <v>US Foods|Mischa Collins</v>
      </c>
    </row>
    <row r="677" spans="2:18" ht="30.2" customHeight="1">
      <c r="B677" s="212" t="str">
        <f>IF(D677="", "NO PRIORITY", IF(ISNA(_xlfn.XLOOKUP(D677, Organizations!C:C, Organizations!B:B, "")), "NO ORG NAME", IF(_xlfn.XLOOKUP(D677, Organizations!C:C, Organizations!B:B, "")="", "NO PRIORITY", _xlfn.XLOOKUP(D677, Organizations!C:C, Organizations!B:B, ""))))</f>
        <v>A</v>
      </c>
      <c r="C677" s="130" t="s">
        <v>3362</v>
      </c>
      <c r="D677" s="161" t="s">
        <v>1844</v>
      </c>
      <c r="E677" s="160"/>
      <c r="F677" s="36" t="s">
        <v>3363</v>
      </c>
      <c r="G677" s="48" t="s">
        <v>3364</v>
      </c>
      <c r="H677" s="159"/>
      <c r="I677" s="52"/>
      <c r="J677" s="53"/>
      <c r="K677" s="38"/>
      <c r="L677" s="157"/>
      <c r="M677" s="50"/>
      <c r="N677" s="61"/>
      <c r="O677" s="38" t="str">
        <f>IF(Q677="", "NO PRIORITY", IF(ISNA(_xlfn.XLOOKUP(Q677, Organizations!Q:Q, Organizations!P:P, "")), "NO ORG NAME", IF(_xlfn.XLOOKUP(Q677, Organizations!Q:Q, Organizations!P:P, "")="", "NO PRIORITY", _xlfn.XLOOKUP(Q677, Organizations!Q:Q, Organizations!P:P, ""))))</f>
        <v>NO PRIORITY</v>
      </c>
      <c r="R677" s="9" t="str">
        <f t="shared" si="10"/>
        <v>Vanderbilt University|Dougles Best</v>
      </c>
    </row>
    <row r="678" spans="2:18" ht="30.2" customHeight="1">
      <c r="B678" s="212" t="str">
        <f>IF(D678="", "NO PRIORITY", IF(ISNA(_xlfn.XLOOKUP(D678, Organizations!C:C, Organizations!B:B, "")), "NO ORG NAME", IF(_xlfn.XLOOKUP(D678, Organizations!C:C, Organizations!B:B, "")="", "NO PRIORITY", _xlfn.XLOOKUP(D678, Organizations!C:C, Organizations!B:B, ""))))</f>
        <v>A</v>
      </c>
      <c r="C678" s="130" t="s">
        <v>3365</v>
      </c>
      <c r="D678" s="161" t="s">
        <v>1844</v>
      </c>
      <c r="E678" s="160"/>
      <c r="F678" s="36" t="s">
        <v>3366</v>
      </c>
      <c r="G678" s="48" t="s">
        <v>3367</v>
      </c>
      <c r="H678" s="159"/>
      <c r="I678" s="52"/>
      <c r="J678" s="53"/>
      <c r="K678" s="38"/>
      <c r="L678" s="157"/>
      <c r="M678" s="50"/>
      <c r="N678" s="61"/>
      <c r="O678" s="38" t="str">
        <f>IF(Q678="", "NO PRIORITY", IF(ISNA(_xlfn.XLOOKUP(Q678, Organizations!Q:Q, Organizations!P:P, "")), "NO ORG NAME", IF(_xlfn.XLOOKUP(Q678, Organizations!Q:Q, Organizations!P:P, "")="", "NO PRIORITY", _xlfn.XLOOKUP(Q678, Organizations!Q:Q, Organizations!P:P, ""))))</f>
        <v>NO PRIORITY</v>
      </c>
      <c r="R678" s="9" t="str">
        <f t="shared" si="10"/>
        <v>Vanderbilt University|Joshua Smith</v>
      </c>
    </row>
    <row r="679" spans="2:18" ht="30.2" customHeight="1">
      <c r="B679" s="212" t="str">
        <f>IF(D679="", "NO PRIORITY", IF(ISNA(_xlfn.XLOOKUP(D679, Organizations!C:C, Organizations!B:B, "")), "NO ORG NAME", IF(_xlfn.XLOOKUP(D679, Organizations!C:C, Organizations!B:B, "")="", "NO PRIORITY", _xlfn.XLOOKUP(D679, Organizations!C:C, Organizations!B:B, ""))))</f>
        <v>A</v>
      </c>
      <c r="C679" s="130" t="s">
        <v>3368</v>
      </c>
      <c r="D679" s="161" t="s">
        <v>1844</v>
      </c>
      <c r="E679" s="160"/>
      <c r="F679" s="36" t="s">
        <v>3369</v>
      </c>
      <c r="G679" s="48" t="s">
        <v>3364</v>
      </c>
      <c r="H679" s="159"/>
      <c r="I679" s="52"/>
      <c r="J679" s="53"/>
      <c r="K679" s="38"/>
      <c r="L679" s="157"/>
      <c r="M679" s="50"/>
      <c r="N679" s="61"/>
      <c r="O679" s="38" t="str">
        <f>IF(Q679="", "NO PRIORITY", IF(ISNA(_xlfn.XLOOKUP(Q679, Organizations!Q:Q, Organizations!P:P, "")), "NO ORG NAME", IF(_xlfn.XLOOKUP(Q679, Organizations!Q:Q, Organizations!P:P, "")="", "NO PRIORITY", _xlfn.XLOOKUP(Q679, Organizations!Q:Q, Organizations!P:P, ""))))</f>
        <v>NO PRIORITY</v>
      </c>
      <c r="R679" s="9" t="str">
        <f t="shared" si="10"/>
        <v>Vanderbilt University|Maria Portelli </v>
      </c>
    </row>
    <row r="680" spans="2:18" ht="30.2" customHeight="1">
      <c r="B680" s="212" t="str">
        <f>IF(D680="", "NO PRIORITY", IF(ISNA(_xlfn.XLOOKUP(D680, Organizations!C:C, Organizations!B:B, "")), "NO ORG NAME", IF(_xlfn.XLOOKUP(D680, Organizations!C:C, Organizations!B:B, "")="", "NO PRIORITY", _xlfn.XLOOKUP(D680, Organizations!C:C, Organizations!B:B, ""))))</f>
        <v>A</v>
      </c>
      <c r="C680" s="130" t="s">
        <v>3370</v>
      </c>
      <c r="D680" s="161" t="s">
        <v>1844</v>
      </c>
      <c r="E680" s="160"/>
      <c r="F680" s="36" t="s">
        <v>3371</v>
      </c>
      <c r="G680" s="48" t="s">
        <v>3364</v>
      </c>
      <c r="H680" s="159"/>
      <c r="I680" s="52"/>
      <c r="J680" s="53"/>
      <c r="K680" s="38"/>
      <c r="L680" s="157"/>
      <c r="M680" s="50"/>
      <c r="N680" s="61"/>
      <c r="O680" s="38" t="str">
        <f>IF(Q680="", "NO PRIORITY", IF(ISNA(_xlfn.XLOOKUP(Q680, Organizations!Q:Q, Organizations!P:P, "")), "NO ORG NAME", IF(_xlfn.XLOOKUP(Q680, Organizations!Q:Q, Organizations!P:P, "")="", "NO PRIORITY", _xlfn.XLOOKUP(Q680, Organizations!Q:Q, Organizations!P:P, ""))))</f>
        <v>NO PRIORITY</v>
      </c>
      <c r="R680" s="9" t="str">
        <f t="shared" ref="R680:R742" si="11">IF(D680&lt;&gt;"", D680 &amp; "|" &amp; C680, "")</f>
        <v>Vanderbilt University|Sean Carroll</v>
      </c>
    </row>
    <row r="681" spans="2:18" ht="30.2" customHeight="1">
      <c r="B681" s="212" t="str">
        <f>IF(D681="", "NO PRIORITY", IF(ISNA(_xlfn.XLOOKUP(D681, Organizations!C:C, Organizations!B:B, "")), "NO ORG NAME", IF(_xlfn.XLOOKUP(D681, Organizations!C:C, Organizations!B:B, "")="", "NO PRIORITY", _xlfn.XLOOKUP(D681, Organizations!C:C, Organizations!B:B, ""))))</f>
        <v>A</v>
      </c>
      <c r="C681" s="130" t="s">
        <v>3372</v>
      </c>
      <c r="D681" s="161" t="s">
        <v>1881</v>
      </c>
      <c r="E681" s="160"/>
      <c r="F681" s="36" t="s">
        <v>3373</v>
      </c>
      <c r="G681" s="48" t="s">
        <v>3374</v>
      </c>
      <c r="H681" s="159"/>
      <c r="I681" s="52"/>
      <c r="J681" s="53"/>
      <c r="K681" s="38"/>
      <c r="L681" s="157"/>
      <c r="M681" s="50"/>
      <c r="N681" s="61"/>
      <c r="O681" s="38" t="str">
        <f>IF(Q681="", "NO PRIORITY", IF(ISNA(_xlfn.XLOOKUP(Q681, Organizations!Q:Q, Organizations!P:P, "")), "NO ORG NAME", IF(_xlfn.XLOOKUP(Q681, Organizations!Q:Q, Organizations!P:P, "")="", "NO PRIORITY", _xlfn.XLOOKUP(Q681, Organizations!Q:Q, Organizations!P:P, ""))))</f>
        <v>NO PRIORITY</v>
      </c>
      <c r="R681" s="9" t="str">
        <f t="shared" si="11"/>
        <v>Washington State University|Dan Ahern</v>
      </c>
    </row>
    <row r="682" spans="2:18" ht="30.2" customHeight="1">
      <c r="B682" s="212" t="str">
        <f>IF(D682="", "NO PRIORITY", IF(ISNA(_xlfn.XLOOKUP(D682, Organizations!C:C, Organizations!B:B, "")), "NO ORG NAME", IF(_xlfn.XLOOKUP(D682, Organizations!C:C, Organizations!B:B, "")="", "NO PRIORITY", _xlfn.XLOOKUP(D682, Organizations!C:C, Organizations!B:B, ""))))</f>
        <v>A</v>
      </c>
      <c r="C682" s="130" t="s">
        <v>3375</v>
      </c>
      <c r="D682" s="161" t="s">
        <v>1881</v>
      </c>
      <c r="E682" s="160"/>
      <c r="F682" s="36" t="s">
        <v>3376</v>
      </c>
      <c r="G682" s="48" t="s">
        <v>3377</v>
      </c>
      <c r="H682" s="159"/>
      <c r="I682" s="52"/>
      <c r="J682" s="53"/>
      <c r="K682" s="38"/>
      <c r="L682" s="157"/>
      <c r="M682" s="50"/>
      <c r="N682" s="61"/>
      <c r="O682" s="38" t="str">
        <f>IF(Q682="", "NO PRIORITY", IF(ISNA(_xlfn.XLOOKUP(Q682, Organizations!Q:Q, Organizations!P:P, "")), "NO ORG NAME", IF(_xlfn.XLOOKUP(Q682, Organizations!Q:Q, Organizations!P:P, "")="", "NO PRIORITY", _xlfn.XLOOKUP(Q682, Organizations!Q:Q, Organizations!P:P, ""))))</f>
        <v>NO PRIORITY</v>
      </c>
      <c r="R682" s="9" t="str">
        <f t="shared" si="11"/>
        <v>Washington State University|Howard Campbell</v>
      </c>
    </row>
    <row r="683" spans="2:18" ht="30.2" customHeight="1">
      <c r="B683" s="212" t="str">
        <f>IF(D683="", "NO PRIORITY", IF(ISNA(_xlfn.XLOOKUP(D683, Organizations!C:C, Organizations!B:B, "")), "NO ORG NAME", IF(_xlfn.XLOOKUP(D683, Organizations!C:C, Organizations!B:B, "")="", "NO PRIORITY", _xlfn.XLOOKUP(D683, Organizations!C:C, Organizations!B:B, ""))))</f>
        <v>A</v>
      </c>
      <c r="C683" s="130" t="s">
        <v>3378</v>
      </c>
      <c r="D683" s="161" t="s">
        <v>1474</v>
      </c>
      <c r="E683" s="160" t="s">
        <v>2542</v>
      </c>
      <c r="F683" s="36"/>
      <c r="G683" s="48"/>
      <c r="H683" s="159"/>
      <c r="I683" s="52"/>
      <c r="J683" s="53"/>
      <c r="K683" s="38"/>
      <c r="L683" s="157"/>
      <c r="M683" s="50"/>
      <c r="N683" s="61" t="s">
        <v>3379</v>
      </c>
      <c r="O683" s="38" t="str">
        <f>IF(Q683="", "NO PRIORITY", IF(ISNA(_xlfn.XLOOKUP(Q683, Organizations!Q:Q, Organizations!P:P, "")), "NO ORG NAME", IF(_xlfn.XLOOKUP(Q683, Organizations!Q:Q, Organizations!P:P, "")="", "NO PRIORITY", _xlfn.XLOOKUP(Q683, Organizations!Q:Q, Organizations!P:P, ""))))</f>
        <v>NO PRIORITY</v>
      </c>
      <c r="R683" s="9" t="str">
        <f t="shared" si="11"/>
        <v>Raydia|Scott Banacka</v>
      </c>
    </row>
    <row r="684" spans="2:18" ht="30.2" customHeight="1">
      <c r="B684" s="212" t="str">
        <f>IF(D684="", "NO PRIORITY", IF(ISNA(_xlfn.XLOOKUP(D684, Organizations!C:C, Organizations!B:B, "")), "NO ORG NAME", IF(_xlfn.XLOOKUP(D684, Organizations!C:C, Organizations!B:B, "")="", "NO PRIORITY", _xlfn.XLOOKUP(D684, Organizations!C:C, Organizations!B:B, ""))))</f>
        <v>A</v>
      </c>
      <c r="C684" s="130" t="s">
        <v>3380</v>
      </c>
      <c r="D684" s="161" t="s">
        <v>443</v>
      </c>
      <c r="E684" s="160" t="s">
        <v>2403</v>
      </c>
      <c r="F684" s="36"/>
      <c r="G684" s="48"/>
      <c r="H684" s="159"/>
      <c r="I684" s="52"/>
      <c r="J684" s="53"/>
      <c r="K684" s="38" t="s">
        <v>3381</v>
      </c>
      <c r="L684" s="157" t="s">
        <v>136</v>
      </c>
      <c r="M684" s="50"/>
      <c r="N684" s="61" t="s">
        <v>3382</v>
      </c>
      <c r="O684" s="38" t="str">
        <f>IF(Q684="", "NO PRIORITY", IF(ISNA(_xlfn.XLOOKUP(Q684, Organizations!Q:Q, Organizations!P:P, "")), "NO ORG NAME", IF(_xlfn.XLOOKUP(Q684, Organizations!Q:Q, Organizations!P:P, "")="", "NO PRIORITY", _xlfn.XLOOKUP(Q684, Organizations!Q:Q, Organizations!P:P, ""))))</f>
        <v>NO PRIORITY</v>
      </c>
      <c r="R684" s="9" t="str">
        <f t="shared" si="11"/>
        <v>Caplinger|Chef Andrew Caplinger</v>
      </c>
    </row>
    <row r="685" spans="2:18" ht="30.2" customHeight="1">
      <c r="B685" s="212" t="str">
        <f>IF(D685="", "NO PRIORITY", IF(ISNA(_xlfn.XLOOKUP(D685, Organizations!C:C, Organizations!B:B, "")), "NO ORG NAME", IF(_xlfn.XLOOKUP(D685, Organizations!C:C, Organizations!B:B, "")="", "NO PRIORITY", _xlfn.XLOOKUP(D685, Organizations!C:C, Organizations!B:B, ""))))</f>
        <v>NO PRIORITY</v>
      </c>
      <c r="C685" s="130" t="s">
        <v>3383</v>
      </c>
      <c r="D685" s="161" t="s">
        <v>1912</v>
      </c>
      <c r="E685" s="160" t="s">
        <v>2403</v>
      </c>
      <c r="F685" s="36" t="s">
        <v>3384</v>
      </c>
      <c r="G685" s="48" t="s">
        <v>3385</v>
      </c>
      <c r="H685" s="159"/>
      <c r="I685" s="52"/>
      <c r="J685" s="53"/>
      <c r="K685" s="38"/>
      <c r="L685" s="157"/>
      <c r="M685" s="50"/>
      <c r="N685" s="61"/>
      <c r="O685" s="38" t="str">
        <f>IF(Q685="", "NO PRIORITY", IF(ISNA(_xlfn.XLOOKUP(Q685, Organizations!Q:Q, Organizations!P:P, "")), "NO ORG NAME", IF(_xlfn.XLOOKUP(Q685, Organizations!Q:Q, Organizations!P:P, "")="", "NO PRIORITY", _xlfn.XLOOKUP(Q685, Organizations!Q:Q, Organizations!P:P, ""))))</f>
        <v>NO PRIORITY</v>
      </c>
      <c r="R685" s="9" t="str">
        <f t="shared" si="11"/>
        <v>Yancey's Gastropub and Brewery|Andrew Hubbell</v>
      </c>
    </row>
    <row r="686" spans="2:18" ht="30.2" customHeight="1">
      <c r="B686" s="212" t="str">
        <f>IF(D686="", "NO PRIORITY", IF(ISNA(_xlfn.XLOOKUP(D686, Organizations!C:C, Organizations!B:B, "")), "NO ORG NAME", IF(_xlfn.XLOOKUP(D686, Organizations!C:C, Organizations!B:B, "")="", "NO PRIORITY", _xlfn.XLOOKUP(D686, Organizations!C:C, Organizations!B:B, ""))))</f>
        <v>NO PRIORITY</v>
      </c>
      <c r="C686" s="130" t="s">
        <v>3386</v>
      </c>
      <c r="D686" s="161" t="s">
        <v>1650</v>
      </c>
      <c r="E686" s="160" t="s">
        <v>2403</v>
      </c>
      <c r="F686" s="36"/>
      <c r="G686" s="48" t="s">
        <v>3387</v>
      </c>
      <c r="H686" s="159"/>
      <c r="I686" s="52"/>
      <c r="J686" s="53"/>
      <c r="K686" s="38"/>
      <c r="L686" s="157"/>
      <c r="M686" s="50"/>
      <c r="N686" s="61"/>
      <c r="O686" s="38" t="str">
        <f>IF(Q686="", "NO PRIORITY", IF(ISNA(_xlfn.XLOOKUP(Q686, Organizations!Q:Q, Organizations!P:P, "")), "NO ORG NAME", IF(_xlfn.XLOOKUP(Q686, Organizations!Q:Q, Organizations!P:P, "")="", "NO PRIORITY", _xlfn.XLOOKUP(Q686, Organizations!Q:Q, Organizations!P:P, ""))))</f>
        <v>NO PRIORITY</v>
      </c>
      <c r="R686" s="9" t="str">
        <f t="shared" si="11"/>
        <v>Spoke +Ivy|Johny Perez</v>
      </c>
    </row>
    <row r="687" spans="2:18" ht="30.2" customHeight="1">
      <c r="B687" s="212" t="str">
        <f>IF(D687="", "NO PRIORITY", IF(ISNA(_xlfn.XLOOKUP(D687, Organizations!C:C, Organizations!B:B, "")), "NO ORG NAME", IF(_xlfn.XLOOKUP(D687, Organizations!C:C, Organizations!B:B, "")="", "NO PRIORITY", _xlfn.XLOOKUP(D687, Organizations!C:C, Organizations!B:B, ""))))</f>
        <v>NO PRIORITY</v>
      </c>
      <c r="C687" s="130" t="s">
        <v>3386</v>
      </c>
      <c r="D687" s="161" t="s">
        <v>1333</v>
      </c>
      <c r="E687" s="160" t="s">
        <v>2403</v>
      </c>
      <c r="F687" s="36"/>
      <c r="G687" s="48" t="s">
        <v>3387</v>
      </c>
      <c r="H687" s="159"/>
      <c r="I687" s="52"/>
      <c r="J687" s="53"/>
      <c r="K687" s="38"/>
      <c r="L687" s="157"/>
      <c r="M687" s="50"/>
      <c r="N687" s="61"/>
      <c r="O687" s="38" t="str">
        <f>IF(Q687="", "NO PRIORITY", IF(ISNA(_xlfn.XLOOKUP(Q687, Organizations!Q:Q, Organizations!P:P, "")), "NO ORG NAME", IF(_xlfn.XLOOKUP(Q687, Organizations!Q:Q, Organizations!P:P, "")="", "NO PRIORITY", _xlfn.XLOOKUP(Q687, Organizations!Q:Q, Organizations!P:P, ""))))</f>
        <v>NO PRIORITY</v>
      </c>
      <c r="R687" s="9" t="str">
        <f t="shared" si="11"/>
        <v>Papi's Pizza|Johny Perez</v>
      </c>
    </row>
    <row r="688" spans="2:18" ht="30.2" customHeight="1">
      <c r="B688" s="212" t="str">
        <f>IF(D688="", "NO PRIORITY", IF(ISNA(_xlfn.XLOOKUP(D688, Organizations!C:C, Organizations!B:B, "")), "NO ORG NAME", IF(_xlfn.XLOOKUP(D688, Organizations!C:C, Organizations!B:B, "")="", "NO PRIORITY", _xlfn.XLOOKUP(D688, Organizations!C:C, Organizations!B:B, ""))))</f>
        <v>NO PRIORITY</v>
      </c>
      <c r="C688" s="130" t="s">
        <v>3386</v>
      </c>
      <c r="D688" s="161" t="s">
        <v>1182</v>
      </c>
      <c r="E688" s="160" t="s">
        <v>2403</v>
      </c>
      <c r="F688" s="36"/>
      <c r="G688" s="48" t="s">
        <v>3388</v>
      </c>
      <c r="H688" s="159"/>
      <c r="I688" s="52"/>
      <c r="J688" s="53"/>
      <c r="K688" s="38"/>
      <c r="L688" s="157"/>
      <c r="M688" s="50"/>
      <c r="N688" s="61"/>
      <c r="O688" s="38" t="str">
        <f>IF(Q688="", "NO PRIORITY", IF(ISNA(_xlfn.XLOOKUP(Q688, Organizations!Q:Q, Organizations!P:P, "")), "NO ORG NAME", IF(_xlfn.XLOOKUP(Q688, Organizations!Q:Q, Organizations!P:P, "")="", "NO PRIORITY", _xlfn.XLOOKUP(Q688, Organizations!Q:Q, Organizations!P:P, ""))))</f>
        <v>NO PRIORITY</v>
      </c>
      <c r="R688" s="9" t="str">
        <f t="shared" si="11"/>
        <v>MERCADITO|Johny Perez</v>
      </c>
    </row>
    <row r="689" spans="2:18" ht="30.2" customHeight="1">
      <c r="B689" s="212" t="str">
        <f>IF(D689="", "NO PRIORITY", IF(ISNA(_xlfn.XLOOKUP(D689, Organizations!C:C, Organizations!B:B, "")), "NO ORG NAME", IF(_xlfn.XLOOKUP(D689, Organizations!C:C, Organizations!B:B, "")="", "NO PRIORITY", _xlfn.XLOOKUP(D689, Organizations!C:C, Organizations!B:B, ""))))</f>
        <v>NO PRIORITY</v>
      </c>
      <c r="C689" s="130" t="s">
        <v>3386</v>
      </c>
      <c r="D689" s="161" t="s">
        <v>668</v>
      </c>
      <c r="E689" s="160" t="s">
        <v>3389</v>
      </c>
      <c r="F689" s="36"/>
      <c r="G689" s="48" t="s">
        <v>3387</v>
      </c>
      <c r="H689" s="159"/>
      <c r="I689" s="52"/>
      <c r="J689" s="53"/>
      <c r="K689" s="38"/>
      <c r="L689" s="157"/>
      <c r="M689" s="50"/>
      <c r="N689" s="61"/>
      <c r="O689" s="38" t="str">
        <f>IF(Q689="", "NO PRIORITY", IF(ISNA(_xlfn.XLOOKUP(Q689, Organizations!Q:Q, Organizations!P:P, "")), "NO ORG NAME", IF(_xlfn.XLOOKUP(Q689, Organizations!Q:Q, Organizations!P:P, "")="", "NO PRIORITY", _xlfn.XLOOKUP(Q689, Organizations!Q:Q, Organizations!P:P, ""))))</f>
        <v>NO PRIORITY</v>
      </c>
      <c r="R689" s="9" t="str">
        <f t="shared" si="11"/>
        <v>Ducky's|Johny Perez</v>
      </c>
    </row>
    <row r="690" spans="2:18" ht="30.2" customHeight="1">
      <c r="B690" s="212" t="str">
        <f>IF(D690="", "NO PRIORITY", IF(ISNA(_xlfn.XLOOKUP(D690, Organizations!C:C, Organizations!B:B, "")), "NO ORG NAME", IF(_xlfn.XLOOKUP(D690, Organizations!C:C, Organizations!B:B, "")="", "NO PRIORITY", _xlfn.XLOOKUP(D690, Organizations!C:C, Organizations!B:B, ""))))</f>
        <v>NO PRIORITY</v>
      </c>
      <c r="C690" s="130" t="s">
        <v>3390</v>
      </c>
      <c r="D690" s="161"/>
      <c r="E690" s="160"/>
      <c r="F690" s="36"/>
      <c r="G690" s="48"/>
      <c r="H690" s="159"/>
      <c r="I690" s="52"/>
      <c r="J690" s="53"/>
      <c r="K690" s="38"/>
      <c r="L690" s="157"/>
      <c r="M690" s="50"/>
      <c r="N690" s="61"/>
      <c r="O690" s="38" t="str">
        <f>IF(Q690="", "NO PRIORITY", IF(ISNA(_xlfn.XLOOKUP(Q690, Organizations!Q:Q, Organizations!P:P, "")), "NO ORG NAME", IF(_xlfn.XLOOKUP(Q690, Organizations!Q:Q, Organizations!P:P, "")="", "NO PRIORITY", _xlfn.XLOOKUP(Q690, Organizations!Q:Q, Organizations!P:P, ""))))</f>
        <v>NO PRIORITY</v>
      </c>
      <c r="R690" s="9" t="str">
        <f t="shared" si="11"/>
        <v/>
      </c>
    </row>
    <row r="691" spans="2:18" ht="30.2" customHeight="1">
      <c r="B691" s="212" t="str">
        <f>IF(D691="", "NO PRIORITY", IF(ISNA(_xlfn.XLOOKUP(D691, Organizations!C:C, Organizations!B:B, "")), "NO ORG NAME", IF(_xlfn.XLOOKUP(D691, Organizations!C:C, Organizations!B:B, "")="", "NO PRIORITY", _xlfn.XLOOKUP(D691, Organizations!C:C, Organizations!B:B, ""))))</f>
        <v>NO PRIORITY</v>
      </c>
      <c r="C691" s="130" t="s">
        <v>3391</v>
      </c>
      <c r="D691" s="161" t="s">
        <v>262</v>
      </c>
      <c r="E691" s="160" t="s">
        <v>2438</v>
      </c>
      <c r="F691" s="36"/>
      <c r="G691" s="48"/>
      <c r="H691" s="159"/>
      <c r="I691" s="52"/>
      <c r="J691" s="53"/>
      <c r="K691" s="38"/>
      <c r="L691" s="157"/>
      <c r="M691" s="50"/>
      <c r="N691" s="61"/>
      <c r="O691" s="38" t="str">
        <f>IF(Q691="", "NO PRIORITY", IF(ISNA(_xlfn.XLOOKUP(Q691, Organizations!Q:Q, Organizations!P:P, "")), "NO ORG NAME", IF(_xlfn.XLOOKUP(Q691, Organizations!Q:Q, Organizations!P:P, "")="", "NO PRIORITY", _xlfn.XLOOKUP(Q691, Organizations!Q:Q, Organizations!P:P, ""))))</f>
        <v>NO PRIORITY</v>
      </c>
      <c r="R691" s="9" t="str">
        <f t="shared" si="11"/>
        <v>Avli|Chef Panos</v>
      </c>
    </row>
    <row r="692" spans="2:18" ht="30.2" customHeight="1">
      <c r="B692" s="212" t="str">
        <f>IF(D692="", "NO PRIORITY", IF(ISNA(_xlfn.XLOOKUP(D692, Organizations!C:C, Organizations!B:B, "")), "NO ORG NAME", IF(_xlfn.XLOOKUP(D692, Organizations!C:C, Organizations!B:B, "")="", "NO PRIORITY", _xlfn.XLOOKUP(D692, Organizations!C:C, Organizations!B:B, ""))))</f>
        <v>NO PRIORITY</v>
      </c>
      <c r="C692" s="130" t="s">
        <v>3392</v>
      </c>
      <c r="D692" s="161" t="s">
        <v>932</v>
      </c>
      <c r="E692" s="160" t="s">
        <v>2380</v>
      </c>
      <c r="F692" s="36" t="s">
        <v>3393</v>
      </c>
      <c r="G692" s="48" t="s">
        <v>3394</v>
      </c>
      <c r="H692" s="159"/>
      <c r="I692" s="52"/>
      <c r="J692" s="53"/>
      <c r="K692" s="38"/>
      <c r="L692" s="157"/>
      <c r="M692" s="50"/>
      <c r="N692" s="61"/>
      <c r="O692" s="38" t="str">
        <f>IF(Q692="", "NO PRIORITY", IF(ISNA(_xlfn.XLOOKUP(Q692, Organizations!Q:Q, Organizations!P:P, "")), "NO ORG NAME", IF(_xlfn.XLOOKUP(Q692, Organizations!Q:Q, Organizations!P:P, "")="", "NO PRIORITY", _xlfn.XLOOKUP(Q692, Organizations!Q:Q, Organizations!P:P, ""))))</f>
        <v>NO PRIORITY</v>
      </c>
      <c r="R692" s="9" t="str">
        <f t="shared" si="11"/>
        <v>Honey Berry|Raven Williams</v>
      </c>
    </row>
    <row r="693" spans="2:18" ht="30.2" customHeight="1">
      <c r="B693" s="212" t="str">
        <f>IF(D693="", "NO PRIORITY", IF(ISNA(_xlfn.XLOOKUP(D693, Organizations!C:C, Organizations!B:B, "")), "NO ORG NAME", IF(_xlfn.XLOOKUP(D693, Organizations!C:C, Organizations!B:B, "")="", "NO PRIORITY", _xlfn.XLOOKUP(D693, Organizations!C:C, Organizations!B:B, ""))))</f>
        <v>NO PRIORITY</v>
      </c>
      <c r="C693" s="130" t="s">
        <v>3395</v>
      </c>
      <c r="D693" s="161" t="s">
        <v>932</v>
      </c>
      <c r="E693" s="160" t="s">
        <v>3158</v>
      </c>
      <c r="F693" s="36" t="s">
        <v>3396</v>
      </c>
      <c r="G693" s="48" t="s">
        <v>3397</v>
      </c>
      <c r="H693" s="159"/>
      <c r="I693" s="52"/>
      <c r="J693" s="53"/>
      <c r="K693" s="38"/>
      <c r="L693" s="157"/>
      <c r="M693" s="50"/>
      <c r="N693" s="61"/>
      <c r="O693" s="38" t="str">
        <f>IF(Q693="", "NO PRIORITY", IF(ISNA(_xlfn.XLOOKUP(Q693, Organizations!Q:Q, Organizations!P:P, "")), "NO ORG NAME", IF(_xlfn.XLOOKUP(Q693, Organizations!Q:Q, Organizations!P:P, "")="", "NO PRIORITY", _xlfn.XLOOKUP(Q693, Organizations!Q:Q, Organizations!P:P, ""))))</f>
        <v>NO PRIORITY</v>
      </c>
      <c r="R693" s="9" t="str">
        <f t="shared" si="11"/>
        <v>Honey Berry|Matt Smith</v>
      </c>
    </row>
    <row r="694" spans="2:18" ht="30.2" customHeight="1">
      <c r="B694" s="212" t="str">
        <f>IF(D694="", "NO PRIORITY", IF(ISNA(_xlfn.XLOOKUP(D694, Organizations!C:C, Organizations!B:B, "")), "NO ORG NAME", IF(_xlfn.XLOOKUP(D694, Organizations!C:C, Organizations!B:B, "")="", "NO PRIORITY", _xlfn.XLOOKUP(D694, Organizations!C:C, Organizations!B:B, ""))))</f>
        <v>A</v>
      </c>
      <c r="C694" s="130" t="s">
        <v>3398</v>
      </c>
      <c r="D694" s="161" t="s">
        <v>1767</v>
      </c>
      <c r="E694" s="160" t="s">
        <v>2438</v>
      </c>
      <c r="F694" s="36"/>
      <c r="G694" s="48"/>
      <c r="H694" s="159"/>
      <c r="I694" s="52"/>
      <c r="J694" s="53"/>
      <c r="K694" s="38"/>
      <c r="L694" s="157"/>
      <c r="M694" s="50"/>
      <c r="N694" s="61"/>
      <c r="O694" s="38" t="str">
        <f>IF(Q694="", "NO PRIORITY", IF(ISNA(_xlfn.XLOOKUP(Q694, Organizations!Q:Q, Organizations!P:P, "")), "NO ORG NAME", IF(_xlfn.XLOOKUP(Q694, Organizations!Q:Q, Organizations!P:P, "")="", "NO PRIORITY", _xlfn.XLOOKUP(Q694, Organizations!Q:Q, Organizations!P:P, ""))))</f>
        <v>NO PRIORITY</v>
      </c>
      <c r="R694" s="9" t="str">
        <f t="shared" si="11"/>
        <v>The Vig|Matt, Eddie</v>
      </c>
    </row>
    <row r="695" spans="2:18" ht="30.2" customHeight="1">
      <c r="B695" s="212" t="str">
        <f>IF(D695="", "NO PRIORITY", IF(ISNA(_xlfn.XLOOKUP(D695, Organizations!C:C, Organizations!B:B, "")), "NO ORG NAME", IF(_xlfn.XLOOKUP(D695, Organizations!C:C, Organizations!B:B, "")="", "NO PRIORITY", _xlfn.XLOOKUP(D695, Organizations!C:C, Organizations!B:B, ""))))</f>
        <v>A+</v>
      </c>
      <c r="C695" s="130" t="s">
        <v>3399</v>
      </c>
      <c r="D695" s="161" t="s">
        <v>1908</v>
      </c>
      <c r="E695" s="160" t="s">
        <v>2542</v>
      </c>
      <c r="F695" s="36"/>
      <c r="G695" s="48"/>
      <c r="H695" s="159"/>
      <c r="I695" s="52"/>
      <c r="J695" s="53"/>
      <c r="K695" s="38"/>
      <c r="L695" s="157"/>
      <c r="M695" s="50"/>
      <c r="N695" s="61"/>
      <c r="O695" s="38" t="str">
        <f>IF(Q695="", "NO PRIORITY", IF(ISNA(_xlfn.XLOOKUP(Q695, Organizations!Q:Q, Organizations!P:P, "")), "NO ORG NAME", IF(_xlfn.XLOOKUP(Q695, Organizations!Q:Q, Organizations!P:P, "")="", "NO PRIORITY", _xlfn.XLOOKUP(Q695, Organizations!Q:Q, Organizations!P:P, ""))))</f>
        <v>NO PRIORITY</v>
      </c>
      <c r="R695" s="9" t="str">
        <f t="shared" si="11"/>
        <v>Wings Etc.|josh Lundvell</v>
      </c>
    </row>
    <row r="696" spans="2:18" ht="30.2" customHeight="1">
      <c r="B696" s="212" t="str">
        <f>IF(D696="", "NO PRIORITY", IF(ISNA(_xlfn.XLOOKUP(D696, Organizations!C:C, Organizations!B:B, "")), "NO ORG NAME", IF(_xlfn.XLOOKUP(D696, Organizations!C:C, Organizations!B:B, "")="", "NO PRIORITY", _xlfn.XLOOKUP(D696, Organizations!C:C, Organizations!B:B, ""))))</f>
        <v>A</v>
      </c>
      <c r="C696" s="130" t="s">
        <v>3400</v>
      </c>
      <c r="D696" s="161" t="s">
        <v>1709</v>
      </c>
      <c r="E696" s="160"/>
      <c r="F696" s="36"/>
      <c r="G696" s="48"/>
      <c r="H696" s="159"/>
      <c r="I696" s="52"/>
      <c r="J696" s="53"/>
      <c r="K696" s="38"/>
      <c r="L696" s="157"/>
      <c r="M696" s="50"/>
      <c r="N696" s="61"/>
      <c r="O696" s="38" t="str">
        <f>IF(Q696="", "NO PRIORITY", IF(ISNA(_xlfn.XLOOKUP(Q696, Organizations!Q:Q, Organizations!P:P, "")), "NO ORG NAME", IF(_xlfn.XLOOKUP(Q696, Organizations!Q:Q, Organizations!P:P, "")="", "NO PRIORITY", _xlfn.XLOOKUP(Q696, Organizations!Q:Q, Organizations!P:P, ""))))</f>
        <v>NO PRIORITY</v>
      </c>
      <c r="R696" s="9" t="str">
        <f t="shared" si="11"/>
        <v>Teibel's|Chef Curd</v>
      </c>
    </row>
    <row r="697" spans="2:18" ht="30.2" customHeight="1">
      <c r="B697" s="212" t="str">
        <f>IF(D697="", "NO PRIORITY", IF(ISNA(_xlfn.XLOOKUP(D697, Organizations!C:C, Organizations!B:B, "")), "NO ORG NAME", IF(_xlfn.XLOOKUP(D697, Organizations!C:C, Organizations!B:B, "")="", "NO PRIORITY", _xlfn.XLOOKUP(D697, Organizations!C:C, Organizations!B:B, ""))))</f>
        <v>NO PRIORITY</v>
      </c>
      <c r="C697" s="130" t="s">
        <v>3383</v>
      </c>
      <c r="D697" s="161" t="s">
        <v>1912</v>
      </c>
      <c r="E697" s="160" t="s">
        <v>2403</v>
      </c>
      <c r="F697" s="36" t="s">
        <v>3401</v>
      </c>
      <c r="G697" s="48" t="s">
        <v>3385</v>
      </c>
      <c r="H697" s="159" t="s">
        <v>150</v>
      </c>
      <c r="I697" s="52"/>
      <c r="J697" s="53"/>
      <c r="K697" s="38"/>
      <c r="L697" s="157"/>
      <c r="M697" s="50"/>
      <c r="N697" s="61"/>
      <c r="O697" s="38" t="str">
        <f>IF(Q697="", "NO PRIORITY", IF(ISNA(_xlfn.XLOOKUP(Q697, Organizations!Q:Q, Organizations!P:P, "")), "NO ORG NAME", IF(_xlfn.XLOOKUP(Q697, Organizations!Q:Q, Organizations!P:P, "")="", "NO PRIORITY", _xlfn.XLOOKUP(Q697, Organizations!Q:Q, Organizations!P:P, ""))))</f>
        <v>NO PRIORITY</v>
      </c>
      <c r="R697" s="9" t="str">
        <f t="shared" si="11"/>
        <v>Yancey's Gastropub and Brewery|Andrew Hubbell</v>
      </c>
    </row>
    <row r="698" spans="2:18" ht="30.2" customHeight="1">
      <c r="B698" s="212" t="str">
        <f>IF(D698="", "NO PRIORITY", IF(ISNA(_xlfn.XLOOKUP(D698, Organizations!C:C, Organizations!B:B, "")), "NO ORG NAME", IF(_xlfn.XLOOKUP(D698, Organizations!C:C, Organizations!B:B, "")="", "NO PRIORITY", _xlfn.XLOOKUP(D698, Organizations!C:C, Organizations!B:B, ""))))</f>
        <v>NO PRIORITY</v>
      </c>
      <c r="C698" s="130" t="s">
        <v>3402</v>
      </c>
      <c r="D698" s="161" t="s">
        <v>742</v>
      </c>
      <c r="E698" s="160" t="s">
        <v>2403</v>
      </c>
      <c r="F698" s="36" t="s">
        <v>3403</v>
      </c>
      <c r="G698" s="48"/>
      <c r="H698" s="159" t="s">
        <v>150</v>
      </c>
      <c r="I698" s="52"/>
      <c r="J698" s="53"/>
      <c r="K698" s="38"/>
      <c r="L698" s="157"/>
      <c r="M698" s="50"/>
      <c r="N698" s="61"/>
      <c r="O698" s="38" t="str">
        <f>IF(Q698="", "NO PRIORITY", IF(ISNA(_xlfn.XLOOKUP(Q698, Organizations!Q:Q, Organizations!P:P, "")), "NO ORG NAME", IF(_xlfn.XLOOKUP(Q698, Organizations!Q:Q, Organizations!P:P, "")="", "NO PRIORITY", _xlfn.XLOOKUP(Q698, Organizations!Q:Q, Organizations!P:P, ""))))</f>
        <v>NO PRIORITY</v>
      </c>
      <c r="R698" s="9" t="str">
        <f t="shared" si="11"/>
        <v>Fine Arts Bistro|Danny Williams</v>
      </c>
    </row>
    <row r="699" spans="2:18" ht="30.2" customHeight="1">
      <c r="B699" s="212" t="str">
        <f>IF(D699="", "NO PRIORITY", IF(ISNA(_xlfn.XLOOKUP(D699, Organizations!C:C, Organizations!B:B, "")), "NO ORG NAME", IF(_xlfn.XLOOKUP(D699, Organizations!C:C, Organizations!B:B, "")="", "NO PRIORITY", _xlfn.XLOOKUP(D699, Organizations!C:C, Organizations!B:B, ""))))</f>
        <v>NO PRIORITY</v>
      </c>
      <c r="C699" s="130" t="s">
        <v>3404</v>
      </c>
      <c r="D699" s="161" t="s">
        <v>1904</v>
      </c>
      <c r="E699" s="160" t="s">
        <v>2438</v>
      </c>
      <c r="F699" s="36"/>
      <c r="G699" s="48"/>
      <c r="H699" s="159" t="s">
        <v>150</v>
      </c>
      <c r="I699" s="52"/>
      <c r="J699" s="53"/>
      <c r="K699" s="38"/>
      <c r="L699" s="157"/>
      <c r="M699" s="50"/>
      <c r="N699" s="61"/>
      <c r="O699" s="38" t="str">
        <f>IF(Q699="", "NO PRIORITY", IF(ISNA(_xlfn.XLOOKUP(Q699, Organizations!Q:Q, Organizations!P:P, "")), "NO ORG NAME", IF(_xlfn.XLOOKUP(Q699, Organizations!Q:Q, Organizations!P:P, "")="", "NO PRIORITY", _xlfn.XLOOKUP(Q699, Organizations!Q:Q, Organizations!P:P, ""))))</f>
        <v>NO PRIORITY</v>
      </c>
      <c r="R699" s="9" t="str">
        <f t="shared" si="11"/>
        <v>Willow Oaks Golf Club|Chef Marcus</v>
      </c>
    </row>
    <row r="700" spans="2:18" ht="30.2" customHeight="1">
      <c r="B700" s="212" t="str">
        <f>IF(D700="", "NO PRIORITY", IF(ISNA(_xlfn.XLOOKUP(D700, Organizations!C:C, Organizations!B:B, "")), "NO ORG NAME", IF(_xlfn.XLOOKUP(D700, Organizations!C:C, Organizations!B:B, "")="", "NO PRIORITY", _xlfn.XLOOKUP(D700, Organizations!C:C, Organizations!B:B, ""))))</f>
        <v>NO PRIORITY</v>
      </c>
      <c r="C700" s="130" t="s">
        <v>3405</v>
      </c>
      <c r="D700" s="161" t="s">
        <v>1302</v>
      </c>
      <c r="E700" s="160" t="s">
        <v>2438</v>
      </c>
      <c r="F700" s="36"/>
      <c r="G700" s="48" t="s">
        <v>3406</v>
      </c>
      <c r="H700" s="159" t="s">
        <v>150</v>
      </c>
      <c r="I700" s="52"/>
      <c r="J700" s="53"/>
      <c r="K700" s="38"/>
      <c r="L700" s="157"/>
      <c r="M700" s="50"/>
      <c r="N700" s="61"/>
      <c r="O700" s="38" t="str">
        <f>IF(Q700="", "NO PRIORITY", IF(ISNA(_xlfn.XLOOKUP(Q700, Organizations!Q:Q, Organizations!P:P, "")), "NO ORG NAME", IF(_xlfn.XLOOKUP(Q700, Organizations!Q:Q, Organizations!P:P, "")="", "NO PRIORITY", _xlfn.XLOOKUP(Q700, Organizations!Q:Q, Organizations!P:P, ""))))</f>
        <v>NO PRIORITY</v>
      </c>
      <c r="R700" s="9" t="str">
        <f t="shared" si="11"/>
        <v>Olde Stone Country Club|Chef Jarrod</v>
      </c>
    </row>
    <row r="701" spans="2:18" ht="30.2" customHeight="1">
      <c r="B701" s="212" t="str">
        <f>IF(D701="", "NO PRIORITY", IF(ISNA(_xlfn.XLOOKUP(D701, Organizations!C:C, Organizations!B:B, "")), "NO ORG NAME", IF(_xlfn.XLOOKUP(D701, Organizations!C:C, Organizations!B:B, "")="", "NO PRIORITY", _xlfn.XLOOKUP(D701, Organizations!C:C, Organizations!B:B, ""))))</f>
        <v>NO PRIORITY</v>
      </c>
      <c r="C701" s="130" t="s">
        <v>3407</v>
      </c>
      <c r="D701" s="161" t="s">
        <v>302</v>
      </c>
      <c r="E701" s="160" t="s">
        <v>2403</v>
      </c>
      <c r="F701" s="36" t="s">
        <v>3408</v>
      </c>
      <c r="G701" s="48" t="s">
        <v>3409</v>
      </c>
      <c r="H701" s="159" t="s">
        <v>150</v>
      </c>
      <c r="I701" s="52"/>
      <c r="J701" s="53"/>
      <c r="K701" s="38"/>
      <c r="L701" s="157"/>
      <c r="M701" s="50"/>
      <c r="N701" s="61"/>
      <c r="O701" s="38" t="str">
        <f>IF(Q701="", "NO PRIORITY", IF(ISNA(_xlfn.XLOOKUP(Q701, Organizations!Q:Q, Organizations!P:P, "")), "NO ORG NAME", IF(_xlfn.XLOOKUP(Q701, Organizations!Q:Q, Organizations!P:P, "")="", "NO PRIORITY", _xlfn.XLOOKUP(Q701, Organizations!Q:Q, Organizations!P:P, ""))))</f>
        <v>NO PRIORITY</v>
      </c>
      <c r="R701" s="9" t="str">
        <f t="shared" si="11"/>
        <v>Barefoot Republic Camp|Tommy Rhodes</v>
      </c>
    </row>
    <row r="702" spans="2:18" ht="30.2" customHeight="1">
      <c r="B702" s="212" t="str">
        <f>IF(D702="", "NO PRIORITY", IF(ISNA(_xlfn.XLOOKUP(D702, Organizations!C:C, Organizations!B:B, "")), "NO ORG NAME", IF(_xlfn.XLOOKUP(D702, Organizations!C:C, Organizations!B:B, "")="", "NO PRIORITY", _xlfn.XLOOKUP(D702, Organizations!C:C, Organizations!B:B, ""))))</f>
        <v>A</v>
      </c>
      <c r="C702" s="130" t="s">
        <v>3410</v>
      </c>
      <c r="D702" s="161" t="s">
        <v>524</v>
      </c>
      <c r="E702" s="160" t="s">
        <v>2403</v>
      </c>
      <c r="F702" s="36"/>
      <c r="G702" s="48"/>
      <c r="H702" s="159"/>
      <c r="I702" s="52"/>
      <c r="J702" s="53"/>
      <c r="K702" s="38"/>
      <c r="L702" s="157"/>
      <c r="M702" s="50"/>
      <c r="N702" s="61"/>
      <c r="O702" s="38" t="str">
        <f>IF(Q702="", "NO PRIORITY", IF(ISNA(_xlfn.XLOOKUP(Q702, Organizations!Q:Q, Organizations!P:P, "")), "NO ORG NAME", IF(_xlfn.XLOOKUP(Q702, Organizations!Q:Q, Organizations!P:P, "")="", "NO PRIORITY", _xlfn.XLOOKUP(Q702, Organizations!Q:Q, Organizations!P:P, ""))))</f>
        <v>NO PRIORITY</v>
      </c>
      <c r="R702" s="9" t="str">
        <f t="shared" si="11"/>
        <v>Classic Cafe|terry and shannon</v>
      </c>
    </row>
    <row r="703" spans="2:18" ht="30.2" customHeight="1">
      <c r="B703" s="212" t="str">
        <f>IF(D703="", "NO PRIORITY", IF(ISNA(_xlfn.XLOOKUP(D703, Organizations!C:C, Organizations!B:B, "")), "NO ORG NAME", IF(_xlfn.XLOOKUP(D703, Organizations!C:C, Organizations!B:B, "")="", "NO PRIORITY", _xlfn.XLOOKUP(D703, Organizations!C:C, Organizations!B:B, ""))))</f>
        <v>NO PRIORITY</v>
      </c>
      <c r="C703" s="130" t="s">
        <v>3411</v>
      </c>
      <c r="D703" s="161" t="s">
        <v>1854</v>
      </c>
      <c r="E703" s="160" t="s">
        <v>2438</v>
      </c>
      <c r="F703" s="36" t="s">
        <v>3412</v>
      </c>
      <c r="G703" s="48" t="s">
        <v>3413</v>
      </c>
      <c r="H703" s="159"/>
      <c r="I703" s="52"/>
      <c r="J703" s="53"/>
      <c r="K703" s="38"/>
      <c r="L703" s="157"/>
      <c r="M703" s="50"/>
      <c r="N703" s="61"/>
      <c r="O703" s="38" t="str">
        <f>IF(Q703="", "NO PRIORITY", IF(ISNA(_xlfn.XLOOKUP(Q703, Organizations!Q:Q, Organizations!P:P, "")), "NO ORG NAME", IF(_xlfn.XLOOKUP(Q703, Organizations!Q:Q, Organizations!P:P, "")="", "NO PRIORITY", _xlfn.XLOOKUP(Q703, Organizations!Q:Q, Organizations!P:P, ""))))</f>
        <v>NO PRIORITY</v>
      </c>
      <c r="R703" s="9" t="str">
        <f t="shared" si="11"/>
        <v>Vette City Catering(BG Hot Rods Milb)|Hannah Russell</v>
      </c>
    </row>
    <row r="704" spans="2:18" ht="30.2" customHeight="1">
      <c r="B704" s="212" t="s">
        <v>139</v>
      </c>
      <c r="C704" s="130" t="s">
        <v>3414</v>
      </c>
      <c r="D704" s="161" t="s">
        <v>1375</v>
      </c>
      <c r="E704" s="160" t="s">
        <v>2780</v>
      </c>
      <c r="F704" s="36" t="s">
        <v>3415</v>
      </c>
      <c r="G704" s="48"/>
      <c r="H704" s="159" t="s">
        <v>150</v>
      </c>
      <c r="I704" s="52"/>
      <c r="J704" s="53"/>
      <c r="K704" s="38"/>
      <c r="L704" s="157"/>
      <c r="M704" s="50"/>
      <c r="N704" s="61"/>
      <c r="O704" s="38" t="str">
        <f>IF(Q704="", "NO PRIORITY", IF(ISNA(_xlfn.XLOOKUP(Q704, Organizations!Q:Q, Organizations!P:P, "")), "NO ORG NAME", IF(_xlfn.XLOOKUP(Q704, Organizations!Q:Q, Organizations!P:P, "")="", "NO PRIORITY", _xlfn.XLOOKUP(Q704, Organizations!Q:Q, Organizations!P:P, ""))))</f>
        <v>NO PRIORITY</v>
      </c>
      <c r="R704" s="9" t="str">
        <f t="shared" si="11"/>
        <v>PFG Reinhart BG House|Jae Craycraft</v>
      </c>
    </row>
    <row r="705" spans="2:18" ht="30.2" customHeight="1">
      <c r="B705" s="212" t="str">
        <f>IF(D705="", "NO PRIORITY", IF(ISNA(_xlfn.XLOOKUP(D705, Organizations!C:C, Organizations!B:B, "")), "NO ORG NAME", IF(_xlfn.XLOOKUP(D705, Organizations!C:C, Organizations!B:B, "")="", "NO PRIORITY", _xlfn.XLOOKUP(D705, Organizations!C:C, Organizations!B:B, ""))))</f>
        <v>A</v>
      </c>
      <c r="C705" s="130" t="s">
        <v>3416</v>
      </c>
      <c r="D705" s="161" t="s">
        <v>950</v>
      </c>
      <c r="E705" s="160" t="s">
        <v>2542</v>
      </c>
      <c r="F705" s="36" t="s">
        <v>3417</v>
      </c>
      <c r="G705" s="48" t="s">
        <v>3418</v>
      </c>
      <c r="H705" s="159" t="s">
        <v>150</v>
      </c>
      <c r="I705" s="52"/>
      <c r="J705" s="53"/>
      <c r="K705" s="38"/>
      <c r="L705" s="157"/>
      <c r="M705" s="50"/>
      <c r="N705" s="61"/>
      <c r="O705" s="38" t="str">
        <f>IF(Q705="", "NO PRIORITY", IF(ISNA(_xlfn.XLOOKUP(Q705, Organizations!Q:Q, Organizations!P:P, "")), "NO ORG NAME", IF(_xlfn.XLOOKUP(Q705, Organizations!Q:Q, Organizations!P:P, "")="", "NO PRIORITY", _xlfn.XLOOKUP(Q705, Organizations!Q:Q, Organizations!P:P, ""))))</f>
        <v>NO PRIORITY</v>
      </c>
      <c r="R705" s="9" t="str">
        <f t="shared" si="11"/>
        <v>HT Hackney(Paducah)|Traci Greenup</v>
      </c>
    </row>
    <row r="706" spans="2:18" ht="30.2" customHeight="1">
      <c r="B706" s="212" t="str">
        <f>IF(D706="", "NO PRIORITY", IF(ISNA(_xlfn.XLOOKUP(D706, Organizations!C:C, Organizations!B:B, "")), "NO ORG NAME", IF(_xlfn.XLOOKUP(D706, Organizations!C:C, Organizations!B:B, "")="", "NO PRIORITY", _xlfn.XLOOKUP(D706, Organizations!C:C, Organizations!B:B, ""))))</f>
        <v>A</v>
      </c>
      <c r="C706" s="130" t="s">
        <v>3419</v>
      </c>
      <c r="D706" s="161" t="s">
        <v>581</v>
      </c>
      <c r="E706" s="160" t="s">
        <v>2780</v>
      </c>
      <c r="F706" s="36" t="s">
        <v>3420</v>
      </c>
      <c r="G706" s="48" t="s">
        <v>3421</v>
      </c>
      <c r="H706" s="159" t="s">
        <v>150</v>
      </c>
      <c r="I706" s="52"/>
      <c r="J706" s="53"/>
      <c r="K706" s="38"/>
      <c r="L706" s="157"/>
      <c r="M706" s="50"/>
      <c r="N706" s="61"/>
      <c r="O706" s="38" t="str">
        <f>IF(Q706="", "NO PRIORITY", IF(ISNA(_xlfn.XLOOKUP(Q706, Organizations!Q:Q, Organizations!P:P, "")), "NO ORG NAME", IF(_xlfn.XLOOKUP(Q706, Organizations!Q:Q, Organizations!P:P, "")="", "NO PRIORITY", _xlfn.XLOOKUP(Q706, Organizations!Q:Q, Organizations!P:P, ""))))</f>
        <v>NO PRIORITY</v>
      </c>
      <c r="R706" s="9" t="str">
        <f t="shared" si="11"/>
        <v>CRS One Source|Edgar Maldonado</v>
      </c>
    </row>
    <row r="707" spans="2:18" ht="30.2" customHeight="1">
      <c r="B707" s="212" t="str">
        <f>IF(D707="", "NO PRIORITY", IF(ISNA(_xlfn.XLOOKUP(D707, Organizations!C:C, Organizations!B:B, "")), "NO ORG NAME", IF(_xlfn.XLOOKUP(D707, Organizations!C:C, Organizations!B:B, "")="", "NO PRIORITY", _xlfn.XLOOKUP(D707, Organizations!C:C, Organizations!B:B, ""))))</f>
        <v>A+</v>
      </c>
      <c r="C707" s="130" t="s">
        <v>3422</v>
      </c>
      <c r="D707" s="161" t="s">
        <v>1694</v>
      </c>
      <c r="E707" s="160" t="s">
        <v>2377</v>
      </c>
      <c r="F707" s="36" t="s">
        <v>3423</v>
      </c>
      <c r="G707" s="48" t="s">
        <v>3424</v>
      </c>
      <c r="H707" s="159" t="s">
        <v>150</v>
      </c>
      <c r="I707" s="52"/>
      <c r="J707" s="53"/>
      <c r="K707" s="38"/>
      <c r="L707" s="157"/>
      <c r="M707" s="50"/>
      <c r="N707" s="61"/>
      <c r="O707" s="38" t="str">
        <f>IF(Q707="", "NO PRIORITY", IF(ISNA(_xlfn.XLOOKUP(Q707, Organizations!Q:Q, Organizations!P:P, "")), "NO ORG NAME", IF(_xlfn.XLOOKUP(Q707, Organizations!Q:Q, Organizations!P:P, "")="", "NO PRIORITY", _xlfn.XLOOKUP(Q707, Organizations!Q:Q, Organizations!P:P, ""))))</f>
        <v>NO PRIORITY</v>
      </c>
      <c r="R707" s="9" t="str">
        <f t="shared" si="11"/>
        <v>Sysco(BG/Nashville)|Robert(Bo) Ghee</v>
      </c>
    </row>
    <row r="708" spans="2:18" ht="30.2" customHeight="1">
      <c r="B708" s="212" t="str">
        <f>IF(D708="", "NO PRIORITY", IF(ISNA(_xlfn.XLOOKUP(D708, Organizations!C:C, Organizations!B:B, "")), "NO ORG NAME", IF(_xlfn.XLOOKUP(D708, Organizations!C:C, Organizations!B:B, "")="", "NO PRIORITY", _xlfn.XLOOKUP(D708, Organizations!C:C, Organizations!B:B, ""))))</f>
        <v>NO PRIORITY</v>
      </c>
      <c r="C708" s="130" t="s">
        <v>3425</v>
      </c>
      <c r="D708" s="161" t="s">
        <v>1375</v>
      </c>
      <c r="E708" s="160" t="s">
        <v>2377</v>
      </c>
      <c r="F708" s="36" t="s">
        <v>3426</v>
      </c>
      <c r="G708" s="48" t="s">
        <v>3427</v>
      </c>
      <c r="H708" s="159" t="s">
        <v>150</v>
      </c>
      <c r="I708" s="52"/>
      <c r="J708" s="53"/>
      <c r="K708" s="38"/>
      <c r="L708" s="157"/>
      <c r="M708" s="50"/>
      <c r="N708" s="61"/>
      <c r="O708" s="38" t="str">
        <f>IF(Q708="", "NO PRIORITY", IF(ISNA(_xlfn.XLOOKUP(Q708, Organizations!Q:Q, Organizations!P:P, "")), "NO ORG NAME", IF(_xlfn.XLOOKUP(Q708, Organizations!Q:Q, Organizations!P:P, "")="", "NO PRIORITY", _xlfn.XLOOKUP(Q708, Organizations!Q:Q, Organizations!P:P, ""))))</f>
        <v>NO PRIORITY</v>
      </c>
      <c r="R708" s="9" t="str">
        <f t="shared" si="11"/>
        <v>PFG Reinhart BG House|Gary Shelton</v>
      </c>
    </row>
    <row r="709" spans="2:18" ht="30.2" customHeight="1">
      <c r="B709" s="212" t="str">
        <f>IF(D709="", "NO PRIORITY", IF(ISNA(_xlfn.XLOOKUP(D709, Organizations!C:C, Organizations!B:B, "")), "NO ORG NAME", IF(_xlfn.XLOOKUP(D709, Organizations!C:C, Organizations!B:B, "")="", "NO PRIORITY", _xlfn.XLOOKUP(D709, Organizations!C:C, Organizations!B:B, ""))))</f>
        <v>A</v>
      </c>
      <c r="C709" s="130" t="s">
        <v>1151</v>
      </c>
      <c r="D709" s="161" t="s">
        <v>1815</v>
      </c>
      <c r="E709" s="160" t="s">
        <v>2377</v>
      </c>
      <c r="F709" s="36" t="s">
        <v>3237</v>
      </c>
      <c r="G709" s="48" t="s">
        <v>3238</v>
      </c>
      <c r="H709" s="159" t="s">
        <v>150</v>
      </c>
      <c r="I709" s="52"/>
      <c r="J709" s="53"/>
      <c r="K709" s="38"/>
      <c r="L709" s="157"/>
      <c r="M709" s="50"/>
      <c r="N709" s="61"/>
      <c r="O709" s="38" t="str">
        <f>IF(Q709="", "NO PRIORITY", IF(ISNA(_xlfn.XLOOKUP(Q709, Organizations!Q:Q, Organizations!P:P, "")), "NO ORG NAME", IF(_xlfn.XLOOKUP(Q709, Organizations!Q:Q, Organizations!P:P, "")="", "NO PRIORITY", _xlfn.XLOOKUP(Q709, Organizations!Q:Q, Organizations!P:P, ""))))</f>
        <v>NO PRIORITY</v>
      </c>
      <c r="R709" s="9" t="str">
        <f t="shared" si="11"/>
        <v>gfs|Mark Burkhalter</v>
      </c>
    </row>
    <row r="710" spans="2:18" ht="30.2" customHeight="1">
      <c r="B710" s="212" t="str">
        <f>IF(D710="", "NO PRIORITY", IF(ISNA(_xlfn.XLOOKUP(D710, Organizations!C:C, Organizations!B:B, "")), "NO ORG NAME", IF(_xlfn.XLOOKUP(D710, Organizations!C:C, Organizations!B:B, "")="", "NO PRIORITY", _xlfn.XLOOKUP(D710, Organizations!C:C, Organizations!B:B, ""))))</f>
        <v>NO PRIORITY</v>
      </c>
      <c r="C710" s="130" t="s">
        <v>3219</v>
      </c>
      <c r="D710" s="161" t="s">
        <v>1375</v>
      </c>
      <c r="E710" s="160" t="s">
        <v>2780</v>
      </c>
      <c r="F710" s="36" t="s">
        <v>3428</v>
      </c>
      <c r="G710" s="48" t="s">
        <v>3224</v>
      </c>
      <c r="H710" s="159"/>
      <c r="I710" s="52"/>
      <c r="J710" s="53"/>
      <c r="K710" s="38"/>
      <c r="L710" s="157"/>
      <c r="M710" s="50"/>
      <c r="N710" s="61"/>
      <c r="O710" s="38" t="str">
        <f>IF(Q710="", "NO PRIORITY", IF(ISNA(_xlfn.XLOOKUP(Q710, Organizations!Q:Q, Organizations!P:P, "")), "NO ORG NAME", IF(_xlfn.XLOOKUP(Q710, Organizations!Q:Q, Organizations!P:P, "")="", "NO PRIORITY", _xlfn.XLOOKUP(Q710, Organizations!Q:Q, Organizations!P:P, ""))))</f>
        <v>NO PRIORITY</v>
      </c>
      <c r="R710" s="9" t="str">
        <f t="shared" si="11"/>
        <v>PFG Reinhart BG House|Shawn Duggan</v>
      </c>
    </row>
    <row r="711" spans="2:18" ht="30.2" customHeight="1">
      <c r="B711" s="212" t="str">
        <f>IF(D711="", "NO PRIORITY", IF(ISNA(_xlfn.XLOOKUP(D711, Organizations!C:C, Organizations!B:B, "")), "NO ORG NAME", IF(_xlfn.XLOOKUP(D711, Organizations!C:C, Organizations!B:B, "")="", "NO PRIORITY", _xlfn.XLOOKUP(D711, Organizations!C:C, Organizations!B:B, ""))))</f>
        <v>A</v>
      </c>
      <c r="C711" s="130" t="s">
        <v>3429</v>
      </c>
      <c r="D711" s="161" t="s">
        <v>1457</v>
      </c>
      <c r="E711" s="160" t="s">
        <v>2780</v>
      </c>
      <c r="F711" s="36"/>
      <c r="G711" s="48"/>
      <c r="H711" s="159"/>
      <c r="I711" s="52"/>
      <c r="J711" s="53"/>
      <c r="K711" s="38"/>
      <c r="L711" s="157"/>
      <c r="M711" s="50"/>
      <c r="N711" s="61"/>
      <c r="O711" s="38" t="str">
        <f>IF(Q711="", "NO PRIORITY", IF(ISNA(_xlfn.XLOOKUP(Q711, Organizations!Q:Q, Organizations!P:P, "")), "NO ORG NAME", IF(_xlfn.XLOOKUP(Q711, Organizations!Q:Q, Organizations!P:P, "")="", "NO PRIORITY", _xlfn.XLOOKUP(Q711, Organizations!Q:Q, Organizations!P:P, ""))))</f>
        <v>NO PRIORITY</v>
      </c>
      <c r="R711" s="9" t="str">
        <f t="shared" si="11"/>
        <v>Quest (Wright State University)|Jason Roller</v>
      </c>
    </row>
    <row r="712" spans="2:18" ht="30.2" customHeight="1">
      <c r="B712" s="212" t="str">
        <f>IF(D712="", "NO PRIORITY", IF(ISNA(_xlfn.XLOOKUP(D712, Organizations!C:C, Organizations!B:B, "")), "NO ORG NAME", IF(_xlfn.XLOOKUP(D712, Organizations!C:C, Organizations!B:B, "")="", "NO PRIORITY", _xlfn.XLOOKUP(D712, Organizations!C:C, Organizations!B:B, ""))))</f>
        <v>NO PRIORITY</v>
      </c>
      <c r="C712" s="130" t="s">
        <v>3430</v>
      </c>
      <c r="D712" s="161" t="s">
        <v>665</v>
      </c>
      <c r="E712" s="160" t="s">
        <v>2377</v>
      </c>
      <c r="F712" s="36" t="s">
        <v>3431</v>
      </c>
      <c r="G712" s="48" t="s">
        <v>3432</v>
      </c>
      <c r="H712" s="159"/>
      <c r="I712" s="52"/>
      <c r="J712" s="53"/>
      <c r="K712" s="38"/>
      <c r="L712" s="157"/>
      <c r="M712" s="50"/>
      <c r="N712" s="61"/>
      <c r="O712" s="38" t="str">
        <f>IF(Q712="", "NO PRIORITY", IF(ISNA(_xlfn.XLOOKUP(Q712, Organizations!Q:Q, Organizations!P:P, "")), "NO ORG NAME", IF(_xlfn.XLOOKUP(Q712, Organizations!Q:Q, Organizations!P:P, "")="", "NO PRIORITY", _xlfn.XLOOKUP(Q712, Organizations!Q:Q, Organizations!P:P, ""))))</f>
        <v>NO PRIORITY</v>
      </c>
      <c r="R712" s="9" t="str">
        <f t="shared" si="11"/>
        <v>DTM DISTRIBUTORS, INC.|Virginia Quintanilla</v>
      </c>
    </row>
    <row r="713" spans="2:18" ht="30.2" customHeight="1">
      <c r="B713" s="212" t="str">
        <f>IF(D713="", "NO PRIORITY", IF(ISNA(_xlfn.XLOOKUP(D713, Organizations!C:C, Organizations!B:B, "")), "NO ORG NAME", IF(_xlfn.XLOOKUP(D713, Organizations!C:C, Organizations!B:B, "")="", "NO PRIORITY", _xlfn.XLOOKUP(D713, Organizations!C:C, Organizations!B:B, ""))))</f>
        <v>A</v>
      </c>
      <c r="C713" s="130" t="s">
        <v>3433</v>
      </c>
      <c r="D713" s="161" t="s">
        <v>177</v>
      </c>
      <c r="E713" s="160" t="s">
        <v>2542</v>
      </c>
      <c r="F713" s="36"/>
      <c r="G713" s="48"/>
      <c r="H713" s="159" t="s">
        <v>138</v>
      </c>
      <c r="I713" s="52"/>
      <c r="J713" s="53"/>
      <c r="K713" s="38"/>
      <c r="L713" s="157"/>
      <c r="M713" s="50"/>
      <c r="N713" s="61"/>
      <c r="O713" s="38" t="str">
        <f>IF(Q713="", "NO PRIORITY", IF(ISNA(_xlfn.XLOOKUP(Q713, Organizations!Q:Q, Organizations!P:P, "")), "NO ORG NAME", IF(_xlfn.XLOOKUP(Q713, Organizations!Q:Q, Organizations!P:P, "")="", "NO PRIORITY", _xlfn.XLOOKUP(Q713, Organizations!Q:Q, Organizations!P:P, ""))))</f>
        <v>NO PRIORITY</v>
      </c>
      <c r="R713" s="9" t="str">
        <f t="shared" si="11"/>
        <v>Al Peake amd Sons|jack Gilbertson</v>
      </c>
    </row>
    <row r="714" spans="2:18" ht="30.2" customHeight="1">
      <c r="B714" s="212" t="str">
        <f>IF(D714="", "NO PRIORITY", IF(ISNA(_xlfn.XLOOKUP(D714, Organizations!C:C, Organizations!B:B, "")), "NO ORG NAME", IF(_xlfn.XLOOKUP(D714, Organizations!C:C, Organizations!B:B, "")="", "NO PRIORITY", _xlfn.XLOOKUP(D714, Organizations!C:C, Organizations!B:B, ""))))</f>
        <v>A</v>
      </c>
      <c r="C714" s="130" t="s">
        <v>3434</v>
      </c>
      <c r="D714" s="161" t="s">
        <v>853</v>
      </c>
      <c r="E714" s="160" t="s">
        <v>2380</v>
      </c>
      <c r="F714" s="36"/>
      <c r="G714" s="48"/>
      <c r="H714" s="159" t="s">
        <v>138</v>
      </c>
      <c r="I714" s="52"/>
      <c r="J714" s="53"/>
      <c r="K714" s="38"/>
      <c r="L714" s="157"/>
      <c r="M714" s="50"/>
      <c r="N714" s="61"/>
      <c r="O714" s="38" t="str">
        <f>IF(Q714="", "NO PRIORITY", IF(ISNA(_xlfn.XLOOKUP(Q714, Organizations!Q:Q, Organizations!P:P, "")), "NO ORG NAME", IF(_xlfn.XLOOKUP(Q714, Organizations!Q:Q, Organizations!P:P, "")="", "NO PRIORITY", _xlfn.XLOOKUP(Q714, Organizations!Q:Q, Organizations!P:P, ""))))</f>
        <v>NO PRIORITY</v>
      </c>
      <c r="R714" s="9" t="str">
        <f t="shared" si="11"/>
        <v>Gordon Food Service|Joe Ihl</v>
      </c>
    </row>
    <row r="715" spans="2:18" ht="30.2" customHeight="1">
      <c r="B715" s="212" t="str">
        <f>IF(D715="", "NO PRIORITY", IF(ISNA(_xlfn.XLOOKUP(D715, Organizations!C:C, Organizations!B:B, "")), "NO ORG NAME", IF(_xlfn.XLOOKUP(D715, Organizations!C:C, Organizations!B:B, "")="", "NO PRIORITY", _xlfn.XLOOKUP(D715, Organizations!C:C, Organizations!B:B, ""))))</f>
        <v>A</v>
      </c>
      <c r="C715" s="130" t="s">
        <v>3435</v>
      </c>
      <c r="D715" s="161" t="s">
        <v>853</v>
      </c>
      <c r="E715" s="160" t="s">
        <v>2380</v>
      </c>
      <c r="F715" s="36"/>
      <c r="G715" s="48"/>
      <c r="H715" s="159" t="s">
        <v>138</v>
      </c>
      <c r="I715" s="52"/>
      <c r="J715" s="53"/>
      <c r="K715" s="38"/>
      <c r="L715" s="157"/>
      <c r="M715" s="50"/>
      <c r="N715" s="61"/>
      <c r="O715" s="38" t="str">
        <f>IF(Q715="", "NO PRIORITY", IF(ISNA(_xlfn.XLOOKUP(Q715, Organizations!Q:Q, Organizations!P:P, "")), "NO ORG NAME", IF(_xlfn.XLOOKUP(Q715, Organizations!Q:Q, Organizations!P:P, "")="", "NO PRIORITY", _xlfn.XLOOKUP(Q715, Organizations!Q:Q, Organizations!P:P, ""))))</f>
        <v>NO PRIORITY</v>
      </c>
      <c r="R715" s="9" t="str">
        <f t="shared" si="11"/>
        <v>Gordon Food Service|Freddy Sheir</v>
      </c>
    </row>
    <row r="716" spans="2:18" ht="30.2" customHeight="1">
      <c r="B716" s="212" t="str">
        <f>IF(D716="", "NO PRIORITY", IF(ISNA(_xlfn.XLOOKUP(D716, Organizations!C:C, Organizations!B:B, "")), "NO ORG NAME", IF(_xlfn.XLOOKUP(D716, Organizations!C:C, Organizations!B:B, "")="", "NO PRIORITY", _xlfn.XLOOKUP(D716, Organizations!C:C, Organizations!B:B, ""))))</f>
        <v>A</v>
      </c>
      <c r="C716" s="130" t="s">
        <v>3436</v>
      </c>
      <c r="D716" s="161" t="s">
        <v>853</v>
      </c>
      <c r="E716" s="160" t="s">
        <v>2380</v>
      </c>
      <c r="F716" s="36"/>
      <c r="G716" s="48"/>
      <c r="H716" s="159" t="s">
        <v>138</v>
      </c>
      <c r="I716" s="52"/>
      <c r="J716" s="53"/>
      <c r="K716" s="38"/>
      <c r="L716" s="157"/>
      <c r="M716" s="50"/>
      <c r="N716" s="61"/>
      <c r="O716" s="38" t="str">
        <f>IF(Q716="", "NO PRIORITY", IF(ISNA(_xlfn.XLOOKUP(Q716, Organizations!Q:Q, Organizations!P:P, "")), "NO ORG NAME", IF(_xlfn.XLOOKUP(Q716, Organizations!Q:Q, Organizations!P:P, "")="", "NO PRIORITY", _xlfn.XLOOKUP(Q716, Organizations!Q:Q, Organizations!P:P, ""))))</f>
        <v>NO PRIORITY</v>
      </c>
      <c r="R716" s="9" t="str">
        <f t="shared" si="11"/>
        <v>Gordon Food Service|Chad Bruinslott</v>
      </c>
    </row>
    <row r="717" spans="2:18" ht="30.2" customHeight="1">
      <c r="B717" s="212" t="str">
        <f>IF(D717="", "NO PRIORITY", IF(ISNA(_xlfn.XLOOKUP(D717, Organizations!C:C, Organizations!B:B, "")), "NO ORG NAME", IF(_xlfn.XLOOKUP(D717, Organizations!C:C, Organizations!B:B, "")="", "NO PRIORITY", _xlfn.XLOOKUP(D717, Organizations!C:C, Organizations!B:B, ""))))</f>
        <v>A</v>
      </c>
      <c r="C717" s="130" t="s">
        <v>3437</v>
      </c>
      <c r="D717" s="161" t="s">
        <v>853</v>
      </c>
      <c r="E717" s="160" t="s">
        <v>2377</v>
      </c>
      <c r="F717" s="36"/>
      <c r="G717" s="48"/>
      <c r="H717" s="159"/>
      <c r="I717" s="52"/>
      <c r="J717" s="53"/>
      <c r="K717" s="38"/>
      <c r="L717" s="157"/>
      <c r="M717" s="50"/>
      <c r="N717" s="61"/>
      <c r="O717" s="38" t="str">
        <f>IF(Q717="", "NO PRIORITY", IF(ISNA(_xlfn.XLOOKUP(Q717, Organizations!Q:Q, Organizations!P:P, "")), "NO ORG NAME", IF(_xlfn.XLOOKUP(Q717, Organizations!Q:Q, Organizations!P:P, "")="", "NO PRIORITY", _xlfn.XLOOKUP(Q717, Organizations!Q:Q, Organizations!P:P, ""))))</f>
        <v>NO PRIORITY</v>
      </c>
      <c r="R717" s="9" t="str">
        <f t="shared" si="11"/>
        <v>Gordon Food Service|Erin Rogers</v>
      </c>
    </row>
    <row r="718" spans="2:18" ht="30.2" customHeight="1">
      <c r="B718" s="212" t="str">
        <f>IF(D718="", "NO PRIORITY", IF(ISNA(_xlfn.XLOOKUP(D718, Organizations!C:C, Organizations!B:B, "")), "NO ORG NAME", IF(_xlfn.XLOOKUP(D718, Organizations!C:C, Organizations!B:B, "")="", "NO PRIORITY", _xlfn.XLOOKUP(D718, Organizations!C:C, Organizations!B:B, ""))))</f>
        <v>A</v>
      </c>
      <c r="C718" s="130" t="s">
        <v>3438</v>
      </c>
      <c r="D718" s="161" t="s">
        <v>853</v>
      </c>
      <c r="E718" s="160" t="s">
        <v>2377</v>
      </c>
      <c r="F718" s="36"/>
      <c r="G718" s="48"/>
      <c r="H718" s="159"/>
      <c r="I718" s="52"/>
      <c r="J718" s="53"/>
      <c r="K718" s="38"/>
      <c r="L718" s="157"/>
      <c r="M718" s="50"/>
      <c r="N718" s="61"/>
      <c r="O718" s="38" t="str">
        <f>IF(Q718="", "NO PRIORITY", IF(ISNA(_xlfn.XLOOKUP(Q718, Organizations!Q:Q, Organizations!P:P, "")), "NO ORG NAME", IF(_xlfn.XLOOKUP(Q718, Organizations!Q:Q, Organizations!P:P, "")="", "NO PRIORITY", _xlfn.XLOOKUP(Q718, Organizations!Q:Q, Organizations!P:P, ""))))</f>
        <v>NO PRIORITY</v>
      </c>
      <c r="R718" s="9" t="str">
        <f t="shared" si="11"/>
        <v>Gordon Food Service|Brittany Bradley</v>
      </c>
    </row>
    <row r="719" spans="2:18" ht="30.2" customHeight="1">
      <c r="B719" s="212" t="str">
        <f>IF(D719="", "NO PRIORITY", IF(ISNA(_xlfn.XLOOKUP(D719, Organizations!C:C, Organizations!B:B, "")), "NO ORG NAME", IF(_xlfn.XLOOKUP(D719, Organizations!C:C, Organizations!B:B, "")="", "NO PRIORITY", _xlfn.XLOOKUP(D719, Organizations!C:C, Organizations!B:B, ""))))</f>
        <v>A</v>
      </c>
      <c r="C719" s="130" t="s">
        <v>3439</v>
      </c>
      <c r="D719" s="161" t="s">
        <v>853</v>
      </c>
      <c r="E719" s="160" t="s">
        <v>2377</v>
      </c>
      <c r="F719" s="36"/>
      <c r="G719" s="48"/>
      <c r="H719" s="159"/>
      <c r="I719" s="52"/>
      <c r="J719" s="53"/>
      <c r="K719" s="38"/>
      <c r="L719" s="157"/>
      <c r="M719" s="50"/>
      <c r="N719" s="61"/>
      <c r="O719" s="38" t="str">
        <f>IF(Q719="", "NO PRIORITY", IF(ISNA(_xlfn.XLOOKUP(Q719, Organizations!Q:Q, Organizations!P:P, "")), "NO ORG NAME", IF(_xlfn.XLOOKUP(Q719, Organizations!Q:Q, Organizations!P:P, "")="", "NO PRIORITY", _xlfn.XLOOKUP(Q719, Organizations!Q:Q, Organizations!P:P, ""))))</f>
        <v>NO PRIORITY</v>
      </c>
      <c r="R719" s="9" t="str">
        <f t="shared" si="11"/>
        <v>Gordon Food Service|Kevin Skukalek</v>
      </c>
    </row>
    <row r="720" spans="2:18" ht="30.2" customHeight="1">
      <c r="B720" s="212" t="str">
        <f>IF(D720="", "NO PRIORITY", IF(ISNA(_xlfn.XLOOKUP(D720, Organizations!C:C, Organizations!B:B, "")), "NO ORG NAME", IF(_xlfn.XLOOKUP(D720, Organizations!C:C, Organizations!B:B, "")="", "NO PRIORITY", _xlfn.XLOOKUP(D720, Organizations!C:C, Organizations!B:B, ""))))</f>
        <v>NO PRIORITY</v>
      </c>
      <c r="C720" s="130" t="s">
        <v>3440</v>
      </c>
      <c r="D720" s="161" t="s">
        <v>474</v>
      </c>
      <c r="E720" s="160" t="s">
        <v>2438</v>
      </c>
      <c r="F720" s="36"/>
      <c r="G720" s="48"/>
      <c r="H720" s="159"/>
      <c r="I720" s="52"/>
      <c r="J720" s="53"/>
      <c r="K720" s="38"/>
      <c r="L720" s="157"/>
      <c r="M720" s="50"/>
      <c r="N720" s="61"/>
      <c r="O720" s="38" t="str">
        <f>IF(Q720="", "NO PRIORITY", IF(ISNA(_xlfn.XLOOKUP(Q720, Organizations!Q:Q, Organizations!P:P, "")), "NO ORG NAME", IF(_xlfn.XLOOKUP(Q720, Organizations!Q:Q, Organizations!P:P, "")="", "NO PRIORITY", _xlfn.XLOOKUP(Q720, Organizations!Q:Q, Organizations!P:P, ""))))</f>
        <v>NO PRIORITY</v>
      </c>
      <c r="R720" s="9" t="str">
        <f t="shared" si="11"/>
        <v>Charř 'd Brourbon Kitchen +Bar|Chef Leslie Irvin</v>
      </c>
    </row>
    <row r="721" spans="2:18" ht="30.2" customHeight="1">
      <c r="B721" s="212" t="str">
        <f>IF(D721="", "NO PRIORITY", IF(ISNA(_xlfn.XLOOKUP(D721, Organizations!C:C, Organizations!B:B, "")), "NO ORG NAME", IF(_xlfn.XLOOKUP(D721, Organizations!C:C, Organizations!B:B, "")="", "NO PRIORITY", _xlfn.XLOOKUP(D721, Organizations!C:C, Organizations!B:B, ""))))</f>
        <v>NO PRIORITY</v>
      </c>
      <c r="C721" s="130" t="s">
        <v>3441</v>
      </c>
      <c r="D721" s="161" t="s">
        <v>1598</v>
      </c>
      <c r="E721" s="160" t="s">
        <v>2403</v>
      </c>
      <c r="F721" s="36"/>
      <c r="G721" s="48" t="s">
        <v>3442</v>
      </c>
      <c r="H721" s="159" t="s">
        <v>150</v>
      </c>
      <c r="I721" s="52"/>
      <c r="J721" s="53" t="s">
        <v>3443</v>
      </c>
      <c r="K721" s="38" t="s">
        <v>1599</v>
      </c>
      <c r="L721" s="157" t="s">
        <v>169</v>
      </c>
      <c r="M721" s="50">
        <v>45249</v>
      </c>
      <c r="N721" s="61"/>
      <c r="O721" s="38" t="str">
        <f>IF(Q721="", "NO PRIORITY", IF(ISNA(_xlfn.XLOOKUP(Q721, Organizations!Q:Q, Organizations!P:P, "")), "NO ORG NAME", IF(_xlfn.XLOOKUP(Q721, Organizations!Q:Q, Organizations!P:P, "")="", "NO PRIORITY", _xlfn.XLOOKUP(Q721, Organizations!Q:Q, Organizations!P:P, ""))))</f>
        <v>NO PRIORITY</v>
      </c>
      <c r="R721" s="9" t="str">
        <f t="shared" si="11"/>
        <v>Silver Spring House|Joe Smith</v>
      </c>
    </row>
    <row r="722" spans="2:18" ht="30.2" customHeight="1">
      <c r="B722" s="212" t="str">
        <f>IF(D722="", "NO PRIORITY", IF(ISNA(_xlfn.XLOOKUP(D722, Organizations!C:C, Organizations!B:B, "")), "NO ORG NAME", IF(_xlfn.XLOOKUP(D722, Organizations!C:C, Organizations!B:B, "")="", "NO PRIORITY", _xlfn.XLOOKUP(D722, Organizations!C:C, Organizations!B:B, ""))))</f>
        <v>A</v>
      </c>
      <c r="C722" s="130" t="s">
        <v>3444</v>
      </c>
      <c r="D722" s="161" t="s">
        <v>853</v>
      </c>
      <c r="E722" s="160" t="s">
        <v>2377</v>
      </c>
      <c r="F722" s="36" t="s">
        <v>3445</v>
      </c>
      <c r="G722" s="48" t="s">
        <v>3446</v>
      </c>
      <c r="H722" s="159"/>
      <c r="I722" s="52"/>
      <c r="J722" s="53"/>
      <c r="K722" s="38"/>
      <c r="L722" s="157"/>
      <c r="M722" s="50"/>
      <c r="N722" s="61"/>
      <c r="O722" s="38" t="str">
        <f>IF(Q722="", "NO PRIORITY", IF(ISNA(_xlfn.XLOOKUP(Q722, Organizations!Q:Q, Organizations!P:P, "")), "NO ORG NAME", IF(_xlfn.XLOOKUP(Q722, Organizations!Q:Q, Organizations!P:P, "")="", "NO PRIORITY", _xlfn.XLOOKUP(Q722, Organizations!Q:Q, Organizations!P:P, ""))))</f>
        <v>NO PRIORITY</v>
      </c>
      <c r="R722" s="9" t="str">
        <f t="shared" si="11"/>
        <v>Gordon Food Service|Matt Dalicandro</v>
      </c>
    </row>
    <row r="723" spans="2:18" ht="30.2" customHeight="1">
      <c r="B723" s="212" t="s">
        <v>139</v>
      </c>
      <c r="C723" s="130" t="s">
        <v>3447</v>
      </c>
      <c r="D723" s="161" t="s">
        <v>1818</v>
      </c>
      <c r="E723" s="160" t="s">
        <v>3158</v>
      </c>
      <c r="F723" s="36" t="s">
        <v>3448</v>
      </c>
      <c r="G723" s="48" t="s">
        <v>3449</v>
      </c>
      <c r="H723" s="159" t="s">
        <v>150</v>
      </c>
      <c r="I723" s="52" t="s">
        <v>3450</v>
      </c>
      <c r="J723" s="53" t="s">
        <v>3451</v>
      </c>
      <c r="K723" s="38" t="s">
        <v>357</v>
      </c>
      <c r="L723" s="157" t="s">
        <v>169</v>
      </c>
      <c r="M723" s="50">
        <v>45469</v>
      </c>
      <c r="N723" s="61"/>
      <c r="O723" s="38" t="str">
        <f>IF(Q723="", "NO PRIORITY", IF(ISNA(_xlfn.XLOOKUP(Q723, Organizations!Q:Q, Organizations!P:P, "")), "NO ORG NAME", IF(_xlfn.XLOOKUP(Q723, Organizations!Q:Q, Organizations!P:P, "")="", "NO PRIORITY", _xlfn.XLOOKUP(Q723, Organizations!Q:Q, Organizations!P:P, ""))))</f>
        <v>NO PRIORITY</v>
      </c>
      <c r="R723" s="9" t="str">
        <f t="shared" si="11"/>
        <v>University of Dayton|Joan Bauman</v>
      </c>
    </row>
    <row r="724" spans="2:18" ht="30.2" customHeight="1">
      <c r="B724" s="212" t="str">
        <f>IF(D724="", "NO PRIORITY", IF(ISNA(_xlfn.XLOOKUP(D724, Organizations!C:C, Organizations!B:B, "")), "NO ORG NAME", IF(_xlfn.XLOOKUP(D724, Organizations!C:C, Organizations!B:B, "")="", "NO PRIORITY", _xlfn.XLOOKUP(D724, Organizations!C:C, Organizations!B:B, ""))))</f>
        <v>A</v>
      </c>
      <c r="C724" s="130" t="s">
        <v>3452</v>
      </c>
      <c r="D724" s="161" t="s">
        <v>1745</v>
      </c>
      <c r="E724" s="160" t="s">
        <v>2438</v>
      </c>
      <c r="F724" s="36" t="s">
        <v>3453</v>
      </c>
      <c r="G724" s="48" t="s">
        <v>3454</v>
      </c>
      <c r="H724" s="159" t="s">
        <v>150</v>
      </c>
      <c r="I724" s="52" t="s">
        <v>3455</v>
      </c>
      <c r="J724" s="53" t="s">
        <v>3456</v>
      </c>
      <c r="K724" s="38" t="s">
        <v>343</v>
      </c>
      <c r="L724" s="157" t="s">
        <v>169</v>
      </c>
      <c r="M724" s="50">
        <v>43210</v>
      </c>
      <c r="N724" s="61"/>
      <c r="O724" s="38" t="str">
        <f>IF(Q724="", "NO PRIORITY", IF(ISNA(_xlfn.XLOOKUP(Q724, Organizations!Q:Q, Organizations!P:P, "")), "NO ORG NAME", IF(_xlfn.XLOOKUP(Q724, Organizations!Q:Q, Organizations!P:P, "")="", "NO PRIORITY", _xlfn.XLOOKUP(Q724, Organizations!Q:Q, Organizations!P:P, ""))))</f>
        <v>NO PRIORITY</v>
      </c>
      <c r="R724" s="9" t="str">
        <f t="shared" si="11"/>
        <v>The Ohio State University|Ben Flores</v>
      </c>
    </row>
    <row r="725" spans="2:18" ht="30.2" customHeight="1">
      <c r="B725" s="212" t="str">
        <f>IF(D725="", "NO PRIORITY", IF(ISNA(_xlfn.XLOOKUP(D725, Organizations!C:C, Organizations!B:B, "")), "NO ORG NAME", IF(_xlfn.XLOOKUP(D725, Organizations!C:C, Organizations!B:B, "")="", "NO PRIORITY", _xlfn.XLOOKUP(D725, Organizations!C:C, Organizations!B:B, ""))))</f>
        <v>NO PRIORITY</v>
      </c>
      <c r="C725" s="130" t="s">
        <v>3457</v>
      </c>
      <c r="D725" s="161" t="s">
        <v>1719</v>
      </c>
      <c r="E725" s="160" t="s">
        <v>2380</v>
      </c>
      <c r="F725" s="36" t="s">
        <v>3458</v>
      </c>
      <c r="G725" s="48" t="s">
        <v>3459</v>
      </c>
      <c r="H725" s="159" t="s">
        <v>150</v>
      </c>
      <c r="I725" s="52" t="s">
        <v>138</v>
      </c>
      <c r="J725" s="53" t="s">
        <v>3460</v>
      </c>
      <c r="K725" s="38" t="s">
        <v>343</v>
      </c>
      <c r="L725" s="157" t="s">
        <v>169</v>
      </c>
      <c r="M725" s="50">
        <v>43210</v>
      </c>
      <c r="N725" s="61"/>
      <c r="O725" s="38" t="str">
        <f>IF(Q725="", "NO PRIORITY", IF(ISNA(_xlfn.XLOOKUP(Q725, Organizations!Q:Q, Organizations!P:P, "")), "NO ORG NAME", IF(_xlfn.XLOOKUP(Q725, Organizations!Q:Q, Organizations!P:P, "")="", "NO PRIORITY", _xlfn.XLOOKUP(Q725, Organizations!Q:Q, Organizations!P:P, ""))))</f>
        <v>NO PRIORITY</v>
      </c>
      <c r="R725" s="9" t="str">
        <f t="shared" si="11"/>
        <v>The Blackwell Inn|John Lathrop</v>
      </c>
    </row>
    <row r="726" spans="2:18" ht="30.2" customHeight="1">
      <c r="B726" s="212" t="str">
        <f>IF(D726="", "NO PRIORITY", IF(ISNA(_xlfn.XLOOKUP(D726, Organizations!C:C, Organizations!B:B, "")), "NO ORG NAME", IF(_xlfn.XLOOKUP(D726, Organizations!C:C, Organizations!B:B, "")="", "NO PRIORITY", _xlfn.XLOOKUP(D726, Organizations!C:C, Organizations!B:B, ""))))</f>
        <v>NO PRIORITY</v>
      </c>
      <c r="C726" s="130" t="s">
        <v>3461</v>
      </c>
      <c r="D726" s="161" t="s">
        <v>644</v>
      </c>
      <c r="E726" s="160" t="s">
        <v>2380</v>
      </c>
      <c r="F726" s="36" t="s">
        <v>3462</v>
      </c>
      <c r="G726" s="48" t="s">
        <v>3463</v>
      </c>
      <c r="H726" s="159" t="s">
        <v>304</v>
      </c>
      <c r="I726" s="52"/>
      <c r="J726" s="53"/>
      <c r="K726" s="38"/>
      <c r="L726" s="157"/>
      <c r="M726" s="50"/>
      <c r="N726" s="61"/>
      <c r="O726" s="38" t="str">
        <f>IF(Q726="", "NO PRIORITY", IF(ISNA(_xlfn.XLOOKUP(Q726, Organizations!Q:Q, Organizations!P:P, "")), "NO ORG NAME", IF(_xlfn.XLOOKUP(Q726, Organizations!Q:Q, Organizations!P:P, "")="", "NO PRIORITY", _xlfn.XLOOKUP(Q726, Organizations!Q:Q, Organizations!P:P, ""))))</f>
        <v>NO PRIORITY</v>
      </c>
      <c r="R726" s="9" t="str">
        <f t="shared" si="11"/>
        <v>Dorthy Lane Market|Jack Gridley</v>
      </c>
    </row>
    <row r="727" spans="2:18" ht="30.2" customHeight="1">
      <c r="B727" s="212" t="str">
        <f>IF(D727="", "NO PRIORITY", IF(ISNA(_xlfn.XLOOKUP(D727, Organizations!C:C, Organizations!B:B, "")), "NO ORG NAME", IF(_xlfn.XLOOKUP(D727, Organizations!C:C, Organizations!B:B, "")="", "NO PRIORITY", _xlfn.XLOOKUP(D727, Organizations!C:C, Organizations!B:B, ""))))</f>
        <v>NO PRIORITY</v>
      </c>
      <c r="C727" s="130" t="s">
        <v>3464</v>
      </c>
      <c r="D727" s="161" t="s">
        <v>1214</v>
      </c>
      <c r="E727" s="160" t="s">
        <v>2380</v>
      </c>
      <c r="F727" s="36"/>
      <c r="G727" s="48"/>
      <c r="H727" s="159"/>
      <c r="I727" s="52"/>
      <c r="J727" s="53"/>
      <c r="K727" s="38"/>
      <c r="L727" s="157"/>
      <c r="M727" s="50"/>
      <c r="N727" s="61"/>
      <c r="O727" s="38" t="str">
        <f>IF(Q727="", "NO PRIORITY", IF(ISNA(_xlfn.XLOOKUP(Q727, Organizations!Q:Q, Organizations!P:P, "")), "NO ORG NAME", IF(_xlfn.XLOOKUP(Q727, Organizations!Q:Q, Organizations!P:P, "")="", "NO PRIORITY", _xlfn.XLOOKUP(Q727, Organizations!Q:Q, Organizations!P:P, ""))))</f>
        <v>NO PRIORITY</v>
      </c>
      <c r="R727" s="9" t="str">
        <f t="shared" si="11"/>
        <v>Milano's Pizza,Subs and Taps|Larry Adkisson</v>
      </c>
    </row>
    <row r="728" spans="2:18" ht="30.2" customHeight="1">
      <c r="B728" s="212" t="str">
        <f>IF(D728="", "NO PRIORITY", IF(ISNA(_xlfn.XLOOKUP(D728, Organizations!C:C, Organizations!B:B, "")), "NO ORG NAME", IF(_xlfn.XLOOKUP(D728, Organizations!C:C, Organizations!B:B, "")="", "NO PRIORITY", _xlfn.XLOOKUP(D728, Organizations!C:C, Organizations!B:B, ""))))</f>
        <v>A</v>
      </c>
      <c r="C728" s="130" t="s">
        <v>3465</v>
      </c>
      <c r="D728" s="161" t="s">
        <v>439</v>
      </c>
      <c r="E728" s="160" t="s">
        <v>2542</v>
      </c>
      <c r="F728" s="36" t="s">
        <v>3466</v>
      </c>
      <c r="G728" s="48" t="s">
        <v>3467</v>
      </c>
      <c r="H728" s="159" t="s">
        <v>150</v>
      </c>
      <c r="I728" s="52"/>
      <c r="J728" s="53" t="s">
        <v>3468</v>
      </c>
      <c r="K728" s="38" t="s">
        <v>343</v>
      </c>
      <c r="L728" s="157" t="s">
        <v>169</v>
      </c>
      <c r="M728" s="50">
        <v>43215</v>
      </c>
      <c r="N728" s="61"/>
      <c r="O728" s="38" t="str">
        <f>IF(Q728="", "NO PRIORITY", IF(ISNA(_xlfn.XLOOKUP(Q728, Organizations!Q:Q, Organizations!P:P, "")), "NO ORG NAME", IF(_xlfn.XLOOKUP(Q728, Organizations!Q:Q, Organizations!P:P, "")="", "NO PRIORITY", _xlfn.XLOOKUP(Q728, Organizations!Q:Q, Organizations!P:P, ""))))</f>
        <v>NO PRIORITY</v>
      </c>
      <c r="R728" s="9" t="str">
        <f t="shared" si="11"/>
        <v>Cameron Mitchell restaurant group|Renata Irving</v>
      </c>
    </row>
    <row r="729" spans="2:18" ht="30.2" customHeight="1">
      <c r="B729" s="212" t="str">
        <f>IF(D729="", "NO PRIORITY", IF(ISNA(_xlfn.XLOOKUP(D729, Organizations!C:C, Organizations!B:B, "")), "NO ORG NAME", IF(_xlfn.XLOOKUP(D729, Organizations!C:C, Organizations!B:B, "")="", "NO PRIORITY", _xlfn.XLOOKUP(D729, Organizations!C:C, Organizations!B:B, ""))))</f>
        <v>NO PRIORITY</v>
      </c>
      <c r="C729" s="130" t="s">
        <v>3469</v>
      </c>
      <c r="D729" s="161" t="s">
        <v>1782</v>
      </c>
      <c r="E729" s="160" t="s">
        <v>3158</v>
      </c>
      <c r="F729" s="36" t="s">
        <v>3470</v>
      </c>
      <c r="G729" s="48" t="s">
        <v>3471</v>
      </c>
      <c r="H729" s="159" t="s">
        <v>150</v>
      </c>
      <c r="I729" s="52"/>
      <c r="J729" s="53"/>
      <c r="K729" s="38"/>
      <c r="L729" s="157"/>
      <c r="M729" s="50"/>
      <c r="N729" s="61"/>
      <c r="O729" s="38" t="str">
        <f>IF(Q729="", "NO PRIORITY", IF(ISNA(_xlfn.XLOOKUP(Q729, Organizations!Q:Q, Organizations!P:P, "")), "NO ORG NAME", IF(_xlfn.XLOOKUP(Q729, Organizations!Q:Q, Organizations!P:P, "")="", "NO PRIORITY", _xlfn.XLOOKUP(Q729, Organizations!Q:Q, Organizations!P:P, ""))))</f>
        <v>NO PRIORITY</v>
      </c>
      <c r="R729" s="9" t="str">
        <f t="shared" si="11"/>
        <v>Tin Caps Milb Team Fort Wayne|Alec Bayman</v>
      </c>
    </row>
    <row r="730" spans="2:18" ht="30.2" customHeight="1">
      <c r="B730" s="212" t="str">
        <f>IF(D730="", "NO PRIORITY", IF(ISNA(_xlfn.XLOOKUP(D730, Organizations!C:C, Organizations!B:B, "")), "NO ORG NAME", IF(_xlfn.XLOOKUP(D730, Organizations!C:C, Organizations!B:B, "")="", "NO PRIORITY", _xlfn.XLOOKUP(D730, Organizations!C:C, Organizations!B:B, ""))))</f>
        <v>NO PRIORITY</v>
      </c>
      <c r="C730" s="130" t="s">
        <v>3472</v>
      </c>
      <c r="D730" s="161" t="s">
        <v>872</v>
      </c>
      <c r="E730" s="160" t="s">
        <v>2377</v>
      </c>
      <c r="F730" s="36" t="s">
        <v>3473</v>
      </c>
      <c r="G730" s="48" t="s">
        <v>3474</v>
      </c>
      <c r="H730" s="159" t="s">
        <v>141</v>
      </c>
      <c r="I730" s="52"/>
      <c r="J730" s="53"/>
      <c r="K730" s="38"/>
      <c r="L730" s="157"/>
      <c r="M730" s="50"/>
      <c r="N730" s="61"/>
      <c r="O730" s="38" t="str">
        <f>IF(Q730="", "NO PRIORITY", IF(ISNA(_xlfn.XLOOKUP(Q730, Organizations!Q:Q, Organizations!P:P, "")), "NO ORG NAME", IF(_xlfn.XLOOKUP(Q730, Organizations!Q:Q, Organizations!P:P, "")="", "NO PRIORITY", _xlfn.XLOOKUP(Q730, Organizations!Q:Q, Organizations!P:P, ""))))</f>
        <v>NO PRIORITY</v>
      </c>
      <c r="R730" s="9" t="str">
        <f t="shared" si="11"/>
        <v>Greco PA|Jim Kokoowski</v>
      </c>
    </row>
    <row r="731" spans="2:18" ht="30.2" customHeight="1">
      <c r="B731" s="212" t="str">
        <f>IF(D731="", "NO PRIORITY", IF(ISNA(_xlfn.XLOOKUP(D731, Organizations!C:C, Organizations!B:B, "")), "NO ORG NAME", IF(_xlfn.XLOOKUP(D731, Organizations!C:C, Organizations!B:B, "")="", "NO PRIORITY", _xlfn.XLOOKUP(D731, Organizations!C:C, Organizations!B:B, ""))))</f>
        <v>NO PRIORITY</v>
      </c>
      <c r="C731" s="130" t="s">
        <v>3475</v>
      </c>
      <c r="D731" s="161" t="s">
        <v>872</v>
      </c>
      <c r="E731" s="160" t="s">
        <v>2377</v>
      </c>
      <c r="F731" s="36" t="s">
        <v>3476</v>
      </c>
      <c r="G731" s="48" t="s">
        <v>3477</v>
      </c>
      <c r="H731" s="159" t="s">
        <v>141</v>
      </c>
      <c r="I731" s="52"/>
      <c r="J731" s="53"/>
      <c r="K731" s="38"/>
      <c r="L731" s="157"/>
      <c r="M731" s="50"/>
      <c r="N731" s="61"/>
      <c r="O731" s="38" t="str">
        <f>IF(Q731="", "NO PRIORITY", IF(ISNA(_xlfn.XLOOKUP(Q731, Organizations!Q:Q, Organizations!P:P, "")), "NO ORG NAME", IF(_xlfn.XLOOKUP(Q731, Organizations!Q:Q, Organizations!P:P, "")="", "NO PRIORITY", _xlfn.XLOOKUP(Q731, Organizations!Q:Q, Organizations!P:P, ""))))</f>
        <v>NO PRIORITY</v>
      </c>
      <c r="R731" s="9" t="str">
        <f t="shared" si="11"/>
        <v>Greco PA|Nathan Williamson</v>
      </c>
    </row>
    <row r="732" spans="2:18" ht="30.2" customHeight="1">
      <c r="B732" s="212" t="str">
        <f>IF(D732="", "NO PRIORITY", IF(ISNA(_xlfn.XLOOKUP(D732, Organizations!C:C, Organizations!B:B, "")), "NO ORG NAME", IF(_xlfn.XLOOKUP(D732, Organizations!C:C, Organizations!B:B, "")="", "NO PRIORITY", _xlfn.XLOOKUP(D732, Organizations!C:C, Organizations!B:B, ""))))</f>
        <v>NO PRIORITY</v>
      </c>
      <c r="C732" s="130" t="s">
        <v>3478</v>
      </c>
      <c r="D732" s="161" t="s">
        <v>872</v>
      </c>
      <c r="E732" s="160" t="s">
        <v>2377</v>
      </c>
      <c r="F732" s="36" t="s">
        <v>3479</v>
      </c>
      <c r="G732" s="48" t="s">
        <v>3480</v>
      </c>
      <c r="H732" s="159"/>
      <c r="I732" s="52"/>
      <c r="J732" s="53"/>
      <c r="K732" s="38"/>
      <c r="L732" s="157"/>
      <c r="M732" s="50"/>
      <c r="N732" s="61"/>
      <c r="O732" s="38" t="str">
        <f>IF(Q732="", "NO PRIORITY", IF(ISNA(_xlfn.XLOOKUP(Q732, Organizations!Q:Q, Organizations!P:P, "")), "NO ORG NAME", IF(_xlfn.XLOOKUP(Q732, Organizations!Q:Q, Organizations!P:P, "")="", "NO PRIORITY", _xlfn.XLOOKUP(Q732, Organizations!Q:Q, Organizations!P:P, ""))))</f>
        <v>NO PRIORITY</v>
      </c>
      <c r="R732" s="9" t="str">
        <f t="shared" si="11"/>
        <v>Greco PA|Gavin Federico</v>
      </c>
    </row>
    <row r="733" spans="2:18" ht="30.2" customHeight="1">
      <c r="B733" s="212" t="str">
        <f>IF(D733="", "NO PRIORITY", IF(ISNA(_xlfn.XLOOKUP(D733, Organizations!C:C, Organizations!B:B, "")), "NO ORG NAME", IF(_xlfn.XLOOKUP(D733, Organizations!C:C, Organizations!B:B, "")="", "NO PRIORITY", _xlfn.XLOOKUP(D733, Organizations!C:C, Organizations!B:B, ""))))</f>
        <v>A</v>
      </c>
      <c r="C733" s="130" t="s">
        <v>3481</v>
      </c>
      <c r="D733" s="161" t="s">
        <v>853</v>
      </c>
      <c r="E733" s="160" t="s">
        <v>2542</v>
      </c>
      <c r="F733" s="36"/>
      <c r="G733" s="48"/>
      <c r="H733" s="159"/>
      <c r="I733" s="52"/>
      <c r="J733" s="53"/>
      <c r="K733" s="38"/>
      <c r="L733" s="157"/>
      <c r="M733" s="50"/>
      <c r="N733" s="61"/>
      <c r="O733" s="38" t="str">
        <f>IF(Q733="", "NO PRIORITY", IF(ISNA(_xlfn.XLOOKUP(Q733, Organizations!Q:Q, Organizations!P:P, "")), "NO ORG NAME", IF(_xlfn.XLOOKUP(Q733, Organizations!Q:Q, Organizations!P:P, "")="", "NO PRIORITY", _xlfn.XLOOKUP(Q733, Organizations!Q:Q, Organizations!P:P, ""))))</f>
        <v>NO PRIORITY</v>
      </c>
      <c r="R733" s="9" t="str">
        <f t="shared" si="11"/>
        <v>Gordon Food Service|Maranda Thompson</v>
      </c>
    </row>
    <row r="734" spans="2:18" ht="30.2" customHeight="1">
      <c r="B734" s="212" t="str">
        <f>IF(D734="", "NO PRIORITY", IF(ISNA(_xlfn.XLOOKUP(D734, Organizations!C:C, Organizations!B:B, "")), "NO ORG NAME", IF(_xlfn.XLOOKUP(D734, Organizations!C:C, Organizations!B:B, "")="", "NO PRIORITY", _xlfn.XLOOKUP(D734, Organizations!C:C, Organizations!B:B, ""))))</f>
        <v>A</v>
      </c>
      <c r="C734" s="130" t="s">
        <v>3482</v>
      </c>
      <c r="D734" s="161" t="s">
        <v>853</v>
      </c>
      <c r="E734" s="160" t="s">
        <v>2542</v>
      </c>
      <c r="F734" s="36"/>
      <c r="G734" s="48"/>
      <c r="H734" s="159" t="s">
        <v>138</v>
      </c>
      <c r="I734" s="52"/>
      <c r="J734" s="53"/>
      <c r="K734" s="38"/>
      <c r="L734" s="157"/>
      <c r="M734" s="50"/>
      <c r="N734" s="61"/>
      <c r="O734" s="38" t="str">
        <f>IF(Q734="", "NO PRIORITY", IF(ISNA(_xlfn.XLOOKUP(Q734, Organizations!Q:Q, Organizations!P:P, "")), "NO ORG NAME", IF(_xlfn.XLOOKUP(Q734, Organizations!Q:Q, Organizations!P:P, "")="", "NO PRIORITY", _xlfn.XLOOKUP(Q734, Organizations!Q:Q, Organizations!P:P, ""))))</f>
        <v>NO PRIORITY</v>
      </c>
      <c r="R734" s="9" t="str">
        <f t="shared" si="11"/>
        <v>Gordon Food Service|Lauren Vanryn</v>
      </c>
    </row>
    <row r="735" spans="2:18" ht="30.2" customHeight="1">
      <c r="B735" s="212" t="str">
        <f>IF(D735="", "NO PRIORITY", IF(ISNA(_xlfn.XLOOKUP(D735, Organizations!C:C, Organizations!B:B, "")), "NO ORG NAME", IF(_xlfn.XLOOKUP(D735, Organizations!C:C, Organizations!B:B, "")="", "NO PRIORITY", _xlfn.XLOOKUP(D735, Organizations!C:C, Organizations!B:B, ""))))</f>
        <v>A+</v>
      </c>
      <c r="C735" s="130" t="s">
        <v>3483</v>
      </c>
      <c r="D735" s="161" t="s">
        <v>628</v>
      </c>
      <c r="E735" s="160" t="s">
        <v>2438</v>
      </c>
      <c r="F735" s="36"/>
      <c r="G735" s="48" t="s">
        <v>3484</v>
      </c>
      <c r="H735" s="159" t="s">
        <v>287</v>
      </c>
      <c r="I735" s="52"/>
      <c r="J735" s="53" t="s">
        <v>3485</v>
      </c>
      <c r="K735" s="38" t="s">
        <v>3486</v>
      </c>
      <c r="L735" s="157" t="s">
        <v>145</v>
      </c>
      <c r="M735" s="50">
        <v>60191</v>
      </c>
      <c r="N735" s="61" t="s">
        <v>3487</v>
      </c>
      <c r="O735" s="38" t="str">
        <f>IF(Q735="", "NO PRIORITY", IF(ISNA(_xlfn.XLOOKUP(Q735, Organizations!Q:Q, Organizations!P:P, "")), "NO ORG NAME", IF(_xlfn.XLOOKUP(Q735, Organizations!Q:Q, Organizations!P:P, "")="", "NO PRIORITY", _xlfn.XLOOKUP(Q735, Organizations!Q:Q, Organizations!P:P, ""))))</f>
        <v>NO PRIORITY</v>
      </c>
      <c r="R735" s="9" t="str">
        <f t="shared" si="11"/>
        <v>Direct Food Service|Chef Gaetano</v>
      </c>
    </row>
    <row r="736" spans="2:18" ht="30.2" customHeight="1">
      <c r="B736" s="212" t="str">
        <f>IF(D736="", "NO PRIORITY", IF(ISNA(_xlfn.XLOOKUP(D736, Organizations!C:C, Organizations!B:B, "")), "NO ORG NAME", IF(_xlfn.XLOOKUP(D736, Organizations!C:C, Organizations!B:B, "")="", "NO PRIORITY", _xlfn.XLOOKUP(D736, Organizations!C:C, Organizations!B:B, ""))))</f>
        <v>A</v>
      </c>
      <c r="C736" s="130" t="s">
        <v>2871</v>
      </c>
      <c r="D736" s="161" t="s">
        <v>1901</v>
      </c>
      <c r="E736" s="160" t="s">
        <v>2438</v>
      </c>
      <c r="F736" s="36"/>
      <c r="G736" s="48"/>
      <c r="H736" s="159"/>
      <c r="I736" s="52"/>
      <c r="J736" s="38"/>
      <c r="K736" s="38"/>
      <c r="L736" s="159"/>
      <c r="M736" s="52"/>
      <c r="N736" s="61"/>
      <c r="O736" s="38" t="str">
        <f>IF(Q736="", "NO PRIORITY", IF(ISNA(_xlfn.XLOOKUP(Q736, Organizations!Q:Q, Organizations!P:P, "")), "NO ORG NAME", IF(_xlfn.XLOOKUP(Q736, Organizations!Q:Q, Organizations!P:P, "")="", "NO PRIORITY", _xlfn.XLOOKUP(Q736, Organizations!Q:Q, Organizations!P:P, ""))))</f>
        <v>NO PRIORITY</v>
      </c>
      <c r="R736" s="9"/>
    </row>
    <row r="737" spans="2:18" ht="30.2" customHeight="1">
      <c r="B737" s="212" t="str">
        <f>IF(D737="", "NO PRIORITY", IF(ISNA(_xlfn.XLOOKUP(D737, Organizations!C:C, Organizations!B:B, "")), "NO ORG NAME", IF(_xlfn.XLOOKUP(D737, Organizations!C:C, Organizations!B:B, "")="", "NO PRIORITY", _xlfn.XLOOKUP(D737, Organizations!C:C, Organizations!B:B, ""))))</f>
        <v>A</v>
      </c>
      <c r="C737" s="130" t="s">
        <v>3488</v>
      </c>
      <c r="D737" s="161" t="s">
        <v>1551</v>
      </c>
      <c r="E737" s="160" t="s">
        <v>2438</v>
      </c>
      <c r="F737" s="36"/>
      <c r="G737" s="48"/>
      <c r="H737" s="159"/>
      <c r="I737" s="52"/>
      <c r="J737" s="53"/>
      <c r="K737" s="38"/>
      <c r="L737" s="157"/>
      <c r="M737" s="50"/>
      <c r="N737" s="61"/>
      <c r="O737" s="38" t="str">
        <f>IF(Q737="", "NO PRIORITY", IF(ISNA(_xlfn.XLOOKUP(Q737, Organizations!Q:Q, Organizations!P:P, "")), "NO ORG NAME", IF(_xlfn.XLOOKUP(Q737, Organizations!Q:Q, Organizations!P:P, "")="", "NO PRIORITY", _xlfn.XLOOKUP(Q737, Organizations!Q:Q, Organizations!P:P, ""))))</f>
        <v>NO PRIORITY</v>
      </c>
      <c r="R737" s="9" t="e">
        <f>IF(#REF!&lt;&gt;"",#REF! &amp; "|" &amp; D737, "")</f>
        <v>#REF!</v>
      </c>
    </row>
    <row r="738" spans="2:18" ht="30.2" customHeight="1">
      <c r="B738" s="212" t="str">
        <f>IF(D738="", "NO PRIORITY", IF(ISNA(_xlfn.XLOOKUP(D738, Organizations!C:C, Organizations!B:B, "")), "NO ORG NAME", IF(_xlfn.XLOOKUP(D738, Organizations!C:C, Organizations!B:B, "")="", "NO PRIORITY", _xlfn.XLOOKUP(D738, Organizations!C:C, Organizations!B:B, ""))))</f>
        <v>A</v>
      </c>
      <c r="C738" s="130" t="s">
        <v>3489</v>
      </c>
      <c r="D738" s="161" t="s">
        <v>1557</v>
      </c>
      <c r="E738" s="160" t="s">
        <v>2438</v>
      </c>
      <c r="F738" s="36"/>
      <c r="G738" s="48"/>
      <c r="H738" s="159"/>
      <c r="I738" s="52"/>
      <c r="J738" s="53"/>
      <c r="K738" s="38"/>
      <c r="L738" s="157"/>
      <c r="M738" s="50"/>
      <c r="N738" s="61"/>
      <c r="O738" s="38" t="str">
        <f>IF(Q738="", "NO PRIORITY", IF(ISNA(_xlfn.XLOOKUP(Q738, Organizations!Q:Q, Organizations!P:P, "")), "NO ORG NAME", IF(_xlfn.XLOOKUP(Q738, Organizations!Q:Q, Organizations!P:P, "")="", "NO PRIORITY", _xlfn.XLOOKUP(Q738, Organizations!Q:Q, Organizations!P:P, ""))))</f>
        <v>NO PRIORITY</v>
      </c>
      <c r="R738" s="9" t="e">
        <f>IF(#REF!&lt;&gt;"",#REF! &amp; "|" &amp; D738, "")</f>
        <v>#REF!</v>
      </c>
    </row>
    <row r="739" spans="2:18" ht="30.2" customHeight="1">
      <c r="B739" s="212" t="str">
        <f>IF(D739="", "NO PRIORITY", IF(ISNA(_xlfn.XLOOKUP(D739, Organizations!C:C, Organizations!B:B, "")), "NO ORG NAME", IF(_xlfn.XLOOKUP(D739, Organizations!C:C, Organizations!B:B, "")="", "NO PRIORITY", _xlfn.XLOOKUP(D739, Organizations!C:C, Organizations!B:B, ""))))</f>
        <v>A</v>
      </c>
      <c r="C739" s="130" t="s">
        <v>3490</v>
      </c>
      <c r="D739" s="161" t="s">
        <v>1140</v>
      </c>
      <c r="E739" s="160" t="s">
        <v>2438</v>
      </c>
      <c r="F739" s="36"/>
      <c r="G739" s="48"/>
      <c r="H739" s="159"/>
      <c r="I739" s="52"/>
      <c r="J739" s="53"/>
      <c r="K739" s="38"/>
      <c r="L739" s="157"/>
      <c r="M739" s="50"/>
      <c r="N739" s="61"/>
      <c r="O739" s="38" t="str">
        <f>IF(Q739="", "NO PRIORITY", IF(ISNA(_xlfn.XLOOKUP(Q739, Organizations!Q:Q, Organizations!P:P, "")), "NO ORG NAME", IF(_xlfn.XLOOKUP(Q739, Organizations!Q:Q, Organizations!P:P, "")="", "NO PRIORITY", _xlfn.XLOOKUP(Q739, Organizations!Q:Q, Organizations!P:P, ""))))</f>
        <v>NO PRIORITY</v>
      </c>
      <c r="R739" s="9" t="e">
        <f>IF(#REF!&lt;&gt;"",#REF! &amp; "|" &amp; D739, "")</f>
        <v>#REF!</v>
      </c>
    </row>
    <row r="740" spans="2:18" ht="30.2" customHeight="1">
      <c r="B740" s="212" t="str">
        <f>IF(D740="", "NO PRIORITY", IF(ISNA(_xlfn.XLOOKUP(D740, Organizations!C:C, Organizations!B:B, "")), "NO ORG NAME", IF(_xlfn.XLOOKUP(D740, Organizations!C:C, Organizations!B:B, "")="", "NO PRIORITY", _xlfn.XLOOKUP(D740, Organizations!C:C, Organizations!B:B, ""))))</f>
        <v>A+</v>
      </c>
      <c r="C740" s="130" t="s">
        <v>3491</v>
      </c>
      <c r="D740" s="161" t="s">
        <v>1535</v>
      </c>
      <c r="E740" s="160" t="s">
        <v>2403</v>
      </c>
      <c r="F740" s="36"/>
      <c r="G740" s="48"/>
      <c r="H740" s="159"/>
      <c r="I740" s="52"/>
      <c r="J740" s="53"/>
      <c r="K740" s="38"/>
      <c r="L740" s="157"/>
      <c r="M740" s="50"/>
      <c r="N740" s="61"/>
      <c r="O740" s="38" t="str">
        <f>IF(Q740="", "NO PRIORITY", IF(ISNA(_xlfn.XLOOKUP(Q740, Organizations!Q:Q, Organizations!P:P, "")), "NO ORG NAME", IF(_xlfn.XLOOKUP(Q740, Organizations!Q:Q, Organizations!P:P, "")="", "NO PRIORITY", _xlfn.XLOOKUP(Q740, Organizations!Q:Q, Organizations!P:P, ""))))</f>
        <v>NO PRIORITY</v>
      </c>
      <c r="R740" s="9" t="str">
        <f t="shared" si="11"/>
        <v>Russ|russ</v>
      </c>
    </row>
    <row r="741" spans="2:18" ht="30.2" customHeight="1">
      <c r="B741" s="212" t="str">
        <f>IF(D741="", "NO PRIORITY", IF(ISNA(_xlfn.XLOOKUP(D741, Organizations!C:C, Organizations!B:B, "")), "NO ORG NAME", IF(_xlfn.XLOOKUP(D741, Organizations!C:C, Organizations!B:B, "")="", "NO PRIORITY", _xlfn.XLOOKUP(D741, Organizations!C:C, Organizations!B:B, ""))))</f>
        <v>A</v>
      </c>
      <c r="C741" s="130" t="s">
        <v>3492</v>
      </c>
      <c r="D741" s="161" t="s">
        <v>853</v>
      </c>
      <c r="E741" s="160" t="s">
        <v>2542</v>
      </c>
      <c r="F741" s="36"/>
      <c r="G741" s="48"/>
      <c r="H741" s="159" t="s">
        <v>138</v>
      </c>
      <c r="I741" s="52"/>
      <c r="J741" s="53"/>
      <c r="K741" s="38"/>
      <c r="L741" s="157"/>
      <c r="M741" s="50"/>
      <c r="N741" s="61"/>
      <c r="O741" s="38" t="str">
        <f>IF(Q741="", "NO PRIORITY", IF(ISNA(_xlfn.XLOOKUP(Q741, Organizations!Q:Q, Organizations!P:P, "")), "NO ORG NAME", IF(_xlfn.XLOOKUP(Q741, Organizations!Q:Q, Organizations!P:P, "")="", "NO PRIORITY", _xlfn.XLOOKUP(Q741, Organizations!Q:Q, Organizations!P:P, ""))))</f>
        <v>NO PRIORITY</v>
      </c>
      <c r="R741" s="9" t="str">
        <f t="shared" si="11"/>
        <v>Gordon Food Service|alex wagner</v>
      </c>
    </row>
    <row r="742" spans="2:18" ht="30.2" customHeight="1">
      <c r="B742" s="212" t="str">
        <f>IF(D742="", "NO PRIORITY", IF(ISNA(_xlfn.XLOOKUP(D742, Organizations!C:C, Organizations!B:B, "")), "NO ORG NAME", IF(_xlfn.XLOOKUP(D742, Organizations!C:C, Organizations!B:B, "")="", "NO PRIORITY", _xlfn.XLOOKUP(D742, Organizations!C:C, Organizations!B:B, ""))))</f>
        <v>A</v>
      </c>
      <c r="C742" s="130" t="s">
        <v>3493</v>
      </c>
      <c r="D742" s="161" t="s">
        <v>853</v>
      </c>
      <c r="E742" s="160" t="s">
        <v>2377</v>
      </c>
      <c r="F742" s="36" t="s">
        <v>3494</v>
      </c>
      <c r="G742" s="48"/>
      <c r="H742" s="159" t="s">
        <v>150</v>
      </c>
      <c r="I742" s="52"/>
      <c r="J742" s="53"/>
      <c r="K742" s="38"/>
      <c r="L742" s="157"/>
      <c r="M742" s="50"/>
      <c r="N742" s="61"/>
      <c r="O742" s="38" t="str">
        <f>IF(Q742="", "NO PRIORITY", IF(ISNA(_xlfn.XLOOKUP(Q742, Organizations!Q:Q, Organizations!P:P, "")), "NO ORG NAME", IF(_xlfn.XLOOKUP(Q742, Organizations!Q:Q, Organizations!P:P, "")="", "NO PRIORITY", _xlfn.XLOOKUP(Q742, Organizations!Q:Q, Organizations!P:P, ""))))</f>
        <v>NO PRIORITY</v>
      </c>
      <c r="R742" s="9" t="str">
        <f t="shared" si="11"/>
        <v>Gordon Food Service|Aric Nichols</v>
      </c>
    </row>
    <row r="743" spans="2:18" ht="30.2" customHeight="1">
      <c r="B743" s="212" t="str">
        <f>IF(D743="", "NO PRIORITY", IF(ISNA(_xlfn.XLOOKUP(D743, Organizations!C:C, Organizations!B:B, "")), "NO ORG NAME", IF(_xlfn.XLOOKUP(D743, Organizations!C:C, Organizations!B:B, "")="", "NO PRIORITY", _xlfn.XLOOKUP(D743, Organizations!C:C, Organizations!B:B, ""))))</f>
        <v>A</v>
      </c>
      <c r="C743" s="130" t="s">
        <v>3495</v>
      </c>
      <c r="D743" s="161" t="s">
        <v>853</v>
      </c>
      <c r="E743" s="160" t="s">
        <v>2377</v>
      </c>
      <c r="F743" s="36" t="s">
        <v>3496</v>
      </c>
      <c r="G743" s="48"/>
      <c r="H743" s="159" t="s">
        <v>150</v>
      </c>
      <c r="I743" s="52"/>
      <c r="J743" s="53"/>
      <c r="K743" s="38"/>
      <c r="L743" s="157"/>
      <c r="M743" s="50"/>
      <c r="N743" s="61"/>
      <c r="O743" s="38" t="str">
        <f>IF(Q743="", "NO PRIORITY", IF(ISNA(_xlfn.XLOOKUP(Q743, Organizations!Q:Q, Organizations!P:P, "")), "NO ORG NAME", IF(_xlfn.XLOOKUP(Q743, Organizations!Q:Q, Organizations!P:P, "")="", "NO PRIORITY", _xlfn.XLOOKUP(Q743, Organizations!Q:Q, Organizations!P:P, ""))))</f>
        <v>NO PRIORITY</v>
      </c>
      <c r="R743" s="9" t="str">
        <f t="shared" ref="R743:R806" si="12">IF(D743&lt;&gt;"", D743 &amp; "|" &amp; C743, "")</f>
        <v>Gordon Food Service|Martin Hart</v>
      </c>
    </row>
    <row r="744" spans="2:18" ht="30.2" customHeight="1">
      <c r="B744" s="212" t="s">
        <v>154</v>
      </c>
      <c r="C744" s="130" t="s">
        <v>3497</v>
      </c>
      <c r="D744" s="161" t="s">
        <v>587</v>
      </c>
      <c r="E744" s="160" t="s">
        <v>2438</v>
      </c>
      <c r="F744" s="36"/>
      <c r="G744" s="48"/>
      <c r="H744" s="159" t="s">
        <v>138</v>
      </c>
      <c r="I744" s="52"/>
      <c r="J744" s="53"/>
      <c r="K744" s="38"/>
      <c r="L744" s="157"/>
      <c r="M744" s="50"/>
      <c r="N744" s="61"/>
      <c r="O744" s="38" t="str">
        <f>IF(Q744="", "NO PRIORITY", IF(ISNA(_xlfn.XLOOKUP(Q744, Organizations!Q:Q, Organizations!P:P, "")), "NO ORG NAME", IF(_xlfn.XLOOKUP(Q744, Organizations!Q:Q, Organizations!P:P, "")="", "NO PRIORITY", _xlfn.XLOOKUP(Q744, Organizations!Q:Q, Organizations!P:P, ""))))</f>
        <v>NO PRIORITY</v>
      </c>
      <c r="R744" s="9" t="str">
        <f t="shared" si="12"/>
        <v>Culinary Misfits|Erin</v>
      </c>
    </row>
    <row r="745" spans="2:18" ht="30.2" customHeight="1">
      <c r="B745" s="212" t="str">
        <f>IF(D745="", "NO PRIORITY", IF(ISNA(_xlfn.XLOOKUP(D745, Organizations!C:C, Organizations!B:B, "")), "NO ORG NAME", IF(_xlfn.XLOOKUP(D745, Organizations!C:C, Organizations!B:B, "")="", "NO PRIORITY", _xlfn.XLOOKUP(D745, Organizations!C:C, Organizations!B:B, ""))))</f>
        <v>A</v>
      </c>
      <c r="C745" s="130" t="s">
        <v>3498</v>
      </c>
      <c r="D745" s="161" t="s">
        <v>553</v>
      </c>
      <c r="E745" s="160" t="s">
        <v>2438</v>
      </c>
      <c r="F745" s="36" t="s">
        <v>3499</v>
      </c>
      <c r="G745" s="48"/>
      <c r="H745" s="159" t="s">
        <v>138</v>
      </c>
      <c r="I745" s="52"/>
      <c r="J745" s="53"/>
      <c r="K745" s="38"/>
      <c r="L745" s="157"/>
      <c r="M745" s="50"/>
      <c r="N745" s="61"/>
      <c r="O745" s="38" t="str">
        <f>IF(Q745="", "NO PRIORITY", IF(ISNA(_xlfn.XLOOKUP(Q745, Organizations!Q:Q, Organizations!P:P, "")), "NO ORG NAME", IF(_xlfn.XLOOKUP(Q745, Organizations!Q:Q, Organizations!P:P, "")="", "NO PRIORITY", _xlfn.XLOOKUP(Q745, Organizations!Q:Q, Organizations!P:P, ""))))</f>
        <v>NO PRIORITY</v>
      </c>
      <c r="R745" s="9" t="str">
        <f t="shared" si="12"/>
        <v>Coppolillo's|Chef JR</v>
      </c>
    </row>
    <row r="746" spans="2:18" ht="30.2" customHeight="1">
      <c r="B746" s="312" t="s">
        <v>154</v>
      </c>
      <c r="C746" s="130" t="s">
        <v>3500</v>
      </c>
      <c r="D746" s="161" t="s">
        <v>338</v>
      </c>
      <c r="E746" s="160" t="s">
        <v>2438</v>
      </c>
      <c r="F746" s="36"/>
      <c r="G746" s="48"/>
      <c r="H746" s="159" t="s">
        <v>138</v>
      </c>
      <c r="I746" s="52"/>
      <c r="J746" s="53"/>
      <c r="K746" s="38"/>
      <c r="L746" s="157"/>
      <c r="M746" s="50"/>
      <c r="N746" s="61"/>
      <c r="O746" s="38" t="str">
        <f>IF(Q746="", "NO PRIORITY", IF(ISNA(_xlfn.XLOOKUP(Q746, Organizations!Q:Q, Organizations!P:P, "")), "NO ORG NAME", IF(_xlfn.XLOOKUP(Q746, Organizations!Q:Q, Organizations!P:P, "")="", "NO PRIORITY", _xlfn.XLOOKUP(Q746, Organizations!Q:Q, Organizations!P:P, ""))))</f>
        <v>NO PRIORITY</v>
      </c>
      <c r="R746" s="9" t="e">
        <f>IF(#REF!&lt;&gt;"",#REF! &amp; "|" &amp; D746, "")</f>
        <v>#REF!</v>
      </c>
    </row>
    <row r="747" spans="2:18" ht="30.2" customHeight="1">
      <c r="B747" s="312" t="s">
        <v>154</v>
      </c>
      <c r="C747" s="130" t="s">
        <v>3501</v>
      </c>
      <c r="D747" s="161" t="s">
        <v>480</v>
      </c>
      <c r="E747" s="160" t="s">
        <v>2438</v>
      </c>
      <c r="F747" s="36"/>
      <c r="G747" s="48"/>
      <c r="H747" s="159" t="s">
        <v>138</v>
      </c>
      <c r="I747" s="52"/>
      <c r="J747" s="53"/>
      <c r="K747" s="38"/>
      <c r="L747" s="157"/>
      <c r="M747" s="50"/>
      <c r="N747" s="61"/>
      <c r="O747" s="38" t="str">
        <f>IF(Q747="", "NO PRIORITY", IF(ISNA(_xlfn.XLOOKUP(Q747, Organizations!Q:Q, Organizations!P:P, "")), "NO ORG NAME", IF(_xlfn.XLOOKUP(Q747, Organizations!Q:Q, Organizations!P:P, "")="", "NO PRIORITY", _xlfn.XLOOKUP(Q747, Organizations!Q:Q, Organizations!P:P, ""))))</f>
        <v>NO PRIORITY</v>
      </c>
      <c r="R747" s="9" t="e">
        <f>IF(#REF!&lt;&gt;"",#REF! &amp; "|" &amp; D747, "")</f>
        <v>#REF!</v>
      </c>
    </row>
    <row r="748" spans="2:18" ht="30.2" customHeight="1">
      <c r="B748" s="312" t="s">
        <v>154</v>
      </c>
      <c r="C748" s="130" t="s">
        <v>3502</v>
      </c>
      <c r="D748" s="161" t="s">
        <v>844</v>
      </c>
      <c r="E748" s="160" t="s">
        <v>2438</v>
      </c>
      <c r="F748" s="36"/>
      <c r="G748" s="48"/>
      <c r="H748" s="159" t="s">
        <v>138</v>
      </c>
      <c r="I748" s="52"/>
      <c r="J748" s="53"/>
      <c r="K748" s="38"/>
      <c r="L748" s="157"/>
      <c r="M748" s="50"/>
      <c r="N748" s="61"/>
      <c r="O748" s="38" t="str">
        <f>IF(Q748="", "NO PRIORITY", IF(ISNA(_xlfn.XLOOKUP(Q748, Organizations!Q:Q, Organizations!P:P, "")), "NO ORG NAME", IF(_xlfn.XLOOKUP(Q748, Organizations!Q:Q, Organizations!P:P, "")="", "NO PRIORITY", _xlfn.XLOOKUP(Q748, Organizations!Q:Q, Organizations!P:P, ""))))</f>
        <v>NO PRIORITY</v>
      </c>
      <c r="R748" s="9" t="e">
        <f>IF(#REF!&lt;&gt;"",#REF! &amp; "|" &amp; D748, "")</f>
        <v>#REF!</v>
      </c>
    </row>
    <row r="749" spans="2:18" ht="30.2" customHeight="1">
      <c r="B749" s="312" t="s">
        <v>154</v>
      </c>
      <c r="C749" s="130" t="s">
        <v>3503</v>
      </c>
      <c r="D749" s="161" t="s">
        <v>1490</v>
      </c>
      <c r="E749" s="160" t="s">
        <v>2438</v>
      </c>
      <c r="F749" s="36"/>
      <c r="G749" s="48"/>
      <c r="H749" s="159" t="s">
        <v>138</v>
      </c>
      <c r="I749" s="52"/>
      <c r="J749" s="53"/>
      <c r="K749" s="38"/>
      <c r="L749" s="157"/>
      <c r="M749" s="50"/>
      <c r="N749" s="61"/>
      <c r="O749" s="38" t="str">
        <f>IF(Q749="", "NO PRIORITY", IF(ISNA(_xlfn.XLOOKUP(Q749, Organizations!Q:Q, Organizations!P:P, "")), "NO ORG NAME", IF(_xlfn.XLOOKUP(Q749, Organizations!Q:Q, Organizations!P:P, "")="", "NO PRIORITY", _xlfn.XLOOKUP(Q749, Organizations!Q:Q, Organizations!P:P, ""))))</f>
        <v>NO PRIORITY</v>
      </c>
      <c r="R749" s="9" t="e">
        <f>IF(#REF!&lt;&gt;"",#REF! &amp; "|" &amp; D749, "")</f>
        <v>#REF!</v>
      </c>
    </row>
    <row r="750" spans="2:18" ht="30.2" customHeight="1">
      <c r="B750" s="312" t="s">
        <v>154</v>
      </c>
      <c r="C750" s="130" t="s">
        <v>3504</v>
      </c>
      <c r="D750" s="161" t="s">
        <v>867</v>
      </c>
      <c r="E750" s="160" t="s">
        <v>2438</v>
      </c>
      <c r="F750" s="36"/>
      <c r="G750" s="48"/>
      <c r="H750" s="159" t="s">
        <v>138</v>
      </c>
      <c r="I750" s="52"/>
      <c r="J750" s="53"/>
      <c r="K750" s="38"/>
      <c r="L750" s="157"/>
      <c r="M750" s="50"/>
      <c r="N750" s="61"/>
      <c r="O750" s="38" t="str">
        <f>IF(Q750="", "NO PRIORITY", IF(ISNA(_xlfn.XLOOKUP(Q750, Organizations!Q:Q, Organizations!P:P, "")), "NO ORG NAME", IF(_xlfn.XLOOKUP(Q750, Organizations!Q:Q, Organizations!P:P, "")="", "NO PRIORITY", _xlfn.XLOOKUP(Q750, Organizations!Q:Q, Organizations!P:P, ""))))</f>
        <v>NO PRIORITY</v>
      </c>
      <c r="R750" s="9" t="e">
        <f>IF(#REF!&lt;&gt;"",#REF! &amp; "|" &amp; D750, "")</f>
        <v>#REF!</v>
      </c>
    </row>
    <row r="751" spans="2:18" ht="30.2" customHeight="1">
      <c r="B751" s="312" t="s">
        <v>154</v>
      </c>
      <c r="C751" s="130" t="s">
        <v>3505</v>
      </c>
      <c r="D751" s="161" t="s">
        <v>1184</v>
      </c>
      <c r="E751" s="160" t="s">
        <v>2438</v>
      </c>
      <c r="F751" s="36"/>
      <c r="G751" s="48"/>
      <c r="H751" s="159" t="s">
        <v>138</v>
      </c>
      <c r="I751" s="52"/>
      <c r="J751" s="53"/>
      <c r="K751" s="38"/>
      <c r="L751" s="157"/>
      <c r="M751" s="50"/>
      <c r="N751" s="61"/>
      <c r="O751" s="38" t="str">
        <f>IF(Q751="", "NO PRIORITY", IF(ISNA(_xlfn.XLOOKUP(Q751, Organizations!Q:Q, Organizations!P:P, "")), "NO ORG NAME", IF(_xlfn.XLOOKUP(Q751, Organizations!Q:Q, Organizations!P:P, "")="", "NO PRIORITY", _xlfn.XLOOKUP(Q751, Organizations!Q:Q, Organizations!P:P, ""))))</f>
        <v>NO PRIORITY</v>
      </c>
      <c r="R751" s="9" t="e">
        <f>IF(#REF!&lt;&gt;"",#REF! &amp; "|" &amp; D751, "")</f>
        <v>#REF!</v>
      </c>
    </row>
    <row r="752" spans="2:18" ht="30.2" customHeight="1">
      <c r="B752" s="212" t="str">
        <f>IF(D752="", "NO PRIORITY", IF(ISNA(_xlfn.XLOOKUP(D752, Organizations!C:C, Organizations!B:B, "")), "NO ORG NAME", IF(_xlfn.XLOOKUP(D752, Organizations!C:C, Organizations!B:B, "")="", "NO PRIORITY", _xlfn.XLOOKUP(D752, Organizations!C:C, Organizations!B:B, ""))))</f>
        <v>A</v>
      </c>
      <c r="C752" s="130" t="s">
        <v>3506</v>
      </c>
      <c r="D752" s="161" t="s">
        <v>844</v>
      </c>
      <c r="E752" s="160" t="s">
        <v>2438</v>
      </c>
      <c r="F752" s="36"/>
      <c r="G752" s="48"/>
      <c r="H752" s="159" t="s">
        <v>138</v>
      </c>
      <c r="I752" s="52"/>
      <c r="J752" s="53"/>
      <c r="K752" s="38"/>
      <c r="L752" s="157"/>
      <c r="M752" s="50"/>
      <c r="N752" s="61"/>
      <c r="O752" s="38" t="str">
        <f>IF(Q752="", "NO PRIORITY", IF(ISNA(_xlfn.XLOOKUP(Q752, Organizations!Q:Q, Organizations!P:P, "")), "NO ORG NAME", IF(_xlfn.XLOOKUP(Q752, Organizations!Q:Q, Organizations!P:P, "")="", "NO PRIORITY", _xlfn.XLOOKUP(Q752, Organizations!Q:Q, Organizations!P:P, ""))))</f>
        <v>NO PRIORITY</v>
      </c>
      <c r="R752" s="9" t="str">
        <f t="shared" si="12"/>
        <v>goblin and grocer|mike montgomery</v>
      </c>
    </row>
    <row r="753" spans="2:18" ht="30.2" customHeight="1">
      <c r="B753" s="212" t="str">
        <f>IF(D753="", "NO PRIORITY", IF(ISNA(_xlfn.XLOOKUP(D753, Organizations!C:C, Organizations!B:B, "")), "NO ORG NAME", IF(_xlfn.XLOOKUP(D753, Organizations!C:C, Organizations!B:B, "")="", "NO PRIORITY", _xlfn.XLOOKUP(D753, Organizations!C:C, Organizations!B:B, ""))))</f>
        <v>C</v>
      </c>
      <c r="C753" s="130" t="s">
        <v>3507</v>
      </c>
      <c r="D753" s="161" t="s">
        <v>1491</v>
      </c>
      <c r="E753" s="160" t="s">
        <v>2438</v>
      </c>
      <c r="F753" s="36"/>
      <c r="G753" s="48"/>
      <c r="H753" s="159" t="s">
        <v>138</v>
      </c>
      <c r="I753" s="52"/>
      <c r="J753" s="53"/>
      <c r="K753" s="38"/>
      <c r="L753" s="157"/>
      <c r="M753" s="50"/>
      <c r="N753" s="61"/>
      <c r="O753" s="38" t="str">
        <f>IF(Q753="", "NO PRIORITY", IF(ISNA(_xlfn.XLOOKUP(Q753, Organizations!Q:Q, Organizations!P:P, "")), "NO ORG NAME", IF(_xlfn.XLOOKUP(Q753, Organizations!Q:Q, Organizations!P:P, "")="", "NO PRIORITY", _xlfn.XLOOKUP(Q753, Organizations!Q:Q, Organizations!P:P, ""))))</f>
        <v>NO PRIORITY</v>
      </c>
      <c r="R753" s="9" t="str">
        <f t="shared" si="12"/>
        <v>Ridge Country Club|jack lamey</v>
      </c>
    </row>
    <row r="754" spans="2:18" ht="30.2" customHeight="1">
      <c r="B754" s="212" t="str">
        <f>IF(D754="", "NO PRIORITY", IF(ISNA(_xlfn.XLOOKUP(D754, Organizations!C:C, Organizations!B:B, "")), "NO ORG NAME", IF(_xlfn.XLOOKUP(D754, Organizations!C:C, Organizations!B:B, "")="", "NO PRIORITY", _xlfn.XLOOKUP(D754, Organizations!C:C, Organizations!B:B, ""))))</f>
        <v>NO PRIORITY</v>
      </c>
      <c r="C754" s="130" t="s">
        <v>3508</v>
      </c>
      <c r="D754" s="161" t="s">
        <v>1863</v>
      </c>
      <c r="E754" s="160" t="s">
        <v>2403</v>
      </c>
      <c r="F754" s="36" t="s">
        <v>3509</v>
      </c>
      <c r="G754" s="48"/>
      <c r="H754" s="159" t="s">
        <v>150</v>
      </c>
      <c r="I754" s="52"/>
      <c r="J754" s="53"/>
      <c r="K754" s="38"/>
      <c r="L754" s="157"/>
      <c r="M754" s="50"/>
      <c r="N754" s="61"/>
      <c r="O754" s="38" t="str">
        <f>IF(Q754="", "NO PRIORITY", IF(ISNA(_xlfn.XLOOKUP(Q754, Organizations!Q:Q, Organizations!P:P, "")), "NO ORG NAME", IF(_xlfn.XLOOKUP(Q754, Organizations!Q:Q, Organizations!P:P, "")="", "NO PRIORITY", _xlfn.XLOOKUP(Q754, Organizations!Q:Q, Organizations!P:P, ""))))</f>
        <v>NO PRIORITY</v>
      </c>
      <c r="R754" s="9" t="str">
        <f t="shared" si="12"/>
        <v>Vistro Vegan Fare|Melinda Whitfield</v>
      </c>
    </row>
    <row r="755" spans="2:18" ht="30.2" customHeight="1">
      <c r="B755" s="212" t="str">
        <f>IF(D755="", "NO PRIORITY", IF(ISNA(_xlfn.XLOOKUP(D755, Organizations!C:C, Organizations!B:B, "")), "NO ORG NAME", IF(_xlfn.XLOOKUP(D755, Organizations!C:C, Organizations!B:B, "")="", "NO PRIORITY", _xlfn.XLOOKUP(D755, Organizations!C:C, Organizations!B:B, ""))))</f>
        <v>NO PRIORITY</v>
      </c>
      <c r="C755" s="130" t="s">
        <v>3510</v>
      </c>
      <c r="D755" s="161" t="s">
        <v>1716</v>
      </c>
      <c r="E755" s="160" t="s">
        <v>2403</v>
      </c>
      <c r="F755" s="36" t="s">
        <v>3511</v>
      </c>
      <c r="G755" s="48"/>
      <c r="H755" s="159" t="s">
        <v>150</v>
      </c>
      <c r="I755" s="52"/>
      <c r="J755" s="53"/>
      <c r="K755" s="38"/>
      <c r="L755" s="157"/>
      <c r="M755" s="50"/>
      <c r="N755" s="61"/>
      <c r="O755" s="38" t="str">
        <f>IF(Q755="", "NO PRIORITY", IF(ISNA(_xlfn.XLOOKUP(Q755, Organizations!Q:Q, Organizations!P:P, "")), "NO ORG NAME", IF(_xlfn.XLOOKUP(Q755, Organizations!Q:Q, Organizations!P:P, "")="", "NO PRIORITY", _xlfn.XLOOKUP(Q755, Organizations!Q:Q, Organizations!P:P, ""))))</f>
        <v>NO PRIORITY</v>
      </c>
      <c r="R755" s="9" t="str">
        <f t="shared" si="12"/>
        <v>The 30 Bird|Ann Scott</v>
      </c>
    </row>
    <row r="756" spans="2:18" ht="30.2" customHeight="1">
      <c r="B756" s="212" t="str">
        <f>IF(D756="", "NO PRIORITY", IF(ISNA(_xlfn.XLOOKUP(D756, Organizations!C:C, Organizations!B:B, "")), "NO ORG NAME", IF(_xlfn.XLOOKUP(D756, Organizations!C:C, Organizations!B:B, "")="", "NO PRIORITY", _xlfn.XLOOKUP(D756, Organizations!C:C, Organizations!B:B, ""))))</f>
        <v>NO PRIORITY</v>
      </c>
      <c r="C756" s="130" t="s">
        <v>3512</v>
      </c>
      <c r="D756" s="161" t="s">
        <v>1639</v>
      </c>
      <c r="E756" s="160" t="s">
        <v>3158</v>
      </c>
      <c r="F756" s="36" t="s">
        <v>3513</v>
      </c>
      <c r="G756" s="48"/>
      <c r="H756" s="159" t="s">
        <v>304</v>
      </c>
      <c r="I756" s="52"/>
      <c r="J756" s="53"/>
      <c r="K756" s="38"/>
      <c r="L756" s="157"/>
      <c r="M756" s="50"/>
      <c r="N756" s="61"/>
      <c r="O756" s="38" t="str">
        <f>IF(Q756="", "NO PRIORITY", IF(ISNA(_xlfn.XLOOKUP(Q756, Organizations!Q:Q, Organizations!P:P, "")), "NO ORG NAME", IF(_xlfn.XLOOKUP(Q756, Organizations!Q:Q, Organizations!P:P, "")="", "NO PRIORITY", _xlfn.XLOOKUP(Q756, Organizations!Q:Q, Organizations!P:P, ""))))</f>
        <v>NO PRIORITY</v>
      </c>
      <c r="R756" s="9" t="str">
        <f t="shared" si="12"/>
        <v>Spencers Coffee|Nate Settle</v>
      </c>
    </row>
    <row r="757" spans="2:18" ht="30.2" customHeight="1">
      <c r="B757" s="212" t="str">
        <f>IF(D757="", "NO PRIORITY", IF(ISNA(_xlfn.XLOOKUP(D757, Organizations!C:C, Organizations!B:B, "")), "NO ORG NAME", IF(_xlfn.XLOOKUP(D757, Organizations!C:C, Organizations!B:B, "")="", "NO PRIORITY", _xlfn.XLOOKUP(D757, Organizations!C:C, Organizations!B:B, ""))))</f>
        <v>NO PRIORITY</v>
      </c>
      <c r="C757" s="130" t="s">
        <v>3514</v>
      </c>
      <c r="D757" s="161" t="s">
        <v>1085</v>
      </c>
      <c r="E757" s="160" t="s">
        <v>2403</v>
      </c>
      <c r="F757" s="36"/>
      <c r="G757" s="48"/>
      <c r="H757" s="159" t="s">
        <v>150</v>
      </c>
      <c r="I757" s="52"/>
      <c r="J757" s="53"/>
      <c r="K757" s="38"/>
      <c r="L757" s="157"/>
      <c r="M757" s="50"/>
      <c r="N757" s="61"/>
      <c r="O757" s="38" t="str">
        <f>IF(Q757="", "NO PRIORITY", IF(ISNA(_xlfn.XLOOKUP(Q757, Organizations!Q:Q, Organizations!P:P, "")), "NO ORG NAME", IF(_xlfn.XLOOKUP(Q757, Organizations!Q:Q, Organizations!P:P, "")="", "NO PRIORITY", _xlfn.XLOOKUP(Q757, Organizations!Q:Q, Organizations!P:P, ""))))</f>
        <v>NO PRIORITY</v>
      </c>
      <c r="R757" s="9" t="str">
        <f t="shared" si="12"/>
        <v>Lesa's Dairy Dip|Lesa Booker</v>
      </c>
    </row>
    <row r="758" spans="2:18" ht="30.2" customHeight="1">
      <c r="B758" s="212" t="str">
        <f>IF(D758="", "NO PRIORITY", IF(ISNA(_xlfn.XLOOKUP(D758, Organizations!C:C, Organizations!B:B, "")), "NO ORG NAME", IF(_xlfn.XLOOKUP(D758, Organizations!C:C, Organizations!B:B, "")="", "NO PRIORITY", _xlfn.XLOOKUP(D758, Organizations!C:C, Organizations!B:B, ""))))</f>
        <v>A+</v>
      </c>
      <c r="C758" s="130" t="s">
        <v>3515</v>
      </c>
      <c r="D758" s="161" t="s">
        <v>1929</v>
      </c>
      <c r="E758" s="160" t="s">
        <v>2438</v>
      </c>
      <c r="F758" s="36"/>
      <c r="G758" s="48"/>
      <c r="H758" s="159" t="s">
        <v>304</v>
      </c>
      <c r="I758" s="52"/>
      <c r="J758" s="53" t="s">
        <v>3516</v>
      </c>
      <c r="K758" s="38" t="s">
        <v>663</v>
      </c>
      <c r="L758" s="157" t="s">
        <v>152</v>
      </c>
      <c r="M758" s="50">
        <v>42101</v>
      </c>
      <c r="N758" s="61"/>
      <c r="O758" s="38" t="str">
        <f>IF(Q758="", "NO PRIORITY", IF(ISNA(_xlfn.XLOOKUP(Q758, Organizations!Q:Q, Organizations!P:P, "")), "NO ORG NAME", IF(_xlfn.XLOOKUP(Q758, Organizations!Q:Q, Organizations!P:P, "")="", "NO PRIORITY", _xlfn.XLOOKUP(Q758, Organizations!Q:Q, Organizations!P:P, ""))))</f>
        <v>NO PRIORITY</v>
      </c>
      <c r="R758" s="9" t="str">
        <f t="shared" si="12"/>
        <v>Novo Dolce|Chef Victor</v>
      </c>
    </row>
    <row r="759" spans="2:18" ht="30.2" customHeight="1">
      <c r="B759" s="212" t="str">
        <f>IF(D759="", "NO PRIORITY", IF(ISNA(_xlfn.XLOOKUP(D759, Organizations!C:C, Organizations!B:B, "")), "NO ORG NAME", IF(_xlfn.XLOOKUP(D759, Organizations!C:C, Organizations!B:B, "")="", "NO PRIORITY", _xlfn.XLOOKUP(D759, Organizations!C:C, Organizations!B:B, ""))))</f>
        <v>A</v>
      </c>
      <c r="C759" s="130" t="s">
        <v>3517</v>
      </c>
      <c r="D759" s="161" t="s">
        <v>1927</v>
      </c>
      <c r="E759" s="160" t="s">
        <v>2403</v>
      </c>
      <c r="F759" s="36"/>
      <c r="G759" s="48"/>
      <c r="H759" s="159" t="s">
        <v>150</v>
      </c>
      <c r="I759" s="52"/>
      <c r="J759" s="53"/>
      <c r="K759" s="38"/>
      <c r="L759" s="157"/>
      <c r="M759" s="50"/>
      <c r="N759" s="61"/>
      <c r="O759" s="38" t="str">
        <f>IF(Q759="", "NO PRIORITY", IF(ISNA(_xlfn.XLOOKUP(Q759, Organizations!Q:Q, Organizations!P:P, "")), "NO ORG NAME", IF(_xlfn.XLOOKUP(Q759, Organizations!Q:Q, Organizations!P:P, "")="", "NO PRIORITY", _xlfn.XLOOKUP(Q759, Organizations!Q:Q, Organizations!P:P, ""))))</f>
        <v>NO PRIORITY</v>
      </c>
      <c r="R759" s="9" t="str">
        <f t="shared" si="12"/>
        <v>Dougs Motor City|Doug Doscher</v>
      </c>
    </row>
    <row r="760" spans="2:18" ht="30.2" customHeight="1">
      <c r="B760" s="212" t="str">
        <f>IF(D760="", "NO PRIORITY", IF(ISNA(_xlfn.XLOOKUP(D760, Organizations!C:C, Organizations!B:B, "")), "NO ORG NAME", IF(_xlfn.XLOOKUP(D760, Organizations!C:C, Organizations!B:B, "")="", "NO PRIORITY", _xlfn.XLOOKUP(D760, Organizations!C:C, Organizations!B:B, ""))))</f>
        <v>B</v>
      </c>
      <c r="C760" s="130" t="s">
        <v>3518</v>
      </c>
      <c r="D760" s="161" t="s">
        <v>1930</v>
      </c>
      <c r="E760" s="160" t="s">
        <v>2438</v>
      </c>
      <c r="F760" s="36" t="s">
        <v>3519</v>
      </c>
      <c r="G760" s="48"/>
      <c r="H760" s="159" t="s">
        <v>141</v>
      </c>
      <c r="I760" s="52"/>
      <c r="J760" s="53" t="s">
        <v>3520</v>
      </c>
      <c r="K760" s="38"/>
      <c r="L760" s="157"/>
      <c r="M760" s="50"/>
      <c r="N760" s="61"/>
      <c r="O760" s="38" t="str">
        <f>IF(Q760="", "NO PRIORITY", IF(ISNA(_xlfn.XLOOKUP(Q760, Organizations!Q:Q, Organizations!P:P, "")), "NO ORG NAME", IF(_xlfn.XLOOKUP(Q760, Organizations!Q:Q, Organizations!P:P, "")="", "NO PRIORITY", _xlfn.XLOOKUP(Q760, Organizations!Q:Q, Organizations!P:P, ""))))</f>
        <v>NO PRIORITY</v>
      </c>
      <c r="R760" s="9" t="str">
        <f t="shared" si="12"/>
        <v>Uncommon Ground|Tom Schmitt</v>
      </c>
    </row>
    <row r="761" spans="2:18" ht="30.2" customHeight="1">
      <c r="B761" s="212" t="str">
        <f>IF(D761="", "NO PRIORITY", IF(ISNA(_xlfn.XLOOKUP(D761, Organizations!C:C, Organizations!B:B, "")), "NO ORG NAME", IF(_xlfn.XLOOKUP(D761, Organizations!C:C, Organizations!B:B, "")="", "NO PRIORITY", _xlfn.XLOOKUP(D761, Organizations!C:C, Organizations!B:B, ""))))</f>
        <v>NO PRIORITY</v>
      </c>
      <c r="C761" s="130" t="s">
        <v>3521</v>
      </c>
      <c r="D761" s="161" t="s">
        <v>1933</v>
      </c>
      <c r="E761" s="160" t="s">
        <v>2403</v>
      </c>
      <c r="F761" s="36"/>
      <c r="G761" s="48"/>
      <c r="H761" s="159" t="s">
        <v>150</v>
      </c>
      <c r="I761" s="52"/>
      <c r="J761" s="53"/>
      <c r="K761" s="38"/>
      <c r="L761" s="157"/>
      <c r="M761" s="50"/>
      <c r="N761" s="61" t="s">
        <v>3522</v>
      </c>
      <c r="O761" s="38" t="str">
        <f>IF(Q761="", "NO PRIORITY", IF(ISNA(_xlfn.XLOOKUP(Q761, Organizations!Q:Q, Organizations!P:P, "")), "NO ORG NAME", IF(_xlfn.XLOOKUP(Q761, Organizations!Q:Q, Organizations!P:P, "")="", "NO PRIORITY", _xlfn.XLOOKUP(Q761, Organizations!Q:Q, Organizations!P:P, ""))))</f>
        <v>NO PRIORITY</v>
      </c>
      <c r="R761" s="9" t="str">
        <f t="shared" si="12"/>
        <v>Tamburrino's Pizza|Brian Tamburrino</v>
      </c>
    </row>
    <row r="762" spans="2:18" ht="30.2" customHeight="1">
      <c r="B762" s="212" t="str">
        <f>IF(D762="", "NO PRIORITY", IF(ISNA(_xlfn.XLOOKUP(D762, Organizations!C:C, Organizations!B:B, "")), "NO ORG NAME", IF(_xlfn.XLOOKUP(D762, Organizations!C:C, Organizations!B:B, "")="", "NO PRIORITY", _xlfn.XLOOKUP(D762, Organizations!C:C, Organizations!B:B, ""))))</f>
        <v>A</v>
      </c>
      <c r="C762" s="130" t="s">
        <v>3523</v>
      </c>
      <c r="D762" s="161" t="s">
        <v>1953</v>
      </c>
      <c r="E762" s="160" t="s">
        <v>3158</v>
      </c>
      <c r="F762" s="36" t="s">
        <v>3524</v>
      </c>
      <c r="G762" s="48">
        <v>6144167700</v>
      </c>
      <c r="H762" s="159" t="s">
        <v>150</v>
      </c>
      <c r="I762" s="52"/>
      <c r="J762" s="53"/>
      <c r="K762" s="38"/>
      <c r="L762" s="157"/>
      <c r="M762" s="50"/>
      <c r="N762" s="61"/>
      <c r="O762" s="38" t="str">
        <f>IF(Q762="", "NO PRIORITY", IF(ISNA(_xlfn.XLOOKUP(Q762, Organizations!Q:Q, Organizations!P:P, "")), "NO ORG NAME", IF(_xlfn.XLOOKUP(Q762, Organizations!Q:Q, Organizations!P:P, "")="", "NO PRIORITY", _xlfn.XLOOKUP(Q762, Organizations!Q:Q, Organizations!P:P, ""))))</f>
        <v>NO PRIORITY</v>
      </c>
      <c r="R762" s="9" t="str">
        <f t="shared" si="12"/>
        <v>Donatos Pizza|Cynthia Ottavio</v>
      </c>
    </row>
    <row r="763" spans="2:18" ht="30.2" customHeight="1">
      <c r="B763" s="212" t="str">
        <f>IF(D763="", "NO PRIORITY", IF(ISNA(_xlfn.XLOOKUP(D763, Organizations!C:C, Organizations!B:B, "")), "NO ORG NAME", IF(_xlfn.XLOOKUP(D763, Organizations!C:C, Organizations!B:B, "")="", "NO PRIORITY", _xlfn.XLOOKUP(D763, Organizations!C:C, Organizations!B:B, ""))))</f>
        <v>A+</v>
      </c>
      <c r="C763" s="130" t="s">
        <v>3525</v>
      </c>
      <c r="D763" s="161" t="s">
        <v>1957</v>
      </c>
      <c r="E763" s="160" t="s">
        <v>2438</v>
      </c>
      <c r="F763" s="36" t="s">
        <v>3526</v>
      </c>
      <c r="G763" s="48"/>
      <c r="H763" s="159" t="s">
        <v>138</v>
      </c>
      <c r="I763" s="52"/>
      <c r="J763" s="53"/>
      <c r="K763" s="38"/>
      <c r="L763" s="157"/>
      <c r="M763" s="50"/>
      <c r="N763" s="61"/>
      <c r="O763" s="38" t="str">
        <f>IF(Q763="", "NO PRIORITY", IF(ISNA(_xlfn.XLOOKUP(Q763, Organizations!Q:Q, Organizations!P:P, "")), "NO ORG NAME", IF(_xlfn.XLOOKUP(Q763, Organizations!Q:Q, Organizations!P:P, "")="", "NO PRIORITY", _xlfn.XLOOKUP(Q763, Organizations!Q:Q, Organizations!P:P, ""))))</f>
        <v>NO PRIORITY</v>
      </c>
      <c r="R763" s="9" t="str">
        <f t="shared" si="12"/>
        <v>Evil Czech|Chef Oscar</v>
      </c>
    </row>
    <row r="764" spans="2:18" ht="30.2" customHeight="1">
      <c r="B764" s="212" t="str">
        <f>IF(D764="", "NO PRIORITY", IF(ISNA(_xlfn.XLOOKUP(D764, Organizations!C:C, Organizations!B:B, "")), "NO ORG NAME", IF(_xlfn.XLOOKUP(D764, Organizations!C:C, Organizations!B:B, "")="", "NO PRIORITY", _xlfn.XLOOKUP(D764, Organizations!C:C, Organizations!B:B, ""))))</f>
        <v>A+</v>
      </c>
      <c r="C764" s="130" t="s">
        <v>3527</v>
      </c>
      <c r="D764" s="161" t="s">
        <v>1955</v>
      </c>
      <c r="E764" s="160" t="s">
        <v>2542</v>
      </c>
      <c r="F764" s="36" t="s">
        <v>3528</v>
      </c>
      <c r="G764" s="48"/>
      <c r="H764" s="159" t="s">
        <v>138</v>
      </c>
      <c r="I764" s="52"/>
      <c r="J764" s="53"/>
      <c r="K764" s="38"/>
      <c r="L764" s="157"/>
      <c r="M764" s="50"/>
      <c r="N764" s="61"/>
      <c r="O764" s="38" t="str">
        <f>IF(Q764="", "NO PRIORITY", IF(ISNA(_xlfn.XLOOKUP(Q764, Organizations!Q:Q, Organizations!P:P, "")), "NO ORG NAME", IF(_xlfn.XLOOKUP(Q764, Organizations!Q:Q, Organizations!P:P, "")="", "NO PRIORITY", _xlfn.XLOOKUP(Q764, Organizations!Q:Q, Organizations!P:P, ""))))</f>
        <v>NO PRIORITY</v>
      </c>
      <c r="R764" s="9" t="str">
        <f t="shared" si="12"/>
        <v>Market Fresh Restaurant Group|Sierra Valdev</v>
      </c>
    </row>
    <row r="765" spans="2:18" ht="30.2" customHeight="1">
      <c r="B765" s="212" t="str">
        <f>IF(D765="", "NO PRIORITY", IF(ISNA(_xlfn.XLOOKUP(D765, Organizations!C:C, Organizations!B:B, "")), "NO ORG NAME", IF(_xlfn.XLOOKUP(D765, Organizations!C:C, Organizations!B:B, "")="", "NO PRIORITY", _xlfn.XLOOKUP(D765, Organizations!C:C, Organizations!B:B, ""))))</f>
        <v>A+</v>
      </c>
      <c r="C765" s="130" t="s">
        <v>3529</v>
      </c>
      <c r="D765" s="161" t="s">
        <v>1955</v>
      </c>
      <c r="E765" s="160" t="s">
        <v>2780</v>
      </c>
      <c r="F765" s="36" t="s">
        <v>3530</v>
      </c>
      <c r="G765" s="48"/>
      <c r="H765" s="159" t="s">
        <v>138</v>
      </c>
      <c r="I765" s="52"/>
      <c r="J765" s="53"/>
      <c r="K765" s="38"/>
      <c r="L765" s="157"/>
      <c r="M765" s="50"/>
      <c r="N765" s="61"/>
      <c r="O765" s="38" t="str">
        <f>IF(Q765="", "NO PRIORITY", IF(ISNA(_xlfn.XLOOKUP(Q765, Organizations!Q:Q, Organizations!P:P, "")), "NO ORG NAME", IF(_xlfn.XLOOKUP(Q765, Organizations!Q:Q, Organizations!P:P, "")="", "NO PRIORITY", _xlfn.XLOOKUP(Q765, Organizations!Q:Q, Organizations!P:P, ""))))</f>
        <v>NO PRIORITY</v>
      </c>
      <c r="R765" s="9" t="str">
        <f t="shared" si="12"/>
        <v>Market Fresh Restaurant Group|Dustin Barret</v>
      </c>
    </row>
    <row r="766" spans="2:18" ht="30.2" customHeight="1">
      <c r="B766" s="212" t="str">
        <f>IF(D766="", "NO PRIORITY", IF(ISNA(_xlfn.XLOOKUP(D766, Organizations!C:C, Organizations!B:B, "")), "NO ORG NAME", IF(_xlfn.XLOOKUP(D766, Organizations!C:C, Organizations!B:B, "")="", "NO PRIORITY", _xlfn.XLOOKUP(D766, Organizations!C:C, Organizations!B:B, ""))))</f>
        <v>A</v>
      </c>
      <c r="C766" s="130" t="s">
        <v>3531</v>
      </c>
      <c r="D766" s="161" t="s">
        <v>1949</v>
      </c>
      <c r="E766" s="160" t="s">
        <v>2403</v>
      </c>
      <c r="F766" s="36" t="s">
        <v>3532</v>
      </c>
      <c r="G766" s="48" t="s">
        <v>3533</v>
      </c>
      <c r="H766" s="159" t="s">
        <v>141</v>
      </c>
      <c r="I766" s="52"/>
      <c r="J766" s="53"/>
      <c r="K766" s="38"/>
      <c r="L766" s="157"/>
      <c r="M766" s="50"/>
      <c r="N766" s="61"/>
      <c r="O766" s="38" t="str">
        <f>IF(Q766="", "NO PRIORITY", IF(ISNA(_xlfn.XLOOKUP(Q766, Organizations!Q:Q, Organizations!P:P, "")), "NO ORG NAME", IF(_xlfn.XLOOKUP(Q766, Organizations!Q:Q, Organizations!P:P, "")="", "NO PRIORITY", _xlfn.XLOOKUP(Q766, Organizations!Q:Q, Organizations!P:P, ""))))</f>
        <v>NO PRIORITY</v>
      </c>
      <c r="R766" s="9" t="str">
        <f t="shared" si="12"/>
        <v>Krave|Moe Manna</v>
      </c>
    </row>
    <row r="767" spans="2:18" ht="30.2" customHeight="1">
      <c r="B767" s="212" t="str">
        <f>IF(D767="", "NO PRIORITY", IF(ISNA(_xlfn.XLOOKUP(D767, Organizations!C:C, Organizations!B:B, "")), "NO ORG NAME", IF(_xlfn.XLOOKUP(D767, Organizations!C:C, Organizations!B:B, "")="", "NO PRIORITY", _xlfn.XLOOKUP(D767, Organizations!C:C, Organizations!B:B, ""))))</f>
        <v>A</v>
      </c>
      <c r="C767" s="130" t="s">
        <v>3534</v>
      </c>
      <c r="D767" s="161" t="s">
        <v>1906</v>
      </c>
      <c r="E767" s="160" t="s">
        <v>2438</v>
      </c>
      <c r="F767" s="36" t="s">
        <v>3535</v>
      </c>
      <c r="G767" s="48" t="s">
        <v>3536</v>
      </c>
      <c r="H767" s="159" t="s">
        <v>141</v>
      </c>
      <c r="I767" s="52"/>
      <c r="J767" s="53"/>
      <c r="K767" s="38"/>
      <c r="L767" s="157"/>
      <c r="M767" s="50"/>
      <c r="N767" s="61"/>
      <c r="O767" s="38" t="str">
        <f>IF(Q767="", "NO PRIORITY", IF(ISNA(_xlfn.XLOOKUP(Q767, Organizations!Q:Q, Organizations!P:P, "")), "NO ORG NAME", IF(_xlfn.XLOOKUP(Q767, Organizations!Q:Q, Organizations!P:P, "")="", "NO PRIORITY", _xlfn.XLOOKUP(Q767, Organizations!Q:Q, Organizations!P:P, ""))))</f>
        <v>NO PRIORITY</v>
      </c>
      <c r="R767" s="9" t="str">
        <f t="shared" si="12"/>
        <v>Wind Creek Casino|Erik Keever</v>
      </c>
    </row>
    <row r="768" spans="2:18" ht="30.2" customHeight="1">
      <c r="B768" s="212" t="str">
        <f>IF(D768="", "NO PRIORITY", IF(ISNA(_xlfn.XLOOKUP(D768, Organizations!C:C, Organizations!B:B, "")), "NO ORG NAME", IF(_xlfn.XLOOKUP(D768, Organizations!C:C, Organizations!B:B, "")="", "NO PRIORITY", _xlfn.XLOOKUP(D768, Organizations!C:C, Organizations!B:B, ""))))</f>
        <v>NO PRIORITY</v>
      </c>
      <c r="C768" s="130" t="s">
        <v>2024</v>
      </c>
      <c r="D768" s="161" t="s">
        <v>2024</v>
      </c>
      <c r="E768" s="160" t="s">
        <v>2403</v>
      </c>
      <c r="F768" s="36" t="s">
        <v>3537</v>
      </c>
      <c r="G768" s="48"/>
      <c r="H768" s="159" t="s">
        <v>150</v>
      </c>
      <c r="I768" s="52"/>
      <c r="J768" s="53"/>
      <c r="K768" s="38"/>
      <c r="L768" s="157"/>
      <c r="M768" s="50"/>
      <c r="N768" s="61"/>
      <c r="O768" s="38" t="str">
        <f>IF(Q768="", "NO PRIORITY", IF(ISNA(_xlfn.XLOOKUP(Q768, Organizations!Q:Q, Organizations!P:P, "")), "NO ORG NAME", IF(_xlfn.XLOOKUP(Q768, Organizations!Q:Q, Organizations!P:P, "")="", "NO PRIORITY", _xlfn.XLOOKUP(Q768, Organizations!Q:Q, Organizations!P:P, ""))))</f>
        <v>NO PRIORITY</v>
      </c>
      <c r="R768" s="9" t="str">
        <f t="shared" si="12"/>
        <v>Tara Mcmurty|Tara Mcmurty</v>
      </c>
    </row>
    <row r="769" spans="2:18" ht="30.2" customHeight="1">
      <c r="B769" s="212" t="str">
        <f>IF(D769="", "NO PRIORITY", IF(ISNA(_xlfn.XLOOKUP(D769, Organizations!C:C, Organizations!B:B, "")), "NO ORG NAME", IF(_xlfn.XLOOKUP(D769, Organizations!C:C, Organizations!B:B, "")="", "NO PRIORITY", _xlfn.XLOOKUP(D769, Organizations!C:C, Organizations!B:B, ""))))</f>
        <v>NO PRIORITY</v>
      </c>
      <c r="C769" s="130" t="s">
        <v>3538</v>
      </c>
      <c r="D769" s="161" t="s">
        <v>2026</v>
      </c>
      <c r="E769" s="160"/>
      <c r="F769" s="36"/>
      <c r="G769" s="48" t="s">
        <v>3539</v>
      </c>
      <c r="H769" s="159" t="s">
        <v>150</v>
      </c>
      <c r="I769" s="52"/>
      <c r="J769" s="53" t="s">
        <v>3540</v>
      </c>
      <c r="K769" s="38" t="s">
        <v>3541</v>
      </c>
      <c r="L769" s="157" t="s">
        <v>152</v>
      </c>
      <c r="M769" s="50">
        <v>40362</v>
      </c>
      <c r="N769" s="61"/>
      <c r="O769" s="38" t="str">
        <f>IF(Q769="", "NO PRIORITY", IF(ISNA(_xlfn.XLOOKUP(Q769, Organizations!Q:Q, Organizations!P:P, "")), "NO ORG NAME", IF(_xlfn.XLOOKUP(Q769, Organizations!Q:Q, Organizations!P:P, "")="", "NO PRIORITY", _xlfn.XLOOKUP(Q769, Organizations!Q:Q, Organizations!P:P, ""))))</f>
        <v>NO PRIORITY</v>
      </c>
      <c r="R769" s="9" t="str">
        <f t="shared" si="12"/>
        <v>Pizza Wholesale of Lexington|PWL</v>
      </c>
    </row>
    <row r="770" spans="2:18" ht="30.2" customHeight="1">
      <c r="B770" s="212" t="str">
        <f>IF(D770="", "NO PRIORITY", IF(ISNA(_xlfn.XLOOKUP(D770, Organizations!C:C, Organizations!B:B, "")), "NO ORG NAME", IF(_xlfn.XLOOKUP(D770, Organizations!C:C, Organizations!B:B, "")="", "NO PRIORITY", _xlfn.XLOOKUP(D770, Organizations!C:C, Organizations!B:B, ""))))</f>
        <v>A</v>
      </c>
      <c r="C770" s="130" t="s">
        <v>3542</v>
      </c>
      <c r="D770" s="161" t="s">
        <v>18</v>
      </c>
      <c r="E770" s="160" t="s">
        <v>2542</v>
      </c>
      <c r="F770" s="36" t="s">
        <v>3543</v>
      </c>
      <c r="G770" s="48"/>
      <c r="H770" s="159" t="s">
        <v>138</v>
      </c>
      <c r="I770" s="52"/>
      <c r="J770" s="53"/>
      <c r="K770" s="38"/>
      <c r="L770" s="157" t="s">
        <v>220</v>
      </c>
      <c r="M770" s="50"/>
      <c r="N770" s="61" t="s">
        <v>3544</v>
      </c>
      <c r="O770" s="38" t="str">
        <f>IF(Q770="", "NO PRIORITY", IF(ISNA(_xlfn.XLOOKUP(Q770, Organizations!Q:Q, Organizations!P:P, "")), "NO ORG NAME", IF(_xlfn.XLOOKUP(Q770, Organizations!Q:Q, Organizations!P:P, "")="", "NO PRIORITY", _xlfn.XLOOKUP(Q770, Organizations!Q:Q, Organizations!P:P, ""))))</f>
        <v>NO PRIORITY</v>
      </c>
      <c r="R770" s="9" t="str">
        <f t="shared" si="12"/>
        <v>BAY CLIFF HEALTH CAMP|Abby  Smith</v>
      </c>
    </row>
    <row r="771" spans="2:18" ht="30.2" customHeight="1">
      <c r="B771" s="212" t="str">
        <f>IF(D771="", "NO PRIORITY", IF(ISNA(_xlfn.XLOOKUP(D771, Organizations!C:C, Organizations!B:B, "")), "NO ORG NAME", IF(_xlfn.XLOOKUP(D771, Organizations!C:C, Organizations!B:B, "")="", "NO PRIORITY", _xlfn.XLOOKUP(D771, Organizations!C:C, Organizations!B:B, ""))))</f>
        <v>A</v>
      </c>
      <c r="C771" s="130" t="s">
        <v>3545</v>
      </c>
      <c r="D771" s="161" t="s">
        <v>19</v>
      </c>
      <c r="E771" s="160" t="s">
        <v>2542</v>
      </c>
      <c r="F771" s="36" t="s">
        <v>3546</v>
      </c>
      <c r="G771" s="48"/>
      <c r="H771" s="159" t="s">
        <v>138</v>
      </c>
      <c r="I771" s="52"/>
      <c r="J771" s="53"/>
      <c r="K771" s="38"/>
      <c r="L771" s="157" t="s">
        <v>220</v>
      </c>
      <c r="M771" s="50"/>
      <c r="N771" s="61" t="s">
        <v>3544</v>
      </c>
      <c r="O771" s="38" t="str">
        <f>IF(Q771="", "NO PRIORITY", IF(ISNA(_xlfn.XLOOKUP(Q771, Organizations!Q:Q, Organizations!P:P, "")), "NO ORG NAME", IF(_xlfn.XLOOKUP(Q771, Organizations!Q:Q, Organizations!P:P, "")="", "NO PRIORITY", _xlfn.XLOOKUP(Q771, Organizations!Q:Q, Organizations!P:P, ""))))</f>
        <v>NO PRIORITY</v>
      </c>
      <c r="R771" s="9" t="str">
        <f t="shared" si="12"/>
        <v>Belva |Rolinda  Forsythe</v>
      </c>
    </row>
    <row r="772" spans="2:18" ht="30.2" customHeight="1">
      <c r="B772" s="212" t="str">
        <f>IF(D772="", "NO PRIORITY", IF(ISNA(_xlfn.XLOOKUP(D772, Organizations!C:C, Organizations!B:B, "")), "NO ORG NAME", IF(_xlfn.XLOOKUP(D772, Organizations!C:C, Organizations!B:B, "")="", "NO PRIORITY", _xlfn.XLOOKUP(D772, Organizations!C:C, Organizations!B:B, ""))))</f>
        <v>A</v>
      </c>
      <c r="C772" s="130" t="s">
        <v>3547</v>
      </c>
      <c r="D772" s="161" t="s">
        <v>2004</v>
      </c>
      <c r="E772" s="160" t="s">
        <v>2542</v>
      </c>
      <c r="F772" s="36" t="s">
        <v>3548</v>
      </c>
      <c r="G772" s="48"/>
      <c r="H772" s="159" t="s">
        <v>138</v>
      </c>
      <c r="I772" s="52"/>
      <c r="J772" s="53"/>
      <c r="K772" s="38"/>
      <c r="L772" s="157" t="s">
        <v>220</v>
      </c>
      <c r="M772" s="50"/>
      <c r="N772" s="61" t="s">
        <v>3544</v>
      </c>
      <c r="O772" s="38" t="str">
        <f>IF(Q772="", "NO PRIORITY", IF(ISNA(_xlfn.XLOOKUP(Q772, Organizations!Q:Q, Organizations!P:P, "")), "NO ORG NAME", IF(_xlfn.XLOOKUP(Q772, Organizations!Q:Q, Organizations!P:P, "")="", "NO PRIORITY", _xlfn.XLOOKUP(Q772, Organizations!Q:Q, Organizations!P:P, ""))))</f>
        <v>NO PRIORITY</v>
      </c>
      <c r="R772" s="9" t="str">
        <f t="shared" si="12"/>
        <v>Bronson Behavioral Hospital|Wendy Britten</v>
      </c>
    </row>
    <row r="773" spans="2:18" ht="30.2" customHeight="1">
      <c r="B773" s="212" t="str">
        <f>IF(D773="", "NO PRIORITY", IF(ISNA(_xlfn.XLOOKUP(D773, Organizations!C:C, Organizations!B:B, "")), "NO ORG NAME", IF(_xlfn.XLOOKUP(D773, Organizations!C:C, Organizations!B:B, "")="", "NO PRIORITY", _xlfn.XLOOKUP(D773, Organizations!C:C, Organizations!B:B, ""))))</f>
        <v>A</v>
      </c>
      <c r="C773" s="130" t="s">
        <v>3549</v>
      </c>
      <c r="D773" s="161" t="s">
        <v>1973</v>
      </c>
      <c r="E773" s="160" t="s">
        <v>2542</v>
      </c>
      <c r="F773" s="36" t="s">
        <v>3550</v>
      </c>
      <c r="G773" s="48"/>
      <c r="H773" s="159" t="s">
        <v>138</v>
      </c>
      <c r="I773" s="52"/>
      <c r="J773" s="53"/>
      <c r="K773" s="38"/>
      <c r="L773" s="157" t="s">
        <v>220</v>
      </c>
      <c r="M773" s="50"/>
      <c r="N773" s="61" t="s">
        <v>3544</v>
      </c>
      <c r="O773" s="38" t="str">
        <f>IF(Q773="", "NO PRIORITY", IF(ISNA(_xlfn.XLOOKUP(Q773, Organizations!Q:Q, Organizations!P:P, "")), "NO ORG NAME", IF(_xlfn.XLOOKUP(Q773, Organizations!Q:Q, Organizations!P:P, "")="", "NO PRIORITY", _xlfn.XLOOKUP(Q773, Organizations!Q:Q, Organizations!P:P, ""))))</f>
        <v>NO PRIORITY</v>
      </c>
      <c r="R773" s="9" t="str">
        <f t="shared" si="12"/>
        <v>BROWN JUG|Trevor  Kipfmiller</v>
      </c>
    </row>
    <row r="774" spans="2:18" ht="30.2" customHeight="1">
      <c r="B774" s="212" t="str">
        <f>IF(D774="", "NO PRIORITY", IF(ISNA(_xlfn.XLOOKUP(D774, Organizations!C:C, Organizations!B:B, "")), "NO ORG NAME", IF(_xlfn.XLOOKUP(D774, Organizations!C:C, Organizations!B:B, "")="", "NO PRIORITY", _xlfn.XLOOKUP(D774, Organizations!C:C, Organizations!B:B, ""))))</f>
        <v>A</v>
      </c>
      <c r="C774" s="130" t="s">
        <v>3551</v>
      </c>
      <c r="D774" s="161" t="s">
        <v>27</v>
      </c>
      <c r="E774" s="160" t="s">
        <v>2542</v>
      </c>
      <c r="F774" s="36" t="s">
        <v>3552</v>
      </c>
      <c r="G774" s="48"/>
      <c r="H774" s="159" t="s">
        <v>138</v>
      </c>
      <c r="I774" s="52"/>
      <c r="J774" s="53"/>
      <c r="K774" s="38"/>
      <c r="L774" s="157" t="s">
        <v>220</v>
      </c>
      <c r="M774" s="50"/>
      <c r="N774" s="61" t="s">
        <v>3544</v>
      </c>
      <c r="O774" s="38" t="str">
        <f>IF(Q774="", "NO PRIORITY", IF(ISNA(_xlfn.XLOOKUP(Q774, Organizations!Q:Q, Organizations!P:P, "")), "NO ORG NAME", IF(_xlfn.XLOOKUP(Q774, Organizations!Q:Q, Organizations!P:P, "")="", "NO PRIORITY", _xlfn.XLOOKUP(Q774, Organizations!Q:Q, Organizations!P:P, ""))))</f>
        <v>NO PRIORITY</v>
      </c>
      <c r="R774" s="9" t="str">
        <f t="shared" si="12"/>
        <v>C K O S - Catered Events |Chris Mascho</v>
      </c>
    </row>
    <row r="775" spans="2:18" ht="30.2" customHeight="1">
      <c r="B775" s="212" t="str">
        <f>IF(D775="", "NO PRIORITY", IF(ISNA(_xlfn.XLOOKUP(D775, Organizations!C:C, Organizations!B:B, "")), "NO ORG NAME", IF(_xlfn.XLOOKUP(D775, Organizations!C:C, Organizations!B:B, "")="", "NO PRIORITY", _xlfn.XLOOKUP(D775, Organizations!C:C, Organizations!B:B, ""))))</f>
        <v>A</v>
      </c>
      <c r="C775" s="130" t="s">
        <v>3553</v>
      </c>
      <c r="D775" s="161" t="s">
        <v>27</v>
      </c>
      <c r="E775" s="160" t="s">
        <v>2542</v>
      </c>
      <c r="F775" s="36" t="s">
        <v>3554</v>
      </c>
      <c r="G775" s="48"/>
      <c r="H775" s="159" t="s">
        <v>138</v>
      </c>
      <c r="I775" s="52"/>
      <c r="J775" s="53"/>
      <c r="K775" s="38"/>
      <c r="L775" s="157" t="s">
        <v>220</v>
      </c>
      <c r="M775" s="50"/>
      <c r="N775" s="61" t="s">
        <v>3544</v>
      </c>
      <c r="O775" s="38" t="str">
        <f>IF(Q775="", "NO PRIORITY", IF(ISNA(_xlfn.XLOOKUP(Q775, Organizations!Q:Q, Organizations!P:P, "")), "NO ORG NAME", IF(_xlfn.XLOOKUP(Q775, Organizations!Q:Q, Organizations!P:P, "")="", "NO PRIORITY", _xlfn.XLOOKUP(Q775, Organizations!Q:Q, Organizations!P:P, ""))))</f>
        <v>NO PRIORITY</v>
      </c>
      <c r="R775" s="9" t="str">
        <f t="shared" si="12"/>
        <v>C K O S - Catered Events |Kayla  Mascho</v>
      </c>
    </row>
    <row r="776" spans="2:18" ht="30.2" customHeight="1">
      <c r="B776" s="212" t="str">
        <f>IF(D776="", "NO PRIORITY", IF(ISNA(_xlfn.XLOOKUP(D776, Organizations!C:C, Organizations!B:B, "")), "NO ORG NAME", IF(_xlfn.XLOOKUP(D776, Organizations!C:C, Organizations!B:B, "")="", "NO PRIORITY", _xlfn.XLOOKUP(D776, Organizations!C:C, Organizations!B:B, ""))))</f>
        <v>A</v>
      </c>
      <c r="C776" s="130" t="s">
        <v>3555</v>
      </c>
      <c r="D776" s="161" t="s">
        <v>1966</v>
      </c>
      <c r="E776" s="160" t="s">
        <v>2542</v>
      </c>
      <c r="F776" s="36" t="s">
        <v>3556</v>
      </c>
      <c r="G776" s="48"/>
      <c r="H776" s="159" t="s">
        <v>138</v>
      </c>
      <c r="I776" s="52"/>
      <c r="J776" s="53"/>
      <c r="K776" s="38"/>
      <c r="L776" s="157" t="s">
        <v>220</v>
      </c>
      <c r="M776" s="50"/>
      <c r="N776" s="61" t="s">
        <v>3544</v>
      </c>
      <c r="O776" s="38" t="str">
        <f>IF(Q776="", "NO PRIORITY", IF(ISNA(_xlfn.XLOOKUP(Q776, Organizations!Q:Q, Organizations!P:P, "")), "NO ORG NAME", IF(_xlfn.XLOOKUP(Q776, Organizations!Q:Q, Organizations!P:P, "")="", "NO PRIORITY", _xlfn.XLOOKUP(Q776, Organizations!Q:Q, Organizations!P:P, ""))))</f>
        <v>NO PRIORITY</v>
      </c>
      <c r="R776" s="9" t="str">
        <f t="shared" si="12"/>
        <v>CASCADE HILLS COUNTRY CLUB  18682E|Roel Smith</v>
      </c>
    </row>
    <row r="777" spans="2:18" ht="30.2" customHeight="1">
      <c r="B777" s="212" t="str">
        <f>IF(D777="", "NO PRIORITY", IF(ISNA(_xlfn.XLOOKUP(D777, Organizations!C:C, Organizations!B:B, "")), "NO ORG NAME", IF(_xlfn.XLOOKUP(D777, Organizations!C:C, Organizations!B:B, "")="", "NO PRIORITY", _xlfn.XLOOKUP(D777, Organizations!C:C, Organizations!B:B, ""))))</f>
        <v>A</v>
      </c>
      <c r="C777" s="130" t="s">
        <v>3557</v>
      </c>
      <c r="D777" s="161" t="s">
        <v>1988</v>
      </c>
      <c r="E777" s="160" t="s">
        <v>2542</v>
      </c>
      <c r="F777" s="36" t="s">
        <v>3558</v>
      </c>
      <c r="G777" s="48"/>
      <c r="H777" s="159" t="s">
        <v>138</v>
      </c>
      <c r="I777" s="52"/>
      <c r="J777" s="53"/>
      <c r="K777" s="38"/>
      <c r="L777" s="157" t="s">
        <v>220</v>
      </c>
      <c r="M777" s="50"/>
      <c r="N777" s="61" t="s">
        <v>3544</v>
      </c>
      <c r="O777" s="38" t="str">
        <f>IF(Q777="", "NO PRIORITY", IF(ISNA(_xlfn.XLOOKUP(Q777, Organizations!Q:Q, Organizations!P:P, "")), "NO ORG NAME", IF(_xlfn.XLOOKUP(Q777, Organizations!Q:Q, Organizations!P:P, "")="", "NO PRIORITY", _xlfn.XLOOKUP(Q777, Organizations!Q:Q, Organizations!P:P, ""))))</f>
        <v>NO PRIORITY</v>
      </c>
      <c r="R777" s="9" t="str">
        <f t="shared" si="12"/>
        <v>CHURCHILL'S FOOD &amp; SPIRITS|leighann Kourtjian</v>
      </c>
    </row>
    <row r="778" spans="2:18" ht="30.2" customHeight="1">
      <c r="B778" s="212" t="str">
        <f>IF(D778="", "NO PRIORITY", IF(ISNA(_xlfn.XLOOKUP(D778, Organizations!C:C, Organizations!B:B, "")), "NO ORG NAME", IF(_xlfn.XLOOKUP(D778, Organizations!C:C, Organizations!B:B, "")="", "NO PRIORITY", _xlfn.XLOOKUP(D778, Organizations!C:C, Organizations!B:B, ""))))</f>
        <v>A</v>
      </c>
      <c r="C778" s="130" t="s">
        <v>3559</v>
      </c>
      <c r="D778" s="161" t="s">
        <v>2010</v>
      </c>
      <c r="E778" s="160" t="s">
        <v>2542</v>
      </c>
      <c r="F778" s="36" t="s">
        <v>3560</v>
      </c>
      <c r="G778" s="48"/>
      <c r="H778" s="159" t="s">
        <v>138</v>
      </c>
      <c r="I778" s="52"/>
      <c r="J778" s="53"/>
      <c r="K778" s="38"/>
      <c r="L778" s="157" t="s">
        <v>220</v>
      </c>
      <c r="M778" s="50"/>
      <c r="N778" s="61" t="s">
        <v>3544</v>
      </c>
      <c r="O778" s="38" t="str">
        <f>IF(Q778="", "NO PRIORITY", IF(ISNA(_xlfn.XLOOKUP(Q778, Organizations!Q:Q, Organizations!P:P, "")), "NO ORG NAME", IF(_xlfn.XLOOKUP(Q778, Organizations!Q:Q, Organizations!P:P, "")="", "NO PRIORITY", _xlfn.XLOOKUP(Q778, Organizations!Q:Q, Organizations!P:P, ""))))</f>
        <v>NO PRIORITY</v>
      </c>
      <c r="R778" s="9" t="str">
        <f t="shared" si="12"/>
        <v>COMMUNITY PROGRAMS|Andrew Baldwin</v>
      </c>
    </row>
    <row r="779" spans="2:18" ht="30.2" customHeight="1">
      <c r="B779" s="212" t="str">
        <f>IF(D779="", "NO PRIORITY", IF(ISNA(_xlfn.XLOOKUP(D779, Organizations!C:C, Organizations!B:B, "")), "NO ORG NAME", IF(_xlfn.XLOOKUP(D779, Organizations!C:C, Organizations!B:B, "")="", "NO PRIORITY", _xlfn.XLOOKUP(D779, Organizations!C:C, Organizations!B:B, ""))))</f>
        <v>NO PRIORITY</v>
      </c>
      <c r="C779" s="130" t="s">
        <v>3561</v>
      </c>
      <c r="D779" s="161" t="s">
        <v>3562</v>
      </c>
      <c r="E779" s="160" t="s">
        <v>2542</v>
      </c>
      <c r="F779" s="36" t="s">
        <v>3563</v>
      </c>
      <c r="G779" s="48"/>
      <c r="H779" s="159" t="s">
        <v>138</v>
      </c>
      <c r="I779" s="52"/>
      <c r="J779" s="53"/>
      <c r="K779" s="38"/>
      <c r="L779" s="157" t="s">
        <v>220</v>
      </c>
      <c r="M779" s="50"/>
      <c r="N779" s="61" t="s">
        <v>3544</v>
      </c>
      <c r="O779" s="38" t="str">
        <f>IF(Q779="", "NO PRIORITY", IF(ISNA(_xlfn.XLOOKUP(Q779, Organizations!Q:Q, Organizations!P:P, "")), "NO ORG NAME", IF(_xlfn.XLOOKUP(Q779, Organizations!Q:Q, Organizations!P:P, "")="", "NO PRIORITY", _xlfn.XLOOKUP(Q779, Organizations!Q:Q, Organizations!P:P, ""))))</f>
        <v>NO PRIORITY</v>
      </c>
      <c r="R779" s="9" t="str">
        <f t="shared" si="12"/>
        <v>Cozy Cats Cafe|Crystal Burditt</v>
      </c>
    </row>
    <row r="780" spans="2:18" ht="30.2" customHeight="1">
      <c r="B780" s="212" t="str">
        <f>IF(D780="", "NO PRIORITY", IF(ISNA(_xlfn.XLOOKUP(D780, Organizations!C:C, Organizations!B:B, "")), "NO ORG NAME", IF(_xlfn.XLOOKUP(D780, Organizations!C:C, Organizations!B:B, "")="", "NO PRIORITY", _xlfn.XLOOKUP(D780, Organizations!C:C, Organizations!B:B, ""))))</f>
        <v>A</v>
      </c>
      <c r="C780" s="130" t="s">
        <v>3564</v>
      </c>
      <c r="D780" s="161" t="s">
        <v>1979</v>
      </c>
      <c r="E780" s="160" t="s">
        <v>2542</v>
      </c>
      <c r="F780" s="36" t="s">
        <v>3565</v>
      </c>
      <c r="G780" s="48"/>
      <c r="H780" s="159" t="s">
        <v>138</v>
      </c>
      <c r="I780" s="52"/>
      <c r="J780" s="53"/>
      <c r="K780" s="38"/>
      <c r="L780" s="157" t="s">
        <v>220</v>
      </c>
      <c r="M780" s="50"/>
      <c r="N780" s="61" t="s">
        <v>3544</v>
      </c>
      <c r="O780" s="38" t="str">
        <f>IF(Q780="", "NO PRIORITY", IF(ISNA(_xlfn.XLOOKUP(Q780, Organizations!Q:Q, Organizations!P:P, "")), "NO ORG NAME", IF(_xlfn.XLOOKUP(Q780, Organizations!Q:Q, Organizations!P:P, "")="", "NO PRIORITY", _xlfn.XLOOKUP(Q780, Organizations!Q:Q, Organizations!P:P, ""))))</f>
        <v>NO PRIORITY</v>
      </c>
      <c r="R780" s="9" t="str">
        <f t="shared" si="12"/>
        <v>Crowes Nest Café|Tom Crowe-Garey</v>
      </c>
    </row>
    <row r="781" spans="2:18" ht="30.2" customHeight="1">
      <c r="B781" s="212" t="str">
        <f>IF(D781="", "NO PRIORITY", IF(ISNA(_xlfn.XLOOKUP(D781, Organizations!C:C, Organizations!B:B, "")), "NO ORG NAME", IF(_xlfn.XLOOKUP(D781, Organizations!C:C, Organizations!B:B, "")="", "NO PRIORITY", _xlfn.XLOOKUP(D781, Organizations!C:C, Organizations!B:B, ""))))</f>
        <v>A</v>
      </c>
      <c r="C781" s="130" t="s">
        <v>3566</v>
      </c>
      <c r="D781" s="161" t="s">
        <v>42</v>
      </c>
      <c r="E781" s="160" t="s">
        <v>2542</v>
      </c>
      <c r="F781" s="36" t="s">
        <v>3567</v>
      </c>
      <c r="G781" s="48"/>
      <c r="H781" s="159" t="s">
        <v>138</v>
      </c>
      <c r="I781" s="52"/>
      <c r="J781" s="53"/>
      <c r="K781" s="38"/>
      <c r="L781" s="157" t="s">
        <v>220</v>
      </c>
      <c r="M781" s="50"/>
      <c r="N781" s="61" t="s">
        <v>3544</v>
      </c>
      <c r="O781" s="38" t="str">
        <f>IF(Q781="", "NO PRIORITY", IF(ISNA(_xlfn.XLOOKUP(Q781, Organizations!Q:Q, Organizations!P:P, "")), "NO ORG NAME", IF(_xlfn.XLOOKUP(Q781, Organizations!Q:Q, Organizations!P:P, "")="", "NO PRIORITY", _xlfn.XLOOKUP(Q781, Organizations!Q:Q, Organizations!P:P, ""))))</f>
        <v>NO PRIORITY</v>
      </c>
      <c r="R781" s="9" t="str">
        <f t="shared" si="12"/>
        <v>Double Down Desserts|Angela Overmyer</v>
      </c>
    </row>
    <row r="782" spans="2:18" ht="30.2" customHeight="1">
      <c r="B782" s="212" t="str">
        <f>IF(D782="", "NO PRIORITY", IF(ISNA(_xlfn.XLOOKUP(D782, Organizations!C:C, Organizations!B:B, "")), "NO ORG NAME", IF(_xlfn.XLOOKUP(D782, Organizations!C:C, Organizations!B:B, "")="", "NO PRIORITY", _xlfn.XLOOKUP(D782, Organizations!C:C, Organizations!B:B, ""))))</f>
        <v>A</v>
      </c>
      <c r="C782" s="130" t="s">
        <v>3568</v>
      </c>
      <c r="D782" s="161" t="s">
        <v>2002</v>
      </c>
      <c r="E782" s="160" t="s">
        <v>2542</v>
      </c>
      <c r="F782" s="36" t="s">
        <v>3569</v>
      </c>
      <c r="G782" s="48"/>
      <c r="H782" s="159" t="s">
        <v>138</v>
      </c>
      <c r="I782" s="52"/>
      <c r="J782" s="53"/>
      <c r="K782" s="38"/>
      <c r="L782" s="157" t="s">
        <v>220</v>
      </c>
      <c r="M782" s="50"/>
      <c r="N782" s="61" t="s">
        <v>3544</v>
      </c>
      <c r="O782" s="38" t="str">
        <f>IF(Q782="", "NO PRIORITY", IF(ISNA(_xlfn.XLOOKUP(Q782, Organizations!Q:Q, Organizations!P:P, "")), "NO ORG NAME", IF(_xlfn.XLOOKUP(Q782, Organizations!Q:Q, Organizations!P:P, "")="", "NO PRIORITY", _xlfn.XLOOKUP(Q782, Organizations!Q:Q, Organizations!P:P, ""))))</f>
        <v>NO PRIORITY</v>
      </c>
      <c r="R782" s="9" t="str">
        <f t="shared" si="12"/>
        <v>FLAT ROCK CARE CENTER|Brianne Daniel</v>
      </c>
    </row>
    <row r="783" spans="2:18" ht="30.2" customHeight="1">
      <c r="B783" s="212" t="str">
        <f>IF(D783="", "NO PRIORITY", IF(ISNA(_xlfn.XLOOKUP(D783, Organizations!C:C, Organizations!B:B, "")), "NO ORG NAME", IF(_xlfn.XLOOKUP(D783, Organizations!C:C, Organizations!B:B, "")="", "NO PRIORITY", _xlfn.XLOOKUP(D783, Organizations!C:C, Organizations!B:B, ""))))</f>
        <v>A</v>
      </c>
      <c r="C783" s="130" t="s">
        <v>3570</v>
      </c>
      <c r="D783" s="161" t="s">
        <v>1969</v>
      </c>
      <c r="E783" s="160" t="s">
        <v>2542</v>
      </c>
      <c r="F783" s="36" t="s">
        <v>3571</v>
      </c>
      <c r="G783" s="48"/>
      <c r="H783" s="159" t="s">
        <v>138</v>
      </c>
      <c r="I783" s="52"/>
      <c r="J783" s="53"/>
      <c r="K783" s="38"/>
      <c r="L783" s="157" t="s">
        <v>220</v>
      </c>
      <c r="M783" s="50"/>
      <c r="N783" s="61" t="s">
        <v>3544</v>
      </c>
      <c r="O783" s="38" t="str">
        <f>IF(Q783="", "NO PRIORITY", IF(ISNA(_xlfn.XLOOKUP(Q783, Organizations!Q:Q, Organizations!P:P, "")), "NO ORG NAME", IF(_xlfn.XLOOKUP(Q783, Organizations!Q:Q, Organizations!P:P, "")="", "NO PRIORITY", _xlfn.XLOOKUP(Q783, Organizations!Q:Q, Organizations!P:P, ""))))</f>
        <v>NO PRIORITY</v>
      </c>
      <c r="R783" s="9" t="str">
        <f t="shared" si="12"/>
        <v>GARLAND LODGE FOOD AND BEVERAGE|Kirk Bennett</v>
      </c>
    </row>
    <row r="784" spans="2:18" ht="30.2" customHeight="1">
      <c r="B784" s="212" t="str">
        <f>IF(D784="", "NO PRIORITY", IF(ISNA(_xlfn.XLOOKUP(D784, Organizations!C:C, Organizations!B:B, "")), "NO ORG NAME", IF(_xlfn.XLOOKUP(D784, Organizations!C:C, Organizations!B:B, "")="", "NO PRIORITY", _xlfn.XLOOKUP(D784, Organizations!C:C, Organizations!B:B, ""))))</f>
        <v>A</v>
      </c>
      <c r="C784" s="130" t="s">
        <v>3572</v>
      </c>
      <c r="D784" s="161" t="s">
        <v>52</v>
      </c>
      <c r="E784" s="160" t="s">
        <v>2542</v>
      </c>
      <c r="F784" s="36" t="s">
        <v>3573</v>
      </c>
      <c r="G784" s="48"/>
      <c r="H784" s="159" t="s">
        <v>138</v>
      </c>
      <c r="I784" s="52"/>
      <c r="J784" s="53"/>
      <c r="K784" s="38"/>
      <c r="L784" s="157" t="s">
        <v>220</v>
      </c>
      <c r="M784" s="50"/>
      <c r="N784" s="61" t="s">
        <v>3544</v>
      </c>
      <c r="O784" s="38" t="str">
        <f>IF(Q784="", "NO PRIORITY", IF(ISNA(_xlfn.XLOOKUP(Q784, Organizations!Q:Q, Organizations!P:P, "")), "NO ORG NAME", IF(_xlfn.XLOOKUP(Q784, Organizations!Q:Q, Organizations!P:P, "")="", "NO PRIORITY", _xlfn.XLOOKUP(Q784, Organizations!Q:Q, Organizations!P:P, ""))))</f>
        <v>NO PRIORITY</v>
      </c>
      <c r="R784" s="9" t="str">
        <f t="shared" si="12"/>
        <v>HENRY FORD COLLEGE|Johnathon Thompson</v>
      </c>
    </row>
    <row r="785" spans="2:18" ht="30.2" customHeight="1">
      <c r="B785" s="212" t="str">
        <f>IF(D785="", "NO PRIORITY", IF(ISNA(_xlfn.XLOOKUP(D785, Organizations!C:C, Organizations!B:B, "")), "NO ORG NAME", IF(_xlfn.XLOOKUP(D785, Organizations!C:C, Organizations!B:B, "")="", "NO PRIORITY", _xlfn.XLOOKUP(D785, Organizations!C:C, Organizations!B:B, ""))))</f>
        <v>A</v>
      </c>
      <c r="C785" s="130" t="s">
        <v>3574</v>
      </c>
      <c r="D785" s="161" t="s">
        <v>57</v>
      </c>
      <c r="E785" s="160" t="s">
        <v>2542</v>
      </c>
      <c r="F785" s="36" t="s">
        <v>3575</v>
      </c>
      <c r="G785" s="48"/>
      <c r="H785" s="159" t="s">
        <v>138</v>
      </c>
      <c r="I785" s="52"/>
      <c r="J785" s="53"/>
      <c r="K785" s="38"/>
      <c r="L785" s="157" t="s">
        <v>220</v>
      </c>
      <c r="M785" s="50"/>
      <c r="N785" s="61" t="s">
        <v>3544</v>
      </c>
      <c r="O785" s="38" t="str">
        <f>IF(Q785="", "NO PRIORITY", IF(ISNA(_xlfn.XLOOKUP(Q785, Organizations!Q:Q, Organizations!P:P, "")), "NO ORG NAME", IF(_xlfn.XLOOKUP(Q785, Organizations!Q:Q, Organizations!P:P, "")="", "NO PRIORITY", _xlfn.XLOOKUP(Q785, Organizations!Q:Q, Organizations!P:P, ""))))</f>
        <v>NO PRIORITY</v>
      </c>
      <c r="R785" s="9" t="str">
        <f t="shared" si="12"/>
        <v>LINCOLN LAKE BAPTIST YOUTH CAMP|Adam Russo </v>
      </c>
    </row>
    <row r="786" spans="2:18" ht="30.2" customHeight="1">
      <c r="B786" s="212" t="str">
        <f>IF(D786="", "NO PRIORITY", IF(ISNA(_xlfn.XLOOKUP(D786, Organizations!C:C, Organizations!B:B, "")), "NO ORG NAME", IF(_xlfn.XLOOKUP(D786, Organizations!C:C, Organizations!B:B, "")="", "NO PRIORITY", _xlfn.XLOOKUP(D786, Organizations!C:C, Organizations!B:B, ""))))</f>
        <v>A</v>
      </c>
      <c r="C786" s="130" t="s">
        <v>3576</v>
      </c>
      <c r="D786" s="161" t="s">
        <v>58</v>
      </c>
      <c r="E786" s="160" t="s">
        <v>2542</v>
      </c>
      <c r="F786" s="36" t="s">
        <v>3577</v>
      </c>
      <c r="G786" s="48"/>
      <c r="H786" s="159" t="s">
        <v>138</v>
      </c>
      <c r="I786" s="52"/>
      <c r="J786" s="53"/>
      <c r="K786" s="38"/>
      <c r="L786" s="157" t="s">
        <v>220</v>
      </c>
      <c r="M786" s="50"/>
      <c r="N786" s="61" t="s">
        <v>3544</v>
      </c>
      <c r="O786" s="38" t="str">
        <f>IF(Q786="", "NO PRIORITY", IF(ISNA(_xlfn.XLOOKUP(Q786, Organizations!Q:Q, Organizations!P:P, "")), "NO ORG NAME", IF(_xlfn.XLOOKUP(Q786, Organizations!Q:Q, Organizations!P:P, "")="", "NO PRIORITY", _xlfn.XLOOKUP(Q786, Organizations!Q:Q, Organizations!P:P, ""))))</f>
        <v>NO PRIORITY</v>
      </c>
      <c r="R786" s="9" t="str">
        <f t="shared" si="12"/>
        <v>LOUHELEN BAHA'I SCHOOL|Olivia Pelton</v>
      </c>
    </row>
    <row r="787" spans="2:18" ht="30.2" customHeight="1">
      <c r="B787" s="212" t="str">
        <f>IF(D787="", "NO PRIORITY", IF(ISNA(_xlfn.XLOOKUP(D787, Organizations!C:C, Organizations!B:B, "")), "NO ORG NAME", IF(_xlfn.XLOOKUP(D787, Organizations!C:C, Organizations!B:B, "")="", "NO PRIORITY", _xlfn.XLOOKUP(D787, Organizations!C:C, Organizations!B:B, ""))))</f>
        <v>A</v>
      </c>
      <c r="C787" s="130" t="s">
        <v>3578</v>
      </c>
      <c r="D787" s="161" t="s">
        <v>1975</v>
      </c>
      <c r="E787" s="160" t="s">
        <v>2542</v>
      </c>
      <c r="F787" s="36" t="s">
        <v>3579</v>
      </c>
      <c r="G787" s="48"/>
      <c r="H787" s="159" t="s">
        <v>138</v>
      </c>
      <c r="I787" s="52"/>
      <c r="J787" s="53"/>
      <c r="K787" s="38"/>
      <c r="L787" s="157" t="s">
        <v>220</v>
      </c>
      <c r="M787" s="50"/>
      <c r="N787" s="61" t="s">
        <v>3544</v>
      </c>
      <c r="O787" s="38" t="str">
        <f>IF(Q787="", "NO PRIORITY", IF(ISNA(_xlfn.XLOOKUP(Q787, Organizations!Q:Q, Organizations!P:P, "")), "NO ORG NAME", IF(_xlfn.XLOOKUP(Q787, Organizations!Q:Q, Organizations!P:P, "")="", "NO PRIORITY", _xlfn.XLOOKUP(Q787, Organizations!Q:Q, Organizations!P:P, ""))))</f>
        <v>NO PRIORITY</v>
      </c>
      <c r="R787" s="9" t="str">
        <f t="shared" si="12"/>
        <v>Mad Anthony - Taylor - 371788E|Chris Michael</v>
      </c>
    </row>
    <row r="788" spans="2:18" ht="30.2" customHeight="1">
      <c r="B788" s="212" t="str">
        <f>IF(D788="", "NO PRIORITY", IF(ISNA(_xlfn.XLOOKUP(D788, Organizations!C:C, Organizations!B:B, "")), "NO ORG NAME", IF(_xlfn.XLOOKUP(D788, Organizations!C:C, Organizations!B:B, "")="", "NO PRIORITY", _xlfn.XLOOKUP(D788, Organizations!C:C, Organizations!B:B, ""))))</f>
        <v>A</v>
      </c>
      <c r="C788" s="130" t="s">
        <v>3580</v>
      </c>
      <c r="D788" s="161" t="s">
        <v>2000</v>
      </c>
      <c r="E788" s="160" t="s">
        <v>2542</v>
      </c>
      <c r="F788" s="36" t="s">
        <v>3581</v>
      </c>
      <c r="G788" s="48"/>
      <c r="H788" s="159" t="s">
        <v>138</v>
      </c>
      <c r="I788" s="52"/>
      <c r="J788" s="53"/>
      <c r="K788" s="38"/>
      <c r="L788" s="157" t="s">
        <v>220</v>
      </c>
      <c r="M788" s="50"/>
      <c r="N788" s="61" t="s">
        <v>3544</v>
      </c>
      <c r="O788" s="38" t="str">
        <f>IF(Q788="", "NO PRIORITY", IF(ISNA(_xlfn.XLOOKUP(Q788, Organizations!Q:Q, Organizations!P:P, "")), "NO ORG NAME", IF(_xlfn.XLOOKUP(Q788, Organizations!Q:Q, Organizations!P:P, "")="", "NO PRIORITY", _xlfn.XLOOKUP(Q788, Organizations!Q:Q, Organizations!P:P, ""))))</f>
        <v>NO PRIORITY</v>
      </c>
      <c r="R788" s="9" t="str">
        <f t="shared" si="12"/>
        <v>MARIA HEALTH CARE CENTER|Megan  Brooker</v>
      </c>
    </row>
    <row r="789" spans="2:18" ht="30.2" customHeight="1">
      <c r="B789" s="212" t="str">
        <f>IF(D789="", "NO PRIORITY", IF(ISNA(_xlfn.XLOOKUP(D789, Organizations!C:C, Organizations!B:B, "")), "NO ORG NAME", IF(_xlfn.XLOOKUP(D789, Organizations!C:C, Organizations!B:B, "")="", "NO PRIORITY", _xlfn.XLOOKUP(D789, Organizations!C:C, Organizations!B:B, ""))))</f>
        <v>A</v>
      </c>
      <c r="C789" s="130" t="s">
        <v>3582</v>
      </c>
      <c r="D789" s="161" t="s">
        <v>2016</v>
      </c>
      <c r="E789" s="160" t="s">
        <v>2542</v>
      </c>
      <c r="F789" s="36" t="s">
        <v>3583</v>
      </c>
      <c r="G789" s="48"/>
      <c r="H789" s="159" t="s">
        <v>138</v>
      </c>
      <c r="I789" s="52"/>
      <c r="J789" s="53"/>
      <c r="K789" s="38"/>
      <c r="L789" s="157" t="s">
        <v>220</v>
      </c>
      <c r="M789" s="50"/>
      <c r="N789" s="61" t="s">
        <v>3544</v>
      </c>
      <c r="O789" s="38" t="str">
        <f>IF(Q789="", "NO PRIORITY", IF(ISNA(_xlfn.XLOOKUP(Q789, Organizations!Q:Q, Organizations!P:P, "")), "NO ORG NAME", IF(_xlfn.XLOOKUP(Q789, Organizations!Q:Q, Organizations!P:P, "")="", "NO PRIORITY", _xlfn.XLOOKUP(Q789, Organizations!Q:Q, Organizations!P:P, ""))))</f>
        <v>NO PRIORITY</v>
      </c>
      <c r="R789" s="9" t="str">
        <f t="shared" si="12"/>
        <v>MASON COUNTY CENTRAL SCHOOLS|Josie Domin</v>
      </c>
    </row>
    <row r="790" spans="2:18" ht="30.2" customHeight="1">
      <c r="B790" s="212" t="str">
        <f>IF(D790="", "NO PRIORITY", IF(ISNA(_xlfn.XLOOKUP(D790, Organizations!C:C, Organizations!B:B, "")), "NO ORG NAME", IF(_xlfn.XLOOKUP(D790, Organizations!C:C, Organizations!B:B, "")="", "NO PRIORITY", _xlfn.XLOOKUP(D790, Organizations!C:C, Organizations!B:B, ""))))</f>
        <v>A</v>
      </c>
      <c r="C790" s="130" t="s">
        <v>3584</v>
      </c>
      <c r="D790" s="161" t="s">
        <v>2016</v>
      </c>
      <c r="E790" s="160" t="s">
        <v>2542</v>
      </c>
      <c r="F790" s="36" t="s">
        <v>3585</v>
      </c>
      <c r="G790" s="48"/>
      <c r="H790" s="159" t="s">
        <v>138</v>
      </c>
      <c r="I790" s="52"/>
      <c r="J790" s="53"/>
      <c r="K790" s="38"/>
      <c r="L790" s="157" t="s">
        <v>220</v>
      </c>
      <c r="M790" s="50"/>
      <c r="N790" s="61" t="s">
        <v>3544</v>
      </c>
      <c r="O790" s="38" t="str">
        <f>IF(Q790="", "NO PRIORITY", IF(ISNA(_xlfn.XLOOKUP(Q790, Organizations!Q:Q, Organizations!P:P, "")), "NO ORG NAME", IF(_xlfn.XLOOKUP(Q790, Organizations!Q:Q, Organizations!P:P, "")="", "NO PRIORITY", _xlfn.XLOOKUP(Q790, Organizations!Q:Q, Organizations!P:P, ""))))</f>
        <v>NO PRIORITY</v>
      </c>
      <c r="R790" s="9" t="str">
        <f t="shared" si="12"/>
        <v>MASON COUNTY CENTRAL SCHOOLS|Lois  Cole</v>
      </c>
    </row>
    <row r="791" spans="2:18" ht="30.2" customHeight="1">
      <c r="B791" s="212" t="str">
        <f>IF(D791="", "NO PRIORITY", IF(ISNA(_xlfn.XLOOKUP(D791, Organizations!C:C, Organizations!B:B, "")), "NO ORG NAME", IF(_xlfn.XLOOKUP(D791, Organizations!C:C, Organizations!B:B, "")="", "NO PRIORITY", _xlfn.XLOOKUP(D791, Organizations!C:C, Organizations!B:B, ""))))</f>
        <v>A</v>
      </c>
      <c r="C791" s="130" t="s">
        <v>3586</v>
      </c>
      <c r="D791" s="161" t="s">
        <v>1997</v>
      </c>
      <c r="E791" s="160" t="s">
        <v>2542</v>
      </c>
      <c r="F791" s="36" t="s">
        <v>3587</v>
      </c>
      <c r="G791" s="48"/>
      <c r="H791" s="159" t="s">
        <v>138</v>
      </c>
      <c r="I791" s="52"/>
      <c r="J791" s="53"/>
      <c r="K791" s="38"/>
      <c r="L791" s="157" t="s">
        <v>220</v>
      </c>
      <c r="M791" s="50"/>
      <c r="N791" s="61" t="s">
        <v>3544</v>
      </c>
      <c r="O791" s="38" t="str">
        <f>IF(Q791="", "NO PRIORITY", IF(ISNA(_xlfn.XLOOKUP(Q791, Organizations!Q:Q, Organizations!P:P, "")), "NO ORG NAME", IF(_xlfn.XLOOKUP(Q791, Organizations!Q:Q, Organizations!P:P, "")="", "NO PRIORITY", _xlfn.XLOOKUP(Q791, Organizations!Q:Q, Organizations!P:P, ""))))</f>
        <v>NO PRIORITY</v>
      </c>
      <c r="R791" s="9" t="str">
        <f t="shared" si="12"/>
        <v>MATADOR'S PIZZA &amp; TAKE OUT|Chris Dickinson</v>
      </c>
    </row>
    <row r="792" spans="2:18" ht="30.2" customHeight="1">
      <c r="B792" s="212" t="str">
        <f>IF(D792="", "NO PRIORITY", IF(ISNA(_xlfn.XLOOKUP(D792, Organizations!C:C, Organizations!B:B, "")), "NO ORG NAME", IF(_xlfn.XLOOKUP(D792, Organizations!C:C, Organizations!B:B, "")="", "NO PRIORITY", _xlfn.XLOOKUP(D792, Organizations!C:C, Organizations!B:B, ""))))</f>
        <v>A</v>
      </c>
      <c r="C792" s="130" t="s">
        <v>3136</v>
      </c>
      <c r="D792" s="161" t="s">
        <v>2014</v>
      </c>
      <c r="E792" s="160" t="s">
        <v>2542</v>
      </c>
      <c r="F792" s="36" t="s">
        <v>3588</v>
      </c>
      <c r="G792" s="48"/>
      <c r="H792" s="159" t="s">
        <v>138</v>
      </c>
      <c r="I792" s="52"/>
      <c r="J792" s="53"/>
      <c r="K792" s="38"/>
      <c r="L792" s="157" t="s">
        <v>220</v>
      </c>
      <c r="M792" s="50"/>
      <c r="N792" s="61" t="s">
        <v>3544</v>
      </c>
      <c r="O792" s="38" t="str">
        <f>IF(Q792="", "NO PRIORITY", IF(ISNA(_xlfn.XLOOKUP(Q792, Organizations!Q:Q, Organizations!P:P, "")), "NO ORG NAME", IF(_xlfn.XLOOKUP(Q792, Organizations!Q:Q, Organizations!P:P, "")="", "NO PRIORITY", _xlfn.XLOOKUP(Q792, Organizations!Q:Q, Organizations!P:P, ""))))</f>
        <v>NO PRIORITY</v>
      </c>
      <c r="R792" s="9" t="str">
        <f t="shared" si="12"/>
        <v>MDINING- TEST KITCHEN 689175|Frank Turchan</v>
      </c>
    </row>
    <row r="793" spans="2:18" ht="30.2" customHeight="1">
      <c r="B793" s="212" t="str">
        <f>IF(D793="", "NO PRIORITY", IF(ISNA(_xlfn.XLOOKUP(D793, Organizations!C:C, Organizations!B:B, "")), "NO ORG NAME", IF(_xlfn.XLOOKUP(D793, Organizations!C:C, Organizations!B:B, "")="", "NO PRIORITY", _xlfn.XLOOKUP(D793, Organizations!C:C, Organizations!B:B, ""))))</f>
        <v>A</v>
      </c>
      <c r="C793" s="130" t="s">
        <v>3589</v>
      </c>
      <c r="D793" s="161" t="s">
        <v>2014</v>
      </c>
      <c r="E793" s="160" t="s">
        <v>2542</v>
      </c>
      <c r="F793" s="36" t="s">
        <v>3590</v>
      </c>
      <c r="G793" s="48"/>
      <c r="H793" s="159" t="s">
        <v>138</v>
      </c>
      <c r="I793" s="52"/>
      <c r="J793" s="53"/>
      <c r="K793" s="38"/>
      <c r="L793" s="157" t="s">
        <v>220</v>
      </c>
      <c r="M793" s="50"/>
      <c r="N793" s="61" t="s">
        <v>3544</v>
      </c>
      <c r="O793" s="38" t="str">
        <f>IF(Q793="", "NO PRIORITY", IF(ISNA(_xlfn.XLOOKUP(Q793, Organizations!Q:Q, Organizations!P:P, "")), "NO ORG NAME", IF(_xlfn.XLOOKUP(Q793, Organizations!Q:Q, Organizations!P:P, "")="", "NO PRIORITY", _xlfn.XLOOKUP(Q793, Organizations!Q:Q, Organizations!P:P, ""))))</f>
        <v>NO PRIORITY</v>
      </c>
      <c r="R793" s="9" t="str">
        <f t="shared" si="12"/>
        <v>MDINING- TEST KITCHEN 689175|Matt Higgins</v>
      </c>
    </row>
    <row r="794" spans="2:18" ht="30.2" customHeight="1">
      <c r="B794" s="212" t="str">
        <f>IF(D794="", "NO PRIORITY", IF(ISNA(_xlfn.XLOOKUP(D794, Organizations!C:C, Organizations!B:B, "")), "NO ORG NAME", IF(_xlfn.XLOOKUP(D794, Organizations!C:C, Organizations!B:B, "")="", "NO PRIORITY", _xlfn.XLOOKUP(D794, Organizations!C:C, Organizations!B:B, ""))))</f>
        <v>A</v>
      </c>
      <c r="C794" s="130" t="s">
        <v>3591</v>
      </c>
      <c r="D794" s="161" t="s">
        <v>2012</v>
      </c>
      <c r="E794" s="160" t="s">
        <v>2542</v>
      </c>
      <c r="F794" s="36" t="s">
        <v>3592</v>
      </c>
      <c r="G794" s="48"/>
      <c r="H794" s="159" t="s">
        <v>138</v>
      </c>
      <c r="I794" s="52"/>
      <c r="J794" s="53"/>
      <c r="K794" s="38"/>
      <c r="L794" s="157" t="s">
        <v>220</v>
      </c>
      <c r="M794" s="50"/>
      <c r="N794" s="61" t="s">
        <v>3544</v>
      </c>
      <c r="O794" s="38" t="str">
        <f>IF(Q794="", "NO PRIORITY", IF(ISNA(_xlfn.XLOOKUP(Q794, Organizations!Q:Q, Organizations!P:P, "")), "NO ORG NAME", IF(_xlfn.XLOOKUP(Q794, Organizations!Q:Q, Organizations!P:P, "")="", "NO PRIORITY", _xlfn.XLOOKUP(Q794, Organizations!Q:Q, Organizations!P:P, ""))))</f>
        <v>NO PRIORITY</v>
      </c>
      <c r="R794" s="9" t="str">
        <f t="shared" si="12"/>
        <v>Memorial Healthcare - Cafe|Danielle Wendling</v>
      </c>
    </row>
    <row r="795" spans="2:18" ht="30.2" customHeight="1">
      <c r="B795" s="212" t="str">
        <f>IF(D795="", "NO PRIORITY", IF(ISNA(_xlfn.XLOOKUP(D795, Organizations!C:C, Organizations!B:B, "")), "NO ORG NAME", IF(_xlfn.XLOOKUP(D795, Organizations!C:C, Organizations!B:B, "")="", "NO PRIORITY", _xlfn.XLOOKUP(D795, Organizations!C:C, Organizations!B:B, ""))))</f>
        <v>A</v>
      </c>
      <c r="C795" s="130" t="s">
        <v>3593</v>
      </c>
      <c r="D795" s="161" t="s">
        <v>2013</v>
      </c>
      <c r="E795" s="160" t="s">
        <v>2542</v>
      </c>
      <c r="F795" s="36" t="s">
        <v>3594</v>
      </c>
      <c r="G795" s="48"/>
      <c r="H795" s="159" t="s">
        <v>138</v>
      </c>
      <c r="I795" s="52"/>
      <c r="J795" s="53"/>
      <c r="K795" s="38"/>
      <c r="L795" s="157" t="s">
        <v>220</v>
      </c>
      <c r="M795" s="50"/>
      <c r="N795" s="61" t="s">
        <v>3544</v>
      </c>
      <c r="O795" s="38" t="str">
        <f>IF(Q795="", "NO PRIORITY", IF(ISNA(_xlfn.XLOOKUP(Q795, Organizations!Q:Q, Organizations!P:P, "")), "NO ORG NAME", IF(_xlfn.XLOOKUP(Q795, Organizations!Q:Q, Organizations!P:P, "")="", "NO PRIORITY", _xlfn.XLOOKUP(Q795, Organizations!Q:Q, Organizations!P:P, ""))))</f>
        <v>NO PRIORITY</v>
      </c>
      <c r="R795" s="9" t="str">
        <f t="shared" si="12"/>
        <v>MICH MED- UNIV HOSPITAL-DOCK 5- 202|Brock O'Connell</v>
      </c>
    </row>
    <row r="796" spans="2:18" ht="30.2" customHeight="1">
      <c r="B796" s="212" t="str">
        <f>IF(D796="", "NO PRIORITY", IF(ISNA(_xlfn.XLOOKUP(D796, Organizations!C:C, Organizations!B:B, "")), "NO ORG NAME", IF(_xlfn.XLOOKUP(D796, Organizations!C:C, Organizations!B:B, "")="", "NO PRIORITY", _xlfn.XLOOKUP(D796, Organizations!C:C, Organizations!B:B, ""))))</f>
        <v>A</v>
      </c>
      <c r="C796" s="130" t="s">
        <v>3595</v>
      </c>
      <c r="D796" s="161" t="s">
        <v>2013</v>
      </c>
      <c r="E796" s="160" t="s">
        <v>2542</v>
      </c>
      <c r="F796" s="36" t="s">
        <v>3596</v>
      </c>
      <c r="G796" s="48"/>
      <c r="H796" s="159" t="s">
        <v>138</v>
      </c>
      <c r="I796" s="52"/>
      <c r="J796" s="53"/>
      <c r="K796" s="38"/>
      <c r="L796" s="157" t="s">
        <v>220</v>
      </c>
      <c r="M796" s="50"/>
      <c r="N796" s="61" t="s">
        <v>3544</v>
      </c>
      <c r="O796" s="38" t="str">
        <f>IF(Q796="", "NO PRIORITY", IF(ISNA(_xlfn.XLOOKUP(Q796, Organizations!Q:Q, Organizations!P:P, "")), "NO ORG NAME", IF(_xlfn.XLOOKUP(Q796, Organizations!Q:Q, Organizations!P:P, "")="", "NO PRIORITY", _xlfn.XLOOKUP(Q796, Organizations!Q:Q, Organizations!P:P, ""))))</f>
        <v>NO PRIORITY</v>
      </c>
      <c r="R796" s="9" t="str">
        <f t="shared" si="12"/>
        <v>MICH MED- UNIV HOSPITAL-DOCK 5- 202|Vibhu Mahajan</v>
      </c>
    </row>
    <row r="797" spans="2:18" ht="30.2" customHeight="1">
      <c r="B797" s="212" t="str">
        <f>IF(D797="", "NO PRIORITY", IF(ISNA(_xlfn.XLOOKUP(D797, Organizations!C:C, Organizations!B:B, "")), "NO ORG NAME", IF(_xlfn.XLOOKUP(D797, Organizations!C:C, Organizations!B:B, "")="", "NO PRIORITY", _xlfn.XLOOKUP(D797, Organizations!C:C, Organizations!B:B, ""))))</f>
        <v>NO PRIORITY</v>
      </c>
      <c r="C797" s="130" t="s">
        <v>3597</v>
      </c>
      <c r="D797" s="161" t="s">
        <v>3598</v>
      </c>
      <c r="E797" s="160" t="s">
        <v>2542</v>
      </c>
      <c r="F797" s="36" t="s">
        <v>3599</v>
      </c>
      <c r="G797" s="48"/>
      <c r="H797" s="159" t="s">
        <v>138</v>
      </c>
      <c r="I797" s="52"/>
      <c r="J797" s="53"/>
      <c r="K797" s="38"/>
      <c r="L797" s="157" t="s">
        <v>220</v>
      </c>
      <c r="M797" s="50"/>
      <c r="N797" s="61" t="s">
        <v>3544</v>
      </c>
      <c r="O797" s="38" t="str">
        <f>IF(Q797="", "NO PRIORITY", IF(ISNA(_xlfn.XLOOKUP(Q797, Organizations!Q:Q, Organizations!P:P, "")), "NO ORG NAME", IF(_xlfn.XLOOKUP(Q797, Organizations!Q:Q, Organizations!P:P, "")="", "NO PRIORITY", _xlfn.XLOOKUP(Q797, Organizations!Q:Q, Organizations!P:P, ""))))</f>
        <v>NO PRIORITY</v>
      </c>
      <c r="R797" s="9" t="str">
        <f t="shared" si="12"/>
        <v>Michigan Medicine|June Williams</v>
      </c>
    </row>
    <row r="798" spans="2:18" ht="30.2" customHeight="1">
      <c r="B798" s="212" t="str">
        <f>IF(D798="", "NO PRIORITY", IF(ISNA(_xlfn.XLOOKUP(D798, Organizations!C:C, Organizations!B:B, "")), "NO ORG NAME", IF(_xlfn.XLOOKUP(D798, Organizations!C:C, Organizations!B:B, "")="", "NO PRIORITY", _xlfn.XLOOKUP(D798, Organizations!C:C, Organizations!B:B, ""))))</f>
        <v>A</v>
      </c>
      <c r="C798" s="130" t="s">
        <v>3600</v>
      </c>
      <c r="D798" s="161" t="s">
        <v>59</v>
      </c>
      <c r="E798" s="160" t="s">
        <v>2542</v>
      </c>
      <c r="F798" s="36" t="s">
        <v>3601</v>
      </c>
      <c r="G798" s="48"/>
      <c r="H798" s="159" t="s">
        <v>138</v>
      </c>
      <c r="I798" s="52"/>
      <c r="J798" s="53"/>
      <c r="K798" s="38"/>
      <c r="L798" s="157" t="s">
        <v>220</v>
      </c>
      <c r="M798" s="50"/>
      <c r="N798" s="61" t="s">
        <v>3544</v>
      </c>
      <c r="O798" s="38" t="str">
        <f>IF(Q798="", "NO PRIORITY", IF(ISNA(_xlfn.XLOOKUP(Q798, Organizations!Q:Q, Organizations!P:P, "")), "NO ORG NAME", IF(_xlfn.XLOOKUP(Q798, Organizations!Q:Q, Organizations!P:P, "")="", "NO PRIORITY", _xlfn.XLOOKUP(Q798, Organizations!Q:Q, Organizations!P:P, ""))))</f>
        <v>NO PRIORITY</v>
      </c>
      <c r="R798" s="9" t="str">
        <f t="shared" si="12"/>
        <v>MICHIGAN STATE POLICE TRAINING DIVI|Lauren Green</v>
      </c>
    </row>
    <row r="799" spans="2:18" ht="30.2" customHeight="1">
      <c r="B799" s="212" t="str">
        <f>IF(D799="", "NO PRIORITY", IF(ISNA(_xlfn.XLOOKUP(D799, Organizations!C:C, Organizations!B:B, "")), "NO ORG NAME", IF(_xlfn.XLOOKUP(D799, Organizations!C:C, Organizations!B:B, "")="", "NO PRIORITY", _xlfn.XLOOKUP(D799, Organizations!C:C, Organizations!B:B, ""))))</f>
        <v>A</v>
      </c>
      <c r="C799" s="130" t="s">
        <v>3602</v>
      </c>
      <c r="D799" s="161" t="s">
        <v>2017</v>
      </c>
      <c r="E799" s="160" t="s">
        <v>2542</v>
      </c>
      <c r="F799" s="36" t="s">
        <v>3603</v>
      </c>
      <c r="G799" s="48"/>
      <c r="H799" s="159" t="s">
        <v>138</v>
      </c>
      <c r="I799" s="52"/>
      <c r="J799" s="53"/>
      <c r="K799" s="38"/>
      <c r="L799" s="157" t="s">
        <v>220</v>
      </c>
      <c r="M799" s="50"/>
      <c r="N799" s="61" t="s">
        <v>3544</v>
      </c>
      <c r="O799" s="38" t="str">
        <f>IF(Q799="", "NO PRIORITY", IF(ISNA(_xlfn.XLOOKUP(Q799, Organizations!Q:Q, Organizations!P:P, "")), "NO ORG NAME", IF(_xlfn.XLOOKUP(Q799, Organizations!Q:Q, Organizations!P:P, "")="", "NO PRIORITY", _xlfn.XLOOKUP(Q799, Organizations!Q:Q, Organizations!P:P, ""))))</f>
        <v>NO PRIORITY</v>
      </c>
      <c r="R799" s="9" t="str">
        <f t="shared" si="12"/>
        <v>MICHINDOH CONFERENCE CENTER|Ernie Mason</v>
      </c>
    </row>
    <row r="800" spans="2:18" ht="30.2" customHeight="1">
      <c r="B800" s="212" t="str">
        <f>IF(D800="", "NO PRIORITY", IF(ISNA(_xlfn.XLOOKUP(D800, Organizations!C:C, Organizations!B:B, "")), "NO ORG NAME", IF(_xlfn.XLOOKUP(D800, Organizations!C:C, Organizations!B:B, "")="", "NO PRIORITY", _xlfn.XLOOKUP(D800, Organizations!C:C, Organizations!B:B, ""))))</f>
        <v>A</v>
      </c>
      <c r="C800" s="130" t="s">
        <v>3604</v>
      </c>
      <c r="D800" s="161" t="s">
        <v>1971</v>
      </c>
      <c r="E800" s="160" t="s">
        <v>2542</v>
      </c>
      <c r="F800" s="36" t="s">
        <v>3605</v>
      </c>
      <c r="G800" s="48"/>
      <c r="H800" s="159" t="s">
        <v>138</v>
      </c>
      <c r="I800" s="52"/>
      <c r="J800" s="53"/>
      <c r="K800" s="38"/>
      <c r="L800" s="157" t="s">
        <v>220</v>
      </c>
      <c r="M800" s="50"/>
      <c r="N800" s="61" t="s">
        <v>3544</v>
      </c>
      <c r="O800" s="38" t="str">
        <f>IF(Q800="", "NO PRIORITY", IF(ISNA(_xlfn.XLOOKUP(Q800, Organizations!Q:Q, Organizations!P:P, "")), "NO ORG NAME", IF(_xlfn.XLOOKUP(Q800, Organizations!Q:Q, Organizations!P:P, "")="", "NO PRIORITY", _xlfn.XLOOKUP(Q800, Organizations!Q:Q, Organizations!P:P, ""))))</f>
        <v>NO PRIORITY</v>
      </c>
      <c r="R800" s="9" t="str">
        <f t="shared" si="12"/>
        <v>Mise En Place Culinary Consulting|Joel Papcun</v>
      </c>
    </row>
    <row r="801" spans="2:18" ht="30.2" customHeight="1">
      <c r="B801" s="212" t="str">
        <f>IF(D801="", "NO PRIORITY", IF(ISNA(_xlfn.XLOOKUP(D801, Organizations!C:C, Organizations!B:B, "")), "NO ORG NAME", IF(_xlfn.XLOOKUP(D801, Organizations!C:C, Organizations!B:B, "")="", "NO PRIORITY", _xlfn.XLOOKUP(D801, Organizations!C:C, Organizations!B:B, ""))))</f>
        <v>A</v>
      </c>
      <c r="C801" s="130" t="s">
        <v>3606</v>
      </c>
      <c r="D801" s="161" t="s">
        <v>1977</v>
      </c>
      <c r="E801" s="160" t="s">
        <v>2542</v>
      </c>
      <c r="F801" s="36" t="s">
        <v>3607</v>
      </c>
      <c r="G801" s="48"/>
      <c r="H801" s="159" t="s">
        <v>138</v>
      </c>
      <c r="I801" s="52"/>
      <c r="J801" s="53"/>
      <c r="K801" s="38"/>
      <c r="L801" s="157" t="s">
        <v>220</v>
      </c>
      <c r="M801" s="50"/>
      <c r="N801" s="61" t="s">
        <v>3544</v>
      </c>
      <c r="O801" s="38" t="str">
        <f>IF(Q801="", "NO PRIORITY", IF(ISNA(_xlfn.XLOOKUP(Q801, Organizations!Q:Q, Organizations!P:P, "")), "NO ORG NAME", IF(_xlfn.XLOOKUP(Q801, Organizations!Q:Q, Organizations!P:P, "")="", "NO PRIORITY", _xlfn.XLOOKUP(Q801, Organizations!Q:Q, Organizations!P:P, ""))))</f>
        <v>NO PRIORITY</v>
      </c>
      <c r="R801" s="9" t="str">
        <f t="shared" si="12"/>
        <v>MONROE ST DINER|Gayle Francis</v>
      </c>
    </row>
    <row r="802" spans="2:18" ht="30.2" customHeight="1">
      <c r="B802" s="212" t="str">
        <f>IF(D802="", "NO PRIORITY", IF(ISNA(_xlfn.XLOOKUP(D802, Organizations!C:C, Organizations!B:B, "")), "NO ORG NAME", IF(_xlfn.XLOOKUP(D802, Organizations!C:C, Organizations!B:B, "")="", "NO PRIORITY", _xlfn.XLOOKUP(D802, Organizations!C:C, Organizations!B:B, ""))))</f>
        <v>A</v>
      </c>
      <c r="C802" s="130" t="s">
        <v>3608</v>
      </c>
      <c r="D802" s="161" t="s">
        <v>1981</v>
      </c>
      <c r="E802" s="160" t="s">
        <v>2542</v>
      </c>
      <c r="F802" s="36" t="s">
        <v>3609</v>
      </c>
      <c r="G802" s="48"/>
      <c r="H802" s="159" t="s">
        <v>138</v>
      </c>
      <c r="I802" s="52"/>
      <c r="J802" s="53"/>
      <c r="K802" s="38"/>
      <c r="L802" s="157" t="s">
        <v>220</v>
      </c>
      <c r="M802" s="50"/>
      <c r="N802" s="61" t="s">
        <v>3544</v>
      </c>
      <c r="O802" s="38" t="str">
        <f>IF(Q802="", "NO PRIORITY", IF(ISNA(_xlfn.XLOOKUP(Q802, Organizations!Q:Q, Organizations!P:P, "")), "NO ORG NAME", IF(_xlfn.XLOOKUP(Q802, Organizations!Q:Q, Organizations!P:P, "")="", "NO PRIORITY", _xlfn.XLOOKUP(Q802, Organizations!Q:Q, Organizations!P:P, ""))))</f>
        <v>NO PRIORITY</v>
      </c>
      <c r="R802" s="9" t="str">
        <f t="shared" si="12"/>
        <v>NEW HUDSON INN 371779E|Monica Harter</v>
      </c>
    </row>
    <row r="803" spans="2:18" ht="30.2" customHeight="1">
      <c r="B803" s="212" t="str">
        <f>IF(D803="", "NO PRIORITY", IF(ISNA(_xlfn.XLOOKUP(D803, Organizations!C:C, Organizations!B:B, "")), "NO ORG NAME", IF(_xlfn.XLOOKUP(D803, Organizations!C:C, Organizations!B:B, "")="", "NO PRIORITY", _xlfn.XLOOKUP(D803, Organizations!C:C, Organizations!B:B, ""))))</f>
        <v>A</v>
      </c>
      <c r="C803" s="130" t="s">
        <v>3610</v>
      </c>
      <c r="D803" s="161" t="s">
        <v>2021</v>
      </c>
      <c r="E803" s="160" t="s">
        <v>2542</v>
      </c>
      <c r="F803" s="36" t="s">
        <v>3611</v>
      </c>
      <c r="G803" s="48"/>
      <c r="H803" s="159" t="s">
        <v>138</v>
      </c>
      <c r="I803" s="52"/>
      <c r="J803" s="53"/>
      <c r="K803" s="38"/>
      <c r="L803" s="157" t="s">
        <v>220</v>
      </c>
      <c r="M803" s="50"/>
      <c r="N803" s="61" t="s">
        <v>3544</v>
      </c>
      <c r="O803" s="38" t="str">
        <f>IF(Q803="", "NO PRIORITY", IF(ISNA(_xlfn.XLOOKUP(Q803, Organizations!Q:Q, Organizations!P:P, "")), "NO ORG NAME", IF(_xlfn.XLOOKUP(Q803, Organizations!Q:Q, Organizations!P:P, "")="", "NO PRIORITY", _xlfn.XLOOKUP(Q803, Organizations!Q:Q, Organizations!P:P, ""))))</f>
        <v>NO PRIORITY</v>
      </c>
      <c r="R803" s="9" t="str">
        <f t="shared" si="12"/>
        <v>Northville Public Schools|Jean Herman</v>
      </c>
    </row>
    <row r="804" spans="2:18" ht="30.2" customHeight="1">
      <c r="B804" s="212" t="str">
        <f>IF(D804="", "NO PRIORITY", IF(ISNA(_xlfn.XLOOKUP(D804, Organizations!C:C, Organizations!B:B, "")), "NO ORG NAME", IF(_xlfn.XLOOKUP(D804, Organizations!C:C, Organizations!B:B, "")="", "NO PRIORITY", _xlfn.XLOOKUP(D804, Organizations!C:C, Organizations!B:B, ""))))</f>
        <v>NO PRIORITY</v>
      </c>
      <c r="C804" s="130" t="s">
        <v>3612</v>
      </c>
      <c r="D804" s="161" t="s">
        <v>3613</v>
      </c>
      <c r="E804" s="160" t="s">
        <v>2542</v>
      </c>
      <c r="F804" s="36" t="s">
        <v>3614</v>
      </c>
      <c r="G804" s="48"/>
      <c r="H804" s="159" t="s">
        <v>138</v>
      </c>
      <c r="I804" s="52"/>
      <c r="J804" s="53"/>
      <c r="K804" s="38"/>
      <c r="L804" s="157" t="s">
        <v>220</v>
      </c>
      <c r="M804" s="50"/>
      <c r="N804" s="61" t="s">
        <v>3544</v>
      </c>
      <c r="O804" s="38" t="str">
        <f>IF(Q804="", "NO PRIORITY", IF(ISNA(_xlfn.XLOOKUP(Q804, Organizations!Q:Q, Organizations!P:P, "")), "NO ORG NAME", IF(_xlfn.XLOOKUP(Q804, Organizations!Q:Q, Organizations!P:P, "")="", "NO PRIORITY", _xlfn.XLOOKUP(Q804, Organizations!Q:Q, Organizations!P:P, ""))))</f>
        <v>NO PRIORITY</v>
      </c>
      <c r="R804" s="9" t="str">
        <f t="shared" si="12"/>
        <v>Old detroit slider bar /senor victors |Andrea Hartman</v>
      </c>
    </row>
    <row r="805" spans="2:18" ht="30.2" customHeight="1">
      <c r="B805" s="212" t="str">
        <f>IF(D805="", "NO PRIORITY", IF(ISNA(_xlfn.XLOOKUP(D805, Organizations!C:C, Organizations!B:B, "")), "NO ORG NAME", IF(_xlfn.XLOOKUP(D805, Organizations!C:C, Organizations!B:B, "")="", "NO PRIORITY", _xlfn.XLOOKUP(D805, Organizations!C:C, Organizations!B:B, ""))))</f>
        <v>A</v>
      </c>
      <c r="C805" s="130" t="s">
        <v>3615</v>
      </c>
      <c r="D805" s="161" t="s">
        <v>1983</v>
      </c>
      <c r="E805" s="160" t="s">
        <v>2542</v>
      </c>
      <c r="F805" s="36" t="s">
        <v>3616</v>
      </c>
      <c r="G805" s="48"/>
      <c r="H805" s="159" t="s">
        <v>138</v>
      </c>
      <c r="I805" s="52"/>
      <c r="J805" s="53"/>
      <c r="K805" s="38"/>
      <c r="L805" s="157" t="s">
        <v>220</v>
      </c>
      <c r="M805" s="50"/>
      <c r="N805" s="61" t="s">
        <v>3544</v>
      </c>
      <c r="O805" s="38" t="str">
        <f>IF(Q805="", "NO PRIORITY", IF(ISNA(_xlfn.XLOOKUP(Q805, Organizations!Q:Q, Organizations!P:P, "")), "NO ORG NAME", IF(_xlfn.XLOOKUP(Q805, Organizations!Q:Q, Organizations!P:P, "")="", "NO PRIORITY", _xlfn.XLOOKUP(Q805, Organizations!Q:Q, Organizations!P:P, ""))))</f>
        <v>NO PRIORITY</v>
      </c>
      <c r="R805" s="9" t="str">
        <f t="shared" si="12"/>
        <v>Plant Based Coney's|Brad Lemont </v>
      </c>
    </row>
    <row r="806" spans="2:18" ht="30.2" customHeight="1">
      <c r="B806" s="212" t="str">
        <f>IF(D806="", "NO PRIORITY", IF(ISNA(_xlfn.XLOOKUP(D806, Organizations!C:C, Organizations!B:B, "")), "NO ORG NAME", IF(_xlfn.XLOOKUP(D806, Organizations!C:C, Organizations!B:B, "")="", "NO PRIORITY", _xlfn.XLOOKUP(D806, Organizations!C:C, Organizations!B:B, ""))))</f>
        <v>A</v>
      </c>
      <c r="C806" s="130" t="s">
        <v>3617</v>
      </c>
      <c r="D806" s="161" t="s">
        <v>1990</v>
      </c>
      <c r="E806" s="160" t="s">
        <v>2542</v>
      </c>
      <c r="F806" s="36" t="s">
        <v>3558</v>
      </c>
      <c r="G806" s="48"/>
      <c r="H806" s="159" t="s">
        <v>138</v>
      </c>
      <c r="I806" s="52"/>
      <c r="J806" s="53"/>
      <c r="K806" s="38"/>
      <c r="L806" s="157" t="s">
        <v>220</v>
      </c>
      <c r="M806" s="50"/>
      <c r="N806" s="61" t="s">
        <v>3544</v>
      </c>
      <c r="O806" s="38" t="str">
        <f>IF(Q806="", "NO PRIORITY", IF(ISNA(_xlfn.XLOOKUP(Q806, Organizations!Q:Q, Organizations!P:P, "")), "NO ORG NAME", IF(_xlfn.XLOOKUP(Q806, Organizations!Q:Q, Organizations!P:P, "")="", "NO PRIORITY", _xlfn.XLOOKUP(Q806, Organizations!Q:Q, Organizations!P:P, ""))))</f>
        <v>NO PRIORITY</v>
      </c>
      <c r="R806" s="9" t="str">
        <f t="shared" si="12"/>
        <v>RED BARON (THE)|Carley  Cameron</v>
      </c>
    </row>
    <row r="807" spans="2:18" ht="30.2" customHeight="1">
      <c r="B807" s="212" t="str">
        <f>IF(D807="", "NO PRIORITY", IF(ISNA(_xlfn.XLOOKUP(D807, Organizations!C:C, Organizations!B:B, "")), "NO ORG NAME", IF(_xlfn.XLOOKUP(D807, Organizations!C:C, Organizations!B:B, "")="", "NO PRIORITY", _xlfn.XLOOKUP(D807, Organizations!C:C, Organizations!B:B, ""))))</f>
        <v>A</v>
      </c>
      <c r="C807" s="130" t="s">
        <v>3618</v>
      </c>
      <c r="D807" s="161" t="s">
        <v>67</v>
      </c>
      <c r="E807" s="160" t="s">
        <v>2542</v>
      </c>
      <c r="F807" s="36" t="s">
        <v>3619</v>
      </c>
      <c r="G807" s="48"/>
      <c r="H807" s="159" t="s">
        <v>138</v>
      </c>
      <c r="I807" s="52"/>
      <c r="J807" s="53"/>
      <c r="K807" s="38"/>
      <c r="L807" s="157" t="s">
        <v>220</v>
      </c>
      <c r="M807" s="50"/>
      <c r="N807" s="61" t="s">
        <v>3544</v>
      </c>
      <c r="O807" s="38" t="str">
        <f>IF(Q807="", "NO PRIORITY", IF(ISNA(_xlfn.XLOOKUP(Q807, Organizations!Q:Q, Organizations!P:P, "")), "NO ORG NAME", IF(_xlfn.XLOOKUP(Q807, Organizations!Q:Q, Organizations!P:P, "")="", "NO PRIORITY", _xlfn.XLOOKUP(Q807, Organizations!Q:Q, Organizations!P:P, ""))))</f>
        <v>NO PRIORITY</v>
      </c>
      <c r="R807" s="9" t="str">
        <f t="shared" ref="R807:R1160" si="13">IF(D807&lt;&gt;"", D807 &amp; "|" &amp; C807, "")</f>
        <v>RIVERWALK GRILL|Chris McLeish</v>
      </c>
    </row>
    <row r="808" spans="2:18" ht="30.2" customHeight="1">
      <c r="B808" s="212" t="str">
        <f>IF(D808="", "NO PRIORITY", IF(ISNA(_xlfn.XLOOKUP(D808, Organizations!C:C, Organizations!B:B, "")), "NO ORG NAME", IF(_xlfn.XLOOKUP(D808, Organizations!C:C, Organizations!B:B, "")="", "NO PRIORITY", _xlfn.XLOOKUP(D808, Organizations!C:C, Organizations!B:B, ""))))</f>
        <v>A</v>
      </c>
      <c r="C808" s="130" t="s">
        <v>3620</v>
      </c>
      <c r="D808" s="161" t="s">
        <v>69</v>
      </c>
      <c r="E808" s="160" t="s">
        <v>2542</v>
      </c>
      <c r="F808" s="36" t="s">
        <v>3621</v>
      </c>
      <c r="G808" s="48"/>
      <c r="H808" s="159" t="s">
        <v>138</v>
      </c>
      <c r="I808" s="52"/>
      <c r="J808" s="53"/>
      <c r="K808" s="38"/>
      <c r="L808" s="157" t="s">
        <v>220</v>
      </c>
      <c r="M808" s="50"/>
      <c r="N808" s="61" t="s">
        <v>3544</v>
      </c>
      <c r="O808" s="38" t="str">
        <f>IF(Q808="", "NO PRIORITY", IF(ISNA(_xlfn.XLOOKUP(Q808, Organizations!Q:Q, Organizations!P:P, "")), "NO ORG NAME", IF(_xlfn.XLOOKUP(Q808, Organizations!Q:Q, Organizations!P:P, "")="", "NO PRIORITY", _xlfn.XLOOKUP(Q808, Organizations!Q:Q, Organizations!P:P, ""))))</f>
        <v>NO PRIORITY</v>
      </c>
      <c r="R808" s="9" t="str">
        <f t="shared" si="13"/>
        <v>SAGINAW CLUB|John Beem</v>
      </c>
    </row>
    <row r="809" spans="2:18" ht="30.2" customHeight="1">
      <c r="B809" s="212" t="str">
        <f>IF(D809="", "NO PRIORITY", IF(ISNA(_xlfn.XLOOKUP(D809, Organizations!C:C, Organizations!B:B, "")), "NO ORG NAME", IF(_xlfn.XLOOKUP(D809, Organizations!C:C, Organizations!B:B, "")="", "NO PRIORITY", _xlfn.XLOOKUP(D809, Organizations!C:C, Organizations!B:B, ""))))</f>
        <v>A</v>
      </c>
      <c r="C809" s="130" t="s">
        <v>3622</v>
      </c>
      <c r="D809" s="161" t="s">
        <v>2023</v>
      </c>
      <c r="E809" s="160" t="s">
        <v>2542</v>
      </c>
      <c r="F809" s="36" t="s">
        <v>3623</v>
      </c>
      <c r="G809" s="48"/>
      <c r="H809" s="159" t="s">
        <v>138</v>
      </c>
      <c r="I809" s="52"/>
      <c r="J809" s="53"/>
      <c r="K809" s="38"/>
      <c r="L809" s="157" t="s">
        <v>220</v>
      </c>
      <c r="M809" s="50"/>
      <c r="N809" s="61" t="s">
        <v>3544</v>
      </c>
      <c r="O809" s="38" t="str">
        <f>IF(Q809="", "NO PRIORITY", IF(ISNA(_xlfn.XLOOKUP(Q809, Organizations!Q:Q, Organizations!P:P, "")), "NO ORG NAME", IF(_xlfn.XLOOKUP(Q809, Organizations!Q:Q, Organizations!P:P, "")="", "NO PRIORITY", _xlfn.XLOOKUP(Q809, Organizations!Q:Q, Organizations!P:P, ""))))</f>
        <v>NO PRIORITY</v>
      </c>
      <c r="R809" s="9" t="str">
        <f t="shared" si="13"/>
        <v>SPECTRUM JUVENILE JUSTICE SERVICES|BROCK GREEN</v>
      </c>
    </row>
    <row r="810" spans="2:18" ht="30.2" customHeight="1">
      <c r="B810" s="212" t="str">
        <f>IF(D810="", "NO PRIORITY", IF(ISNA(_xlfn.XLOOKUP(D810, Organizations!C:C, Organizations!B:B, "")), "NO ORG NAME", IF(_xlfn.XLOOKUP(D810, Organizations!C:C, Organizations!B:B, "")="", "NO PRIORITY", _xlfn.XLOOKUP(D810, Organizations!C:C, Organizations!B:B, ""))))</f>
        <v>A</v>
      </c>
      <c r="C810" s="130" t="s">
        <v>3624</v>
      </c>
      <c r="D810" s="161" t="s">
        <v>76</v>
      </c>
      <c r="E810" s="160" t="s">
        <v>2542</v>
      </c>
      <c r="F810" s="36" t="s">
        <v>3625</v>
      </c>
      <c r="G810" s="48"/>
      <c r="H810" s="159" t="s">
        <v>138</v>
      </c>
      <c r="I810" s="52"/>
      <c r="J810" s="53"/>
      <c r="K810" s="38"/>
      <c r="L810" s="157" t="s">
        <v>220</v>
      </c>
      <c r="M810" s="50"/>
      <c r="N810" s="61" t="s">
        <v>3544</v>
      </c>
      <c r="O810" s="38" t="str">
        <f>IF(Q810="", "NO PRIORITY", IF(ISNA(_xlfn.XLOOKUP(Q810, Organizations!Q:Q, Organizations!P:P, "")), "NO ORG NAME", IF(_xlfn.XLOOKUP(Q810, Organizations!Q:Q, Organizations!P:P, "")="", "NO PRIORITY", _xlfn.XLOOKUP(Q810, Organizations!Q:Q, Organizations!P:P, ""))))</f>
        <v>NO PRIORITY</v>
      </c>
      <c r="R810" s="9" t="str">
        <f t="shared" si="13"/>
        <v>ST PETER LUTHERAN SCHOOL ACCOUNT|Julie  Lukowski</v>
      </c>
    </row>
    <row r="811" spans="2:18" ht="30.2" customHeight="1">
      <c r="B811" s="212" t="str">
        <f>IF(D811="", "NO PRIORITY", IF(ISNA(_xlfn.XLOOKUP(D811, Organizations!C:C, Organizations!B:B, "")), "NO ORG NAME", IF(_xlfn.XLOOKUP(D811, Organizations!C:C, Organizations!B:B, "")="", "NO PRIORITY", _xlfn.XLOOKUP(D811, Organizations!C:C, Organizations!B:B, ""))))</f>
        <v>A</v>
      </c>
      <c r="C811" s="130" t="s">
        <v>3626</v>
      </c>
      <c r="D811" s="161" t="s">
        <v>2009</v>
      </c>
      <c r="E811" s="160" t="s">
        <v>2542</v>
      </c>
      <c r="F811" s="36" t="s">
        <v>3627</v>
      </c>
      <c r="G811" s="48"/>
      <c r="H811" s="159" t="s">
        <v>138</v>
      </c>
      <c r="I811" s="52"/>
      <c r="J811" s="53"/>
      <c r="K811" s="38"/>
      <c r="L811" s="157" t="s">
        <v>220</v>
      </c>
      <c r="M811" s="50"/>
      <c r="N811" s="61" t="s">
        <v>3544</v>
      </c>
      <c r="O811" s="38" t="str">
        <f>IF(Q811="", "NO PRIORITY", IF(ISNA(_xlfn.XLOOKUP(Q811, Organizations!Q:Q, Organizations!P:P, "")), "NO ORG NAME", IF(_xlfn.XLOOKUP(Q811, Organizations!Q:Q, Organizations!P:P, "")="", "NO PRIORITY", _xlfn.XLOOKUP(Q811, Organizations!Q:Q, Organizations!P:P, ""))))</f>
        <v>NO PRIORITY</v>
      </c>
      <c r="R811" s="9" t="str">
        <f t="shared" si="13"/>
        <v>Telluride Association|Hilary  Walker</v>
      </c>
    </row>
    <row r="812" spans="2:18" ht="30.2" customHeight="1">
      <c r="B812" s="212" t="str">
        <f>IF(D812="", "NO PRIORITY", IF(ISNA(_xlfn.XLOOKUP(D812, Organizations!C:C, Organizations!B:B, "")), "NO ORG NAME", IF(_xlfn.XLOOKUP(D812, Organizations!C:C, Organizations!B:B, "")="", "NO PRIORITY", _xlfn.XLOOKUP(D812, Organizations!C:C, Organizations!B:B, ""))))</f>
        <v>A</v>
      </c>
      <c r="C812" s="130" t="s">
        <v>3628</v>
      </c>
      <c r="D812" s="161" t="s">
        <v>2006</v>
      </c>
      <c r="E812" s="160" t="s">
        <v>2542</v>
      </c>
      <c r="F812" s="36" t="s">
        <v>3629</v>
      </c>
      <c r="G812" s="48"/>
      <c r="H812" s="159" t="s">
        <v>138</v>
      </c>
      <c r="I812" s="52"/>
      <c r="J812" s="53"/>
      <c r="K812" s="38"/>
      <c r="L812" s="157" t="s">
        <v>220</v>
      </c>
      <c r="M812" s="50"/>
      <c r="N812" s="61" t="s">
        <v>3544</v>
      </c>
      <c r="O812" s="38" t="str">
        <f>IF(Q812="", "NO PRIORITY", IF(ISNA(_xlfn.XLOOKUP(Q812, Organizations!Q:Q, Organizations!P:P, "")), "NO ORG NAME", IF(_xlfn.XLOOKUP(Q812, Organizations!Q:Q, Organizations!P:P, "")="", "NO PRIORITY", _xlfn.XLOOKUP(Q812, Organizations!Q:Q, Organizations!P:P, ""))))</f>
        <v>NO PRIORITY</v>
      </c>
      <c r="R812" s="9" t="str">
        <f t="shared" si="13"/>
        <v>The Heartlands|Sandy Edgley</v>
      </c>
    </row>
    <row r="813" spans="2:18" ht="30.2" customHeight="1">
      <c r="B813" s="212" t="str">
        <f>IF(D813="", "NO PRIORITY", IF(ISNA(_xlfn.XLOOKUP(D813, Organizations!C:C, Organizations!B:B, "")), "NO ORG NAME", IF(_xlfn.XLOOKUP(D813, Organizations!C:C, Organizations!B:B, "")="", "NO PRIORITY", _xlfn.XLOOKUP(D813, Organizations!C:C, Organizations!B:B, ""))))</f>
        <v>A</v>
      </c>
      <c r="C813" s="130" t="s">
        <v>3630</v>
      </c>
      <c r="D813" s="161" t="s">
        <v>1995</v>
      </c>
      <c r="E813" s="160" t="s">
        <v>2542</v>
      </c>
      <c r="F813" s="36" t="s">
        <v>3631</v>
      </c>
      <c r="G813" s="48"/>
      <c r="H813" s="159" t="s">
        <v>138</v>
      </c>
      <c r="I813" s="52"/>
      <c r="J813" s="53"/>
      <c r="K813" s="38"/>
      <c r="L813" s="157" t="s">
        <v>220</v>
      </c>
      <c r="M813" s="50"/>
      <c r="N813" s="61" t="s">
        <v>3544</v>
      </c>
      <c r="O813" s="38" t="str">
        <f>IF(Q813="", "NO PRIORITY", IF(ISNA(_xlfn.XLOOKUP(Q813, Organizations!Q:Q, Organizations!P:P, "")), "NO ORG NAME", IF(_xlfn.XLOOKUP(Q813, Organizations!Q:Q, Organizations!P:P, "")="", "NO PRIORITY", _xlfn.XLOOKUP(Q813, Organizations!Q:Q, Organizations!P:P, ""))))</f>
        <v>NO PRIORITY</v>
      </c>
      <c r="R813" s="9" t="str">
        <f t="shared" si="13"/>
        <v>The Laundry|Devon Ingman</v>
      </c>
    </row>
    <row r="814" spans="2:18" ht="30.2" customHeight="1">
      <c r="B814" s="212" t="str">
        <f>IF(D814="", "NO PRIORITY", IF(ISNA(_xlfn.XLOOKUP(D814, Organizations!C:C, Organizations!B:B, "")), "NO ORG NAME", IF(_xlfn.XLOOKUP(D814, Organizations!C:C, Organizations!B:B, "")="", "NO PRIORITY", _xlfn.XLOOKUP(D814, Organizations!C:C, Organizations!B:B, ""))))</f>
        <v>A</v>
      </c>
      <c r="C814" s="130" t="s">
        <v>3632</v>
      </c>
      <c r="D814" s="161" t="s">
        <v>1986</v>
      </c>
      <c r="E814" s="160" t="s">
        <v>2542</v>
      </c>
      <c r="F814" s="36" t="s">
        <v>3633</v>
      </c>
      <c r="G814" s="48"/>
      <c r="H814" s="159" t="s">
        <v>138</v>
      </c>
      <c r="I814" s="52"/>
      <c r="J814" s="53"/>
      <c r="K814" s="38"/>
      <c r="L814" s="157" t="s">
        <v>220</v>
      </c>
      <c r="M814" s="50"/>
      <c r="N814" s="61" t="s">
        <v>3544</v>
      </c>
      <c r="O814" s="38" t="str">
        <f>IF(Q814="", "NO PRIORITY", IF(ISNA(_xlfn.XLOOKUP(Q814, Organizations!Q:Q, Organizations!P:P, "")), "NO ORG NAME", IF(_xlfn.XLOOKUP(Q814, Organizations!Q:Q, Organizations!P:P, "")="", "NO PRIORITY", _xlfn.XLOOKUP(Q814, Organizations!Q:Q, Organizations!P:P, ""))))</f>
        <v>NO PRIORITY</v>
      </c>
      <c r="R814" s="9" t="str">
        <f t="shared" si="13"/>
        <v>THE PITA POST|Tal Sasson</v>
      </c>
    </row>
    <row r="815" spans="2:18" ht="30.2" customHeight="1">
      <c r="B815" s="212" t="str">
        <f>IF(D815="", "NO PRIORITY", IF(ISNA(_xlfn.XLOOKUP(D815, Organizations!C:C, Organizations!B:B, "")), "NO ORG NAME", IF(_xlfn.XLOOKUP(D815, Organizations!C:C, Organizations!B:B, "")="", "NO PRIORITY", _xlfn.XLOOKUP(D815, Organizations!C:C, Organizations!B:B, ""))))</f>
        <v>A</v>
      </c>
      <c r="C815" s="130" t="s">
        <v>3634</v>
      </c>
      <c r="D815" s="161" t="s">
        <v>1991</v>
      </c>
      <c r="E815" s="160" t="s">
        <v>2542</v>
      </c>
      <c r="F815" s="36" t="s">
        <v>3635</v>
      </c>
      <c r="G815" s="48"/>
      <c r="H815" s="159" t="s">
        <v>138</v>
      </c>
      <c r="I815" s="52"/>
      <c r="J815" s="53"/>
      <c r="K815" s="38"/>
      <c r="L815" s="157" t="s">
        <v>220</v>
      </c>
      <c r="M815" s="50"/>
      <c r="N815" s="61" t="s">
        <v>3544</v>
      </c>
      <c r="O815" s="38" t="str">
        <f>IF(Q815="", "NO PRIORITY", IF(ISNA(_xlfn.XLOOKUP(Q815, Organizations!Q:Q, Organizations!P:P, "")), "NO ORG NAME", IF(_xlfn.XLOOKUP(Q815, Organizations!Q:Q, Organizations!P:P, "")="", "NO PRIORITY", _xlfn.XLOOKUP(Q815, Organizations!Q:Q, Organizations!P:P, ""))))</f>
        <v>NO PRIORITY</v>
      </c>
      <c r="R815" s="9" t="str">
        <f t="shared" si="13"/>
        <v>THE SAWMILL GOLF CLUB|Ryatt Foor</v>
      </c>
    </row>
    <row r="816" spans="2:18" ht="30.2" customHeight="1">
      <c r="B816" s="212" t="str">
        <f>IF(D816="", "NO PRIORITY", IF(ISNA(_xlfn.XLOOKUP(D816, Organizations!C:C, Organizations!B:B, "")), "NO ORG NAME", IF(_xlfn.XLOOKUP(D816, Organizations!C:C, Organizations!B:B, "")="", "NO PRIORITY", _xlfn.XLOOKUP(D816, Organizations!C:C, Organizations!B:B, ""))))</f>
        <v>C</v>
      </c>
      <c r="C816" s="130" t="s">
        <v>3636</v>
      </c>
      <c r="D816" s="161" t="s">
        <v>1766</v>
      </c>
      <c r="E816" s="160" t="s">
        <v>2542</v>
      </c>
      <c r="F816" s="36" t="s">
        <v>3637</v>
      </c>
      <c r="G816" s="48"/>
      <c r="H816" s="159" t="s">
        <v>138</v>
      </c>
      <c r="I816" s="52"/>
      <c r="J816" s="53"/>
      <c r="K816" s="38"/>
      <c r="L816" s="157" t="s">
        <v>220</v>
      </c>
      <c r="M816" s="50"/>
      <c r="N816" s="61" t="s">
        <v>3544</v>
      </c>
      <c r="O816" s="38" t="str">
        <f>IF(Q816="", "NO PRIORITY", IF(ISNA(_xlfn.XLOOKUP(Q816, Organizations!Q:Q, Organizations!P:P, "")), "NO ORG NAME", IF(_xlfn.XLOOKUP(Q816, Organizations!Q:Q, Organizations!P:P, "")="", "NO PRIORITY", _xlfn.XLOOKUP(Q816, Organizations!Q:Q, Organizations!P:P, ""))))</f>
        <v>NO PRIORITY</v>
      </c>
      <c r="R816" s="9" t="str">
        <f t="shared" si="13"/>
        <v>The Vault Downtown|Jon B</v>
      </c>
    </row>
    <row r="817" spans="2:18" ht="30.2" customHeight="1">
      <c r="B817" s="212" t="str">
        <f>IF(D817="", "NO PRIORITY", IF(ISNA(_xlfn.XLOOKUP(D817, Organizations!C:C, Organizations!B:B, "")), "NO ORG NAME", IF(_xlfn.XLOOKUP(D817, Organizations!C:C, Organizations!B:B, "")="", "NO PRIORITY", _xlfn.XLOOKUP(D817, Organizations!C:C, Organizations!B:B, ""))))</f>
        <v>A</v>
      </c>
      <c r="C817" s="130" t="s">
        <v>3638</v>
      </c>
      <c r="D817" s="161" t="s">
        <v>86</v>
      </c>
      <c r="E817" s="160" t="s">
        <v>2542</v>
      </c>
      <c r="F817" s="36" t="s">
        <v>3639</v>
      </c>
      <c r="G817" s="48"/>
      <c r="H817" s="159" t="s">
        <v>138</v>
      </c>
      <c r="I817" s="52"/>
      <c r="J817" s="53"/>
      <c r="K817" s="38"/>
      <c r="L817" s="157" t="s">
        <v>220</v>
      </c>
      <c r="M817" s="50"/>
      <c r="N817" s="61" t="s">
        <v>3544</v>
      </c>
      <c r="O817" s="38" t="str">
        <f>IF(Q817="", "NO PRIORITY", IF(ISNA(_xlfn.XLOOKUP(Q817, Organizations!Q:Q, Organizations!P:P, "")), "NO ORG NAME", IF(_xlfn.XLOOKUP(Q817, Organizations!Q:Q, Organizations!P:P, "")="", "NO PRIORITY", _xlfn.XLOOKUP(Q817, Organizations!Q:Q, Organizations!P:P, ""))))</f>
        <v>NO PRIORITY</v>
      </c>
      <c r="R817" s="9" t="str">
        <f t="shared" si="13"/>
        <v>Treetops - Top Of Hill|Logan Crocker</v>
      </c>
    </row>
    <row r="818" spans="2:18" ht="30.2" customHeight="1">
      <c r="B818" s="212" t="str">
        <f>IF(D818="", "NO PRIORITY", IF(ISNA(_xlfn.XLOOKUP(D818, Organizations!C:C, Organizations!B:B, "")), "NO ORG NAME", IF(_xlfn.XLOOKUP(D818, Organizations!C:C, Organizations!B:B, "")="", "NO PRIORITY", _xlfn.XLOOKUP(D818, Organizations!C:C, Organizations!B:B, ""))))</f>
        <v>A</v>
      </c>
      <c r="C818" s="130" t="s">
        <v>3640</v>
      </c>
      <c r="D818" s="161" t="s">
        <v>87</v>
      </c>
      <c r="E818" s="160" t="s">
        <v>2542</v>
      </c>
      <c r="F818" s="36" t="s">
        <v>3641</v>
      </c>
      <c r="G818" s="48"/>
      <c r="H818" s="159" t="s">
        <v>138</v>
      </c>
      <c r="I818" s="52"/>
      <c r="J818" s="53"/>
      <c r="K818" s="38"/>
      <c r="L818" s="157" t="s">
        <v>220</v>
      </c>
      <c r="M818" s="50"/>
      <c r="N818" s="61" t="s">
        <v>3544</v>
      </c>
      <c r="O818" s="38" t="str">
        <f>IF(Q818="", "NO PRIORITY", IF(ISNA(_xlfn.XLOOKUP(Q818, Organizations!Q:Q, Organizations!P:P, "")), "NO ORG NAME", IF(_xlfn.XLOOKUP(Q818, Organizations!Q:Q, Organizations!P:P, "")="", "NO PRIORITY", _xlfn.XLOOKUP(Q818, Organizations!Q:Q, Organizations!P:P, ""))))</f>
        <v>NO PRIORITY</v>
      </c>
      <c r="R818" s="9" t="str">
        <f t="shared" si="13"/>
        <v>Troy Escape|Jesse Mullens</v>
      </c>
    </row>
    <row r="819" spans="2:18" ht="30.2" customHeight="1">
      <c r="B819" s="212" t="str">
        <f>IF(D819="", "NO PRIORITY", IF(ISNA(_xlfn.XLOOKUP(D819, Organizations!C:C, Organizations!B:B, "")), "NO ORG NAME", IF(_xlfn.XLOOKUP(D819, Organizations!C:C, Organizations!B:B, "")="", "NO PRIORITY", _xlfn.XLOOKUP(D819, Organizations!C:C, Organizations!B:B, ""))))</f>
        <v>A</v>
      </c>
      <c r="C819" s="130" t="s">
        <v>3642</v>
      </c>
      <c r="D819" s="161" t="s">
        <v>2019</v>
      </c>
      <c r="E819" s="160" t="s">
        <v>2542</v>
      </c>
      <c r="F819" s="36" t="s">
        <v>3643</v>
      </c>
      <c r="G819" s="48"/>
      <c r="H819" s="159" t="s">
        <v>138</v>
      </c>
      <c r="I819" s="52"/>
      <c r="J819" s="53"/>
      <c r="K819" s="38"/>
      <c r="L819" s="157" t="s">
        <v>220</v>
      </c>
      <c r="M819" s="50"/>
      <c r="N819" s="61" t="s">
        <v>3544</v>
      </c>
      <c r="O819" s="38" t="str">
        <f>IF(Q819="", "NO PRIORITY", IF(ISNA(_xlfn.XLOOKUP(Q819, Organizations!Q:Q, Organizations!P:P, "")), "NO ORG NAME", IF(_xlfn.XLOOKUP(Q819, Organizations!Q:Q, Organizations!P:P, "")="", "NO PRIORITY", _xlfn.XLOOKUP(Q819, Organizations!Q:Q, Organizations!P:P, ""))))</f>
        <v>NO PRIORITY</v>
      </c>
      <c r="R819" s="9" t="str">
        <f t="shared" si="13"/>
        <v>WASHINGTON TWP SCHOOLS WAREHOUSE|Jennifer  Murray</v>
      </c>
    </row>
    <row r="820" spans="2:18" ht="30.2" customHeight="1">
      <c r="B820" s="212" t="str">
        <f>IF(D820="", "NO PRIORITY", IF(ISNA(_xlfn.XLOOKUP(D820, Organizations!C:C, Organizations!B:B, "")), "NO ORG NAME", IF(_xlfn.XLOOKUP(D820, Organizations!C:C, Organizations!B:B, "")="", "NO PRIORITY", _xlfn.XLOOKUP(D820, Organizations!C:C, Organizations!B:B, ""))))</f>
        <v>NO PRIORITY</v>
      </c>
      <c r="C820" s="130"/>
      <c r="D820" s="161"/>
      <c r="E820" s="160"/>
      <c r="F820" s="36"/>
      <c r="G820" s="48"/>
      <c r="H820" s="159"/>
      <c r="I820" s="52"/>
      <c r="J820" s="53"/>
      <c r="K820" s="38"/>
      <c r="L820" s="157"/>
      <c r="M820" s="50"/>
      <c r="N820" s="61"/>
      <c r="O820" s="38" t="str">
        <f>IF(Q820="", "NO PRIORITY", IF(ISNA(_xlfn.XLOOKUP(Q820, Organizations!Q:Q, Organizations!P:P, "")), "NO ORG NAME", IF(_xlfn.XLOOKUP(Q820, Organizations!Q:Q, Organizations!P:P, "")="", "NO PRIORITY", _xlfn.XLOOKUP(Q820, Organizations!Q:Q, Organizations!P:P, ""))))</f>
        <v>NO PRIORITY</v>
      </c>
      <c r="R820" s="9" t="str">
        <f t="shared" si="13"/>
        <v/>
      </c>
    </row>
    <row r="821" spans="2:18" ht="30.2" customHeight="1">
      <c r="B821" s="212" t="str">
        <f>IF(D821="", "NO PRIORITY", IF(ISNA(_xlfn.XLOOKUP(D821, Organizations!C:C, Organizations!B:B, "")), "NO ORG NAME", IF(_xlfn.XLOOKUP(D821, Organizations!C:C, Organizations!B:B, "")="", "NO PRIORITY", _xlfn.XLOOKUP(D821, Organizations!C:C, Organizations!B:B, ""))))</f>
        <v>NO PRIORITY</v>
      </c>
      <c r="C821" s="130" t="s">
        <v>3644</v>
      </c>
      <c r="D821" s="161" t="s">
        <v>2029</v>
      </c>
      <c r="E821" s="160" t="s">
        <v>2403</v>
      </c>
      <c r="F821" s="36"/>
      <c r="G821" s="48" t="s">
        <v>3645</v>
      </c>
      <c r="H821" s="159" t="s">
        <v>150</v>
      </c>
      <c r="I821" s="52"/>
      <c r="J821" s="53" t="s">
        <v>3646</v>
      </c>
      <c r="K821" s="38" t="s">
        <v>3647</v>
      </c>
      <c r="L821" s="157" t="s">
        <v>152</v>
      </c>
      <c r="M821" s="50">
        <v>42120</v>
      </c>
      <c r="N821" s="61" t="s">
        <v>3648</v>
      </c>
      <c r="O821" s="38" t="str">
        <f>IF(Q821="", "NO PRIORITY", IF(ISNA(_xlfn.XLOOKUP(Q821, Organizations!Q:Q, Organizations!P:P, "")), "NO ORG NAME", IF(_xlfn.XLOOKUP(Q821, Organizations!Q:Q, Organizations!P:P, "")="", "NO PRIORITY", _xlfn.XLOOKUP(Q821, Organizations!Q:Q, Organizations!P:P, ""))))</f>
        <v>NO PRIORITY</v>
      </c>
      <c r="R821" s="9" t="str">
        <f t="shared" si="13"/>
        <v>The Swing Club|Rhonda Harper</v>
      </c>
    </row>
    <row r="822" spans="2:18" ht="30.2" customHeight="1">
      <c r="B822" s="212" t="str">
        <f>IF(D822="", "NO PRIORITY", IF(ISNA(_xlfn.XLOOKUP(D822, Organizations!C:C, Organizations!B:B, "")), "NO ORG NAME", IF(_xlfn.XLOOKUP(D822, Organizations!C:C, Organizations!B:B, "")="", "NO PRIORITY", _xlfn.XLOOKUP(D822, Organizations!C:C, Organizations!B:B, ""))))</f>
        <v>NO PRIORITY</v>
      </c>
      <c r="C822" s="130" t="s">
        <v>3649</v>
      </c>
      <c r="D822" s="161" t="s">
        <v>2031</v>
      </c>
      <c r="E822" s="160" t="s">
        <v>3158</v>
      </c>
      <c r="F822" s="36" t="s">
        <v>3650</v>
      </c>
      <c r="G822" s="48" t="s">
        <v>3651</v>
      </c>
      <c r="H822" s="159" t="s">
        <v>150</v>
      </c>
      <c r="I822" s="52"/>
      <c r="J822" s="53"/>
      <c r="K822" s="38"/>
      <c r="L822" s="157"/>
      <c r="M822" s="50"/>
      <c r="N822" s="61"/>
      <c r="O822" s="38" t="str">
        <f>IF(Q822="", "NO PRIORITY", IF(ISNA(_xlfn.XLOOKUP(Q822, Organizations!Q:Q, Organizations!P:P, "")), "NO ORG NAME", IF(_xlfn.XLOOKUP(Q822, Organizations!Q:Q, Organizations!P:P, "")="", "NO PRIORITY", _xlfn.XLOOKUP(Q822, Organizations!Q:Q, Organizations!P:P, ""))))</f>
        <v>NO PRIORITY</v>
      </c>
      <c r="R822" s="9" t="str">
        <f t="shared" si="13"/>
        <v>Azzip Pizza|Blake Kollker</v>
      </c>
    </row>
    <row r="823" spans="2:18" ht="30.2" customHeight="1">
      <c r="B823" s="212" t="str">
        <f>IF(D823="", "NO PRIORITY", IF(ISNA(_xlfn.XLOOKUP(D823, Organizations!C:C, Organizations!B:B, "")), "NO ORG NAME", IF(_xlfn.XLOOKUP(D823, Organizations!C:C, Organizations!B:B, "")="", "NO PRIORITY", _xlfn.XLOOKUP(D823, Organizations!C:C, Organizations!B:B, ""))))</f>
        <v>NO PRIORITY</v>
      </c>
      <c r="C823" s="130" t="s">
        <v>3652</v>
      </c>
      <c r="D823" s="161" t="s">
        <v>2036</v>
      </c>
      <c r="E823" s="160" t="s">
        <v>2403</v>
      </c>
      <c r="F823" s="36"/>
      <c r="G823" s="48"/>
      <c r="H823" s="159"/>
      <c r="I823" s="52"/>
      <c r="J823" s="53"/>
      <c r="K823" s="38"/>
      <c r="L823" s="157"/>
      <c r="M823" s="50"/>
      <c r="N823" s="61"/>
      <c r="O823" s="38" t="str">
        <f>IF(Q823="", "NO PRIORITY", IF(ISNA(_xlfn.XLOOKUP(Q823, Organizations!Q:Q, Organizations!P:P, "")), "NO ORG NAME", IF(_xlfn.XLOOKUP(Q823, Organizations!Q:Q, Organizations!P:P, "")="", "NO PRIORITY", _xlfn.XLOOKUP(Q823, Organizations!Q:Q, Organizations!P:P, ""))))</f>
        <v>NO PRIORITY</v>
      </c>
      <c r="R823" s="9" t="str">
        <f t="shared" si="13"/>
        <v>Rafeal's Sports Bar|Victor</v>
      </c>
    </row>
    <row r="824" spans="2:18" ht="30.2" customHeight="1">
      <c r="B824" s="212" t="str">
        <f>IF(D824="", "NO PRIORITY", IF(ISNA(_xlfn.XLOOKUP(D824, Organizations!C:C, Organizations!B:B, "")), "NO ORG NAME", IF(_xlfn.XLOOKUP(D824, Organizations!C:C, Organizations!B:B, "")="", "NO PRIORITY", _xlfn.XLOOKUP(D824, Organizations!C:C, Organizations!B:B, ""))))</f>
        <v>NO PRIORITY</v>
      </c>
      <c r="C824" s="130" t="s">
        <v>3653</v>
      </c>
      <c r="D824" s="161" t="s">
        <v>2037</v>
      </c>
      <c r="E824" s="160" t="s">
        <v>3158</v>
      </c>
      <c r="F824" s="36" t="s">
        <v>3654</v>
      </c>
      <c r="G824" s="48" t="s">
        <v>3655</v>
      </c>
      <c r="H824" s="159"/>
      <c r="I824" s="52"/>
      <c r="J824" s="53"/>
      <c r="K824" s="38"/>
      <c r="L824" s="157"/>
      <c r="M824" s="50"/>
      <c r="N824" s="61"/>
      <c r="O824" s="38" t="str">
        <f>IF(Q824="", "NO PRIORITY", IF(ISNA(_xlfn.XLOOKUP(Q824, Organizations!Q:Q, Organizations!P:P, "")), "NO ORG NAME", IF(_xlfn.XLOOKUP(Q824, Organizations!Q:Q, Organizations!P:P, "")="", "NO PRIORITY", _xlfn.XLOOKUP(Q824, Organizations!Q:Q, Organizations!P:P, ""))))</f>
        <v>NO PRIORITY</v>
      </c>
      <c r="R824" s="9" t="str">
        <f t="shared" si="13"/>
        <v>Ralphie's Fun Center|Jason Kuykendall</v>
      </c>
    </row>
    <row r="825" spans="2:18" ht="30.2" customHeight="1">
      <c r="B825" s="212" t="str">
        <f>IF(D825="", "NO PRIORITY", IF(ISNA(_xlfn.XLOOKUP(D825, Organizations!C:C, Organizations!B:B, "")), "NO ORG NAME", IF(_xlfn.XLOOKUP(D825, Organizations!C:C, Organizations!B:B, "")="", "NO PRIORITY", _xlfn.XLOOKUP(D825, Organizations!C:C, Organizations!B:B, ""))))</f>
        <v>NO PRIORITY</v>
      </c>
      <c r="C825" s="130" t="s">
        <v>3656</v>
      </c>
      <c r="D825" s="161"/>
      <c r="E825" s="160"/>
      <c r="F825" s="36"/>
      <c r="G825" s="48"/>
      <c r="H825" s="159"/>
      <c r="I825" s="52"/>
      <c r="J825" s="53"/>
      <c r="K825" s="38"/>
      <c r="L825" s="157"/>
      <c r="M825" s="50"/>
      <c r="N825" s="61"/>
      <c r="O825" s="38" t="str">
        <f>IF(Q825="", "NO PRIORITY", IF(ISNA(_xlfn.XLOOKUP(Q825, Organizations!Q:Q, Organizations!P:P, "")), "NO ORG NAME", IF(_xlfn.XLOOKUP(Q825, Organizations!Q:Q, Organizations!P:P, "")="", "NO PRIORITY", _xlfn.XLOOKUP(Q825, Organizations!Q:Q, Organizations!P:P, ""))))</f>
        <v>NO PRIORITY</v>
      </c>
      <c r="R825" s="9" t="str">
        <f t="shared" si="13"/>
        <v/>
      </c>
    </row>
    <row r="826" spans="2:18" ht="30.2" customHeight="1">
      <c r="B826" s="212" t="str">
        <f>IF(D826="", "NO PRIORITY", IF(ISNA(_xlfn.XLOOKUP(D826, Organizations!C:C, Organizations!B:B, "")), "NO ORG NAME", IF(_xlfn.XLOOKUP(D826, Organizations!C:C, Organizations!B:B, "")="", "NO PRIORITY", _xlfn.XLOOKUP(D826, Organizations!C:C, Organizations!B:B, ""))))</f>
        <v>A</v>
      </c>
      <c r="C826" s="130" t="s">
        <v>3657</v>
      </c>
      <c r="D826" s="161" t="s">
        <v>853</v>
      </c>
      <c r="E826" s="160" t="s">
        <v>2780</v>
      </c>
      <c r="F826" s="36" t="s">
        <v>3658</v>
      </c>
      <c r="G826" s="48" t="s">
        <v>3659</v>
      </c>
      <c r="H826" s="159" t="s">
        <v>138</v>
      </c>
      <c r="I826" s="52"/>
      <c r="J826" s="53"/>
      <c r="K826" s="38"/>
      <c r="L826" s="157"/>
      <c r="M826" s="50"/>
      <c r="N826" s="61" t="s">
        <v>3660</v>
      </c>
      <c r="O826" s="38" t="str">
        <f>IF(Q826="", "NO PRIORITY", IF(ISNA(_xlfn.XLOOKUP(Q826, Organizations!Q:Q, Organizations!P:P, "")), "NO ORG NAME", IF(_xlfn.XLOOKUP(Q826, Organizations!Q:Q, Organizations!P:P, "")="", "NO PRIORITY", _xlfn.XLOOKUP(Q826, Organizations!Q:Q, Organizations!P:P, ""))))</f>
        <v>NO PRIORITY</v>
      </c>
      <c r="R826" s="9" t="str">
        <f t="shared" si="13"/>
        <v>Gordon Food Service|Graham Garrett</v>
      </c>
    </row>
    <row r="827" spans="2:18" ht="30.2" customHeight="1">
      <c r="B827" s="212" t="str">
        <f>IF(D827="", "NO PRIORITY", IF(ISNA(_xlfn.XLOOKUP(D827, Organizations!C:C, Organizations!B:B, "")), "NO ORG NAME", IF(_xlfn.XLOOKUP(D827, Organizations!C:C, Organizations!B:B, "")="", "NO PRIORITY", _xlfn.XLOOKUP(D827, Organizations!C:C, Organizations!B:B, ""))))</f>
        <v>A</v>
      </c>
      <c r="C827" s="130" t="s">
        <v>3661</v>
      </c>
      <c r="D827" s="161" t="s">
        <v>853</v>
      </c>
      <c r="E827" s="160" t="s">
        <v>2780</v>
      </c>
      <c r="F827" s="36" t="s">
        <v>3662</v>
      </c>
      <c r="G827" s="48" t="s">
        <v>3663</v>
      </c>
      <c r="H827" s="159" t="s">
        <v>138</v>
      </c>
      <c r="I827" s="52"/>
      <c r="J827" s="53"/>
      <c r="K827" s="38" t="s">
        <v>3664</v>
      </c>
      <c r="L827" s="157" t="s">
        <v>220</v>
      </c>
      <c r="M827" s="50"/>
      <c r="N827" s="61" t="s">
        <v>3665</v>
      </c>
      <c r="O827" s="38" t="str">
        <f>IF(Q827="", "NO PRIORITY", IF(ISNA(_xlfn.XLOOKUP(Q827, Organizations!Q:Q, Organizations!P:P, "")), "NO ORG NAME", IF(_xlfn.XLOOKUP(Q827, Organizations!Q:Q, Organizations!P:P, "")="", "NO PRIORITY", _xlfn.XLOOKUP(Q827, Organizations!Q:Q, Organizations!P:P, ""))))</f>
        <v>NO PRIORITY</v>
      </c>
      <c r="R827" s="9" t="str">
        <f t="shared" si="13"/>
        <v>Gordon Food Service|Ethan Weinberger</v>
      </c>
    </row>
    <row r="828" spans="2:18" ht="30.2" customHeight="1">
      <c r="B828" s="212" t="str">
        <f>IF(D828="", "NO PRIORITY", IF(ISNA(_xlfn.XLOOKUP(D828, Organizations!C:C, Organizations!B:B, "")), "NO ORG NAME", IF(_xlfn.XLOOKUP(D828, Organizations!C:C, Organizations!B:B, "")="", "NO PRIORITY", _xlfn.XLOOKUP(D828, Organizations!C:C, Organizations!B:B, ""))))</f>
        <v>NO PRIORITY</v>
      </c>
      <c r="C828" s="130" t="s">
        <v>3666</v>
      </c>
      <c r="D828" s="161" t="s">
        <v>3667</v>
      </c>
      <c r="E828" s="160" t="s">
        <v>2542</v>
      </c>
      <c r="F828" s="36" t="s">
        <v>3668</v>
      </c>
      <c r="G828" s="48" t="s">
        <v>3669</v>
      </c>
      <c r="H828" s="159" t="s">
        <v>287</v>
      </c>
      <c r="I828" s="52"/>
      <c r="J828" s="53" t="s">
        <v>3670</v>
      </c>
      <c r="K828" s="38" t="s">
        <v>3671</v>
      </c>
      <c r="L828" s="157" t="s">
        <v>145</v>
      </c>
      <c r="M828" s="50">
        <v>60433</v>
      </c>
      <c r="N828" s="61" t="s">
        <v>3672</v>
      </c>
      <c r="O828" s="38" t="str">
        <f>IF(Q828="", "NO PRIORITY", IF(ISNA(_xlfn.XLOOKUP(Q828, Organizations!Q:Q, Organizations!P:P, "")), "NO ORG NAME", IF(_xlfn.XLOOKUP(Q828, Organizations!Q:Q, Organizations!P:P, "")="", "NO PRIORITY", _xlfn.XLOOKUP(Q828, Organizations!Q:Q, Organizations!P:P, ""))))</f>
        <v>NO PRIORITY</v>
      </c>
      <c r="R828" s="9" t="str">
        <f t="shared" si="13"/>
        <v>Berkot Super Foods|Dave Ryan</v>
      </c>
    </row>
    <row r="829" spans="2:18" ht="30.2" customHeight="1">
      <c r="B829" s="212" t="str">
        <f>IF(D829="", "NO PRIORITY", IF(ISNA(_xlfn.XLOOKUP(D829, Organizations!C:C, Organizations!B:B, "")), "NO ORG NAME", IF(_xlfn.XLOOKUP(D829, Organizations!C:C, Organizations!B:B, "")="", "NO PRIORITY", _xlfn.XLOOKUP(D829, Organizations!C:C, Organizations!B:B, ""))))</f>
        <v>B</v>
      </c>
      <c r="C829" s="130" t="s">
        <v>3673</v>
      </c>
      <c r="D829" s="161" t="s">
        <v>2118</v>
      </c>
      <c r="E829" s="160" t="s">
        <v>2542</v>
      </c>
      <c r="F829" s="36" t="s">
        <v>3674</v>
      </c>
      <c r="G829" s="48"/>
      <c r="H829" s="159" t="s">
        <v>138</v>
      </c>
      <c r="I829" s="52"/>
      <c r="J829" s="53"/>
      <c r="K829" s="38"/>
      <c r="L829" s="157"/>
      <c r="M829" s="50"/>
      <c r="N829" s="61"/>
      <c r="O829" s="38" t="str">
        <f>IF(Q829="", "NO PRIORITY", IF(ISNA(_xlfn.XLOOKUP(Q829, Organizations!Q:Q, Organizations!P:P, "")), "NO ORG NAME", IF(_xlfn.XLOOKUP(Q829, Organizations!Q:Q, Organizations!P:P, "")="", "NO PRIORITY", _xlfn.XLOOKUP(Q829, Organizations!Q:Q, Organizations!P:P, ""))))</f>
        <v>NO PRIORITY</v>
      </c>
      <c r="R829" s="9" t="str">
        <f t="shared" si="13"/>
        <v>Great Lakes CHR Homes|Steve Mcmillen</v>
      </c>
    </row>
    <row r="830" spans="2:18" ht="30.2" customHeight="1">
      <c r="B830" s="212" t="str">
        <f>IF(D830="", "NO PRIORITY", IF(ISNA(_xlfn.XLOOKUP(D830, Organizations!C:C, Organizations!B:B, "")), "NO ORG NAME", IF(_xlfn.XLOOKUP(D830, Organizations!C:C, Organizations!B:B, "")="", "NO PRIORITY", _xlfn.XLOOKUP(D830, Organizations!C:C, Organizations!B:B, ""))))</f>
        <v>A</v>
      </c>
      <c r="C830" s="130" t="s">
        <v>3675</v>
      </c>
      <c r="D830" s="161" t="s">
        <v>59</v>
      </c>
      <c r="E830" s="160" t="s">
        <v>2542</v>
      </c>
      <c r="F830" s="36" t="s">
        <v>3676</v>
      </c>
      <c r="G830" s="48"/>
      <c r="H830" s="159" t="s">
        <v>138</v>
      </c>
      <c r="I830" s="52"/>
      <c r="J830" s="53"/>
      <c r="K830" s="38"/>
      <c r="L830" s="157"/>
      <c r="M830" s="50"/>
      <c r="N830" s="61"/>
      <c r="O830" s="38" t="str">
        <f>IF(Q830="", "NO PRIORITY", IF(ISNA(_xlfn.XLOOKUP(Q830, Organizations!Q:Q, Organizations!P:P, "")), "NO ORG NAME", IF(_xlfn.XLOOKUP(Q830, Organizations!Q:Q, Organizations!P:P, "")="", "NO PRIORITY", _xlfn.XLOOKUP(Q830, Organizations!Q:Q, Organizations!P:P, ""))))</f>
        <v>NO PRIORITY</v>
      </c>
      <c r="R830" s="9" t="str">
        <f t="shared" si="13"/>
        <v>MICHIGAN STATE POLICE TRAINING DIVI|Pamela Kopplenger</v>
      </c>
    </row>
    <row r="831" spans="2:18" ht="30.2" customHeight="1">
      <c r="B831" s="212" t="str">
        <f>IF(D831="", "NO PRIORITY", IF(ISNA(_xlfn.XLOOKUP(D831, Organizations!C:C, Organizations!B:B, "")), "NO ORG NAME", IF(_xlfn.XLOOKUP(D831, Organizations!C:C, Organizations!B:B, "")="", "NO PRIORITY", _xlfn.XLOOKUP(D831, Organizations!C:C, Organizations!B:B, ""))))</f>
        <v>A</v>
      </c>
      <c r="C831" s="130" t="s">
        <v>3481</v>
      </c>
      <c r="D831" s="161" t="s">
        <v>853</v>
      </c>
      <c r="E831" s="160" t="s">
        <v>2542</v>
      </c>
      <c r="F831" s="36"/>
      <c r="G831" s="48"/>
      <c r="H831" s="159"/>
      <c r="I831" s="52"/>
      <c r="J831" s="53"/>
      <c r="K831" s="38"/>
      <c r="L831" s="157"/>
      <c r="M831" s="50"/>
      <c r="N831" s="61"/>
      <c r="O831" s="38" t="str">
        <f>IF(Q831="", "NO PRIORITY", IF(ISNA(_xlfn.XLOOKUP(Q831, Organizations!Q:Q, Organizations!P:P, "")), "NO ORG NAME", IF(_xlfn.XLOOKUP(Q831, Organizations!Q:Q, Organizations!P:P, "")="", "NO PRIORITY", _xlfn.XLOOKUP(Q831, Organizations!Q:Q, Organizations!P:P, ""))))</f>
        <v>NO PRIORITY</v>
      </c>
      <c r="R831" s="9" t="str">
        <f t="shared" si="13"/>
        <v>Gordon Food Service|Maranda Thompson</v>
      </c>
    </row>
    <row r="832" spans="2:18" ht="30.2" customHeight="1">
      <c r="B832" s="212" t="str">
        <f>IF(D832="", "NO PRIORITY", IF(ISNA(_xlfn.XLOOKUP(D832, Organizations!C:C, Organizations!B:B, "")), "NO ORG NAME", IF(_xlfn.XLOOKUP(D832, Organizations!C:C, Organizations!B:B, "")="", "NO PRIORITY", _xlfn.XLOOKUP(D832, Organizations!C:C, Organizations!B:B, ""))))</f>
        <v>A</v>
      </c>
      <c r="C832" s="130" t="s">
        <v>3677</v>
      </c>
      <c r="D832" s="161" t="s">
        <v>2014</v>
      </c>
      <c r="E832" s="160"/>
      <c r="F832" s="36" t="s">
        <v>3678</v>
      </c>
      <c r="G832" s="48"/>
      <c r="H832" s="159" t="s">
        <v>138</v>
      </c>
      <c r="I832" s="52"/>
      <c r="J832" s="53"/>
      <c r="K832" s="38"/>
      <c r="L832" s="157" t="s">
        <v>220</v>
      </c>
      <c r="M832" s="50"/>
      <c r="N832" s="61" t="s">
        <v>3679</v>
      </c>
      <c r="O832" s="38" t="str">
        <f>IF(Q832="", "NO PRIORITY", IF(ISNA(_xlfn.XLOOKUP(Q832, Organizations!Q:Q, Organizations!P:P, "")), "NO ORG NAME", IF(_xlfn.XLOOKUP(Q832, Organizations!Q:Q, Organizations!P:P, "")="", "NO PRIORITY", _xlfn.XLOOKUP(Q832, Organizations!Q:Q, Organizations!P:P, ""))))</f>
        <v>NO PRIORITY</v>
      </c>
      <c r="R832" s="9" t="str">
        <f t="shared" si="13"/>
        <v>MDINING- TEST KITCHEN 689175|Chris Tanner</v>
      </c>
    </row>
    <row r="833" spans="2:18" ht="30.2" customHeight="1">
      <c r="B833" s="212" t="str">
        <f>IF(D833="", "NO PRIORITY", IF(ISNA(_xlfn.XLOOKUP(D833, Organizations!C:C, Organizations!B:B, "")), "NO ORG NAME", IF(_xlfn.XLOOKUP(D833, Organizations!C:C, Organizations!B:B, "")="", "NO PRIORITY", _xlfn.XLOOKUP(D833, Organizations!C:C, Organizations!B:B, ""))))</f>
        <v>A</v>
      </c>
      <c r="C833" s="130" t="s">
        <v>3136</v>
      </c>
      <c r="D833" s="161" t="s">
        <v>2014</v>
      </c>
      <c r="E833" s="160"/>
      <c r="F833" s="36" t="s">
        <v>3588</v>
      </c>
      <c r="G833" s="48"/>
      <c r="H833" s="159" t="s">
        <v>138</v>
      </c>
      <c r="I833" s="52"/>
      <c r="J833" s="53"/>
      <c r="K833" s="38"/>
      <c r="L833" s="157" t="s">
        <v>220</v>
      </c>
      <c r="M833" s="50"/>
      <c r="N833" s="61" t="s">
        <v>3679</v>
      </c>
      <c r="O833" s="38" t="str">
        <f>IF(Q833="", "NO PRIORITY", IF(ISNA(_xlfn.XLOOKUP(Q833, Organizations!Q:Q, Organizations!P:P, "")), "NO ORG NAME", IF(_xlfn.XLOOKUP(Q833, Organizations!Q:Q, Organizations!P:P, "")="", "NO PRIORITY", _xlfn.XLOOKUP(Q833, Organizations!Q:Q, Organizations!P:P, ""))))</f>
        <v>NO PRIORITY</v>
      </c>
      <c r="R833" s="9" t="str">
        <f t="shared" si="13"/>
        <v>MDINING- TEST KITCHEN 689175|Frank Turchan</v>
      </c>
    </row>
    <row r="834" spans="2:18" ht="30.2" customHeight="1">
      <c r="B834" s="212" t="str">
        <f>IF(D834="", "NO PRIORITY", IF(ISNA(_xlfn.XLOOKUP(D834, Organizations!C:C, Organizations!B:B, "")), "NO ORG NAME", IF(_xlfn.XLOOKUP(D834, Organizations!C:C, Organizations!B:B, "")="", "NO PRIORITY", _xlfn.XLOOKUP(D834, Organizations!C:C, Organizations!B:B, ""))))</f>
        <v>A</v>
      </c>
      <c r="C834" s="130" t="s">
        <v>3680</v>
      </c>
      <c r="D834" s="161" t="s">
        <v>15</v>
      </c>
      <c r="E834" s="160"/>
      <c r="F834" s="36" t="s">
        <v>3681</v>
      </c>
      <c r="G834" s="48"/>
      <c r="H834" s="159" t="s">
        <v>138</v>
      </c>
      <c r="I834" s="52"/>
      <c r="J834" s="53"/>
      <c r="K834" s="38"/>
      <c r="L834" s="157" t="s">
        <v>220</v>
      </c>
      <c r="M834" s="50"/>
      <c r="N834" s="61" t="s">
        <v>3679</v>
      </c>
      <c r="O834" s="38" t="str">
        <f>IF(Q834="", "NO PRIORITY", IF(ISNA(_xlfn.XLOOKUP(Q834, Organizations!Q:Q, Organizations!P:P, "")), "NO ORG NAME", IF(_xlfn.XLOOKUP(Q834, Organizations!Q:Q, Organizations!P:P, "")="", "NO PRIORITY", _xlfn.XLOOKUP(Q834, Organizations!Q:Q, Organizations!P:P, ""))))</f>
        <v>NO PRIORITY</v>
      </c>
      <c r="R834" s="9" t="str">
        <f t="shared" si="13"/>
        <v>ANDERSON FOODS|Peggy Anderson</v>
      </c>
    </row>
    <row r="835" spans="2:18" ht="30.2" customHeight="1">
      <c r="B835" s="212" t="str">
        <f>IF(D835="", "NO PRIORITY", IF(ISNA(_xlfn.XLOOKUP(D835, Organizations!C:C, Organizations!B:B, "")), "NO ORG NAME", IF(_xlfn.XLOOKUP(D835, Organizations!C:C, Organizations!B:B, "")="", "NO PRIORITY", _xlfn.XLOOKUP(D835, Organizations!C:C, Organizations!B:B, ""))))</f>
        <v>A</v>
      </c>
      <c r="C835" s="130" t="s">
        <v>3682</v>
      </c>
      <c r="D835" s="161" t="s">
        <v>17</v>
      </c>
      <c r="E835" s="160"/>
      <c r="F835" s="36" t="s">
        <v>3683</v>
      </c>
      <c r="G835" s="48"/>
      <c r="H835" s="159" t="s">
        <v>138</v>
      </c>
      <c r="I835" s="52"/>
      <c r="J835" s="53"/>
      <c r="K835" s="38"/>
      <c r="L835" s="157" t="s">
        <v>220</v>
      </c>
      <c r="M835" s="50"/>
      <c r="N835" s="61" t="s">
        <v>3679</v>
      </c>
      <c r="O835" s="38" t="str">
        <f>IF(Q835="", "NO PRIORITY", IF(ISNA(_xlfn.XLOOKUP(Q835, Organizations!Q:Q, Organizations!P:P, "")), "NO ORG NAME", IF(_xlfn.XLOOKUP(Q835, Organizations!Q:Q, Organizations!P:P, "")="", "NO PRIORITY", _xlfn.XLOOKUP(Q835, Organizations!Q:Q, Organizations!P:P, ""))))</f>
        <v>NO PRIORITY</v>
      </c>
      <c r="R835" s="9" t="str">
        <f t="shared" si="13"/>
        <v>Battle Alley Brewing Company|Evan Scheller</v>
      </c>
    </row>
    <row r="836" spans="2:18" ht="30.2" customHeight="1">
      <c r="B836" s="212" t="str">
        <f>IF(D836="", "NO PRIORITY", IF(ISNA(_xlfn.XLOOKUP(D836, Organizations!C:C, Organizations!B:B, "")), "NO ORG NAME", IF(_xlfn.XLOOKUP(D836, Organizations!C:C, Organizations!B:B, "")="", "NO PRIORITY", _xlfn.XLOOKUP(D836, Organizations!C:C, Organizations!B:B, ""))))</f>
        <v>A</v>
      </c>
      <c r="C836" s="130" t="s">
        <v>3542</v>
      </c>
      <c r="D836" s="161" t="s">
        <v>18</v>
      </c>
      <c r="E836" s="160"/>
      <c r="F836" s="36" t="s">
        <v>3543</v>
      </c>
      <c r="G836" s="48"/>
      <c r="H836" s="159" t="s">
        <v>138</v>
      </c>
      <c r="I836" s="52"/>
      <c r="J836" s="53"/>
      <c r="K836" s="38"/>
      <c r="L836" s="157" t="s">
        <v>220</v>
      </c>
      <c r="M836" s="50"/>
      <c r="N836" s="61" t="s">
        <v>3679</v>
      </c>
      <c r="O836" s="38" t="str">
        <f>IF(Q836="", "NO PRIORITY", IF(ISNA(_xlfn.XLOOKUP(Q836, Organizations!Q:Q, Organizations!P:P, "")), "NO ORG NAME", IF(_xlfn.XLOOKUP(Q836, Organizations!Q:Q, Organizations!P:P, "")="", "NO PRIORITY", _xlfn.XLOOKUP(Q836, Organizations!Q:Q, Organizations!P:P, ""))))</f>
        <v>NO PRIORITY</v>
      </c>
      <c r="R836" s="9" t="str">
        <f t="shared" si="13"/>
        <v>BAY CLIFF HEALTH CAMP|Abby  Smith</v>
      </c>
    </row>
    <row r="837" spans="2:18" ht="30.2" customHeight="1">
      <c r="B837" s="212" t="str">
        <f>IF(D837="", "NO PRIORITY", IF(ISNA(_xlfn.XLOOKUP(D837, Organizations!C:C, Organizations!B:B, "")), "NO ORG NAME", IF(_xlfn.XLOOKUP(D837, Organizations!C:C, Organizations!B:B, "")="", "NO PRIORITY", _xlfn.XLOOKUP(D837, Organizations!C:C, Organizations!B:B, ""))))</f>
        <v>A</v>
      </c>
      <c r="C837" s="130" t="s">
        <v>3684</v>
      </c>
      <c r="D837" s="161" t="s">
        <v>19</v>
      </c>
      <c r="E837" s="160"/>
      <c r="F837" s="36" t="s">
        <v>3546</v>
      </c>
      <c r="G837" s="48"/>
      <c r="H837" s="159" t="s">
        <v>138</v>
      </c>
      <c r="I837" s="52"/>
      <c r="J837" s="53"/>
      <c r="K837" s="38"/>
      <c r="L837" s="157" t="s">
        <v>220</v>
      </c>
      <c r="M837" s="50"/>
      <c r="N837" s="61" t="s">
        <v>3679</v>
      </c>
      <c r="O837" s="38" t="str">
        <f>IF(Q837="", "NO PRIORITY", IF(ISNA(_xlfn.XLOOKUP(Q837, Organizations!Q:Q, Organizations!P:P, "")), "NO ORG NAME", IF(_xlfn.XLOOKUP(Q837, Organizations!Q:Q, Organizations!P:P, "")="", "NO PRIORITY", _xlfn.XLOOKUP(Q837, Organizations!Q:Q, Organizations!P:P, ""))))</f>
        <v>NO PRIORITY</v>
      </c>
      <c r="R837" s="9" t="str">
        <f t="shared" si="13"/>
        <v>Belva |Todd Forsythe</v>
      </c>
    </row>
    <row r="838" spans="2:18" ht="30.2" customHeight="1">
      <c r="B838" s="212" t="str">
        <f>IF(D838="", "NO PRIORITY", IF(ISNA(_xlfn.XLOOKUP(D838, Organizations!C:C, Organizations!B:B, "")), "NO ORG NAME", IF(_xlfn.XLOOKUP(D838, Organizations!C:C, Organizations!B:B, "")="", "NO PRIORITY", _xlfn.XLOOKUP(D838, Organizations!C:C, Organizations!B:B, ""))))</f>
        <v>A</v>
      </c>
      <c r="C838" s="130" t="s">
        <v>3685</v>
      </c>
      <c r="D838" s="161" t="s">
        <v>20</v>
      </c>
      <c r="E838" s="160"/>
      <c r="F838" s="36" t="s">
        <v>3686</v>
      </c>
      <c r="G838" s="48"/>
      <c r="H838" s="159" t="s">
        <v>138</v>
      </c>
      <c r="I838" s="52"/>
      <c r="J838" s="53"/>
      <c r="K838" s="38"/>
      <c r="L838" s="157" t="s">
        <v>220</v>
      </c>
      <c r="M838" s="50"/>
      <c r="N838" s="61" t="s">
        <v>3679</v>
      </c>
      <c r="O838" s="38" t="str">
        <f>IF(Q838="", "NO PRIORITY", IF(ISNA(_xlfn.XLOOKUP(Q838, Organizations!Q:Q, Organizations!P:P, "")), "NO ORG NAME", IF(_xlfn.XLOOKUP(Q838, Organizations!Q:Q, Organizations!P:P, "")="", "NO PRIORITY", _xlfn.XLOOKUP(Q838, Organizations!Q:Q, Organizations!P:P, ""))))</f>
        <v>NO PRIORITY</v>
      </c>
      <c r="R838" s="9" t="str">
        <f t="shared" si="13"/>
        <v>BENS SUPERCENTER|Bev Stange</v>
      </c>
    </row>
    <row r="839" spans="2:18" ht="30.2" customHeight="1">
      <c r="B839" s="212" t="str">
        <f>IF(D839="", "NO PRIORITY", IF(ISNA(_xlfn.XLOOKUP(D839, Organizations!C:C, Organizations!B:B, "")), "NO ORG NAME", IF(_xlfn.XLOOKUP(D839, Organizations!C:C, Organizations!B:B, "")="", "NO PRIORITY", _xlfn.XLOOKUP(D839, Organizations!C:C, Organizations!B:B, ""))))</f>
        <v>A</v>
      </c>
      <c r="C839" s="130" t="s">
        <v>3687</v>
      </c>
      <c r="D839" s="161" t="s">
        <v>21</v>
      </c>
      <c r="E839" s="160"/>
      <c r="F839" s="36" t="s">
        <v>3688</v>
      </c>
      <c r="G839" s="48"/>
      <c r="H839" s="159" t="s">
        <v>138</v>
      </c>
      <c r="I839" s="52"/>
      <c r="J839" s="53"/>
      <c r="K839" s="38"/>
      <c r="L839" s="157" t="s">
        <v>220</v>
      </c>
      <c r="M839" s="50"/>
      <c r="N839" s="61" t="s">
        <v>3679</v>
      </c>
      <c r="O839" s="38" t="str">
        <f>IF(Q839="", "NO PRIORITY", IF(ISNA(_xlfn.XLOOKUP(Q839, Organizations!Q:Q, Organizations!P:P, "")), "NO ORG NAME", IF(_xlfn.XLOOKUP(Q839, Organizations!Q:Q, Organizations!P:P, "")="", "NO PRIORITY", _xlfn.XLOOKUP(Q839, Organizations!Q:Q, Organizations!P:P, ""))))</f>
        <v>NO PRIORITY</v>
      </c>
      <c r="R839" s="9" t="str">
        <f t="shared" si="13"/>
        <v>Bluebird|Skip  Telgard</v>
      </c>
    </row>
    <row r="840" spans="2:18" ht="30.2" customHeight="1">
      <c r="B840" s="212" t="str">
        <f>IF(D840="", "NO PRIORITY", IF(ISNA(_xlfn.XLOOKUP(D840, Organizations!C:C, Organizations!B:B, "")), "NO ORG NAME", IF(_xlfn.XLOOKUP(D840, Organizations!C:C, Organizations!B:B, "")="", "NO PRIORITY", _xlfn.XLOOKUP(D840, Organizations!C:C, Organizations!B:B, ""))))</f>
        <v>A</v>
      </c>
      <c r="C840" s="130" t="s">
        <v>3689</v>
      </c>
      <c r="D840" s="161" t="s">
        <v>22</v>
      </c>
      <c r="E840" s="160"/>
      <c r="F840" s="36" t="s">
        <v>3690</v>
      </c>
      <c r="G840" s="48"/>
      <c r="H840" s="159" t="s">
        <v>138</v>
      </c>
      <c r="I840" s="52"/>
      <c r="J840" s="53"/>
      <c r="K840" s="38"/>
      <c r="L840" s="157" t="s">
        <v>220</v>
      </c>
      <c r="M840" s="50"/>
      <c r="N840" s="61" t="s">
        <v>3679</v>
      </c>
      <c r="O840" s="38" t="str">
        <f>IF(Q840="", "NO PRIORITY", IF(ISNA(_xlfn.XLOOKUP(Q840, Organizations!Q:Q, Organizations!P:P, "")), "NO ORG NAME", IF(_xlfn.XLOOKUP(Q840, Organizations!Q:Q, Organizations!P:P, "")="", "NO PRIORITY", _xlfn.XLOOKUP(Q840, Organizations!Q:Q, Organizations!P:P, ""))))</f>
        <v>NO PRIORITY</v>
      </c>
      <c r="R840" s="9" t="str">
        <f t="shared" si="13"/>
        <v>BOARDWALK (THE)|Ericson Booker</v>
      </c>
    </row>
    <row r="841" spans="2:18" ht="30.2" customHeight="1">
      <c r="B841" s="212" t="str">
        <f>IF(D841="", "NO PRIORITY", IF(ISNA(_xlfn.XLOOKUP(D841, Organizations!C:C, Organizations!B:B, "")), "NO ORG NAME", IF(_xlfn.XLOOKUP(D841, Organizations!C:C, Organizations!B:B, "")="", "NO PRIORITY", _xlfn.XLOOKUP(D841, Organizations!C:C, Organizations!B:B, ""))))</f>
        <v>A</v>
      </c>
      <c r="C841" s="130" t="s">
        <v>3691</v>
      </c>
      <c r="D841" s="161" t="s">
        <v>23</v>
      </c>
      <c r="E841" s="160"/>
      <c r="F841" s="36" t="s">
        <v>3692</v>
      </c>
      <c r="G841" s="48"/>
      <c r="H841" s="159" t="s">
        <v>138</v>
      </c>
      <c r="I841" s="52"/>
      <c r="J841" s="53"/>
      <c r="K841" s="38"/>
      <c r="L841" s="157" t="s">
        <v>220</v>
      </c>
      <c r="M841" s="50"/>
      <c r="N841" s="61" t="s">
        <v>3679</v>
      </c>
      <c r="O841" s="38" t="str">
        <f>IF(Q841="", "NO PRIORITY", IF(ISNA(_xlfn.XLOOKUP(Q841, Organizations!Q:Q, Organizations!P:P, "")), "NO ORG NAME", IF(_xlfn.XLOOKUP(Q841, Organizations!Q:Q, Organizations!P:P, "")="", "NO PRIORITY", _xlfn.XLOOKUP(Q841, Organizations!Q:Q, Organizations!P:P, ""))))</f>
        <v>NO PRIORITY</v>
      </c>
      <c r="R841" s="9" t="str">
        <f t="shared" si="13"/>
        <v>Boyne River Inn|Igor Ilijovski</v>
      </c>
    </row>
    <row r="842" spans="2:18" ht="30.2" customHeight="1">
      <c r="B842" s="212" t="str">
        <f>IF(D842="", "NO PRIORITY", IF(ISNA(_xlfn.XLOOKUP(D842, Organizations!C:C, Organizations!B:B, "")), "NO ORG NAME", IF(_xlfn.XLOOKUP(D842, Organizations!C:C, Organizations!B:B, "")="", "NO PRIORITY", _xlfn.XLOOKUP(D842, Organizations!C:C, Organizations!B:B, ""))))</f>
        <v>A</v>
      </c>
      <c r="C842" s="130" t="s">
        <v>3693</v>
      </c>
      <c r="D842" s="161" t="s">
        <v>25</v>
      </c>
      <c r="E842" s="160"/>
      <c r="F842" s="36" t="s">
        <v>3694</v>
      </c>
      <c r="G842" s="48"/>
      <c r="H842" s="159" t="s">
        <v>138</v>
      </c>
      <c r="I842" s="52"/>
      <c r="J842" s="53"/>
      <c r="K842" s="38"/>
      <c r="L842" s="157" t="s">
        <v>220</v>
      </c>
      <c r="M842" s="50"/>
      <c r="N842" s="61" t="s">
        <v>3679</v>
      </c>
      <c r="O842" s="38" t="str">
        <f>IF(Q842="", "NO PRIORITY", IF(ISNA(_xlfn.XLOOKUP(Q842, Organizations!Q:Q, Organizations!P:P, "")), "NO ORG NAME", IF(_xlfn.XLOOKUP(Q842, Organizations!Q:Q, Organizations!P:P, "")="", "NO PRIORITY", _xlfn.XLOOKUP(Q842, Organizations!Q:Q, Organizations!P:P, ""))))</f>
        <v>NO PRIORITY</v>
      </c>
      <c r="R842" s="9" t="str">
        <f t="shared" si="13"/>
        <v>BSA-COLE CANOE|Andrew Wright</v>
      </c>
    </row>
    <row r="843" spans="2:18" ht="30.2" customHeight="1">
      <c r="B843" s="212" t="str">
        <f>IF(D843="", "NO PRIORITY", IF(ISNA(_xlfn.XLOOKUP(D843, Organizations!C:C, Organizations!B:B, "")), "NO ORG NAME", IF(_xlfn.XLOOKUP(D843, Organizations!C:C, Organizations!B:B, "")="", "NO PRIORITY", _xlfn.XLOOKUP(D843, Organizations!C:C, Organizations!B:B, ""))))</f>
        <v>A</v>
      </c>
      <c r="C843" s="130" t="s">
        <v>3695</v>
      </c>
      <c r="D843" s="161" t="s">
        <v>27</v>
      </c>
      <c r="E843" s="160"/>
      <c r="F843" s="36" t="s">
        <v>3696</v>
      </c>
      <c r="G843" s="48"/>
      <c r="H843" s="159" t="s">
        <v>138</v>
      </c>
      <c r="I843" s="52"/>
      <c r="J843" s="53"/>
      <c r="K843" s="38"/>
      <c r="L843" s="157" t="s">
        <v>220</v>
      </c>
      <c r="M843" s="50"/>
      <c r="N843" s="61" t="s">
        <v>3679</v>
      </c>
      <c r="O843" s="38" t="str">
        <f>IF(Q843="", "NO PRIORITY", IF(ISNA(_xlfn.XLOOKUP(Q843, Organizations!Q:Q, Organizations!P:P, "")), "NO ORG NAME", IF(_xlfn.XLOOKUP(Q843, Organizations!Q:Q, Organizations!P:P, "")="", "NO PRIORITY", _xlfn.XLOOKUP(Q843, Organizations!Q:Q, Organizations!P:P, ""))))</f>
        <v>NO PRIORITY</v>
      </c>
      <c r="R843" s="9" t="str">
        <f t="shared" si="13"/>
        <v>C K O S - Catered Events |Omri Robinson</v>
      </c>
    </row>
    <row r="844" spans="2:18" ht="30.2" customHeight="1">
      <c r="B844" s="212" t="str">
        <f>IF(D844="", "NO PRIORITY", IF(ISNA(_xlfn.XLOOKUP(D844, Organizations!C:C, Organizations!B:B, "")), "NO ORG NAME", IF(_xlfn.XLOOKUP(D844, Organizations!C:C, Organizations!B:B, "")="", "NO PRIORITY", _xlfn.XLOOKUP(D844, Organizations!C:C, Organizations!B:B, ""))))</f>
        <v>A</v>
      </c>
      <c r="C844" s="130" t="s">
        <v>3697</v>
      </c>
      <c r="D844" s="161" t="s">
        <v>30</v>
      </c>
      <c r="E844" s="160"/>
      <c r="F844" s="36" t="s">
        <v>3698</v>
      </c>
      <c r="G844" s="48"/>
      <c r="H844" s="159" t="s">
        <v>138</v>
      </c>
      <c r="I844" s="52"/>
      <c r="J844" s="53"/>
      <c r="K844" s="38"/>
      <c r="L844" s="157" t="s">
        <v>220</v>
      </c>
      <c r="M844" s="50"/>
      <c r="N844" s="61" t="s">
        <v>3679</v>
      </c>
      <c r="O844" s="38" t="str">
        <f>IF(Q844="", "NO PRIORITY", IF(ISNA(_xlfn.XLOOKUP(Q844, Organizations!Q:Q, Organizations!P:P, "")), "NO ORG NAME", IF(_xlfn.XLOOKUP(Q844, Organizations!Q:Q, Organizations!P:P, "")="", "NO PRIORITY", _xlfn.XLOOKUP(Q844, Organizations!Q:Q, Organizations!P:P, ""))))</f>
        <v>NO PRIORITY</v>
      </c>
      <c r="R844" s="9" t="str">
        <f t="shared" si="13"/>
        <v>Cardinal Pizza|Gretchen Olds</v>
      </c>
    </row>
    <row r="845" spans="2:18" ht="30.2" customHeight="1">
      <c r="B845" s="212" t="str">
        <f>IF(D845="", "NO PRIORITY", IF(ISNA(_xlfn.XLOOKUP(D845, Organizations!C:C, Organizations!B:B, "")), "NO ORG NAME", IF(_xlfn.XLOOKUP(D845, Organizations!C:C, Organizations!B:B, "")="", "NO PRIORITY", _xlfn.XLOOKUP(D845, Organizations!C:C, Organizations!B:B, ""))))</f>
        <v>A</v>
      </c>
      <c r="C845" s="130" t="s">
        <v>3699</v>
      </c>
      <c r="D845" s="161" t="s">
        <v>32</v>
      </c>
      <c r="E845" s="160"/>
      <c r="F845" s="36" t="s">
        <v>3700</v>
      </c>
      <c r="G845" s="48"/>
      <c r="H845" s="159" t="s">
        <v>138</v>
      </c>
      <c r="I845" s="52"/>
      <c r="J845" s="53"/>
      <c r="K845" s="38"/>
      <c r="L845" s="157" t="s">
        <v>220</v>
      </c>
      <c r="M845" s="50"/>
      <c r="N845" s="61" t="s">
        <v>3679</v>
      </c>
      <c r="O845" s="38" t="str">
        <f>IF(Q845="", "NO PRIORITY", IF(ISNA(_xlfn.XLOOKUP(Q845, Organizations!Q:Q, Organizations!P:P, "")), "NO ORG NAME", IF(_xlfn.XLOOKUP(Q845, Organizations!Q:Q, Organizations!P:P, "")="", "NO PRIORITY", _xlfn.XLOOKUP(Q845, Organizations!Q:Q, Organizations!P:P, ""))))</f>
        <v>NO PRIORITY</v>
      </c>
      <c r="R845" s="9" t="str">
        <f t="shared" si="13"/>
        <v>CDS - Miracle Camp and Retreat Cent|Alexander Ausley</v>
      </c>
    </row>
    <row r="846" spans="2:18" ht="30.2" customHeight="1">
      <c r="B846" s="212" t="str">
        <f>IF(D846="", "NO PRIORITY", IF(ISNA(_xlfn.XLOOKUP(D846, Organizations!C:C, Organizations!B:B, "")), "NO ORG NAME", IF(_xlfn.XLOOKUP(D846, Organizations!C:C, Organizations!B:B, "")="", "NO PRIORITY", _xlfn.XLOOKUP(D846, Organizations!C:C, Organizations!B:B, ""))))</f>
        <v>A</v>
      </c>
      <c r="C846" s="130" t="s">
        <v>3701</v>
      </c>
      <c r="D846" s="161" t="s">
        <v>33</v>
      </c>
      <c r="E846" s="160"/>
      <c r="F846" s="36" t="s">
        <v>3702</v>
      </c>
      <c r="G846" s="48"/>
      <c r="H846" s="159" t="s">
        <v>138</v>
      </c>
      <c r="I846" s="52"/>
      <c r="J846" s="53"/>
      <c r="K846" s="38"/>
      <c r="L846" s="157" t="s">
        <v>220</v>
      </c>
      <c r="M846" s="50"/>
      <c r="N846" s="61" t="s">
        <v>3679</v>
      </c>
      <c r="O846" s="38" t="str">
        <f>IF(Q846="", "NO PRIORITY", IF(ISNA(_xlfn.XLOOKUP(Q846, Organizations!Q:Q, Organizations!P:P, "")), "NO ORG NAME", IF(_xlfn.XLOOKUP(Q846, Organizations!Q:Q, Organizations!P:P, "")="", "NO PRIORITY", _xlfn.XLOOKUP(Q846, Organizations!Q:Q, Organizations!P:P, ""))))</f>
        <v>NO PRIORITY</v>
      </c>
      <c r="R846" s="9" t="str">
        <f t="shared" si="13"/>
        <v>Chart Room|Ted Klonaris</v>
      </c>
    </row>
    <row r="847" spans="2:18" ht="30.2" customHeight="1">
      <c r="B847" s="212" t="str">
        <f>IF(D847="", "NO PRIORITY", IF(ISNA(_xlfn.XLOOKUP(D847, Organizations!C:C, Organizations!B:B, "")), "NO ORG NAME", IF(_xlfn.XLOOKUP(D847, Organizations!C:C, Organizations!B:B, "")="", "NO PRIORITY", _xlfn.XLOOKUP(D847, Organizations!C:C, Organizations!B:B, ""))))</f>
        <v>A</v>
      </c>
      <c r="C847" s="130" t="s">
        <v>3703</v>
      </c>
      <c r="D847" s="161" t="s">
        <v>34</v>
      </c>
      <c r="E847" s="160"/>
      <c r="F847" s="36" t="s">
        <v>3704</v>
      </c>
      <c r="G847" s="48"/>
      <c r="H847" s="159" t="s">
        <v>138</v>
      </c>
      <c r="I847" s="52"/>
      <c r="J847" s="53"/>
      <c r="K847" s="38"/>
      <c r="L847" s="157" t="s">
        <v>220</v>
      </c>
      <c r="M847" s="50"/>
      <c r="N847" s="61" t="s">
        <v>3679</v>
      </c>
      <c r="O847" s="38" t="str">
        <f>IF(Q847="", "NO PRIORITY", IF(ISNA(_xlfn.XLOOKUP(Q847, Organizations!Q:Q, Organizations!P:P, "")), "NO ORG NAME", IF(_xlfn.XLOOKUP(Q847, Organizations!Q:Q, Organizations!P:P, "")="", "NO PRIORITY", _xlfn.XLOOKUP(Q847, Organizations!Q:Q, Organizations!P:P, ""))))</f>
        <v>NO PRIORITY</v>
      </c>
      <c r="R847" s="9" t="str">
        <f t="shared" si="13"/>
        <v>Chico's Bar and Grill|Jim  Chico</v>
      </c>
    </row>
    <row r="848" spans="2:18" ht="30.2" customHeight="1">
      <c r="B848" s="212" t="str">
        <f>IF(D848="", "NO PRIORITY", IF(ISNA(_xlfn.XLOOKUP(D848, Organizations!C:C, Organizations!B:B, "")), "NO ORG NAME", IF(_xlfn.XLOOKUP(D848, Organizations!C:C, Organizations!B:B, "")="", "NO PRIORITY", _xlfn.XLOOKUP(D848, Organizations!C:C, Organizations!B:B, ""))))</f>
        <v>A</v>
      </c>
      <c r="C848" s="130" t="s">
        <v>3705</v>
      </c>
      <c r="D848" s="161" t="s">
        <v>35</v>
      </c>
      <c r="E848" s="160"/>
      <c r="F848" s="36" t="s">
        <v>3706</v>
      </c>
      <c r="G848" s="48"/>
      <c r="H848" s="159" t="s">
        <v>138</v>
      </c>
      <c r="I848" s="52"/>
      <c r="J848" s="53"/>
      <c r="K848" s="38"/>
      <c r="L848" s="157" t="s">
        <v>220</v>
      </c>
      <c r="M848" s="50"/>
      <c r="N848" s="61" t="s">
        <v>3679</v>
      </c>
      <c r="O848" s="38" t="str">
        <f>IF(Q848="", "NO PRIORITY", IF(ISNA(_xlfn.XLOOKUP(Q848, Organizations!Q:Q, Organizations!P:P, "")), "NO ORG NAME", IF(_xlfn.XLOOKUP(Q848, Organizations!Q:Q, Organizations!P:P, "")="", "NO PRIORITY", _xlfn.XLOOKUP(Q848, Organizations!Q:Q, Organizations!P:P, ""))))</f>
        <v>NO PRIORITY</v>
      </c>
      <c r="R848" s="9" t="str">
        <f t="shared" si="13"/>
        <v>COMM ACTION - HEAD START|Melissa Coy</v>
      </c>
    </row>
    <row r="849" spans="2:18" ht="30.2" customHeight="1">
      <c r="B849" s="212" t="str">
        <f>IF(D849="", "NO PRIORITY", IF(ISNA(_xlfn.XLOOKUP(D849, Organizations!C:C, Organizations!B:B, "")), "NO ORG NAME", IF(_xlfn.XLOOKUP(D849, Organizations!C:C, Organizations!B:B, "")="", "NO PRIORITY", _xlfn.XLOOKUP(D849, Organizations!C:C, Organizations!B:B, ""))))</f>
        <v>A</v>
      </c>
      <c r="C849" s="130" t="s">
        <v>3707</v>
      </c>
      <c r="D849" s="161" t="s">
        <v>36</v>
      </c>
      <c r="E849" s="160"/>
      <c r="F849" s="36" t="s">
        <v>3708</v>
      </c>
      <c r="G849" s="48"/>
      <c r="H849" s="159" t="s">
        <v>138</v>
      </c>
      <c r="I849" s="52"/>
      <c r="J849" s="53"/>
      <c r="K849" s="38"/>
      <c r="L849" s="157" t="s">
        <v>220</v>
      </c>
      <c r="M849" s="50"/>
      <c r="N849" s="61" t="s">
        <v>3679</v>
      </c>
      <c r="O849" s="38" t="str">
        <f>IF(Q849="", "NO PRIORITY", IF(ISNA(_xlfn.XLOOKUP(Q849, Organizations!Q:Q, Organizations!P:P, "")), "NO ORG NAME", IF(_xlfn.XLOOKUP(Q849, Organizations!Q:Q, Organizations!P:P, "")="", "NO PRIORITY", _xlfn.XLOOKUP(Q849, Organizations!Q:Q, Organizations!P:P, ""))))</f>
        <v>NO PRIORITY</v>
      </c>
      <c r="R849" s="9" t="str">
        <f t="shared" si="13"/>
        <v>COUNTRY VIEW BULK FOODS|Julia Tyrrell</v>
      </c>
    </row>
    <row r="850" spans="2:18" ht="30.2" customHeight="1">
      <c r="B850" s="212" t="str">
        <f>IF(D850="", "NO PRIORITY", IF(ISNA(_xlfn.XLOOKUP(D850, Organizations!C:C, Organizations!B:B, "")), "NO ORG NAME", IF(_xlfn.XLOOKUP(D850, Organizations!C:C, Organizations!B:B, "")="", "NO PRIORITY", _xlfn.XLOOKUP(D850, Organizations!C:C, Organizations!B:B, ""))))</f>
        <v>A</v>
      </c>
      <c r="C850" s="130" t="s">
        <v>3709</v>
      </c>
      <c r="D850" s="161" t="s">
        <v>37</v>
      </c>
      <c r="E850" s="160"/>
      <c r="F850" s="36" t="s">
        <v>3710</v>
      </c>
      <c r="G850" s="48"/>
      <c r="H850" s="159" t="s">
        <v>138</v>
      </c>
      <c r="I850" s="52"/>
      <c r="J850" s="53"/>
      <c r="K850" s="38"/>
      <c r="L850" s="157" t="s">
        <v>220</v>
      </c>
      <c r="M850" s="50"/>
      <c r="N850" s="61" t="s">
        <v>3679</v>
      </c>
      <c r="O850" s="38" t="str">
        <f>IF(Q850="", "NO PRIORITY", IF(ISNA(_xlfn.XLOOKUP(Q850, Organizations!Q:Q, Organizations!P:P, "")), "NO ORG NAME", IF(_xlfn.XLOOKUP(Q850, Organizations!Q:Q, Organizations!P:P, "")="", "NO PRIORITY", _xlfn.XLOOKUP(Q850, Organizations!Q:Q, Organizations!P:P, ""))))</f>
        <v>NO PRIORITY</v>
      </c>
      <c r="R850" s="9" t="str">
        <f t="shared" si="13"/>
        <v>Cut River Grille|Matthew Losiewicz</v>
      </c>
    </row>
    <row r="851" spans="2:18" ht="30.2" customHeight="1">
      <c r="B851" s="212" t="str">
        <f>IF(D851="", "NO PRIORITY", IF(ISNA(_xlfn.XLOOKUP(D851, Organizations!C:C, Organizations!B:B, "")), "NO ORG NAME", IF(_xlfn.XLOOKUP(D851, Organizations!C:C, Organizations!B:B, "")="", "NO PRIORITY", _xlfn.XLOOKUP(D851, Organizations!C:C, Organizations!B:B, ""))))</f>
        <v>A</v>
      </c>
      <c r="C851" s="130" t="s">
        <v>3711</v>
      </c>
      <c r="D851" s="161" t="s">
        <v>38</v>
      </c>
      <c r="E851" s="160"/>
      <c r="F851" s="36" t="s">
        <v>3712</v>
      </c>
      <c r="G851" s="48"/>
      <c r="H851" s="159" t="s">
        <v>138</v>
      </c>
      <c r="I851" s="52"/>
      <c r="J851" s="53"/>
      <c r="K851" s="38"/>
      <c r="L851" s="157" t="s">
        <v>220</v>
      </c>
      <c r="M851" s="50"/>
      <c r="N851" s="61" t="s">
        <v>3679</v>
      </c>
      <c r="O851" s="38" t="str">
        <f>IF(Q851="", "NO PRIORITY", IF(ISNA(_xlfn.XLOOKUP(Q851, Organizations!Q:Q, Organizations!P:P, "")), "NO ORG NAME", IF(_xlfn.XLOOKUP(Q851, Organizations!Q:Q, Organizations!P:P, "")="", "NO PRIORITY", _xlfn.XLOOKUP(Q851, Organizations!Q:Q, Organizations!P:P, ""))))</f>
        <v>NO PRIORITY</v>
      </c>
      <c r="R851" s="9" t="str">
        <f t="shared" si="13"/>
        <v>Daybreak Cafe|Bill Wilson</v>
      </c>
    </row>
    <row r="852" spans="2:18" ht="30.2" customHeight="1">
      <c r="B852" s="212" t="str">
        <f>IF(D852="", "NO PRIORITY", IF(ISNA(_xlfn.XLOOKUP(D852, Organizations!C:C, Organizations!B:B, "")), "NO ORG NAME", IF(_xlfn.XLOOKUP(D852, Organizations!C:C, Organizations!B:B, "")="", "NO PRIORITY", _xlfn.XLOOKUP(D852, Organizations!C:C, Organizations!B:B, ""))))</f>
        <v>A</v>
      </c>
      <c r="C852" s="130" t="s">
        <v>3713</v>
      </c>
      <c r="D852" s="161" t="s">
        <v>39</v>
      </c>
      <c r="E852" s="160"/>
      <c r="F852" s="36" t="s">
        <v>3714</v>
      </c>
      <c r="G852" s="48"/>
      <c r="H852" s="159" t="s">
        <v>138</v>
      </c>
      <c r="I852" s="52"/>
      <c r="J852" s="53"/>
      <c r="K852" s="38"/>
      <c r="L852" s="157" t="s">
        <v>220</v>
      </c>
      <c r="M852" s="50"/>
      <c r="N852" s="61" t="s">
        <v>3679</v>
      </c>
      <c r="O852" s="38" t="str">
        <f>IF(Q852="", "NO PRIORITY", IF(ISNA(_xlfn.XLOOKUP(Q852, Organizations!Q:Q, Organizations!P:P, "")), "NO ORG NAME", IF(_xlfn.XLOOKUP(Q852, Organizations!Q:Q, Organizations!P:P, "")="", "NO PRIORITY", _xlfn.XLOOKUP(Q852, Organizations!Q:Q, Organizations!P:P, ""))))</f>
        <v>NO PRIORITY</v>
      </c>
      <c r="R852" s="9" t="str">
        <f t="shared" si="13"/>
        <v>DELTON MEMORIAL VFW #422|Kay Morgan</v>
      </c>
    </row>
    <row r="853" spans="2:18" ht="30.2" customHeight="1">
      <c r="B853" s="212" t="str">
        <f>IF(D853="", "NO PRIORITY", IF(ISNA(_xlfn.XLOOKUP(D853, Organizations!C:C, Organizations!B:B, "")), "NO ORG NAME", IF(_xlfn.XLOOKUP(D853, Organizations!C:C, Organizations!B:B, "")="", "NO PRIORITY", _xlfn.XLOOKUP(D853, Organizations!C:C, Organizations!B:B, ""))))</f>
        <v>A</v>
      </c>
      <c r="C853" s="130" t="s">
        <v>3715</v>
      </c>
      <c r="D853" s="161" t="s">
        <v>40</v>
      </c>
      <c r="E853" s="160"/>
      <c r="F853" s="36" t="s">
        <v>3716</v>
      </c>
      <c r="G853" s="48"/>
      <c r="H853" s="159" t="s">
        <v>138</v>
      </c>
      <c r="I853" s="52"/>
      <c r="J853" s="53"/>
      <c r="K853" s="38"/>
      <c r="L853" s="157" t="s">
        <v>220</v>
      </c>
      <c r="M853" s="50"/>
      <c r="N853" s="61" t="s">
        <v>3679</v>
      </c>
      <c r="O853" s="38" t="str">
        <f>IF(Q853="", "NO PRIORITY", IF(ISNA(_xlfn.XLOOKUP(Q853, Organizations!Q:Q, Organizations!P:P, "")), "NO ORG NAME", IF(_xlfn.XLOOKUP(Q853, Organizations!Q:Q, Organizations!P:P, "")="", "NO PRIORITY", _xlfn.XLOOKUP(Q853, Organizations!Q:Q, Organizations!P:P, ""))))</f>
        <v>NO PRIORITY</v>
      </c>
      <c r="R853" s="9" t="str">
        <f t="shared" si="13"/>
        <v>DETROIT PIZZA FACTORY|Jehad Majed</v>
      </c>
    </row>
    <row r="854" spans="2:18" ht="30.2" customHeight="1">
      <c r="B854" s="212" t="str">
        <f>IF(D854="", "NO PRIORITY", IF(ISNA(_xlfn.XLOOKUP(D854, Organizations!C:C, Organizations!B:B, "")), "NO ORG NAME", IF(_xlfn.XLOOKUP(D854, Organizations!C:C, Organizations!B:B, "")="", "NO PRIORITY", _xlfn.XLOOKUP(D854, Organizations!C:C, Organizations!B:B, ""))))</f>
        <v>A</v>
      </c>
      <c r="C854" s="130" t="s">
        <v>3717</v>
      </c>
      <c r="D854" s="161" t="s">
        <v>41</v>
      </c>
      <c r="E854" s="160"/>
      <c r="F854" s="36" t="s">
        <v>3718</v>
      </c>
      <c r="G854" s="48"/>
      <c r="H854" s="159" t="s">
        <v>138</v>
      </c>
      <c r="I854" s="52"/>
      <c r="J854" s="53"/>
      <c r="K854" s="38"/>
      <c r="L854" s="157" t="s">
        <v>220</v>
      </c>
      <c r="M854" s="50"/>
      <c r="N854" s="61" t="s">
        <v>3679</v>
      </c>
      <c r="O854" s="38" t="str">
        <f>IF(Q854="", "NO PRIORITY", IF(ISNA(_xlfn.XLOOKUP(Q854, Organizations!Q:Q, Organizations!P:P, "")), "NO ORG NAME", IF(_xlfn.XLOOKUP(Q854, Organizations!Q:Q, Organizations!P:P, "")="", "NO PRIORITY", _xlfn.XLOOKUP(Q854, Organizations!Q:Q, Organizations!P:P, ""))))</f>
        <v>NO PRIORITY</v>
      </c>
      <c r="R854" s="9" t="str">
        <f t="shared" si="13"/>
        <v>Dockside Torch Lake|Ruben Meneses</v>
      </c>
    </row>
    <row r="855" spans="2:18" ht="30.2" customHeight="1">
      <c r="B855" s="212" t="str">
        <f>IF(D855="", "NO PRIORITY", IF(ISNA(_xlfn.XLOOKUP(D855, Organizations!C:C, Organizations!B:B, "")), "NO ORG NAME", IF(_xlfn.XLOOKUP(D855, Organizations!C:C, Organizations!B:B, "")="", "NO PRIORITY", _xlfn.XLOOKUP(D855, Organizations!C:C, Organizations!B:B, ""))))</f>
        <v>A</v>
      </c>
      <c r="C855" s="130" t="s">
        <v>3719</v>
      </c>
      <c r="D855" s="161" t="s">
        <v>42</v>
      </c>
      <c r="E855" s="160"/>
      <c r="F855" s="36" t="s">
        <v>3567</v>
      </c>
      <c r="G855" s="48"/>
      <c r="H855" s="159" t="s">
        <v>138</v>
      </c>
      <c r="I855" s="52"/>
      <c r="J855" s="53"/>
      <c r="K855" s="38"/>
      <c r="L855" s="157" t="s">
        <v>220</v>
      </c>
      <c r="M855" s="50"/>
      <c r="N855" s="61" t="s">
        <v>3679</v>
      </c>
      <c r="O855" s="38" t="str">
        <f>IF(Q855="", "NO PRIORITY", IF(ISNA(_xlfn.XLOOKUP(Q855, Organizations!Q:Q, Organizations!P:P, "")), "NO ORG NAME", IF(_xlfn.XLOOKUP(Q855, Organizations!Q:Q, Organizations!P:P, "")="", "NO PRIORITY", _xlfn.XLOOKUP(Q855, Organizations!Q:Q, Organizations!P:P, ""))))</f>
        <v>NO PRIORITY</v>
      </c>
      <c r="R855" s="9" t="str">
        <f t="shared" si="13"/>
        <v>Double Down Desserts|Brent  Overmyer</v>
      </c>
    </row>
    <row r="856" spans="2:18" ht="30.2" customHeight="1">
      <c r="B856" s="212" t="str">
        <f>IF(D856="", "NO PRIORITY", IF(ISNA(_xlfn.XLOOKUP(D856, Organizations!C:C, Organizations!B:B, "")), "NO ORG NAME", IF(_xlfn.XLOOKUP(D856, Organizations!C:C, Organizations!B:B, "")="", "NO PRIORITY", _xlfn.XLOOKUP(D856, Organizations!C:C, Organizations!B:B, ""))))</f>
        <v>A</v>
      </c>
      <c r="C856" s="130" t="s">
        <v>3720</v>
      </c>
      <c r="D856" s="161" t="s">
        <v>43</v>
      </c>
      <c r="E856" s="160"/>
      <c r="F856" s="36" t="s">
        <v>3721</v>
      </c>
      <c r="G856" s="48"/>
      <c r="H856" s="159" t="s">
        <v>138</v>
      </c>
      <c r="I856" s="52"/>
      <c r="J856" s="53"/>
      <c r="K856" s="38"/>
      <c r="L856" s="157" t="s">
        <v>220</v>
      </c>
      <c r="M856" s="50"/>
      <c r="N856" s="61" t="s">
        <v>3679</v>
      </c>
      <c r="O856" s="38" t="str">
        <f>IF(Q856="", "NO PRIORITY", IF(ISNA(_xlfn.XLOOKUP(Q856, Organizations!Q:Q, Organizations!P:P, "")), "NO ORG NAME", IF(_xlfn.XLOOKUP(Q856, Organizations!Q:Q, Organizations!P:P, "")="", "NO PRIORITY", _xlfn.XLOOKUP(Q856, Organizations!Q:Q, Organizations!P:P, ""))))</f>
        <v>NO PRIORITY</v>
      </c>
      <c r="R856" s="9" t="str">
        <f t="shared" si="13"/>
        <v>DUCK LAKE COUNTRY CLUB 40461E|Josh Layne</v>
      </c>
    </row>
    <row r="857" spans="2:18" ht="30.2" customHeight="1">
      <c r="B857" s="212" t="str">
        <f>IF(D857="", "NO PRIORITY", IF(ISNA(_xlfn.XLOOKUP(D857, Organizations!C:C, Organizations!B:B, "")), "NO ORG NAME", IF(_xlfn.XLOOKUP(D857, Organizations!C:C, Organizations!B:B, "")="", "NO PRIORITY", _xlfn.XLOOKUP(D857, Organizations!C:C, Organizations!B:B, ""))))</f>
        <v>A</v>
      </c>
      <c r="C857" s="130" t="s">
        <v>3722</v>
      </c>
      <c r="D857" s="161" t="s">
        <v>44</v>
      </c>
      <c r="E857" s="160"/>
      <c r="F857" s="36" t="s">
        <v>3723</v>
      </c>
      <c r="G857" s="48"/>
      <c r="H857" s="159" t="s">
        <v>138</v>
      </c>
      <c r="I857" s="52"/>
      <c r="J857" s="53"/>
      <c r="K857" s="38"/>
      <c r="L857" s="157" t="s">
        <v>220</v>
      </c>
      <c r="M857" s="50"/>
      <c r="N857" s="61" t="s">
        <v>3679</v>
      </c>
      <c r="O857" s="38" t="str">
        <f>IF(Q857="", "NO PRIORITY", IF(ISNA(_xlfn.XLOOKUP(Q857, Organizations!Q:Q, Organizations!P:P, "")), "NO ORG NAME", IF(_xlfn.XLOOKUP(Q857, Organizations!Q:Q, Organizations!P:P, "")="", "NO PRIORITY", _xlfn.XLOOKUP(Q857, Organizations!Q:Q, Organizations!P:P, ""))))</f>
        <v>NO PRIORITY</v>
      </c>
      <c r="R857" s="9" t="str">
        <f t="shared" si="13"/>
        <v>Eighteen87|Sinisa Cirovski</v>
      </c>
    </row>
    <row r="858" spans="2:18" ht="30.2" customHeight="1">
      <c r="B858" s="212" t="str">
        <f>IF(D858="", "NO PRIORITY", IF(ISNA(_xlfn.XLOOKUP(D858, Organizations!C:C, Organizations!B:B, "")), "NO ORG NAME", IF(_xlfn.XLOOKUP(D858, Organizations!C:C, Organizations!B:B, "")="", "NO PRIORITY", _xlfn.XLOOKUP(D858, Organizations!C:C, Organizations!B:B, ""))))</f>
        <v>A</v>
      </c>
      <c r="C858" s="130" t="s">
        <v>3724</v>
      </c>
      <c r="D858" s="161" t="s">
        <v>45</v>
      </c>
      <c r="E858" s="160"/>
      <c r="F858" s="36" t="s">
        <v>3725</v>
      </c>
      <c r="G858" s="48"/>
      <c r="H858" s="159" t="s">
        <v>138</v>
      </c>
      <c r="I858" s="52"/>
      <c r="J858" s="53"/>
      <c r="K858" s="38"/>
      <c r="L858" s="157" t="s">
        <v>220</v>
      </c>
      <c r="M858" s="50"/>
      <c r="N858" s="61" t="s">
        <v>3679</v>
      </c>
      <c r="O858" s="38" t="str">
        <f>IF(Q858="", "NO PRIORITY", IF(ISNA(_xlfn.XLOOKUP(Q858, Organizations!Q:Q, Organizations!P:P, "")), "NO ORG NAME", IF(_xlfn.XLOOKUP(Q858, Organizations!Q:Q, Organizations!P:P, "")="", "NO PRIORITY", _xlfn.XLOOKUP(Q858, Organizations!Q:Q, Organizations!P:P, ""))))</f>
        <v>NO PRIORITY</v>
      </c>
      <c r="R858" s="9" t="str">
        <f t="shared" si="13"/>
        <v>EMBASSY BAR &amp; GRILL|Adam MacMillan</v>
      </c>
    </row>
    <row r="859" spans="2:18" ht="30.2" customHeight="1">
      <c r="B859" s="212" t="str">
        <f>IF(D859="", "NO PRIORITY", IF(ISNA(_xlfn.XLOOKUP(D859, Organizations!C:C, Organizations!B:B, "")), "NO ORG NAME", IF(_xlfn.XLOOKUP(D859, Organizations!C:C, Organizations!B:B, "")="", "NO PRIORITY", _xlfn.XLOOKUP(D859, Organizations!C:C, Organizations!B:B, ""))))</f>
        <v>A</v>
      </c>
      <c r="C859" s="130" t="s">
        <v>3726</v>
      </c>
      <c r="D859" s="161" t="s">
        <v>46</v>
      </c>
      <c r="E859" s="160"/>
      <c r="F859" s="36" t="s">
        <v>3727</v>
      </c>
      <c r="G859" s="48"/>
      <c r="H859" s="159" t="s">
        <v>138</v>
      </c>
      <c r="I859" s="52"/>
      <c r="J859" s="53"/>
      <c r="K859" s="38"/>
      <c r="L859" s="157" t="s">
        <v>220</v>
      </c>
      <c r="M859" s="50"/>
      <c r="N859" s="61" t="s">
        <v>3679</v>
      </c>
      <c r="O859" s="38" t="str">
        <f>IF(Q859="", "NO PRIORITY", IF(ISNA(_xlfn.XLOOKUP(Q859, Organizations!Q:Q, Organizations!P:P, "")), "NO ORG NAME", IF(_xlfn.XLOOKUP(Q859, Organizations!Q:Q, Organizations!P:P, "")="", "NO PRIORITY", _xlfn.XLOOKUP(Q859, Organizations!Q:Q, Organizations!P:P, ""))))</f>
        <v>NO PRIORITY</v>
      </c>
      <c r="R859" s="9" t="str">
        <f t="shared" si="13"/>
        <v>FEED BAG CAFE (THE)|Paris Hoisington</v>
      </c>
    </row>
    <row r="860" spans="2:18" ht="30.2" customHeight="1">
      <c r="B860" s="212" t="str">
        <f>IF(D860="", "NO PRIORITY", IF(ISNA(_xlfn.XLOOKUP(D860, Organizations!C:C, Organizations!B:B, "")), "NO ORG NAME", IF(_xlfn.XLOOKUP(D860, Organizations!C:C, Organizations!B:B, "")="", "NO PRIORITY", _xlfn.XLOOKUP(D860, Organizations!C:C, Organizations!B:B, ""))))</f>
        <v>A</v>
      </c>
      <c r="C860" s="130" t="s">
        <v>3728</v>
      </c>
      <c r="D860" s="161" t="s">
        <v>47</v>
      </c>
      <c r="E860" s="160"/>
      <c r="F860" s="36" t="s">
        <v>3729</v>
      </c>
      <c r="G860" s="48"/>
      <c r="H860" s="159" t="s">
        <v>138</v>
      </c>
      <c r="I860" s="52"/>
      <c r="J860" s="53"/>
      <c r="K860" s="38"/>
      <c r="L860" s="157" t="s">
        <v>220</v>
      </c>
      <c r="M860" s="50"/>
      <c r="N860" s="61" t="s">
        <v>3679</v>
      </c>
      <c r="O860" s="38" t="str">
        <f>IF(Q860="", "NO PRIORITY", IF(ISNA(_xlfn.XLOOKUP(Q860, Organizations!Q:Q, Organizations!P:P, "")), "NO ORG NAME", IF(_xlfn.XLOOKUP(Q860, Organizations!Q:Q, Organizations!P:P, "")="", "NO PRIORITY", _xlfn.XLOOKUP(Q860, Organizations!Q:Q, Organizations!P:P, ""))))</f>
        <v>NO PRIORITY</v>
      </c>
      <c r="R860" s="9" t="str">
        <f t="shared" si="13"/>
        <v>GAYLORD BOWLING CENTER|Sue Ann Braley</v>
      </c>
    </row>
    <row r="861" spans="2:18" ht="30.2" customHeight="1">
      <c r="B861" s="212" t="str">
        <f>IF(D861="", "NO PRIORITY", IF(ISNA(_xlfn.XLOOKUP(D861, Organizations!C:C, Organizations!B:B, "")), "NO ORG NAME", IF(_xlfn.XLOOKUP(D861, Organizations!C:C, Organizations!B:B, "")="", "NO PRIORITY", _xlfn.XLOOKUP(D861, Organizations!C:C, Organizations!B:B, ""))))</f>
        <v>A</v>
      </c>
      <c r="C861" s="130" t="s">
        <v>3730</v>
      </c>
      <c r="D861" s="161" t="s">
        <v>48</v>
      </c>
      <c r="E861" s="160"/>
      <c r="F861" s="36" t="s">
        <v>3731</v>
      </c>
      <c r="G861" s="48"/>
      <c r="H861" s="159" t="s">
        <v>138</v>
      </c>
      <c r="I861" s="52"/>
      <c r="J861" s="53"/>
      <c r="K861" s="38"/>
      <c r="L861" s="157" t="s">
        <v>220</v>
      </c>
      <c r="M861" s="50"/>
      <c r="N861" s="61" t="s">
        <v>3679</v>
      </c>
      <c r="O861" s="38" t="str">
        <f>IF(Q861="", "NO PRIORITY", IF(ISNA(_xlfn.XLOOKUP(Q861, Organizations!Q:Q, Organizations!P:P, "")), "NO ORG NAME", IF(_xlfn.XLOOKUP(Q861, Organizations!Q:Q, Organizations!P:P, "")="", "NO PRIORITY", _xlfn.XLOOKUP(Q861, Organizations!Q:Q, Organizations!P:P, ""))))</f>
        <v>NO PRIORITY</v>
      </c>
      <c r="R861" s="9" t="str">
        <f t="shared" si="13"/>
        <v>GILLIES CONEY ISLAND/MT MORRIS|Lisa Davis</v>
      </c>
    </row>
    <row r="862" spans="2:18" ht="30.2" customHeight="1">
      <c r="B862" s="212" t="str">
        <f>IF(D862="", "NO PRIORITY", IF(ISNA(_xlfn.XLOOKUP(D862, Organizations!C:C, Organizations!B:B, "")), "NO ORG NAME", IF(_xlfn.XLOOKUP(D862, Organizations!C:C, Organizations!B:B, "")="", "NO PRIORITY", _xlfn.XLOOKUP(D862, Organizations!C:C, Organizations!B:B, ""))))</f>
        <v>A</v>
      </c>
      <c r="C862" s="130" t="s">
        <v>3732</v>
      </c>
      <c r="D862" s="161" t="s">
        <v>50</v>
      </c>
      <c r="E862" s="160"/>
      <c r="F862" s="36" t="s">
        <v>3733</v>
      </c>
      <c r="G862" s="48"/>
      <c r="H862" s="159" t="s">
        <v>138</v>
      </c>
      <c r="I862" s="52"/>
      <c r="J862" s="53"/>
      <c r="K862" s="38"/>
      <c r="L862" s="157" t="s">
        <v>220</v>
      </c>
      <c r="M862" s="50"/>
      <c r="N862" s="61" t="s">
        <v>3679</v>
      </c>
      <c r="O862" s="38" t="str">
        <f>IF(Q862="", "NO PRIORITY", IF(ISNA(_xlfn.XLOOKUP(Q862, Organizations!Q:Q, Organizations!P:P, "")), "NO ORG NAME", IF(_xlfn.XLOOKUP(Q862, Organizations!Q:Q, Organizations!P:P, "")="", "NO PRIORITY", _xlfn.XLOOKUP(Q862, Organizations!Q:Q, Organizations!P:P, ""))))</f>
        <v>NO PRIORITY</v>
      </c>
      <c r="R862" s="9" t="str">
        <f t="shared" si="13"/>
        <v>HACIENDA MEXICAN REST H-1|Paul Veen</v>
      </c>
    </row>
    <row r="863" spans="2:18" ht="30.2" customHeight="1">
      <c r="B863" s="212" t="str">
        <f>IF(D863="", "NO PRIORITY", IF(ISNA(_xlfn.XLOOKUP(D863, Organizations!C:C, Organizations!B:B, "")), "NO ORG NAME", IF(_xlfn.XLOOKUP(D863, Organizations!C:C, Organizations!B:B, "")="", "NO PRIORITY", _xlfn.XLOOKUP(D863, Organizations!C:C, Organizations!B:B, ""))))</f>
        <v>A</v>
      </c>
      <c r="C863" s="130" t="s">
        <v>3734</v>
      </c>
      <c r="D863" s="161" t="s">
        <v>51</v>
      </c>
      <c r="E863" s="160"/>
      <c r="F863" s="36" t="s">
        <v>3735</v>
      </c>
      <c r="G863" s="48"/>
      <c r="H863" s="159" t="s">
        <v>138</v>
      </c>
      <c r="I863" s="52"/>
      <c r="J863" s="53"/>
      <c r="K863" s="38"/>
      <c r="L863" s="157" t="s">
        <v>220</v>
      </c>
      <c r="M863" s="50"/>
      <c r="N863" s="61" t="s">
        <v>3679</v>
      </c>
      <c r="O863" s="38" t="str">
        <f>IF(Q863="", "NO PRIORITY", IF(ISNA(_xlfn.XLOOKUP(Q863, Organizations!Q:Q, Organizations!P:P, "")), "NO ORG NAME", IF(_xlfn.XLOOKUP(Q863, Organizations!Q:Q, Organizations!P:P, "")="", "NO PRIORITY", _xlfn.XLOOKUP(Q863, Organizations!Q:Q, Organizations!P:P, ""))))</f>
        <v>NO PRIORITY</v>
      </c>
      <c r="R863" s="9" t="str">
        <f t="shared" si="13"/>
        <v>HAMLIN PUB - ROCHESTER HILLS|Keith Ingrassia</v>
      </c>
    </row>
    <row r="864" spans="2:18" ht="30.2" customHeight="1">
      <c r="B864" s="212" t="str">
        <f>IF(D864="", "NO PRIORITY", IF(ISNA(_xlfn.XLOOKUP(D864, Organizations!C:C, Organizations!B:B, "")), "NO ORG NAME", IF(_xlfn.XLOOKUP(D864, Organizations!C:C, Organizations!B:B, "")="", "NO PRIORITY", _xlfn.XLOOKUP(D864, Organizations!C:C, Organizations!B:B, ""))))</f>
        <v>A</v>
      </c>
      <c r="C864" s="130" t="s">
        <v>3572</v>
      </c>
      <c r="D864" s="161" t="s">
        <v>52</v>
      </c>
      <c r="E864" s="160"/>
      <c r="F864" s="36" t="s">
        <v>3573</v>
      </c>
      <c r="G864" s="48"/>
      <c r="H864" s="159" t="s">
        <v>138</v>
      </c>
      <c r="I864" s="52"/>
      <c r="J864" s="38"/>
      <c r="K864" s="38"/>
      <c r="L864" s="157" t="s">
        <v>220</v>
      </c>
      <c r="M864" s="52"/>
      <c r="N864" s="61" t="s">
        <v>3679</v>
      </c>
      <c r="O864" s="38" t="str">
        <f>IF(Q864="", "NO PRIORITY", IF(ISNA(_xlfn.XLOOKUP(Q864, Organizations!Q:Q, Organizations!P:P, "")), "NO ORG NAME", IF(_xlfn.XLOOKUP(Q864, Organizations!Q:Q, Organizations!P:P, "")="", "NO PRIORITY", _xlfn.XLOOKUP(Q864, Organizations!Q:Q, Organizations!P:P, ""))))</f>
        <v>NO PRIORITY</v>
      </c>
      <c r="R864" s="9"/>
    </row>
    <row r="865" spans="2:18" ht="30.2" customHeight="1">
      <c r="B865" s="212" t="str">
        <f>IF(D865="", "NO PRIORITY", IF(ISNA(_xlfn.XLOOKUP(D865, Organizations!C:C, Organizations!B:B, "")), "NO ORG NAME", IF(_xlfn.XLOOKUP(D865, Organizations!C:C, Organizations!B:B, "")="", "NO PRIORITY", _xlfn.XLOOKUP(D865, Organizations!C:C, Organizations!B:B, ""))))</f>
        <v>A</v>
      </c>
      <c r="C865" s="130" t="s">
        <v>3736</v>
      </c>
      <c r="D865" s="161" t="s">
        <v>53</v>
      </c>
      <c r="E865" s="160"/>
      <c r="F865" s="36" t="s">
        <v>3737</v>
      </c>
      <c r="G865" s="48"/>
      <c r="H865" s="159" t="s">
        <v>138</v>
      </c>
      <c r="I865" s="52"/>
      <c r="J865" s="38"/>
      <c r="K865" s="38"/>
      <c r="L865" s="157" t="s">
        <v>220</v>
      </c>
      <c r="M865" s="52"/>
      <c r="N865" s="61" t="s">
        <v>3679</v>
      </c>
      <c r="O865" s="38" t="str">
        <f>IF(Q865="", "NO PRIORITY", IF(ISNA(_xlfn.XLOOKUP(Q865, Organizations!Q:Q, Organizations!P:P, "")), "NO ORG NAME", IF(_xlfn.XLOOKUP(Q865, Organizations!Q:Q, Organizations!P:P, "")="", "NO PRIORITY", _xlfn.XLOOKUP(Q865, Organizations!Q:Q, Organizations!P:P, ""))))</f>
        <v>NO PRIORITY</v>
      </c>
      <c r="R865" s="9"/>
    </row>
    <row r="866" spans="2:18" ht="30.2" customHeight="1">
      <c r="B866" s="212" t="str">
        <f>IF(D866="", "NO PRIORITY", IF(ISNA(_xlfn.XLOOKUP(D866, Organizations!C:C, Organizations!B:B, "")), "NO ORG NAME", IF(_xlfn.XLOOKUP(D866, Organizations!C:C, Organizations!B:B, "")="", "NO PRIORITY", _xlfn.XLOOKUP(D866, Organizations!C:C, Organizations!B:B, ""))))</f>
        <v>A</v>
      </c>
      <c r="C866" s="130" t="s">
        <v>3738</v>
      </c>
      <c r="D866" s="161" t="s">
        <v>54</v>
      </c>
      <c r="E866" s="160"/>
      <c r="F866" s="36" t="s">
        <v>3739</v>
      </c>
      <c r="G866" s="48"/>
      <c r="H866" s="159" t="s">
        <v>138</v>
      </c>
      <c r="I866" s="52"/>
      <c r="J866" s="38"/>
      <c r="K866" s="38"/>
      <c r="L866" s="157" t="s">
        <v>220</v>
      </c>
      <c r="M866" s="52"/>
      <c r="N866" s="61" t="s">
        <v>3679</v>
      </c>
      <c r="O866" s="38" t="str">
        <f>IF(Q866="", "NO PRIORITY", IF(ISNA(_xlfn.XLOOKUP(Q866, Organizations!Q:Q, Organizations!P:P, "")), "NO ORG NAME", IF(_xlfn.XLOOKUP(Q866, Organizations!Q:Q, Organizations!P:P, "")="", "NO PRIORITY", _xlfn.XLOOKUP(Q866, Organizations!Q:Q, Organizations!P:P, ""))))</f>
        <v>NO PRIORITY</v>
      </c>
      <c r="R866" s="9"/>
    </row>
    <row r="867" spans="2:18" ht="30.2" customHeight="1">
      <c r="B867" s="212" t="str">
        <f>IF(D867="", "NO PRIORITY", IF(ISNA(_xlfn.XLOOKUP(D867, Organizations!C:C, Organizations!B:B, "")), "NO ORG NAME", IF(_xlfn.XLOOKUP(D867, Organizations!C:C, Organizations!B:B, "")="", "NO PRIORITY", _xlfn.XLOOKUP(D867, Organizations!C:C, Organizations!B:B, ""))))</f>
        <v>A</v>
      </c>
      <c r="C867" s="130" t="s">
        <v>3740</v>
      </c>
      <c r="D867" s="161" t="s">
        <v>55</v>
      </c>
      <c r="E867" s="160"/>
      <c r="F867" s="36" t="s">
        <v>3741</v>
      </c>
      <c r="G867" s="48"/>
      <c r="H867" s="159" t="s">
        <v>138</v>
      </c>
      <c r="I867" s="52"/>
      <c r="J867" s="38"/>
      <c r="K867" s="38"/>
      <c r="L867" s="157" t="s">
        <v>220</v>
      </c>
      <c r="M867" s="52"/>
      <c r="N867" s="61" t="s">
        <v>3679</v>
      </c>
      <c r="O867" s="38" t="str">
        <f>IF(Q867="", "NO PRIORITY", IF(ISNA(_xlfn.XLOOKUP(Q867, Organizations!Q:Q, Organizations!P:P, "")), "NO ORG NAME", IF(_xlfn.XLOOKUP(Q867, Organizations!Q:Q, Organizations!P:P, "")="", "NO PRIORITY", _xlfn.XLOOKUP(Q867, Organizations!Q:Q, Organizations!P:P, ""))))</f>
        <v>NO PRIORITY</v>
      </c>
      <c r="R867" s="9"/>
    </row>
    <row r="868" spans="2:18" ht="30.2" customHeight="1">
      <c r="B868" s="212" t="str">
        <f>IF(D868="", "NO PRIORITY", IF(ISNA(_xlfn.XLOOKUP(D868, Organizations!C:C, Organizations!B:B, "")), "NO ORG NAME", IF(_xlfn.XLOOKUP(D868, Organizations!C:C, Organizations!B:B, "")="", "NO PRIORITY", _xlfn.XLOOKUP(D868, Organizations!C:C, Organizations!B:B, ""))))</f>
        <v>A</v>
      </c>
      <c r="C868" s="130" t="s">
        <v>3742</v>
      </c>
      <c r="D868" s="161" t="s">
        <v>56</v>
      </c>
      <c r="E868" s="160"/>
      <c r="F868" s="36" t="s">
        <v>3743</v>
      </c>
      <c r="G868" s="48"/>
      <c r="H868" s="159" t="s">
        <v>138</v>
      </c>
      <c r="I868" s="52"/>
      <c r="J868" s="38"/>
      <c r="K868" s="38"/>
      <c r="L868" s="157" t="s">
        <v>220</v>
      </c>
      <c r="M868" s="52"/>
      <c r="N868" s="61" t="s">
        <v>3679</v>
      </c>
      <c r="O868" s="38" t="str">
        <f>IF(Q868="", "NO PRIORITY", IF(ISNA(_xlfn.XLOOKUP(Q868, Organizations!Q:Q, Organizations!P:P, "")), "NO ORG NAME", IF(_xlfn.XLOOKUP(Q868, Organizations!Q:Q, Organizations!P:P, "")="", "NO PRIORITY", _xlfn.XLOOKUP(Q868, Organizations!Q:Q, Organizations!P:P, ""))))</f>
        <v>NO PRIORITY</v>
      </c>
      <c r="R868" s="9"/>
    </row>
    <row r="869" spans="2:18" ht="30.2" customHeight="1">
      <c r="B869" s="212" t="str">
        <f>IF(D869="", "NO PRIORITY", IF(ISNA(_xlfn.XLOOKUP(D869, Organizations!C:C, Organizations!B:B, "")), "NO ORG NAME", IF(_xlfn.XLOOKUP(D869, Organizations!C:C, Organizations!B:B, "")="", "NO PRIORITY", _xlfn.XLOOKUP(D869, Organizations!C:C, Organizations!B:B, ""))))</f>
        <v>A</v>
      </c>
      <c r="C869" s="130" t="s">
        <v>3576</v>
      </c>
      <c r="D869" s="161" t="s">
        <v>58</v>
      </c>
      <c r="E869" s="160"/>
      <c r="F869" s="36" t="s">
        <v>3577</v>
      </c>
      <c r="G869" s="48"/>
      <c r="H869" s="159" t="s">
        <v>138</v>
      </c>
      <c r="I869" s="52"/>
      <c r="J869" s="38"/>
      <c r="K869" s="38"/>
      <c r="L869" s="157" t="s">
        <v>220</v>
      </c>
      <c r="M869" s="52"/>
      <c r="N869" s="61" t="s">
        <v>3679</v>
      </c>
      <c r="O869" s="38" t="str">
        <f>IF(Q869="", "NO PRIORITY", IF(ISNA(_xlfn.XLOOKUP(Q869, Organizations!Q:Q, Organizations!P:P, "")), "NO ORG NAME", IF(_xlfn.XLOOKUP(Q869, Organizations!Q:Q, Organizations!P:P, "")="", "NO PRIORITY", _xlfn.XLOOKUP(Q869, Organizations!Q:Q, Organizations!P:P, ""))))</f>
        <v>NO PRIORITY</v>
      </c>
      <c r="R869" s="9"/>
    </row>
    <row r="870" spans="2:18" ht="30.2" customHeight="1">
      <c r="B870" s="212" t="str">
        <f>IF(D870="", "NO PRIORITY", IF(ISNA(_xlfn.XLOOKUP(D870, Organizations!C:C, Organizations!B:B, "")), "NO ORG NAME", IF(_xlfn.XLOOKUP(D870, Organizations!C:C, Organizations!B:B, "")="", "NO PRIORITY", _xlfn.XLOOKUP(D870, Organizations!C:C, Organizations!B:B, ""))))</f>
        <v>A</v>
      </c>
      <c r="C870" s="130" t="s">
        <v>3744</v>
      </c>
      <c r="D870" s="161" t="s">
        <v>60</v>
      </c>
      <c r="E870" s="160"/>
      <c r="F870" s="36" t="s">
        <v>3745</v>
      </c>
      <c r="G870" s="48"/>
      <c r="H870" s="159" t="s">
        <v>138</v>
      </c>
      <c r="I870" s="52"/>
      <c r="J870" s="38"/>
      <c r="K870" s="38"/>
      <c r="L870" s="157" t="s">
        <v>220</v>
      </c>
      <c r="M870" s="52"/>
      <c r="N870" s="61" t="s">
        <v>3679</v>
      </c>
      <c r="O870" s="38" t="str">
        <f>IF(Q870="", "NO PRIORITY", IF(ISNA(_xlfn.XLOOKUP(Q870, Organizations!Q:Q, Organizations!P:P, "")), "NO ORG NAME", IF(_xlfn.XLOOKUP(Q870, Organizations!Q:Q, Organizations!P:P, "")="", "NO PRIORITY", _xlfn.XLOOKUP(Q870, Organizations!Q:Q, Organizations!P:P, ""))))</f>
        <v>NO PRIORITY</v>
      </c>
      <c r="R870" s="9"/>
    </row>
    <row r="871" spans="2:18" ht="30.2" customHeight="1">
      <c r="B871" s="212" t="str">
        <f>IF(D871="", "NO PRIORITY", IF(ISNA(_xlfn.XLOOKUP(D871, Organizations!C:C, Organizations!B:B, "")), "NO ORG NAME", IF(_xlfn.XLOOKUP(D871, Organizations!C:C, Organizations!B:B, "")="", "NO PRIORITY", _xlfn.XLOOKUP(D871, Organizations!C:C, Organizations!B:B, ""))))</f>
        <v>A</v>
      </c>
      <c r="C871" s="130" t="s">
        <v>3746</v>
      </c>
      <c r="D871" s="161" t="s">
        <v>61</v>
      </c>
      <c r="E871" s="160"/>
      <c r="F871" s="36" t="s">
        <v>3747</v>
      </c>
      <c r="G871" s="48"/>
      <c r="H871" s="159" t="s">
        <v>138</v>
      </c>
      <c r="I871" s="52"/>
      <c r="J871" s="38"/>
      <c r="K871" s="38"/>
      <c r="L871" s="157" t="s">
        <v>220</v>
      </c>
      <c r="M871" s="52"/>
      <c r="N871" s="61" t="s">
        <v>3679</v>
      </c>
      <c r="O871" s="38" t="str">
        <f>IF(Q871="", "NO PRIORITY", IF(ISNA(_xlfn.XLOOKUP(Q871, Organizations!Q:Q, Organizations!P:P, "")), "NO ORG NAME", IF(_xlfn.XLOOKUP(Q871, Organizations!Q:Q, Organizations!P:P, "")="", "NO PRIORITY", _xlfn.XLOOKUP(Q871, Organizations!Q:Q, Organizations!P:P, ""))))</f>
        <v>NO PRIORITY</v>
      </c>
      <c r="R871" s="9"/>
    </row>
    <row r="872" spans="2:18" ht="30.2" customHeight="1">
      <c r="B872" s="212" t="str">
        <f>IF(D872="", "NO PRIORITY", IF(ISNA(_xlfn.XLOOKUP(D872, Organizations!C:C, Organizations!B:B, "")), "NO ORG NAME", IF(_xlfn.XLOOKUP(D872, Organizations!C:C, Organizations!B:B, "")="", "NO PRIORITY", _xlfn.XLOOKUP(D872, Organizations!C:C, Organizations!B:B, ""))))</f>
        <v>A</v>
      </c>
      <c r="C872" s="130" t="s">
        <v>3748</v>
      </c>
      <c r="D872" s="161" t="s">
        <v>62</v>
      </c>
      <c r="E872" s="160"/>
      <c r="F872" s="36" t="s">
        <v>3749</v>
      </c>
      <c r="G872" s="48"/>
      <c r="H872" s="159" t="s">
        <v>138</v>
      </c>
      <c r="I872" s="52"/>
      <c r="J872" s="38"/>
      <c r="K872" s="38"/>
      <c r="L872" s="157" t="s">
        <v>220</v>
      </c>
      <c r="M872" s="52"/>
      <c r="N872" s="61" t="s">
        <v>3679</v>
      </c>
      <c r="O872" s="38" t="str">
        <f>IF(Q872="", "NO PRIORITY", IF(ISNA(_xlfn.XLOOKUP(Q872, Organizations!Q:Q, Organizations!P:P, "")), "NO ORG NAME", IF(_xlfn.XLOOKUP(Q872, Organizations!Q:Q, Organizations!P:P, "")="", "NO PRIORITY", _xlfn.XLOOKUP(Q872, Organizations!Q:Q, Organizations!P:P, ""))))</f>
        <v>NO PRIORITY</v>
      </c>
      <c r="R872" s="9"/>
    </row>
    <row r="873" spans="2:18" ht="30.2" customHeight="1">
      <c r="B873" s="212" t="str">
        <f>IF(D873="", "NO PRIORITY", IF(ISNA(_xlfn.XLOOKUP(D873, Organizations!C:C, Organizations!B:B, "")), "NO ORG NAME", IF(_xlfn.XLOOKUP(D873, Organizations!C:C, Organizations!B:B, "")="", "NO PRIORITY", _xlfn.XLOOKUP(D873, Organizations!C:C, Organizations!B:B, ""))))</f>
        <v>A</v>
      </c>
      <c r="C873" s="130" t="s">
        <v>3750</v>
      </c>
      <c r="D873" s="161" t="s">
        <v>63</v>
      </c>
      <c r="E873" s="160"/>
      <c r="F873" s="36" t="s">
        <v>3751</v>
      </c>
      <c r="G873" s="48"/>
      <c r="H873" s="159" t="s">
        <v>138</v>
      </c>
      <c r="I873" s="52"/>
      <c r="J873" s="38"/>
      <c r="K873" s="38"/>
      <c r="L873" s="157" t="s">
        <v>220</v>
      </c>
      <c r="M873" s="52"/>
      <c r="N873" s="61" t="s">
        <v>3679</v>
      </c>
      <c r="O873" s="38" t="str">
        <f>IF(Q873="", "NO PRIORITY", IF(ISNA(_xlfn.XLOOKUP(Q873, Organizations!Q:Q, Organizations!P:P, "")), "NO ORG NAME", IF(_xlfn.XLOOKUP(Q873, Organizations!Q:Q, Organizations!P:P, "")="", "NO PRIORITY", _xlfn.XLOOKUP(Q873, Organizations!Q:Q, Organizations!P:P, ""))))</f>
        <v>NO PRIORITY</v>
      </c>
      <c r="R873" s="9"/>
    </row>
    <row r="874" spans="2:18" ht="30.2" customHeight="1">
      <c r="B874" s="212" t="str">
        <f>IF(D874="", "NO PRIORITY", IF(ISNA(_xlfn.XLOOKUP(D874, Organizations!C:C, Organizations!B:B, "")), "NO ORG NAME", IF(_xlfn.XLOOKUP(D874, Organizations!C:C, Organizations!B:B, "")="", "NO PRIORITY", _xlfn.XLOOKUP(D874, Organizations!C:C, Organizations!B:B, ""))))</f>
        <v>A</v>
      </c>
      <c r="C874" s="130" t="s">
        <v>3752</v>
      </c>
      <c r="D874" s="161" t="s">
        <v>64</v>
      </c>
      <c r="E874" s="160"/>
      <c r="F874" s="36" t="s">
        <v>3753</v>
      </c>
      <c r="G874" s="48"/>
      <c r="H874" s="159" t="s">
        <v>138</v>
      </c>
      <c r="I874" s="52"/>
      <c r="J874" s="38"/>
      <c r="K874" s="38"/>
      <c r="L874" s="157" t="s">
        <v>220</v>
      </c>
      <c r="M874" s="52"/>
      <c r="N874" s="61" t="s">
        <v>3679</v>
      </c>
      <c r="O874" s="38" t="str">
        <f>IF(Q874="", "NO PRIORITY", IF(ISNA(_xlfn.XLOOKUP(Q874, Organizations!Q:Q, Organizations!P:P, "")), "NO ORG NAME", IF(_xlfn.XLOOKUP(Q874, Organizations!Q:Q, Organizations!P:P, "")="", "NO PRIORITY", _xlfn.XLOOKUP(Q874, Organizations!Q:Q, Organizations!P:P, ""))))</f>
        <v>NO PRIORITY</v>
      </c>
      <c r="R874" s="9"/>
    </row>
    <row r="875" spans="2:18" ht="30.2" customHeight="1">
      <c r="B875" s="212" t="str">
        <f>IF(D875="", "NO PRIORITY", IF(ISNA(_xlfn.XLOOKUP(D875, Organizations!C:C, Organizations!B:B, "")), "NO ORG NAME", IF(_xlfn.XLOOKUP(D875, Organizations!C:C, Organizations!B:B, "")="", "NO PRIORITY", _xlfn.XLOOKUP(D875, Organizations!C:C, Organizations!B:B, ""))))</f>
        <v>A</v>
      </c>
      <c r="C875" s="130" t="s">
        <v>3754</v>
      </c>
      <c r="D875" s="161" t="s">
        <v>65</v>
      </c>
      <c r="E875" s="160"/>
      <c r="F875" s="36" t="s">
        <v>3755</v>
      </c>
      <c r="G875" s="48"/>
      <c r="H875" s="159" t="s">
        <v>138</v>
      </c>
      <c r="I875" s="52"/>
      <c r="J875" s="38"/>
      <c r="K875" s="38"/>
      <c r="L875" s="157" t="s">
        <v>220</v>
      </c>
      <c r="M875" s="52"/>
      <c r="N875" s="61" t="s">
        <v>3679</v>
      </c>
      <c r="O875" s="38" t="str">
        <f>IF(Q875="", "NO PRIORITY", IF(ISNA(_xlfn.XLOOKUP(Q875, Organizations!Q:Q, Organizations!P:P, "")), "NO ORG NAME", IF(_xlfn.XLOOKUP(Q875, Organizations!Q:Q, Organizations!P:P, "")="", "NO PRIORITY", _xlfn.XLOOKUP(Q875, Organizations!Q:Q, Organizations!P:P, ""))))</f>
        <v>NO PRIORITY</v>
      </c>
    </row>
    <row r="876" spans="2:18" ht="30.2" customHeight="1">
      <c r="B876" s="212" t="str">
        <f>IF(D876="", "NO PRIORITY", IF(ISNA(_xlfn.XLOOKUP(D876, Organizations!C:C, Organizations!B:B, "")), "NO ORG NAME", IF(_xlfn.XLOOKUP(D876, Organizations!C:C, Organizations!B:B, "")="", "NO PRIORITY", _xlfn.XLOOKUP(D876, Organizations!C:C, Organizations!B:B, ""))))</f>
        <v>A</v>
      </c>
      <c r="C876" s="130" t="s">
        <v>3756</v>
      </c>
      <c r="D876" s="161" t="s">
        <v>66</v>
      </c>
      <c r="E876" s="160"/>
      <c r="F876" s="36" t="s">
        <v>3757</v>
      </c>
      <c r="G876" s="48"/>
      <c r="H876" s="159" t="s">
        <v>138</v>
      </c>
      <c r="I876" s="52"/>
      <c r="J876" s="38"/>
      <c r="K876" s="38"/>
      <c r="L876" s="157" t="s">
        <v>220</v>
      </c>
      <c r="M876" s="52"/>
      <c r="N876" s="61" t="s">
        <v>3679</v>
      </c>
      <c r="O876" s="38" t="str">
        <f>IF(Q876="", "NO PRIORITY", IF(ISNA(_xlfn.XLOOKUP(Q876, Organizations!Q:Q, Organizations!P:P, "")), "NO ORG NAME", IF(_xlfn.XLOOKUP(Q876, Organizations!Q:Q, Organizations!P:P, "")="", "NO PRIORITY", _xlfn.XLOOKUP(Q876, Organizations!Q:Q, Organizations!P:P, ""))))</f>
        <v>NO PRIORITY</v>
      </c>
    </row>
    <row r="877" spans="2:18" ht="30.2" customHeight="1">
      <c r="B877" s="212" t="str">
        <f>IF(D877="", "NO PRIORITY", IF(ISNA(_xlfn.XLOOKUP(D877, Organizations!C:C, Organizations!B:B, "")), "NO ORG NAME", IF(_xlfn.XLOOKUP(D877, Organizations!C:C, Organizations!B:B, "")="", "NO PRIORITY", _xlfn.XLOOKUP(D877, Organizations!C:C, Organizations!B:B, ""))))</f>
        <v>A</v>
      </c>
      <c r="C877" s="130" t="s">
        <v>3618</v>
      </c>
      <c r="D877" s="161" t="s">
        <v>67</v>
      </c>
      <c r="E877" s="160"/>
      <c r="F877" s="36" t="s">
        <v>3619</v>
      </c>
      <c r="G877" s="48"/>
      <c r="H877" s="159" t="s">
        <v>138</v>
      </c>
      <c r="I877" s="52"/>
      <c r="J877" s="38"/>
      <c r="K877" s="38"/>
      <c r="L877" s="157" t="s">
        <v>220</v>
      </c>
      <c r="M877" s="52"/>
      <c r="N877" s="61" t="s">
        <v>3679</v>
      </c>
      <c r="O877" s="38" t="str">
        <f>IF(Q877="", "NO PRIORITY", IF(ISNA(_xlfn.XLOOKUP(Q877, Organizations!Q:Q, Organizations!P:P, "")), "NO ORG NAME", IF(_xlfn.XLOOKUP(Q877, Organizations!Q:Q, Organizations!P:P, "")="", "NO PRIORITY", _xlfn.XLOOKUP(Q877, Organizations!Q:Q, Organizations!P:P, ""))))</f>
        <v>NO PRIORITY</v>
      </c>
    </row>
    <row r="878" spans="2:18" ht="30.2" customHeight="1">
      <c r="B878" s="212" t="str">
        <f>IF(D878="", "NO PRIORITY", IF(ISNA(_xlfn.XLOOKUP(D878, Organizations!C:C, Organizations!B:B, "")), "NO ORG NAME", IF(_xlfn.XLOOKUP(D878, Organizations!C:C, Organizations!B:B, "")="", "NO PRIORITY", _xlfn.XLOOKUP(D878, Organizations!C:C, Organizations!B:B, ""))))</f>
        <v>A</v>
      </c>
      <c r="C878" s="130" t="s">
        <v>3758</v>
      </c>
      <c r="D878" s="161" t="s">
        <v>68</v>
      </c>
      <c r="E878" s="160"/>
      <c r="F878" s="36" t="s">
        <v>3759</v>
      </c>
      <c r="G878" s="48"/>
      <c r="H878" s="159" t="s">
        <v>138</v>
      </c>
      <c r="I878" s="52"/>
      <c r="J878" s="38"/>
      <c r="K878" s="38"/>
      <c r="L878" s="157" t="s">
        <v>220</v>
      </c>
      <c r="M878" s="52"/>
      <c r="N878" s="61" t="s">
        <v>3679</v>
      </c>
      <c r="O878" s="38" t="str">
        <f>IF(Q878="", "NO PRIORITY", IF(ISNA(_xlfn.XLOOKUP(Q878, Organizations!Q:Q, Organizations!P:P, "")), "NO ORG NAME", IF(_xlfn.XLOOKUP(Q878, Organizations!Q:Q, Organizations!P:P, "")="", "NO PRIORITY", _xlfn.XLOOKUP(Q878, Organizations!Q:Q, Organizations!P:P, ""))))</f>
        <v>NO PRIORITY</v>
      </c>
    </row>
    <row r="879" spans="2:18" ht="30.2" customHeight="1">
      <c r="B879" s="212" t="str">
        <f>IF(D879="", "NO PRIORITY", IF(ISNA(_xlfn.XLOOKUP(D879, Organizations!C:C, Organizations!B:B, "")), "NO ORG NAME", IF(_xlfn.XLOOKUP(D879, Organizations!C:C, Organizations!B:B, "")="", "NO PRIORITY", _xlfn.XLOOKUP(D879, Organizations!C:C, Organizations!B:B, ""))))</f>
        <v>A</v>
      </c>
      <c r="C879" s="130" t="s">
        <v>3620</v>
      </c>
      <c r="D879" s="161" t="s">
        <v>69</v>
      </c>
      <c r="E879" s="160"/>
      <c r="F879" s="36" t="s">
        <v>3621</v>
      </c>
      <c r="G879" s="48"/>
      <c r="H879" s="159" t="s">
        <v>138</v>
      </c>
      <c r="I879" s="52"/>
      <c r="J879" s="38"/>
      <c r="K879" s="38"/>
      <c r="L879" s="157" t="s">
        <v>220</v>
      </c>
      <c r="M879" s="52"/>
      <c r="N879" s="61" t="s">
        <v>3679</v>
      </c>
      <c r="O879" s="38" t="str">
        <f>IF(Q879="", "NO PRIORITY", IF(ISNA(_xlfn.XLOOKUP(Q879, Organizations!Q:Q, Organizations!P:P, "")), "NO ORG NAME", IF(_xlfn.XLOOKUP(Q879, Organizations!Q:Q, Organizations!P:P, "")="", "NO PRIORITY", _xlfn.XLOOKUP(Q879, Organizations!Q:Q, Organizations!P:P, ""))))</f>
        <v>NO PRIORITY</v>
      </c>
    </row>
    <row r="880" spans="2:18" ht="30.2" customHeight="1">
      <c r="B880" s="212" t="str">
        <f>IF(D880="", "NO PRIORITY", IF(ISNA(_xlfn.XLOOKUP(D880, Organizations!C:C, Organizations!B:B, "")), "NO ORG NAME", IF(_xlfn.XLOOKUP(D880, Organizations!C:C, Organizations!B:B, "")="", "NO PRIORITY", _xlfn.XLOOKUP(D880, Organizations!C:C, Organizations!B:B, ""))))</f>
        <v>A</v>
      </c>
      <c r="C880" s="130" t="s">
        <v>3760</v>
      </c>
      <c r="D880" s="161" t="s">
        <v>70</v>
      </c>
      <c r="E880" s="160"/>
      <c r="F880" s="36" t="s">
        <v>3761</v>
      </c>
      <c r="G880" s="48"/>
      <c r="H880" s="159" t="s">
        <v>138</v>
      </c>
      <c r="I880" s="52"/>
      <c r="J880" s="38"/>
      <c r="K880" s="38"/>
      <c r="L880" s="157" t="s">
        <v>220</v>
      </c>
      <c r="M880" s="52"/>
      <c r="N880" s="61" t="s">
        <v>3679</v>
      </c>
      <c r="O880" s="38" t="str">
        <f>IF(Q880="", "NO PRIORITY", IF(ISNA(_xlfn.XLOOKUP(Q880, Organizations!Q:Q, Organizations!P:P, "")), "NO ORG NAME", IF(_xlfn.XLOOKUP(Q880, Organizations!Q:Q, Organizations!P:P, "")="", "NO PRIORITY", _xlfn.XLOOKUP(Q880, Organizations!Q:Q, Organizations!P:P, ""))))</f>
        <v>NO PRIORITY</v>
      </c>
    </row>
    <row r="881" spans="2:15" ht="30.2" customHeight="1">
      <c r="B881" s="212" t="str">
        <f>IF(D881="", "NO PRIORITY", IF(ISNA(_xlfn.XLOOKUP(D881, Organizations!C:C, Organizations!B:B, "")), "NO ORG NAME", IF(_xlfn.XLOOKUP(D881, Organizations!C:C, Organizations!B:B, "")="", "NO PRIORITY", _xlfn.XLOOKUP(D881, Organizations!C:C, Organizations!B:B, ""))))</f>
        <v>A</v>
      </c>
      <c r="C881" s="130" t="s">
        <v>3762</v>
      </c>
      <c r="D881" s="161" t="s">
        <v>71</v>
      </c>
      <c r="E881" s="160"/>
      <c r="F881" s="36" t="s">
        <v>3763</v>
      </c>
      <c r="G881" s="48"/>
      <c r="H881" s="159" t="s">
        <v>138</v>
      </c>
      <c r="I881" s="52"/>
      <c r="J881" s="38"/>
      <c r="K881" s="38"/>
      <c r="L881" s="157" t="s">
        <v>220</v>
      </c>
      <c r="M881" s="52"/>
      <c r="N881" s="61" t="s">
        <v>3679</v>
      </c>
      <c r="O881" s="38" t="str">
        <f>IF(Q881="", "NO PRIORITY", IF(ISNA(_xlfn.XLOOKUP(Q881, Organizations!Q:Q, Organizations!P:P, "")), "NO ORG NAME", IF(_xlfn.XLOOKUP(Q881, Organizations!Q:Q, Organizations!P:P, "")="", "NO PRIORITY", _xlfn.XLOOKUP(Q881, Organizations!Q:Q, Organizations!P:P, ""))))</f>
        <v>NO PRIORITY</v>
      </c>
    </row>
    <row r="882" spans="2:15" ht="30.2" customHeight="1">
      <c r="B882" s="212" t="str">
        <f>IF(D882="", "NO PRIORITY", IF(ISNA(_xlfn.XLOOKUP(D882, Organizations!C:C, Organizations!B:B, "")), "NO ORG NAME", IF(_xlfn.XLOOKUP(D882, Organizations!C:C, Organizations!B:B, "")="", "NO PRIORITY", _xlfn.XLOOKUP(D882, Organizations!C:C, Organizations!B:B, ""))))</f>
        <v>A</v>
      </c>
      <c r="C882" s="130" t="s">
        <v>3764</v>
      </c>
      <c r="D882" s="161" t="s">
        <v>73</v>
      </c>
      <c r="E882" s="160"/>
      <c r="F882" s="36" t="s">
        <v>3765</v>
      </c>
      <c r="G882" s="48"/>
      <c r="H882" s="159" t="s">
        <v>138</v>
      </c>
      <c r="I882" s="52"/>
      <c r="J882" s="38"/>
      <c r="K882" s="38"/>
      <c r="L882" s="157" t="s">
        <v>220</v>
      </c>
      <c r="M882" s="52"/>
      <c r="N882" s="61" t="s">
        <v>3679</v>
      </c>
      <c r="O882" s="38" t="str">
        <f>IF(Q882="", "NO PRIORITY", IF(ISNA(_xlfn.XLOOKUP(Q882, Organizations!Q:Q, Organizations!P:P, "")), "NO ORG NAME", IF(_xlfn.XLOOKUP(Q882, Organizations!Q:Q, Organizations!P:P, "")="", "NO PRIORITY", _xlfn.XLOOKUP(Q882, Organizations!Q:Q, Organizations!P:P, ""))))</f>
        <v>NO PRIORITY</v>
      </c>
    </row>
    <row r="883" spans="2:15" ht="30.2" customHeight="1">
      <c r="B883" s="212" t="str">
        <f>IF(D883="", "NO PRIORITY", IF(ISNA(_xlfn.XLOOKUP(D883, Organizations!C:C, Organizations!B:B, "")), "NO ORG NAME", IF(_xlfn.XLOOKUP(D883, Organizations!C:C, Organizations!B:B, "")="", "NO PRIORITY", _xlfn.XLOOKUP(D883, Organizations!C:C, Organizations!B:B, ""))))</f>
        <v>A</v>
      </c>
      <c r="C883" s="130" t="s">
        <v>3766</v>
      </c>
      <c r="D883" s="161" t="s">
        <v>74</v>
      </c>
      <c r="E883" s="160"/>
      <c r="F883" s="36" t="s">
        <v>3767</v>
      </c>
      <c r="G883" s="48"/>
      <c r="H883" s="159" t="s">
        <v>138</v>
      </c>
      <c r="I883" s="52"/>
      <c r="J883" s="38"/>
      <c r="K883" s="38"/>
      <c r="L883" s="157" t="s">
        <v>220</v>
      </c>
      <c r="M883" s="52"/>
      <c r="N883" s="61" t="s">
        <v>3679</v>
      </c>
      <c r="O883" s="38" t="str">
        <f>IF(Q883="", "NO PRIORITY", IF(ISNA(_xlfn.XLOOKUP(Q883, Organizations!Q:Q, Organizations!P:P, "")), "NO ORG NAME", IF(_xlfn.XLOOKUP(Q883, Organizations!Q:Q, Organizations!P:P, "")="", "NO PRIORITY", _xlfn.XLOOKUP(Q883, Organizations!Q:Q, Organizations!P:P, ""))))</f>
        <v>NO PRIORITY</v>
      </c>
    </row>
    <row r="884" spans="2:15" ht="30.2" customHeight="1">
      <c r="B884" s="212" t="str">
        <f>IF(D884="", "NO PRIORITY", IF(ISNA(_xlfn.XLOOKUP(D884, Organizations!C:C, Organizations!B:B, "")), "NO ORG NAME", IF(_xlfn.XLOOKUP(D884, Organizations!C:C, Organizations!B:B, "")="", "NO PRIORITY", _xlfn.XLOOKUP(D884, Organizations!C:C, Organizations!B:B, ""))))</f>
        <v>A</v>
      </c>
      <c r="C884" s="130" t="s">
        <v>3768</v>
      </c>
      <c r="D884" s="161" t="s">
        <v>76</v>
      </c>
      <c r="E884" s="160"/>
      <c r="F884" s="36" t="s">
        <v>3769</v>
      </c>
      <c r="G884" s="48"/>
      <c r="H884" s="159" t="s">
        <v>138</v>
      </c>
      <c r="I884" s="52"/>
      <c r="J884" s="38"/>
      <c r="K884" s="38"/>
      <c r="L884" s="157" t="s">
        <v>220</v>
      </c>
      <c r="M884" s="52"/>
      <c r="N884" s="61" t="s">
        <v>3679</v>
      </c>
      <c r="O884" s="38" t="str">
        <f>IF(Q884="", "NO PRIORITY", IF(ISNA(_xlfn.XLOOKUP(Q884, Organizations!Q:Q, Organizations!P:P, "")), "NO ORG NAME", IF(_xlfn.XLOOKUP(Q884, Organizations!Q:Q, Organizations!P:P, "")="", "NO PRIORITY", _xlfn.XLOOKUP(Q884, Organizations!Q:Q, Organizations!P:P, ""))))</f>
        <v>NO PRIORITY</v>
      </c>
    </row>
    <row r="885" spans="2:15" ht="30.2" customHeight="1">
      <c r="B885" s="212" t="str">
        <f>IF(D885="", "NO PRIORITY", IF(ISNA(_xlfn.XLOOKUP(D885, Organizations!C:C, Organizations!B:B, "")), "NO ORG NAME", IF(_xlfn.XLOOKUP(D885, Organizations!C:C, Organizations!B:B, "")="", "NO PRIORITY", _xlfn.XLOOKUP(D885, Organizations!C:C, Organizations!B:B, ""))))</f>
        <v>A</v>
      </c>
      <c r="C885" s="130" t="s">
        <v>3770</v>
      </c>
      <c r="D885" s="161" t="s">
        <v>77</v>
      </c>
      <c r="E885" s="160"/>
      <c r="F885" s="36" t="s">
        <v>3771</v>
      </c>
      <c r="G885" s="48"/>
      <c r="H885" s="159" t="s">
        <v>138</v>
      </c>
      <c r="I885" s="52"/>
      <c r="J885" s="38"/>
      <c r="K885" s="38"/>
      <c r="L885" s="157" t="s">
        <v>220</v>
      </c>
      <c r="M885" s="52"/>
      <c r="N885" s="61" t="s">
        <v>3679</v>
      </c>
      <c r="O885" s="38" t="str">
        <f>IF(Q885="", "NO PRIORITY", IF(ISNA(_xlfn.XLOOKUP(Q885, Organizations!Q:Q, Organizations!P:P, "")), "NO ORG NAME", IF(_xlfn.XLOOKUP(Q885, Organizations!Q:Q, Organizations!P:P, "")="", "NO PRIORITY", _xlfn.XLOOKUP(Q885, Organizations!Q:Q, Organizations!P:P, ""))))</f>
        <v>NO PRIORITY</v>
      </c>
    </row>
    <row r="886" spans="2:15" ht="30.2" customHeight="1">
      <c r="B886" s="212" t="str">
        <f>IF(D886="", "NO PRIORITY", IF(ISNA(_xlfn.XLOOKUP(D886, Organizations!C:C, Organizations!B:B, "")), "NO ORG NAME", IF(_xlfn.XLOOKUP(D886, Organizations!C:C, Organizations!B:B, "")="", "NO PRIORITY", _xlfn.XLOOKUP(D886, Organizations!C:C, Organizations!B:B, ""))))</f>
        <v>A</v>
      </c>
      <c r="C886" s="130" t="s">
        <v>3772</v>
      </c>
      <c r="D886" s="161" t="s">
        <v>78</v>
      </c>
      <c r="E886" s="160"/>
      <c r="F886" s="36" t="s">
        <v>3773</v>
      </c>
      <c r="G886" s="48"/>
      <c r="H886" s="159" t="s">
        <v>138</v>
      </c>
      <c r="I886" s="52"/>
      <c r="J886" s="38"/>
      <c r="K886" s="38"/>
      <c r="L886" s="157" t="s">
        <v>220</v>
      </c>
      <c r="M886" s="52"/>
      <c r="N886" s="61" t="s">
        <v>3679</v>
      </c>
      <c r="O886" s="38" t="str">
        <f>IF(Q886="", "NO PRIORITY", IF(ISNA(_xlfn.XLOOKUP(Q886, Organizations!Q:Q, Organizations!P:P, "")), "NO ORG NAME", IF(_xlfn.XLOOKUP(Q886, Organizations!Q:Q, Organizations!P:P, "")="", "NO PRIORITY", _xlfn.XLOOKUP(Q886, Organizations!Q:Q, Organizations!P:P, ""))))</f>
        <v>NO PRIORITY</v>
      </c>
    </row>
    <row r="887" spans="2:15" ht="30.2" customHeight="1">
      <c r="B887" s="212" t="str">
        <f>IF(D887="", "NO PRIORITY", IF(ISNA(_xlfn.XLOOKUP(D887, Organizations!C:C, Organizations!B:B, "")), "NO ORG NAME", IF(_xlfn.XLOOKUP(D887, Organizations!C:C, Organizations!B:B, "")="", "NO PRIORITY", _xlfn.XLOOKUP(D887, Organizations!C:C, Organizations!B:B, ""))))</f>
        <v>A</v>
      </c>
      <c r="C887" s="130" t="s">
        <v>3774</v>
      </c>
      <c r="D887" s="161" t="s">
        <v>79</v>
      </c>
      <c r="E887" s="160"/>
      <c r="F887" s="36" t="s">
        <v>3775</v>
      </c>
      <c r="G887" s="48"/>
      <c r="H887" s="159" t="s">
        <v>138</v>
      </c>
      <c r="I887" s="52"/>
      <c r="J887" s="38"/>
      <c r="K887" s="38"/>
      <c r="L887" s="157" t="s">
        <v>220</v>
      </c>
      <c r="M887" s="52"/>
      <c r="N887" s="61" t="s">
        <v>3679</v>
      </c>
      <c r="O887" s="38" t="str">
        <f>IF(Q887="", "NO PRIORITY", IF(ISNA(_xlfn.XLOOKUP(Q887, Organizations!Q:Q, Organizations!P:P, "")), "NO ORG NAME", IF(_xlfn.XLOOKUP(Q887, Organizations!Q:Q, Organizations!P:P, "")="", "NO PRIORITY", _xlfn.XLOOKUP(Q887, Organizations!Q:Q, Organizations!P:P, ""))))</f>
        <v>NO PRIORITY</v>
      </c>
    </row>
    <row r="888" spans="2:15" ht="30.2" customHeight="1">
      <c r="B888" s="212" t="str">
        <f>IF(D888="", "NO PRIORITY", IF(ISNA(_xlfn.XLOOKUP(D888, Organizations!C:C, Organizations!B:B, "")), "NO ORG NAME", IF(_xlfn.XLOOKUP(D888, Organizations!C:C, Organizations!B:B, "")="", "NO PRIORITY", _xlfn.XLOOKUP(D888, Organizations!C:C, Organizations!B:B, ""))))</f>
        <v>A</v>
      </c>
      <c r="C888" s="130" t="s">
        <v>3776</v>
      </c>
      <c r="D888" s="161" t="s">
        <v>80</v>
      </c>
      <c r="E888" s="160"/>
      <c r="F888" s="36" t="s">
        <v>3777</v>
      </c>
      <c r="G888" s="48"/>
      <c r="H888" s="159" t="s">
        <v>138</v>
      </c>
      <c r="I888" s="52"/>
      <c r="J888" s="38"/>
      <c r="K888" s="38"/>
      <c r="L888" s="157" t="s">
        <v>220</v>
      </c>
      <c r="M888" s="52"/>
      <c r="N888" s="61" t="s">
        <v>3679</v>
      </c>
      <c r="O888" s="38" t="str">
        <f>IF(Q888="", "NO PRIORITY", IF(ISNA(_xlfn.XLOOKUP(Q888, Organizations!Q:Q, Organizations!P:P, "")), "NO ORG NAME", IF(_xlfn.XLOOKUP(Q888, Organizations!Q:Q, Organizations!P:P, "")="", "NO PRIORITY", _xlfn.XLOOKUP(Q888, Organizations!Q:Q, Organizations!P:P, ""))))</f>
        <v>NO PRIORITY</v>
      </c>
    </row>
    <row r="889" spans="2:15" ht="30.2" customHeight="1">
      <c r="B889" s="212" t="str">
        <f>IF(D889="", "NO PRIORITY", IF(ISNA(_xlfn.XLOOKUP(D889, Organizations!C:C, Organizations!B:B, "")), "NO ORG NAME", IF(_xlfn.XLOOKUP(D889, Organizations!C:C, Organizations!B:B, "")="", "NO PRIORITY", _xlfn.XLOOKUP(D889, Organizations!C:C, Organizations!B:B, ""))))</f>
        <v>A</v>
      </c>
      <c r="C889" s="130" t="s">
        <v>3778</v>
      </c>
      <c r="D889" s="161" t="s">
        <v>82</v>
      </c>
      <c r="E889" s="160"/>
      <c r="F889" s="36" t="s">
        <v>3779</v>
      </c>
      <c r="G889" s="48"/>
      <c r="H889" s="159" t="s">
        <v>138</v>
      </c>
      <c r="I889" s="52"/>
      <c r="J889" s="38"/>
      <c r="K889" s="38"/>
      <c r="L889" s="157" t="s">
        <v>220</v>
      </c>
      <c r="M889" s="52"/>
      <c r="N889" s="61" t="s">
        <v>3679</v>
      </c>
      <c r="O889" s="38" t="str">
        <f>IF(Q889="", "NO PRIORITY", IF(ISNA(_xlfn.XLOOKUP(Q889, Organizations!Q:Q, Organizations!P:P, "")), "NO ORG NAME", IF(_xlfn.XLOOKUP(Q889, Organizations!Q:Q, Organizations!P:P, "")="", "NO PRIORITY", _xlfn.XLOOKUP(Q889, Organizations!Q:Q, Organizations!P:P, ""))))</f>
        <v>NO PRIORITY</v>
      </c>
    </row>
    <row r="890" spans="2:15" ht="30.2" customHeight="1">
      <c r="B890" s="212" t="str">
        <f>IF(D890="", "NO PRIORITY", IF(ISNA(_xlfn.XLOOKUP(D890, Organizations!C:C, Organizations!B:B, "")), "NO ORG NAME", IF(_xlfn.XLOOKUP(D890, Organizations!C:C, Organizations!B:B, "")="", "NO PRIORITY", _xlfn.XLOOKUP(D890, Organizations!C:C, Organizations!B:B, ""))))</f>
        <v>A</v>
      </c>
      <c r="C890" s="130" t="s">
        <v>3780</v>
      </c>
      <c r="D890" s="161" t="s">
        <v>83</v>
      </c>
      <c r="E890" s="160"/>
      <c r="F890" s="36" t="s">
        <v>3781</v>
      </c>
      <c r="G890" s="48"/>
      <c r="H890" s="159" t="s">
        <v>138</v>
      </c>
      <c r="I890" s="52"/>
      <c r="J890" s="38"/>
      <c r="K890" s="38"/>
      <c r="L890" s="157" t="s">
        <v>220</v>
      </c>
      <c r="M890" s="52"/>
      <c r="N890" s="61" t="s">
        <v>3679</v>
      </c>
      <c r="O890" s="38" t="str">
        <f>IF(Q890="", "NO PRIORITY", IF(ISNA(_xlfn.XLOOKUP(Q890, Organizations!Q:Q, Organizations!P:P, "")), "NO ORG NAME", IF(_xlfn.XLOOKUP(Q890, Organizations!Q:Q, Organizations!P:P, "")="", "NO PRIORITY", _xlfn.XLOOKUP(Q890, Organizations!Q:Q, Organizations!P:P, ""))))</f>
        <v>NO PRIORITY</v>
      </c>
    </row>
    <row r="891" spans="2:15" ht="30.2" customHeight="1">
      <c r="B891" s="212" t="str">
        <f>IF(D891="", "NO PRIORITY", IF(ISNA(_xlfn.XLOOKUP(D891, Organizations!C:C, Organizations!B:B, "")), "NO ORG NAME", IF(_xlfn.XLOOKUP(D891, Organizations!C:C, Organizations!B:B, "")="", "NO PRIORITY", _xlfn.XLOOKUP(D891, Organizations!C:C, Organizations!B:B, ""))))</f>
        <v>A</v>
      </c>
      <c r="C891" s="130" t="s">
        <v>3782</v>
      </c>
      <c r="D891" s="161" t="s">
        <v>84</v>
      </c>
      <c r="E891" s="160"/>
      <c r="F891" s="36" t="s">
        <v>3783</v>
      </c>
      <c r="G891" s="48"/>
      <c r="H891" s="159" t="s">
        <v>138</v>
      </c>
      <c r="I891" s="52"/>
      <c r="J891" s="38"/>
      <c r="K891" s="38"/>
      <c r="L891" s="157" t="s">
        <v>220</v>
      </c>
      <c r="M891" s="52"/>
      <c r="N891" s="61" t="s">
        <v>3679</v>
      </c>
      <c r="O891" s="38" t="str">
        <f>IF(Q891="", "NO PRIORITY", IF(ISNA(_xlfn.XLOOKUP(Q891, Organizations!Q:Q, Organizations!P:P, "")), "NO ORG NAME", IF(_xlfn.XLOOKUP(Q891, Organizations!Q:Q, Organizations!P:P, "")="", "NO PRIORITY", _xlfn.XLOOKUP(Q891, Organizations!Q:Q, Organizations!P:P, ""))))</f>
        <v>NO PRIORITY</v>
      </c>
    </row>
    <row r="892" spans="2:15" ht="30.2" customHeight="1">
      <c r="B892" s="212" t="str">
        <f>IF(D892="", "NO PRIORITY", IF(ISNA(_xlfn.XLOOKUP(D892, Organizations!C:C, Organizations!B:B, "")), "NO ORG NAME", IF(_xlfn.XLOOKUP(D892, Organizations!C:C, Organizations!B:B, "")="", "NO PRIORITY", _xlfn.XLOOKUP(D892, Organizations!C:C, Organizations!B:B, ""))))</f>
        <v>A</v>
      </c>
      <c r="C892" s="130" t="s">
        <v>3784</v>
      </c>
      <c r="D892" s="161" t="s">
        <v>85</v>
      </c>
      <c r="E892" s="160"/>
      <c r="F892" s="36" t="s">
        <v>3785</v>
      </c>
      <c r="G892" s="48"/>
      <c r="H892" s="159" t="s">
        <v>138</v>
      </c>
      <c r="I892" s="52"/>
      <c r="J892" s="38"/>
      <c r="K892" s="38"/>
      <c r="L892" s="157" t="s">
        <v>220</v>
      </c>
      <c r="M892" s="52"/>
      <c r="N892" s="61" t="s">
        <v>3679</v>
      </c>
      <c r="O892" s="38" t="str">
        <f>IF(Q892="", "NO PRIORITY", IF(ISNA(_xlfn.XLOOKUP(Q892, Organizations!Q:Q, Organizations!P:P, "")), "NO ORG NAME", IF(_xlfn.XLOOKUP(Q892, Organizations!Q:Q, Organizations!P:P, "")="", "NO PRIORITY", _xlfn.XLOOKUP(Q892, Organizations!Q:Q, Organizations!P:P, ""))))</f>
        <v>NO PRIORITY</v>
      </c>
    </row>
    <row r="893" spans="2:15" ht="30.2" customHeight="1">
      <c r="B893" s="212" t="str">
        <f>IF(D893="", "NO PRIORITY", IF(ISNA(_xlfn.XLOOKUP(D893, Organizations!C:C, Organizations!B:B, "")), "NO ORG NAME", IF(_xlfn.XLOOKUP(D893, Organizations!C:C, Organizations!B:B, "")="", "NO PRIORITY", _xlfn.XLOOKUP(D893, Organizations!C:C, Organizations!B:B, ""))))</f>
        <v>A</v>
      </c>
      <c r="C893" s="130" t="s">
        <v>3640</v>
      </c>
      <c r="D893" s="161" t="s">
        <v>87</v>
      </c>
      <c r="E893" s="160"/>
      <c r="F893" s="36" t="s">
        <v>3641</v>
      </c>
      <c r="G893" s="48"/>
      <c r="H893" s="159" t="s">
        <v>138</v>
      </c>
      <c r="I893" s="52"/>
      <c r="J893" s="38"/>
      <c r="K893" s="38"/>
      <c r="L893" s="157" t="s">
        <v>220</v>
      </c>
      <c r="M893" s="52"/>
      <c r="N893" s="61" t="s">
        <v>3679</v>
      </c>
      <c r="O893" s="38" t="str">
        <f>IF(Q893="", "NO PRIORITY", IF(ISNA(_xlfn.XLOOKUP(Q893, Organizations!Q:Q, Organizations!P:P, "")), "NO ORG NAME", IF(_xlfn.XLOOKUP(Q893, Organizations!Q:Q, Organizations!P:P, "")="", "NO PRIORITY", _xlfn.XLOOKUP(Q893, Organizations!Q:Q, Organizations!P:P, ""))))</f>
        <v>NO PRIORITY</v>
      </c>
    </row>
    <row r="894" spans="2:15" ht="30.2" customHeight="1">
      <c r="B894" s="212" t="str">
        <f>IF(D894="", "NO PRIORITY", IF(ISNA(_xlfn.XLOOKUP(D894, Organizations!C:C, Organizations!B:B, "")), "NO ORG NAME", IF(_xlfn.XLOOKUP(D894, Organizations!C:C, Organizations!B:B, "")="", "NO PRIORITY", _xlfn.XLOOKUP(D894, Organizations!C:C, Organizations!B:B, ""))))</f>
        <v>A</v>
      </c>
      <c r="C894" s="130" t="s">
        <v>3786</v>
      </c>
      <c r="D894" s="161" t="s">
        <v>88</v>
      </c>
      <c r="E894" s="160"/>
      <c r="F894" s="36" t="s">
        <v>3787</v>
      </c>
      <c r="G894" s="48"/>
      <c r="H894" s="159" t="s">
        <v>138</v>
      </c>
      <c r="I894" s="52"/>
      <c r="J894" s="38"/>
      <c r="K894" s="38"/>
      <c r="L894" s="157" t="s">
        <v>220</v>
      </c>
      <c r="M894" s="52"/>
      <c r="N894" s="61" t="s">
        <v>3679</v>
      </c>
      <c r="O894" s="38" t="str">
        <f>IF(Q894="", "NO PRIORITY", IF(ISNA(_xlfn.XLOOKUP(Q894, Organizations!Q:Q, Organizations!P:P, "")), "NO ORG NAME", IF(_xlfn.XLOOKUP(Q894, Organizations!Q:Q, Organizations!P:P, "")="", "NO PRIORITY", _xlfn.XLOOKUP(Q894, Organizations!Q:Q, Organizations!P:P, ""))))</f>
        <v>NO PRIORITY</v>
      </c>
    </row>
    <row r="895" spans="2:15" ht="30.2" customHeight="1">
      <c r="B895" s="212" t="str">
        <f>IF(D895="", "NO PRIORITY", IF(ISNA(_xlfn.XLOOKUP(D895, Organizations!C:C, Organizations!B:B, "")), "NO ORG NAME", IF(_xlfn.XLOOKUP(D895, Organizations!C:C, Organizations!B:B, "")="", "NO PRIORITY", _xlfn.XLOOKUP(D895, Organizations!C:C, Organizations!B:B, ""))))</f>
        <v>A</v>
      </c>
      <c r="C895" s="130" t="s">
        <v>3788</v>
      </c>
      <c r="D895" s="161" t="s">
        <v>89</v>
      </c>
      <c r="E895" s="160"/>
      <c r="F895" s="36" t="s">
        <v>3789</v>
      </c>
      <c r="G895" s="48"/>
      <c r="H895" s="159" t="s">
        <v>138</v>
      </c>
      <c r="I895" s="52"/>
      <c r="J895" s="38"/>
      <c r="K895" s="38"/>
      <c r="L895" s="157" t="s">
        <v>220</v>
      </c>
      <c r="M895" s="52"/>
      <c r="N895" s="61" t="s">
        <v>3679</v>
      </c>
      <c r="O895" s="38" t="str">
        <f>IF(Q895="", "NO PRIORITY", IF(ISNA(_xlfn.XLOOKUP(Q895, Organizations!Q:Q, Organizations!P:P, "")), "NO ORG NAME", IF(_xlfn.XLOOKUP(Q895, Organizations!Q:Q, Organizations!P:P, "")="", "NO PRIORITY", _xlfn.XLOOKUP(Q895, Organizations!Q:Q, Organizations!P:P, ""))))</f>
        <v>NO PRIORITY</v>
      </c>
    </row>
    <row r="896" spans="2:15" ht="30.2" customHeight="1">
      <c r="B896" s="212" t="str">
        <f>IF(D896="", "NO PRIORITY", IF(ISNA(_xlfn.XLOOKUP(D896, Organizations!C:C, Organizations!B:B, "")), "NO ORG NAME", IF(_xlfn.XLOOKUP(D896, Organizations!C:C, Organizations!B:B, "")="", "NO PRIORITY", _xlfn.XLOOKUP(D896, Organizations!C:C, Organizations!B:B, ""))))</f>
        <v>A</v>
      </c>
      <c r="C896" s="130" t="s">
        <v>3790</v>
      </c>
      <c r="D896" s="161" t="s">
        <v>91</v>
      </c>
      <c r="E896" s="160"/>
      <c r="F896" s="36" t="s">
        <v>3791</v>
      </c>
      <c r="G896" s="48"/>
      <c r="H896" s="159" t="s">
        <v>138</v>
      </c>
      <c r="I896" s="52"/>
      <c r="J896" s="38"/>
      <c r="K896" s="38"/>
      <c r="L896" s="157" t="s">
        <v>220</v>
      </c>
      <c r="M896" s="52"/>
      <c r="N896" s="61" t="s">
        <v>3679</v>
      </c>
      <c r="O896" s="38" t="str">
        <f>IF(Q896="", "NO PRIORITY", IF(ISNA(_xlfn.XLOOKUP(Q896, Organizations!Q:Q, Organizations!P:P, "")), "NO ORG NAME", IF(_xlfn.XLOOKUP(Q896, Organizations!Q:Q, Organizations!P:P, "")="", "NO PRIORITY", _xlfn.XLOOKUP(Q896, Organizations!Q:Q, Organizations!P:P, ""))))</f>
        <v>NO PRIORITY</v>
      </c>
    </row>
    <row r="897" spans="2:15" ht="30.2" customHeight="1">
      <c r="B897" s="212" t="str">
        <f>IF(D897="", "NO PRIORITY", IF(ISNA(_xlfn.XLOOKUP(D897, Organizations!C:C, Organizations!B:B, "")), "NO ORG NAME", IF(_xlfn.XLOOKUP(D897, Organizations!C:C, Organizations!B:B, "")="", "NO PRIORITY", _xlfn.XLOOKUP(D897, Organizations!C:C, Organizations!B:B, ""))))</f>
        <v>A</v>
      </c>
      <c r="C897" s="130" t="s">
        <v>3792</v>
      </c>
      <c r="D897" s="161" t="s">
        <v>92</v>
      </c>
      <c r="E897" s="160"/>
      <c r="F897" s="36" t="s">
        <v>3793</v>
      </c>
      <c r="G897" s="48"/>
      <c r="H897" s="159" t="s">
        <v>138</v>
      </c>
      <c r="I897" s="52"/>
      <c r="J897" s="38"/>
      <c r="K897" s="38"/>
      <c r="L897" s="157" t="s">
        <v>220</v>
      </c>
      <c r="M897" s="52"/>
      <c r="N897" s="61" t="s">
        <v>3679</v>
      </c>
      <c r="O897" s="38" t="str">
        <f>IF(Q897="", "NO PRIORITY", IF(ISNA(_xlfn.XLOOKUP(Q897, Organizations!Q:Q, Organizations!P:P, "")), "NO ORG NAME", IF(_xlfn.XLOOKUP(Q897, Organizations!Q:Q, Organizations!P:P, "")="", "NO PRIORITY", _xlfn.XLOOKUP(Q897, Organizations!Q:Q, Organizations!P:P, ""))))</f>
        <v>NO PRIORITY</v>
      </c>
    </row>
    <row r="898" spans="2:15" ht="30.2" customHeight="1">
      <c r="B898" s="212" t="str">
        <f>IF(D898="", "NO PRIORITY", IF(ISNA(_xlfn.XLOOKUP(D898, Organizations!C:C, Organizations!B:B, "")), "NO ORG NAME", IF(_xlfn.XLOOKUP(D898, Organizations!C:C, Organizations!B:B, "")="", "NO PRIORITY", _xlfn.XLOOKUP(D898, Organizations!C:C, Organizations!B:B, ""))))</f>
        <v>A</v>
      </c>
      <c r="C898" s="130" t="s">
        <v>3600</v>
      </c>
      <c r="D898" s="161" t="s">
        <v>59</v>
      </c>
      <c r="E898" s="160"/>
      <c r="F898" s="36" t="s">
        <v>3601</v>
      </c>
      <c r="G898" s="48"/>
      <c r="H898" s="159" t="s">
        <v>138</v>
      </c>
      <c r="I898" s="52"/>
      <c r="J898" s="38"/>
      <c r="K898" s="38"/>
      <c r="L898" s="157" t="s">
        <v>220</v>
      </c>
      <c r="M898" s="52"/>
      <c r="N898" s="61" t="s">
        <v>3679</v>
      </c>
      <c r="O898" s="38" t="str">
        <f>IF(Q898="", "NO PRIORITY", IF(ISNA(_xlfn.XLOOKUP(Q898, Organizations!Q:Q, Organizations!P:P, "")), "NO ORG NAME", IF(_xlfn.XLOOKUP(Q898, Organizations!Q:Q, Organizations!P:P, "")="", "NO PRIORITY", _xlfn.XLOOKUP(Q898, Organizations!Q:Q, Organizations!P:P, ""))))</f>
        <v>NO PRIORITY</v>
      </c>
    </row>
    <row r="899" spans="2:15" ht="30.2" customHeight="1">
      <c r="B899" s="212" t="str">
        <f>IF(D899="", "NO PRIORITY", IF(ISNA(_xlfn.XLOOKUP(D899, Organizations!C:C, Organizations!B:B, "")), "NO ORG NAME", IF(_xlfn.XLOOKUP(D899, Organizations!C:C, Organizations!B:B, "")="", "NO PRIORITY", _xlfn.XLOOKUP(D899, Organizations!C:C, Organizations!B:B, ""))))</f>
        <v>A</v>
      </c>
      <c r="C899" s="130" t="s">
        <v>3794</v>
      </c>
      <c r="D899" s="161" t="s">
        <v>72</v>
      </c>
      <c r="E899" s="160"/>
      <c r="F899" s="36" t="s">
        <v>3795</v>
      </c>
      <c r="G899" s="48"/>
      <c r="H899" s="159" t="s">
        <v>138</v>
      </c>
      <c r="I899" s="52"/>
      <c r="J899" s="38"/>
      <c r="K899" s="38"/>
      <c r="L899" s="157" t="s">
        <v>220</v>
      </c>
      <c r="M899" s="52"/>
      <c r="N899" s="61" t="s">
        <v>3679</v>
      </c>
      <c r="O899" s="38" t="str">
        <f>IF(Q899="", "NO PRIORITY", IF(ISNA(_xlfn.XLOOKUP(Q899, Organizations!Q:Q, Organizations!P:P, "")), "NO ORG NAME", IF(_xlfn.XLOOKUP(Q899, Organizations!Q:Q, Organizations!P:P, "")="", "NO PRIORITY", _xlfn.XLOOKUP(Q899, Organizations!Q:Q, Organizations!P:P, ""))))</f>
        <v>NO PRIORITY</v>
      </c>
    </row>
    <row r="900" spans="2:15" ht="30.2" customHeight="1">
      <c r="B900" s="212" t="str">
        <f>IF(D900="", "NO PRIORITY", IF(ISNA(_xlfn.XLOOKUP(D900, Organizations!C:C, Organizations!B:B, "")), "NO ORG NAME", IF(_xlfn.XLOOKUP(D900, Organizations!C:C, Organizations!B:B, "")="", "NO PRIORITY", _xlfn.XLOOKUP(D900, Organizations!C:C, Organizations!B:B, ""))))</f>
        <v>A</v>
      </c>
      <c r="C900" s="130" t="s">
        <v>3796</v>
      </c>
      <c r="D900" s="161" t="s">
        <v>86</v>
      </c>
      <c r="E900" s="160"/>
      <c r="F900" s="36" t="s">
        <v>3797</v>
      </c>
      <c r="G900" s="48"/>
      <c r="H900" s="159" t="s">
        <v>138</v>
      </c>
      <c r="I900" s="52"/>
      <c r="J900" s="38"/>
      <c r="K900" s="38"/>
      <c r="L900" s="157" t="s">
        <v>220</v>
      </c>
      <c r="M900" s="52"/>
      <c r="N900" s="61" t="s">
        <v>3679</v>
      </c>
      <c r="O900" s="38" t="str">
        <f>IF(Q900="", "NO PRIORITY", IF(ISNA(_xlfn.XLOOKUP(Q900, Organizations!Q:Q, Organizations!P:P, "")), "NO ORG NAME", IF(_xlfn.XLOOKUP(Q900, Organizations!Q:Q, Organizations!P:P, "")="", "NO PRIORITY", _xlfn.XLOOKUP(Q900, Organizations!Q:Q, Organizations!P:P, ""))))</f>
        <v>NO PRIORITY</v>
      </c>
    </row>
    <row r="901" spans="2:15" ht="30.2" customHeight="1">
      <c r="B901" s="212" t="str">
        <f>IF(D901="", "NO PRIORITY", IF(ISNA(_xlfn.XLOOKUP(D901, Organizations!C:C, Organizations!B:B, "")), "NO ORG NAME", IF(_xlfn.XLOOKUP(D901, Organizations!C:C, Organizations!B:B, "")="", "NO PRIORITY", _xlfn.XLOOKUP(D901, Organizations!C:C, Organizations!B:B, ""))))</f>
        <v>A</v>
      </c>
      <c r="C901" s="130" t="s">
        <v>3798</v>
      </c>
      <c r="D901" s="161" t="s">
        <v>13</v>
      </c>
      <c r="E901" s="160"/>
      <c r="F901" s="36" t="s">
        <v>3799</v>
      </c>
      <c r="G901" s="48"/>
      <c r="H901" s="159" t="s">
        <v>138</v>
      </c>
      <c r="I901" s="52"/>
      <c r="J901" s="38"/>
      <c r="K901" s="38"/>
      <c r="L901" s="157" t="s">
        <v>220</v>
      </c>
      <c r="M901" s="52"/>
      <c r="N901" s="61" t="s">
        <v>3679</v>
      </c>
      <c r="O901" s="38" t="str">
        <f>IF(Q901="", "NO PRIORITY", IF(ISNA(_xlfn.XLOOKUP(Q901, Organizations!Q:Q, Organizations!P:P, "")), "NO ORG NAME", IF(_xlfn.XLOOKUP(Q901, Organizations!Q:Q, Organizations!P:P, "")="", "NO PRIORITY", _xlfn.XLOOKUP(Q901, Organizations!Q:Q, Organizations!P:P, ""))))</f>
        <v>NO PRIORITY</v>
      </c>
    </row>
    <row r="902" spans="2:15" ht="30.2" customHeight="1">
      <c r="B902" s="212" t="str">
        <f>IF(D902="", "NO PRIORITY", IF(ISNA(_xlfn.XLOOKUP(D902, Organizations!C:C, Organizations!B:B, "")), "NO ORG NAME", IF(_xlfn.XLOOKUP(D902, Organizations!C:C, Organizations!B:B, "")="", "NO PRIORITY", _xlfn.XLOOKUP(D902, Organizations!C:C, Organizations!B:B, ""))))</f>
        <v>A</v>
      </c>
      <c r="C902" s="130" t="s">
        <v>3800</v>
      </c>
      <c r="D902" s="161" t="s">
        <v>24</v>
      </c>
      <c r="E902" s="160"/>
      <c r="F902" s="36" t="s">
        <v>3801</v>
      </c>
      <c r="G902" s="48"/>
      <c r="H902" s="159" t="s">
        <v>138</v>
      </c>
      <c r="I902" s="52"/>
      <c r="J902" s="38"/>
      <c r="K902" s="38"/>
      <c r="L902" s="157" t="s">
        <v>220</v>
      </c>
      <c r="M902" s="52"/>
      <c r="N902" s="61" t="s">
        <v>3679</v>
      </c>
      <c r="O902" s="38" t="str">
        <f>IF(Q902="", "NO PRIORITY", IF(ISNA(_xlfn.XLOOKUP(Q902, Organizations!Q:Q, Organizations!P:P, "")), "NO ORG NAME", IF(_xlfn.XLOOKUP(Q902, Organizations!Q:Q, Organizations!P:P, "")="", "NO PRIORITY", _xlfn.XLOOKUP(Q902, Organizations!Q:Q, Organizations!P:P, ""))))</f>
        <v>NO PRIORITY</v>
      </c>
    </row>
    <row r="903" spans="2:15" ht="30.2" customHeight="1">
      <c r="B903" s="212" t="str">
        <f>IF(D903="", "NO PRIORITY", IF(ISNA(_xlfn.XLOOKUP(D903, Organizations!C:C, Organizations!B:B, "")), "NO ORG NAME", IF(_xlfn.XLOOKUP(D903, Organizations!C:C, Organizations!B:B, "")="", "NO PRIORITY", _xlfn.XLOOKUP(D903, Organizations!C:C, Organizations!B:B, ""))))</f>
        <v>A</v>
      </c>
      <c r="C903" s="130" t="s">
        <v>3802</v>
      </c>
      <c r="D903" s="161" t="s">
        <v>28</v>
      </c>
      <c r="E903" s="160"/>
      <c r="F903" s="36" t="s">
        <v>3803</v>
      </c>
      <c r="G903" s="48"/>
      <c r="H903" s="159" t="s">
        <v>138</v>
      </c>
      <c r="I903" s="52"/>
      <c r="J903" s="38"/>
      <c r="K903" s="38"/>
      <c r="L903" s="157" t="s">
        <v>220</v>
      </c>
      <c r="M903" s="52"/>
      <c r="N903" s="61" t="s">
        <v>3679</v>
      </c>
      <c r="O903" s="38" t="str">
        <f>IF(Q903="", "NO PRIORITY", IF(ISNA(_xlfn.XLOOKUP(Q903, Organizations!Q:Q, Organizations!P:P, "")), "NO ORG NAME", IF(_xlfn.XLOOKUP(Q903, Organizations!Q:Q, Organizations!P:P, "")="", "NO PRIORITY", _xlfn.XLOOKUP(Q903, Organizations!Q:Q, Organizations!P:P, ""))))</f>
        <v>NO PRIORITY</v>
      </c>
    </row>
    <row r="904" spans="2:15" ht="30.2" customHeight="1">
      <c r="B904" s="212" t="str">
        <f>IF(D904="", "NO PRIORITY", IF(ISNA(_xlfn.XLOOKUP(D904, Organizations!C:C, Organizations!B:B, "")), "NO ORG NAME", IF(_xlfn.XLOOKUP(D904, Organizations!C:C, Organizations!B:B, "")="", "NO PRIORITY", _xlfn.XLOOKUP(D904, Organizations!C:C, Organizations!B:B, ""))))</f>
        <v>A</v>
      </c>
      <c r="C904" s="130" t="s">
        <v>3804</v>
      </c>
      <c r="D904" s="161" t="s">
        <v>29</v>
      </c>
      <c r="E904" s="160"/>
      <c r="F904" s="36" t="s">
        <v>3805</v>
      </c>
      <c r="G904" s="48"/>
      <c r="H904" s="159" t="s">
        <v>138</v>
      </c>
      <c r="I904" s="52"/>
      <c r="J904" s="38"/>
      <c r="K904" s="38"/>
      <c r="L904" s="157" t="s">
        <v>220</v>
      </c>
      <c r="M904" s="52"/>
      <c r="N904" s="61" t="s">
        <v>3679</v>
      </c>
      <c r="O904" s="38" t="str">
        <f>IF(Q904="", "NO PRIORITY", IF(ISNA(_xlfn.XLOOKUP(Q904, Organizations!Q:Q, Organizations!P:P, "")), "NO ORG NAME", IF(_xlfn.XLOOKUP(Q904, Organizations!Q:Q, Organizations!P:P, "")="", "NO PRIORITY", _xlfn.XLOOKUP(Q904, Organizations!Q:Q, Organizations!P:P, ""))))</f>
        <v>NO PRIORITY</v>
      </c>
    </row>
    <row r="905" spans="2:15" ht="30.2" customHeight="1">
      <c r="B905" s="212" t="str">
        <f>IF(D905="", "NO PRIORITY", IF(ISNA(_xlfn.XLOOKUP(D905, Organizations!C:C, Organizations!B:B, "")), "NO ORG NAME", IF(_xlfn.XLOOKUP(D905, Organizations!C:C, Organizations!B:B, "")="", "NO PRIORITY", _xlfn.XLOOKUP(D905, Organizations!C:C, Organizations!B:B, ""))))</f>
        <v>A</v>
      </c>
      <c r="C905" s="130" t="s">
        <v>3806</v>
      </c>
      <c r="D905" s="161" t="s">
        <v>31</v>
      </c>
      <c r="E905" s="160"/>
      <c r="F905" s="36" t="s">
        <v>3807</v>
      </c>
      <c r="G905" s="48"/>
      <c r="H905" s="159" t="s">
        <v>138</v>
      </c>
      <c r="I905" s="52"/>
      <c r="J905" s="38"/>
      <c r="K905" s="38"/>
      <c r="L905" s="157" t="s">
        <v>220</v>
      </c>
      <c r="M905" s="52"/>
      <c r="N905" s="61" t="s">
        <v>3679</v>
      </c>
      <c r="O905" s="38" t="str">
        <f>IF(Q905="", "NO PRIORITY", IF(ISNA(_xlfn.XLOOKUP(Q905, Organizations!Q:Q, Organizations!P:P, "")), "NO ORG NAME", IF(_xlfn.XLOOKUP(Q905, Organizations!Q:Q, Organizations!P:P, "")="", "NO PRIORITY", _xlfn.XLOOKUP(Q905, Organizations!Q:Q, Organizations!P:P, ""))))</f>
        <v>NO PRIORITY</v>
      </c>
    </row>
    <row r="906" spans="2:15" ht="30.2" customHeight="1">
      <c r="B906" s="212" t="str">
        <f>IF(D906="", "NO PRIORITY", IF(ISNA(_xlfn.XLOOKUP(D906, Organizations!C:C, Organizations!B:B, "")), "NO ORG NAME", IF(_xlfn.XLOOKUP(D906, Organizations!C:C, Organizations!B:B, "")="", "NO PRIORITY", _xlfn.XLOOKUP(D906, Organizations!C:C, Organizations!B:B, ""))))</f>
        <v>A</v>
      </c>
      <c r="C906" s="130" t="s">
        <v>3808</v>
      </c>
      <c r="D906" s="161" t="s">
        <v>57</v>
      </c>
      <c r="E906" s="160"/>
      <c r="F906" s="36" t="s">
        <v>3809</v>
      </c>
      <c r="G906" s="48"/>
      <c r="H906" s="159" t="s">
        <v>138</v>
      </c>
      <c r="I906" s="52"/>
      <c r="J906" s="38"/>
      <c r="K906" s="38"/>
      <c r="L906" s="157" t="s">
        <v>220</v>
      </c>
      <c r="M906" s="52"/>
      <c r="N906" s="61" t="s">
        <v>3679</v>
      </c>
      <c r="O906" s="38" t="str">
        <f>IF(Q906="", "NO PRIORITY", IF(ISNA(_xlfn.XLOOKUP(Q906, Organizations!Q:Q, Organizations!P:P, "")), "NO ORG NAME", IF(_xlfn.XLOOKUP(Q906, Organizations!Q:Q, Organizations!P:P, "")="", "NO PRIORITY", _xlfn.XLOOKUP(Q906, Organizations!Q:Q, Organizations!P:P, ""))))</f>
        <v>NO PRIORITY</v>
      </c>
    </row>
    <row r="907" spans="2:15" ht="30.2" customHeight="1">
      <c r="B907" s="212" t="str">
        <f>IF(D907="", "NO PRIORITY", IF(ISNA(_xlfn.XLOOKUP(D907, Organizations!C:C, Organizations!B:B, "")), "NO ORG NAME", IF(_xlfn.XLOOKUP(D907, Organizations!C:C, Organizations!B:B, "")="", "NO PRIORITY", _xlfn.XLOOKUP(D907, Organizations!C:C, Organizations!B:B, ""))))</f>
        <v>A</v>
      </c>
      <c r="C907" s="130" t="s">
        <v>3810</v>
      </c>
      <c r="D907" s="161" t="s">
        <v>75</v>
      </c>
      <c r="E907" s="160"/>
      <c r="F907" s="36" t="s">
        <v>3811</v>
      </c>
      <c r="G907" s="48"/>
      <c r="H907" s="159" t="s">
        <v>138</v>
      </c>
      <c r="I907" s="52"/>
      <c r="J907" s="38"/>
      <c r="K907" s="38"/>
      <c r="L907" s="157" t="s">
        <v>220</v>
      </c>
      <c r="M907" s="52"/>
      <c r="N907" s="61" t="s">
        <v>3679</v>
      </c>
      <c r="O907" s="38" t="str">
        <f>IF(Q907="", "NO PRIORITY", IF(ISNA(_xlfn.XLOOKUP(Q907, Organizations!Q:Q, Organizations!P:P, "")), "NO ORG NAME", IF(_xlfn.XLOOKUP(Q907, Organizations!Q:Q, Organizations!P:P, "")="", "NO PRIORITY", _xlfn.XLOOKUP(Q907, Organizations!Q:Q, Organizations!P:P, ""))))</f>
        <v>NO PRIORITY</v>
      </c>
    </row>
    <row r="908" spans="2:15" ht="30.2" customHeight="1">
      <c r="B908" s="212" t="str">
        <f>IF(D908="", "NO PRIORITY", IF(ISNA(_xlfn.XLOOKUP(D908, Organizations!C:C, Organizations!B:B, "")), "NO ORG NAME", IF(_xlfn.XLOOKUP(D908, Organizations!C:C, Organizations!B:B, "")="", "NO PRIORITY", _xlfn.XLOOKUP(D908, Organizations!C:C, Organizations!B:B, ""))))</f>
        <v>A</v>
      </c>
      <c r="C908" s="130" t="s">
        <v>3812</v>
      </c>
      <c r="D908" s="161" t="s">
        <v>81</v>
      </c>
      <c r="E908" s="160"/>
      <c r="F908" s="36" t="s">
        <v>3813</v>
      </c>
      <c r="G908" s="48"/>
      <c r="H908" s="159" t="s">
        <v>138</v>
      </c>
      <c r="I908" s="52"/>
      <c r="J908" s="38"/>
      <c r="K908" s="38"/>
      <c r="L908" s="157" t="s">
        <v>220</v>
      </c>
      <c r="M908" s="52"/>
      <c r="N908" s="61" t="s">
        <v>3679</v>
      </c>
      <c r="O908" s="38" t="str">
        <f>IF(Q908="", "NO PRIORITY", IF(ISNA(_xlfn.XLOOKUP(Q908, Organizations!Q:Q, Organizations!P:P, "")), "NO ORG NAME", IF(_xlfn.XLOOKUP(Q908, Organizations!Q:Q, Organizations!P:P, "")="", "NO PRIORITY", _xlfn.XLOOKUP(Q908, Organizations!Q:Q, Organizations!P:P, ""))))</f>
        <v>NO PRIORITY</v>
      </c>
    </row>
    <row r="909" spans="2:15" ht="30.2" customHeight="1">
      <c r="B909" s="212" t="str">
        <f>IF(D909="", "NO PRIORITY", IF(ISNA(_xlfn.XLOOKUP(D909, Organizations!C:C, Organizations!B:B, "")), "NO ORG NAME", IF(_xlfn.XLOOKUP(D909, Organizations!C:C, Organizations!B:B, "")="", "NO PRIORITY", _xlfn.XLOOKUP(D909, Organizations!C:C, Organizations!B:B, ""))))</f>
        <v>A</v>
      </c>
      <c r="C909" s="130" t="s">
        <v>3814</v>
      </c>
      <c r="D909" s="161" t="s">
        <v>2167</v>
      </c>
      <c r="E909" s="160" t="s">
        <v>2438</v>
      </c>
      <c r="F909" s="36"/>
      <c r="G909" s="48"/>
      <c r="H909" s="159" t="s">
        <v>150</v>
      </c>
      <c r="I909" s="52"/>
      <c r="J909" s="38"/>
      <c r="K909" s="38" t="s">
        <v>1935</v>
      </c>
      <c r="L909" s="159" t="s">
        <v>152</v>
      </c>
      <c r="M909" s="52"/>
      <c r="N909" s="61" t="s">
        <v>3815</v>
      </c>
      <c r="O909" s="38" t="str">
        <f>IF(Q909="", "NO PRIORITY", IF(ISNA(_xlfn.XLOOKUP(Q909, Organizations!Q:Q, Organizations!P:P, "")), "NO ORG NAME", IF(_xlfn.XLOOKUP(Q909, Organizations!Q:Q, Organizations!P:P, "")="", "NO PRIORITY", _xlfn.XLOOKUP(Q909, Organizations!Q:Q, Organizations!P:P, ""))))</f>
        <v>NO PRIORITY</v>
      </c>
    </row>
    <row r="910" spans="2:15" ht="30.2" customHeight="1">
      <c r="B910" s="212" t="str">
        <f>IF(D910="", "NO PRIORITY", IF(ISNA(_xlfn.XLOOKUP(D910, Organizations!C:C, Organizations!B:B, "")), "NO ORG NAME", IF(_xlfn.XLOOKUP(D910, Organizations!C:C, Organizations!B:B, "")="", "NO PRIORITY", _xlfn.XLOOKUP(D910, Organizations!C:C, Organizations!B:B, ""))))</f>
        <v>A</v>
      </c>
      <c r="C910" s="130" t="s">
        <v>3816</v>
      </c>
      <c r="D910" s="161" t="s">
        <v>853</v>
      </c>
      <c r="E910" s="160" t="s">
        <v>2542</v>
      </c>
      <c r="F910" s="36"/>
      <c r="G910" s="48"/>
      <c r="H910" s="159" t="s">
        <v>138</v>
      </c>
      <c r="I910" s="52"/>
      <c r="J910" s="38"/>
      <c r="K910" s="38" t="s">
        <v>1392</v>
      </c>
      <c r="L910" s="159" t="s">
        <v>220</v>
      </c>
      <c r="M910" s="52"/>
      <c r="N910" s="61" t="s">
        <v>3817</v>
      </c>
      <c r="O910" s="38" t="str">
        <f>IF(Q910="", "NO PRIORITY", IF(ISNA(_xlfn.XLOOKUP(Q910, Organizations!Q:Q, Organizations!P:P, "")), "NO ORG NAME", IF(_xlfn.XLOOKUP(Q910, Organizations!Q:Q, Organizations!P:P, "")="", "NO PRIORITY", _xlfn.XLOOKUP(Q910, Organizations!Q:Q, Organizations!P:P, ""))))</f>
        <v>NO PRIORITY</v>
      </c>
    </row>
    <row r="911" spans="2:15" ht="30.2" customHeight="1">
      <c r="B911" s="212" t="str">
        <f>IF(D911="", "NO PRIORITY", IF(ISNA(_xlfn.XLOOKUP(D911, Organizations!C:C, Organizations!B:B, "")), "NO ORG NAME", IF(_xlfn.XLOOKUP(D911, Organizations!C:C, Organizations!B:B, "")="", "NO PRIORITY", _xlfn.XLOOKUP(D911, Organizations!C:C, Organizations!B:B, ""))))</f>
        <v>B</v>
      </c>
      <c r="C911" s="130" t="s">
        <v>3818</v>
      </c>
      <c r="D911" s="161" t="s">
        <v>662</v>
      </c>
      <c r="E911" s="160" t="s">
        <v>2542</v>
      </c>
      <c r="F911" s="36" t="s">
        <v>3819</v>
      </c>
      <c r="G911" s="48"/>
      <c r="H911" s="159" t="s">
        <v>150</v>
      </c>
      <c r="I911" s="52"/>
      <c r="J911" s="38" t="s">
        <v>3820</v>
      </c>
      <c r="K911" s="38" t="s">
        <v>663</v>
      </c>
      <c r="L911" s="159" t="s">
        <v>152</v>
      </c>
      <c r="M911" s="52">
        <v>42102</v>
      </c>
      <c r="N911" s="61" t="s">
        <v>3821</v>
      </c>
      <c r="O911" s="38" t="str">
        <f>IF(Q911="", "NO PRIORITY", IF(ISNA(_xlfn.XLOOKUP(Q911, Organizations!Q:Q, Organizations!P:P, "")), "NO ORG NAME", IF(_xlfn.XLOOKUP(Q911, Organizations!Q:Q, Organizations!P:P, "")="", "NO PRIORITY", _xlfn.XLOOKUP(Q911, Organizations!Q:Q, Organizations!P:P, ""))))</f>
        <v>NO PRIORITY</v>
      </c>
    </row>
    <row r="912" spans="2:15" ht="30.2" customHeight="1">
      <c r="B912" s="212" t="str">
        <f>IF(D912="", "NO PRIORITY", IF(ISNA(_xlfn.XLOOKUP(D912, Organizations!C:C, Organizations!B:B, "")), "NO ORG NAME", IF(_xlfn.XLOOKUP(D912, Organizations!C:C, Organizations!B:B, "")="", "NO PRIORITY", _xlfn.XLOOKUP(D912, Organizations!C:C, Organizations!B:B, ""))))</f>
        <v>NO PRIORITY</v>
      </c>
      <c r="C912" s="130" t="s">
        <v>3822</v>
      </c>
      <c r="D912" s="161" t="s">
        <v>2190</v>
      </c>
      <c r="E912" s="160" t="s">
        <v>2403</v>
      </c>
      <c r="F912" s="427" t="s">
        <v>3823</v>
      </c>
      <c r="G912" s="48"/>
      <c r="H912" s="159" t="s">
        <v>150</v>
      </c>
      <c r="I912" s="52"/>
      <c r="J912" s="38"/>
      <c r="K912" s="38"/>
      <c r="L912" s="159"/>
      <c r="M912" s="52"/>
      <c r="N912" s="61"/>
      <c r="O912" s="38" t="str">
        <f>IF(Q912="", "NO PRIORITY", IF(ISNA(_xlfn.XLOOKUP(Q912, Organizations!Q:Q, Organizations!P:P, "")), "NO ORG NAME", IF(_xlfn.XLOOKUP(Q912, Organizations!Q:Q, Organizations!P:P, "")="", "NO PRIORITY", _xlfn.XLOOKUP(Q912, Organizations!Q:Q, Organizations!P:P, ""))))</f>
        <v>NO PRIORITY</v>
      </c>
    </row>
    <row r="913" spans="2:15" ht="30.2" customHeight="1">
      <c r="B913" s="212" t="str">
        <f>IF(D913="", "NO PRIORITY", IF(ISNA(_xlfn.XLOOKUP(D913, Organizations!C:C, Organizations!B:B, "")), "NO ORG NAME", IF(_xlfn.XLOOKUP(D913, Organizations!C:C, Organizations!B:B, "")="", "NO PRIORITY", _xlfn.XLOOKUP(D913, Organizations!C:C, Organizations!B:B, ""))))</f>
        <v>A+</v>
      </c>
      <c r="C913" s="130" t="s">
        <v>3824</v>
      </c>
      <c r="D913" s="161" t="s">
        <v>160</v>
      </c>
      <c r="E913" s="160" t="s">
        <v>2438</v>
      </c>
      <c r="F913" s="427" t="s">
        <v>3825</v>
      </c>
      <c r="G913" s="48"/>
      <c r="H913" s="159" t="s">
        <v>141</v>
      </c>
      <c r="I913" s="52"/>
      <c r="J913" s="38"/>
      <c r="K913" s="38"/>
      <c r="L913" s="159"/>
      <c r="M913" s="52"/>
      <c r="N913" s="61"/>
      <c r="O913" s="38" t="str">
        <f>IF(Q913="", "NO PRIORITY", IF(ISNA(_xlfn.XLOOKUP(Q913, Organizations!Q:Q, Organizations!P:P, "")), "NO ORG NAME", IF(_xlfn.XLOOKUP(Q913, Organizations!Q:Q, Organizations!P:P, "")="", "NO PRIORITY", _xlfn.XLOOKUP(Q913, Organizations!Q:Q, Organizations!P:P, ""))))</f>
        <v>NO PRIORITY</v>
      </c>
    </row>
    <row r="914" spans="2:15" ht="30.2" customHeight="1">
      <c r="B914" s="212" t="str">
        <f>IF(D914="", "NO PRIORITY", IF(ISNA(_xlfn.XLOOKUP(D914, Organizations!C:C, Organizations!B:B, "")), "NO ORG NAME", IF(_xlfn.XLOOKUP(D914, Organizations!C:C, Organizations!B:B, "")="", "NO PRIORITY", _xlfn.XLOOKUP(D914, Organizations!C:C, Organizations!B:B, ""))))</f>
        <v>NO PRIORITY</v>
      </c>
      <c r="C914" s="130" t="s">
        <v>3826</v>
      </c>
      <c r="D914" s="161" t="s">
        <v>2200</v>
      </c>
      <c r="E914" s="160" t="s">
        <v>2438</v>
      </c>
      <c r="F914" s="427" t="s">
        <v>3827</v>
      </c>
      <c r="G914" s="48"/>
      <c r="H914" s="159" t="s">
        <v>150</v>
      </c>
      <c r="I914" s="52"/>
      <c r="J914" s="38"/>
      <c r="K914" s="38"/>
      <c r="L914" s="159"/>
      <c r="M914" s="52"/>
      <c r="N914" s="61"/>
      <c r="O914" s="38" t="str">
        <f>IF(Q914="", "NO PRIORITY", IF(ISNA(_xlfn.XLOOKUP(Q914, Organizations!Q:Q, Organizations!P:P, "")), "NO ORG NAME", IF(_xlfn.XLOOKUP(Q914, Organizations!Q:Q, Organizations!P:P, "")="", "NO PRIORITY", _xlfn.XLOOKUP(Q914, Organizations!Q:Q, Organizations!P:P, ""))))</f>
        <v>NO PRIORITY</v>
      </c>
    </row>
    <row r="915" spans="2:15" ht="30.2" customHeight="1">
      <c r="B915" s="212" t="str">
        <f>IF(D915="", "NO PRIORITY", IF(ISNA(_xlfn.XLOOKUP(D915, Organizations!C:C, Organizations!B:B, "")), "NO ORG NAME", IF(_xlfn.XLOOKUP(D915, Organizations!C:C, Organizations!B:B, "")="", "NO PRIORITY", _xlfn.XLOOKUP(D915, Organizations!C:C, Organizations!B:B, ""))))</f>
        <v>NO PRIORITY</v>
      </c>
      <c r="C915" s="130" t="s">
        <v>3828</v>
      </c>
      <c r="D915" s="161" t="s">
        <v>2204</v>
      </c>
      <c r="E915" s="160" t="s">
        <v>2438</v>
      </c>
      <c r="F915" s="36"/>
      <c r="G915" s="48"/>
      <c r="H915" s="159"/>
      <c r="I915" s="52"/>
      <c r="J915" s="38"/>
      <c r="K915" s="38"/>
      <c r="L915" s="159"/>
      <c r="M915" s="52"/>
      <c r="N915" s="61"/>
      <c r="O915" s="38" t="str">
        <f>IF(Q915="", "NO PRIORITY", IF(ISNA(_xlfn.XLOOKUP(Q915, Organizations!Q:Q, Organizations!P:P, "")), "NO ORG NAME", IF(_xlfn.XLOOKUP(Q915, Organizations!Q:Q, Organizations!P:P, "")="", "NO PRIORITY", _xlfn.XLOOKUP(Q915, Organizations!Q:Q, Organizations!P:P, ""))))</f>
        <v>NO PRIORITY</v>
      </c>
    </row>
    <row r="916" spans="2:15" ht="30.2" customHeight="1">
      <c r="B916" s="212" t="str">
        <f>IF(D916="", "NO PRIORITY", IF(ISNA(_xlfn.XLOOKUP(D916, Organizations!C:C, Organizations!B:B, "")), "NO ORG NAME", IF(_xlfn.XLOOKUP(D916, Organizations!C:C, Organizations!B:B, "")="", "NO PRIORITY", _xlfn.XLOOKUP(D916, Organizations!C:C, Organizations!B:B, ""))))</f>
        <v>A</v>
      </c>
      <c r="C916" s="130" t="s">
        <v>3829</v>
      </c>
      <c r="D916" s="161" t="s">
        <v>2215</v>
      </c>
      <c r="E916" s="160" t="s">
        <v>2438</v>
      </c>
      <c r="F916" s="427" t="s">
        <v>3830</v>
      </c>
      <c r="G916" s="48"/>
      <c r="H916" s="159" t="s">
        <v>141</v>
      </c>
      <c r="I916" s="52"/>
      <c r="J916" s="38"/>
      <c r="K916" s="38"/>
      <c r="L916" s="159"/>
      <c r="M916" s="52"/>
      <c r="N916" s="61"/>
      <c r="O916" s="38" t="str">
        <f>IF(Q916="", "NO PRIORITY", IF(ISNA(_xlfn.XLOOKUP(Q916, Organizations!Q:Q, Organizations!P:P, "")), "NO ORG NAME", IF(_xlfn.XLOOKUP(Q916, Organizations!Q:Q, Organizations!P:P, "")="", "NO PRIORITY", _xlfn.XLOOKUP(Q916, Organizations!Q:Q, Organizations!P:P, ""))))</f>
        <v>NO PRIORITY</v>
      </c>
    </row>
    <row r="917" spans="2:15" ht="30.2" customHeight="1">
      <c r="B917" s="212" t="str">
        <f>IF(D917="", "NO PRIORITY", IF(ISNA(_xlfn.XLOOKUP(D917, Organizations!C:C, Organizations!B:B, "")), "NO ORG NAME", IF(_xlfn.XLOOKUP(D917, Organizations!C:C, Organizations!B:B, "")="", "NO PRIORITY", _xlfn.XLOOKUP(D917, Organizations!C:C, Organizations!B:B, ""))))</f>
        <v>A</v>
      </c>
      <c r="C917" s="130" t="s">
        <v>3831</v>
      </c>
      <c r="D917" s="161" t="s">
        <v>2216</v>
      </c>
      <c r="E917" s="160" t="s">
        <v>2512</v>
      </c>
      <c r="F917" s="36"/>
      <c r="G917" s="48"/>
      <c r="H917" s="159" t="s">
        <v>141</v>
      </c>
      <c r="I917" s="52"/>
      <c r="J917" s="38"/>
      <c r="K917" s="38"/>
      <c r="L917" s="159"/>
      <c r="M917" s="52"/>
      <c r="N917" s="61"/>
      <c r="O917" s="38" t="str">
        <f>IF(Q917="", "NO PRIORITY", IF(ISNA(_xlfn.XLOOKUP(Q917, Organizations!Q:Q, Organizations!P:P, "")), "NO ORG NAME", IF(_xlfn.XLOOKUP(Q917, Organizations!Q:Q, Organizations!P:P, "")="", "NO PRIORITY", _xlfn.XLOOKUP(Q917, Organizations!Q:Q, Organizations!P:P, ""))))</f>
        <v>NO PRIORITY</v>
      </c>
    </row>
    <row r="918" spans="2:15" ht="30.2" customHeight="1">
      <c r="B918" s="212" t="str">
        <f>IF(D918="", "NO PRIORITY", IF(ISNA(_xlfn.XLOOKUP(D918, Organizations!C:C, Organizations!B:B, "")), "NO ORG NAME", IF(_xlfn.XLOOKUP(D918, Organizations!C:C, Organizations!B:B, "")="", "NO PRIORITY", _xlfn.XLOOKUP(D918, Organizations!C:C, Organizations!B:B, ""))))</f>
        <v>A</v>
      </c>
      <c r="C918" s="130" t="s">
        <v>3832</v>
      </c>
      <c r="D918" s="161" t="s">
        <v>2218</v>
      </c>
      <c r="E918" s="160" t="s">
        <v>3158</v>
      </c>
      <c r="F918" s="427" t="s">
        <v>3833</v>
      </c>
      <c r="G918" s="48"/>
      <c r="H918" s="159" t="s">
        <v>141</v>
      </c>
      <c r="I918" s="52"/>
      <c r="J918" s="38"/>
      <c r="K918" s="38"/>
      <c r="L918" s="159"/>
      <c r="M918" s="52"/>
      <c r="N918" s="61"/>
      <c r="O918" s="38" t="str">
        <f>IF(Q918="", "NO PRIORITY", IF(ISNA(_xlfn.XLOOKUP(Q918, Organizations!Q:Q, Organizations!P:P, "")), "NO ORG NAME", IF(_xlfn.XLOOKUP(Q918, Organizations!Q:Q, Organizations!P:P, "")="", "NO PRIORITY", _xlfn.XLOOKUP(Q918, Organizations!Q:Q, Organizations!P:P, ""))))</f>
        <v>NO PRIORITY</v>
      </c>
    </row>
    <row r="919" spans="2:15" ht="30.2" customHeight="1">
      <c r="B919" s="212" t="str">
        <f>IF(D919="", "NO PRIORITY", IF(ISNA(_xlfn.XLOOKUP(D919, Organizations!C:C, Organizations!B:B, "")), "NO ORG NAME", IF(_xlfn.XLOOKUP(D919, Organizations!C:C, Organizations!B:B, "")="", "NO PRIORITY", _xlfn.XLOOKUP(D919, Organizations!C:C, Organizations!B:B, ""))))</f>
        <v>A</v>
      </c>
      <c r="C919" s="130" t="s">
        <v>3834</v>
      </c>
      <c r="D919" s="161" t="s">
        <v>2220</v>
      </c>
      <c r="E919" s="160" t="s">
        <v>2438</v>
      </c>
      <c r="F919" s="427" t="s">
        <v>3835</v>
      </c>
      <c r="G919" s="48"/>
      <c r="H919" s="159" t="s">
        <v>141</v>
      </c>
      <c r="I919" s="52"/>
      <c r="J919" s="38"/>
      <c r="K919" s="38"/>
      <c r="L919" s="159"/>
      <c r="M919" s="52"/>
      <c r="N919" s="61"/>
      <c r="O919" s="38" t="str">
        <f>IF(Q919="", "NO PRIORITY", IF(ISNA(_xlfn.XLOOKUP(Q919, Organizations!Q:Q, Organizations!P:P, "")), "NO ORG NAME", IF(_xlfn.XLOOKUP(Q919, Organizations!Q:Q, Organizations!P:P, "")="", "NO PRIORITY", _xlfn.XLOOKUP(Q919, Organizations!Q:Q, Organizations!P:P, ""))))</f>
        <v>NO PRIORITY</v>
      </c>
    </row>
    <row r="920" spans="2:15" ht="30.2" customHeight="1">
      <c r="B920" s="212" t="str">
        <f>IF(D920="", "NO PRIORITY", IF(ISNA(_xlfn.XLOOKUP(D920, Organizations!C:C, Organizations!B:B, "")), "NO ORG NAME", IF(_xlfn.XLOOKUP(D920, Organizations!C:C, Organizations!B:B, "")="", "NO PRIORITY", _xlfn.XLOOKUP(D920, Organizations!C:C, Organizations!B:B, ""))))</f>
        <v>A</v>
      </c>
      <c r="C920" s="130" t="s">
        <v>3836</v>
      </c>
      <c r="D920" s="161" t="s">
        <v>2223</v>
      </c>
      <c r="E920" s="160" t="s">
        <v>2380</v>
      </c>
      <c r="F920" s="427" t="s">
        <v>3837</v>
      </c>
      <c r="G920" s="48"/>
      <c r="H920" s="159" t="s">
        <v>141</v>
      </c>
      <c r="I920" s="52"/>
      <c r="J920" s="38"/>
      <c r="K920" s="38"/>
      <c r="L920" s="159"/>
      <c r="M920" s="52"/>
      <c r="N920" s="61"/>
      <c r="O920" s="38" t="str">
        <f>IF(Q920="", "NO PRIORITY", IF(ISNA(_xlfn.XLOOKUP(Q920, Organizations!Q:Q, Organizations!P:P, "")), "NO ORG NAME", IF(_xlfn.XLOOKUP(Q920, Organizations!Q:Q, Organizations!P:P, "")="", "NO PRIORITY", _xlfn.XLOOKUP(Q920, Organizations!Q:Q, Organizations!P:P, ""))))</f>
        <v>NO PRIORITY</v>
      </c>
    </row>
    <row r="921" spans="2:15" ht="30.2" customHeight="1">
      <c r="B921" s="212" t="str">
        <f>IF(D921="", "NO PRIORITY", IF(ISNA(_xlfn.XLOOKUP(D921, Organizations!C:C, Organizations!B:B, "")), "NO ORG NAME", IF(_xlfn.XLOOKUP(D921, Organizations!C:C, Organizations!B:B, "")="", "NO PRIORITY", _xlfn.XLOOKUP(D921, Organizations!C:C, Organizations!B:B, ""))))</f>
        <v>A</v>
      </c>
      <c r="C921" s="130" t="s">
        <v>3838</v>
      </c>
      <c r="D921" s="161" t="s">
        <v>2224</v>
      </c>
      <c r="E921" s="160" t="s">
        <v>2438</v>
      </c>
      <c r="F921" s="36"/>
      <c r="G921" s="48"/>
      <c r="H921" s="159" t="s">
        <v>141</v>
      </c>
      <c r="I921" s="52"/>
      <c r="J921" s="38"/>
      <c r="K921" s="38"/>
      <c r="L921" s="159"/>
      <c r="M921" s="52"/>
      <c r="N921" s="61"/>
      <c r="O921" s="38" t="str">
        <f>IF(Q921="", "NO PRIORITY", IF(ISNA(_xlfn.XLOOKUP(Q921, Organizations!Q:Q, Organizations!P:P, "")), "NO ORG NAME", IF(_xlfn.XLOOKUP(Q921, Organizations!Q:Q, Organizations!P:P, "")="", "NO PRIORITY", _xlfn.XLOOKUP(Q921, Organizations!Q:Q, Organizations!P:P, ""))))</f>
        <v>NO PRIORITY</v>
      </c>
    </row>
    <row r="922" spans="2:15" ht="30.2" customHeight="1">
      <c r="B922" s="212" t="str">
        <f>IF(D922="", "NO PRIORITY", IF(ISNA(_xlfn.XLOOKUP(D922, Organizations!C:C, Organizations!B:B, "")), "NO ORG NAME", IF(_xlfn.XLOOKUP(D922, Organizations!C:C, Organizations!B:B, "")="", "NO PRIORITY", _xlfn.XLOOKUP(D922, Organizations!C:C, Organizations!B:B, ""))))</f>
        <v>A</v>
      </c>
      <c r="C922" s="130" t="s">
        <v>3839</v>
      </c>
      <c r="D922" s="161" t="s">
        <v>2251</v>
      </c>
      <c r="E922" s="160" t="s">
        <v>2403</v>
      </c>
      <c r="F922" s="36"/>
      <c r="G922" s="48" t="s">
        <v>3840</v>
      </c>
      <c r="H922" s="159" t="s">
        <v>166</v>
      </c>
      <c r="I922" s="52"/>
      <c r="J922" s="38"/>
      <c r="K922" s="38"/>
      <c r="L922" s="159"/>
      <c r="M922" s="52"/>
      <c r="N922" s="61"/>
      <c r="O922" s="38" t="str">
        <f>IF(Q922="", "NO PRIORITY", IF(ISNA(_xlfn.XLOOKUP(Q922, Organizations!Q:Q, Organizations!P:P, "")), "NO ORG NAME", IF(_xlfn.XLOOKUP(Q922, Organizations!Q:Q, Organizations!P:P, "")="", "NO PRIORITY", _xlfn.XLOOKUP(Q922, Organizations!Q:Q, Organizations!P:P, ""))))</f>
        <v>NO PRIORITY</v>
      </c>
    </row>
    <row r="923" spans="2:15" ht="30.2" customHeight="1">
      <c r="B923" s="212" t="str">
        <f>IF(D923="", "NO PRIORITY", IF(ISNA(_xlfn.XLOOKUP(D923, Organizations!C:C, Organizations!B:B, "")), "NO ORG NAME", IF(_xlfn.XLOOKUP(D923, Organizations!C:C, Organizations!B:B, "")="", "NO PRIORITY", _xlfn.XLOOKUP(D923, Organizations!C:C, Organizations!B:B, ""))))</f>
        <v>A</v>
      </c>
      <c r="C923" s="130" t="s">
        <v>3841</v>
      </c>
      <c r="D923" s="161" t="s">
        <v>2253</v>
      </c>
      <c r="E923" s="160" t="s">
        <v>2438</v>
      </c>
      <c r="F923" s="427" t="s">
        <v>3842</v>
      </c>
      <c r="G923" s="48"/>
      <c r="H923" s="159" t="s">
        <v>150</v>
      </c>
      <c r="I923" s="52"/>
      <c r="J923" s="38"/>
      <c r="K923" s="38"/>
      <c r="L923" s="159"/>
      <c r="M923" s="52"/>
      <c r="N923" s="61"/>
      <c r="O923" s="38" t="str">
        <f>IF(Q923="", "NO PRIORITY", IF(ISNA(_xlfn.XLOOKUP(Q923, Organizations!Q:Q, Organizations!P:P, "")), "NO ORG NAME", IF(_xlfn.XLOOKUP(Q923, Organizations!Q:Q, Organizations!P:P, "")="", "NO PRIORITY", _xlfn.XLOOKUP(Q923, Organizations!Q:Q, Organizations!P:P, ""))))</f>
        <v>NO PRIORITY</v>
      </c>
    </row>
    <row r="924" spans="2:15" ht="30.2" customHeight="1">
      <c r="B924" s="212" t="str">
        <f>IF(D924="", "NO PRIORITY", IF(ISNA(_xlfn.XLOOKUP(D924, Organizations!C:C, Organizations!B:B, "")), "NO ORG NAME", IF(_xlfn.XLOOKUP(D924, Organizations!C:C, Organizations!B:B, "")="", "NO PRIORITY", _xlfn.XLOOKUP(D924, Organizations!C:C, Organizations!B:B, ""))))</f>
        <v>A</v>
      </c>
      <c r="C924" s="130" t="s">
        <v>3843</v>
      </c>
      <c r="D924" s="161" t="s">
        <v>2255</v>
      </c>
      <c r="E924" s="160" t="s">
        <v>2403</v>
      </c>
      <c r="F924" s="36"/>
      <c r="G924" s="48"/>
      <c r="H924" s="159" t="s">
        <v>141</v>
      </c>
      <c r="I924" s="52"/>
      <c r="J924" s="38"/>
      <c r="K924" s="38"/>
      <c r="L924" s="159"/>
      <c r="M924" s="52"/>
      <c r="N924" s="61"/>
      <c r="O924" s="38" t="str">
        <f>IF(Q924="", "NO PRIORITY", IF(ISNA(_xlfn.XLOOKUP(Q924, Organizations!Q:Q, Organizations!P:P, "")), "NO ORG NAME", IF(_xlfn.XLOOKUP(Q924, Organizations!Q:Q, Organizations!P:P, "")="", "NO PRIORITY", _xlfn.XLOOKUP(Q924, Organizations!Q:Q, Organizations!P:P, ""))))</f>
        <v>NO PRIORITY</v>
      </c>
    </row>
    <row r="925" spans="2:15" ht="30.2" customHeight="1">
      <c r="B925" s="212" t="s">
        <v>3844</v>
      </c>
      <c r="C925" s="130" t="s">
        <v>3845</v>
      </c>
      <c r="D925" s="161" t="s">
        <v>616</v>
      </c>
      <c r="E925" s="160" t="s">
        <v>2542</v>
      </c>
      <c r="F925" s="36"/>
      <c r="G925" s="48"/>
      <c r="H925" s="159" t="s">
        <v>138</v>
      </c>
      <c r="I925" s="52"/>
      <c r="J925" s="38"/>
      <c r="K925" s="38"/>
      <c r="L925" s="159"/>
      <c r="M925" s="52"/>
      <c r="N925" s="61"/>
      <c r="O925" s="38" t="str">
        <f>IF(Q925="", "NO PRIORITY", IF(ISNA(_xlfn.XLOOKUP(Q925, Organizations!Q:Q, Organizations!P:P, "")), "NO ORG NAME", IF(_xlfn.XLOOKUP(Q925, Organizations!Q:Q, Organizations!P:P, "")="", "NO PRIORITY", _xlfn.XLOOKUP(Q925, Organizations!Q:Q, Organizations!P:P, ""))))</f>
        <v>NO PRIORITY</v>
      </c>
    </row>
    <row r="926" spans="2:15" ht="30.2" customHeight="1">
      <c r="B926" s="212" t="str">
        <f>IF(D926="", "NO PRIORITY", IF(ISNA(_xlfn.XLOOKUP(D926, Organizations!C:C, Organizations!B:B, "")), "NO ORG NAME", IF(_xlfn.XLOOKUP(D926, Organizations!C:C, Organizations!B:B, "")="", "NO PRIORITY", _xlfn.XLOOKUP(D926, Organizations!C:C, Organizations!B:B, ""))))</f>
        <v>A</v>
      </c>
      <c r="C926" s="130" t="s">
        <v>3661</v>
      </c>
      <c r="D926" s="161" t="s">
        <v>237</v>
      </c>
      <c r="E926" s="160" t="s">
        <v>2377</v>
      </c>
      <c r="F926" s="36"/>
      <c r="G926" s="48"/>
      <c r="H926" s="159" t="s">
        <v>138</v>
      </c>
      <c r="I926" s="52"/>
      <c r="J926" s="38"/>
      <c r="K926" s="38"/>
      <c r="L926" s="159"/>
      <c r="M926" s="52"/>
      <c r="N926" s="61"/>
      <c r="O926" s="38" t="str">
        <f>IF(Q926="", "NO PRIORITY", IF(ISNA(_xlfn.XLOOKUP(Q926, Organizations!Q:Q, Organizations!P:P, "")), "NO ORG NAME", IF(_xlfn.XLOOKUP(Q926, Organizations!Q:Q, Organizations!P:P, "")="", "NO PRIORITY", _xlfn.XLOOKUP(Q926, Organizations!Q:Q, Organizations!P:P, ""))))</f>
        <v>NO PRIORITY</v>
      </c>
    </row>
    <row r="927" spans="2:15" ht="30.2" customHeight="1">
      <c r="B927" s="212" t="s">
        <v>139</v>
      </c>
      <c r="C927" s="130" t="s">
        <v>3006</v>
      </c>
      <c r="D927" s="161" t="s">
        <v>707</v>
      </c>
      <c r="E927" s="160" t="s">
        <v>2380</v>
      </c>
      <c r="F927" s="36"/>
      <c r="G927" s="48"/>
      <c r="H927" s="159" t="s">
        <v>138</v>
      </c>
      <c r="I927" s="52"/>
      <c r="J927" s="38"/>
      <c r="K927" s="38"/>
      <c r="L927" s="159"/>
      <c r="M927" s="52"/>
      <c r="N927" s="469"/>
      <c r="O927" s="38" t="str">
        <f>IF(Q927="", "NO PRIORITY", IF(ISNA(_xlfn.XLOOKUP(Q927, Organizations!Q:Q, Organizations!P:P, "")), "NO ORG NAME", IF(_xlfn.XLOOKUP(Q927, Organizations!Q:Q, Organizations!P:P, "")="", "NO PRIORITY", _xlfn.XLOOKUP(Q927, Organizations!Q:Q, Organizations!P:P, ""))))</f>
        <v>NO PRIORITY</v>
      </c>
    </row>
    <row r="928" spans="2:15" ht="30.2" customHeight="1">
      <c r="B928" s="212" t="str">
        <f>IF(D928="", "NO PRIORITY", IF(ISNA(_xlfn.XLOOKUP(D928, Organizations!C:C, Organizations!B:B, "")), "NO ORG NAME", IF(_xlfn.XLOOKUP(D928, Organizations!C:C, Organizations!B:B, "")="", "NO PRIORITY", _xlfn.XLOOKUP(D928, Organizations!C:C, Organizations!B:B, ""))))</f>
        <v>NO PRIORITY</v>
      </c>
      <c r="C928" s="130" t="s">
        <v>3846</v>
      </c>
      <c r="D928" s="161" t="s">
        <v>1682</v>
      </c>
      <c r="E928" s="160" t="s">
        <v>2380</v>
      </c>
      <c r="F928" s="36"/>
      <c r="G928" s="48"/>
      <c r="H928" s="159" t="s">
        <v>287</v>
      </c>
      <c r="I928" s="52"/>
      <c r="J928" s="38" t="s">
        <v>3847</v>
      </c>
      <c r="K928" s="38" t="s">
        <v>1548</v>
      </c>
      <c r="L928" s="159" t="s">
        <v>145</v>
      </c>
      <c r="M928" s="52">
        <v>60181</v>
      </c>
      <c r="N928" s="61"/>
      <c r="O928" s="38" t="str">
        <f>IF(Q928="", "NO PRIORITY", IF(ISNA(_xlfn.XLOOKUP(Q928, Organizations!Q:Q, Organizations!P:P, "")), "NO ORG NAME", IF(_xlfn.XLOOKUP(Q928, Organizations!Q:Q, Organizations!P:P, "")="", "NO PRIORITY", _xlfn.XLOOKUP(Q928, Organizations!Q:Q, Organizations!P:P, ""))))</f>
        <v>NO PRIORITY</v>
      </c>
    </row>
    <row r="929" spans="2:15" ht="30.2" customHeight="1">
      <c r="B929" s="212" t="str">
        <f>IF(D929="", "NO PRIORITY", IF(ISNA(_xlfn.XLOOKUP(D929, Organizations!C:C, Organizations!B:B, "")), "NO ORG NAME", IF(_xlfn.XLOOKUP(D929, Organizations!C:C, Organizations!B:B, "")="", "NO PRIORITY", _xlfn.XLOOKUP(D929, Organizations!C:C, Organizations!B:B, ""))))</f>
        <v>NO PRIORITY</v>
      </c>
      <c r="C929" s="130" t="s">
        <v>3848</v>
      </c>
      <c r="D929" s="161" t="s">
        <v>2267</v>
      </c>
      <c r="E929" s="160" t="s">
        <v>2403</v>
      </c>
      <c r="F929" s="427" t="s">
        <v>3849</v>
      </c>
      <c r="G929" s="48"/>
      <c r="H929" s="159" t="s">
        <v>150</v>
      </c>
      <c r="I929" s="52"/>
      <c r="J929" s="38"/>
      <c r="K929" s="38"/>
      <c r="L929" s="159"/>
      <c r="M929" s="52"/>
      <c r="N929" s="61"/>
      <c r="O929" s="38" t="str">
        <f>IF(Q929="", "NO PRIORITY", IF(ISNA(_xlfn.XLOOKUP(Q929, Organizations!Q:Q, Organizations!P:P, "")), "NO ORG NAME", IF(_xlfn.XLOOKUP(Q929, Organizations!Q:Q, Organizations!P:P, "")="", "NO PRIORITY", _xlfn.XLOOKUP(Q929, Organizations!Q:Q, Organizations!P:P, ""))))</f>
        <v>NO PRIORITY</v>
      </c>
    </row>
    <row r="930" spans="2:15" ht="30.2" customHeight="1">
      <c r="B930" s="212" t="str">
        <f>IF(D930="", "NO PRIORITY", IF(ISNA(_xlfn.XLOOKUP(D930, Organizations!C:C, Organizations!B:B, "")), "NO ORG NAME", IF(_xlfn.XLOOKUP(D930, Organizations!C:C, Organizations!B:B, "")="", "NO PRIORITY", _xlfn.XLOOKUP(D930, Organizations!C:C, Organizations!B:B, ""))))</f>
        <v>NO PRIORITY</v>
      </c>
      <c r="C930" s="130" t="s">
        <v>2271</v>
      </c>
      <c r="D930" s="161" t="s">
        <v>2270</v>
      </c>
      <c r="E930" s="160" t="s">
        <v>3000</v>
      </c>
      <c r="F930" s="427" t="s">
        <v>3850</v>
      </c>
      <c r="G930" s="48" t="s">
        <v>3851</v>
      </c>
      <c r="H930" s="159" t="s">
        <v>150</v>
      </c>
      <c r="I930" s="52"/>
      <c r="J930" s="38"/>
      <c r="K930" s="38"/>
      <c r="L930" s="159"/>
      <c r="M930" s="52"/>
      <c r="N930" s="61"/>
      <c r="O930" s="38" t="str">
        <f>IF(Q930="", "NO PRIORITY", IF(ISNA(_xlfn.XLOOKUP(Q930, Organizations!Q:Q, Organizations!P:P, "")), "NO ORG NAME", IF(_xlfn.XLOOKUP(Q930, Organizations!Q:Q, Organizations!P:P, "")="", "NO PRIORITY", _xlfn.XLOOKUP(Q930, Organizations!Q:Q, Organizations!P:P, ""))))</f>
        <v>NO PRIORITY</v>
      </c>
    </row>
    <row r="931" spans="2:15" ht="30.2" customHeight="1">
      <c r="B931" s="212" t="str">
        <f>IF(D931="", "NO PRIORITY", IF(ISNA(_xlfn.XLOOKUP(D931, Organizations!C:C, Organizations!B:B, "")), "NO ORG NAME", IF(_xlfn.XLOOKUP(D931, Organizations!C:C, Organizations!B:B, "")="", "NO PRIORITY", _xlfn.XLOOKUP(D931, Organizations!C:C, Organizations!B:B, ""))))</f>
        <v>A</v>
      </c>
      <c r="C931" s="130" t="s">
        <v>3852</v>
      </c>
      <c r="D931" s="161" t="s">
        <v>12</v>
      </c>
      <c r="E931" s="160" t="s">
        <v>2438</v>
      </c>
      <c r="F931" s="427" t="s">
        <v>3853</v>
      </c>
      <c r="G931" s="48"/>
      <c r="H931" s="159" t="s">
        <v>141</v>
      </c>
      <c r="I931" s="52"/>
      <c r="J931" s="38"/>
      <c r="K931" s="38"/>
      <c r="L931" s="159"/>
      <c r="M931" s="52"/>
      <c r="N931" s="61"/>
      <c r="O931" s="38" t="str">
        <f>IF(Q931="", "NO PRIORITY", IF(ISNA(_xlfn.XLOOKUP(Q931, Organizations!Q:Q, Organizations!P:P, "")), "NO ORG NAME", IF(_xlfn.XLOOKUP(Q931, Organizations!Q:Q, Organizations!P:P, "")="", "NO PRIORITY", _xlfn.XLOOKUP(Q931, Organizations!Q:Q, Organizations!P:P, ""))))</f>
        <v>NO PRIORITY</v>
      </c>
    </row>
    <row r="932" spans="2:15" ht="30.2" customHeight="1">
      <c r="B932" s="212" t="str">
        <f>IF(D932="", "NO PRIORITY", IF(ISNA(_xlfn.XLOOKUP(D932, Organizations!C:C, Organizations!B:B, "")), "NO ORG NAME", IF(_xlfn.XLOOKUP(D932, Organizations!C:C, Organizations!B:B, "")="", "NO PRIORITY", _xlfn.XLOOKUP(D932, Organizations!C:C, Organizations!B:B, ""))))</f>
        <v>A</v>
      </c>
      <c r="C932" s="130" t="s">
        <v>3854</v>
      </c>
      <c r="D932" s="161" t="s">
        <v>2951</v>
      </c>
      <c r="E932" s="160" t="s">
        <v>2542</v>
      </c>
      <c r="F932" s="36"/>
      <c r="G932" s="48"/>
      <c r="H932" s="159" t="s">
        <v>138</v>
      </c>
      <c r="I932" s="52"/>
      <c r="J932" s="38"/>
      <c r="K932" s="38"/>
      <c r="L932" s="159"/>
      <c r="M932" s="52"/>
      <c r="N932" s="61" t="s">
        <v>3855</v>
      </c>
      <c r="O932" s="38" t="str">
        <f>IF(Q932="", "NO PRIORITY", IF(ISNA(_xlfn.XLOOKUP(Q932, Organizations!Q:Q, Organizations!P:P, "")), "NO ORG NAME", IF(_xlfn.XLOOKUP(Q932, Organizations!Q:Q, Organizations!P:P, "")="", "NO PRIORITY", _xlfn.XLOOKUP(Q932, Organizations!Q:Q, Organizations!P:P, ""))))</f>
        <v>NO PRIORITY</v>
      </c>
    </row>
    <row r="933" spans="2:15" ht="30.2" customHeight="1">
      <c r="B933" s="212" t="str">
        <f>IF(D933="", "NO PRIORITY", IF(ISNA(_xlfn.XLOOKUP(D933, Organizations!C:C, Organizations!B:B, "")), "NO ORG NAME", IF(_xlfn.XLOOKUP(D933, Organizations!C:C, Organizations!B:B, "")="", "NO PRIORITY", _xlfn.XLOOKUP(D933, Organizations!C:C, Organizations!B:B, ""))))</f>
        <v>A</v>
      </c>
      <c r="C933" s="130" t="s">
        <v>3856</v>
      </c>
      <c r="D933" s="161" t="s">
        <v>14</v>
      </c>
      <c r="E933" s="160" t="s">
        <v>2438</v>
      </c>
      <c r="F933" s="427" t="s">
        <v>3857</v>
      </c>
      <c r="G933" s="48"/>
      <c r="H933" s="159" t="s">
        <v>141</v>
      </c>
      <c r="I933" s="52"/>
      <c r="J933" s="38"/>
      <c r="K933" s="38"/>
      <c r="L933" s="159"/>
      <c r="M933" s="52"/>
      <c r="N933" s="61"/>
      <c r="O933" s="38" t="str">
        <f>IF(Q933="", "NO PRIORITY", IF(ISNA(_xlfn.XLOOKUP(Q933, Organizations!Q:Q, Organizations!P:P, "")), "NO ORG NAME", IF(_xlfn.XLOOKUP(Q933, Organizations!Q:Q, Organizations!P:P, "")="", "NO PRIORITY", _xlfn.XLOOKUP(Q933, Organizations!Q:Q, Organizations!P:P, ""))))</f>
        <v>NO PRIORITY</v>
      </c>
    </row>
    <row r="934" spans="2:15" ht="30.2" customHeight="1">
      <c r="B934" s="212" t="str">
        <f>IF(D934="", "NO PRIORITY", IF(ISNA(_xlfn.XLOOKUP(D934, Organizations!C:C, Organizations!B:B, "")), "NO ORG NAME", IF(_xlfn.XLOOKUP(D934, Organizations!C:C, Organizations!B:B, "")="", "NO PRIORITY", _xlfn.XLOOKUP(D934, Organizations!C:C, Organizations!B:B, ""))))</f>
        <v>B</v>
      </c>
      <c r="C934" s="130" t="s">
        <v>3858</v>
      </c>
      <c r="D934" s="161" t="s">
        <v>2289</v>
      </c>
      <c r="E934" s="160" t="s">
        <v>2780</v>
      </c>
      <c r="F934" s="427" t="s">
        <v>3859</v>
      </c>
      <c r="G934" s="48"/>
      <c r="H934" s="159" t="s">
        <v>141</v>
      </c>
      <c r="I934" s="52"/>
      <c r="J934" s="38"/>
      <c r="K934" s="38"/>
      <c r="L934" s="159"/>
      <c r="M934" s="52"/>
      <c r="N934" s="61"/>
      <c r="O934" s="38" t="str">
        <f>IF(Q934="", "NO PRIORITY", IF(ISNA(_xlfn.XLOOKUP(Q934, Organizations!Q:Q, Organizations!P:P, "")), "NO ORG NAME", IF(_xlfn.XLOOKUP(Q934, Organizations!Q:Q, Organizations!P:P, "")="", "NO PRIORITY", _xlfn.XLOOKUP(Q934, Organizations!Q:Q, Organizations!P:P, ""))))</f>
        <v>NO PRIORITY</v>
      </c>
    </row>
    <row r="935" spans="2:15" ht="30.2" customHeight="1">
      <c r="B935" s="212" t="str">
        <f>IF(D935="", "NO PRIORITY", IF(ISNA(_xlfn.XLOOKUP(D935, Organizations!C:C, Organizations!B:B, "")), "NO ORG NAME", IF(_xlfn.XLOOKUP(D935, Organizations!C:C, Organizations!B:B, "")="", "NO PRIORITY", _xlfn.XLOOKUP(D935, Organizations!C:C, Organizations!B:B, ""))))</f>
        <v>A</v>
      </c>
      <c r="C935" s="504" t="s">
        <v>3680</v>
      </c>
      <c r="D935" s="504" t="s">
        <v>15</v>
      </c>
      <c r="E935" s="160"/>
      <c r="F935" s="36"/>
      <c r="G935" s="48"/>
      <c r="H935" s="159"/>
      <c r="I935" s="52"/>
      <c r="J935" s="38"/>
      <c r="K935" s="38"/>
      <c r="L935" s="159"/>
      <c r="M935" s="52"/>
      <c r="N935" s="61"/>
      <c r="O935" s="38" t="str">
        <f>IF(Q935="", "NO PRIORITY", IF(ISNA(_xlfn.XLOOKUP(Q935, Organizations!Q:Q, Organizations!P:P, "")), "NO ORG NAME", IF(_xlfn.XLOOKUP(Q935, Organizations!Q:Q, Organizations!P:P, "")="", "NO PRIORITY", _xlfn.XLOOKUP(Q935, Organizations!Q:Q, Organizations!P:P, ""))))</f>
        <v>NO PRIORITY</v>
      </c>
    </row>
    <row r="936" spans="2:15" ht="30.2" customHeight="1">
      <c r="B936" s="212" t="str">
        <f>IF(D936="", "NO PRIORITY", IF(ISNA(_xlfn.XLOOKUP(D936, Organizations!C:C, Organizations!B:B, "")), "NO ORG NAME", IF(_xlfn.XLOOKUP(D936, Organizations!C:C, Organizations!B:B, "")="", "NO PRIORITY", _xlfn.XLOOKUP(D936, Organizations!C:C, Organizations!B:B, ""))))</f>
        <v>A</v>
      </c>
      <c r="C936" s="399" t="s">
        <v>3682</v>
      </c>
      <c r="D936" s="399" t="s">
        <v>17</v>
      </c>
      <c r="E936" s="160"/>
      <c r="F936" s="36"/>
      <c r="G936" s="48"/>
      <c r="H936" s="159"/>
      <c r="I936" s="52"/>
      <c r="J936" s="38"/>
      <c r="K936" s="38"/>
      <c r="L936" s="159"/>
      <c r="M936" s="52"/>
      <c r="N936" s="61"/>
      <c r="O936" s="38" t="str">
        <f>IF(Q936="", "NO PRIORITY", IF(ISNA(_xlfn.XLOOKUP(Q936, Organizations!Q:Q, Organizations!P:P, "")), "NO ORG NAME", IF(_xlfn.XLOOKUP(Q936, Organizations!Q:Q, Organizations!P:P, "")="", "NO PRIORITY", _xlfn.XLOOKUP(Q936, Organizations!Q:Q, Organizations!P:P, ""))))</f>
        <v>NO PRIORITY</v>
      </c>
    </row>
    <row r="937" spans="2:15" ht="30.2" customHeight="1">
      <c r="B937" s="212" t="str">
        <f>IF(D937="", "NO PRIORITY", IF(ISNA(_xlfn.XLOOKUP(D937, Organizations!C:C, Organizations!B:B, "")), "NO ORG NAME", IF(_xlfn.XLOOKUP(D937, Organizations!C:C, Organizations!B:B, "")="", "NO PRIORITY", _xlfn.XLOOKUP(D937, Organizations!C:C, Organizations!B:B, ""))))</f>
        <v>A</v>
      </c>
      <c r="C937" s="504" t="s">
        <v>3542</v>
      </c>
      <c r="D937" s="504" t="s">
        <v>18</v>
      </c>
      <c r="E937" s="160"/>
      <c r="F937" s="36"/>
      <c r="G937" s="48"/>
      <c r="H937" s="159"/>
      <c r="I937" s="52"/>
      <c r="J937" s="38"/>
      <c r="K937" s="38"/>
      <c r="L937" s="159"/>
      <c r="M937" s="52"/>
      <c r="N937" s="61"/>
      <c r="O937" s="38" t="str">
        <f>IF(Q937="", "NO PRIORITY", IF(ISNA(_xlfn.XLOOKUP(Q937, Organizations!Q:Q, Organizations!P:P, "")), "NO ORG NAME", IF(_xlfn.XLOOKUP(Q937, Organizations!Q:Q, Organizations!P:P, "")="", "NO PRIORITY", _xlfn.XLOOKUP(Q937, Organizations!Q:Q, Organizations!P:P, ""))))</f>
        <v>NO PRIORITY</v>
      </c>
    </row>
    <row r="938" spans="2:15" ht="30.2" customHeight="1">
      <c r="B938" s="212" t="str">
        <f>IF(D938="", "NO PRIORITY", IF(ISNA(_xlfn.XLOOKUP(D938, Organizations!C:C, Organizations!B:B, "")), "NO ORG NAME", IF(_xlfn.XLOOKUP(D938, Organizations!C:C, Organizations!B:B, "")="", "NO PRIORITY", _xlfn.XLOOKUP(D938, Organizations!C:C, Organizations!B:B, ""))))</f>
        <v>A</v>
      </c>
      <c r="C938" s="399" t="s">
        <v>3684</v>
      </c>
      <c r="D938" s="399" t="s">
        <v>19</v>
      </c>
      <c r="E938" s="160"/>
      <c r="F938" s="36"/>
      <c r="G938" s="48"/>
      <c r="H938" s="159"/>
      <c r="I938" s="52"/>
      <c r="J938" s="38"/>
      <c r="K938" s="38"/>
      <c r="L938" s="159"/>
      <c r="M938" s="52"/>
      <c r="N938" s="61"/>
      <c r="O938" s="38" t="str">
        <f>IF(Q938="", "NO PRIORITY", IF(ISNA(_xlfn.XLOOKUP(Q938, Organizations!Q:Q, Organizations!P:P, "")), "NO ORG NAME", IF(_xlfn.XLOOKUP(Q938, Organizations!Q:Q, Organizations!P:P, "")="", "NO PRIORITY", _xlfn.XLOOKUP(Q938, Organizations!Q:Q, Organizations!P:P, ""))))</f>
        <v>NO PRIORITY</v>
      </c>
    </row>
    <row r="939" spans="2:15" ht="30.2" customHeight="1">
      <c r="B939" s="212" t="str">
        <f>IF(D939="", "NO PRIORITY", IF(ISNA(_xlfn.XLOOKUP(D939, Organizations!C:C, Organizations!B:B, "")), "NO ORG NAME", IF(_xlfn.XLOOKUP(D939, Organizations!C:C, Organizations!B:B, "")="", "NO PRIORITY", _xlfn.XLOOKUP(D939, Organizations!C:C, Organizations!B:B, ""))))</f>
        <v>A</v>
      </c>
      <c r="C939" s="504" t="s">
        <v>3685</v>
      </c>
      <c r="D939" s="504" t="s">
        <v>20</v>
      </c>
      <c r="E939" s="160"/>
      <c r="F939" s="36"/>
      <c r="G939" s="48"/>
      <c r="H939" s="159"/>
      <c r="I939" s="52"/>
      <c r="J939" s="38"/>
      <c r="K939" s="38"/>
      <c r="L939" s="159"/>
      <c r="M939" s="52"/>
      <c r="N939" s="61"/>
      <c r="O939" s="38" t="str">
        <f>IF(Q939="", "NO PRIORITY", IF(ISNA(_xlfn.XLOOKUP(Q939, Organizations!Q:Q, Organizations!P:P, "")), "NO ORG NAME", IF(_xlfn.XLOOKUP(Q939, Organizations!Q:Q, Organizations!P:P, "")="", "NO PRIORITY", _xlfn.XLOOKUP(Q939, Organizations!Q:Q, Organizations!P:P, ""))))</f>
        <v>NO PRIORITY</v>
      </c>
    </row>
    <row r="940" spans="2:15" ht="30.2" customHeight="1">
      <c r="B940" s="212" t="str">
        <f>IF(D940="", "NO PRIORITY", IF(ISNA(_xlfn.XLOOKUP(D940, Organizations!C:C, Organizations!B:B, "")), "NO ORG NAME", IF(_xlfn.XLOOKUP(D940, Organizations!C:C, Organizations!B:B, "")="", "NO PRIORITY", _xlfn.XLOOKUP(D940, Organizations!C:C, Organizations!B:B, ""))))</f>
        <v>A</v>
      </c>
      <c r="C940" s="399" t="s">
        <v>3687</v>
      </c>
      <c r="D940" s="399" t="s">
        <v>21</v>
      </c>
      <c r="E940" s="160"/>
      <c r="F940" s="36"/>
      <c r="G940" s="48"/>
      <c r="H940" s="159"/>
      <c r="I940" s="52"/>
      <c r="J940" s="38"/>
      <c r="K940" s="38"/>
      <c r="L940" s="159"/>
      <c r="M940" s="52"/>
      <c r="N940" s="61"/>
      <c r="O940" s="38" t="str">
        <f>IF(Q940="", "NO PRIORITY", IF(ISNA(_xlfn.XLOOKUP(Q940, Organizations!Q:Q, Organizations!P:P, "")), "NO ORG NAME", IF(_xlfn.XLOOKUP(Q940, Organizations!Q:Q, Organizations!P:P, "")="", "NO PRIORITY", _xlfn.XLOOKUP(Q940, Organizations!Q:Q, Organizations!P:P, ""))))</f>
        <v>NO PRIORITY</v>
      </c>
    </row>
    <row r="941" spans="2:15" ht="30.2" customHeight="1">
      <c r="B941" s="212" t="str">
        <f>IF(D941="", "NO PRIORITY", IF(ISNA(_xlfn.XLOOKUP(D941, Organizations!C:C, Organizations!B:B, "")), "NO ORG NAME", IF(_xlfn.XLOOKUP(D941, Organizations!C:C, Organizations!B:B, "")="", "NO PRIORITY", _xlfn.XLOOKUP(D941, Organizations!C:C, Organizations!B:B, ""))))</f>
        <v>A</v>
      </c>
      <c r="C941" s="504" t="s">
        <v>3689</v>
      </c>
      <c r="D941" s="504" t="s">
        <v>22</v>
      </c>
      <c r="E941" s="160"/>
      <c r="F941" s="36"/>
      <c r="G941" s="48"/>
      <c r="H941" s="159"/>
      <c r="I941" s="52"/>
      <c r="J941" s="38"/>
      <c r="K941" s="38"/>
      <c r="L941" s="159"/>
      <c r="M941" s="52"/>
      <c r="N941" s="61"/>
      <c r="O941" s="38" t="str">
        <f>IF(Q941="", "NO PRIORITY", IF(ISNA(_xlfn.XLOOKUP(Q941, Organizations!Q:Q, Organizations!P:P, "")), "NO ORG NAME", IF(_xlfn.XLOOKUP(Q941, Organizations!Q:Q, Organizations!P:P, "")="", "NO PRIORITY", _xlfn.XLOOKUP(Q941, Organizations!Q:Q, Organizations!P:P, ""))))</f>
        <v>NO PRIORITY</v>
      </c>
    </row>
    <row r="942" spans="2:15" ht="30.2" customHeight="1">
      <c r="B942" s="212" t="str">
        <f>IF(D942="", "NO PRIORITY", IF(ISNA(_xlfn.XLOOKUP(D942, Organizations!C:C, Organizations!B:B, "")), "NO ORG NAME", IF(_xlfn.XLOOKUP(D942, Organizations!C:C, Organizations!B:B, "")="", "NO PRIORITY", _xlfn.XLOOKUP(D942, Organizations!C:C, Organizations!B:B, ""))))</f>
        <v>A</v>
      </c>
      <c r="C942" s="399" t="s">
        <v>3691</v>
      </c>
      <c r="D942" s="399" t="s">
        <v>23</v>
      </c>
      <c r="E942" s="160"/>
      <c r="F942" s="36"/>
      <c r="G942" s="48"/>
      <c r="H942" s="159"/>
      <c r="I942" s="52"/>
      <c r="J942" s="38"/>
      <c r="K942" s="38"/>
      <c r="L942" s="159"/>
      <c r="M942" s="52"/>
      <c r="N942" s="61"/>
      <c r="O942" s="38" t="str">
        <f>IF(Q942="", "NO PRIORITY", IF(ISNA(_xlfn.XLOOKUP(Q942, Organizations!Q:Q, Organizations!P:P, "")), "NO ORG NAME", IF(_xlfn.XLOOKUP(Q942, Organizations!Q:Q, Organizations!P:P, "")="", "NO PRIORITY", _xlfn.XLOOKUP(Q942, Organizations!Q:Q, Organizations!P:P, ""))))</f>
        <v>NO PRIORITY</v>
      </c>
    </row>
    <row r="943" spans="2:15" ht="30.2" customHeight="1">
      <c r="B943" s="212" t="str">
        <f>IF(D943="", "NO PRIORITY", IF(ISNA(_xlfn.XLOOKUP(D943, Organizations!C:C, Organizations!B:B, "")), "NO ORG NAME", IF(_xlfn.XLOOKUP(D943, Organizations!C:C, Organizations!B:B, "")="", "NO PRIORITY", _xlfn.XLOOKUP(D943, Organizations!C:C, Organizations!B:B, ""))))</f>
        <v>A</v>
      </c>
      <c r="C943" s="504" t="s">
        <v>3693</v>
      </c>
      <c r="D943" s="504" t="s">
        <v>25</v>
      </c>
      <c r="E943" s="160"/>
      <c r="F943" s="36"/>
      <c r="G943" s="48"/>
      <c r="H943" s="159"/>
      <c r="I943" s="52"/>
      <c r="J943" s="38"/>
      <c r="K943" s="38"/>
      <c r="L943" s="159"/>
      <c r="M943" s="52"/>
      <c r="N943" s="61"/>
      <c r="O943" s="38" t="str">
        <f>IF(Q943="", "NO PRIORITY", IF(ISNA(_xlfn.XLOOKUP(Q943, Organizations!Q:Q, Organizations!P:P, "")), "NO ORG NAME", IF(_xlfn.XLOOKUP(Q943, Organizations!Q:Q, Organizations!P:P, "")="", "NO PRIORITY", _xlfn.XLOOKUP(Q943, Organizations!Q:Q, Organizations!P:P, ""))))</f>
        <v>NO PRIORITY</v>
      </c>
    </row>
    <row r="944" spans="2:15" ht="30.2" customHeight="1">
      <c r="B944" s="212" t="str">
        <f>IF(D944="", "NO PRIORITY", IF(ISNA(_xlfn.XLOOKUP(D944, Organizations!C:C, Organizations!B:B, "")), "NO ORG NAME", IF(_xlfn.XLOOKUP(D944, Organizations!C:C, Organizations!B:B, "")="", "NO PRIORITY", _xlfn.XLOOKUP(D944, Organizations!C:C, Organizations!B:B, ""))))</f>
        <v>A</v>
      </c>
      <c r="C944" s="399" t="s">
        <v>3695</v>
      </c>
      <c r="D944" s="399" t="s">
        <v>27</v>
      </c>
      <c r="E944" s="160"/>
      <c r="F944" s="36"/>
      <c r="G944" s="48"/>
      <c r="H944" s="159"/>
      <c r="I944" s="52"/>
      <c r="J944" s="38"/>
      <c r="K944" s="38"/>
      <c r="L944" s="159"/>
      <c r="M944" s="52"/>
      <c r="N944" s="61"/>
      <c r="O944" s="38" t="str">
        <f>IF(Q944="", "NO PRIORITY", IF(ISNA(_xlfn.XLOOKUP(Q944, Organizations!Q:Q, Organizations!P:P, "")), "NO ORG NAME", IF(_xlfn.XLOOKUP(Q944, Organizations!Q:Q, Organizations!P:P, "")="", "NO PRIORITY", _xlfn.XLOOKUP(Q944, Organizations!Q:Q, Organizations!P:P, ""))))</f>
        <v>NO PRIORITY</v>
      </c>
    </row>
    <row r="945" spans="2:15" ht="30.2" customHeight="1">
      <c r="B945" s="212" t="str">
        <f>IF(D945="", "NO PRIORITY", IF(ISNA(_xlfn.XLOOKUP(D945, Organizations!C:C, Organizations!B:B, "")), "NO ORG NAME", IF(_xlfn.XLOOKUP(D945, Organizations!C:C, Organizations!B:B, "")="", "NO PRIORITY", _xlfn.XLOOKUP(D945, Organizations!C:C, Organizations!B:B, ""))))</f>
        <v>A</v>
      </c>
      <c r="C945" s="504" t="s">
        <v>3697</v>
      </c>
      <c r="D945" s="504" t="s">
        <v>30</v>
      </c>
      <c r="E945" s="160"/>
      <c r="F945" s="36"/>
      <c r="G945" s="48"/>
      <c r="H945" s="159"/>
      <c r="I945" s="52"/>
      <c r="J945" s="38"/>
      <c r="K945" s="38"/>
      <c r="L945" s="159"/>
      <c r="M945" s="52"/>
      <c r="N945" s="61"/>
      <c r="O945" s="38" t="str">
        <f>IF(Q945="", "NO PRIORITY", IF(ISNA(_xlfn.XLOOKUP(Q945, Organizations!Q:Q, Organizations!P:P, "")), "NO ORG NAME", IF(_xlfn.XLOOKUP(Q945, Organizations!Q:Q, Organizations!P:P, "")="", "NO PRIORITY", _xlfn.XLOOKUP(Q945, Organizations!Q:Q, Organizations!P:P, ""))))</f>
        <v>NO PRIORITY</v>
      </c>
    </row>
    <row r="946" spans="2:15" ht="30.2" customHeight="1">
      <c r="B946" s="212" t="str">
        <f>IF(D946="", "NO PRIORITY", IF(ISNA(_xlfn.XLOOKUP(D946, Organizations!C:C, Organizations!B:B, "")), "NO ORG NAME", IF(_xlfn.XLOOKUP(D946, Organizations!C:C, Organizations!B:B, "")="", "NO PRIORITY", _xlfn.XLOOKUP(D946, Organizations!C:C, Organizations!B:B, ""))))</f>
        <v>A</v>
      </c>
      <c r="C946" s="399" t="s">
        <v>3699</v>
      </c>
      <c r="D946" s="399" t="s">
        <v>32</v>
      </c>
      <c r="E946" s="160"/>
      <c r="F946" s="36"/>
      <c r="G946" s="48"/>
      <c r="H946" s="159"/>
      <c r="I946" s="52"/>
      <c r="J946" s="38"/>
      <c r="K946" s="38"/>
      <c r="L946" s="159"/>
      <c r="M946" s="52"/>
      <c r="N946" s="61"/>
      <c r="O946" s="38" t="str">
        <f>IF(Q946="", "NO PRIORITY", IF(ISNA(_xlfn.XLOOKUP(Q946, Organizations!Q:Q, Organizations!P:P, "")), "NO ORG NAME", IF(_xlfn.XLOOKUP(Q946, Organizations!Q:Q, Organizations!P:P, "")="", "NO PRIORITY", _xlfn.XLOOKUP(Q946, Organizations!Q:Q, Organizations!P:P, ""))))</f>
        <v>NO PRIORITY</v>
      </c>
    </row>
    <row r="947" spans="2:15" ht="30.2" customHeight="1">
      <c r="B947" s="212" t="str">
        <f>IF(D947="", "NO PRIORITY", IF(ISNA(_xlfn.XLOOKUP(D947, Organizations!C:C, Organizations!B:B, "")), "NO ORG NAME", IF(_xlfn.XLOOKUP(D947, Organizations!C:C, Organizations!B:B, "")="", "NO PRIORITY", _xlfn.XLOOKUP(D947, Organizations!C:C, Organizations!B:B, ""))))</f>
        <v>A</v>
      </c>
      <c r="C947" s="504" t="s">
        <v>3701</v>
      </c>
      <c r="D947" s="504" t="s">
        <v>33</v>
      </c>
      <c r="E947" s="160"/>
      <c r="F947" s="36"/>
      <c r="G947" s="48"/>
      <c r="H947" s="159"/>
      <c r="I947" s="52"/>
      <c r="J947" s="38"/>
      <c r="K947" s="38"/>
      <c r="L947" s="159"/>
      <c r="M947" s="52"/>
      <c r="N947" s="61"/>
      <c r="O947" s="38" t="str">
        <f>IF(Q947="", "NO PRIORITY", IF(ISNA(_xlfn.XLOOKUP(Q947, Organizations!Q:Q, Organizations!P:P, "")), "NO ORG NAME", IF(_xlfn.XLOOKUP(Q947, Organizations!Q:Q, Organizations!P:P, "")="", "NO PRIORITY", _xlfn.XLOOKUP(Q947, Organizations!Q:Q, Organizations!P:P, ""))))</f>
        <v>NO PRIORITY</v>
      </c>
    </row>
    <row r="948" spans="2:15" ht="30.2" customHeight="1">
      <c r="B948" s="212" t="str">
        <f>IF(D948="", "NO PRIORITY", IF(ISNA(_xlfn.XLOOKUP(D948, Organizations!C:C, Organizations!B:B, "")), "NO ORG NAME", IF(_xlfn.XLOOKUP(D948, Organizations!C:C, Organizations!B:B, "")="", "NO PRIORITY", _xlfn.XLOOKUP(D948, Organizations!C:C, Organizations!B:B, ""))))</f>
        <v>A</v>
      </c>
      <c r="C948" s="399" t="s">
        <v>3703</v>
      </c>
      <c r="D948" s="399" t="s">
        <v>34</v>
      </c>
      <c r="E948" s="160"/>
      <c r="F948" s="36"/>
      <c r="G948" s="48"/>
      <c r="H948" s="159"/>
      <c r="I948" s="52"/>
      <c r="J948" s="38"/>
      <c r="K948" s="38"/>
      <c r="L948" s="159"/>
      <c r="M948" s="52"/>
      <c r="N948" s="61"/>
      <c r="O948" s="38" t="str">
        <f>IF(Q948="", "NO PRIORITY", IF(ISNA(_xlfn.XLOOKUP(Q948, Organizations!Q:Q, Organizations!P:P, "")), "NO ORG NAME", IF(_xlfn.XLOOKUP(Q948, Organizations!Q:Q, Organizations!P:P, "")="", "NO PRIORITY", _xlfn.XLOOKUP(Q948, Organizations!Q:Q, Organizations!P:P, ""))))</f>
        <v>NO PRIORITY</v>
      </c>
    </row>
    <row r="949" spans="2:15" ht="30.2" customHeight="1">
      <c r="B949" s="212" t="str">
        <f>IF(D949="", "NO PRIORITY", IF(ISNA(_xlfn.XLOOKUP(D949, Organizations!C:C, Organizations!B:B, "")), "NO ORG NAME", IF(_xlfn.XLOOKUP(D949, Organizations!C:C, Organizations!B:B, "")="", "NO PRIORITY", _xlfn.XLOOKUP(D949, Organizations!C:C, Organizations!B:B, ""))))</f>
        <v>A</v>
      </c>
      <c r="C949" s="504" t="s">
        <v>3705</v>
      </c>
      <c r="D949" s="504" t="s">
        <v>35</v>
      </c>
      <c r="E949" s="160"/>
      <c r="F949" s="36"/>
      <c r="G949" s="48"/>
      <c r="H949" s="159"/>
      <c r="I949" s="52"/>
      <c r="J949" s="38"/>
      <c r="K949" s="38"/>
      <c r="L949" s="159"/>
      <c r="M949" s="52"/>
      <c r="N949" s="61"/>
      <c r="O949" s="38" t="str">
        <f>IF(Q949="", "NO PRIORITY", IF(ISNA(_xlfn.XLOOKUP(Q949, Organizations!Q:Q, Organizations!P:P, "")), "NO ORG NAME", IF(_xlfn.XLOOKUP(Q949, Organizations!Q:Q, Organizations!P:P, "")="", "NO PRIORITY", _xlfn.XLOOKUP(Q949, Organizations!Q:Q, Organizations!P:P, ""))))</f>
        <v>NO PRIORITY</v>
      </c>
    </row>
    <row r="950" spans="2:15" ht="30.2" customHeight="1">
      <c r="B950" s="212" t="str">
        <f>IF(D950="", "NO PRIORITY", IF(ISNA(_xlfn.XLOOKUP(D950, Organizations!C:C, Organizations!B:B, "")), "NO ORG NAME", IF(_xlfn.XLOOKUP(D950, Organizations!C:C, Organizations!B:B, "")="", "NO PRIORITY", _xlfn.XLOOKUP(D950, Organizations!C:C, Organizations!B:B, ""))))</f>
        <v>A</v>
      </c>
      <c r="C950" s="399" t="s">
        <v>3707</v>
      </c>
      <c r="D950" s="399" t="s">
        <v>36</v>
      </c>
      <c r="E950" s="160"/>
      <c r="F950" s="36"/>
      <c r="G950" s="48"/>
      <c r="H950" s="159"/>
      <c r="I950" s="52"/>
      <c r="J950" s="38"/>
      <c r="K950" s="38"/>
      <c r="L950" s="159"/>
      <c r="M950" s="52"/>
      <c r="N950" s="61"/>
      <c r="O950" s="38" t="str">
        <f>IF(Q950="", "NO PRIORITY", IF(ISNA(_xlfn.XLOOKUP(Q950, Organizations!Q:Q, Organizations!P:P, "")), "NO ORG NAME", IF(_xlfn.XLOOKUP(Q950, Organizations!Q:Q, Organizations!P:P, "")="", "NO PRIORITY", _xlfn.XLOOKUP(Q950, Organizations!Q:Q, Organizations!P:P, ""))))</f>
        <v>NO PRIORITY</v>
      </c>
    </row>
    <row r="951" spans="2:15" ht="30.2" customHeight="1">
      <c r="B951" s="212" t="str">
        <f>IF(D951="", "NO PRIORITY", IF(ISNA(_xlfn.XLOOKUP(D951, Organizations!C:C, Organizations!B:B, "")), "NO ORG NAME", IF(_xlfn.XLOOKUP(D951, Organizations!C:C, Organizations!B:B, "")="", "NO PRIORITY", _xlfn.XLOOKUP(D951, Organizations!C:C, Organizations!B:B, ""))))</f>
        <v>A</v>
      </c>
      <c r="C951" s="504" t="s">
        <v>3709</v>
      </c>
      <c r="D951" s="504" t="s">
        <v>37</v>
      </c>
      <c r="E951" s="160"/>
      <c r="F951" s="36"/>
      <c r="G951" s="48"/>
      <c r="H951" s="159"/>
      <c r="I951" s="52"/>
      <c r="J951" s="38"/>
      <c r="K951" s="38"/>
      <c r="L951" s="159"/>
      <c r="M951" s="52"/>
      <c r="N951" s="61"/>
      <c r="O951" s="38" t="str">
        <f>IF(Q951="", "NO PRIORITY", IF(ISNA(_xlfn.XLOOKUP(Q951, Organizations!Q:Q, Organizations!P:P, "")), "NO ORG NAME", IF(_xlfn.XLOOKUP(Q951, Organizations!Q:Q, Organizations!P:P, "")="", "NO PRIORITY", _xlfn.XLOOKUP(Q951, Organizations!Q:Q, Organizations!P:P, ""))))</f>
        <v>NO PRIORITY</v>
      </c>
    </row>
    <row r="952" spans="2:15" ht="30.2" customHeight="1">
      <c r="B952" s="212" t="str">
        <f>IF(D952="", "NO PRIORITY", IF(ISNA(_xlfn.XLOOKUP(D952, Organizations!C:C, Organizations!B:B, "")), "NO ORG NAME", IF(_xlfn.XLOOKUP(D952, Organizations!C:C, Organizations!B:B, "")="", "NO PRIORITY", _xlfn.XLOOKUP(D952, Organizations!C:C, Organizations!B:B, ""))))</f>
        <v>A</v>
      </c>
      <c r="C952" s="399" t="s">
        <v>3711</v>
      </c>
      <c r="D952" s="399" t="s">
        <v>38</v>
      </c>
      <c r="E952" s="160"/>
      <c r="F952" s="36"/>
      <c r="G952" s="48"/>
      <c r="H952" s="159"/>
      <c r="I952" s="52"/>
      <c r="J952" s="38"/>
      <c r="K952" s="38"/>
      <c r="L952" s="159"/>
      <c r="M952" s="52"/>
      <c r="N952" s="61"/>
      <c r="O952" s="38" t="str">
        <f>IF(Q952="", "NO PRIORITY", IF(ISNA(_xlfn.XLOOKUP(Q952, Organizations!Q:Q, Organizations!P:P, "")), "NO ORG NAME", IF(_xlfn.XLOOKUP(Q952, Organizations!Q:Q, Organizations!P:P, "")="", "NO PRIORITY", _xlfn.XLOOKUP(Q952, Organizations!Q:Q, Organizations!P:P, ""))))</f>
        <v>NO PRIORITY</v>
      </c>
    </row>
    <row r="953" spans="2:15" ht="30.2" customHeight="1">
      <c r="B953" s="212" t="str">
        <f>IF(D953="", "NO PRIORITY", IF(ISNA(_xlfn.XLOOKUP(D953, Organizations!C:C, Organizations!B:B, "")), "NO ORG NAME", IF(_xlfn.XLOOKUP(D953, Organizations!C:C, Organizations!B:B, "")="", "NO PRIORITY", _xlfn.XLOOKUP(D953, Organizations!C:C, Organizations!B:B, ""))))</f>
        <v>A</v>
      </c>
      <c r="C953" s="504" t="s">
        <v>3713</v>
      </c>
      <c r="D953" s="504" t="s">
        <v>39</v>
      </c>
      <c r="E953" s="160"/>
      <c r="F953" s="36"/>
      <c r="G953" s="48"/>
      <c r="H953" s="159"/>
      <c r="I953" s="52"/>
      <c r="J953" s="38"/>
      <c r="K953" s="38"/>
      <c r="L953" s="159"/>
      <c r="M953" s="52"/>
      <c r="N953" s="61"/>
      <c r="O953" s="38" t="str">
        <f>IF(Q953="", "NO PRIORITY", IF(ISNA(_xlfn.XLOOKUP(Q953, Organizations!Q:Q, Organizations!P:P, "")), "NO ORG NAME", IF(_xlfn.XLOOKUP(Q953, Organizations!Q:Q, Organizations!P:P, "")="", "NO PRIORITY", _xlfn.XLOOKUP(Q953, Organizations!Q:Q, Organizations!P:P, ""))))</f>
        <v>NO PRIORITY</v>
      </c>
    </row>
    <row r="954" spans="2:15" ht="30.2" customHeight="1">
      <c r="B954" s="212" t="str">
        <f>IF(D954="", "NO PRIORITY", IF(ISNA(_xlfn.XLOOKUP(D954, Organizations!C:C, Organizations!B:B, "")), "NO ORG NAME", IF(_xlfn.XLOOKUP(D954, Organizations!C:C, Organizations!B:B, "")="", "NO PRIORITY", _xlfn.XLOOKUP(D954, Organizations!C:C, Organizations!B:B, ""))))</f>
        <v>A</v>
      </c>
      <c r="C954" s="399" t="s">
        <v>3715</v>
      </c>
      <c r="D954" s="399" t="s">
        <v>40</v>
      </c>
      <c r="E954" s="160"/>
      <c r="F954" s="36"/>
      <c r="G954" s="48"/>
      <c r="H954" s="159"/>
      <c r="I954" s="52"/>
      <c r="J954" s="38"/>
      <c r="K954" s="38"/>
      <c r="L954" s="159"/>
      <c r="M954" s="52"/>
      <c r="N954" s="61"/>
      <c r="O954" s="38" t="str">
        <f>IF(Q954="", "NO PRIORITY", IF(ISNA(_xlfn.XLOOKUP(Q954, Organizations!Q:Q, Organizations!P:P, "")), "NO ORG NAME", IF(_xlfn.XLOOKUP(Q954, Organizations!Q:Q, Organizations!P:P, "")="", "NO PRIORITY", _xlfn.XLOOKUP(Q954, Organizations!Q:Q, Organizations!P:P, ""))))</f>
        <v>NO PRIORITY</v>
      </c>
    </row>
    <row r="955" spans="2:15" ht="30.2" customHeight="1">
      <c r="B955" s="212" t="str">
        <f>IF(D955="", "NO PRIORITY", IF(ISNA(_xlfn.XLOOKUP(D955, Organizations!C:C, Organizations!B:B, "")), "NO ORG NAME", IF(_xlfn.XLOOKUP(D955, Organizations!C:C, Organizations!B:B, "")="", "NO PRIORITY", _xlfn.XLOOKUP(D955, Organizations!C:C, Organizations!B:B, ""))))</f>
        <v>A</v>
      </c>
      <c r="C955" s="504" t="s">
        <v>3717</v>
      </c>
      <c r="D955" s="504" t="s">
        <v>41</v>
      </c>
      <c r="E955" s="160"/>
      <c r="F955" s="36"/>
      <c r="G955" s="48"/>
      <c r="H955" s="159"/>
      <c r="I955" s="52"/>
      <c r="J955" s="38"/>
      <c r="K955" s="38"/>
      <c r="L955" s="159"/>
      <c r="M955" s="52"/>
      <c r="N955" s="61"/>
      <c r="O955" s="38" t="str">
        <f>IF(Q955="", "NO PRIORITY", IF(ISNA(_xlfn.XLOOKUP(Q955, Organizations!Q:Q, Organizations!P:P, "")), "NO ORG NAME", IF(_xlfn.XLOOKUP(Q955, Organizations!Q:Q, Organizations!P:P, "")="", "NO PRIORITY", _xlfn.XLOOKUP(Q955, Organizations!Q:Q, Organizations!P:P, ""))))</f>
        <v>NO PRIORITY</v>
      </c>
    </row>
    <row r="956" spans="2:15" ht="30.2" customHeight="1">
      <c r="B956" s="212" t="str">
        <f>IF(D956="", "NO PRIORITY", IF(ISNA(_xlfn.XLOOKUP(D956, Organizations!C:C, Organizations!B:B, "")), "NO ORG NAME", IF(_xlfn.XLOOKUP(D956, Organizations!C:C, Organizations!B:B, "")="", "NO PRIORITY", _xlfn.XLOOKUP(D956, Organizations!C:C, Organizations!B:B, ""))))</f>
        <v>A</v>
      </c>
      <c r="C956" s="399" t="s">
        <v>3719</v>
      </c>
      <c r="D956" s="399" t="s">
        <v>42</v>
      </c>
      <c r="E956" s="160"/>
      <c r="F956" s="36"/>
      <c r="G956" s="48"/>
      <c r="H956" s="159"/>
      <c r="I956" s="52"/>
      <c r="J956" s="38"/>
      <c r="K956" s="38"/>
      <c r="L956" s="159"/>
      <c r="M956" s="52"/>
      <c r="N956" s="61"/>
      <c r="O956" s="38" t="str">
        <f>IF(Q956="", "NO PRIORITY", IF(ISNA(_xlfn.XLOOKUP(Q956, Organizations!Q:Q, Organizations!P:P, "")), "NO ORG NAME", IF(_xlfn.XLOOKUP(Q956, Organizations!Q:Q, Organizations!P:P, "")="", "NO PRIORITY", _xlfn.XLOOKUP(Q956, Organizations!Q:Q, Organizations!P:P, ""))))</f>
        <v>NO PRIORITY</v>
      </c>
    </row>
    <row r="957" spans="2:15" ht="30.2" customHeight="1">
      <c r="B957" s="212" t="str">
        <f>IF(D957="", "NO PRIORITY", IF(ISNA(_xlfn.XLOOKUP(D957, Organizations!C:C, Organizations!B:B, "")), "NO ORG NAME", IF(_xlfn.XLOOKUP(D957, Organizations!C:C, Organizations!B:B, "")="", "NO PRIORITY", _xlfn.XLOOKUP(D957, Organizations!C:C, Organizations!B:B, ""))))</f>
        <v>A</v>
      </c>
      <c r="C957" s="504" t="s">
        <v>3720</v>
      </c>
      <c r="D957" s="504" t="s">
        <v>43</v>
      </c>
      <c r="E957" s="160"/>
      <c r="F957" s="36"/>
      <c r="G957" s="48"/>
      <c r="H957" s="159"/>
      <c r="I957" s="52"/>
      <c r="J957" s="38"/>
      <c r="K957" s="38"/>
      <c r="L957" s="159"/>
      <c r="M957" s="52"/>
      <c r="N957" s="61"/>
      <c r="O957" s="38" t="str">
        <f>IF(Q957="", "NO PRIORITY", IF(ISNA(_xlfn.XLOOKUP(Q957, Organizations!Q:Q, Organizations!P:P, "")), "NO ORG NAME", IF(_xlfn.XLOOKUP(Q957, Organizations!Q:Q, Organizations!P:P, "")="", "NO PRIORITY", _xlfn.XLOOKUP(Q957, Organizations!Q:Q, Organizations!P:P, ""))))</f>
        <v>NO PRIORITY</v>
      </c>
    </row>
    <row r="958" spans="2:15" ht="30.2" customHeight="1">
      <c r="B958" s="212" t="str">
        <f>IF(D958="", "NO PRIORITY", IF(ISNA(_xlfn.XLOOKUP(D958, Organizations!C:C, Organizations!B:B, "")), "NO ORG NAME", IF(_xlfn.XLOOKUP(D958, Organizations!C:C, Organizations!B:B, "")="", "NO PRIORITY", _xlfn.XLOOKUP(D958, Organizations!C:C, Organizations!B:B, ""))))</f>
        <v>A</v>
      </c>
      <c r="C958" s="399" t="s">
        <v>3722</v>
      </c>
      <c r="D958" s="399" t="s">
        <v>44</v>
      </c>
      <c r="E958" s="160"/>
      <c r="F958" s="36"/>
      <c r="G958" s="48"/>
      <c r="H958" s="159"/>
      <c r="I958" s="52"/>
      <c r="J958" s="38"/>
      <c r="K958" s="38"/>
      <c r="L958" s="159"/>
      <c r="M958" s="52"/>
      <c r="N958" s="61"/>
      <c r="O958" s="38" t="str">
        <f>IF(Q958="", "NO PRIORITY", IF(ISNA(_xlfn.XLOOKUP(Q958, Organizations!Q:Q, Organizations!P:P, "")), "NO ORG NAME", IF(_xlfn.XLOOKUP(Q958, Organizations!Q:Q, Organizations!P:P, "")="", "NO PRIORITY", _xlfn.XLOOKUP(Q958, Organizations!Q:Q, Organizations!P:P, ""))))</f>
        <v>NO PRIORITY</v>
      </c>
    </row>
    <row r="959" spans="2:15" ht="30.2" customHeight="1">
      <c r="B959" s="212" t="str">
        <f>IF(D959="", "NO PRIORITY", IF(ISNA(_xlfn.XLOOKUP(D959, Organizations!C:C, Organizations!B:B, "")), "NO ORG NAME", IF(_xlfn.XLOOKUP(D959, Organizations!C:C, Organizations!B:B, "")="", "NO PRIORITY", _xlfn.XLOOKUP(D959, Organizations!C:C, Organizations!B:B, ""))))</f>
        <v>A</v>
      </c>
      <c r="C959" s="504" t="s">
        <v>3724</v>
      </c>
      <c r="D959" s="504" t="s">
        <v>45</v>
      </c>
      <c r="E959" s="160"/>
      <c r="F959" s="36"/>
      <c r="G959" s="48"/>
      <c r="H959" s="159"/>
      <c r="I959" s="52"/>
      <c r="J959" s="38"/>
      <c r="K959" s="38"/>
      <c r="L959" s="159"/>
      <c r="M959" s="52"/>
      <c r="N959" s="61"/>
      <c r="O959" s="38" t="str">
        <f>IF(Q959="", "NO PRIORITY", IF(ISNA(_xlfn.XLOOKUP(Q959, Organizations!Q:Q, Organizations!P:P, "")), "NO ORG NAME", IF(_xlfn.XLOOKUP(Q959, Organizations!Q:Q, Organizations!P:P, "")="", "NO PRIORITY", _xlfn.XLOOKUP(Q959, Organizations!Q:Q, Organizations!P:P, ""))))</f>
        <v>NO PRIORITY</v>
      </c>
    </row>
    <row r="960" spans="2:15" ht="30.2" customHeight="1">
      <c r="B960" s="212" t="str">
        <f>IF(D960="", "NO PRIORITY", IF(ISNA(_xlfn.XLOOKUP(D960, Organizations!C:C, Organizations!B:B, "")), "NO ORG NAME", IF(_xlfn.XLOOKUP(D960, Organizations!C:C, Organizations!B:B, "")="", "NO PRIORITY", _xlfn.XLOOKUP(D960, Organizations!C:C, Organizations!B:B, ""))))</f>
        <v>A</v>
      </c>
      <c r="C960" s="399" t="s">
        <v>3726</v>
      </c>
      <c r="D960" s="399" t="s">
        <v>46</v>
      </c>
      <c r="E960" s="160"/>
      <c r="F960" s="36"/>
      <c r="G960" s="48"/>
      <c r="H960" s="159"/>
      <c r="I960" s="52"/>
      <c r="J960" s="38"/>
      <c r="K960" s="38"/>
      <c r="L960" s="159"/>
      <c r="M960" s="52"/>
      <c r="N960" s="61"/>
      <c r="O960" s="38" t="str">
        <f>IF(Q960="", "NO PRIORITY", IF(ISNA(_xlfn.XLOOKUP(Q960, Organizations!Q:Q, Organizations!P:P, "")), "NO ORG NAME", IF(_xlfn.XLOOKUP(Q960, Organizations!Q:Q, Organizations!P:P, "")="", "NO PRIORITY", _xlfn.XLOOKUP(Q960, Organizations!Q:Q, Organizations!P:P, ""))))</f>
        <v>NO PRIORITY</v>
      </c>
    </row>
    <row r="961" spans="2:15" ht="30.2" customHeight="1">
      <c r="B961" s="212" t="str">
        <f>IF(D961="", "NO PRIORITY", IF(ISNA(_xlfn.XLOOKUP(D961, Organizations!C:C, Organizations!B:B, "")), "NO ORG NAME", IF(_xlfn.XLOOKUP(D961, Organizations!C:C, Organizations!B:B, "")="", "NO PRIORITY", _xlfn.XLOOKUP(D961, Organizations!C:C, Organizations!B:B, ""))))</f>
        <v>A</v>
      </c>
      <c r="C961" s="504" t="s">
        <v>3728</v>
      </c>
      <c r="D961" s="504" t="s">
        <v>47</v>
      </c>
      <c r="E961" s="160"/>
      <c r="F961" s="36"/>
      <c r="G961" s="48"/>
      <c r="H961" s="159"/>
      <c r="I961" s="52"/>
      <c r="J961" s="38"/>
      <c r="K961" s="38"/>
      <c r="L961" s="159"/>
      <c r="M961" s="52"/>
      <c r="N961" s="61"/>
      <c r="O961" s="38" t="str">
        <f>IF(Q961="", "NO PRIORITY", IF(ISNA(_xlfn.XLOOKUP(Q961, Organizations!Q:Q, Organizations!P:P, "")), "NO ORG NAME", IF(_xlfn.XLOOKUP(Q961, Organizations!Q:Q, Organizations!P:P, "")="", "NO PRIORITY", _xlfn.XLOOKUP(Q961, Organizations!Q:Q, Organizations!P:P, ""))))</f>
        <v>NO PRIORITY</v>
      </c>
    </row>
    <row r="962" spans="2:15" ht="30.2" customHeight="1">
      <c r="B962" s="212" t="str">
        <f>IF(D962="", "NO PRIORITY", IF(ISNA(_xlfn.XLOOKUP(D962, Organizations!C:C, Organizations!B:B, "")), "NO ORG NAME", IF(_xlfn.XLOOKUP(D962, Organizations!C:C, Organizations!B:B, "")="", "NO PRIORITY", _xlfn.XLOOKUP(D962, Organizations!C:C, Organizations!B:B, ""))))</f>
        <v>A</v>
      </c>
      <c r="C962" s="399" t="s">
        <v>3730</v>
      </c>
      <c r="D962" s="399" t="s">
        <v>48</v>
      </c>
      <c r="E962" s="160"/>
      <c r="F962" s="36"/>
      <c r="G962" s="48"/>
      <c r="H962" s="159"/>
      <c r="I962" s="52"/>
      <c r="J962" s="38"/>
      <c r="K962" s="38"/>
      <c r="L962" s="159"/>
      <c r="M962" s="52"/>
      <c r="N962" s="61"/>
      <c r="O962" s="38" t="str">
        <f>IF(Q962="", "NO PRIORITY", IF(ISNA(_xlfn.XLOOKUP(Q962, Organizations!Q:Q, Organizations!P:P, "")), "NO ORG NAME", IF(_xlfn.XLOOKUP(Q962, Organizations!Q:Q, Organizations!P:P, "")="", "NO PRIORITY", _xlfn.XLOOKUP(Q962, Organizations!Q:Q, Organizations!P:P, ""))))</f>
        <v>NO PRIORITY</v>
      </c>
    </row>
    <row r="963" spans="2:15" ht="30.2" customHeight="1">
      <c r="B963" s="212" t="str">
        <f>IF(D963="", "NO PRIORITY", IF(ISNA(_xlfn.XLOOKUP(D963, Organizations!C:C, Organizations!B:B, "")), "NO ORG NAME", IF(_xlfn.XLOOKUP(D963, Organizations!C:C, Organizations!B:B, "")="", "NO PRIORITY", _xlfn.XLOOKUP(D963, Organizations!C:C, Organizations!B:B, ""))))</f>
        <v>A</v>
      </c>
      <c r="C963" s="504" t="s">
        <v>3732</v>
      </c>
      <c r="D963" s="504" t="s">
        <v>50</v>
      </c>
      <c r="E963" s="160"/>
      <c r="F963" s="36"/>
      <c r="G963" s="48"/>
      <c r="H963" s="159"/>
      <c r="I963" s="52"/>
      <c r="J963" s="38"/>
      <c r="K963" s="38"/>
      <c r="L963" s="159"/>
      <c r="M963" s="52"/>
      <c r="N963" s="61"/>
      <c r="O963" s="38" t="str">
        <f>IF(Q963="", "NO PRIORITY", IF(ISNA(_xlfn.XLOOKUP(Q963, Organizations!Q:Q, Organizations!P:P, "")), "NO ORG NAME", IF(_xlfn.XLOOKUP(Q963, Organizations!Q:Q, Organizations!P:P, "")="", "NO PRIORITY", _xlfn.XLOOKUP(Q963, Organizations!Q:Q, Organizations!P:P, ""))))</f>
        <v>NO PRIORITY</v>
      </c>
    </row>
    <row r="964" spans="2:15" ht="30.2" customHeight="1">
      <c r="B964" s="212" t="str">
        <f>IF(D964="", "NO PRIORITY", IF(ISNA(_xlfn.XLOOKUP(D964, Organizations!C:C, Organizations!B:B, "")), "NO ORG NAME", IF(_xlfn.XLOOKUP(D964, Organizations!C:C, Organizations!B:B, "")="", "NO PRIORITY", _xlfn.XLOOKUP(D964, Organizations!C:C, Organizations!B:B, ""))))</f>
        <v>A</v>
      </c>
      <c r="C964" s="399" t="s">
        <v>3734</v>
      </c>
      <c r="D964" s="399" t="s">
        <v>51</v>
      </c>
      <c r="E964" s="160"/>
      <c r="F964" s="36"/>
      <c r="G964" s="48"/>
      <c r="H964" s="159"/>
      <c r="I964" s="52"/>
      <c r="J964" s="38"/>
      <c r="K964" s="38"/>
      <c r="L964" s="159"/>
      <c r="M964" s="52"/>
      <c r="N964" s="61"/>
      <c r="O964" s="38" t="str">
        <f>IF(Q964="", "NO PRIORITY", IF(ISNA(_xlfn.XLOOKUP(Q964, Organizations!Q:Q, Organizations!P:P, "")), "NO ORG NAME", IF(_xlfn.XLOOKUP(Q964, Organizations!Q:Q, Organizations!P:P, "")="", "NO PRIORITY", _xlfn.XLOOKUP(Q964, Organizations!Q:Q, Organizations!P:P, ""))))</f>
        <v>NO PRIORITY</v>
      </c>
    </row>
    <row r="965" spans="2:15" ht="30.2" customHeight="1">
      <c r="B965" s="212" t="str">
        <f>IF(D965="", "NO PRIORITY", IF(ISNA(_xlfn.XLOOKUP(D965, Organizations!C:C, Organizations!B:B, "")), "NO ORG NAME", IF(_xlfn.XLOOKUP(D965, Organizations!C:C, Organizations!B:B, "")="", "NO PRIORITY", _xlfn.XLOOKUP(D965, Organizations!C:C, Organizations!B:B, ""))))</f>
        <v>A</v>
      </c>
      <c r="C965" s="504" t="s">
        <v>3572</v>
      </c>
      <c r="D965" s="504" t="s">
        <v>52</v>
      </c>
      <c r="E965" s="160"/>
      <c r="F965" s="36"/>
      <c r="G965" s="48"/>
      <c r="H965" s="159"/>
      <c r="I965" s="52"/>
      <c r="J965" s="38"/>
      <c r="K965" s="38"/>
      <c r="L965" s="159"/>
      <c r="M965" s="52"/>
      <c r="N965" s="61"/>
      <c r="O965" s="38" t="str">
        <f>IF(Q965="", "NO PRIORITY", IF(ISNA(_xlfn.XLOOKUP(Q965, Organizations!Q:Q, Organizations!P:P, "")), "NO ORG NAME", IF(_xlfn.XLOOKUP(Q965, Organizations!Q:Q, Organizations!P:P, "")="", "NO PRIORITY", _xlfn.XLOOKUP(Q965, Organizations!Q:Q, Organizations!P:P, ""))))</f>
        <v>NO PRIORITY</v>
      </c>
    </row>
    <row r="966" spans="2:15" ht="30.2" customHeight="1">
      <c r="B966" s="212" t="str">
        <f>IF(D966="", "NO PRIORITY", IF(ISNA(_xlfn.XLOOKUP(D966, Organizations!C:C, Organizations!B:B, "")), "NO ORG NAME", IF(_xlfn.XLOOKUP(D966, Organizations!C:C, Organizations!B:B, "")="", "NO PRIORITY", _xlfn.XLOOKUP(D966, Organizations!C:C, Organizations!B:B, ""))))</f>
        <v>A</v>
      </c>
      <c r="C966" s="399" t="s">
        <v>3736</v>
      </c>
      <c r="D966" s="399" t="s">
        <v>53</v>
      </c>
      <c r="E966" s="160"/>
      <c r="F966" s="36"/>
      <c r="G966" s="48"/>
      <c r="H966" s="159"/>
      <c r="I966" s="52"/>
      <c r="J966" s="38"/>
      <c r="K966" s="38"/>
      <c r="L966" s="159"/>
      <c r="M966" s="52"/>
      <c r="N966" s="61"/>
      <c r="O966" s="38" t="str">
        <f>IF(Q966="", "NO PRIORITY", IF(ISNA(_xlfn.XLOOKUP(Q966, Organizations!Q:Q, Organizations!P:P, "")), "NO ORG NAME", IF(_xlfn.XLOOKUP(Q966, Organizations!Q:Q, Organizations!P:P, "")="", "NO PRIORITY", _xlfn.XLOOKUP(Q966, Organizations!Q:Q, Organizations!P:P, ""))))</f>
        <v>NO PRIORITY</v>
      </c>
    </row>
    <row r="967" spans="2:15" ht="30.2" customHeight="1">
      <c r="B967" s="212" t="str">
        <f>IF(D967="", "NO PRIORITY", IF(ISNA(_xlfn.XLOOKUP(D967, Organizations!C:C, Organizations!B:B, "")), "NO ORG NAME", IF(_xlfn.XLOOKUP(D967, Organizations!C:C, Organizations!B:B, "")="", "NO PRIORITY", _xlfn.XLOOKUP(D967, Organizations!C:C, Organizations!B:B, ""))))</f>
        <v>A</v>
      </c>
      <c r="C967" s="504" t="s">
        <v>3738</v>
      </c>
      <c r="D967" s="504" t="s">
        <v>54</v>
      </c>
      <c r="E967" s="160"/>
      <c r="F967" s="36"/>
      <c r="G967" s="48"/>
      <c r="H967" s="159"/>
      <c r="I967" s="52"/>
      <c r="J967" s="38"/>
      <c r="K967" s="38"/>
      <c r="L967" s="159"/>
      <c r="M967" s="52"/>
      <c r="N967" s="61"/>
      <c r="O967" s="38" t="str">
        <f>IF(Q967="", "NO PRIORITY", IF(ISNA(_xlfn.XLOOKUP(Q967, Organizations!Q:Q, Organizations!P:P, "")), "NO ORG NAME", IF(_xlfn.XLOOKUP(Q967, Organizations!Q:Q, Organizations!P:P, "")="", "NO PRIORITY", _xlfn.XLOOKUP(Q967, Organizations!Q:Q, Organizations!P:P, ""))))</f>
        <v>NO PRIORITY</v>
      </c>
    </row>
    <row r="968" spans="2:15" ht="30.2" customHeight="1">
      <c r="B968" s="212" t="str">
        <f>IF(D968="", "NO PRIORITY", IF(ISNA(_xlfn.XLOOKUP(D968, Organizations!C:C, Organizations!B:B, "")), "NO ORG NAME", IF(_xlfn.XLOOKUP(D968, Organizations!C:C, Organizations!B:B, "")="", "NO PRIORITY", _xlfn.XLOOKUP(D968, Organizations!C:C, Organizations!B:B, ""))))</f>
        <v>A</v>
      </c>
      <c r="C968" s="399" t="s">
        <v>3740</v>
      </c>
      <c r="D968" s="399" t="s">
        <v>55</v>
      </c>
      <c r="E968" s="160"/>
      <c r="F968" s="36"/>
      <c r="G968" s="48"/>
      <c r="H968" s="159"/>
      <c r="I968" s="52"/>
      <c r="J968" s="38"/>
      <c r="K968" s="38"/>
      <c r="L968" s="159"/>
      <c r="M968" s="52"/>
      <c r="N968" s="61"/>
      <c r="O968" s="38" t="str">
        <f>IF(Q968="", "NO PRIORITY", IF(ISNA(_xlfn.XLOOKUP(Q968, Organizations!Q:Q, Organizations!P:P, "")), "NO ORG NAME", IF(_xlfn.XLOOKUP(Q968, Organizations!Q:Q, Organizations!P:P, "")="", "NO PRIORITY", _xlfn.XLOOKUP(Q968, Organizations!Q:Q, Organizations!P:P, ""))))</f>
        <v>NO PRIORITY</v>
      </c>
    </row>
    <row r="969" spans="2:15" ht="30.2" customHeight="1">
      <c r="B969" s="212" t="str">
        <f>IF(D969="", "NO PRIORITY", IF(ISNA(_xlfn.XLOOKUP(D969, Organizations!C:C, Organizations!B:B, "")), "NO ORG NAME", IF(_xlfn.XLOOKUP(D969, Organizations!C:C, Organizations!B:B, "")="", "NO PRIORITY", _xlfn.XLOOKUP(D969, Organizations!C:C, Organizations!B:B, ""))))</f>
        <v>A</v>
      </c>
      <c r="C969" s="504" t="s">
        <v>3742</v>
      </c>
      <c r="D969" s="504" t="s">
        <v>56</v>
      </c>
      <c r="E969" s="160"/>
      <c r="F969" s="36"/>
      <c r="G969" s="48"/>
      <c r="H969" s="159"/>
      <c r="I969" s="52"/>
      <c r="J969" s="38"/>
      <c r="K969" s="38"/>
      <c r="L969" s="159"/>
      <c r="M969" s="52"/>
      <c r="N969" s="61"/>
      <c r="O969" s="38" t="str">
        <f>IF(Q969="", "NO PRIORITY", IF(ISNA(_xlfn.XLOOKUP(Q969, Organizations!Q:Q, Organizations!P:P, "")), "NO ORG NAME", IF(_xlfn.XLOOKUP(Q969, Organizations!Q:Q, Organizations!P:P, "")="", "NO PRIORITY", _xlfn.XLOOKUP(Q969, Organizations!Q:Q, Organizations!P:P, ""))))</f>
        <v>NO PRIORITY</v>
      </c>
    </row>
    <row r="970" spans="2:15" ht="30.2" customHeight="1">
      <c r="B970" s="212" t="str">
        <f>IF(D970="", "NO PRIORITY", IF(ISNA(_xlfn.XLOOKUP(D970, Organizations!C:C, Organizations!B:B, "")), "NO ORG NAME", IF(_xlfn.XLOOKUP(D970, Organizations!C:C, Organizations!B:B, "")="", "NO PRIORITY", _xlfn.XLOOKUP(D970, Organizations!C:C, Organizations!B:B, ""))))</f>
        <v>A</v>
      </c>
      <c r="C970" s="399" t="s">
        <v>3576</v>
      </c>
      <c r="D970" s="399" t="s">
        <v>58</v>
      </c>
      <c r="E970" s="160"/>
      <c r="F970" s="36"/>
      <c r="G970" s="48"/>
      <c r="H970" s="159"/>
      <c r="I970" s="52"/>
      <c r="J970" s="38"/>
      <c r="K970" s="38"/>
      <c r="L970" s="159"/>
      <c r="M970" s="52"/>
      <c r="N970" s="61"/>
      <c r="O970" s="38" t="str">
        <f>IF(Q970="", "NO PRIORITY", IF(ISNA(_xlfn.XLOOKUP(Q970, Organizations!Q:Q, Organizations!P:P, "")), "NO ORG NAME", IF(_xlfn.XLOOKUP(Q970, Organizations!Q:Q, Organizations!P:P, "")="", "NO PRIORITY", _xlfn.XLOOKUP(Q970, Organizations!Q:Q, Organizations!P:P, ""))))</f>
        <v>NO PRIORITY</v>
      </c>
    </row>
    <row r="971" spans="2:15" ht="30.2" customHeight="1">
      <c r="B971" s="212" t="str">
        <f>IF(D971="", "NO PRIORITY", IF(ISNA(_xlfn.XLOOKUP(D971, Organizations!C:C, Organizations!B:B, "")), "NO ORG NAME", IF(_xlfn.XLOOKUP(D971, Organizations!C:C, Organizations!B:B, "")="", "NO PRIORITY", _xlfn.XLOOKUP(D971, Organizations!C:C, Organizations!B:B, ""))))</f>
        <v>A</v>
      </c>
      <c r="C971" s="504" t="s">
        <v>3744</v>
      </c>
      <c r="D971" s="504" t="s">
        <v>60</v>
      </c>
      <c r="E971" s="160"/>
      <c r="F971" s="36"/>
      <c r="G971" s="48"/>
      <c r="H971" s="159"/>
      <c r="I971" s="52"/>
      <c r="J971" s="38"/>
      <c r="K971" s="38"/>
      <c r="L971" s="159"/>
      <c r="M971" s="52"/>
      <c r="N971" s="61"/>
      <c r="O971" s="38" t="str">
        <f>IF(Q971="", "NO PRIORITY", IF(ISNA(_xlfn.XLOOKUP(Q971, Organizations!Q:Q, Organizations!P:P, "")), "NO ORG NAME", IF(_xlfn.XLOOKUP(Q971, Organizations!Q:Q, Organizations!P:P, "")="", "NO PRIORITY", _xlfn.XLOOKUP(Q971, Organizations!Q:Q, Organizations!P:P, ""))))</f>
        <v>NO PRIORITY</v>
      </c>
    </row>
    <row r="972" spans="2:15" ht="30.2" customHeight="1">
      <c r="B972" s="212" t="str">
        <f>IF(D972="", "NO PRIORITY", IF(ISNA(_xlfn.XLOOKUP(D972, Organizations!C:C, Organizations!B:B, "")), "NO ORG NAME", IF(_xlfn.XLOOKUP(D972, Organizations!C:C, Organizations!B:B, "")="", "NO PRIORITY", _xlfn.XLOOKUP(D972, Organizations!C:C, Organizations!B:B, ""))))</f>
        <v>A</v>
      </c>
      <c r="C972" s="399" t="s">
        <v>3746</v>
      </c>
      <c r="D972" s="399" t="s">
        <v>61</v>
      </c>
      <c r="E972" s="160"/>
      <c r="F972" s="36"/>
      <c r="G972" s="48"/>
      <c r="H972" s="159"/>
      <c r="I972" s="52"/>
      <c r="J972" s="38"/>
      <c r="K972" s="38"/>
      <c r="L972" s="159"/>
      <c r="M972" s="52"/>
      <c r="N972" s="61"/>
      <c r="O972" s="38" t="str">
        <f>IF(Q972="", "NO PRIORITY", IF(ISNA(_xlfn.XLOOKUP(Q972, Organizations!Q:Q, Organizations!P:P, "")), "NO ORG NAME", IF(_xlfn.XLOOKUP(Q972, Organizations!Q:Q, Organizations!P:P, "")="", "NO PRIORITY", _xlfn.XLOOKUP(Q972, Organizations!Q:Q, Organizations!P:P, ""))))</f>
        <v>NO PRIORITY</v>
      </c>
    </row>
    <row r="973" spans="2:15" ht="30.2" customHeight="1">
      <c r="B973" s="212" t="str">
        <f>IF(D973="", "NO PRIORITY", IF(ISNA(_xlfn.XLOOKUP(D973, Organizations!C:C, Organizations!B:B, "")), "NO ORG NAME", IF(_xlfn.XLOOKUP(D973, Organizations!C:C, Organizations!B:B, "")="", "NO PRIORITY", _xlfn.XLOOKUP(D973, Organizations!C:C, Organizations!B:B, ""))))</f>
        <v>A</v>
      </c>
      <c r="C973" s="504" t="s">
        <v>3748</v>
      </c>
      <c r="D973" s="504" t="s">
        <v>62</v>
      </c>
      <c r="E973" s="160"/>
      <c r="F973" s="36"/>
      <c r="G973" s="48"/>
      <c r="H973" s="159"/>
      <c r="I973" s="52"/>
      <c r="J973" s="38"/>
      <c r="K973" s="38"/>
      <c r="L973" s="159"/>
      <c r="M973" s="52"/>
      <c r="N973" s="61"/>
      <c r="O973" s="38" t="str">
        <f>IF(Q973="", "NO PRIORITY", IF(ISNA(_xlfn.XLOOKUP(Q973, Organizations!Q:Q, Organizations!P:P, "")), "NO ORG NAME", IF(_xlfn.XLOOKUP(Q973, Organizations!Q:Q, Organizations!P:P, "")="", "NO PRIORITY", _xlfn.XLOOKUP(Q973, Organizations!Q:Q, Organizations!P:P, ""))))</f>
        <v>NO PRIORITY</v>
      </c>
    </row>
    <row r="974" spans="2:15" ht="30.2" customHeight="1">
      <c r="B974" s="212" t="str">
        <f>IF(D974="", "NO PRIORITY", IF(ISNA(_xlfn.XLOOKUP(D974, Organizations!C:C, Organizations!B:B, "")), "NO ORG NAME", IF(_xlfn.XLOOKUP(D974, Organizations!C:C, Organizations!B:B, "")="", "NO PRIORITY", _xlfn.XLOOKUP(D974, Organizations!C:C, Organizations!B:B, ""))))</f>
        <v>A</v>
      </c>
      <c r="C974" s="399" t="s">
        <v>3750</v>
      </c>
      <c r="D974" s="399" t="s">
        <v>63</v>
      </c>
      <c r="E974" s="160"/>
      <c r="F974" s="36"/>
      <c r="G974" s="48"/>
      <c r="H974" s="159"/>
      <c r="I974" s="52"/>
      <c r="J974" s="38"/>
      <c r="K974" s="38"/>
      <c r="L974" s="159"/>
      <c r="M974" s="52"/>
      <c r="N974" s="61"/>
      <c r="O974" s="38" t="str">
        <f>IF(Q974="", "NO PRIORITY", IF(ISNA(_xlfn.XLOOKUP(Q974, Organizations!Q:Q, Organizations!P:P, "")), "NO ORG NAME", IF(_xlfn.XLOOKUP(Q974, Organizations!Q:Q, Organizations!P:P, "")="", "NO PRIORITY", _xlfn.XLOOKUP(Q974, Organizations!Q:Q, Organizations!P:P, ""))))</f>
        <v>NO PRIORITY</v>
      </c>
    </row>
    <row r="975" spans="2:15" ht="30.2" customHeight="1">
      <c r="B975" s="212" t="str">
        <f>IF(D975="", "NO PRIORITY", IF(ISNA(_xlfn.XLOOKUP(D975, Organizations!C:C, Organizations!B:B, "")), "NO ORG NAME", IF(_xlfn.XLOOKUP(D975, Organizations!C:C, Organizations!B:B, "")="", "NO PRIORITY", _xlfn.XLOOKUP(D975, Organizations!C:C, Organizations!B:B, ""))))</f>
        <v>A</v>
      </c>
      <c r="C975" s="504" t="s">
        <v>3752</v>
      </c>
      <c r="D975" s="504" t="s">
        <v>64</v>
      </c>
      <c r="E975" s="160"/>
      <c r="F975" s="36"/>
      <c r="G975" s="48"/>
      <c r="H975" s="159"/>
      <c r="I975" s="52"/>
      <c r="J975" s="38"/>
      <c r="K975" s="38"/>
      <c r="L975" s="159"/>
      <c r="M975" s="52"/>
      <c r="N975" s="61"/>
      <c r="O975" s="38" t="str">
        <f>IF(Q975="", "NO PRIORITY", IF(ISNA(_xlfn.XLOOKUP(Q975, Organizations!Q:Q, Organizations!P:P, "")), "NO ORG NAME", IF(_xlfn.XLOOKUP(Q975, Organizations!Q:Q, Organizations!P:P, "")="", "NO PRIORITY", _xlfn.XLOOKUP(Q975, Organizations!Q:Q, Organizations!P:P, ""))))</f>
        <v>NO PRIORITY</v>
      </c>
    </row>
    <row r="976" spans="2:15" ht="30.2" customHeight="1">
      <c r="B976" s="212" t="str">
        <f>IF(D976="", "NO PRIORITY", IF(ISNA(_xlfn.XLOOKUP(D976, Organizations!C:C, Organizations!B:B, "")), "NO ORG NAME", IF(_xlfn.XLOOKUP(D976, Organizations!C:C, Organizations!B:B, "")="", "NO PRIORITY", _xlfn.XLOOKUP(D976, Organizations!C:C, Organizations!B:B, ""))))</f>
        <v>A</v>
      </c>
      <c r="C976" s="399" t="s">
        <v>3754</v>
      </c>
      <c r="D976" s="399" t="s">
        <v>65</v>
      </c>
      <c r="E976" s="160"/>
      <c r="F976" s="36"/>
      <c r="G976" s="48"/>
      <c r="H976" s="159"/>
      <c r="I976" s="52"/>
      <c r="J976" s="38"/>
      <c r="K976" s="38"/>
      <c r="L976" s="159"/>
      <c r="M976" s="52"/>
      <c r="N976" s="61"/>
      <c r="O976" s="38" t="str">
        <f>IF(Q976="", "NO PRIORITY", IF(ISNA(_xlfn.XLOOKUP(Q976, Organizations!Q:Q, Organizations!P:P, "")), "NO ORG NAME", IF(_xlfn.XLOOKUP(Q976, Organizations!Q:Q, Organizations!P:P, "")="", "NO PRIORITY", _xlfn.XLOOKUP(Q976, Organizations!Q:Q, Organizations!P:P, ""))))</f>
        <v>NO PRIORITY</v>
      </c>
    </row>
    <row r="977" spans="2:15" ht="30.2" customHeight="1">
      <c r="B977" s="212" t="str">
        <f>IF(D977="", "NO PRIORITY", IF(ISNA(_xlfn.XLOOKUP(D977, Organizations!C:C, Organizations!B:B, "")), "NO ORG NAME", IF(_xlfn.XLOOKUP(D977, Organizations!C:C, Organizations!B:B, "")="", "NO PRIORITY", _xlfn.XLOOKUP(D977, Organizations!C:C, Organizations!B:B, ""))))</f>
        <v>A</v>
      </c>
      <c r="C977" s="504" t="s">
        <v>3756</v>
      </c>
      <c r="D977" s="504" t="s">
        <v>66</v>
      </c>
      <c r="E977" s="160"/>
      <c r="F977" s="36"/>
      <c r="G977" s="48"/>
      <c r="H977" s="159"/>
      <c r="I977" s="52"/>
      <c r="J977" s="38"/>
      <c r="K977" s="38"/>
      <c r="L977" s="159"/>
      <c r="M977" s="52"/>
      <c r="N977" s="61"/>
      <c r="O977" s="38" t="str">
        <f>IF(Q977="", "NO PRIORITY", IF(ISNA(_xlfn.XLOOKUP(Q977, Organizations!Q:Q, Organizations!P:P, "")), "NO ORG NAME", IF(_xlfn.XLOOKUP(Q977, Organizations!Q:Q, Organizations!P:P, "")="", "NO PRIORITY", _xlfn.XLOOKUP(Q977, Organizations!Q:Q, Organizations!P:P, ""))))</f>
        <v>NO PRIORITY</v>
      </c>
    </row>
    <row r="978" spans="2:15" ht="30.2" customHeight="1">
      <c r="B978" s="212" t="str">
        <f>IF(D978="", "NO PRIORITY", IF(ISNA(_xlfn.XLOOKUP(D978, Organizations!C:C, Organizations!B:B, "")), "NO ORG NAME", IF(_xlfn.XLOOKUP(D978, Organizations!C:C, Organizations!B:B, "")="", "NO PRIORITY", _xlfn.XLOOKUP(D978, Organizations!C:C, Organizations!B:B, ""))))</f>
        <v>A</v>
      </c>
      <c r="C978" s="399" t="s">
        <v>3618</v>
      </c>
      <c r="D978" s="399" t="s">
        <v>67</v>
      </c>
      <c r="E978" s="160"/>
      <c r="F978" s="36"/>
      <c r="G978" s="48"/>
      <c r="H978" s="159"/>
      <c r="I978" s="52"/>
      <c r="J978" s="38"/>
      <c r="K978" s="38"/>
      <c r="L978" s="159"/>
      <c r="M978" s="52"/>
      <c r="N978" s="61"/>
      <c r="O978" s="38" t="str">
        <f>IF(Q978="", "NO PRIORITY", IF(ISNA(_xlfn.XLOOKUP(Q978, Organizations!Q:Q, Organizations!P:P, "")), "NO ORG NAME", IF(_xlfn.XLOOKUP(Q978, Organizations!Q:Q, Organizations!P:P, "")="", "NO PRIORITY", _xlfn.XLOOKUP(Q978, Organizations!Q:Q, Organizations!P:P, ""))))</f>
        <v>NO PRIORITY</v>
      </c>
    </row>
    <row r="979" spans="2:15" ht="30.2" customHeight="1">
      <c r="B979" s="212" t="str">
        <f>IF(D979="", "NO PRIORITY", IF(ISNA(_xlfn.XLOOKUP(D979, Organizations!C:C, Organizations!B:B, "")), "NO ORG NAME", IF(_xlfn.XLOOKUP(D979, Organizations!C:C, Organizations!B:B, "")="", "NO PRIORITY", _xlfn.XLOOKUP(D979, Organizations!C:C, Organizations!B:B, ""))))</f>
        <v>A</v>
      </c>
      <c r="C979" s="504" t="s">
        <v>3758</v>
      </c>
      <c r="D979" s="504" t="s">
        <v>68</v>
      </c>
      <c r="E979" s="160"/>
      <c r="F979" s="36"/>
      <c r="G979" s="48"/>
      <c r="H979" s="159"/>
      <c r="I979" s="52"/>
      <c r="J979" s="38"/>
      <c r="K979" s="38"/>
      <c r="L979" s="159"/>
      <c r="M979" s="52"/>
      <c r="N979" s="61"/>
      <c r="O979" s="38" t="str">
        <f>IF(Q979="", "NO PRIORITY", IF(ISNA(_xlfn.XLOOKUP(Q979, Organizations!Q:Q, Organizations!P:P, "")), "NO ORG NAME", IF(_xlfn.XLOOKUP(Q979, Organizations!Q:Q, Organizations!P:P, "")="", "NO PRIORITY", _xlfn.XLOOKUP(Q979, Organizations!Q:Q, Organizations!P:P, ""))))</f>
        <v>NO PRIORITY</v>
      </c>
    </row>
    <row r="980" spans="2:15" ht="30.2" customHeight="1">
      <c r="B980" s="212" t="str">
        <f>IF(D980="", "NO PRIORITY", IF(ISNA(_xlfn.XLOOKUP(D980, Organizations!C:C, Organizations!B:B, "")), "NO ORG NAME", IF(_xlfn.XLOOKUP(D980, Organizations!C:C, Organizations!B:B, "")="", "NO PRIORITY", _xlfn.XLOOKUP(D980, Organizations!C:C, Organizations!B:B, ""))))</f>
        <v>A</v>
      </c>
      <c r="C980" s="399" t="s">
        <v>3620</v>
      </c>
      <c r="D980" s="399" t="s">
        <v>69</v>
      </c>
      <c r="E980" s="160"/>
      <c r="F980" s="36"/>
      <c r="G980" s="48"/>
      <c r="H980" s="159"/>
      <c r="I980" s="52"/>
      <c r="J980" s="38"/>
      <c r="K980" s="38"/>
      <c r="L980" s="159"/>
      <c r="M980" s="52"/>
      <c r="N980" s="61"/>
      <c r="O980" s="38" t="str">
        <f>IF(Q980="", "NO PRIORITY", IF(ISNA(_xlfn.XLOOKUP(Q980, Organizations!Q:Q, Organizations!P:P, "")), "NO ORG NAME", IF(_xlfn.XLOOKUP(Q980, Organizations!Q:Q, Organizations!P:P, "")="", "NO PRIORITY", _xlfn.XLOOKUP(Q980, Organizations!Q:Q, Organizations!P:P, ""))))</f>
        <v>NO PRIORITY</v>
      </c>
    </row>
    <row r="981" spans="2:15" ht="30.2" customHeight="1">
      <c r="B981" s="212" t="str">
        <f>IF(D981="", "NO PRIORITY", IF(ISNA(_xlfn.XLOOKUP(D981, Organizations!C:C, Organizations!B:B, "")), "NO ORG NAME", IF(_xlfn.XLOOKUP(D981, Organizations!C:C, Organizations!B:B, "")="", "NO PRIORITY", _xlfn.XLOOKUP(D981, Organizations!C:C, Organizations!B:B, ""))))</f>
        <v>A</v>
      </c>
      <c r="C981" s="504" t="s">
        <v>3760</v>
      </c>
      <c r="D981" s="504" t="s">
        <v>70</v>
      </c>
      <c r="E981" s="160"/>
      <c r="F981" s="36"/>
      <c r="G981" s="48"/>
      <c r="H981" s="159"/>
      <c r="I981" s="52"/>
      <c r="J981" s="38"/>
      <c r="K981" s="38"/>
      <c r="L981" s="159"/>
      <c r="M981" s="52"/>
      <c r="N981" s="61"/>
      <c r="O981" s="38" t="str">
        <f>IF(Q981="", "NO PRIORITY", IF(ISNA(_xlfn.XLOOKUP(Q981, Organizations!Q:Q, Organizations!P:P, "")), "NO ORG NAME", IF(_xlfn.XLOOKUP(Q981, Organizations!Q:Q, Organizations!P:P, "")="", "NO PRIORITY", _xlfn.XLOOKUP(Q981, Organizations!Q:Q, Organizations!P:P, ""))))</f>
        <v>NO PRIORITY</v>
      </c>
    </row>
    <row r="982" spans="2:15" ht="30.2" customHeight="1">
      <c r="B982" s="212" t="str">
        <f>IF(D982="", "NO PRIORITY", IF(ISNA(_xlfn.XLOOKUP(D982, Organizations!C:C, Organizations!B:B, "")), "NO ORG NAME", IF(_xlfn.XLOOKUP(D982, Organizations!C:C, Organizations!B:B, "")="", "NO PRIORITY", _xlfn.XLOOKUP(D982, Organizations!C:C, Organizations!B:B, ""))))</f>
        <v>A</v>
      </c>
      <c r="C982" s="399" t="s">
        <v>3762</v>
      </c>
      <c r="D982" s="399" t="s">
        <v>71</v>
      </c>
      <c r="E982" s="160"/>
      <c r="F982" s="36"/>
      <c r="G982" s="48"/>
      <c r="H982" s="159"/>
      <c r="I982" s="52"/>
      <c r="J982" s="38"/>
      <c r="K982" s="38"/>
      <c r="L982" s="159"/>
      <c r="M982" s="52"/>
      <c r="N982" s="61"/>
      <c r="O982" s="38" t="str">
        <f>IF(Q982="", "NO PRIORITY", IF(ISNA(_xlfn.XLOOKUP(Q982, Organizations!Q:Q, Organizations!P:P, "")), "NO ORG NAME", IF(_xlfn.XLOOKUP(Q982, Organizations!Q:Q, Organizations!P:P, "")="", "NO PRIORITY", _xlfn.XLOOKUP(Q982, Organizations!Q:Q, Organizations!P:P, ""))))</f>
        <v>NO PRIORITY</v>
      </c>
    </row>
    <row r="983" spans="2:15" ht="30.2" customHeight="1">
      <c r="B983" s="212" t="str">
        <f>IF(D983="", "NO PRIORITY", IF(ISNA(_xlfn.XLOOKUP(D983, Organizations!C:C, Organizations!B:B, "")), "NO ORG NAME", IF(_xlfn.XLOOKUP(D983, Organizations!C:C, Organizations!B:B, "")="", "NO PRIORITY", _xlfn.XLOOKUP(D983, Organizations!C:C, Organizations!B:B, ""))))</f>
        <v>A</v>
      </c>
      <c r="C983" s="504" t="s">
        <v>3764</v>
      </c>
      <c r="D983" s="504" t="s">
        <v>73</v>
      </c>
      <c r="E983" s="160"/>
      <c r="F983" s="36"/>
      <c r="G983" s="48"/>
      <c r="H983" s="159"/>
      <c r="I983" s="52"/>
      <c r="J983" s="38"/>
      <c r="K983" s="38"/>
      <c r="L983" s="159"/>
      <c r="M983" s="52"/>
      <c r="N983" s="61"/>
      <c r="O983" s="38" t="str">
        <f>IF(Q983="", "NO PRIORITY", IF(ISNA(_xlfn.XLOOKUP(Q983, Organizations!Q:Q, Organizations!P:P, "")), "NO ORG NAME", IF(_xlfn.XLOOKUP(Q983, Organizations!Q:Q, Organizations!P:P, "")="", "NO PRIORITY", _xlfn.XLOOKUP(Q983, Organizations!Q:Q, Organizations!P:P, ""))))</f>
        <v>NO PRIORITY</v>
      </c>
    </row>
    <row r="984" spans="2:15" ht="30.2" customHeight="1">
      <c r="B984" s="212" t="str">
        <f>IF(D984="", "NO PRIORITY", IF(ISNA(_xlfn.XLOOKUP(D984, Organizations!C:C, Organizations!B:B, "")), "NO ORG NAME", IF(_xlfn.XLOOKUP(D984, Organizations!C:C, Organizations!B:B, "")="", "NO PRIORITY", _xlfn.XLOOKUP(D984, Organizations!C:C, Organizations!B:B, ""))))</f>
        <v>A</v>
      </c>
      <c r="C984" s="399" t="s">
        <v>3766</v>
      </c>
      <c r="D984" s="399" t="s">
        <v>74</v>
      </c>
      <c r="E984" s="160"/>
      <c r="F984" s="36"/>
      <c r="G984" s="48"/>
      <c r="H984" s="159"/>
      <c r="I984" s="52"/>
      <c r="J984" s="38"/>
      <c r="K984" s="38"/>
      <c r="L984" s="159"/>
      <c r="M984" s="52"/>
      <c r="N984" s="61"/>
      <c r="O984" s="38" t="str">
        <f>IF(Q984="", "NO PRIORITY", IF(ISNA(_xlfn.XLOOKUP(Q984, Organizations!Q:Q, Organizations!P:P, "")), "NO ORG NAME", IF(_xlfn.XLOOKUP(Q984, Organizations!Q:Q, Organizations!P:P, "")="", "NO PRIORITY", _xlfn.XLOOKUP(Q984, Organizations!Q:Q, Organizations!P:P, ""))))</f>
        <v>NO PRIORITY</v>
      </c>
    </row>
    <row r="985" spans="2:15" ht="30.2" customHeight="1">
      <c r="B985" s="212" t="str">
        <f>IF(D985="", "NO PRIORITY", IF(ISNA(_xlfn.XLOOKUP(D985, Organizations!C:C, Organizations!B:B, "")), "NO ORG NAME", IF(_xlfn.XLOOKUP(D985, Organizations!C:C, Organizations!B:B, "")="", "NO PRIORITY", _xlfn.XLOOKUP(D985, Organizations!C:C, Organizations!B:B, ""))))</f>
        <v>A</v>
      </c>
      <c r="C985" s="504" t="s">
        <v>3768</v>
      </c>
      <c r="D985" s="504" t="s">
        <v>76</v>
      </c>
      <c r="E985" s="160"/>
      <c r="F985" s="36"/>
      <c r="G985" s="48"/>
      <c r="H985" s="159"/>
      <c r="I985" s="52"/>
      <c r="J985" s="38"/>
      <c r="K985" s="38"/>
      <c r="L985" s="159"/>
      <c r="M985" s="52"/>
      <c r="N985" s="61"/>
      <c r="O985" s="38" t="str">
        <f>IF(Q985="", "NO PRIORITY", IF(ISNA(_xlfn.XLOOKUP(Q985, Organizations!Q:Q, Organizations!P:P, "")), "NO ORG NAME", IF(_xlfn.XLOOKUP(Q985, Organizations!Q:Q, Organizations!P:P, "")="", "NO PRIORITY", _xlfn.XLOOKUP(Q985, Organizations!Q:Q, Organizations!P:P, ""))))</f>
        <v>NO PRIORITY</v>
      </c>
    </row>
    <row r="986" spans="2:15" ht="30.2" customHeight="1">
      <c r="B986" s="212" t="str">
        <f>IF(D986="", "NO PRIORITY", IF(ISNA(_xlfn.XLOOKUP(D986, Organizations!C:C, Organizations!B:B, "")), "NO ORG NAME", IF(_xlfn.XLOOKUP(D986, Organizations!C:C, Organizations!B:B, "")="", "NO PRIORITY", _xlfn.XLOOKUP(D986, Organizations!C:C, Organizations!B:B, ""))))</f>
        <v>A</v>
      </c>
      <c r="C986" s="399" t="s">
        <v>3770</v>
      </c>
      <c r="D986" s="399" t="s">
        <v>77</v>
      </c>
      <c r="E986" s="160"/>
      <c r="F986" s="36"/>
      <c r="G986" s="48"/>
      <c r="H986" s="159"/>
      <c r="I986" s="52"/>
      <c r="J986" s="38"/>
      <c r="K986" s="38"/>
      <c r="L986" s="159"/>
      <c r="M986" s="52"/>
      <c r="N986" s="61"/>
      <c r="O986" s="38" t="str">
        <f>IF(Q986="", "NO PRIORITY", IF(ISNA(_xlfn.XLOOKUP(Q986, Organizations!Q:Q, Organizations!P:P, "")), "NO ORG NAME", IF(_xlfn.XLOOKUP(Q986, Organizations!Q:Q, Organizations!P:P, "")="", "NO PRIORITY", _xlfn.XLOOKUP(Q986, Organizations!Q:Q, Organizations!P:P, ""))))</f>
        <v>NO PRIORITY</v>
      </c>
    </row>
    <row r="987" spans="2:15" ht="30.2" customHeight="1">
      <c r="B987" s="212" t="str">
        <f>IF(D987="", "NO PRIORITY", IF(ISNA(_xlfn.XLOOKUP(D987, Organizations!C:C, Organizations!B:B, "")), "NO ORG NAME", IF(_xlfn.XLOOKUP(D987, Organizations!C:C, Organizations!B:B, "")="", "NO PRIORITY", _xlfn.XLOOKUP(D987, Organizations!C:C, Organizations!B:B, ""))))</f>
        <v>A</v>
      </c>
      <c r="C987" s="504" t="s">
        <v>3772</v>
      </c>
      <c r="D987" s="504" t="s">
        <v>78</v>
      </c>
      <c r="E987" s="160"/>
      <c r="F987" s="36"/>
      <c r="G987" s="48"/>
      <c r="H987" s="159"/>
      <c r="I987" s="52"/>
      <c r="J987" s="38"/>
      <c r="K987" s="38"/>
      <c r="L987" s="159"/>
      <c r="M987" s="52"/>
      <c r="N987" s="61"/>
      <c r="O987" s="38" t="str">
        <f>IF(Q987="", "NO PRIORITY", IF(ISNA(_xlfn.XLOOKUP(Q987, Organizations!Q:Q, Organizations!P:P, "")), "NO ORG NAME", IF(_xlfn.XLOOKUP(Q987, Organizations!Q:Q, Organizations!P:P, "")="", "NO PRIORITY", _xlfn.XLOOKUP(Q987, Organizations!Q:Q, Organizations!P:P, ""))))</f>
        <v>NO PRIORITY</v>
      </c>
    </row>
    <row r="988" spans="2:15" ht="30.2" customHeight="1">
      <c r="B988" s="212" t="str">
        <f>IF(D988="", "NO PRIORITY", IF(ISNA(_xlfn.XLOOKUP(D988, Organizations!C:C, Organizations!B:B, "")), "NO ORG NAME", IF(_xlfn.XLOOKUP(D988, Organizations!C:C, Organizations!B:B, "")="", "NO PRIORITY", _xlfn.XLOOKUP(D988, Organizations!C:C, Organizations!B:B, ""))))</f>
        <v>A</v>
      </c>
      <c r="C988" s="399" t="s">
        <v>3774</v>
      </c>
      <c r="D988" s="399" t="s">
        <v>79</v>
      </c>
      <c r="E988" s="160"/>
      <c r="F988" s="36"/>
      <c r="G988" s="48"/>
      <c r="H988" s="159"/>
      <c r="I988" s="52"/>
      <c r="J988" s="38"/>
      <c r="K988" s="38"/>
      <c r="L988" s="159"/>
      <c r="M988" s="52"/>
      <c r="N988" s="61"/>
      <c r="O988" s="38" t="str">
        <f>IF(Q988="", "NO PRIORITY", IF(ISNA(_xlfn.XLOOKUP(Q988, Organizations!Q:Q, Organizations!P:P, "")), "NO ORG NAME", IF(_xlfn.XLOOKUP(Q988, Organizations!Q:Q, Organizations!P:P, "")="", "NO PRIORITY", _xlfn.XLOOKUP(Q988, Organizations!Q:Q, Organizations!P:P, ""))))</f>
        <v>NO PRIORITY</v>
      </c>
    </row>
    <row r="989" spans="2:15" ht="30.2" customHeight="1">
      <c r="B989" s="212" t="str">
        <f>IF(D989="", "NO PRIORITY", IF(ISNA(_xlfn.XLOOKUP(D989, Organizations!C:C, Organizations!B:B, "")), "NO ORG NAME", IF(_xlfn.XLOOKUP(D989, Organizations!C:C, Organizations!B:B, "")="", "NO PRIORITY", _xlfn.XLOOKUP(D989, Organizations!C:C, Organizations!B:B, ""))))</f>
        <v>A</v>
      </c>
      <c r="C989" s="504" t="s">
        <v>3776</v>
      </c>
      <c r="D989" s="504" t="s">
        <v>80</v>
      </c>
      <c r="E989" s="160"/>
      <c r="F989" s="36"/>
      <c r="G989" s="48"/>
      <c r="H989" s="159"/>
      <c r="I989" s="52"/>
      <c r="J989" s="38"/>
      <c r="K989" s="38"/>
      <c r="L989" s="159"/>
      <c r="M989" s="52"/>
      <c r="N989" s="61"/>
      <c r="O989" s="38" t="str">
        <f>IF(Q989="", "NO PRIORITY", IF(ISNA(_xlfn.XLOOKUP(Q989, Organizations!Q:Q, Organizations!P:P, "")), "NO ORG NAME", IF(_xlfn.XLOOKUP(Q989, Organizations!Q:Q, Organizations!P:P, "")="", "NO PRIORITY", _xlfn.XLOOKUP(Q989, Organizations!Q:Q, Organizations!P:P, ""))))</f>
        <v>NO PRIORITY</v>
      </c>
    </row>
    <row r="990" spans="2:15" ht="30.2" customHeight="1">
      <c r="B990" s="212" t="str">
        <f>IF(D990="", "NO PRIORITY", IF(ISNA(_xlfn.XLOOKUP(D990, Organizations!C:C, Organizations!B:B, "")), "NO ORG NAME", IF(_xlfn.XLOOKUP(D990, Organizations!C:C, Organizations!B:B, "")="", "NO PRIORITY", _xlfn.XLOOKUP(D990, Organizations!C:C, Organizations!B:B, ""))))</f>
        <v>A</v>
      </c>
      <c r="C990" s="399" t="s">
        <v>3778</v>
      </c>
      <c r="D990" s="399" t="s">
        <v>82</v>
      </c>
      <c r="E990" s="160"/>
      <c r="F990" s="36"/>
      <c r="G990" s="48"/>
      <c r="H990" s="159"/>
      <c r="I990" s="52"/>
      <c r="J990" s="38"/>
      <c r="K990" s="38"/>
      <c r="L990" s="159"/>
      <c r="M990" s="52"/>
      <c r="N990" s="61"/>
      <c r="O990" s="38" t="str">
        <f>IF(Q990="", "NO PRIORITY", IF(ISNA(_xlfn.XLOOKUP(Q990, Organizations!Q:Q, Organizations!P:P, "")), "NO ORG NAME", IF(_xlfn.XLOOKUP(Q990, Organizations!Q:Q, Organizations!P:P, "")="", "NO PRIORITY", _xlfn.XLOOKUP(Q990, Organizations!Q:Q, Organizations!P:P, ""))))</f>
        <v>NO PRIORITY</v>
      </c>
    </row>
    <row r="991" spans="2:15" ht="30.2" customHeight="1">
      <c r="B991" s="212" t="str">
        <f>IF(D991="", "NO PRIORITY", IF(ISNA(_xlfn.XLOOKUP(D991, Organizations!C:C, Organizations!B:B, "")), "NO ORG NAME", IF(_xlfn.XLOOKUP(D991, Organizations!C:C, Organizations!B:B, "")="", "NO PRIORITY", _xlfn.XLOOKUP(D991, Organizations!C:C, Organizations!B:B, ""))))</f>
        <v>A</v>
      </c>
      <c r="C991" s="504" t="s">
        <v>3780</v>
      </c>
      <c r="D991" s="504" t="s">
        <v>83</v>
      </c>
      <c r="E991" s="160"/>
      <c r="F991" s="36"/>
      <c r="G991" s="48"/>
      <c r="H991" s="159"/>
      <c r="I991" s="52"/>
      <c r="J991" s="38"/>
      <c r="K991" s="38"/>
      <c r="L991" s="159"/>
      <c r="M991" s="52"/>
      <c r="N991" s="61"/>
      <c r="O991" s="38" t="str">
        <f>IF(Q991="", "NO PRIORITY", IF(ISNA(_xlfn.XLOOKUP(Q991, Organizations!Q:Q, Organizations!P:P, "")), "NO ORG NAME", IF(_xlfn.XLOOKUP(Q991, Organizations!Q:Q, Organizations!P:P, "")="", "NO PRIORITY", _xlfn.XLOOKUP(Q991, Organizations!Q:Q, Organizations!P:P, ""))))</f>
        <v>NO PRIORITY</v>
      </c>
    </row>
    <row r="992" spans="2:15" ht="30.2" customHeight="1">
      <c r="B992" s="212" t="str">
        <f>IF(D992="", "NO PRIORITY", IF(ISNA(_xlfn.XLOOKUP(D992, Organizations!C:C, Organizations!B:B, "")), "NO ORG NAME", IF(_xlfn.XLOOKUP(D992, Organizations!C:C, Organizations!B:B, "")="", "NO PRIORITY", _xlfn.XLOOKUP(D992, Organizations!C:C, Organizations!B:B, ""))))</f>
        <v>A</v>
      </c>
      <c r="C992" s="399" t="s">
        <v>3782</v>
      </c>
      <c r="D992" s="399" t="s">
        <v>84</v>
      </c>
      <c r="E992" s="160"/>
      <c r="F992" s="36"/>
      <c r="G992" s="48"/>
      <c r="H992" s="159"/>
      <c r="I992" s="52"/>
      <c r="J992" s="38"/>
      <c r="K992" s="38"/>
      <c r="L992" s="159"/>
      <c r="M992" s="52"/>
      <c r="N992" s="61"/>
      <c r="O992" s="38" t="str">
        <f>IF(Q992="", "NO PRIORITY", IF(ISNA(_xlfn.XLOOKUP(Q992, Organizations!Q:Q, Organizations!P:P, "")), "NO ORG NAME", IF(_xlfn.XLOOKUP(Q992, Organizations!Q:Q, Organizations!P:P, "")="", "NO PRIORITY", _xlfn.XLOOKUP(Q992, Organizations!Q:Q, Organizations!P:P, ""))))</f>
        <v>NO PRIORITY</v>
      </c>
    </row>
    <row r="993" spans="2:15" ht="30.2" customHeight="1">
      <c r="B993" s="212" t="str">
        <f>IF(D993="", "NO PRIORITY", IF(ISNA(_xlfn.XLOOKUP(D993, Organizations!C:C, Organizations!B:B, "")), "NO ORG NAME", IF(_xlfn.XLOOKUP(D993, Organizations!C:C, Organizations!B:B, "")="", "NO PRIORITY", _xlfn.XLOOKUP(D993, Organizations!C:C, Organizations!B:B, ""))))</f>
        <v>A</v>
      </c>
      <c r="C993" s="504" t="s">
        <v>3784</v>
      </c>
      <c r="D993" s="504" t="s">
        <v>85</v>
      </c>
      <c r="E993" s="160"/>
      <c r="F993" s="36"/>
      <c r="G993" s="48"/>
      <c r="H993" s="159"/>
      <c r="I993" s="52"/>
      <c r="J993" s="38"/>
      <c r="K993" s="38"/>
      <c r="L993" s="159"/>
      <c r="M993" s="52"/>
      <c r="N993" s="61"/>
      <c r="O993" s="38" t="str">
        <f>IF(Q993="", "NO PRIORITY", IF(ISNA(_xlfn.XLOOKUP(Q993, Organizations!Q:Q, Organizations!P:P, "")), "NO ORG NAME", IF(_xlfn.XLOOKUP(Q993, Organizations!Q:Q, Organizations!P:P, "")="", "NO PRIORITY", _xlfn.XLOOKUP(Q993, Organizations!Q:Q, Organizations!P:P, ""))))</f>
        <v>NO PRIORITY</v>
      </c>
    </row>
    <row r="994" spans="2:15" ht="30.2" customHeight="1">
      <c r="B994" s="212" t="str">
        <f>IF(D994="", "NO PRIORITY", IF(ISNA(_xlfn.XLOOKUP(D994, Organizations!C:C, Organizations!B:B, "")), "NO ORG NAME", IF(_xlfn.XLOOKUP(D994, Organizations!C:C, Organizations!B:B, "")="", "NO PRIORITY", _xlfn.XLOOKUP(D994, Organizations!C:C, Organizations!B:B, ""))))</f>
        <v>A</v>
      </c>
      <c r="C994" s="399" t="s">
        <v>3640</v>
      </c>
      <c r="D994" s="399" t="s">
        <v>87</v>
      </c>
      <c r="E994" s="160"/>
      <c r="F994" s="36"/>
      <c r="G994" s="48"/>
      <c r="H994" s="159"/>
      <c r="I994" s="52"/>
      <c r="J994" s="38"/>
      <c r="K994" s="38"/>
      <c r="L994" s="159"/>
      <c r="M994" s="52"/>
      <c r="N994" s="61"/>
      <c r="O994" s="38" t="str">
        <f>IF(Q994="", "NO PRIORITY", IF(ISNA(_xlfn.XLOOKUP(Q994, Organizations!Q:Q, Organizations!P:P, "")), "NO ORG NAME", IF(_xlfn.XLOOKUP(Q994, Organizations!Q:Q, Organizations!P:P, "")="", "NO PRIORITY", _xlfn.XLOOKUP(Q994, Organizations!Q:Q, Organizations!P:P, ""))))</f>
        <v>NO PRIORITY</v>
      </c>
    </row>
    <row r="995" spans="2:15" ht="30.2" customHeight="1">
      <c r="B995" s="212" t="str">
        <f>IF(D995="", "NO PRIORITY", IF(ISNA(_xlfn.XLOOKUP(D995, Organizations!C:C, Organizations!B:B, "")), "NO ORG NAME", IF(_xlfn.XLOOKUP(D995, Organizations!C:C, Organizations!B:B, "")="", "NO PRIORITY", _xlfn.XLOOKUP(D995, Organizations!C:C, Organizations!B:B, ""))))</f>
        <v>A</v>
      </c>
      <c r="C995" s="504" t="s">
        <v>3786</v>
      </c>
      <c r="D995" s="504" t="s">
        <v>88</v>
      </c>
      <c r="E995" s="160"/>
      <c r="F995" s="36"/>
      <c r="G995" s="48"/>
      <c r="H995" s="159"/>
      <c r="I995" s="52"/>
      <c r="J995" s="38"/>
      <c r="K995" s="38"/>
      <c r="L995" s="159"/>
      <c r="M995" s="52"/>
      <c r="N995" s="61"/>
      <c r="O995" s="38" t="str">
        <f>IF(Q995="", "NO PRIORITY", IF(ISNA(_xlfn.XLOOKUP(Q995, Organizations!Q:Q, Organizations!P:P, "")), "NO ORG NAME", IF(_xlfn.XLOOKUP(Q995, Organizations!Q:Q, Organizations!P:P, "")="", "NO PRIORITY", _xlfn.XLOOKUP(Q995, Organizations!Q:Q, Organizations!P:P, ""))))</f>
        <v>NO PRIORITY</v>
      </c>
    </row>
    <row r="996" spans="2:15" ht="30.2" customHeight="1">
      <c r="B996" s="212" t="str">
        <f>IF(D996="", "NO PRIORITY", IF(ISNA(_xlfn.XLOOKUP(D996, Organizations!C:C, Organizations!B:B, "")), "NO ORG NAME", IF(_xlfn.XLOOKUP(D996, Organizations!C:C, Organizations!B:B, "")="", "NO PRIORITY", _xlfn.XLOOKUP(D996, Organizations!C:C, Organizations!B:B, ""))))</f>
        <v>A</v>
      </c>
      <c r="C996" s="399" t="s">
        <v>3788</v>
      </c>
      <c r="D996" s="399" t="s">
        <v>89</v>
      </c>
      <c r="E996" s="160"/>
      <c r="F996" s="36"/>
      <c r="G996" s="48"/>
      <c r="H996" s="159"/>
      <c r="I996" s="52"/>
      <c r="J996" s="38"/>
      <c r="K996" s="38"/>
      <c r="L996" s="159"/>
      <c r="M996" s="52"/>
      <c r="N996" s="61"/>
      <c r="O996" s="38" t="str">
        <f>IF(Q996="", "NO PRIORITY", IF(ISNA(_xlfn.XLOOKUP(Q996, Organizations!Q:Q, Organizations!P:P, "")), "NO ORG NAME", IF(_xlfn.XLOOKUP(Q996, Organizations!Q:Q, Organizations!P:P, "")="", "NO PRIORITY", _xlfn.XLOOKUP(Q996, Organizations!Q:Q, Organizations!P:P, ""))))</f>
        <v>NO PRIORITY</v>
      </c>
    </row>
    <row r="997" spans="2:15" ht="30.2" customHeight="1">
      <c r="B997" s="212" t="str">
        <f>IF(D997="", "NO PRIORITY", IF(ISNA(_xlfn.XLOOKUP(D997, Organizations!C:C, Organizations!B:B, "")), "NO ORG NAME", IF(_xlfn.XLOOKUP(D997, Organizations!C:C, Organizations!B:B, "")="", "NO PRIORITY", _xlfn.XLOOKUP(D997, Organizations!C:C, Organizations!B:B, ""))))</f>
        <v>A</v>
      </c>
      <c r="C997" s="504" t="s">
        <v>3790</v>
      </c>
      <c r="D997" s="504" t="s">
        <v>91</v>
      </c>
      <c r="E997" s="160"/>
      <c r="F997" s="36"/>
      <c r="G997" s="48"/>
      <c r="H997" s="159"/>
      <c r="I997" s="52"/>
      <c r="J997" s="38"/>
      <c r="K997" s="38"/>
      <c r="L997" s="159"/>
      <c r="M997" s="52"/>
      <c r="N997" s="61"/>
      <c r="O997" s="38" t="str">
        <f>IF(Q997="", "NO PRIORITY", IF(ISNA(_xlfn.XLOOKUP(Q997, Organizations!Q:Q, Organizations!P:P, "")), "NO ORG NAME", IF(_xlfn.XLOOKUP(Q997, Organizations!Q:Q, Organizations!P:P, "")="", "NO PRIORITY", _xlfn.XLOOKUP(Q997, Organizations!Q:Q, Organizations!P:P, ""))))</f>
        <v>NO PRIORITY</v>
      </c>
    </row>
    <row r="998" spans="2:15" ht="30.2" customHeight="1">
      <c r="B998" s="212" t="str">
        <f>IF(D998="", "NO PRIORITY", IF(ISNA(_xlfn.XLOOKUP(D998, Organizations!C:C, Organizations!B:B, "")), "NO ORG NAME", IF(_xlfn.XLOOKUP(D998, Organizations!C:C, Organizations!B:B, "")="", "NO PRIORITY", _xlfn.XLOOKUP(D998, Organizations!C:C, Organizations!B:B, ""))))</f>
        <v>A</v>
      </c>
      <c r="C998" s="399" t="s">
        <v>3792</v>
      </c>
      <c r="D998" s="399" t="s">
        <v>92</v>
      </c>
      <c r="E998" s="160"/>
      <c r="F998" s="36"/>
      <c r="G998" s="48"/>
      <c r="H998" s="159"/>
      <c r="I998" s="52"/>
      <c r="J998" s="38"/>
      <c r="K998" s="38"/>
      <c r="L998" s="159"/>
      <c r="M998" s="52"/>
      <c r="N998" s="61"/>
      <c r="O998" s="38" t="str">
        <f>IF(Q998="", "NO PRIORITY", IF(ISNA(_xlfn.XLOOKUP(Q998, Organizations!Q:Q, Organizations!P:P, "")), "NO ORG NAME", IF(_xlfn.XLOOKUP(Q998, Organizations!Q:Q, Organizations!P:P, "")="", "NO PRIORITY", _xlfn.XLOOKUP(Q998, Organizations!Q:Q, Organizations!P:P, ""))))</f>
        <v>NO PRIORITY</v>
      </c>
    </row>
    <row r="999" spans="2:15" ht="30.2" customHeight="1">
      <c r="B999" s="212" t="str">
        <f>IF(D999="", "NO PRIORITY", IF(ISNA(_xlfn.XLOOKUP(D999, Organizations!C:C, Organizations!B:B, "")), "NO ORG NAME", IF(_xlfn.XLOOKUP(D999, Organizations!C:C, Organizations!B:B, "")="", "NO PRIORITY", _xlfn.XLOOKUP(D999, Organizations!C:C, Organizations!B:B, ""))))</f>
        <v>A</v>
      </c>
      <c r="C999" s="505" t="s">
        <v>3600</v>
      </c>
      <c r="D999" s="505" t="s">
        <v>59</v>
      </c>
      <c r="E999" s="160"/>
      <c r="F999" s="36"/>
      <c r="G999" s="48"/>
      <c r="H999" s="159"/>
      <c r="I999" s="52"/>
      <c r="J999" s="38"/>
      <c r="K999" s="38"/>
      <c r="L999" s="159"/>
      <c r="M999" s="52"/>
      <c r="N999" s="61"/>
      <c r="O999" s="38" t="str">
        <f>IF(Q999="", "NO PRIORITY", IF(ISNA(_xlfn.XLOOKUP(Q999, Organizations!Q:Q, Organizations!P:P, "")), "NO ORG NAME", IF(_xlfn.XLOOKUP(Q999, Organizations!Q:Q, Organizations!P:P, "")="", "NO PRIORITY", _xlfn.XLOOKUP(Q999, Organizations!Q:Q, Organizations!P:P, ""))))</f>
        <v>NO PRIORITY</v>
      </c>
    </row>
    <row r="1000" spans="2:15" ht="30.2" customHeight="1">
      <c r="B1000" s="212" t="str">
        <f>IF(D1000="", "NO PRIORITY", IF(ISNA(_xlfn.XLOOKUP(D1000, Organizations!C:C, Organizations!B:B, "")), "NO ORG NAME", IF(_xlfn.XLOOKUP(D1000, Organizations!C:C, Organizations!B:B, "")="", "NO PRIORITY", _xlfn.XLOOKUP(D1000, Organizations!C:C, Organizations!B:B, ""))))</f>
        <v>A</v>
      </c>
      <c r="C1000" s="505" t="s">
        <v>3794</v>
      </c>
      <c r="D1000" s="505" t="s">
        <v>72</v>
      </c>
      <c r="E1000" s="160"/>
      <c r="F1000" s="36"/>
      <c r="G1000" s="48"/>
      <c r="H1000" s="159"/>
      <c r="I1000" s="52"/>
      <c r="J1000" s="38"/>
      <c r="K1000" s="38"/>
      <c r="L1000" s="159"/>
      <c r="M1000" s="52"/>
      <c r="N1000" s="61"/>
      <c r="O1000" s="38" t="str">
        <f>IF(Q1000="", "NO PRIORITY", IF(ISNA(_xlfn.XLOOKUP(Q1000, Organizations!Q:Q, Organizations!P:P, "")), "NO ORG NAME", IF(_xlfn.XLOOKUP(Q1000, Organizations!Q:Q, Organizations!P:P, "")="", "NO PRIORITY", _xlfn.XLOOKUP(Q1000, Organizations!Q:Q, Organizations!P:P, ""))))</f>
        <v>NO PRIORITY</v>
      </c>
    </row>
    <row r="1001" spans="2:15" ht="30.2" customHeight="1">
      <c r="B1001" s="212" t="str">
        <f>IF(D1001="", "NO PRIORITY", IF(ISNA(_xlfn.XLOOKUP(D1001, Organizations!C:C, Organizations!B:B, "")), "NO ORG NAME", IF(_xlfn.XLOOKUP(D1001, Organizations!C:C, Organizations!B:B, "")="", "NO PRIORITY", _xlfn.XLOOKUP(D1001, Organizations!C:C, Organizations!B:B, ""))))</f>
        <v>A</v>
      </c>
      <c r="C1001" s="505" t="s">
        <v>3796</v>
      </c>
      <c r="D1001" s="505" t="s">
        <v>86</v>
      </c>
      <c r="E1001" s="160"/>
      <c r="F1001" s="36"/>
      <c r="G1001" s="48"/>
      <c r="H1001" s="159"/>
      <c r="I1001" s="52"/>
      <c r="J1001" s="38"/>
      <c r="K1001" s="38"/>
      <c r="L1001" s="159"/>
      <c r="M1001" s="52"/>
      <c r="N1001" s="61"/>
      <c r="O1001" s="38" t="str">
        <f>IF(Q1001="", "NO PRIORITY", IF(ISNA(_xlfn.XLOOKUP(Q1001, Organizations!Q:Q, Organizations!P:P, "")), "NO ORG NAME", IF(_xlfn.XLOOKUP(Q1001, Organizations!Q:Q, Organizations!P:P, "")="", "NO PRIORITY", _xlfn.XLOOKUP(Q1001, Organizations!Q:Q, Organizations!P:P, ""))))</f>
        <v>NO PRIORITY</v>
      </c>
    </row>
    <row r="1002" spans="2:15" ht="30.2" customHeight="1">
      <c r="B1002" s="212" t="str">
        <f>IF(D1002="", "NO PRIORITY", IF(ISNA(_xlfn.XLOOKUP(D1002, Organizations!C:C, Organizations!B:B, "")), "NO ORG NAME", IF(_xlfn.XLOOKUP(D1002, Organizations!C:C, Organizations!B:B, "")="", "NO PRIORITY", _xlfn.XLOOKUP(D1002, Organizations!C:C, Organizations!B:B, ""))))</f>
        <v>A</v>
      </c>
      <c r="C1002" s="506" t="s">
        <v>3798</v>
      </c>
      <c r="D1002" s="506" t="s">
        <v>13</v>
      </c>
      <c r="E1002" s="160"/>
      <c r="F1002" s="36"/>
      <c r="G1002" s="48"/>
      <c r="H1002" s="159"/>
      <c r="I1002" s="52"/>
      <c r="J1002" s="38"/>
      <c r="K1002" s="38"/>
      <c r="L1002" s="159"/>
      <c r="M1002" s="52"/>
      <c r="N1002" s="61"/>
      <c r="O1002" s="38" t="str">
        <f>IF(Q1002="", "NO PRIORITY", IF(ISNA(_xlfn.XLOOKUP(Q1002, Organizations!Q:Q, Organizations!P:P, "")), "NO ORG NAME", IF(_xlfn.XLOOKUP(Q1002, Organizations!Q:Q, Organizations!P:P, "")="", "NO PRIORITY", _xlfn.XLOOKUP(Q1002, Organizations!Q:Q, Organizations!P:P, ""))))</f>
        <v>NO PRIORITY</v>
      </c>
    </row>
    <row r="1003" spans="2:15" ht="30.2" customHeight="1">
      <c r="B1003" s="212" t="str">
        <f>IF(D1003="", "NO PRIORITY", IF(ISNA(_xlfn.XLOOKUP(D1003, Organizations!C:C, Organizations!B:B, "")), "NO ORG NAME", IF(_xlfn.XLOOKUP(D1003, Organizations!C:C, Organizations!B:B, "")="", "NO PRIORITY", _xlfn.XLOOKUP(D1003, Organizations!C:C, Organizations!B:B, ""))))</f>
        <v>A</v>
      </c>
      <c r="C1003" s="506" t="s">
        <v>3800</v>
      </c>
      <c r="D1003" s="506" t="s">
        <v>24</v>
      </c>
      <c r="E1003" s="160"/>
      <c r="F1003" s="36"/>
      <c r="G1003" s="48"/>
      <c r="H1003" s="159"/>
      <c r="I1003" s="52"/>
      <c r="J1003" s="38"/>
      <c r="K1003" s="38"/>
      <c r="L1003" s="159"/>
      <c r="M1003" s="52"/>
      <c r="N1003" s="61"/>
      <c r="O1003" s="38" t="str">
        <f>IF(Q1003="", "NO PRIORITY", IF(ISNA(_xlfn.XLOOKUP(Q1003, Organizations!Q:Q, Organizations!P:P, "")), "NO ORG NAME", IF(_xlfn.XLOOKUP(Q1003, Organizations!Q:Q, Organizations!P:P, "")="", "NO PRIORITY", _xlfn.XLOOKUP(Q1003, Organizations!Q:Q, Organizations!P:P, ""))))</f>
        <v>NO PRIORITY</v>
      </c>
    </row>
    <row r="1004" spans="2:15" ht="30.2" customHeight="1">
      <c r="B1004" s="212" t="str">
        <f>IF(D1004="", "NO PRIORITY", IF(ISNA(_xlfn.XLOOKUP(D1004, Organizations!C:C, Organizations!B:B, "")), "NO ORG NAME", IF(_xlfn.XLOOKUP(D1004, Organizations!C:C, Organizations!B:B, "")="", "NO PRIORITY", _xlfn.XLOOKUP(D1004, Organizations!C:C, Organizations!B:B, ""))))</f>
        <v>A</v>
      </c>
      <c r="C1004" s="506" t="s">
        <v>3802</v>
      </c>
      <c r="D1004" s="506" t="s">
        <v>28</v>
      </c>
      <c r="E1004" s="160"/>
      <c r="F1004" s="36"/>
      <c r="G1004" s="48"/>
      <c r="H1004" s="159"/>
      <c r="I1004" s="52"/>
      <c r="J1004" s="38"/>
      <c r="K1004" s="38"/>
      <c r="L1004" s="159"/>
      <c r="M1004" s="52"/>
      <c r="N1004" s="61"/>
      <c r="O1004" s="38" t="str">
        <f>IF(Q1004="", "NO PRIORITY", IF(ISNA(_xlfn.XLOOKUP(Q1004, Organizations!Q:Q, Organizations!P:P, "")), "NO ORG NAME", IF(_xlfn.XLOOKUP(Q1004, Organizations!Q:Q, Organizations!P:P, "")="", "NO PRIORITY", _xlfn.XLOOKUP(Q1004, Organizations!Q:Q, Organizations!P:P, ""))))</f>
        <v>NO PRIORITY</v>
      </c>
    </row>
    <row r="1005" spans="2:15" ht="30.2" customHeight="1">
      <c r="B1005" s="212" t="str">
        <f>IF(D1005="", "NO PRIORITY", IF(ISNA(_xlfn.XLOOKUP(D1005, Organizations!C:C, Organizations!B:B, "")), "NO ORG NAME", IF(_xlfn.XLOOKUP(D1005, Organizations!C:C, Organizations!B:B, "")="", "NO PRIORITY", _xlfn.XLOOKUP(D1005, Organizations!C:C, Organizations!B:B, ""))))</f>
        <v>A</v>
      </c>
      <c r="C1005" s="506" t="s">
        <v>3804</v>
      </c>
      <c r="D1005" s="506" t="s">
        <v>29</v>
      </c>
      <c r="E1005" s="160"/>
      <c r="F1005" s="36"/>
      <c r="G1005" s="48"/>
      <c r="H1005" s="159"/>
      <c r="I1005" s="52"/>
      <c r="J1005" s="38"/>
      <c r="K1005" s="38"/>
      <c r="L1005" s="159"/>
      <c r="M1005" s="52"/>
      <c r="N1005" s="61"/>
      <c r="O1005" s="38" t="str">
        <f>IF(Q1005="", "NO PRIORITY", IF(ISNA(_xlfn.XLOOKUP(Q1005, Organizations!Q:Q, Organizations!P:P, "")), "NO ORG NAME", IF(_xlfn.XLOOKUP(Q1005, Organizations!Q:Q, Organizations!P:P, "")="", "NO PRIORITY", _xlfn.XLOOKUP(Q1005, Organizations!Q:Q, Organizations!P:P, ""))))</f>
        <v>NO PRIORITY</v>
      </c>
    </row>
    <row r="1006" spans="2:15" ht="30.2" customHeight="1">
      <c r="B1006" s="212" t="str">
        <f>IF(D1006="", "NO PRIORITY", IF(ISNA(_xlfn.XLOOKUP(D1006, Organizations!C:C, Organizations!B:B, "")), "NO ORG NAME", IF(_xlfn.XLOOKUP(D1006, Organizations!C:C, Organizations!B:B, "")="", "NO PRIORITY", _xlfn.XLOOKUP(D1006, Organizations!C:C, Organizations!B:B, ""))))</f>
        <v>A</v>
      </c>
      <c r="C1006" s="506" t="s">
        <v>3806</v>
      </c>
      <c r="D1006" s="506" t="s">
        <v>31</v>
      </c>
      <c r="E1006" s="160"/>
      <c r="F1006" s="36"/>
      <c r="G1006" s="48"/>
      <c r="H1006" s="159"/>
      <c r="I1006" s="52"/>
      <c r="J1006" s="38"/>
      <c r="K1006" s="38"/>
      <c r="L1006" s="159"/>
      <c r="M1006" s="52"/>
      <c r="N1006" s="61"/>
      <c r="O1006" s="38" t="str">
        <f>IF(Q1006="", "NO PRIORITY", IF(ISNA(_xlfn.XLOOKUP(Q1006, Organizations!Q:Q, Organizations!P:P, "")), "NO ORG NAME", IF(_xlfn.XLOOKUP(Q1006, Organizations!Q:Q, Organizations!P:P, "")="", "NO PRIORITY", _xlfn.XLOOKUP(Q1006, Organizations!Q:Q, Organizations!P:P, ""))))</f>
        <v>NO PRIORITY</v>
      </c>
    </row>
    <row r="1007" spans="2:15" ht="30.2" customHeight="1">
      <c r="B1007" s="212" t="str">
        <f>IF(D1007="", "NO PRIORITY", IF(ISNA(_xlfn.XLOOKUP(D1007, Organizations!C:C, Organizations!B:B, "")), "NO ORG NAME", IF(_xlfn.XLOOKUP(D1007, Organizations!C:C, Organizations!B:B, "")="", "NO PRIORITY", _xlfn.XLOOKUP(D1007, Organizations!C:C, Organizations!B:B, ""))))</f>
        <v>A</v>
      </c>
      <c r="C1007" s="506" t="s">
        <v>3808</v>
      </c>
      <c r="D1007" s="506" t="s">
        <v>57</v>
      </c>
      <c r="E1007" s="160"/>
      <c r="F1007" s="36"/>
      <c r="G1007" s="48"/>
      <c r="H1007" s="159"/>
      <c r="I1007" s="52"/>
      <c r="J1007" s="38"/>
      <c r="K1007" s="38"/>
      <c r="L1007" s="159"/>
      <c r="M1007" s="52"/>
      <c r="N1007" s="61"/>
      <c r="O1007" s="38" t="str">
        <f>IF(Q1007="", "NO PRIORITY", IF(ISNA(_xlfn.XLOOKUP(Q1007, Organizations!Q:Q, Organizations!P:P, "")), "NO ORG NAME", IF(_xlfn.XLOOKUP(Q1007, Organizations!Q:Q, Organizations!P:P, "")="", "NO PRIORITY", _xlfn.XLOOKUP(Q1007, Organizations!Q:Q, Organizations!P:P, ""))))</f>
        <v>NO PRIORITY</v>
      </c>
    </row>
    <row r="1008" spans="2:15" ht="30.2" customHeight="1">
      <c r="B1008" s="212" t="str">
        <f>IF(D1008="", "NO PRIORITY", IF(ISNA(_xlfn.XLOOKUP(D1008, Organizations!C:C, Organizations!B:B, "")), "NO ORG NAME", IF(_xlfn.XLOOKUP(D1008, Organizations!C:C, Organizations!B:B, "")="", "NO PRIORITY", _xlfn.XLOOKUP(D1008, Organizations!C:C, Organizations!B:B, ""))))</f>
        <v>A</v>
      </c>
      <c r="C1008" s="506" t="s">
        <v>3810</v>
      </c>
      <c r="D1008" s="506" t="s">
        <v>75</v>
      </c>
      <c r="E1008" s="160"/>
      <c r="F1008" s="36"/>
      <c r="G1008" s="48"/>
      <c r="H1008" s="159"/>
      <c r="I1008" s="52"/>
      <c r="J1008" s="38"/>
      <c r="K1008" s="38"/>
      <c r="L1008" s="159"/>
      <c r="M1008" s="52"/>
      <c r="N1008" s="61"/>
      <c r="O1008" s="38" t="str">
        <f>IF(Q1008="", "NO PRIORITY", IF(ISNA(_xlfn.XLOOKUP(Q1008, Organizations!Q:Q, Organizations!P:P, "")), "NO ORG NAME", IF(_xlfn.XLOOKUP(Q1008, Organizations!Q:Q, Organizations!P:P, "")="", "NO PRIORITY", _xlfn.XLOOKUP(Q1008, Organizations!Q:Q, Organizations!P:P, ""))))</f>
        <v>NO PRIORITY</v>
      </c>
    </row>
    <row r="1009" spans="2:15" ht="30.2" customHeight="1">
      <c r="B1009" s="212" t="str">
        <f>IF(D1009="", "NO PRIORITY", IF(ISNA(_xlfn.XLOOKUP(D1009, Organizations!C:C, Organizations!B:B, "")), "NO ORG NAME", IF(_xlfn.XLOOKUP(D1009, Organizations!C:C, Organizations!B:B, "")="", "NO PRIORITY", _xlfn.XLOOKUP(D1009, Organizations!C:C, Organizations!B:B, ""))))</f>
        <v>A</v>
      </c>
      <c r="C1009" s="508" t="s">
        <v>3812</v>
      </c>
      <c r="D1009" s="508" t="s">
        <v>81</v>
      </c>
      <c r="E1009" s="160"/>
      <c r="F1009" s="36"/>
      <c r="G1009" s="48"/>
      <c r="H1009" s="159"/>
      <c r="I1009" s="52"/>
      <c r="J1009" s="38"/>
      <c r="K1009" s="38"/>
      <c r="L1009" s="159"/>
      <c r="M1009" s="52"/>
      <c r="N1009" s="61"/>
      <c r="O1009" s="38" t="str">
        <f>IF(Q1009="", "NO PRIORITY", IF(ISNA(_xlfn.XLOOKUP(Q1009, Organizations!Q:Q, Organizations!P:P, "")), "NO ORG NAME", IF(_xlfn.XLOOKUP(Q1009, Organizations!Q:Q, Organizations!P:P, "")="", "NO PRIORITY", _xlfn.XLOOKUP(Q1009, Organizations!Q:Q, Organizations!P:P, ""))))</f>
        <v>NO PRIORITY</v>
      </c>
    </row>
    <row r="1010" spans="2:15" ht="30.2" customHeight="1">
      <c r="B1010" s="212" t="str">
        <f>IF(D1010="", "NO PRIORITY", IF(ISNA(_xlfn.XLOOKUP(D1010, Organizations!C:C, Organizations!B:B, "")), "NO ORG NAME", IF(_xlfn.XLOOKUP(D1010, Organizations!C:C, Organizations!B:B, "")="", "NO PRIORITY", _xlfn.XLOOKUP(D1010, Organizations!C:C, Organizations!B:B, ""))))</f>
        <v>A</v>
      </c>
      <c r="C1010" t="s">
        <v>2779</v>
      </c>
      <c r="D1010" s="161" t="s">
        <v>1404</v>
      </c>
      <c r="E1010" s="160"/>
      <c r="F1010" s="36"/>
      <c r="G1010" s="48"/>
      <c r="H1010" s="159"/>
      <c r="I1010" s="52"/>
      <c r="J1010" s="38"/>
      <c r="K1010" s="38"/>
      <c r="L1010" s="159"/>
      <c r="M1010" s="52"/>
      <c r="N1010" s="61"/>
      <c r="O1010" s="38" t="str">
        <f>IF(Q1010="", "NO PRIORITY", IF(ISNA(_xlfn.XLOOKUP(Q1010, Organizations!Q:Q, Organizations!P:P, "")), "NO ORG NAME", IF(_xlfn.XLOOKUP(Q1010, Organizations!Q:Q, Organizations!P:P, "")="", "NO PRIORITY", _xlfn.XLOOKUP(Q1010, Organizations!Q:Q, Organizations!P:P, ""))))</f>
        <v>NO PRIORITY</v>
      </c>
    </row>
    <row r="1011" spans="2:15" ht="30.2" customHeight="1">
      <c r="B1011" s="212" t="str">
        <f>IF(D1011="", "NO PRIORITY", IF(ISNA(_xlfn.XLOOKUP(D1011, Organizations!C:C, Organizations!B:B, "")), "NO ORG NAME", IF(_xlfn.XLOOKUP(D1011, Organizations!C:C, Organizations!B:B, "")="", "NO PRIORITY", _xlfn.XLOOKUP(D1011, Organizations!C:C, Organizations!B:B, ""))))</f>
        <v>A+</v>
      </c>
      <c r="C1011" s="130" t="s">
        <v>3860</v>
      </c>
      <c r="D1011" s="161" t="s">
        <v>2356</v>
      </c>
      <c r="E1011" s="160" t="s">
        <v>2403</v>
      </c>
      <c r="F1011" s="36"/>
      <c r="G1011" s="48"/>
      <c r="H1011" s="159" t="s">
        <v>141</v>
      </c>
      <c r="I1011" s="52"/>
      <c r="J1011" s="38"/>
      <c r="K1011" s="38" t="s">
        <v>962</v>
      </c>
      <c r="L1011" s="159" t="s">
        <v>136</v>
      </c>
      <c r="M1011" s="52"/>
      <c r="N1011" s="61" t="s">
        <v>3861</v>
      </c>
      <c r="O1011" s="38" t="str">
        <f>IF(Q1011="", "NO PRIORITY", IF(ISNA(_xlfn.XLOOKUP(Q1011, Organizations!Q:Q, Organizations!P:P, "")), "NO ORG NAME", IF(_xlfn.XLOOKUP(Q1011, Organizations!Q:Q, Organizations!P:P, "")="", "NO PRIORITY", _xlfn.XLOOKUP(Q1011, Organizations!Q:Q, Organizations!P:P, ""))))</f>
        <v>NO PRIORITY</v>
      </c>
    </row>
    <row r="1012" spans="2:15" ht="30.2" customHeight="1">
      <c r="B1012" s="212" t="str">
        <f>IF(D1012="", "NO PRIORITY", IF(ISNA(_xlfn.XLOOKUP(D1012, Organizations!C:C, Organizations!B:B, "")), "NO ORG NAME", IF(_xlfn.XLOOKUP(D1012, Organizations!C:C, Organizations!B:B, "")="", "NO PRIORITY", _xlfn.XLOOKUP(D1012, Organizations!C:C, Organizations!B:B, ""))))</f>
        <v>A+</v>
      </c>
      <c r="C1012" s="130"/>
      <c r="D1012" s="161" t="s">
        <v>2797</v>
      </c>
      <c r="E1012" s="160"/>
      <c r="F1012" s="36"/>
      <c r="G1012" s="48"/>
      <c r="H1012" s="159"/>
      <c r="I1012" s="52"/>
      <c r="J1012" s="38"/>
      <c r="K1012" s="38"/>
      <c r="L1012" s="159"/>
      <c r="M1012" s="52"/>
      <c r="N1012" s="61"/>
      <c r="O1012" s="38" t="str">
        <f>IF(Q1012="", "NO PRIORITY", IF(ISNA(_xlfn.XLOOKUP(Q1012, Organizations!Q:Q, Organizations!P:P, "")), "NO ORG NAME", IF(_xlfn.XLOOKUP(Q1012, Organizations!Q:Q, Organizations!P:P, "")="", "NO PRIORITY", _xlfn.XLOOKUP(Q1012, Organizations!Q:Q, Organizations!P:P, ""))))</f>
        <v>NO PRIORITY</v>
      </c>
    </row>
    <row r="1013" spans="2:15" ht="30.2" customHeight="1">
      <c r="B1013" s="212" t="str">
        <f>IF(D1013="", "NO PRIORITY", IF(ISNA(_xlfn.XLOOKUP(D1013, Organizations!C:C, Organizations!B:B, "")), "NO ORG NAME", IF(_xlfn.XLOOKUP(D1013, Organizations!C:C, Organizations!B:B, "")="", "NO PRIORITY", _xlfn.XLOOKUP(D1013, Organizations!C:C, Organizations!B:B, ""))))</f>
        <v>A+</v>
      </c>
      <c r="C1013" s="130" t="s">
        <v>3862</v>
      </c>
      <c r="D1013" s="161" t="s">
        <v>1428</v>
      </c>
      <c r="E1013" s="160" t="s">
        <v>2542</v>
      </c>
      <c r="F1013" s="36"/>
      <c r="G1013" s="48"/>
      <c r="H1013" s="159" t="s">
        <v>251</v>
      </c>
      <c r="I1013" s="52"/>
      <c r="J1013" s="38"/>
      <c r="K1013" s="38"/>
      <c r="L1013" s="159"/>
      <c r="M1013" s="52"/>
      <c r="N1013" s="61"/>
      <c r="O1013" s="38" t="str">
        <f>IF(Q1013="", "NO PRIORITY", IF(ISNA(_xlfn.XLOOKUP(Q1013, Organizations!Q:Q, Organizations!P:P, "")), "NO ORG NAME", IF(_xlfn.XLOOKUP(Q1013, Organizations!Q:Q, Organizations!P:P, "")="", "NO PRIORITY", _xlfn.XLOOKUP(Q1013, Organizations!Q:Q, Organizations!P:P, ""))))</f>
        <v>NO PRIORITY</v>
      </c>
    </row>
    <row r="1014" spans="2:15" ht="30.2" customHeight="1">
      <c r="B1014" s="212" t="str">
        <f>IF(D1014="", "NO PRIORITY", IF(ISNA(_xlfn.XLOOKUP(D1014, Organizations!C:C, Organizations!B:B, "")), "NO ORG NAME", IF(_xlfn.XLOOKUP(D1014, Organizations!C:C, Organizations!B:B, "")="", "NO PRIORITY", _xlfn.XLOOKUP(D1014, Organizations!C:C, Organizations!B:B, ""))))</f>
        <v>NO PRIORITY</v>
      </c>
      <c r="C1014" s="130" t="s">
        <v>3863</v>
      </c>
      <c r="D1014" s="161" t="s">
        <v>2359</v>
      </c>
      <c r="E1014" s="160" t="s">
        <v>2380</v>
      </c>
      <c r="F1014" s="427" t="s">
        <v>3864</v>
      </c>
      <c r="G1014" s="48"/>
      <c r="H1014" s="159" t="s">
        <v>150</v>
      </c>
      <c r="I1014" s="52"/>
      <c r="J1014" s="38"/>
      <c r="K1014" s="38" t="s">
        <v>2032</v>
      </c>
      <c r="L1014" s="159" t="s">
        <v>136</v>
      </c>
      <c r="M1014" s="52"/>
      <c r="N1014" s="61"/>
      <c r="O1014" s="38" t="str">
        <f>IF(Q1014="", "NO PRIORITY", IF(ISNA(_xlfn.XLOOKUP(Q1014, Organizations!Q:Q, Organizations!P:P, "")), "NO ORG NAME", IF(_xlfn.XLOOKUP(Q1014, Organizations!Q:Q, Organizations!P:P, "")="", "NO PRIORITY", _xlfn.XLOOKUP(Q1014, Organizations!Q:Q, Organizations!P:P, ""))))</f>
        <v>NO PRIORITY</v>
      </c>
    </row>
    <row r="1015" spans="2:15" ht="30.2" customHeight="1">
      <c r="B1015" s="212" t="str">
        <f>IF(D1015="", "NO PRIORITY", IF(ISNA(_xlfn.XLOOKUP(D1015, Organizations!C:C, Organizations!B:B, "")), "NO ORG NAME", IF(_xlfn.XLOOKUP(D1015, Organizations!C:C, Organizations!B:B, "")="", "NO PRIORITY", _xlfn.XLOOKUP(D1015, Organizations!C:C, Organizations!B:B, ""))))</f>
        <v>NO PRIORITY</v>
      </c>
      <c r="C1015" s="130" t="s">
        <v>3865</v>
      </c>
      <c r="D1015" s="161" t="s">
        <v>2363</v>
      </c>
      <c r="E1015" s="160" t="s">
        <v>2780</v>
      </c>
      <c r="F1015" s="427" t="s">
        <v>3866</v>
      </c>
      <c r="G1015" s="48" t="s">
        <v>3867</v>
      </c>
      <c r="H1015" s="159" t="s">
        <v>150</v>
      </c>
      <c r="I1015" s="52"/>
      <c r="J1015" s="38"/>
      <c r="K1015" s="38" t="s">
        <v>2109</v>
      </c>
      <c r="L1015" s="159" t="s">
        <v>152</v>
      </c>
      <c r="M1015" s="52"/>
      <c r="N1015" s="61" t="s">
        <v>3868</v>
      </c>
      <c r="O1015" s="38" t="str">
        <f>IF(Q1015="", "NO PRIORITY", IF(ISNA(_xlfn.XLOOKUP(Q1015, Organizations!Q:Q, Organizations!P:P, "")), "NO ORG NAME", IF(_xlfn.XLOOKUP(Q1015, Organizations!Q:Q, Organizations!P:P, "")="", "NO PRIORITY", _xlfn.XLOOKUP(Q1015, Organizations!Q:Q, Organizations!P:P, ""))))</f>
        <v>NO PRIORITY</v>
      </c>
    </row>
    <row r="1016" spans="2:15" ht="30.2" customHeight="1">
      <c r="B1016" s="212" t="str">
        <f>IF(D1016="", "NO PRIORITY", IF(ISNA(_xlfn.XLOOKUP(D1016, Organizations!C:C, Organizations!B:B, "")), "NO ORG NAME", IF(_xlfn.XLOOKUP(D1016, Organizations!C:C, Organizations!B:B, "")="", "NO PRIORITY", _xlfn.XLOOKUP(D1016, Organizations!C:C, Organizations!B:B, ""))))</f>
        <v>A</v>
      </c>
      <c r="C1016" s="130" t="s">
        <v>3869</v>
      </c>
      <c r="D1016" s="161" t="s">
        <v>581</v>
      </c>
      <c r="E1016" s="160" t="s">
        <v>2780</v>
      </c>
      <c r="F1016" s="427" t="s">
        <v>3870</v>
      </c>
      <c r="G1016" s="48"/>
      <c r="H1016" s="159"/>
      <c r="I1016" s="52"/>
      <c r="J1016" s="38"/>
      <c r="K1016" s="38" t="s">
        <v>1935</v>
      </c>
      <c r="L1016" s="159" t="s">
        <v>152</v>
      </c>
      <c r="M1016" s="52"/>
      <c r="N1016" s="61" t="s">
        <v>3871</v>
      </c>
      <c r="O1016" s="38" t="str">
        <f>IF(Q1016="", "NO PRIORITY", IF(ISNA(_xlfn.XLOOKUP(Q1016, Organizations!Q:Q, Organizations!P:P, "")), "NO ORG NAME", IF(_xlfn.XLOOKUP(Q1016, Organizations!Q:Q, Organizations!P:P, "")="", "NO PRIORITY", _xlfn.XLOOKUP(Q1016, Organizations!Q:Q, Organizations!P:P, ""))))</f>
        <v>NO PRIORITY</v>
      </c>
    </row>
    <row r="1017" spans="2:15" ht="30.2" customHeight="1">
      <c r="B1017" s="212" t="str">
        <f>IF(D1017="", "NO PRIORITY", IF(ISNA(_xlfn.XLOOKUP(D1017, Organizations!C:C, Organizations!B:B, "")), "NO ORG NAME", IF(_xlfn.XLOOKUP(D1017, Organizations!C:C, Organizations!B:B, "")="", "NO PRIORITY", _xlfn.XLOOKUP(D1017, Organizations!C:C, Organizations!B:B, ""))))</f>
        <v>NO PRIORITY</v>
      </c>
      <c r="C1017" s="130" t="s">
        <v>3872</v>
      </c>
      <c r="D1017" s="161" t="s">
        <v>1375</v>
      </c>
      <c r="E1017" s="160" t="s">
        <v>3873</v>
      </c>
      <c r="F1017" s="427" t="s">
        <v>3874</v>
      </c>
      <c r="G1017" s="48" t="s">
        <v>3875</v>
      </c>
      <c r="H1017" s="159" t="s">
        <v>150</v>
      </c>
      <c r="I1017" s="52"/>
      <c r="J1017" s="38"/>
      <c r="K1017" s="38"/>
      <c r="L1017" s="159"/>
      <c r="M1017" s="52"/>
      <c r="N1017" s="61"/>
      <c r="O1017" s="38" t="str">
        <f>IF(Q1017="", "NO PRIORITY", IF(ISNA(_xlfn.XLOOKUP(Q1017, Organizations!Q:Q, Organizations!P:P, "")), "NO ORG NAME", IF(_xlfn.XLOOKUP(Q1017, Organizations!Q:Q, Organizations!P:P, "")="", "NO PRIORITY", _xlfn.XLOOKUP(Q1017, Organizations!Q:Q, Organizations!P:P, ""))))</f>
        <v>NO PRIORITY</v>
      </c>
    </row>
    <row r="1018" spans="2:15" ht="30.2" customHeight="1">
      <c r="B1018" s="212" t="str">
        <f>IF(D1018="", "NO PRIORITY", IF(ISNA(_xlfn.XLOOKUP(D1018, Organizations!C:C, Organizations!B:B, "")), "NO ORG NAME", IF(_xlfn.XLOOKUP(D1018, Organizations!C:C, Organizations!B:B, "")="", "NO PRIORITY", _xlfn.XLOOKUP(D1018, Organizations!C:C, Organizations!B:B, ""))))</f>
        <v>NO PRIORITY</v>
      </c>
      <c r="C1018" s="130"/>
      <c r="D1018" s="161"/>
      <c r="E1018" s="160"/>
      <c r="F1018" s="36"/>
      <c r="G1018" s="48"/>
      <c r="H1018" s="159"/>
      <c r="I1018" s="52"/>
      <c r="J1018" s="38"/>
      <c r="K1018" s="38"/>
      <c r="L1018" s="159"/>
      <c r="M1018" s="52"/>
      <c r="N1018" s="61"/>
      <c r="O1018" s="38" t="str">
        <f>IF(Q1018="", "NO PRIORITY", IF(ISNA(_xlfn.XLOOKUP(Q1018, Organizations!Q:Q, Organizations!P:P, "")), "NO ORG NAME", IF(_xlfn.XLOOKUP(Q1018, Organizations!Q:Q, Organizations!P:P, "")="", "NO PRIORITY", _xlfn.XLOOKUP(Q1018, Organizations!Q:Q, Organizations!P:P, ""))))</f>
        <v>NO PRIORITY</v>
      </c>
    </row>
    <row r="1019" spans="2:15" ht="30.2" customHeight="1">
      <c r="B1019" s="212" t="str">
        <f>IF(D1019="", "NO PRIORITY", IF(ISNA(_xlfn.XLOOKUP(D1019, Organizations!C:C, Organizations!B:B, "")), "NO ORG NAME", IF(_xlfn.XLOOKUP(D1019, Organizations!C:C, Organizations!B:B, "")="", "NO PRIORITY", _xlfn.XLOOKUP(D1019, Organizations!C:C, Organizations!B:B, ""))))</f>
        <v>NO PRIORITY</v>
      </c>
      <c r="C1019" s="130"/>
      <c r="D1019" s="161"/>
      <c r="E1019" s="160"/>
      <c r="F1019" s="36"/>
      <c r="G1019" s="48"/>
      <c r="H1019" s="159"/>
      <c r="I1019" s="52"/>
      <c r="J1019" s="38"/>
      <c r="K1019" s="38"/>
      <c r="L1019" s="159"/>
      <c r="M1019" s="52"/>
      <c r="N1019" s="61"/>
      <c r="O1019" s="38" t="str">
        <f>IF(Q1019="", "NO PRIORITY", IF(ISNA(_xlfn.XLOOKUP(Q1019, Organizations!Q:Q, Organizations!P:P, "")), "NO ORG NAME", IF(_xlfn.XLOOKUP(Q1019, Organizations!Q:Q, Organizations!P:P, "")="", "NO PRIORITY", _xlfn.XLOOKUP(Q1019, Organizations!Q:Q, Organizations!P:P, ""))))</f>
        <v>NO PRIORITY</v>
      </c>
    </row>
    <row r="1020" spans="2:15" ht="30.2" customHeight="1">
      <c r="B1020" s="212" t="str">
        <f>IF(D1020="", "NO PRIORITY", IF(ISNA(_xlfn.XLOOKUP(D1020, Organizations!C:C, Organizations!B:B, "")), "NO ORG NAME", IF(_xlfn.XLOOKUP(D1020, Organizations!C:C, Organizations!B:B, "")="", "NO PRIORITY", _xlfn.XLOOKUP(D1020, Organizations!C:C, Organizations!B:B, ""))))</f>
        <v>NO PRIORITY</v>
      </c>
      <c r="C1020" s="130"/>
      <c r="D1020" s="161"/>
      <c r="E1020" s="160"/>
      <c r="F1020" s="36"/>
      <c r="G1020" s="48"/>
      <c r="H1020" s="159"/>
      <c r="I1020" s="52"/>
      <c r="J1020" s="38"/>
      <c r="K1020" s="38"/>
      <c r="L1020" s="159"/>
      <c r="M1020" s="52"/>
      <c r="N1020" s="61"/>
      <c r="O1020" s="38" t="str">
        <f>IF(Q1020="", "NO PRIORITY", IF(ISNA(_xlfn.XLOOKUP(Q1020, Organizations!Q:Q, Organizations!P:P, "")), "NO ORG NAME", IF(_xlfn.XLOOKUP(Q1020, Organizations!Q:Q, Organizations!P:P, "")="", "NO PRIORITY", _xlfn.XLOOKUP(Q1020, Organizations!Q:Q, Organizations!P:P, ""))))</f>
        <v>NO PRIORITY</v>
      </c>
    </row>
    <row r="1021" spans="2:15" ht="30.2" customHeight="1">
      <c r="B1021" s="212" t="str">
        <f>IF(D1021="", "NO PRIORITY", IF(ISNA(_xlfn.XLOOKUP(D1021, Organizations!C:C, Organizations!B:B, "")), "NO ORG NAME", IF(_xlfn.XLOOKUP(D1021, Organizations!C:C, Organizations!B:B, "")="", "NO PRIORITY", _xlfn.XLOOKUP(D1021, Organizations!C:C, Organizations!B:B, ""))))</f>
        <v>NO PRIORITY</v>
      </c>
      <c r="C1021" s="130"/>
      <c r="D1021" s="161"/>
      <c r="E1021" s="160"/>
      <c r="F1021" s="36"/>
      <c r="G1021" s="48"/>
      <c r="H1021" s="159"/>
      <c r="I1021" s="52"/>
      <c r="J1021" s="38"/>
      <c r="K1021" s="38"/>
      <c r="L1021" s="159"/>
      <c r="M1021" s="52"/>
      <c r="N1021" s="61"/>
      <c r="O1021" s="38" t="str">
        <f>IF(Q1021="", "NO PRIORITY", IF(ISNA(_xlfn.XLOOKUP(Q1021, Organizations!Q:Q, Organizations!P:P, "")), "NO ORG NAME", IF(_xlfn.XLOOKUP(Q1021, Organizations!Q:Q, Organizations!P:P, "")="", "NO PRIORITY", _xlfn.XLOOKUP(Q1021, Organizations!Q:Q, Organizations!P:P, ""))))</f>
        <v>NO PRIORITY</v>
      </c>
    </row>
    <row r="1022" spans="2:15" ht="30.2" customHeight="1">
      <c r="B1022" s="212" t="str">
        <f>IF(D1022="", "NO PRIORITY", IF(ISNA(_xlfn.XLOOKUP(D1022, Organizations!C:C, Organizations!B:B, "")), "NO ORG NAME", IF(_xlfn.XLOOKUP(D1022, Organizations!C:C, Organizations!B:B, "")="", "NO PRIORITY", _xlfn.XLOOKUP(D1022, Organizations!C:C, Organizations!B:B, ""))))</f>
        <v>NO PRIORITY</v>
      </c>
      <c r="C1022" s="130"/>
      <c r="D1022" s="161"/>
      <c r="E1022" s="160"/>
      <c r="F1022" s="36"/>
      <c r="G1022" s="48"/>
      <c r="H1022" s="159"/>
      <c r="I1022" s="52"/>
      <c r="J1022" s="38"/>
      <c r="K1022" s="38"/>
      <c r="L1022" s="159"/>
      <c r="M1022" s="52"/>
      <c r="N1022" s="61"/>
      <c r="O1022" s="38" t="str">
        <f>IF(Q1022="", "NO PRIORITY", IF(ISNA(_xlfn.XLOOKUP(Q1022, Organizations!Q:Q, Organizations!P:P, "")), "NO ORG NAME", IF(_xlfn.XLOOKUP(Q1022, Organizations!Q:Q, Organizations!P:P, "")="", "NO PRIORITY", _xlfn.XLOOKUP(Q1022, Organizations!Q:Q, Organizations!P:P, ""))))</f>
        <v>NO PRIORITY</v>
      </c>
    </row>
    <row r="1023" spans="2:15" ht="30.2" customHeight="1">
      <c r="B1023" s="212" t="str">
        <f>IF(D1023="", "NO PRIORITY", IF(ISNA(_xlfn.XLOOKUP(D1023, Organizations!C:C, Organizations!B:B, "")), "NO ORG NAME", IF(_xlfn.XLOOKUP(D1023, Organizations!C:C, Organizations!B:B, "")="", "NO PRIORITY", _xlfn.XLOOKUP(D1023, Organizations!C:C, Organizations!B:B, ""))))</f>
        <v>NO PRIORITY</v>
      </c>
      <c r="C1023" s="130"/>
      <c r="D1023" s="161"/>
      <c r="E1023" s="160"/>
      <c r="F1023" s="36"/>
      <c r="G1023" s="48"/>
      <c r="H1023" s="159"/>
      <c r="I1023" s="52"/>
      <c r="J1023" s="38"/>
      <c r="K1023" s="38"/>
      <c r="L1023" s="159"/>
      <c r="M1023" s="52"/>
      <c r="N1023" s="61"/>
      <c r="O1023" s="38" t="str">
        <f>IF(Q1023="", "NO PRIORITY", IF(ISNA(_xlfn.XLOOKUP(Q1023, Organizations!Q:Q, Organizations!P:P, "")), "NO ORG NAME", IF(_xlfn.XLOOKUP(Q1023, Organizations!Q:Q, Organizations!P:P, "")="", "NO PRIORITY", _xlfn.XLOOKUP(Q1023, Organizations!Q:Q, Organizations!P:P, ""))))</f>
        <v>NO PRIORITY</v>
      </c>
    </row>
    <row r="1024" spans="2:15" ht="30.2" customHeight="1">
      <c r="B1024" s="212" t="str">
        <f>IF(D1024="", "NO PRIORITY", IF(ISNA(_xlfn.XLOOKUP(D1024, Organizations!C:C, Organizations!B:B, "")), "NO ORG NAME", IF(_xlfn.XLOOKUP(D1024, Organizations!C:C, Organizations!B:B, "")="", "NO PRIORITY", _xlfn.XLOOKUP(D1024, Organizations!C:C, Organizations!B:B, ""))))</f>
        <v>NO PRIORITY</v>
      </c>
      <c r="C1024" s="130"/>
      <c r="D1024" s="161"/>
      <c r="E1024" s="160"/>
      <c r="F1024" s="36"/>
      <c r="G1024" s="48"/>
      <c r="H1024" s="159"/>
      <c r="I1024" s="52"/>
      <c r="J1024" s="38"/>
      <c r="K1024" s="38"/>
      <c r="L1024" s="159"/>
      <c r="M1024" s="52"/>
      <c r="N1024" s="61"/>
      <c r="O1024" s="38" t="str">
        <f>IF(Q1024="", "NO PRIORITY", IF(ISNA(_xlfn.XLOOKUP(Q1024, Organizations!Q:Q, Organizations!P:P, "")), "NO ORG NAME", IF(_xlfn.XLOOKUP(Q1024, Organizations!Q:Q, Organizations!P:P, "")="", "NO PRIORITY", _xlfn.XLOOKUP(Q1024, Organizations!Q:Q, Organizations!P:P, ""))))</f>
        <v>NO PRIORITY</v>
      </c>
    </row>
    <row r="1025" spans="2:15" ht="30.2" customHeight="1">
      <c r="B1025" s="212" t="str">
        <f>IF(D1025="", "NO PRIORITY", IF(ISNA(_xlfn.XLOOKUP(D1025, Organizations!C:C, Organizations!B:B, "")), "NO ORG NAME", IF(_xlfn.XLOOKUP(D1025, Organizations!C:C, Organizations!B:B, "")="", "NO PRIORITY", _xlfn.XLOOKUP(D1025, Organizations!C:C, Organizations!B:B, ""))))</f>
        <v>NO PRIORITY</v>
      </c>
      <c r="C1025" s="130"/>
      <c r="D1025" s="161"/>
      <c r="E1025" s="160"/>
      <c r="F1025" s="36"/>
      <c r="G1025" s="48"/>
      <c r="H1025" s="159"/>
      <c r="I1025" s="52"/>
      <c r="J1025" s="38"/>
      <c r="K1025" s="38"/>
      <c r="L1025" s="159"/>
      <c r="M1025" s="52"/>
      <c r="N1025" s="61"/>
      <c r="O1025" s="38" t="str">
        <f>IF(Q1025="", "NO PRIORITY", IF(ISNA(_xlfn.XLOOKUP(Q1025, Organizations!Q:Q, Organizations!P:P, "")), "NO ORG NAME", IF(_xlfn.XLOOKUP(Q1025, Organizations!Q:Q, Organizations!P:P, "")="", "NO PRIORITY", _xlfn.XLOOKUP(Q1025, Organizations!Q:Q, Organizations!P:P, ""))))</f>
        <v>NO PRIORITY</v>
      </c>
    </row>
    <row r="1026" spans="2:15" ht="30.2" customHeight="1">
      <c r="B1026" s="212" t="str">
        <f>IF(D1026="", "NO PRIORITY", IF(ISNA(_xlfn.XLOOKUP(D1026, Organizations!C:C, Organizations!B:B, "")), "NO ORG NAME", IF(_xlfn.XLOOKUP(D1026, Organizations!C:C, Organizations!B:B, "")="", "NO PRIORITY", _xlfn.XLOOKUP(D1026, Organizations!C:C, Organizations!B:B, ""))))</f>
        <v>NO PRIORITY</v>
      </c>
      <c r="C1026" s="130"/>
      <c r="D1026" s="161"/>
      <c r="E1026" s="160"/>
      <c r="F1026" s="36"/>
      <c r="G1026" s="48"/>
      <c r="H1026" s="159"/>
      <c r="I1026" s="52"/>
      <c r="J1026" s="38"/>
      <c r="K1026" s="38"/>
      <c r="L1026" s="159"/>
      <c r="M1026" s="52"/>
      <c r="N1026" s="61"/>
      <c r="O1026" s="38" t="str">
        <f>IF(Q1026="", "NO PRIORITY", IF(ISNA(_xlfn.XLOOKUP(Q1026, Organizations!Q:Q, Organizations!P:P, "")), "NO ORG NAME", IF(_xlfn.XLOOKUP(Q1026, Organizations!Q:Q, Organizations!P:P, "")="", "NO PRIORITY", _xlfn.XLOOKUP(Q1026, Organizations!Q:Q, Organizations!P:P, ""))))</f>
        <v>NO PRIORITY</v>
      </c>
    </row>
    <row r="1027" spans="2:15" ht="30.2" customHeight="1">
      <c r="B1027" s="212" t="str">
        <f>IF(D1027="", "NO PRIORITY", IF(ISNA(_xlfn.XLOOKUP(D1027, Organizations!C:C, Organizations!B:B, "")), "NO ORG NAME", IF(_xlfn.XLOOKUP(D1027, Organizations!C:C, Organizations!B:B, "")="", "NO PRIORITY", _xlfn.XLOOKUP(D1027, Organizations!C:C, Organizations!B:B, ""))))</f>
        <v>NO PRIORITY</v>
      </c>
      <c r="C1027" s="130"/>
      <c r="D1027" s="161"/>
      <c r="E1027" s="160"/>
      <c r="F1027" s="36"/>
      <c r="G1027" s="48"/>
      <c r="H1027" s="159"/>
      <c r="I1027" s="52"/>
      <c r="J1027" s="38"/>
      <c r="K1027" s="38"/>
      <c r="L1027" s="159"/>
      <c r="M1027" s="52"/>
      <c r="N1027" s="61"/>
      <c r="O1027" s="38" t="str">
        <f>IF(Q1027="", "NO PRIORITY", IF(ISNA(_xlfn.XLOOKUP(Q1027, Organizations!Q:Q, Organizations!P:P, "")), "NO ORG NAME", IF(_xlfn.XLOOKUP(Q1027, Organizations!Q:Q, Organizations!P:P, "")="", "NO PRIORITY", _xlfn.XLOOKUP(Q1027, Organizations!Q:Q, Organizations!P:P, ""))))</f>
        <v>NO PRIORITY</v>
      </c>
    </row>
    <row r="1028" spans="2:15" ht="30.2" customHeight="1">
      <c r="B1028" s="212" t="str">
        <f>IF(D1028="", "NO PRIORITY", IF(ISNA(_xlfn.XLOOKUP(D1028, Organizations!C:C, Organizations!B:B, "")), "NO ORG NAME", IF(_xlfn.XLOOKUP(D1028, Organizations!C:C, Organizations!B:B, "")="", "NO PRIORITY", _xlfn.XLOOKUP(D1028, Organizations!C:C, Organizations!B:B, ""))))</f>
        <v>NO PRIORITY</v>
      </c>
      <c r="C1028" s="130"/>
      <c r="D1028" s="161"/>
      <c r="E1028" s="160"/>
      <c r="F1028" s="36"/>
      <c r="G1028" s="48"/>
      <c r="H1028" s="159"/>
      <c r="I1028" s="52"/>
      <c r="J1028" s="38"/>
      <c r="K1028" s="38"/>
      <c r="L1028" s="159"/>
      <c r="M1028" s="52"/>
      <c r="N1028" s="61"/>
      <c r="O1028" s="38" t="str">
        <f>IF(Q1028="", "NO PRIORITY", IF(ISNA(_xlfn.XLOOKUP(Q1028, Organizations!Q:Q, Organizations!P:P, "")), "NO ORG NAME", IF(_xlfn.XLOOKUP(Q1028, Organizations!Q:Q, Organizations!P:P, "")="", "NO PRIORITY", _xlfn.XLOOKUP(Q1028, Organizations!Q:Q, Organizations!P:P, ""))))</f>
        <v>NO PRIORITY</v>
      </c>
    </row>
    <row r="1029" spans="2:15" ht="30.2" customHeight="1">
      <c r="B1029" s="212" t="str">
        <f>IF(D1029="", "NO PRIORITY", IF(ISNA(_xlfn.XLOOKUP(D1029, Organizations!C:C, Organizations!B:B, "")), "NO ORG NAME", IF(_xlfn.XLOOKUP(D1029, Organizations!C:C, Organizations!B:B, "")="", "NO PRIORITY", _xlfn.XLOOKUP(D1029, Organizations!C:C, Organizations!B:B, ""))))</f>
        <v>NO PRIORITY</v>
      </c>
      <c r="C1029" s="130"/>
      <c r="D1029" s="161"/>
      <c r="E1029" s="160"/>
      <c r="F1029" s="36"/>
      <c r="G1029" s="48"/>
      <c r="H1029" s="159"/>
      <c r="I1029" s="52"/>
      <c r="J1029" s="38"/>
      <c r="K1029" s="38"/>
      <c r="L1029" s="159"/>
      <c r="M1029" s="52"/>
      <c r="N1029" s="61"/>
      <c r="O1029" s="38" t="str">
        <f>IF(Q1029="", "NO PRIORITY", IF(ISNA(_xlfn.XLOOKUP(Q1029, Organizations!Q:Q, Organizations!P:P, "")), "NO ORG NAME", IF(_xlfn.XLOOKUP(Q1029, Organizations!Q:Q, Organizations!P:P, "")="", "NO PRIORITY", _xlfn.XLOOKUP(Q1029, Organizations!Q:Q, Organizations!P:P, ""))))</f>
        <v>NO PRIORITY</v>
      </c>
    </row>
    <row r="1030" spans="2:15" ht="30.2" customHeight="1">
      <c r="B1030" s="212" t="str">
        <f>IF(D1030="", "NO PRIORITY", IF(ISNA(_xlfn.XLOOKUP(D1030, Organizations!C:C, Organizations!B:B, "")), "NO ORG NAME", IF(_xlfn.XLOOKUP(D1030, Organizations!C:C, Organizations!B:B, "")="", "NO PRIORITY", _xlfn.XLOOKUP(D1030, Organizations!C:C, Organizations!B:B, ""))))</f>
        <v>NO PRIORITY</v>
      </c>
      <c r="C1030" s="130"/>
      <c r="D1030" s="161"/>
      <c r="E1030" s="160"/>
      <c r="F1030" s="36"/>
      <c r="G1030" s="48"/>
      <c r="H1030" s="159"/>
      <c r="I1030" s="52"/>
      <c r="J1030" s="38"/>
      <c r="K1030" s="38"/>
      <c r="L1030" s="159"/>
      <c r="M1030" s="52"/>
      <c r="N1030" s="61"/>
      <c r="O1030" s="38" t="str">
        <f>IF(Q1030="", "NO PRIORITY", IF(ISNA(_xlfn.XLOOKUP(Q1030, Organizations!Q:Q, Organizations!P:P, "")), "NO ORG NAME", IF(_xlfn.XLOOKUP(Q1030, Organizations!Q:Q, Organizations!P:P, "")="", "NO PRIORITY", _xlfn.XLOOKUP(Q1030, Organizations!Q:Q, Organizations!P:P, ""))))</f>
        <v>NO PRIORITY</v>
      </c>
    </row>
    <row r="1031" spans="2:15" ht="30.2" customHeight="1">
      <c r="B1031" s="212" t="str">
        <f>IF(D1031="", "NO PRIORITY", IF(ISNA(_xlfn.XLOOKUP(D1031, Organizations!C:C, Organizations!B:B, "")), "NO ORG NAME", IF(_xlfn.XLOOKUP(D1031, Organizations!C:C, Organizations!B:B, "")="", "NO PRIORITY", _xlfn.XLOOKUP(D1031, Organizations!C:C, Organizations!B:B, ""))))</f>
        <v>NO PRIORITY</v>
      </c>
      <c r="C1031" s="130"/>
      <c r="D1031" s="161"/>
      <c r="E1031" s="160"/>
      <c r="F1031" s="36"/>
      <c r="G1031" s="48"/>
      <c r="H1031" s="159"/>
      <c r="I1031" s="52"/>
      <c r="J1031" s="38"/>
      <c r="K1031" s="38"/>
      <c r="L1031" s="159"/>
      <c r="M1031" s="52"/>
      <c r="N1031" s="61"/>
      <c r="O1031" s="38" t="str">
        <f>IF(Q1031="", "NO PRIORITY", IF(ISNA(_xlfn.XLOOKUP(Q1031, Organizations!Q:Q, Organizations!P:P, "")), "NO ORG NAME", IF(_xlfn.XLOOKUP(Q1031, Organizations!Q:Q, Organizations!P:P, "")="", "NO PRIORITY", _xlfn.XLOOKUP(Q1031, Organizations!Q:Q, Organizations!P:P, ""))))</f>
        <v>NO PRIORITY</v>
      </c>
    </row>
    <row r="1032" spans="2:15" ht="30.2" customHeight="1">
      <c r="B1032" s="212" t="str">
        <f>IF(D1032="", "NO PRIORITY", IF(ISNA(_xlfn.XLOOKUP(D1032, Organizations!C:C, Organizations!B:B, "")), "NO ORG NAME", IF(_xlfn.XLOOKUP(D1032, Organizations!C:C, Organizations!B:B, "")="", "NO PRIORITY", _xlfn.XLOOKUP(D1032, Organizations!C:C, Organizations!B:B, ""))))</f>
        <v>NO PRIORITY</v>
      </c>
      <c r="C1032" s="130"/>
      <c r="D1032" s="161"/>
      <c r="E1032" s="160"/>
      <c r="F1032" s="36"/>
      <c r="G1032" s="48"/>
      <c r="H1032" s="159"/>
      <c r="I1032" s="52"/>
      <c r="J1032" s="38"/>
      <c r="K1032" s="38"/>
      <c r="L1032" s="159"/>
      <c r="M1032" s="52"/>
      <c r="N1032" s="61"/>
      <c r="O1032" s="38" t="str">
        <f>IF(Q1032="", "NO PRIORITY", IF(ISNA(_xlfn.XLOOKUP(Q1032, Organizations!Q:Q, Organizations!P:P, "")), "NO ORG NAME", IF(_xlfn.XLOOKUP(Q1032, Organizations!Q:Q, Organizations!P:P, "")="", "NO PRIORITY", _xlfn.XLOOKUP(Q1032, Organizations!Q:Q, Organizations!P:P, ""))))</f>
        <v>NO PRIORITY</v>
      </c>
    </row>
    <row r="1033" spans="2:15" ht="30.2" customHeight="1">
      <c r="B1033" s="212" t="str">
        <f>IF(D1033="", "NO PRIORITY", IF(ISNA(_xlfn.XLOOKUP(D1033, Organizations!C:C, Organizations!B:B, "")), "NO ORG NAME", IF(_xlfn.XLOOKUP(D1033, Organizations!C:C, Organizations!B:B, "")="", "NO PRIORITY", _xlfn.XLOOKUP(D1033, Organizations!C:C, Organizations!B:B, ""))))</f>
        <v>NO PRIORITY</v>
      </c>
      <c r="C1033" s="130"/>
      <c r="D1033" s="161"/>
      <c r="E1033" s="160"/>
      <c r="F1033" s="36"/>
      <c r="G1033" s="48"/>
      <c r="H1033" s="159"/>
      <c r="I1033" s="52"/>
      <c r="J1033" s="38"/>
      <c r="K1033" s="38"/>
      <c r="L1033" s="159"/>
      <c r="M1033" s="52"/>
      <c r="N1033" s="61"/>
      <c r="O1033" s="38" t="str">
        <f>IF(Q1033="", "NO PRIORITY", IF(ISNA(_xlfn.XLOOKUP(Q1033, Organizations!Q:Q, Organizations!P:P, "")), "NO ORG NAME", IF(_xlfn.XLOOKUP(Q1033, Organizations!Q:Q, Organizations!P:P, "")="", "NO PRIORITY", _xlfn.XLOOKUP(Q1033, Organizations!Q:Q, Organizations!P:P, ""))))</f>
        <v>NO PRIORITY</v>
      </c>
    </row>
    <row r="1034" spans="2:15" ht="30.2" customHeight="1">
      <c r="B1034" s="212" t="str">
        <f>IF(D1034="", "NO PRIORITY", IF(ISNA(_xlfn.XLOOKUP(D1034, Organizations!C:C, Organizations!B:B, "")), "NO ORG NAME", IF(_xlfn.XLOOKUP(D1034, Organizations!C:C, Organizations!B:B, "")="", "NO PRIORITY", _xlfn.XLOOKUP(D1034, Organizations!C:C, Organizations!B:B, ""))))</f>
        <v>NO PRIORITY</v>
      </c>
      <c r="C1034" s="130"/>
      <c r="D1034" s="161"/>
      <c r="E1034" s="160"/>
      <c r="F1034" s="36"/>
      <c r="G1034" s="48"/>
      <c r="H1034" s="159"/>
      <c r="I1034" s="52"/>
      <c r="J1034" s="38"/>
      <c r="K1034" s="38"/>
      <c r="L1034" s="159"/>
      <c r="M1034" s="52"/>
      <c r="N1034" s="61"/>
      <c r="O1034" s="38" t="str">
        <f>IF(Q1034="", "NO PRIORITY", IF(ISNA(_xlfn.XLOOKUP(Q1034, Organizations!Q:Q, Organizations!P:P, "")), "NO ORG NAME", IF(_xlfn.XLOOKUP(Q1034, Organizations!Q:Q, Organizations!P:P, "")="", "NO PRIORITY", _xlfn.XLOOKUP(Q1034, Organizations!Q:Q, Organizations!P:P, ""))))</f>
        <v>NO PRIORITY</v>
      </c>
    </row>
    <row r="1035" spans="2:15" ht="30.2" customHeight="1">
      <c r="B1035" s="212" t="str">
        <f>IF(D1035="", "NO PRIORITY", IF(ISNA(_xlfn.XLOOKUP(D1035, Organizations!C:C, Organizations!B:B, "")), "NO ORG NAME", IF(_xlfn.XLOOKUP(D1035, Organizations!C:C, Organizations!B:B, "")="", "NO PRIORITY", _xlfn.XLOOKUP(D1035, Organizations!C:C, Organizations!B:B, ""))))</f>
        <v>NO PRIORITY</v>
      </c>
      <c r="C1035" s="130"/>
      <c r="D1035" s="161"/>
      <c r="E1035" s="160"/>
      <c r="F1035" s="36"/>
      <c r="G1035" s="48"/>
      <c r="H1035" s="159"/>
      <c r="I1035" s="52"/>
      <c r="J1035" s="38"/>
      <c r="K1035" s="38"/>
      <c r="L1035" s="159"/>
      <c r="M1035" s="52"/>
      <c r="N1035" s="61"/>
      <c r="O1035" s="38" t="str">
        <f>IF(Q1035="", "NO PRIORITY", IF(ISNA(_xlfn.XLOOKUP(Q1035, Organizations!Q:Q, Organizations!P:P, "")), "NO ORG NAME", IF(_xlfn.XLOOKUP(Q1035, Organizations!Q:Q, Organizations!P:P, "")="", "NO PRIORITY", _xlfn.XLOOKUP(Q1035, Organizations!Q:Q, Organizations!P:P, ""))))</f>
        <v>NO PRIORITY</v>
      </c>
    </row>
    <row r="1036" spans="2:15" ht="30.2" customHeight="1">
      <c r="B1036" s="212" t="str">
        <f>IF(D1036="", "NO PRIORITY", IF(ISNA(_xlfn.XLOOKUP(D1036, Organizations!C:C, Organizations!B:B, "")), "NO ORG NAME", IF(_xlfn.XLOOKUP(D1036, Organizations!C:C, Organizations!B:B, "")="", "NO PRIORITY", _xlfn.XLOOKUP(D1036, Organizations!C:C, Organizations!B:B, ""))))</f>
        <v>NO PRIORITY</v>
      </c>
      <c r="C1036" s="130"/>
      <c r="D1036" s="161"/>
      <c r="E1036" s="160"/>
      <c r="F1036" s="36"/>
      <c r="G1036" s="48"/>
      <c r="H1036" s="159"/>
      <c r="I1036" s="52"/>
      <c r="J1036" s="38"/>
      <c r="K1036" s="38"/>
      <c r="L1036" s="159"/>
      <c r="M1036" s="52"/>
      <c r="N1036" s="61"/>
      <c r="O1036" s="38" t="str">
        <f>IF(Q1036="", "NO PRIORITY", IF(ISNA(_xlfn.XLOOKUP(Q1036, Organizations!Q:Q, Organizations!P:P, "")), "NO ORG NAME", IF(_xlfn.XLOOKUP(Q1036, Organizations!Q:Q, Organizations!P:P, "")="", "NO PRIORITY", _xlfn.XLOOKUP(Q1036, Organizations!Q:Q, Organizations!P:P, ""))))</f>
        <v>NO PRIORITY</v>
      </c>
    </row>
    <row r="1037" spans="2:15" ht="30.2" customHeight="1">
      <c r="B1037" s="212" t="str">
        <f>IF(D1037="", "NO PRIORITY", IF(ISNA(_xlfn.XLOOKUP(D1037, Organizations!C:C, Organizations!B:B, "")), "NO ORG NAME", IF(_xlfn.XLOOKUP(D1037, Organizations!C:C, Organizations!B:B, "")="", "NO PRIORITY", _xlfn.XLOOKUP(D1037, Organizations!C:C, Organizations!B:B, ""))))</f>
        <v>NO PRIORITY</v>
      </c>
      <c r="C1037" s="130"/>
      <c r="D1037" s="161"/>
      <c r="E1037" s="160"/>
      <c r="F1037" s="36"/>
      <c r="G1037" s="48"/>
      <c r="H1037" s="159"/>
      <c r="I1037" s="52"/>
      <c r="J1037" s="38"/>
      <c r="K1037" s="38"/>
      <c r="L1037" s="159"/>
      <c r="M1037" s="52"/>
      <c r="N1037" s="61"/>
      <c r="O1037" s="38" t="str">
        <f>IF(Q1037="", "NO PRIORITY", IF(ISNA(_xlfn.XLOOKUP(Q1037, Organizations!Q:Q, Organizations!P:P, "")), "NO ORG NAME", IF(_xlfn.XLOOKUP(Q1037, Organizations!Q:Q, Organizations!P:P, "")="", "NO PRIORITY", _xlfn.XLOOKUP(Q1037, Organizations!Q:Q, Organizations!P:P, ""))))</f>
        <v>NO PRIORITY</v>
      </c>
    </row>
    <row r="1038" spans="2:15" ht="30.2" customHeight="1">
      <c r="B1038" s="212" t="str">
        <f>IF(D1038="", "NO PRIORITY", IF(ISNA(_xlfn.XLOOKUP(D1038, Organizations!C:C, Organizations!B:B, "")), "NO ORG NAME", IF(_xlfn.XLOOKUP(D1038, Organizations!C:C, Organizations!B:B, "")="", "NO PRIORITY", _xlfn.XLOOKUP(D1038, Organizations!C:C, Organizations!B:B, ""))))</f>
        <v>NO PRIORITY</v>
      </c>
      <c r="C1038" s="130"/>
      <c r="D1038" s="161"/>
      <c r="E1038" s="160"/>
      <c r="F1038" s="36"/>
      <c r="G1038" s="48"/>
      <c r="H1038" s="159"/>
      <c r="I1038" s="52"/>
      <c r="J1038" s="38"/>
      <c r="K1038" s="38"/>
      <c r="L1038" s="159"/>
      <c r="M1038" s="52"/>
      <c r="N1038" s="61"/>
      <c r="O1038" s="38" t="str">
        <f>IF(Q1038="", "NO PRIORITY", IF(ISNA(_xlfn.XLOOKUP(Q1038, Organizations!Q:Q, Organizations!P:P, "")), "NO ORG NAME", IF(_xlfn.XLOOKUP(Q1038, Organizations!Q:Q, Organizations!P:P, "")="", "NO PRIORITY", _xlfn.XLOOKUP(Q1038, Organizations!Q:Q, Organizations!P:P, ""))))</f>
        <v>NO PRIORITY</v>
      </c>
    </row>
    <row r="1039" spans="2:15" ht="30.2" customHeight="1">
      <c r="B1039" s="212" t="str">
        <f>IF(D1039="", "NO PRIORITY", IF(ISNA(_xlfn.XLOOKUP(D1039, Organizations!C:C, Organizations!B:B, "")), "NO ORG NAME", IF(_xlfn.XLOOKUP(D1039, Organizations!C:C, Organizations!B:B, "")="", "NO PRIORITY", _xlfn.XLOOKUP(D1039, Organizations!C:C, Organizations!B:B, ""))))</f>
        <v>NO PRIORITY</v>
      </c>
      <c r="C1039" s="130"/>
      <c r="D1039" s="161"/>
      <c r="E1039" s="160"/>
      <c r="F1039" s="36"/>
      <c r="G1039" s="48"/>
      <c r="H1039" s="159"/>
      <c r="I1039" s="52"/>
      <c r="J1039" s="38"/>
      <c r="K1039" s="38"/>
      <c r="L1039" s="159"/>
      <c r="M1039" s="52"/>
      <c r="N1039" s="61"/>
      <c r="O1039" s="38" t="str">
        <f>IF(Q1039="", "NO PRIORITY", IF(ISNA(_xlfn.XLOOKUP(Q1039, Organizations!Q:Q, Organizations!P:P, "")), "NO ORG NAME", IF(_xlfn.XLOOKUP(Q1039, Organizations!Q:Q, Organizations!P:P, "")="", "NO PRIORITY", _xlfn.XLOOKUP(Q1039, Organizations!Q:Q, Organizations!P:P, ""))))</f>
        <v>NO PRIORITY</v>
      </c>
    </row>
    <row r="1040" spans="2:15" ht="30.2" customHeight="1">
      <c r="B1040" s="212" t="str">
        <f>IF(D1040="", "NO PRIORITY", IF(ISNA(_xlfn.XLOOKUP(D1040, Organizations!C:C, Organizations!B:B, "")), "NO ORG NAME", IF(_xlfn.XLOOKUP(D1040, Organizations!C:C, Organizations!B:B, "")="", "NO PRIORITY", _xlfn.XLOOKUP(D1040, Organizations!C:C, Organizations!B:B, ""))))</f>
        <v>NO PRIORITY</v>
      </c>
      <c r="C1040" s="130"/>
      <c r="D1040" s="161"/>
      <c r="E1040" s="160"/>
      <c r="F1040" s="36"/>
      <c r="G1040" s="48"/>
      <c r="H1040" s="159"/>
      <c r="I1040" s="52"/>
      <c r="J1040" s="38"/>
      <c r="K1040" s="38"/>
      <c r="L1040" s="159"/>
      <c r="M1040" s="52"/>
      <c r="N1040" s="61"/>
      <c r="O1040" s="38" t="str">
        <f>IF(Q1040="", "NO PRIORITY", IF(ISNA(_xlfn.XLOOKUP(Q1040, Organizations!Q:Q, Organizations!P:P, "")), "NO ORG NAME", IF(_xlfn.XLOOKUP(Q1040, Organizations!Q:Q, Organizations!P:P, "")="", "NO PRIORITY", _xlfn.XLOOKUP(Q1040, Organizations!Q:Q, Organizations!P:P, ""))))</f>
        <v>NO PRIORITY</v>
      </c>
    </row>
    <row r="1041" spans="2:15" ht="30.2" customHeight="1">
      <c r="B1041" s="212" t="str">
        <f>IF(D1041="", "NO PRIORITY", IF(ISNA(_xlfn.XLOOKUP(D1041, Organizations!C:C, Organizations!B:B, "")), "NO ORG NAME", IF(_xlfn.XLOOKUP(D1041, Organizations!C:C, Organizations!B:B, "")="", "NO PRIORITY", _xlfn.XLOOKUP(D1041, Organizations!C:C, Organizations!B:B, ""))))</f>
        <v>NO PRIORITY</v>
      </c>
      <c r="C1041" s="130"/>
      <c r="D1041" s="161"/>
      <c r="E1041" s="160"/>
      <c r="F1041" s="36"/>
      <c r="G1041" s="48"/>
      <c r="H1041" s="159"/>
      <c r="I1041" s="52"/>
      <c r="J1041" s="38"/>
      <c r="K1041" s="38"/>
      <c r="L1041" s="159"/>
      <c r="M1041" s="52"/>
      <c r="N1041" s="61"/>
      <c r="O1041" s="38" t="str">
        <f>IF(Q1041="", "NO PRIORITY", IF(ISNA(_xlfn.XLOOKUP(Q1041, Organizations!Q:Q, Organizations!P:P, "")), "NO ORG NAME", IF(_xlfn.XLOOKUP(Q1041, Organizations!Q:Q, Organizations!P:P, "")="", "NO PRIORITY", _xlfn.XLOOKUP(Q1041, Organizations!Q:Q, Organizations!P:P, ""))))</f>
        <v>NO PRIORITY</v>
      </c>
    </row>
    <row r="1042" spans="2:15" ht="30.2" customHeight="1">
      <c r="B1042" s="212" t="str">
        <f>IF(D1042="", "NO PRIORITY", IF(ISNA(_xlfn.XLOOKUP(D1042, Organizations!C:C, Organizations!B:B, "")), "NO ORG NAME", IF(_xlfn.XLOOKUP(D1042, Organizations!C:C, Organizations!B:B, "")="", "NO PRIORITY", _xlfn.XLOOKUP(D1042, Organizations!C:C, Organizations!B:B, ""))))</f>
        <v>NO PRIORITY</v>
      </c>
      <c r="C1042" s="130"/>
      <c r="D1042" s="161"/>
      <c r="E1042" s="160"/>
      <c r="F1042" s="36"/>
      <c r="G1042" s="48"/>
      <c r="H1042" s="159"/>
      <c r="I1042" s="52"/>
      <c r="J1042" s="38"/>
      <c r="K1042" s="38"/>
      <c r="L1042" s="159"/>
      <c r="M1042" s="52"/>
      <c r="N1042" s="61"/>
      <c r="O1042" s="38" t="str">
        <f>IF(Q1042="", "NO PRIORITY", IF(ISNA(_xlfn.XLOOKUP(Q1042, Organizations!Q:Q, Organizations!P:P, "")), "NO ORG NAME", IF(_xlfn.XLOOKUP(Q1042, Organizations!Q:Q, Organizations!P:P, "")="", "NO PRIORITY", _xlfn.XLOOKUP(Q1042, Organizations!Q:Q, Organizations!P:P, ""))))</f>
        <v>NO PRIORITY</v>
      </c>
    </row>
    <row r="1043" spans="2:15" ht="30.2" customHeight="1">
      <c r="B1043" s="212" t="str">
        <f>IF(D1043="", "NO PRIORITY", IF(ISNA(_xlfn.XLOOKUP(D1043, Organizations!C:C, Organizations!B:B, "")), "NO ORG NAME", IF(_xlfn.XLOOKUP(D1043, Organizations!C:C, Organizations!B:B, "")="", "NO PRIORITY", _xlfn.XLOOKUP(D1043, Organizations!C:C, Organizations!B:B, ""))))</f>
        <v>NO PRIORITY</v>
      </c>
      <c r="C1043" s="130"/>
      <c r="D1043" s="161"/>
      <c r="E1043" s="160"/>
      <c r="F1043" s="36"/>
      <c r="G1043" s="48"/>
      <c r="H1043" s="159"/>
      <c r="I1043" s="52"/>
      <c r="J1043" s="38"/>
      <c r="K1043" s="38"/>
      <c r="L1043" s="159"/>
      <c r="M1043" s="52"/>
      <c r="N1043" s="61"/>
      <c r="O1043" s="38" t="str">
        <f>IF(Q1043="", "NO PRIORITY", IF(ISNA(_xlfn.XLOOKUP(Q1043, Organizations!Q:Q, Organizations!P:P, "")), "NO ORG NAME", IF(_xlfn.XLOOKUP(Q1043, Organizations!Q:Q, Organizations!P:P, "")="", "NO PRIORITY", _xlfn.XLOOKUP(Q1043, Organizations!Q:Q, Organizations!P:P, ""))))</f>
        <v>NO PRIORITY</v>
      </c>
    </row>
    <row r="1044" spans="2:15" ht="30.2" customHeight="1">
      <c r="B1044" s="212" t="str">
        <f>IF(D1044="", "NO PRIORITY", IF(ISNA(_xlfn.XLOOKUP(D1044, Organizations!C:C, Organizations!B:B, "")), "NO ORG NAME", IF(_xlfn.XLOOKUP(D1044, Organizations!C:C, Organizations!B:B, "")="", "NO PRIORITY", _xlfn.XLOOKUP(D1044, Organizations!C:C, Organizations!B:B, ""))))</f>
        <v>NO PRIORITY</v>
      </c>
      <c r="C1044" s="130"/>
      <c r="D1044" s="161"/>
      <c r="E1044" s="160"/>
      <c r="F1044" s="36"/>
      <c r="G1044" s="48"/>
      <c r="H1044" s="159"/>
      <c r="I1044" s="52"/>
      <c r="J1044" s="38"/>
      <c r="K1044" s="38"/>
      <c r="L1044" s="159"/>
      <c r="M1044" s="52"/>
      <c r="N1044" s="61"/>
      <c r="O1044" s="38" t="str">
        <f>IF(Q1044="", "NO PRIORITY", IF(ISNA(_xlfn.XLOOKUP(Q1044, Organizations!Q:Q, Organizations!P:P, "")), "NO ORG NAME", IF(_xlfn.XLOOKUP(Q1044, Organizations!Q:Q, Organizations!P:P, "")="", "NO PRIORITY", _xlfn.XLOOKUP(Q1044, Organizations!Q:Q, Organizations!P:P, ""))))</f>
        <v>NO PRIORITY</v>
      </c>
    </row>
    <row r="1045" spans="2:15" ht="30.2" customHeight="1">
      <c r="B1045" s="212" t="str">
        <f>IF(D1045="", "NO PRIORITY", IF(ISNA(_xlfn.XLOOKUP(D1045, Organizations!C:C, Organizations!B:B, "")), "NO ORG NAME", IF(_xlfn.XLOOKUP(D1045, Organizations!C:C, Organizations!B:B, "")="", "NO PRIORITY", _xlfn.XLOOKUP(D1045, Organizations!C:C, Organizations!B:B, ""))))</f>
        <v>NO PRIORITY</v>
      </c>
      <c r="C1045" s="130"/>
      <c r="D1045" s="161"/>
      <c r="E1045" s="160"/>
      <c r="F1045" s="36"/>
      <c r="G1045" s="48"/>
      <c r="H1045" s="159"/>
      <c r="I1045" s="52"/>
      <c r="J1045" s="38"/>
      <c r="K1045" s="38"/>
      <c r="L1045" s="159"/>
      <c r="M1045" s="52"/>
      <c r="N1045" s="61"/>
      <c r="O1045" s="38" t="str">
        <f>IF(Q1045="", "NO PRIORITY", IF(ISNA(_xlfn.XLOOKUP(Q1045, Organizations!Q:Q, Organizations!P:P, "")), "NO ORG NAME", IF(_xlfn.XLOOKUP(Q1045, Organizations!Q:Q, Organizations!P:P, "")="", "NO PRIORITY", _xlfn.XLOOKUP(Q1045, Organizations!Q:Q, Organizations!P:P, ""))))</f>
        <v>NO PRIORITY</v>
      </c>
    </row>
    <row r="1046" spans="2:15" ht="30.2" customHeight="1">
      <c r="B1046" s="212" t="str">
        <f>IF(D1046="", "NO PRIORITY", IF(ISNA(_xlfn.XLOOKUP(D1046, Organizations!C:C, Organizations!B:B, "")), "NO ORG NAME", IF(_xlfn.XLOOKUP(D1046, Organizations!C:C, Organizations!B:B, "")="", "NO PRIORITY", _xlfn.XLOOKUP(D1046, Organizations!C:C, Organizations!B:B, ""))))</f>
        <v>NO PRIORITY</v>
      </c>
      <c r="C1046" s="130"/>
      <c r="D1046" s="161"/>
      <c r="E1046" s="160"/>
      <c r="F1046" s="36"/>
      <c r="G1046" s="48"/>
      <c r="H1046" s="159"/>
      <c r="I1046" s="52"/>
      <c r="J1046" s="38"/>
      <c r="K1046" s="38"/>
      <c r="L1046" s="159"/>
      <c r="M1046" s="52"/>
      <c r="N1046" s="61"/>
      <c r="O1046" s="38" t="str">
        <f>IF(Q1046="", "NO PRIORITY", IF(ISNA(_xlfn.XLOOKUP(Q1046, Organizations!Q:Q, Organizations!P:P, "")), "NO ORG NAME", IF(_xlfn.XLOOKUP(Q1046, Organizations!Q:Q, Organizations!P:P, "")="", "NO PRIORITY", _xlfn.XLOOKUP(Q1046, Organizations!Q:Q, Organizations!P:P, ""))))</f>
        <v>NO PRIORITY</v>
      </c>
    </row>
    <row r="1047" spans="2:15" ht="30.2" customHeight="1">
      <c r="B1047" s="212" t="str">
        <f>IF(D1047="", "NO PRIORITY", IF(ISNA(_xlfn.XLOOKUP(D1047, Organizations!C:C, Organizations!B:B, "")), "NO ORG NAME", IF(_xlfn.XLOOKUP(D1047, Organizations!C:C, Organizations!B:B, "")="", "NO PRIORITY", _xlfn.XLOOKUP(D1047, Organizations!C:C, Organizations!B:B, ""))))</f>
        <v>NO PRIORITY</v>
      </c>
      <c r="C1047" s="130"/>
      <c r="D1047" s="161"/>
      <c r="E1047" s="160"/>
      <c r="F1047" s="36"/>
      <c r="G1047" s="48"/>
      <c r="H1047" s="159"/>
      <c r="I1047" s="52"/>
      <c r="J1047" s="38"/>
      <c r="K1047" s="38"/>
      <c r="L1047" s="159"/>
      <c r="M1047" s="52"/>
      <c r="N1047" s="61"/>
      <c r="O1047" s="38" t="str">
        <f>IF(Q1047="", "NO PRIORITY", IF(ISNA(_xlfn.XLOOKUP(Q1047, Organizations!Q:Q, Organizations!P:P, "")), "NO ORG NAME", IF(_xlfn.XLOOKUP(Q1047, Organizations!Q:Q, Organizations!P:P, "")="", "NO PRIORITY", _xlfn.XLOOKUP(Q1047, Organizations!Q:Q, Organizations!P:P, ""))))</f>
        <v>NO PRIORITY</v>
      </c>
    </row>
    <row r="1048" spans="2:15" ht="30.2" customHeight="1">
      <c r="B1048" s="212" t="str">
        <f>IF(D1048="", "NO PRIORITY", IF(ISNA(_xlfn.XLOOKUP(D1048, Organizations!C:C, Organizations!B:B, "")), "NO ORG NAME", IF(_xlfn.XLOOKUP(D1048, Organizations!C:C, Organizations!B:B, "")="", "NO PRIORITY", _xlfn.XLOOKUP(D1048, Organizations!C:C, Organizations!B:B, ""))))</f>
        <v>NO PRIORITY</v>
      </c>
      <c r="C1048" s="130"/>
      <c r="D1048" s="161"/>
      <c r="E1048" s="160"/>
      <c r="F1048" s="36"/>
      <c r="G1048" s="48"/>
      <c r="H1048" s="159"/>
      <c r="I1048" s="52"/>
      <c r="J1048" s="38"/>
      <c r="K1048" s="38"/>
      <c r="L1048" s="159"/>
      <c r="M1048" s="52"/>
      <c r="N1048" s="61"/>
      <c r="O1048" s="38" t="str">
        <f>IF(Q1048="", "NO PRIORITY", IF(ISNA(_xlfn.XLOOKUP(Q1048, Organizations!Q:Q, Organizations!P:P, "")), "NO ORG NAME", IF(_xlfn.XLOOKUP(Q1048, Organizations!Q:Q, Organizations!P:P, "")="", "NO PRIORITY", _xlfn.XLOOKUP(Q1048, Organizations!Q:Q, Organizations!P:P, ""))))</f>
        <v>NO PRIORITY</v>
      </c>
    </row>
    <row r="1049" spans="2:15" ht="30.2" customHeight="1">
      <c r="B1049" s="212" t="str">
        <f>IF(D1049="", "NO PRIORITY", IF(ISNA(_xlfn.XLOOKUP(D1049, Organizations!C:C, Organizations!B:B, "")), "NO ORG NAME", IF(_xlfn.XLOOKUP(D1049, Organizations!C:C, Organizations!B:B, "")="", "NO PRIORITY", _xlfn.XLOOKUP(D1049, Organizations!C:C, Organizations!B:B, ""))))</f>
        <v>NO PRIORITY</v>
      </c>
      <c r="C1049" s="130"/>
      <c r="D1049" s="161"/>
      <c r="E1049" s="160"/>
      <c r="F1049" s="36"/>
      <c r="G1049" s="48"/>
      <c r="H1049" s="159"/>
      <c r="I1049" s="52"/>
      <c r="J1049" s="38"/>
      <c r="K1049" s="38"/>
      <c r="L1049" s="159"/>
      <c r="M1049" s="52"/>
      <c r="N1049" s="61"/>
      <c r="O1049" s="38" t="str">
        <f>IF(Q1049="", "NO PRIORITY", IF(ISNA(_xlfn.XLOOKUP(Q1049, Organizations!Q:Q, Organizations!P:P, "")), "NO ORG NAME", IF(_xlfn.XLOOKUP(Q1049, Organizations!Q:Q, Organizations!P:P, "")="", "NO PRIORITY", _xlfn.XLOOKUP(Q1049, Organizations!Q:Q, Organizations!P:P, ""))))</f>
        <v>NO PRIORITY</v>
      </c>
    </row>
    <row r="1050" spans="2:15" ht="30.2" customHeight="1">
      <c r="B1050" s="212" t="str">
        <f>IF(D1050="", "NO PRIORITY", IF(ISNA(_xlfn.XLOOKUP(D1050, Organizations!C:C, Organizations!B:B, "")), "NO ORG NAME", IF(_xlfn.XLOOKUP(D1050, Organizations!C:C, Organizations!B:B, "")="", "NO PRIORITY", _xlfn.XLOOKUP(D1050, Organizations!C:C, Organizations!B:B, ""))))</f>
        <v>NO PRIORITY</v>
      </c>
      <c r="C1050" s="130"/>
      <c r="D1050" s="161"/>
      <c r="E1050" s="160"/>
      <c r="F1050" s="36"/>
      <c r="G1050" s="48"/>
      <c r="H1050" s="159"/>
      <c r="I1050" s="52"/>
      <c r="J1050" s="38"/>
      <c r="K1050" s="38"/>
      <c r="L1050" s="159"/>
      <c r="M1050" s="52"/>
      <c r="N1050" s="61"/>
      <c r="O1050" s="38" t="str">
        <f>IF(Q1050="", "NO PRIORITY", IF(ISNA(_xlfn.XLOOKUP(Q1050, Organizations!Q:Q, Organizations!P:P, "")), "NO ORG NAME", IF(_xlfn.XLOOKUP(Q1050, Organizations!Q:Q, Organizations!P:P, "")="", "NO PRIORITY", _xlfn.XLOOKUP(Q1050, Organizations!Q:Q, Organizations!P:P, ""))))</f>
        <v>NO PRIORITY</v>
      </c>
    </row>
    <row r="1051" spans="2:15" ht="30.2" customHeight="1">
      <c r="B1051" s="212" t="str">
        <f>IF(D1051="", "NO PRIORITY", IF(ISNA(_xlfn.XLOOKUP(D1051, Organizations!C:C, Organizations!B:B, "")), "NO ORG NAME", IF(_xlfn.XLOOKUP(D1051, Organizations!C:C, Organizations!B:B, "")="", "NO PRIORITY", _xlfn.XLOOKUP(D1051, Organizations!C:C, Organizations!B:B, ""))))</f>
        <v>NO PRIORITY</v>
      </c>
      <c r="C1051" s="130"/>
      <c r="D1051" s="161"/>
      <c r="E1051" s="160"/>
      <c r="F1051" s="36"/>
      <c r="G1051" s="48"/>
      <c r="H1051" s="159"/>
      <c r="I1051" s="52"/>
      <c r="J1051" s="38"/>
      <c r="K1051" s="38"/>
      <c r="L1051" s="159"/>
      <c r="M1051" s="52"/>
      <c r="N1051" s="61"/>
      <c r="O1051" s="38" t="str">
        <f>IF(Q1051="", "NO PRIORITY", IF(ISNA(_xlfn.XLOOKUP(Q1051, Organizations!Q:Q, Organizations!P:P, "")), "NO ORG NAME", IF(_xlfn.XLOOKUP(Q1051, Organizations!Q:Q, Organizations!P:P, "")="", "NO PRIORITY", _xlfn.XLOOKUP(Q1051, Organizations!Q:Q, Organizations!P:P, ""))))</f>
        <v>NO PRIORITY</v>
      </c>
    </row>
    <row r="1052" spans="2:15" ht="30.2" customHeight="1">
      <c r="B1052" s="212" t="str">
        <f>IF(D1052="", "NO PRIORITY", IF(ISNA(_xlfn.XLOOKUP(D1052, Organizations!C:C, Organizations!B:B, "")), "NO ORG NAME", IF(_xlfn.XLOOKUP(D1052, Organizations!C:C, Organizations!B:B, "")="", "NO PRIORITY", _xlfn.XLOOKUP(D1052, Organizations!C:C, Organizations!B:B, ""))))</f>
        <v>NO PRIORITY</v>
      </c>
      <c r="C1052" s="130"/>
      <c r="D1052" s="161"/>
      <c r="E1052" s="160"/>
      <c r="F1052" s="36"/>
      <c r="G1052" s="48"/>
      <c r="H1052" s="159"/>
      <c r="I1052" s="52"/>
      <c r="J1052" s="38"/>
      <c r="K1052" s="38"/>
      <c r="L1052" s="159"/>
      <c r="M1052" s="52"/>
      <c r="N1052" s="61"/>
      <c r="O1052" s="38" t="str">
        <f>IF(Q1052="", "NO PRIORITY", IF(ISNA(_xlfn.XLOOKUP(Q1052, Organizations!Q:Q, Organizations!P:P, "")), "NO ORG NAME", IF(_xlfn.XLOOKUP(Q1052, Organizations!Q:Q, Organizations!P:P, "")="", "NO PRIORITY", _xlfn.XLOOKUP(Q1052, Organizations!Q:Q, Organizations!P:P, ""))))</f>
        <v>NO PRIORITY</v>
      </c>
    </row>
    <row r="1053" spans="2:15" ht="30.2" customHeight="1">
      <c r="B1053" s="212" t="str">
        <f>IF(D1053="", "NO PRIORITY", IF(ISNA(_xlfn.XLOOKUP(D1053, Organizations!C:C, Organizations!B:B, "")), "NO ORG NAME", IF(_xlfn.XLOOKUP(D1053, Organizations!C:C, Organizations!B:B, "")="", "NO PRIORITY", _xlfn.XLOOKUP(D1053, Organizations!C:C, Organizations!B:B, ""))))</f>
        <v>NO PRIORITY</v>
      </c>
      <c r="C1053" s="130"/>
      <c r="D1053" s="161"/>
      <c r="E1053" s="160"/>
      <c r="F1053" s="36"/>
      <c r="G1053" s="48"/>
      <c r="H1053" s="159"/>
      <c r="I1053" s="52"/>
      <c r="J1053" s="38"/>
      <c r="K1053" s="38"/>
      <c r="L1053" s="159"/>
      <c r="M1053" s="52"/>
      <c r="N1053" s="61"/>
      <c r="O1053" s="38" t="str">
        <f>IF(Q1053="", "NO PRIORITY", IF(ISNA(_xlfn.XLOOKUP(Q1053, Organizations!Q:Q, Organizations!P:P, "")), "NO ORG NAME", IF(_xlfn.XLOOKUP(Q1053, Organizations!Q:Q, Organizations!P:P, "")="", "NO PRIORITY", _xlfn.XLOOKUP(Q1053, Organizations!Q:Q, Organizations!P:P, ""))))</f>
        <v>NO PRIORITY</v>
      </c>
    </row>
    <row r="1054" spans="2:15" ht="30.2" customHeight="1">
      <c r="B1054" s="212" t="str">
        <f>IF(D1054="", "NO PRIORITY", IF(ISNA(_xlfn.XLOOKUP(D1054, Organizations!C:C, Organizations!B:B, "")), "NO ORG NAME", IF(_xlfn.XLOOKUP(D1054, Organizations!C:C, Organizations!B:B, "")="", "NO PRIORITY", _xlfn.XLOOKUP(D1054, Organizations!C:C, Organizations!B:B, ""))))</f>
        <v>NO PRIORITY</v>
      </c>
      <c r="C1054" s="130"/>
      <c r="D1054" s="161"/>
      <c r="E1054" s="160"/>
      <c r="F1054" s="36"/>
      <c r="G1054" s="48"/>
      <c r="H1054" s="159"/>
      <c r="I1054" s="52"/>
      <c r="J1054" s="38"/>
      <c r="K1054" s="38"/>
      <c r="L1054" s="159"/>
      <c r="M1054" s="52"/>
      <c r="N1054" s="61"/>
      <c r="O1054" s="38" t="str">
        <f>IF(Q1054="", "NO PRIORITY", IF(ISNA(_xlfn.XLOOKUP(Q1054, Organizations!Q:Q, Organizations!P:P, "")), "NO ORG NAME", IF(_xlfn.XLOOKUP(Q1054, Organizations!Q:Q, Organizations!P:P, "")="", "NO PRIORITY", _xlfn.XLOOKUP(Q1054, Organizations!Q:Q, Organizations!P:P, ""))))</f>
        <v>NO PRIORITY</v>
      </c>
    </row>
    <row r="1055" spans="2:15" ht="30.2" customHeight="1">
      <c r="B1055" s="212" t="str">
        <f>IF(D1055="", "NO PRIORITY", IF(ISNA(_xlfn.XLOOKUP(D1055, Organizations!C:C, Organizations!B:B, "")), "NO ORG NAME", IF(_xlfn.XLOOKUP(D1055, Organizations!C:C, Organizations!B:B, "")="", "NO PRIORITY", _xlfn.XLOOKUP(D1055, Organizations!C:C, Organizations!B:B, ""))))</f>
        <v>NO PRIORITY</v>
      </c>
      <c r="C1055" s="130"/>
      <c r="D1055" s="161"/>
      <c r="E1055" s="160"/>
      <c r="F1055" s="36"/>
      <c r="G1055" s="48"/>
      <c r="H1055" s="159"/>
      <c r="I1055" s="52"/>
      <c r="J1055" s="38"/>
      <c r="K1055" s="38"/>
      <c r="L1055" s="159"/>
      <c r="M1055" s="52"/>
      <c r="N1055" s="61"/>
      <c r="O1055" s="38" t="str">
        <f>IF(Q1055="", "NO PRIORITY", IF(ISNA(_xlfn.XLOOKUP(Q1055, Organizations!Q:Q, Organizations!P:P, "")), "NO ORG NAME", IF(_xlfn.XLOOKUP(Q1055, Organizations!Q:Q, Organizations!P:P, "")="", "NO PRIORITY", _xlfn.XLOOKUP(Q1055, Organizations!Q:Q, Organizations!P:P, ""))))</f>
        <v>NO PRIORITY</v>
      </c>
    </row>
    <row r="1056" spans="2:15" ht="30.2" customHeight="1">
      <c r="B1056" s="212" t="str">
        <f>IF(D1056="", "NO PRIORITY", IF(ISNA(_xlfn.XLOOKUP(D1056, Organizations!C:C, Organizations!B:B, "")), "NO ORG NAME", IF(_xlfn.XLOOKUP(D1056, Organizations!C:C, Organizations!B:B, "")="", "NO PRIORITY", _xlfn.XLOOKUP(D1056, Organizations!C:C, Organizations!B:B, ""))))</f>
        <v>NO PRIORITY</v>
      </c>
      <c r="C1056" s="130"/>
      <c r="D1056" s="161"/>
      <c r="E1056" s="160"/>
      <c r="F1056" s="36"/>
      <c r="G1056" s="48"/>
      <c r="H1056" s="159"/>
      <c r="I1056" s="52"/>
      <c r="J1056" s="38"/>
      <c r="K1056" s="38"/>
      <c r="L1056" s="159"/>
      <c r="M1056" s="52"/>
      <c r="N1056" s="61"/>
      <c r="O1056" s="38" t="str">
        <f>IF(Q1056="", "NO PRIORITY", IF(ISNA(_xlfn.XLOOKUP(Q1056, Organizations!Q:Q, Organizations!P:P, "")), "NO ORG NAME", IF(_xlfn.XLOOKUP(Q1056, Organizations!Q:Q, Organizations!P:P, "")="", "NO PRIORITY", _xlfn.XLOOKUP(Q1056, Organizations!Q:Q, Organizations!P:P, ""))))</f>
        <v>NO PRIORITY</v>
      </c>
    </row>
    <row r="1057" spans="2:15" ht="30.2" customHeight="1">
      <c r="B1057" s="212" t="str">
        <f>IF(D1057="", "NO PRIORITY", IF(ISNA(_xlfn.XLOOKUP(D1057, Organizations!C:C, Organizations!B:B, "")), "NO ORG NAME", IF(_xlfn.XLOOKUP(D1057, Organizations!C:C, Organizations!B:B, "")="", "NO PRIORITY", _xlfn.XLOOKUP(D1057, Organizations!C:C, Organizations!B:B, ""))))</f>
        <v>NO PRIORITY</v>
      </c>
      <c r="C1057" s="130"/>
      <c r="D1057" s="161"/>
      <c r="E1057" s="160"/>
      <c r="F1057" s="36"/>
      <c r="G1057" s="48"/>
      <c r="H1057" s="159"/>
      <c r="I1057" s="52"/>
      <c r="J1057" s="38"/>
      <c r="K1057" s="38"/>
      <c r="L1057" s="159"/>
      <c r="M1057" s="52"/>
      <c r="N1057" s="61"/>
      <c r="O1057" s="38" t="str">
        <f>IF(Q1057="", "NO PRIORITY", IF(ISNA(_xlfn.XLOOKUP(Q1057, Organizations!Q:Q, Organizations!P:P, "")), "NO ORG NAME", IF(_xlfn.XLOOKUP(Q1057, Organizations!Q:Q, Organizations!P:P, "")="", "NO PRIORITY", _xlfn.XLOOKUP(Q1057, Organizations!Q:Q, Organizations!P:P, ""))))</f>
        <v>NO PRIORITY</v>
      </c>
    </row>
    <row r="1058" spans="2:15" ht="30.2" customHeight="1">
      <c r="B1058" s="212" t="str">
        <f>IF(D1058="", "NO PRIORITY", IF(ISNA(_xlfn.XLOOKUP(D1058, Organizations!C:C, Organizations!B:B, "")), "NO ORG NAME", IF(_xlfn.XLOOKUP(D1058, Organizations!C:C, Organizations!B:B, "")="", "NO PRIORITY", _xlfn.XLOOKUP(D1058, Organizations!C:C, Organizations!B:B, ""))))</f>
        <v>NO PRIORITY</v>
      </c>
      <c r="C1058" s="130"/>
      <c r="D1058" s="161"/>
      <c r="E1058" s="160"/>
      <c r="F1058" s="36"/>
      <c r="G1058" s="48"/>
      <c r="H1058" s="159"/>
      <c r="I1058" s="52"/>
      <c r="J1058" s="38"/>
      <c r="K1058" s="38"/>
      <c r="L1058" s="159"/>
      <c r="M1058" s="52"/>
      <c r="N1058" s="61"/>
      <c r="O1058" s="38" t="str">
        <f>IF(Q1058="", "NO PRIORITY", IF(ISNA(_xlfn.XLOOKUP(Q1058, Organizations!Q:Q, Organizations!P:P, "")), "NO ORG NAME", IF(_xlfn.XLOOKUP(Q1058, Organizations!Q:Q, Organizations!P:P, "")="", "NO PRIORITY", _xlfn.XLOOKUP(Q1058, Organizations!Q:Q, Organizations!P:P, ""))))</f>
        <v>NO PRIORITY</v>
      </c>
    </row>
    <row r="1059" spans="2:15" ht="30.2" customHeight="1">
      <c r="B1059" s="212" t="str">
        <f>IF(D1059="", "NO PRIORITY", IF(ISNA(_xlfn.XLOOKUP(D1059, Organizations!C:C, Organizations!B:B, "")), "NO ORG NAME", IF(_xlfn.XLOOKUP(D1059, Organizations!C:C, Organizations!B:B, "")="", "NO PRIORITY", _xlfn.XLOOKUP(D1059, Organizations!C:C, Organizations!B:B, ""))))</f>
        <v>NO PRIORITY</v>
      </c>
      <c r="C1059" s="130"/>
      <c r="D1059" s="161"/>
      <c r="E1059" s="160"/>
      <c r="F1059" s="36"/>
      <c r="G1059" s="48"/>
      <c r="H1059" s="159"/>
      <c r="I1059" s="52"/>
      <c r="J1059" s="38"/>
      <c r="K1059" s="38"/>
      <c r="L1059" s="159"/>
      <c r="M1059" s="52"/>
      <c r="N1059" s="61"/>
      <c r="O1059" s="38" t="str">
        <f>IF(Q1059="", "NO PRIORITY", IF(ISNA(_xlfn.XLOOKUP(Q1059, Organizations!Q:Q, Organizations!P:P, "")), "NO ORG NAME", IF(_xlfn.XLOOKUP(Q1059, Organizations!Q:Q, Organizations!P:P, "")="", "NO PRIORITY", _xlfn.XLOOKUP(Q1059, Organizations!Q:Q, Organizations!P:P, ""))))</f>
        <v>NO PRIORITY</v>
      </c>
    </row>
    <row r="1060" spans="2:15" ht="30.2" customHeight="1">
      <c r="B1060" s="212" t="str">
        <f>IF(D1060="", "NO PRIORITY", IF(ISNA(_xlfn.XLOOKUP(D1060, Organizations!C:C, Organizations!B:B, "")), "NO ORG NAME", IF(_xlfn.XLOOKUP(D1060, Organizations!C:C, Organizations!B:B, "")="", "NO PRIORITY", _xlfn.XLOOKUP(D1060, Organizations!C:C, Organizations!B:B, ""))))</f>
        <v>NO PRIORITY</v>
      </c>
      <c r="C1060" s="130"/>
      <c r="D1060" s="161"/>
      <c r="E1060" s="160"/>
      <c r="F1060" s="36"/>
      <c r="G1060" s="48"/>
      <c r="H1060" s="159"/>
      <c r="I1060" s="52"/>
      <c r="J1060" s="38"/>
      <c r="K1060" s="38"/>
      <c r="L1060" s="159"/>
      <c r="M1060" s="52"/>
      <c r="N1060" s="61"/>
      <c r="O1060" s="38" t="str">
        <f>IF(Q1060="", "NO PRIORITY", IF(ISNA(_xlfn.XLOOKUP(Q1060, Organizations!Q:Q, Organizations!P:P, "")), "NO ORG NAME", IF(_xlfn.XLOOKUP(Q1060, Organizations!Q:Q, Organizations!P:P, "")="", "NO PRIORITY", _xlfn.XLOOKUP(Q1060, Organizations!Q:Q, Organizations!P:P, ""))))</f>
        <v>NO PRIORITY</v>
      </c>
    </row>
    <row r="1061" spans="2:15" ht="30.2" customHeight="1">
      <c r="B1061" s="212" t="str">
        <f>IF(D1061="", "NO PRIORITY", IF(ISNA(_xlfn.XLOOKUP(D1061, Organizations!C:C, Organizations!B:B, "")), "NO ORG NAME", IF(_xlfn.XLOOKUP(D1061, Organizations!C:C, Organizations!B:B, "")="", "NO PRIORITY", _xlfn.XLOOKUP(D1061, Organizations!C:C, Organizations!B:B, ""))))</f>
        <v>NO PRIORITY</v>
      </c>
      <c r="C1061" s="130"/>
      <c r="D1061" s="161"/>
      <c r="E1061" s="160"/>
      <c r="F1061" s="36"/>
      <c r="G1061" s="48"/>
      <c r="H1061" s="159"/>
      <c r="I1061" s="52"/>
      <c r="J1061" s="38"/>
      <c r="K1061" s="38"/>
      <c r="L1061" s="159"/>
      <c r="M1061" s="52"/>
      <c r="N1061" s="61"/>
      <c r="O1061" s="38" t="str">
        <f>IF(Q1061="", "NO PRIORITY", IF(ISNA(_xlfn.XLOOKUP(Q1061, Organizations!Q:Q, Organizations!P:P, "")), "NO ORG NAME", IF(_xlfn.XLOOKUP(Q1061, Organizations!Q:Q, Organizations!P:P, "")="", "NO PRIORITY", _xlfn.XLOOKUP(Q1061, Organizations!Q:Q, Organizations!P:P, ""))))</f>
        <v>NO PRIORITY</v>
      </c>
    </row>
    <row r="1062" spans="2:15" ht="30.2" customHeight="1">
      <c r="B1062" s="212" t="str">
        <f>IF(D1062="", "NO PRIORITY", IF(ISNA(_xlfn.XLOOKUP(D1062, Organizations!C:C, Organizations!B:B, "")), "NO ORG NAME", IF(_xlfn.XLOOKUP(D1062, Organizations!C:C, Organizations!B:B, "")="", "NO PRIORITY", _xlfn.XLOOKUP(D1062, Organizations!C:C, Organizations!B:B, ""))))</f>
        <v>NO PRIORITY</v>
      </c>
      <c r="C1062" s="130"/>
      <c r="D1062" s="161"/>
      <c r="E1062" s="160"/>
      <c r="F1062" s="36"/>
      <c r="G1062" s="48"/>
      <c r="H1062" s="159"/>
      <c r="I1062" s="52"/>
      <c r="J1062" s="38"/>
      <c r="K1062" s="38"/>
      <c r="L1062" s="159"/>
      <c r="M1062" s="52"/>
      <c r="N1062" s="61"/>
      <c r="O1062" s="38" t="str">
        <f>IF(Q1062="", "NO PRIORITY", IF(ISNA(_xlfn.XLOOKUP(Q1062, Organizations!Q:Q, Organizations!P:P, "")), "NO ORG NAME", IF(_xlfn.XLOOKUP(Q1062, Organizations!Q:Q, Organizations!P:P, "")="", "NO PRIORITY", _xlfn.XLOOKUP(Q1062, Organizations!Q:Q, Organizations!P:P, ""))))</f>
        <v>NO PRIORITY</v>
      </c>
    </row>
    <row r="1063" spans="2:15" ht="30.2" customHeight="1">
      <c r="B1063" s="212" t="str">
        <f>IF(D1063="", "NO PRIORITY", IF(ISNA(_xlfn.XLOOKUP(D1063, Organizations!C:C, Organizations!B:B, "")), "NO ORG NAME", IF(_xlfn.XLOOKUP(D1063, Organizations!C:C, Organizations!B:B, "")="", "NO PRIORITY", _xlfn.XLOOKUP(D1063, Organizations!C:C, Organizations!B:B, ""))))</f>
        <v>NO PRIORITY</v>
      </c>
      <c r="C1063" s="130"/>
      <c r="D1063" s="161"/>
      <c r="E1063" s="160"/>
      <c r="F1063" s="36"/>
      <c r="G1063" s="48"/>
      <c r="H1063" s="159"/>
      <c r="I1063" s="52"/>
      <c r="J1063" s="38"/>
      <c r="K1063" s="38"/>
      <c r="L1063" s="159"/>
      <c r="M1063" s="52"/>
      <c r="N1063" s="61"/>
      <c r="O1063" s="38" t="str">
        <f>IF(Q1063="", "NO PRIORITY", IF(ISNA(_xlfn.XLOOKUP(Q1063, Organizations!Q:Q, Organizations!P:P, "")), "NO ORG NAME", IF(_xlfn.XLOOKUP(Q1063, Organizations!Q:Q, Organizations!P:P, "")="", "NO PRIORITY", _xlfn.XLOOKUP(Q1063, Organizations!Q:Q, Organizations!P:P, ""))))</f>
        <v>NO PRIORITY</v>
      </c>
    </row>
    <row r="1064" spans="2:15" ht="30.2" customHeight="1">
      <c r="B1064" s="212" t="str">
        <f>IF(D1064="", "NO PRIORITY", IF(ISNA(_xlfn.XLOOKUP(D1064, Organizations!C:C, Organizations!B:B, "")), "NO ORG NAME", IF(_xlfn.XLOOKUP(D1064, Organizations!C:C, Organizations!B:B, "")="", "NO PRIORITY", _xlfn.XLOOKUP(D1064, Organizations!C:C, Organizations!B:B, ""))))</f>
        <v>NO PRIORITY</v>
      </c>
      <c r="C1064" s="130"/>
      <c r="D1064" s="161"/>
      <c r="E1064" s="160"/>
      <c r="F1064" s="36"/>
      <c r="G1064" s="48"/>
      <c r="H1064" s="159"/>
      <c r="I1064" s="52"/>
      <c r="J1064" s="38"/>
      <c r="K1064" s="38"/>
      <c r="L1064" s="159"/>
      <c r="M1064" s="52"/>
      <c r="N1064" s="61"/>
      <c r="O1064" s="38" t="str">
        <f>IF(Q1064="", "NO PRIORITY", IF(ISNA(_xlfn.XLOOKUP(Q1064, Organizations!Q:Q, Organizations!P:P, "")), "NO ORG NAME", IF(_xlfn.XLOOKUP(Q1064, Organizations!Q:Q, Organizations!P:P, "")="", "NO PRIORITY", _xlfn.XLOOKUP(Q1064, Organizations!Q:Q, Organizations!P:P, ""))))</f>
        <v>NO PRIORITY</v>
      </c>
    </row>
    <row r="1065" spans="2:15" ht="30.2" customHeight="1">
      <c r="B1065" s="212" t="str">
        <f>IF(D1065="", "NO PRIORITY", IF(ISNA(_xlfn.XLOOKUP(D1065, Organizations!C:C, Organizations!B:B, "")), "NO ORG NAME", IF(_xlfn.XLOOKUP(D1065, Organizations!C:C, Organizations!B:B, "")="", "NO PRIORITY", _xlfn.XLOOKUP(D1065, Organizations!C:C, Organizations!B:B, ""))))</f>
        <v>NO PRIORITY</v>
      </c>
      <c r="C1065" s="130"/>
      <c r="D1065" s="161"/>
      <c r="E1065" s="160"/>
      <c r="F1065" s="36"/>
      <c r="G1065" s="48"/>
      <c r="H1065" s="159"/>
      <c r="I1065" s="52"/>
      <c r="J1065" s="38"/>
      <c r="K1065" s="38"/>
      <c r="L1065" s="159"/>
      <c r="M1065" s="52"/>
      <c r="N1065" s="61"/>
      <c r="O1065" s="38" t="str">
        <f>IF(Q1065="", "NO PRIORITY", IF(ISNA(_xlfn.XLOOKUP(Q1065, Organizations!Q:Q, Organizations!P:P, "")), "NO ORG NAME", IF(_xlfn.XLOOKUP(Q1065, Organizations!Q:Q, Organizations!P:P, "")="", "NO PRIORITY", _xlfn.XLOOKUP(Q1065, Organizations!Q:Q, Organizations!P:P, ""))))</f>
        <v>NO PRIORITY</v>
      </c>
    </row>
    <row r="1066" spans="2:15" ht="30.2" customHeight="1">
      <c r="B1066" s="212" t="str">
        <f>IF(D1066="", "NO PRIORITY", IF(ISNA(_xlfn.XLOOKUP(D1066, Organizations!C:C, Organizations!B:B, "")), "NO ORG NAME", IF(_xlfn.XLOOKUP(D1066, Organizations!C:C, Organizations!B:B, "")="", "NO PRIORITY", _xlfn.XLOOKUP(D1066, Organizations!C:C, Organizations!B:B, ""))))</f>
        <v>NO PRIORITY</v>
      </c>
      <c r="C1066" s="130"/>
      <c r="D1066" s="161"/>
      <c r="E1066" s="160"/>
      <c r="F1066" s="36"/>
      <c r="G1066" s="48"/>
      <c r="H1066" s="159"/>
      <c r="I1066" s="52"/>
      <c r="J1066" s="38"/>
      <c r="K1066" s="38"/>
      <c r="L1066" s="159"/>
      <c r="M1066" s="52"/>
      <c r="N1066" s="61"/>
      <c r="O1066" s="38" t="str">
        <f>IF(Q1066="", "NO PRIORITY", IF(ISNA(_xlfn.XLOOKUP(Q1066, Organizations!Q:Q, Organizations!P:P, "")), "NO ORG NAME", IF(_xlfn.XLOOKUP(Q1066, Organizations!Q:Q, Organizations!P:P, "")="", "NO PRIORITY", _xlfn.XLOOKUP(Q1066, Organizations!Q:Q, Organizations!P:P, ""))))</f>
        <v>NO PRIORITY</v>
      </c>
    </row>
    <row r="1067" spans="2:15" ht="30.2" customHeight="1">
      <c r="B1067" s="212" t="str">
        <f>IF(D1067="", "NO PRIORITY", IF(ISNA(_xlfn.XLOOKUP(D1067, Organizations!C:C, Organizations!B:B, "")), "NO ORG NAME", IF(_xlfn.XLOOKUP(D1067, Organizations!C:C, Organizations!B:B, "")="", "NO PRIORITY", _xlfn.XLOOKUP(D1067, Organizations!C:C, Organizations!B:B, ""))))</f>
        <v>NO PRIORITY</v>
      </c>
      <c r="C1067" s="130"/>
      <c r="D1067" s="161"/>
      <c r="E1067" s="160"/>
      <c r="F1067" s="36"/>
      <c r="G1067" s="48"/>
      <c r="H1067" s="159"/>
      <c r="I1067" s="52"/>
      <c r="J1067" s="38"/>
      <c r="K1067" s="38"/>
      <c r="L1067" s="159"/>
      <c r="M1067" s="52"/>
      <c r="N1067" s="61"/>
      <c r="O1067" s="38" t="str">
        <f>IF(Q1067="", "NO PRIORITY", IF(ISNA(_xlfn.XLOOKUP(Q1067, Organizations!Q:Q, Organizations!P:P, "")), "NO ORG NAME", IF(_xlfn.XLOOKUP(Q1067, Organizations!Q:Q, Organizations!P:P, "")="", "NO PRIORITY", _xlfn.XLOOKUP(Q1067, Organizations!Q:Q, Organizations!P:P, ""))))</f>
        <v>NO PRIORITY</v>
      </c>
    </row>
    <row r="1068" spans="2:15" ht="30.2" customHeight="1">
      <c r="B1068" s="212" t="str">
        <f>IF(D1068="", "NO PRIORITY", IF(ISNA(_xlfn.XLOOKUP(D1068, Organizations!C:C, Organizations!B:B, "")), "NO ORG NAME", IF(_xlfn.XLOOKUP(D1068, Organizations!C:C, Organizations!B:B, "")="", "NO PRIORITY", _xlfn.XLOOKUP(D1068, Organizations!C:C, Organizations!B:B, ""))))</f>
        <v>NO PRIORITY</v>
      </c>
      <c r="C1068" s="130"/>
      <c r="D1068" s="161"/>
      <c r="E1068" s="160"/>
      <c r="F1068" s="36"/>
      <c r="G1068" s="48"/>
      <c r="H1068" s="159"/>
      <c r="I1068" s="52"/>
      <c r="J1068" s="38"/>
      <c r="K1068" s="38"/>
      <c r="L1068" s="159"/>
      <c r="M1068" s="52"/>
      <c r="N1068" s="61"/>
      <c r="O1068" s="38" t="str">
        <f>IF(Q1068="", "NO PRIORITY", IF(ISNA(_xlfn.XLOOKUP(Q1068, Organizations!Q:Q, Organizations!P:P, "")), "NO ORG NAME", IF(_xlfn.XLOOKUP(Q1068, Organizations!Q:Q, Organizations!P:P, "")="", "NO PRIORITY", _xlfn.XLOOKUP(Q1068, Organizations!Q:Q, Organizations!P:P, ""))))</f>
        <v>NO PRIORITY</v>
      </c>
    </row>
    <row r="1069" spans="2:15" ht="30.2" customHeight="1">
      <c r="B1069" s="212" t="str">
        <f>IF(D1069="", "NO PRIORITY", IF(ISNA(_xlfn.XLOOKUP(D1069, Organizations!C:C, Organizations!B:B, "")), "NO ORG NAME", IF(_xlfn.XLOOKUP(D1069, Organizations!C:C, Organizations!B:B, "")="", "NO PRIORITY", _xlfn.XLOOKUP(D1069, Organizations!C:C, Organizations!B:B, ""))))</f>
        <v>NO PRIORITY</v>
      </c>
      <c r="C1069" s="130"/>
      <c r="D1069" s="161"/>
      <c r="E1069" s="160"/>
      <c r="F1069" s="36"/>
      <c r="G1069" s="48"/>
      <c r="H1069" s="159"/>
      <c r="I1069" s="52"/>
      <c r="J1069" s="38"/>
      <c r="K1069" s="38"/>
      <c r="L1069" s="159"/>
      <c r="M1069" s="52"/>
      <c r="N1069" s="61"/>
      <c r="O1069" s="38" t="str">
        <f>IF(Q1069="", "NO PRIORITY", IF(ISNA(_xlfn.XLOOKUP(Q1069, Organizations!Q:Q, Organizations!P:P, "")), "NO ORG NAME", IF(_xlfn.XLOOKUP(Q1069, Organizations!Q:Q, Organizations!P:P, "")="", "NO PRIORITY", _xlfn.XLOOKUP(Q1069, Organizations!Q:Q, Organizations!P:P, ""))))</f>
        <v>NO PRIORITY</v>
      </c>
    </row>
    <row r="1070" spans="2:15" ht="30.2" customHeight="1">
      <c r="B1070" s="212" t="str">
        <f>IF(D1070="", "NO PRIORITY", IF(ISNA(_xlfn.XLOOKUP(D1070, Organizations!C:C, Organizations!B:B, "")), "NO ORG NAME", IF(_xlfn.XLOOKUP(D1070, Organizations!C:C, Organizations!B:B, "")="", "NO PRIORITY", _xlfn.XLOOKUP(D1070, Organizations!C:C, Organizations!B:B, ""))))</f>
        <v>NO PRIORITY</v>
      </c>
      <c r="C1070" s="130"/>
      <c r="D1070" s="161"/>
      <c r="E1070" s="160"/>
      <c r="F1070" s="36"/>
      <c r="G1070" s="48"/>
      <c r="H1070" s="159"/>
      <c r="I1070" s="52"/>
      <c r="J1070" s="38"/>
      <c r="K1070" s="38"/>
      <c r="L1070" s="159"/>
      <c r="M1070" s="52"/>
      <c r="N1070" s="61"/>
      <c r="O1070" s="38" t="str">
        <f>IF(Q1070="", "NO PRIORITY", IF(ISNA(_xlfn.XLOOKUP(Q1070, Organizations!Q:Q, Organizations!P:P, "")), "NO ORG NAME", IF(_xlfn.XLOOKUP(Q1070, Organizations!Q:Q, Organizations!P:P, "")="", "NO PRIORITY", _xlfn.XLOOKUP(Q1070, Organizations!Q:Q, Organizations!P:P, ""))))</f>
        <v>NO PRIORITY</v>
      </c>
    </row>
    <row r="1071" spans="2:15" ht="30.2" customHeight="1">
      <c r="B1071" s="212" t="str">
        <f>IF(D1071="", "NO PRIORITY", IF(ISNA(_xlfn.XLOOKUP(D1071, Organizations!C:C, Organizations!B:B, "")), "NO ORG NAME", IF(_xlfn.XLOOKUP(D1071, Organizations!C:C, Organizations!B:B, "")="", "NO PRIORITY", _xlfn.XLOOKUP(D1071, Organizations!C:C, Organizations!B:B, ""))))</f>
        <v>NO PRIORITY</v>
      </c>
      <c r="C1071" s="130"/>
      <c r="D1071" s="161"/>
      <c r="E1071" s="160"/>
      <c r="F1071" s="36"/>
      <c r="G1071" s="48"/>
      <c r="H1071" s="159"/>
      <c r="I1071" s="52"/>
      <c r="J1071" s="38"/>
      <c r="K1071" s="38"/>
      <c r="L1071" s="159"/>
      <c r="M1071" s="52"/>
      <c r="N1071" s="61"/>
      <c r="O1071" s="38" t="str">
        <f>IF(Q1071="", "NO PRIORITY", IF(ISNA(_xlfn.XLOOKUP(Q1071, Organizations!Q:Q, Organizations!P:P, "")), "NO ORG NAME", IF(_xlfn.XLOOKUP(Q1071, Organizations!Q:Q, Organizations!P:P, "")="", "NO PRIORITY", _xlfn.XLOOKUP(Q1071, Organizations!Q:Q, Organizations!P:P, ""))))</f>
        <v>NO PRIORITY</v>
      </c>
    </row>
    <row r="1072" spans="2:15" ht="30.2" customHeight="1">
      <c r="B1072" s="212" t="str">
        <f>IF(D1072="", "NO PRIORITY", IF(ISNA(_xlfn.XLOOKUP(D1072, Organizations!C:C, Organizations!B:B, "")), "NO ORG NAME", IF(_xlfn.XLOOKUP(D1072, Organizations!C:C, Organizations!B:B, "")="", "NO PRIORITY", _xlfn.XLOOKUP(D1072, Organizations!C:C, Organizations!B:B, ""))))</f>
        <v>NO PRIORITY</v>
      </c>
      <c r="C1072" s="130"/>
      <c r="D1072" s="161"/>
      <c r="E1072" s="160"/>
      <c r="F1072" s="36"/>
      <c r="G1072" s="48"/>
      <c r="H1072" s="159"/>
      <c r="I1072" s="52"/>
      <c r="J1072" s="38"/>
      <c r="K1072" s="38"/>
      <c r="L1072" s="159"/>
      <c r="M1072" s="52"/>
      <c r="N1072" s="61"/>
      <c r="O1072" s="38" t="str">
        <f>IF(Q1072="", "NO PRIORITY", IF(ISNA(_xlfn.XLOOKUP(Q1072, Organizations!Q:Q, Organizations!P:P, "")), "NO ORG NAME", IF(_xlfn.XLOOKUP(Q1072, Organizations!Q:Q, Organizations!P:P, "")="", "NO PRIORITY", _xlfn.XLOOKUP(Q1072, Organizations!Q:Q, Organizations!P:P, ""))))</f>
        <v>NO PRIORITY</v>
      </c>
    </row>
    <row r="1073" spans="2:15" ht="30.2" customHeight="1">
      <c r="B1073" s="212" t="str">
        <f>IF(D1073="", "NO PRIORITY", IF(ISNA(_xlfn.XLOOKUP(D1073, Organizations!C:C, Organizations!B:B, "")), "NO ORG NAME", IF(_xlfn.XLOOKUP(D1073, Organizations!C:C, Organizations!B:B, "")="", "NO PRIORITY", _xlfn.XLOOKUP(D1073, Organizations!C:C, Organizations!B:B, ""))))</f>
        <v>NO PRIORITY</v>
      </c>
      <c r="C1073" s="130"/>
      <c r="D1073" s="161"/>
      <c r="E1073" s="160"/>
      <c r="F1073" s="36"/>
      <c r="G1073" s="48"/>
      <c r="H1073" s="159"/>
      <c r="I1073" s="52"/>
      <c r="J1073" s="38"/>
      <c r="K1073" s="38"/>
      <c r="L1073" s="159"/>
      <c r="M1073" s="52"/>
      <c r="N1073" s="61"/>
      <c r="O1073" s="38" t="str">
        <f>IF(Q1073="", "NO PRIORITY", IF(ISNA(_xlfn.XLOOKUP(Q1073, Organizations!Q:Q, Organizations!P:P, "")), "NO ORG NAME", IF(_xlfn.XLOOKUP(Q1073, Organizations!Q:Q, Organizations!P:P, "")="", "NO PRIORITY", _xlfn.XLOOKUP(Q1073, Organizations!Q:Q, Organizations!P:P, ""))))</f>
        <v>NO PRIORITY</v>
      </c>
    </row>
    <row r="1074" spans="2:15" ht="30.2" customHeight="1">
      <c r="B1074" s="212" t="str">
        <f>IF(D1074="", "NO PRIORITY", IF(ISNA(_xlfn.XLOOKUP(D1074, Organizations!C:C, Organizations!B:B, "")), "NO ORG NAME", IF(_xlfn.XLOOKUP(D1074, Organizations!C:C, Organizations!B:B, "")="", "NO PRIORITY", _xlfn.XLOOKUP(D1074, Organizations!C:C, Organizations!B:B, ""))))</f>
        <v>NO PRIORITY</v>
      </c>
      <c r="C1074" s="130"/>
      <c r="D1074" s="161"/>
      <c r="E1074" s="160"/>
      <c r="F1074" s="36"/>
      <c r="G1074" s="48"/>
      <c r="H1074" s="159"/>
      <c r="I1074" s="52"/>
      <c r="J1074" s="38"/>
      <c r="K1074" s="38"/>
      <c r="L1074" s="159"/>
      <c r="M1074" s="52"/>
      <c r="N1074" s="61"/>
      <c r="O1074" s="38" t="str">
        <f>IF(Q1074="", "NO PRIORITY", IF(ISNA(_xlfn.XLOOKUP(Q1074, Organizations!Q:Q, Organizations!P:P, "")), "NO ORG NAME", IF(_xlfn.XLOOKUP(Q1074, Organizations!Q:Q, Organizations!P:P, "")="", "NO PRIORITY", _xlfn.XLOOKUP(Q1074, Organizations!Q:Q, Organizations!P:P, ""))))</f>
        <v>NO PRIORITY</v>
      </c>
    </row>
    <row r="1075" spans="2:15" ht="30.2" customHeight="1">
      <c r="B1075" s="212" t="str">
        <f>IF(D1075="", "NO PRIORITY", IF(ISNA(_xlfn.XLOOKUP(D1075, Organizations!C:C, Organizations!B:B, "")), "NO ORG NAME", IF(_xlfn.XLOOKUP(D1075, Organizations!C:C, Organizations!B:B, "")="", "NO PRIORITY", _xlfn.XLOOKUP(D1075, Organizations!C:C, Organizations!B:B, ""))))</f>
        <v>NO PRIORITY</v>
      </c>
      <c r="C1075" s="130"/>
      <c r="D1075" s="161"/>
      <c r="E1075" s="160"/>
      <c r="F1075" s="36"/>
      <c r="G1075" s="48"/>
      <c r="H1075" s="159"/>
      <c r="I1075" s="52"/>
      <c r="J1075" s="38"/>
      <c r="K1075" s="38"/>
      <c r="L1075" s="159"/>
      <c r="M1075" s="52"/>
      <c r="N1075" s="61"/>
      <c r="O1075" s="38" t="str">
        <f>IF(Q1075="", "NO PRIORITY", IF(ISNA(_xlfn.XLOOKUP(Q1075, Organizations!Q:Q, Organizations!P:P, "")), "NO ORG NAME", IF(_xlfn.XLOOKUP(Q1075, Organizations!Q:Q, Organizations!P:P, "")="", "NO PRIORITY", _xlfn.XLOOKUP(Q1075, Organizations!Q:Q, Organizations!P:P, ""))))</f>
        <v>NO PRIORITY</v>
      </c>
    </row>
    <row r="1076" spans="2:15" ht="30.2" customHeight="1">
      <c r="B1076" s="212" t="str">
        <f>IF(D1076="", "NO PRIORITY", IF(ISNA(_xlfn.XLOOKUP(D1076, Organizations!C:C, Organizations!B:B, "")), "NO ORG NAME", IF(_xlfn.XLOOKUP(D1076, Organizations!C:C, Organizations!B:B, "")="", "NO PRIORITY", _xlfn.XLOOKUP(D1076, Organizations!C:C, Organizations!B:B, ""))))</f>
        <v>NO PRIORITY</v>
      </c>
      <c r="C1076" s="130"/>
      <c r="D1076" s="161"/>
      <c r="E1076" s="160"/>
      <c r="F1076" s="36"/>
      <c r="G1076" s="48"/>
      <c r="H1076" s="159"/>
      <c r="I1076" s="52"/>
      <c r="J1076" s="38"/>
      <c r="K1076" s="38"/>
      <c r="L1076" s="159"/>
      <c r="M1076" s="52"/>
      <c r="N1076" s="61"/>
      <c r="O1076" s="38" t="str">
        <f>IF(Q1076="", "NO PRIORITY", IF(ISNA(_xlfn.XLOOKUP(Q1076, Organizations!Q:Q, Organizations!P:P, "")), "NO ORG NAME", IF(_xlfn.XLOOKUP(Q1076, Organizations!Q:Q, Organizations!P:P, "")="", "NO PRIORITY", _xlfn.XLOOKUP(Q1076, Organizations!Q:Q, Organizations!P:P, ""))))</f>
        <v>NO PRIORITY</v>
      </c>
    </row>
    <row r="1077" spans="2:15" ht="30.2" customHeight="1">
      <c r="B1077" s="212" t="str">
        <f>IF(D1077="", "NO PRIORITY", IF(ISNA(_xlfn.XLOOKUP(D1077, Organizations!C:C, Organizations!B:B, "")), "NO ORG NAME", IF(_xlfn.XLOOKUP(D1077, Organizations!C:C, Organizations!B:B, "")="", "NO PRIORITY", _xlfn.XLOOKUP(D1077, Organizations!C:C, Organizations!B:B, ""))))</f>
        <v>NO PRIORITY</v>
      </c>
      <c r="C1077" s="130"/>
      <c r="D1077" s="161"/>
      <c r="E1077" s="160"/>
      <c r="F1077" s="36"/>
      <c r="G1077" s="48"/>
      <c r="H1077" s="159"/>
      <c r="I1077" s="52"/>
      <c r="J1077" s="38"/>
      <c r="K1077" s="38"/>
      <c r="L1077" s="159"/>
      <c r="M1077" s="52"/>
      <c r="N1077" s="61"/>
      <c r="O1077" s="38" t="str">
        <f>IF(Q1077="", "NO PRIORITY", IF(ISNA(_xlfn.XLOOKUP(Q1077, Organizations!Q:Q, Organizations!P:P, "")), "NO ORG NAME", IF(_xlfn.XLOOKUP(Q1077, Organizations!Q:Q, Organizations!P:P, "")="", "NO PRIORITY", _xlfn.XLOOKUP(Q1077, Organizations!Q:Q, Organizations!P:P, ""))))</f>
        <v>NO PRIORITY</v>
      </c>
    </row>
    <row r="1078" spans="2:15" ht="30.2" customHeight="1">
      <c r="B1078" s="212" t="str">
        <f>IF(D1078="", "NO PRIORITY", IF(ISNA(_xlfn.XLOOKUP(D1078, Organizations!C:C, Organizations!B:B, "")), "NO ORG NAME", IF(_xlfn.XLOOKUP(D1078, Organizations!C:C, Organizations!B:B, "")="", "NO PRIORITY", _xlfn.XLOOKUP(D1078, Organizations!C:C, Organizations!B:B, ""))))</f>
        <v>NO PRIORITY</v>
      </c>
      <c r="C1078" s="130"/>
      <c r="D1078" s="161"/>
      <c r="E1078" s="160"/>
      <c r="F1078" s="36"/>
      <c r="G1078" s="48"/>
      <c r="H1078" s="159"/>
      <c r="I1078" s="52"/>
      <c r="J1078" s="38"/>
      <c r="K1078" s="38"/>
      <c r="L1078" s="159"/>
      <c r="M1078" s="52"/>
      <c r="N1078" s="61"/>
      <c r="O1078" s="38" t="str">
        <f>IF(Q1078="", "NO PRIORITY", IF(ISNA(_xlfn.XLOOKUP(Q1078, Organizations!Q:Q, Organizations!P:P, "")), "NO ORG NAME", IF(_xlfn.XLOOKUP(Q1078, Organizations!Q:Q, Organizations!P:P, "")="", "NO PRIORITY", _xlfn.XLOOKUP(Q1078, Organizations!Q:Q, Organizations!P:P, ""))))</f>
        <v>NO PRIORITY</v>
      </c>
    </row>
    <row r="1079" spans="2:15" ht="30.2" customHeight="1">
      <c r="B1079" s="212" t="str">
        <f>IF(D1079="", "NO PRIORITY", IF(ISNA(_xlfn.XLOOKUP(D1079, Organizations!C:C, Organizations!B:B, "")), "NO ORG NAME", IF(_xlfn.XLOOKUP(D1079, Organizations!C:C, Organizations!B:B, "")="", "NO PRIORITY", _xlfn.XLOOKUP(D1079, Organizations!C:C, Organizations!B:B, ""))))</f>
        <v>NO PRIORITY</v>
      </c>
      <c r="C1079" s="130"/>
      <c r="D1079" s="161"/>
      <c r="E1079" s="160"/>
      <c r="F1079" s="36"/>
      <c r="G1079" s="48"/>
      <c r="H1079" s="159"/>
      <c r="I1079" s="52"/>
      <c r="J1079" s="38"/>
      <c r="K1079" s="38"/>
      <c r="L1079" s="159"/>
      <c r="M1079" s="52"/>
      <c r="N1079" s="61"/>
      <c r="O1079" s="38" t="str">
        <f>IF(Q1079="", "NO PRIORITY", IF(ISNA(_xlfn.XLOOKUP(Q1079, Organizations!Q:Q, Organizations!P:P, "")), "NO ORG NAME", IF(_xlfn.XLOOKUP(Q1079, Organizations!Q:Q, Organizations!P:P, "")="", "NO PRIORITY", _xlfn.XLOOKUP(Q1079, Organizations!Q:Q, Organizations!P:P, ""))))</f>
        <v>NO PRIORITY</v>
      </c>
    </row>
    <row r="1080" spans="2:15" ht="30.2" customHeight="1">
      <c r="B1080" s="212" t="str">
        <f>IF(D1080="", "NO PRIORITY", IF(ISNA(_xlfn.XLOOKUP(D1080, Organizations!C:C, Organizations!B:B, "")), "NO ORG NAME", IF(_xlfn.XLOOKUP(D1080, Organizations!C:C, Organizations!B:B, "")="", "NO PRIORITY", _xlfn.XLOOKUP(D1080, Organizations!C:C, Organizations!B:B, ""))))</f>
        <v>NO PRIORITY</v>
      </c>
      <c r="C1080" s="130"/>
      <c r="D1080" s="161"/>
      <c r="E1080" s="160"/>
      <c r="F1080" s="36"/>
      <c r="G1080" s="48"/>
      <c r="H1080" s="159"/>
      <c r="I1080" s="52"/>
      <c r="J1080" s="38"/>
      <c r="K1080" s="38"/>
      <c r="L1080" s="159"/>
      <c r="M1080" s="52"/>
      <c r="N1080" s="61"/>
      <c r="O1080" s="38" t="str">
        <f>IF(Q1080="", "NO PRIORITY", IF(ISNA(_xlfn.XLOOKUP(Q1080, Organizations!Q:Q, Organizations!P:P, "")), "NO ORG NAME", IF(_xlfn.XLOOKUP(Q1080, Organizations!Q:Q, Organizations!P:P, "")="", "NO PRIORITY", _xlfn.XLOOKUP(Q1080, Organizations!Q:Q, Organizations!P:P, ""))))</f>
        <v>NO PRIORITY</v>
      </c>
    </row>
    <row r="1081" spans="2:15" ht="30.2" customHeight="1">
      <c r="B1081" s="212" t="str">
        <f>IF(D1081="", "NO PRIORITY", IF(ISNA(_xlfn.XLOOKUP(D1081, Organizations!C:C, Organizations!B:B, "")), "NO ORG NAME", IF(_xlfn.XLOOKUP(D1081, Organizations!C:C, Organizations!B:B, "")="", "NO PRIORITY", _xlfn.XLOOKUP(D1081, Organizations!C:C, Organizations!B:B, ""))))</f>
        <v>NO PRIORITY</v>
      </c>
      <c r="C1081" s="130"/>
      <c r="D1081" s="161"/>
      <c r="E1081" s="160"/>
      <c r="F1081" s="36"/>
      <c r="G1081" s="48"/>
      <c r="H1081" s="159"/>
      <c r="I1081" s="52"/>
      <c r="J1081" s="38"/>
      <c r="K1081" s="38"/>
      <c r="L1081" s="159"/>
      <c r="M1081" s="52"/>
      <c r="N1081" s="61"/>
      <c r="O1081" s="38" t="str">
        <f>IF(Q1081="", "NO PRIORITY", IF(ISNA(_xlfn.XLOOKUP(Q1081, Organizations!Q:Q, Organizations!P:P, "")), "NO ORG NAME", IF(_xlfn.XLOOKUP(Q1081, Organizations!Q:Q, Organizations!P:P, "")="", "NO PRIORITY", _xlfn.XLOOKUP(Q1081, Organizations!Q:Q, Organizations!P:P, ""))))</f>
        <v>NO PRIORITY</v>
      </c>
    </row>
    <row r="1082" spans="2:15" ht="30.2" customHeight="1">
      <c r="B1082" s="212" t="str">
        <f>IF(D1082="", "NO PRIORITY", IF(ISNA(_xlfn.XLOOKUP(D1082, Organizations!C:C, Organizations!B:B, "")), "NO ORG NAME", IF(_xlfn.XLOOKUP(D1082, Organizations!C:C, Organizations!B:B, "")="", "NO PRIORITY", _xlfn.XLOOKUP(D1082, Organizations!C:C, Organizations!B:B, ""))))</f>
        <v>NO PRIORITY</v>
      </c>
      <c r="C1082" s="130"/>
      <c r="D1082" s="161"/>
      <c r="E1082" s="160"/>
      <c r="F1082" s="36"/>
      <c r="G1082" s="48"/>
      <c r="H1082" s="159"/>
      <c r="I1082" s="52"/>
      <c r="J1082" s="38"/>
      <c r="K1082" s="38"/>
      <c r="L1082" s="159"/>
      <c r="M1082" s="52"/>
      <c r="N1082" s="61"/>
      <c r="O1082" s="38" t="str">
        <f>IF(Q1082="", "NO PRIORITY", IF(ISNA(_xlfn.XLOOKUP(Q1082, Organizations!Q:Q, Organizations!P:P, "")), "NO ORG NAME", IF(_xlfn.XLOOKUP(Q1082, Organizations!Q:Q, Organizations!P:P, "")="", "NO PRIORITY", _xlfn.XLOOKUP(Q1082, Organizations!Q:Q, Organizations!P:P, ""))))</f>
        <v>NO PRIORITY</v>
      </c>
    </row>
    <row r="1083" spans="2:15" ht="30.2" customHeight="1">
      <c r="B1083" s="212" t="str">
        <f>IF(D1083="", "NO PRIORITY", IF(ISNA(_xlfn.XLOOKUP(D1083, Organizations!C:C, Organizations!B:B, "")), "NO ORG NAME", IF(_xlfn.XLOOKUP(D1083, Organizations!C:C, Organizations!B:B, "")="", "NO PRIORITY", _xlfn.XLOOKUP(D1083, Organizations!C:C, Organizations!B:B, ""))))</f>
        <v>NO PRIORITY</v>
      </c>
      <c r="C1083" s="130"/>
      <c r="D1083" s="161"/>
      <c r="E1083" s="160"/>
      <c r="F1083" s="36"/>
      <c r="G1083" s="48"/>
      <c r="H1083" s="159"/>
      <c r="I1083" s="52"/>
      <c r="J1083" s="38"/>
      <c r="K1083" s="38"/>
      <c r="L1083" s="159"/>
      <c r="M1083" s="52"/>
      <c r="N1083" s="61"/>
      <c r="O1083" s="38" t="str">
        <f>IF(Q1083="", "NO PRIORITY", IF(ISNA(_xlfn.XLOOKUP(Q1083, Organizations!Q:Q, Organizations!P:P, "")), "NO ORG NAME", IF(_xlfn.XLOOKUP(Q1083, Organizations!Q:Q, Organizations!P:P, "")="", "NO PRIORITY", _xlfn.XLOOKUP(Q1083, Organizations!Q:Q, Organizations!P:P, ""))))</f>
        <v>NO PRIORITY</v>
      </c>
    </row>
    <row r="1084" spans="2:15" ht="30.2" customHeight="1">
      <c r="B1084" s="212" t="str">
        <f>IF(D1084="", "NO PRIORITY", IF(ISNA(_xlfn.XLOOKUP(D1084, Organizations!C:C, Organizations!B:B, "")), "NO ORG NAME", IF(_xlfn.XLOOKUP(D1084, Organizations!C:C, Organizations!B:B, "")="", "NO PRIORITY", _xlfn.XLOOKUP(D1084, Organizations!C:C, Organizations!B:B, ""))))</f>
        <v>NO PRIORITY</v>
      </c>
      <c r="C1084" s="130"/>
      <c r="D1084" s="161"/>
      <c r="E1084" s="160"/>
      <c r="F1084" s="36"/>
      <c r="G1084" s="48"/>
      <c r="H1084" s="159"/>
      <c r="I1084" s="52"/>
      <c r="J1084" s="38"/>
      <c r="K1084" s="38"/>
      <c r="L1084" s="159"/>
      <c r="M1084" s="52"/>
      <c r="N1084" s="61"/>
      <c r="O1084" s="38" t="str">
        <f>IF(Q1084="", "NO PRIORITY", IF(ISNA(_xlfn.XLOOKUP(Q1084, Organizations!Q:Q, Organizations!P:P, "")), "NO ORG NAME", IF(_xlfn.XLOOKUP(Q1084, Organizations!Q:Q, Organizations!P:P, "")="", "NO PRIORITY", _xlfn.XLOOKUP(Q1084, Organizations!Q:Q, Organizations!P:P, ""))))</f>
        <v>NO PRIORITY</v>
      </c>
    </row>
    <row r="1085" spans="2:15" ht="30.2" customHeight="1">
      <c r="B1085" s="212" t="str">
        <f>IF(D1085="", "NO PRIORITY", IF(ISNA(_xlfn.XLOOKUP(D1085, Organizations!C:C, Organizations!B:B, "")), "NO ORG NAME", IF(_xlfn.XLOOKUP(D1085, Organizations!C:C, Organizations!B:B, "")="", "NO PRIORITY", _xlfn.XLOOKUP(D1085, Organizations!C:C, Organizations!B:B, ""))))</f>
        <v>NO PRIORITY</v>
      </c>
      <c r="C1085" s="130"/>
      <c r="D1085" s="161"/>
      <c r="E1085" s="160"/>
      <c r="F1085" s="36"/>
      <c r="G1085" s="48"/>
      <c r="H1085" s="159"/>
      <c r="I1085" s="52"/>
      <c r="J1085" s="38"/>
      <c r="K1085" s="38"/>
      <c r="L1085" s="159"/>
      <c r="M1085" s="52"/>
      <c r="N1085" s="61"/>
      <c r="O1085" s="38" t="str">
        <f>IF(Q1085="", "NO PRIORITY", IF(ISNA(_xlfn.XLOOKUP(Q1085, Organizations!Q:Q, Organizations!P:P, "")), "NO ORG NAME", IF(_xlfn.XLOOKUP(Q1085, Organizations!Q:Q, Organizations!P:P, "")="", "NO PRIORITY", _xlfn.XLOOKUP(Q1085, Organizations!Q:Q, Organizations!P:P, ""))))</f>
        <v>NO PRIORITY</v>
      </c>
    </row>
    <row r="1086" spans="2:15" ht="30.2" customHeight="1">
      <c r="B1086" s="212" t="str">
        <f>IF(D1086="", "NO PRIORITY", IF(ISNA(_xlfn.XLOOKUP(D1086, Organizations!C:C, Organizations!B:B, "")), "NO ORG NAME", IF(_xlfn.XLOOKUP(D1086, Organizations!C:C, Organizations!B:B, "")="", "NO PRIORITY", _xlfn.XLOOKUP(D1086, Organizations!C:C, Organizations!B:B, ""))))</f>
        <v>NO PRIORITY</v>
      </c>
      <c r="C1086" s="130"/>
      <c r="D1086" s="161"/>
      <c r="E1086" s="160"/>
      <c r="F1086" s="36"/>
      <c r="G1086" s="48"/>
      <c r="H1086" s="159"/>
      <c r="I1086" s="52"/>
      <c r="J1086" s="38"/>
      <c r="K1086" s="38"/>
      <c r="L1086" s="159"/>
      <c r="M1086" s="52"/>
      <c r="N1086" s="61"/>
      <c r="O1086" s="38" t="str">
        <f>IF(Q1086="", "NO PRIORITY", IF(ISNA(_xlfn.XLOOKUP(Q1086, Organizations!Q:Q, Organizations!P:P, "")), "NO ORG NAME", IF(_xlfn.XLOOKUP(Q1086, Organizations!Q:Q, Organizations!P:P, "")="", "NO PRIORITY", _xlfn.XLOOKUP(Q1086, Organizations!Q:Q, Organizations!P:P, ""))))</f>
        <v>NO PRIORITY</v>
      </c>
    </row>
    <row r="1087" spans="2:15" ht="30.2" customHeight="1">
      <c r="B1087" s="212" t="str">
        <f>IF(D1087="", "NO PRIORITY", IF(ISNA(_xlfn.XLOOKUP(D1087, Organizations!C:C, Organizations!B:B, "")), "NO ORG NAME", IF(_xlfn.XLOOKUP(D1087, Organizations!C:C, Organizations!B:B, "")="", "NO PRIORITY", _xlfn.XLOOKUP(D1087, Organizations!C:C, Organizations!B:B, ""))))</f>
        <v>NO PRIORITY</v>
      </c>
      <c r="C1087" s="130"/>
      <c r="D1087" s="161"/>
      <c r="E1087" s="160"/>
      <c r="F1087" s="36"/>
      <c r="G1087" s="48"/>
      <c r="H1087" s="159"/>
      <c r="I1087" s="52"/>
      <c r="J1087" s="38"/>
      <c r="K1087" s="38"/>
      <c r="L1087" s="159"/>
      <c r="M1087" s="52"/>
      <c r="N1087" s="61"/>
      <c r="O1087" s="38" t="str">
        <f>IF(Q1087="", "NO PRIORITY", IF(ISNA(_xlfn.XLOOKUP(Q1087, Organizations!Q:Q, Organizations!P:P, "")), "NO ORG NAME", IF(_xlfn.XLOOKUP(Q1087, Organizations!Q:Q, Organizations!P:P, "")="", "NO PRIORITY", _xlfn.XLOOKUP(Q1087, Organizations!Q:Q, Organizations!P:P, ""))))</f>
        <v>NO PRIORITY</v>
      </c>
    </row>
    <row r="1088" spans="2:15" ht="30.2" customHeight="1">
      <c r="B1088" s="212" t="str">
        <f>IF(D1088="", "NO PRIORITY", IF(ISNA(_xlfn.XLOOKUP(D1088, Organizations!C:C, Organizations!B:B, "")), "NO ORG NAME", IF(_xlfn.XLOOKUP(D1088, Organizations!C:C, Organizations!B:B, "")="", "NO PRIORITY", _xlfn.XLOOKUP(D1088, Organizations!C:C, Organizations!B:B, ""))))</f>
        <v>NO PRIORITY</v>
      </c>
      <c r="C1088" s="130"/>
      <c r="D1088" s="161"/>
      <c r="E1088" s="160"/>
      <c r="F1088" s="36"/>
      <c r="G1088" s="48"/>
      <c r="H1088" s="159"/>
      <c r="I1088" s="52"/>
      <c r="J1088" s="38"/>
      <c r="K1088" s="38"/>
      <c r="L1088" s="159"/>
      <c r="M1088" s="52"/>
      <c r="N1088" s="61"/>
      <c r="O1088" s="38" t="str">
        <f>IF(Q1088="", "NO PRIORITY", IF(ISNA(_xlfn.XLOOKUP(Q1088, Organizations!Q:Q, Organizations!P:P, "")), "NO ORG NAME", IF(_xlfn.XLOOKUP(Q1088, Organizations!Q:Q, Organizations!P:P, "")="", "NO PRIORITY", _xlfn.XLOOKUP(Q1088, Organizations!Q:Q, Organizations!P:P, ""))))</f>
        <v>NO PRIORITY</v>
      </c>
    </row>
    <row r="1089" spans="2:15" ht="30.2" customHeight="1">
      <c r="B1089" s="212" t="str">
        <f>IF(D1089="", "NO PRIORITY", IF(ISNA(_xlfn.XLOOKUP(D1089, Organizations!C:C, Organizations!B:B, "")), "NO ORG NAME", IF(_xlfn.XLOOKUP(D1089, Organizations!C:C, Organizations!B:B, "")="", "NO PRIORITY", _xlfn.XLOOKUP(D1089, Organizations!C:C, Organizations!B:B, ""))))</f>
        <v>NO PRIORITY</v>
      </c>
      <c r="C1089" s="130"/>
      <c r="D1089" s="161"/>
      <c r="E1089" s="160"/>
      <c r="F1089" s="36"/>
      <c r="G1089" s="48"/>
      <c r="H1089" s="159"/>
      <c r="I1089" s="52"/>
      <c r="J1089" s="38"/>
      <c r="K1089" s="38"/>
      <c r="L1089" s="159"/>
      <c r="M1089" s="52"/>
      <c r="N1089" s="61"/>
      <c r="O1089" s="38" t="str">
        <f>IF(Q1089="", "NO PRIORITY", IF(ISNA(_xlfn.XLOOKUP(Q1089, Organizations!Q:Q, Organizations!P:P, "")), "NO ORG NAME", IF(_xlfn.XLOOKUP(Q1089, Organizations!Q:Q, Organizations!P:P, "")="", "NO PRIORITY", _xlfn.XLOOKUP(Q1089, Organizations!Q:Q, Organizations!P:P, ""))))</f>
        <v>NO PRIORITY</v>
      </c>
    </row>
    <row r="1090" spans="2:15" ht="30.2" customHeight="1">
      <c r="B1090" s="212" t="str">
        <f>IF(D1090="", "NO PRIORITY", IF(ISNA(_xlfn.XLOOKUP(D1090, Organizations!C:C, Organizations!B:B, "")), "NO ORG NAME", IF(_xlfn.XLOOKUP(D1090, Organizations!C:C, Organizations!B:B, "")="", "NO PRIORITY", _xlfn.XLOOKUP(D1090, Organizations!C:C, Organizations!B:B, ""))))</f>
        <v>NO PRIORITY</v>
      </c>
      <c r="C1090" s="130"/>
      <c r="D1090" s="161"/>
      <c r="E1090" s="160"/>
      <c r="F1090" s="36"/>
      <c r="G1090" s="48"/>
      <c r="H1090" s="159"/>
      <c r="I1090" s="52"/>
      <c r="J1090" s="38"/>
      <c r="K1090" s="38"/>
      <c r="L1090" s="159"/>
      <c r="M1090" s="52"/>
      <c r="N1090" s="61"/>
      <c r="O1090" s="38" t="str">
        <f>IF(Q1090="", "NO PRIORITY", IF(ISNA(_xlfn.XLOOKUP(Q1090, Organizations!Q:Q, Organizations!P:P, "")), "NO ORG NAME", IF(_xlfn.XLOOKUP(Q1090, Organizations!Q:Q, Organizations!P:P, "")="", "NO PRIORITY", _xlfn.XLOOKUP(Q1090, Organizations!Q:Q, Organizations!P:P, ""))))</f>
        <v>NO PRIORITY</v>
      </c>
    </row>
    <row r="1091" spans="2:15" ht="30.2" customHeight="1">
      <c r="B1091" s="212" t="str">
        <f>IF(D1091="", "NO PRIORITY", IF(ISNA(_xlfn.XLOOKUP(D1091, Organizations!C:C, Organizations!B:B, "")), "NO ORG NAME", IF(_xlfn.XLOOKUP(D1091, Organizations!C:C, Organizations!B:B, "")="", "NO PRIORITY", _xlfn.XLOOKUP(D1091, Organizations!C:C, Organizations!B:B, ""))))</f>
        <v>NO PRIORITY</v>
      </c>
      <c r="C1091" s="130"/>
      <c r="D1091" s="161"/>
      <c r="E1091" s="160"/>
      <c r="F1091" s="36"/>
      <c r="G1091" s="48"/>
      <c r="H1091" s="159"/>
      <c r="I1091" s="52"/>
      <c r="J1091" s="38"/>
      <c r="K1091" s="38"/>
      <c r="L1091" s="159"/>
      <c r="M1091" s="52"/>
      <c r="N1091" s="61"/>
      <c r="O1091" s="38" t="str">
        <f>IF(Q1091="", "NO PRIORITY", IF(ISNA(_xlfn.XLOOKUP(Q1091, Organizations!Q:Q, Organizations!P:P, "")), "NO ORG NAME", IF(_xlfn.XLOOKUP(Q1091, Organizations!Q:Q, Organizations!P:P, "")="", "NO PRIORITY", _xlfn.XLOOKUP(Q1091, Organizations!Q:Q, Organizations!P:P, ""))))</f>
        <v>NO PRIORITY</v>
      </c>
    </row>
    <row r="1092" spans="2:15" ht="30.2" customHeight="1">
      <c r="B1092" s="212" t="str">
        <f>IF(D1092="", "NO PRIORITY", IF(ISNA(_xlfn.XLOOKUP(D1092, Organizations!C:C, Organizations!B:B, "")), "NO ORG NAME", IF(_xlfn.XLOOKUP(D1092, Organizations!C:C, Organizations!B:B, "")="", "NO PRIORITY", _xlfn.XLOOKUP(D1092, Organizations!C:C, Organizations!B:B, ""))))</f>
        <v>NO PRIORITY</v>
      </c>
      <c r="C1092" s="130"/>
      <c r="D1092" s="161"/>
      <c r="E1092" s="160"/>
      <c r="F1092" s="36"/>
      <c r="G1092" s="48"/>
      <c r="H1092" s="159"/>
      <c r="I1092" s="52"/>
      <c r="J1092" s="38"/>
      <c r="K1092" s="38"/>
      <c r="L1092" s="159"/>
      <c r="M1092" s="52"/>
      <c r="N1092" s="61"/>
      <c r="O1092" s="38" t="str">
        <f>IF(Q1092="", "NO PRIORITY", IF(ISNA(_xlfn.XLOOKUP(Q1092, Organizations!Q:Q, Organizations!P:P, "")), "NO ORG NAME", IF(_xlfn.XLOOKUP(Q1092, Organizations!Q:Q, Organizations!P:P, "")="", "NO PRIORITY", _xlfn.XLOOKUP(Q1092, Organizations!Q:Q, Organizations!P:P, ""))))</f>
        <v>NO PRIORITY</v>
      </c>
    </row>
    <row r="1093" spans="2:15" ht="30.2" customHeight="1">
      <c r="B1093" s="212" t="str">
        <f>IF(D1093="", "NO PRIORITY", IF(ISNA(_xlfn.XLOOKUP(D1093, Organizations!C:C, Organizations!B:B, "")), "NO ORG NAME", IF(_xlfn.XLOOKUP(D1093, Organizations!C:C, Organizations!B:B, "")="", "NO PRIORITY", _xlfn.XLOOKUP(D1093, Organizations!C:C, Organizations!B:B, ""))))</f>
        <v>NO PRIORITY</v>
      </c>
      <c r="C1093" s="130"/>
      <c r="D1093" s="161"/>
      <c r="E1093" s="160"/>
      <c r="F1093" s="36"/>
      <c r="G1093" s="48"/>
      <c r="H1093" s="159"/>
      <c r="I1093" s="52"/>
      <c r="J1093" s="38"/>
      <c r="K1093" s="38"/>
      <c r="L1093" s="159"/>
      <c r="M1093" s="52"/>
      <c r="N1093" s="61"/>
      <c r="O1093" s="38" t="str">
        <f>IF(Q1093="", "NO PRIORITY", IF(ISNA(_xlfn.XLOOKUP(Q1093, Organizations!Q:Q, Organizations!P:P, "")), "NO ORG NAME", IF(_xlfn.XLOOKUP(Q1093, Organizations!Q:Q, Organizations!P:P, "")="", "NO PRIORITY", _xlfn.XLOOKUP(Q1093, Organizations!Q:Q, Organizations!P:P, ""))))</f>
        <v>NO PRIORITY</v>
      </c>
    </row>
    <row r="1094" spans="2:15" ht="30.2" customHeight="1">
      <c r="B1094" s="212" t="str">
        <f>IF(D1094="", "NO PRIORITY", IF(ISNA(_xlfn.XLOOKUP(D1094, Organizations!C:C, Organizations!B:B, "")), "NO ORG NAME", IF(_xlfn.XLOOKUP(D1094, Organizations!C:C, Organizations!B:B, "")="", "NO PRIORITY", _xlfn.XLOOKUP(D1094, Organizations!C:C, Organizations!B:B, ""))))</f>
        <v>NO PRIORITY</v>
      </c>
      <c r="C1094" s="130"/>
      <c r="D1094" s="161"/>
      <c r="E1094" s="160"/>
      <c r="F1094" s="36"/>
      <c r="G1094" s="48"/>
      <c r="H1094" s="159"/>
      <c r="I1094" s="52"/>
      <c r="J1094" s="38"/>
      <c r="K1094" s="38"/>
      <c r="L1094" s="159"/>
      <c r="M1094" s="52"/>
      <c r="N1094" s="61"/>
      <c r="O1094" s="38" t="str">
        <f>IF(Q1094="", "NO PRIORITY", IF(ISNA(_xlfn.XLOOKUP(Q1094, Organizations!Q:Q, Organizations!P:P, "")), "NO ORG NAME", IF(_xlfn.XLOOKUP(Q1094, Organizations!Q:Q, Organizations!P:P, "")="", "NO PRIORITY", _xlfn.XLOOKUP(Q1094, Organizations!Q:Q, Organizations!P:P, ""))))</f>
        <v>NO PRIORITY</v>
      </c>
    </row>
    <row r="1095" spans="2:15" ht="30.2" customHeight="1">
      <c r="B1095" s="212" t="str">
        <f>IF(D1095="", "NO PRIORITY", IF(ISNA(_xlfn.XLOOKUP(D1095, Organizations!C:C, Organizations!B:B, "")), "NO ORG NAME", IF(_xlfn.XLOOKUP(D1095, Organizations!C:C, Organizations!B:B, "")="", "NO PRIORITY", _xlfn.XLOOKUP(D1095, Organizations!C:C, Organizations!B:B, ""))))</f>
        <v>NO PRIORITY</v>
      </c>
      <c r="C1095" s="130"/>
      <c r="D1095" s="161"/>
      <c r="E1095" s="160"/>
      <c r="F1095" s="36"/>
      <c r="G1095" s="48"/>
      <c r="H1095" s="159"/>
      <c r="I1095" s="52"/>
      <c r="J1095" s="38"/>
      <c r="K1095" s="38"/>
      <c r="L1095" s="159"/>
      <c r="M1095" s="52"/>
      <c r="N1095" s="61"/>
      <c r="O1095" s="38" t="str">
        <f>IF(Q1095="", "NO PRIORITY", IF(ISNA(_xlfn.XLOOKUP(Q1095, Organizations!Q:Q, Organizations!P:P, "")), "NO ORG NAME", IF(_xlfn.XLOOKUP(Q1095, Organizations!Q:Q, Organizations!P:P, "")="", "NO PRIORITY", _xlfn.XLOOKUP(Q1095, Organizations!Q:Q, Organizations!P:P, ""))))</f>
        <v>NO PRIORITY</v>
      </c>
    </row>
    <row r="1096" spans="2:15" ht="30.2" customHeight="1">
      <c r="B1096" s="212" t="str">
        <f>IF(D1096="", "NO PRIORITY", IF(ISNA(_xlfn.XLOOKUP(D1096, Organizations!C:C, Organizations!B:B, "")), "NO ORG NAME", IF(_xlfn.XLOOKUP(D1096, Organizations!C:C, Organizations!B:B, "")="", "NO PRIORITY", _xlfn.XLOOKUP(D1096, Organizations!C:C, Organizations!B:B, ""))))</f>
        <v>NO PRIORITY</v>
      </c>
      <c r="C1096" s="130"/>
      <c r="D1096" s="161"/>
      <c r="E1096" s="160"/>
      <c r="F1096" s="36"/>
      <c r="G1096" s="48"/>
      <c r="H1096" s="159"/>
      <c r="I1096" s="52"/>
      <c r="J1096" s="38"/>
      <c r="K1096" s="38"/>
      <c r="L1096" s="159"/>
      <c r="M1096" s="52"/>
      <c r="N1096" s="61"/>
      <c r="O1096" s="38" t="str">
        <f>IF(Q1096="", "NO PRIORITY", IF(ISNA(_xlfn.XLOOKUP(Q1096, Organizations!Q:Q, Organizations!P:P, "")), "NO ORG NAME", IF(_xlfn.XLOOKUP(Q1096, Organizations!Q:Q, Organizations!P:P, "")="", "NO PRIORITY", _xlfn.XLOOKUP(Q1096, Organizations!Q:Q, Organizations!P:P, ""))))</f>
        <v>NO PRIORITY</v>
      </c>
    </row>
    <row r="1097" spans="2:15" ht="30.2" customHeight="1">
      <c r="B1097" s="212" t="str">
        <f>IF(D1097="", "NO PRIORITY", IF(ISNA(_xlfn.XLOOKUP(D1097, Organizations!C:C, Organizations!B:B, "")), "NO ORG NAME", IF(_xlfn.XLOOKUP(D1097, Organizations!C:C, Organizations!B:B, "")="", "NO PRIORITY", _xlfn.XLOOKUP(D1097, Organizations!C:C, Organizations!B:B, ""))))</f>
        <v>NO PRIORITY</v>
      </c>
      <c r="C1097" s="130"/>
      <c r="D1097" s="161"/>
      <c r="E1097" s="160"/>
      <c r="F1097" s="36"/>
      <c r="G1097" s="48"/>
      <c r="H1097" s="159"/>
      <c r="I1097" s="52"/>
      <c r="J1097" s="38"/>
      <c r="K1097" s="38"/>
      <c r="L1097" s="159"/>
      <c r="M1097" s="52"/>
      <c r="N1097" s="61"/>
      <c r="O1097" s="38" t="str">
        <f>IF(Q1097="", "NO PRIORITY", IF(ISNA(_xlfn.XLOOKUP(Q1097, Organizations!Q:Q, Organizations!P:P, "")), "NO ORG NAME", IF(_xlfn.XLOOKUP(Q1097, Organizations!Q:Q, Organizations!P:P, "")="", "NO PRIORITY", _xlfn.XLOOKUP(Q1097, Organizations!Q:Q, Organizations!P:P, ""))))</f>
        <v>NO PRIORITY</v>
      </c>
    </row>
    <row r="1098" spans="2:15" ht="30.2" customHeight="1">
      <c r="B1098" s="212" t="str">
        <f>IF(D1098="", "NO PRIORITY", IF(ISNA(_xlfn.XLOOKUP(D1098, Organizations!C:C, Organizations!B:B, "")), "NO ORG NAME", IF(_xlfn.XLOOKUP(D1098, Organizations!C:C, Organizations!B:B, "")="", "NO PRIORITY", _xlfn.XLOOKUP(D1098, Organizations!C:C, Organizations!B:B, ""))))</f>
        <v>NO PRIORITY</v>
      </c>
      <c r="C1098" s="130"/>
      <c r="D1098" s="161"/>
      <c r="E1098" s="160"/>
      <c r="F1098" s="36"/>
      <c r="G1098" s="48"/>
      <c r="H1098" s="159"/>
      <c r="I1098" s="52"/>
      <c r="J1098" s="38"/>
      <c r="K1098" s="38"/>
      <c r="L1098" s="159"/>
      <c r="M1098" s="52"/>
      <c r="N1098" s="61"/>
      <c r="O1098" s="38" t="str">
        <f>IF(Q1098="", "NO PRIORITY", IF(ISNA(_xlfn.XLOOKUP(Q1098, Organizations!Q:Q, Organizations!P:P, "")), "NO ORG NAME", IF(_xlfn.XLOOKUP(Q1098, Organizations!Q:Q, Organizations!P:P, "")="", "NO PRIORITY", _xlfn.XLOOKUP(Q1098, Organizations!Q:Q, Organizations!P:P, ""))))</f>
        <v>NO PRIORITY</v>
      </c>
    </row>
    <row r="1099" spans="2:15" ht="30.2" customHeight="1">
      <c r="B1099" s="212" t="str">
        <f>IF(D1099="", "NO PRIORITY", IF(ISNA(_xlfn.XLOOKUP(D1099, Organizations!C:C, Organizations!B:B, "")), "NO ORG NAME", IF(_xlfn.XLOOKUP(D1099, Organizations!C:C, Organizations!B:B, "")="", "NO PRIORITY", _xlfn.XLOOKUP(D1099, Organizations!C:C, Organizations!B:B, ""))))</f>
        <v>NO PRIORITY</v>
      </c>
      <c r="C1099" s="130"/>
      <c r="D1099" s="161"/>
      <c r="E1099" s="160"/>
      <c r="F1099" s="36"/>
      <c r="G1099" s="48"/>
      <c r="H1099" s="159"/>
      <c r="I1099" s="52"/>
      <c r="J1099" s="38"/>
      <c r="K1099" s="38"/>
      <c r="L1099" s="159"/>
      <c r="M1099" s="52"/>
      <c r="N1099" s="61"/>
      <c r="O1099" s="38" t="str">
        <f>IF(Q1099="", "NO PRIORITY", IF(ISNA(_xlfn.XLOOKUP(Q1099, Organizations!Q:Q, Organizations!P:P, "")), "NO ORG NAME", IF(_xlfn.XLOOKUP(Q1099, Organizations!Q:Q, Organizations!P:P, "")="", "NO PRIORITY", _xlfn.XLOOKUP(Q1099, Organizations!Q:Q, Organizations!P:P, ""))))</f>
        <v>NO PRIORITY</v>
      </c>
    </row>
    <row r="1100" spans="2:15" ht="30.2" customHeight="1">
      <c r="B1100" s="212" t="str">
        <f>IF(D1100="", "NO PRIORITY", IF(ISNA(_xlfn.XLOOKUP(D1100, Organizations!C:C, Organizations!B:B, "")), "NO ORG NAME", IF(_xlfn.XLOOKUP(D1100, Organizations!C:C, Organizations!B:B, "")="", "NO PRIORITY", _xlfn.XLOOKUP(D1100, Organizations!C:C, Organizations!B:B, ""))))</f>
        <v>NO PRIORITY</v>
      </c>
      <c r="C1100" s="130"/>
      <c r="D1100" s="161"/>
      <c r="E1100" s="160"/>
      <c r="F1100" s="36"/>
      <c r="G1100" s="48"/>
      <c r="H1100" s="159"/>
      <c r="I1100" s="52"/>
      <c r="J1100" s="38"/>
      <c r="K1100" s="38"/>
      <c r="L1100" s="159"/>
      <c r="M1100" s="52"/>
      <c r="N1100" s="61"/>
      <c r="O1100" s="38" t="str">
        <f>IF(Q1100="", "NO PRIORITY", IF(ISNA(_xlfn.XLOOKUP(Q1100, Organizations!Q:Q, Organizations!P:P, "")), "NO ORG NAME", IF(_xlfn.XLOOKUP(Q1100, Organizations!Q:Q, Organizations!P:P, "")="", "NO PRIORITY", _xlfn.XLOOKUP(Q1100, Organizations!Q:Q, Organizations!P:P, ""))))</f>
        <v>NO PRIORITY</v>
      </c>
    </row>
    <row r="1101" spans="2:15" ht="30.2" customHeight="1">
      <c r="B1101" s="212" t="str">
        <f>IF(D1101="", "NO PRIORITY", IF(ISNA(_xlfn.XLOOKUP(D1101, Organizations!C:C, Organizations!B:B, "")), "NO ORG NAME", IF(_xlfn.XLOOKUP(D1101, Organizations!C:C, Organizations!B:B, "")="", "NO PRIORITY", _xlfn.XLOOKUP(D1101, Organizations!C:C, Organizations!B:B, ""))))</f>
        <v>NO PRIORITY</v>
      </c>
      <c r="C1101" s="130"/>
      <c r="D1101" s="161"/>
      <c r="E1101" s="160"/>
      <c r="F1101" s="36"/>
      <c r="G1101" s="48"/>
      <c r="H1101" s="159"/>
      <c r="I1101" s="52"/>
      <c r="J1101" s="38"/>
      <c r="K1101" s="38"/>
      <c r="L1101" s="159"/>
      <c r="M1101" s="52"/>
      <c r="N1101" s="61"/>
      <c r="O1101" s="38" t="str">
        <f>IF(Q1101="", "NO PRIORITY", IF(ISNA(_xlfn.XLOOKUP(Q1101, Organizations!Q:Q, Organizations!P:P, "")), "NO ORG NAME", IF(_xlfn.XLOOKUP(Q1101, Organizations!Q:Q, Organizations!P:P, "")="", "NO PRIORITY", _xlfn.XLOOKUP(Q1101, Organizations!Q:Q, Organizations!P:P, ""))))</f>
        <v>NO PRIORITY</v>
      </c>
    </row>
    <row r="1102" spans="2:15" ht="30.2" customHeight="1">
      <c r="B1102" s="212" t="str">
        <f>IF(D1102="", "NO PRIORITY", IF(ISNA(_xlfn.XLOOKUP(D1102, Organizations!C:C, Organizations!B:B, "")), "NO ORG NAME", IF(_xlfn.XLOOKUP(D1102, Organizations!C:C, Organizations!B:B, "")="", "NO PRIORITY", _xlfn.XLOOKUP(D1102, Organizations!C:C, Organizations!B:B, ""))))</f>
        <v>NO PRIORITY</v>
      </c>
      <c r="C1102" s="130"/>
      <c r="D1102" s="161"/>
      <c r="E1102" s="160"/>
      <c r="F1102" s="36"/>
      <c r="G1102" s="48"/>
      <c r="H1102" s="159"/>
      <c r="I1102" s="52"/>
      <c r="J1102" s="38"/>
      <c r="K1102" s="38"/>
      <c r="L1102" s="159"/>
      <c r="M1102" s="52"/>
      <c r="N1102" s="61"/>
      <c r="O1102" s="38" t="str">
        <f>IF(Q1102="", "NO PRIORITY", IF(ISNA(_xlfn.XLOOKUP(Q1102, Organizations!Q:Q, Organizations!P:P, "")), "NO ORG NAME", IF(_xlfn.XLOOKUP(Q1102, Organizations!Q:Q, Organizations!P:P, "")="", "NO PRIORITY", _xlfn.XLOOKUP(Q1102, Organizations!Q:Q, Organizations!P:P, ""))))</f>
        <v>NO PRIORITY</v>
      </c>
    </row>
    <row r="1103" spans="2:15" ht="30.2" customHeight="1">
      <c r="B1103" s="212" t="str">
        <f>IF(D1103="", "NO PRIORITY", IF(ISNA(_xlfn.XLOOKUP(D1103, Organizations!C:C, Organizations!B:B, "")), "NO ORG NAME", IF(_xlfn.XLOOKUP(D1103, Organizations!C:C, Organizations!B:B, "")="", "NO PRIORITY", _xlfn.XLOOKUP(D1103, Organizations!C:C, Organizations!B:B, ""))))</f>
        <v>NO PRIORITY</v>
      </c>
      <c r="C1103" s="130"/>
      <c r="D1103" s="161"/>
      <c r="E1103" s="160"/>
      <c r="F1103" s="36"/>
      <c r="G1103" s="48"/>
      <c r="H1103" s="159"/>
      <c r="I1103" s="52"/>
      <c r="J1103" s="38"/>
      <c r="K1103" s="38"/>
      <c r="L1103" s="159"/>
      <c r="M1103" s="52"/>
      <c r="N1103" s="61"/>
      <c r="O1103" s="38" t="str">
        <f>IF(Q1103="", "NO PRIORITY", IF(ISNA(_xlfn.XLOOKUP(Q1103, Organizations!Q:Q, Organizations!P:P, "")), "NO ORG NAME", IF(_xlfn.XLOOKUP(Q1103, Organizations!Q:Q, Organizations!P:P, "")="", "NO PRIORITY", _xlfn.XLOOKUP(Q1103, Organizations!Q:Q, Organizations!P:P, ""))))</f>
        <v>NO PRIORITY</v>
      </c>
    </row>
    <row r="1104" spans="2:15" ht="30.2" customHeight="1">
      <c r="B1104" s="212" t="str">
        <f>IF(D1104="", "NO PRIORITY", IF(ISNA(_xlfn.XLOOKUP(D1104, Organizations!C:C, Organizations!B:B, "")), "NO ORG NAME", IF(_xlfn.XLOOKUP(D1104, Organizations!C:C, Organizations!B:B, "")="", "NO PRIORITY", _xlfn.XLOOKUP(D1104, Organizations!C:C, Organizations!B:B, ""))))</f>
        <v>NO PRIORITY</v>
      </c>
      <c r="C1104" s="130"/>
      <c r="D1104" s="161"/>
      <c r="E1104" s="160"/>
      <c r="F1104" s="36"/>
      <c r="G1104" s="48"/>
      <c r="H1104" s="159"/>
      <c r="I1104" s="52"/>
      <c r="J1104" s="38"/>
      <c r="K1104" s="38"/>
      <c r="L1104" s="159"/>
      <c r="M1104" s="52"/>
      <c r="N1104" s="61"/>
      <c r="O1104" s="38" t="str">
        <f>IF(Q1104="", "NO PRIORITY", IF(ISNA(_xlfn.XLOOKUP(Q1104, Organizations!Q:Q, Organizations!P:P, "")), "NO ORG NAME", IF(_xlfn.XLOOKUP(Q1104, Organizations!Q:Q, Organizations!P:P, "")="", "NO PRIORITY", _xlfn.XLOOKUP(Q1104, Organizations!Q:Q, Organizations!P:P, ""))))</f>
        <v>NO PRIORITY</v>
      </c>
    </row>
    <row r="1105" spans="2:15" ht="30.2" customHeight="1">
      <c r="B1105" s="212" t="str">
        <f>IF(D1105="", "NO PRIORITY", IF(ISNA(_xlfn.XLOOKUP(D1105, Organizations!C:C, Organizations!B:B, "")), "NO ORG NAME", IF(_xlfn.XLOOKUP(D1105, Organizations!C:C, Organizations!B:B, "")="", "NO PRIORITY", _xlfn.XLOOKUP(D1105, Organizations!C:C, Organizations!B:B, ""))))</f>
        <v>NO PRIORITY</v>
      </c>
      <c r="C1105" s="130"/>
      <c r="D1105" s="161"/>
      <c r="E1105" s="160"/>
      <c r="F1105" s="36"/>
      <c r="G1105" s="48"/>
      <c r="H1105" s="159"/>
      <c r="I1105" s="52"/>
      <c r="J1105" s="38"/>
      <c r="K1105" s="38"/>
      <c r="L1105" s="159"/>
      <c r="M1105" s="52"/>
      <c r="N1105" s="61"/>
      <c r="O1105" s="38" t="str">
        <f>IF(Q1105="", "NO PRIORITY", IF(ISNA(_xlfn.XLOOKUP(Q1105, Organizations!Q:Q, Organizations!P:P, "")), "NO ORG NAME", IF(_xlfn.XLOOKUP(Q1105, Organizations!Q:Q, Organizations!P:P, "")="", "NO PRIORITY", _xlfn.XLOOKUP(Q1105, Organizations!Q:Q, Organizations!P:P, ""))))</f>
        <v>NO PRIORITY</v>
      </c>
    </row>
    <row r="1106" spans="2:15" ht="30.2" customHeight="1">
      <c r="B1106" s="212" t="str">
        <f>IF(D1106="", "NO PRIORITY", IF(ISNA(_xlfn.XLOOKUP(D1106, Organizations!C:C, Organizations!B:B, "")), "NO ORG NAME", IF(_xlfn.XLOOKUP(D1106, Organizations!C:C, Organizations!B:B, "")="", "NO PRIORITY", _xlfn.XLOOKUP(D1106, Organizations!C:C, Organizations!B:B, ""))))</f>
        <v>NO PRIORITY</v>
      </c>
      <c r="C1106" s="130"/>
      <c r="D1106" s="161"/>
      <c r="E1106" s="160"/>
      <c r="F1106" s="36"/>
      <c r="G1106" s="48"/>
      <c r="H1106" s="159"/>
      <c r="I1106" s="52"/>
      <c r="J1106" s="38"/>
      <c r="K1106" s="38"/>
      <c r="L1106" s="159"/>
      <c r="M1106" s="52"/>
      <c r="N1106" s="61"/>
      <c r="O1106" s="38" t="str">
        <f>IF(Q1106="", "NO PRIORITY", IF(ISNA(_xlfn.XLOOKUP(Q1106, Organizations!Q:Q, Organizations!P:P, "")), "NO ORG NAME", IF(_xlfn.XLOOKUP(Q1106, Organizations!Q:Q, Organizations!P:P, "")="", "NO PRIORITY", _xlfn.XLOOKUP(Q1106, Organizations!Q:Q, Organizations!P:P, ""))))</f>
        <v>NO PRIORITY</v>
      </c>
    </row>
    <row r="1107" spans="2:15" ht="30.2" customHeight="1">
      <c r="B1107" s="212" t="str">
        <f>IF(D1107="", "NO PRIORITY", IF(ISNA(_xlfn.XLOOKUP(D1107, Organizations!C:C, Organizations!B:B, "")), "NO ORG NAME", IF(_xlfn.XLOOKUP(D1107, Organizations!C:C, Organizations!B:B, "")="", "NO PRIORITY", _xlfn.XLOOKUP(D1107, Organizations!C:C, Organizations!B:B, ""))))</f>
        <v>NO PRIORITY</v>
      </c>
      <c r="C1107" s="130"/>
      <c r="D1107" s="161"/>
      <c r="E1107" s="160"/>
      <c r="F1107" s="36"/>
      <c r="G1107" s="48"/>
      <c r="H1107" s="159"/>
      <c r="I1107" s="52"/>
      <c r="J1107" s="38"/>
      <c r="K1107" s="38"/>
      <c r="L1107" s="159"/>
      <c r="M1107" s="52"/>
      <c r="N1107" s="61"/>
      <c r="O1107" s="38" t="str">
        <f>IF(Q1107="", "NO PRIORITY", IF(ISNA(_xlfn.XLOOKUP(Q1107, Organizations!Q:Q, Organizations!P:P, "")), "NO ORG NAME", IF(_xlfn.XLOOKUP(Q1107, Organizations!Q:Q, Organizations!P:P, "")="", "NO PRIORITY", _xlfn.XLOOKUP(Q1107, Organizations!Q:Q, Organizations!P:P, ""))))</f>
        <v>NO PRIORITY</v>
      </c>
    </row>
    <row r="1108" spans="2:15" ht="30.2" customHeight="1">
      <c r="B1108" s="212" t="str">
        <f>IF(D1108="", "NO PRIORITY", IF(ISNA(_xlfn.XLOOKUP(D1108, Organizations!C:C, Organizations!B:B, "")), "NO ORG NAME", IF(_xlfn.XLOOKUP(D1108, Organizations!C:C, Organizations!B:B, "")="", "NO PRIORITY", _xlfn.XLOOKUP(D1108, Organizations!C:C, Organizations!B:B, ""))))</f>
        <v>NO PRIORITY</v>
      </c>
      <c r="C1108" s="130"/>
      <c r="D1108" s="161"/>
      <c r="E1108" s="160"/>
      <c r="F1108" s="36"/>
      <c r="G1108" s="48"/>
      <c r="H1108" s="159"/>
      <c r="I1108" s="52"/>
      <c r="J1108" s="38"/>
      <c r="K1108" s="38"/>
      <c r="L1108" s="159"/>
      <c r="M1108" s="52"/>
      <c r="N1108" s="61"/>
      <c r="O1108" s="38" t="str">
        <f>IF(Q1108="", "NO PRIORITY", IF(ISNA(_xlfn.XLOOKUP(Q1108, Organizations!Q:Q, Organizations!P:P, "")), "NO ORG NAME", IF(_xlfn.XLOOKUP(Q1108, Organizations!Q:Q, Organizations!P:P, "")="", "NO PRIORITY", _xlfn.XLOOKUP(Q1108, Organizations!Q:Q, Organizations!P:P, ""))))</f>
        <v>NO PRIORITY</v>
      </c>
    </row>
    <row r="1109" spans="2:15" ht="30.2" customHeight="1">
      <c r="B1109" s="212" t="str">
        <f>IF(D1109="", "NO PRIORITY", IF(ISNA(_xlfn.XLOOKUP(D1109, Organizations!C:C, Organizations!B:B, "")), "NO ORG NAME", IF(_xlfn.XLOOKUP(D1109, Organizations!C:C, Organizations!B:B, "")="", "NO PRIORITY", _xlfn.XLOOKUP(D1109, Organizations!C:C, Organizations!B:B, ""))))</f>
        <v>NO PRIORITY</v>
      </c>
      <c r="C1109" s="130"/>
      <c r="D1109" s="161"/>
      <c r="E1109" s="160"/>
      <c r="F1109" s="36"/>
      <c r="G1109" s="48"/>
      <c r="H1109" s="159"/>
      <c r="I1109" s="52"/>
      <c r="J1109" s="38"/>
      <c r="K1109" s="38"/>
      <c r="L1109" s="159"/>
      <c r="M1109" s="52"/>
      <c r="N1109" s="61"/>
      <c r="O1109" s="38" t="str">
        <f>IF(Q1109="", "NO PRIORITY", IF(ISNA(_xlfn.XLOOKUP(Q1109, Organizations!Q:Q, Organizations!P:P, "")), "NO ORG NAME", IF(_xlfn.XLOOKUP(Q1109, Organizations!Q:Q, Organizations!P:P, "")="", "NO PRIORITY", _xlfn.XLOOKUP(Q1109, Organizations!Q:Q, Organizations!P:P, ""))))</f>
        <v>NO PRIORITY</v>
      </c>
    </row>
    <row r="1110" spans="2:15" ht="30.2" customHeight="1">
      <c r="B1110" s="212" t="str">
        <f>IF(D1110="", "NO PRIORITY", IF(ISNA(_xlfn.XLOOKUP(D1110, Organizations!C:C, Organizations!B:B, "")), "NO ORG NAME", IF(_xlfn.XLOOKUP(D1110, Organizations!C:C, Organizations!B:B, "")="", "NO PRIORITY", _xlfn.XLOOKUP(D1110, Organizations!C:C, Organizations!B:B, ""))))</f>
        <v>NO PRIORITY</v>
      </c>
      <c r="C1110" s="130"/>
      <c r="D1110" s="161"/>
      <c r="E1110" s="160"/>
      <c r="F1110" s="36"/>
      <c r="G1110" s="48"/>
      <c r="H1110" s="159"/>
      <c r="I1110" s="52"/>
      <c r="J1110" s="38"/>
      <c r="K1110" s="38"/>
      <c r="L1110" s="159"/>
      <c r="M1110" s="52"/>
      <c r="N1110" s="61"/>
      <c r="O1110" s="38" t="str">
        <f>IF(Q1110="", "NO PRIORITY", IF(ISNA(_xlfn.XLOOKUP(Q1110, Organizations!Q:Q, Organizations!P:P, "")), "NO ORG NAME", IF(_xlfn.XLOOKUP(Q1110, Organizations!Q:Q, Organizations!P:P, "")="", "NO PRIORITY", _xlfn.XLOOKUP(Q1110, Organizations!Q:Q, Organizations!P:P, ""))))</f>
        <v>NO PRIORITY</v>
      </c>
    </row>
    <row r="1111" spans="2:15" ht="30.2" customHeight="1">
      <c r="B1111" s="212" t="str">
        <f>IF(D1111="", "NO PRIORITY", IF(ISNA(_xlfn.XLOOKUP(D1111, Organizations!C:C, Organizations!B:B, "")), "NO ORG NAME", IF(_xlfn.XLOOKUP(D1111, Organizations!C:C, Organizations!B:B, "")="", "NO PRIORITY", _xlfn.XLOOKUP(D1111, Organizations!C:C, Organizations!B:B, ""))))</f>
        <v>NO PRIORITY</v>
      </c>
      <c r="C1111" s="130"/>
      <c r="D1111" s="161"/>
      <c r="E1111" s="160"/>
      <c r="F1111" s="36"/>
      <c r="G1111" s="48"/>
      <c r="H1111" s="159"/>
      <c r="I1111" s="52"/>
      <c r="J1111" s="38"/>
      <c r="K1111" s="38"/>
      <c r="L1111" s="159"/>
      <c r="M1111" s="52"/>
      <c r="N1111" s="61"/>
      <c r="O1111" s="38" t="str">
        <f>IF(Q1111="", "NO PRIORITY", IF(ISNA(_xlfn.XLOOKUP(Q1111, Organizations!Q:Q, Organizations!P:P, "")), "NO ORG NAME", IF(_xlfn.XLOOKUP(Q1111, Organizations!Q:Q, Organizations!P:P, "")="", "NO PRIORITY", _xlfn.XLOOKUP(Q1111, Organizations!Q:Q, Organizations!P:P, ""))))</f>
        <v>NO PRIORITY</v>
      </c>
    </row>
    <row r="1112" spans="2:15" ht="30.2" customHeight="1">
      <c r="B1112" s="212" t="str">
        <f>IF(D1112="", "NO PRIORITY", IF(ISNA(_xlfn.XLOOKUP(D1112, Organizations!C:C, Organizations!B:B, "")), "NO ORG NAME", IF(_xlfn.XLOOKUP(D1112, Organizations!C:C, Organizations!B:B, "")="", "NO PRIORITY", _xlfn.XLOOKUP(D1112, Organizations!C:C, Organizations!B:B, ""))))</f>
        <v>NO PRIORITY</v>
      </c>
      <c r="C1112" s="130"/>
      <c r="D1112" s="161"/>
      <c r="E1112" s="160"/>
      <c r="F1112" s="36"/>
      <c r="G1112" s="48"/>
      <c r="H1112" s="159"/>
      <c r="I1112" s="52"/>
      <c r="J1112" s="38"/>
      <c r="K1112" s="38"/>
      <c r="L1112" s="159"/>
      <c r="M1112" s="52"/>
      <c r="N1112" s="61"/>
      <c r="O1112" s="38" t="str">
        <f>IF(Q1112="", "NO PRIORITY", IF(ISNA(_xlfn.XLOOKUP(Q1112, Organizations!Q:Q, Organizations!P:P, "")), "NO ORG NAME", IF(_xlfn.XLOOKUP(Q1112, Organizations!Q:Q, Organizations!P:P, "")="", "NO PRIORITY", _xlfn.XLOOKUP(Q1112, Organizations!Q:Q, Organizations!P:P, ""))))</f>
        <v>NO PRIORITY</v>
      </c>
    </row>
    <row r="1113" spans="2:15" ht="30.2" customHeight="1">
      <c r="B1113" s="212" t="str">
        <f>IF(D1113="", "NO PRIORITY", IF(ISNA(_xlfn.XLOOKUP(D1113, Organizations!C:C, Organizations!B:B, "")), "NO ORG NAME", IF(_xlfn.XLOOKUP(D1113, Organizations!C:C, Organizations!B:B, "")="", "NO PRIORITY", _xlfn.XLOOKUP(D1113, Organizations!C:C, Organizations!B:B, ""))))</f>
        <v>NO PRIORITY</v>
      </c>
      <c r="C1113" s="130"/>
      <c r="D1113" s="161"/>
      <c r="E1113" s="160"/>
      <c r="F1113" s="36"/>
      <c r="G1113" s="48"/>
      <c r="H1113" s="159"/>
      <c r="I1113" s="52"/>
      <c r="J1113" s="38"/>
      <c r="K1113" s="38"/>
      <c r="L1113" s="159"/>
      <c r="M1113" s="52"/>
      <c r="N1113" s="61"/>
      <c r="O1113" s="38" t="str">
        <f>IF(Q1113="", "NO PRIORITY", IF(ISNA(_xlfn.XLOOKUP(Q1113, Organizations!Q:Q, Organizations!P:P, "")), "NO ORG NAME", IF(_xlfn.XLOOKUP(Q1113, Organizations!Q:Q, Organizations!P:P, "")="", "NO PRIORITY", _xlfn.XLOOKUP(Q1113, Organizations!Q:Q, Organizations!P:P, ""))))</f>
        <v>NO PRIORITY</v>
      </c>
    </row>
    <row r="1114" spans="2:15" ht="30.2" customHeight="1">
      <c r="B1114" s="212" t="str">
        <f>IF(D1114="", "NO PRIORITY", IF(ISNA(_xlfn.XLOOKUP(D1114, Organizations!C:C, Organizations!B:B, "")), "NO ORG NAME", IF(_xlfn.XLOOKUP(D1114, Organizations!C:C, Organizations!B:B, "")="", "NO PRIORITY", _xlfn.XLOOKUP(D1114, Organizations!C:C, Organizations!B:B, ""))))</f>
        <v>NO PRIORITY</v>
      </c>
      <c r="C1114" s="130"/>
      <c r="D1114" s="161"/>
      <c r="E1114" s="160"/>
      <c r="F1114" s="36"/>
      <c r="G1114" s="48"/>
      <c r="H1114" s="159"/>
      <c r="I1114" s="52"/>
      <c r="J1114" s="38"/>
      <c r="K1114" s="38"/>
      <c r="L1114" s="159"/>
      <c r="M1114" s="52"/>
      <c r="N1114" s="61"/>
      <c r="O1114" s="38" t="str">
        <f>IF(Q1114="", "NO PRIORITY", IF(ISNA(_xlfn.XLOOKUP(Q1114, Organizations!Q:Q, Organizations!P:P, "")), "NO ORG NAME", IF(_xlfn.XLOOKUP(Q1114, Organizations!Q:Q, Organizations!P:P, "")="", "NO PRIORITY", _xlfn.XLOOKUP(Q1114, Organizations!Q:Q, Organizations!P:P, ""))))</f>
        <v>NO PRIORITY</v>
      </c>
    </row>
    <row r="1115" spans="2:15" ht="30.2" customHeight="1">
      <c r="B1115" s="212" t="str">
        <f>IF(D1115="", "NO PRIORITY", IF(ISNA(_xlfn.XLOOKUP(D1115, Organizations!C:C, Organizations!B:B, "")), "NO ORG NAME", IF(_xlfn.XLOOKUP(D1115, Organizations!C:C, Organizations!B:B, "")="", "NO PRIORITY", _xlfn.XLOOKUP(D1115, Organizations!C:C, Organizations!B:B, ""))))</f>
        <v>NO PRIORITY</v>
      </c>
      <c r="C1115" s="130"/>
      <c r="D1115" s="161"/>
      <c r="E1115" s="160"/>
      <c r="F1115" s="36"/>
      <c r="G1115" s="48"/>
      <c r="H1115" s="159"/>
      <c r="I1115" s="52"/>
      <c r="J1115" s="38"/>
      <c r="K1115" s="38"/>
      <c r="L1115" s="159"/>
      <c r="M1115" s="52"/>
      <c r="N1115" s="61"/>
      <c r="O1115" s="38" t="str">
        <f>IF(Q1115="", "NO PRIORITY", IF(ISNA(_xlfn.XLOOKUP(Q1115, Organizations!Q:Q, Organizations!P:P, "")), "NO ORG NAME", IF(_xlfn.XLOOKUP(Q1115, Organizations!Q:Q, Organizations!P:P, "")="", "NO PRIORITY", _xlfn.XLOOKUP(Q1115, Organizations!Q:Q, Organizations!P:P, ""))))</f>
        <v>NO PRIORITY</v>
      </c>
    </row>
    <row r="1116" spans="2:15" ht="30.2" customHeight="1">
      <c r="B1116" s="212" t="str">
        <f>IF(D1116="", "NO PRIORITY", IF(ISNA(_xlfn.XLOOKUP(D1116, Organizations!C:C, Organizations!B:B, "")), "NO ORG NAME", IF(_xlfn.XLOOKUP(D1116, Organizations!C:C, Organizations!B:B, "")="", "NO PRIORITY", _xlfn.XLOOKUP(D1116, Organizations!C:C, Organizations!B:B, ""))))</f>
        <v>NO PRIORITY</v>
      </c>
      <c r="C1116" s="130"/>
      <c r="D1116" s="161"/>
      <c r="E1116" s="160"/>
      <c r="F1116" s="36"/>
      <c r="G1116" s="48"/>
      <c r="H1116" s="159"/>
      <c r="I1116" s="52"/>
      <c r="J1116" s="38"/>
      <c r="K1116" s="38"/>
      <c r="L1116" s="159"/>
      <c r="M1116" s="52"/>
      <c r="N1116" s="61"/>
      <c r="O1116" s="38" t="str">
        <f>IF(Q1116="", "NO PRIORITY", IF(ISNA(_xlfn.XLOOKUP(Q1116, Organizations!Q:Q, Organizations!P:P, "")), "NO ORG NAME", IF(_xlfn.XLOOKUP(Q1116, Organizations!Q:Q, Organizations!P:P, "")="", "NO PRIORITY", _xlfn.XLOOKUP(Q1116, Organizations!Q:Q, Organizations!P:P, ""))))</f>
        <v>NO PRIORITY</v>
      </c>
    </row>
    <row r="1117" spans="2:15" ht="30.2" customHeight="1">
      <c r="B1117" s="212" t="str">
        <f>IF(D1117="", "NO PRIORITY", IF(ISNA(_xlfn.XLOOKUP(D1117, Organizations!C:C, Organizations!B:B, "")), "NO ORG NAME", IF(_xlfn.XLOOKUP(D1117, Organizations!C:C, Organizations!B:B, "")="", "NO PRIORITY", _xlfn.XLOOKUP(D1117, Organizations!C:C, Organizations!B:B, ""))))</f>
        <v>NO PRIORITY</v>
      </c>
      <c r="C1117" s="130"/>
      <c r="D1117" s="161"/>
      <c r="E1117" s="160"/>
      <c r="F1117" s="36"/>
      <c r="G1117" s="48"/>
      <c r="H1117" s="159"/>
      <c r="I1117" s="52"/>
      <c r="J1117" s="38"/>
      <c r="K1117" s="38"/>
      <c r="L1117" s="159"/>
      <c r="M1117" s="52"/>
      <c r="N1117" s="61"/>
      <c r="O1117" s="38" t="str">
        <f>IF(Q1117="", "NO PRIORITY", IF(ISNA(_xlfn.XLOOKUP(Q1117, Organizations!Q:Q, Organizations!P:P, "")), "NO ORG NAME", IF(_xlfn.XLOOKUP(Q1117, Organizations!Q:Q, Organizations!P:P, "")="", "NO PRIORITY", _xlfn.XLOOKUP(Q1117, Organizations!Q:Q, Organizations!P:P, ""))))</f>
        <v>NO PRIORITY</v>
      </c>
    </row>
    <row r="1118" spans="2:15" ht="30.2" customHeight="1">
      <c r="B1118" s="212" t="str">
        <f>IF(D1118="", "NO PRIORITY", IF(ISNA(_xlfn.XLOOKUP(D1118, Organizations!C:C, Organizations!B:B, "")), "NO ORG NAME", IF(_xlfn.XLOOKUP(D1118, Organizations!C:C, Organizations!B:B, "")="", "NO PRIORITY", _xlfn.XLOOKUP(D1118, Organizations!C:C, Organizations!B:B, ""))))</f>
        <v>NO PRIORITY</v>
      </c>
      <c r="C1118" s="130"/>
      <c r="D1118" s="161"/>
      <c r="E1118" s="160"/>
      <c r="F1118" s="36"/>
      <c r="G1118" s="48"/>
      <c r="H1118" s="159"/>
      <c r="I1118" s="52"/>
      <c r="J1118" s="38"/>
      <c r="K1118" s="38"/>
      <c r="L1118" s="159"/>
      <c r="M1118" s="52"/>
      <c r="N1118" s="61"/>
      <c r="O1118" s="38" t="str">
        <f>IF(Q1118="", "NO PRIORITY", IF(ISNA(_xlfn.XLOOKUP(Q1118, Organizations!Q:Q, Organizations!P:P, "")), "NO ORG NAME", IF(_xlfn.XLOOKUP(Q1118, Organizations!Q:Q, Organizations!P:P, "")="", "NO PRIORITY", _xlfn.XLOOKUP(Q1118, Organizations!Q:Q, Organizations!P:P, ""))))</f>
        <v>NO PRIORITY</v>
      </c>
    </row>
    <row r="1119" spans="2:15" ht="30.2" customHeight="1">
      <c r="B1119" s="212" t="str">
        <f>IF(D1119="", "NO PRIORITY", IF(ISNA(_xlfn.XLOOKUP(D1119, Organizations!C:C, Organizations!B:B, "")), "NO ORG NAME", IF(_xlfn.XLOOKUP(D1119, Organizations!C:C, Organizations!B:B, "")="", "NO PRIORITY", _xlfn.XLOOKUP(D1119, Organizations!C:C, Organizations!B:B, ""))))</f>
        <v>NO PRIORITY</v>
      </c>
      <c r="C1119" s="130"/>
      <c r="D1119" s="161"/>
      <c r="E1119" s="160"/>
      <c r="F1119" s="36"/>
      <c r="G1119" s="48"/>
      <c r="H1119" s="159"/>
      <c r="I1119" s="52"/>
      <c r="J1119" s="38"/>
      <c r="K1119" s="38"/>
      <c r="L1119" s="159"/>
      <c r="M1119" s="52"/>
      <c r="N1119" s="61"/>
      <c r="O1119" s="38" t="str">
        <f>IF(Q1119="", "NO PRIORITY", IF(ISNA(_xlfn.XLOOKUP(Q1119, Organizations!Q:Q, Organizations!P:P, "")), "NO ORG NAME", IF(_xlfn.XLOOKUP(Q1119, Organizations!Q:Q, Organizations!P:P, "")="", "NO PRIORITY", _xlfn.XLOOKUP(Q1119, Organizations!Q:Q, Organizations!P:P, ""))))</f>
        <v>NO PRIORITY</v>
      </c>
    </row>
    <row r="1120" spans="2:15" ht="30.2" customHeight="1">
      <c r="B1120" s="212" t="str">
        <f>IF(D1120="", "NO PRIORITY", IF(ISNA(_xlfn.XLOOKUP(D1120, Organizations!C:C, Organizations!B:B, "")), "NO ORG NAME", IF(_xlfn.XLOOKUP(D1120, Organizations!C:C, Organizations!B:B, "")="", "NO PRIORITY", _xlfn.XLOOKUP(D1120, Organizations!C:C, Organizations!B:B, ""))))</f>
        <v>NO PRIORITY</v>
      </c>
      <c r="C1120" s="130"/>
      <c r="D1120" s="161"/>
      <c r="E1120" s="160"/>
      <c r="F1120" s="36"/>
      <c r="G1120" s="48"/>
      <c r="H1120" s="159"/>
      <c r="I1120" s="52"/>
      <c r="J1120" s="38"/>
      <c r="K1120" s="38"/>
      <c r="L1120" s="159"/>
      <c r="M1120" s="52"/>
      <c r="N1120" s="61"/>
      <c r="O1120" s="38" t="str">
        <f>IF(Q1120="", "NO PRIORITY", IF(ISNA(_xlfn.XLOOKUP(Q1120, Organizations!Q:Q, Organizations!P:P, "")), "NO ORG NAME", IF(_xlfn.XLOOKUP(Q1120, Organizations!Q:Q, Organizations!P:P, "")="", "NO PRIORITY", _xlfn.XLOOKUP(Q1120, Organizations!Q:Q, Organizations!P:P, ""))))</f>
        <v>NO PRIORITY</v>
      </c>
    </row>
    <row r="1121" spans="2:15" ht="30.2" customHeight="1">
      <c r="B1121" s="212" t="str">
        <f>IF(D1121="", "NO PRIORITY", IF(ISNA(_xlfn.XLOOKUP(D1121, Organizations!C:C, Organizations!B:B, "")), "NO ORG NAME", IF(_xlfn.XLOOKUP(D1121, Organizations!C:C, Organizations!B:B, "")="", "NO PRIORITY", _xlfn.XLOOKUP(D1121, Organizations!C:C, Organizations!B:B, ""))))</f>
        <v>NO PRIORITY</v>
      </c>
      <c r="C1121" s="130"/>
      <c r="D1121" s="161"/>
      <c r="E1121" s="160"/>
      <c r="F1121" s="36"/>
      <c r="G1121" s="48"/>
      <c r="H1121" s="159"/>
      <c r="I1121" s="52"/>
      <c r="J1121" s="38"/>
      <c r="K1121" s="38"/>
      <c r="L1121" s="159"/>
      <c r="M1121" s="52"/>
      <c r="N1121" s="61"/>
      <c r="O1121" s="38" t="str">
        <f>IF(Q1121="", "NO PRIORITY", IF(ISNA(_xlfn.XLOOKUP(Q1121, Organizations!Q:Q, Organizations!P:P, "")), "NO ORG NAME", IF(_xlfn.XLOOKUP(Q1121, Organizations!Q:Q, Organizations!P:P, "")="", "NO PRIORITY", _xlfn.XLOOKUP(Q1121, Organizations!Q:Q, Organizations!P:P, ""))))</f>
        <v>NO PRIORITY</v>
      </c>
    </row>
    <row r="1122" spans="2:15" ht="30.2" customHeight="1">
      <c r="B1122" s="212" t="str">
        <f>IF(D1122="", "NO PRIORITY", IF(ISNA(_xlfn.XLOOKUP(D1122, Organizations!C:C, Organizations!B:B, "")), "NO ORG NAME", IF(_xlfn.XLOOKUP(D1122, Organizations!C:C, Organizations!B:B, "")="", "NO PRIORITY", _xlfn.XLOOKUP(D1122, Organizations!C:C, Organizations!B:B, ""))))</f>
        <v>NO PRIORITY</v>
      </c>
      <c r="C1122" s="130"/>
      <c r="D1122" s="161"/>
      <c r="E1122" s="160"/>
      <c r="F1122" s="36"/>
      <c r="G1122" s="48"/>
      <c r="H1122" s="159"/>
      <c r="I1122" s="52"/>
      <c r="J1122" s="38"/>
      <c r="K1122" s="38"/>
      <c r="L1122" s="159"/>
      <c r="M1122" s="52"/>
      <c r="N1122" s="61"/>
      <c r="O1122" s="38" t="str">
        <f>IF(Q1122="", "NO PRIORITY", IF(ISNA(_xlfn.XLOOKUP(Q1122, Organizations!Q:Q, Organizations!P:P, "")), "NO ORG NAME", IF(_xlfn.XLOOKUP(Q1122, Organizations!Q:Q, Organizations!P:P, "")="", "NO PRIORITY", _xlfn.XLOOKUP(Q1122, Organizations!Q:Q, Organizations!P:P, ""))))</f>
        <v>NO PRIORITY</v>
      </c>
    </row>
    <row r="1123" spans="2:15" ht="30.2" customHeight="1">
      <c r="B1123" s="212" t="str">
        <f>IF(D1123="", "NO PRIORITY", IF(ISNA(_xlfn.XLOOKUP(D1123, Organizations!C:C, Organizations!B:B, "")), "NO ORG NAME", IF(_xlfn.XLOOKUP(D1123, Organizations!C:C, Organizations!B:B, "")="", "NO PRIORITY", _xlfn.XLOOKUP(D1123, Organizations!C:C, Organizations!B:B, ""))))</f>
        <v>NO PRIORITY</v>
      </c>
      <c r="C1123" s="130"/>
      <c r="D1123" s="161"/>
      <c r="E1123" s="160"/>
      <c r="F1123" s="36"/>
      <c r="G1123" s="48"/>
      <c r="H1123" s="159"/>
      <c r="I1123" s="52"/>
      <c r="J1123" s="38"/>
      <c r="K1123" s="38"/>
      <c r="L1123" s="159"/>
      <c r="M1123" s="52"/>
      <c r="N1123" s="61"/>
      <c r="O1123" s="38" t="str">
        <f>IF(Q1123="", "NO PRIORITY", IF(ISNA(_xlfn.XLOOKUP(Q1123, Organizations!Q:Q, Organizations!P:P, "")), "NO ORG NAME", IF(_xlfn.XLOOKUP(Q1123, Organizations!Q:Q, Organizations!P:P, "")="", "NO PRIORITY", _xlfn.XLOOKUP(Q1123, Organizations!Q:Q, Organizations!P:P, ""))))</f>
        <v>NO PRIORITY</v>
      </c>
    </row>
    <row r="1124" spans="2:15" ht="30.2" customHeight="1">
      <c r="B1124" s="212" t="str">
        <f>IF(D1124="", "NO PRIORITY", IF(ISNA(_xlfn.XLOOKUP(D1124, Organizations!C:C, Organizations!B:B, "")), "NO ORG NAME", IF(_xlfn.XLOOKUP(D1124, Organizations!C:C, Organizations!B:B, "")="", "NO PRIORITY", _xlfn.XLOOKUP(D1124, Organizations!C:C, Organizations!B:B, ""))))</f>
        <v>NO PRIORITY</v>
      </c>
      <c r="C1124" s="130"/>
      <c r="D1124" s="161"/>
      <c r="E1124" s="160"/>
      <c r="F1124" s="36"/>
      <c r="G1124" s="48"/>
      <c r="H1124" s="159"/>
      <c r="I1124" s="52"/>
      <c r="J1124" s="38"/>
      <c r="K1124" s="38"/>
      <c r="L1124" s="159"/>
      <c r="M1124" s="52"/>
      <c r="N1124" s="61"/>
      <c r="O1124" s="38" t="str">
        <f>IF(Q1124="", "NO PRIORITY", IF(ISNA(_xlfn.XLOOKUP(Q1124, Organizations!Q:Q, Organizations!P:P, "")), "NO ORG NAME", IF(_xlfn.XLOOKUP(Q1124, Organizations!Q:Q, Organizations!P:P, "")="", "NO PRIORITY", _xlfn.XLOOKUP(Q1124, Organizations!Q:Q, Organizations!P:P, ""))))</f>
        <v>NO PRIORITY</v>
      </c>
    </row>
    <row r="1125" spans="2:15" ht="30.2" customHeight="1">
      <c r="B1125" s="212" t="str">
        <f>IF(D1125="", "NO PRIORITY", IF(ISNA(_xlfn.XLOOKUP(D1125, Organizations!C:C, Organizations!B:B, "")), "NO ORG NAME", IF(_xlfn.XLOOKUP(D1125, Organizations!C:C, Organizations!B:B, "")="", "NO PRIORITY", _xlfn.XLOOKUP(D1125, Organizations!C:C, Organizations!B:B, ""))))</f>
        <v>NO PRIORITY</v>
      </c>
      <c r="C1125" s="130"/>
      <c r="D1125" s="161"/>
      <c r="E1125" s="160"/>
      <c r="F1125" s="36"/>
      <c r="G1125" s="48"/>
      <c r="H1125" s="159"/>
      <c r="I1125" s="52"/>
      <c r="J1125" s="38"/>
      <c r="K1125" s="38"/>
      <c r="L1125" s="159"/>
      <c r="M1125" s="52"/>
      <c r="N1125" s="61"/>
      <c r="O1125" s="38" t="str">
        <f>IF(Q1125="", "NO PRIORITY", IF(ISNA(_xlfn.XLOOKUP(Q1125, Organizations!Q:Q, Organizations!P:P, "")), "NO ORG NAME", IF(_xlfn.XLOOKUP(Q1125, Organizations!Q:Q, Organizations!P:P, "")="", "NO PRIORITY", _xlfn.XLOOKUP(Q1125, Organizations!Q:Q, Organizations!P:P, ""))))</f>
        <v>NO PRIORITY</v>
      </c>
    </row>
    <row r="1126" spans="2:15" ht="30.2" customHeight="1">
      <c r="B1126" s="212" t="str">
        <f>IF(D1126="", "NO PRIORITY", IF(ISNA(_xlfn.XLOOKUP(D1126, Organizations!C:C, Organizations!B:B, "")), "NO ORG NAME", IF(_xlfn.XLOOKUP(D1126, Organizations!C:C, Organizations!B:B, "")="", "NO PRIORITY", _xlfn.XLOOKUP(D1126, Organizations!C:C, Organizations!B:B, ""))))</f>
        <v>NO PRIORITY</v>
      </c>
      <c r="C1126" s="130"/>
      <c r="D1126" s="161"/>
      <c r="E1126" s="160"/>
      <c r="F1126" s="36"/>
      <c r="G1126" s="48"/>
      <c r="H1126" s="159"/>
      <c r="I1126" s="52"/>
      <c r="J1126" s="38"/>
      <c r="K1126" s="38"/>
      <c r="L1126" s="159"/>
      <c r="M1126" s="52"/>
      <c r="N1126" s="61"/>
      <c r="O1126" s="38" t="str">
        <f>IF(Q1126="", "NO PRIORITY", IF(ISNA(_xlfn.XLOOKUP(Q1126, Organizations!Q:Q, Organizations!P:P, "")), "NO ORG NAME", IF(_xlfn.XLOOKUP(Q1126, Organizations!Q:Q, Organizations!P:P, "")="", "NO PRIORITY", _xlfn.XLOOKUP(Q1126, Organizations!Q:Q, Organizations!P:P, ""))))</f>
        <v>NO PRIORITY</v>
      </c>
    </row>
    <row r="1127" spans="2:15" ht="30.2" customHeight="1">
      <c r="B1127" s="212" t="str">
        <f>IF(D1127="", "NO PRIORITY", IF(ISNA(_xlfn.XLOOKUP(D1127, Organizations!C:C, Organizations!B:B, "")), "NO ORG NAME", IF(_xlfn.XLOOKUP(D1127, Organizations!C:C, Organizations!B:B, "")="", "NO PRIORITY", _xlfn.XLOOKUP(D1127, Organizations!C:C, Organizations!B:B, ""))))</f>
        <v>NO PRIORITY</v>
      </c>
      <c r="C1127" s="130"/>
      <c r="D1127" s="161"/>
      <c r="E1127" s="160"/>
      <c r="F1127" s="36"/>
      <c r="G1127" s="48"/>
      <c r="H1127" s="159"/>
      <c r="I1127" s="52"/>
      <c r="J1127" s="38"/>
      <c r="K1127" s="38"/>
      <c r="L1127" s="159"/>
      <c r="M1127" s="52"/>
      <c r="N1127" s="61"/>
      <c r="O1127" s="38" t="str">
        <f>IF(Q1127="", "NO PRIORITY", IF(ISNA(_xlfn.XLOOKUP(Q1127, Organizations!Q:Q, Organizations!P:P, "")), "NO ORG NAME", IF(_xlfn.XLOOKUP(Q1127, Organizations!Q:Q, Organizations!P:P, "")="", "NO PRIORITY", _xlfn.XLOOKUP(Q1127, Organizations!Q:Q, Organizations!P:P, ""))))</f>
        <v>NO PRIORITY</v>
      </c>
    </row>
    <row r="1128" spans="2:15" ht="30.2" customHeight="1">
      <c r="B1128" s="212" t="str">
        <f>IF(D1128="", "NO PRIORITY", IF(ISNA(_xlfn.XLOOKUP(D1128, Organizations!C:C, Organizations!B:B, "")), "NO ORG NAME", IF(_xlfn.XLOOKUP(D1128, Organizations!C:C, Organizations!B:B, "")="", "NO PRIORITY", _xlfn.XLOOKUP(D1128, Organizations!C:C, Organizations!B:B, ""))))</f>
        <v>NO PRIORITY</v>
      </c>
      <c r="C1128" s="130"/>
      <c r="D1128" s="161"/>
      <c r="E1128" s="160"/>
      <c r="F1128" s="36"/>
      <c r="G1128" s="48"/>
      <c r="H1128" s="159"/>
      <c r="I1128" s="52"/>
      <c r="J1128" s="38"/>
      <c r="K1128" s="38"/>
      <c r="L1128" s="159"/>
      <c r="M1128" s="52"/>
      <c r="N1128" s="61"/>
      <c r="O1128" s="38" t="str">
        <f>IF(Q1128="", "NO PRIORITY", IF(ISNA(_xlfn.XLOOKUP(Q1128, Organizations!Q:Q, Organizations!P:P, "")), "NO ORG NAME", IF(_xlfn.XLOOKUP(Q1128, Organizations!Q:Q, Organizations!P:P, "")="", "NO PRIORITY", _xlfn.XLOOKUP(Q1128, Organizations!Q:Q, Organizations!P:P, ""))))</f>
        <v>NO PRIORITY</v>
      </c>
    </row>
    <row r="1129" spans="2:15" ht="30.2" customHeight="1">
      <c r="B1129" s="212" t="str">
        <f>IF(D1129="", "NO PRIORITY", IF(ISNA(_xlfn.XLOOKUP(D1129, Organizations!C:C, Organizations!B:B, "")), "NO ORG NAME", IF(_xlfn.XLOOKUP(D1129, Organizations!C:C, Organizations!B:B, "")="", "NO PRIORITY", _xlfn.XLOOKUP(D1129, Organizations!C:C, Organizations!B:B, ""))))</f>
        <v>NO PRIORITY</v>
      </c>
      <c r="C1129" s="130"/>
      <c r="D1129" s="161"/>
      <c r="E1129" s="160"/>
      <c r="F1129" s="36"/>
      <c r="G1129" s="48"/>
      <c r="H1129" s="159"/>
      <c r="I1129" s="52"/>
      <c r="J1129" s="38"/>
      <c r="K1129" s="38"/>
      <c r="L1129" s="159"/>
      <c r="M1129" s="52"/>
      <c r="N1129" s="61"/>
      <c r="O1129" s="38" t="str">
        <f>IF(Q1129="", "NO PRIORITY", IF(ISNA(_xlfn.XLOOKUP(Q1129, Organizations!Q:Q, Organizations!P:P, "")), "NO ORG NAME", IF(_xlfn.XLOOKUP(Q1129, Organizations!Q:Q, Organizations!P:P, "")="", "NO PRIORITY", _xlfn.XLOOKUP(Q1129, Organizations!Q:Q, Organizations!P:P, ""))))</f>
        <v>NO PRIORITY</v>
      </c>
    </row>
    <row r="1130" spans="2:15" ht="30.2" customHeight="1">
      <c r="B1130" s="212" t="str">
        <f>IF(D1130="", "NO PRIORITY", IF(ISNA(_xlfn.XLOOKUP(D1130, Organizations!C:C, Organizations!B:B, "")), "NO ORG NAME", IF(_xlfn.XLOOKUP(D1130, Organizations!C:C, Organizations!B:B, "")="", "NO PRIORITY", _xlfn.XLOOKUP(D1130, Organizations!C:C, Organizations!B:B, ""))))</f>
        <v>NO PRIORITY</v>
      </c>
      <c r="C1130" s="130"/>
      <c r="D1130" s="161"/>
      <c r="E1130" s="160"/>
      <c r="F1130" s="36"/>
      <c r="G1130" s="48"/>
      <c r="H1130" s="159"/>
      <c r="I1130" s="52"/>
      <c r="J1130" s="38"/>
      <c r="K1130" s="38"/>
      <c r="L1130" s="159"/>
      <c r="M1130" s="52"/>
      <c r="N1130" s="61"/>
      <c r="O1130" s="38" t="str">
        <f>IF(Q1130="", "NO PRIORITY", IF(ISNA(_xlfn.XLOOKUP(Q1130, Organizations!Q:Q, Organizations!P:P, "")), "NO ORG NAME", IF(_xlfn.XLOOKUP(Q1130, Organizations!Q:Q, Organizations!P:P, "")="", "NO PRIORITY", _xlfn.XLOOKUP(Q1130, Organizations!Q:Q, Organizations!P:P, ""))))</f>
        <v>NO PRIORITY</v>
      </c>
    </row>
    <row r="1131" spans="2:15" ht="30.2" customHeight="1">
      <c r="B1131" s="212" t="str">
        <f>IF(D1131="", "NO PRIORITY", IF(ISNA(_xlfn.XLOOKUP(D1131, Organizations!C:C, Organizations!B:B, "")), "NO ORG NAME", IF(_xlfn.XLOOKUP(D1131, Organizations!C:C, Organizations!B:B, "")="", "NO PRIORITY", _xlfn.XLOOKUP(D1131, Organizations!C:C, Organizations!B:B, ""))))</f>
        <v>NO PRIORITY</v>
      </c>
      <c r="C1131" s="130"/>
      <c r="D1131" s="161"/>
      <c r="E1131" s="160"/>
      <c r="F1131" s="36"/>
      <c r="G1131" s="48"/>
      <c r="H1131" s="159"/>
      <c r="I1131" s="52"/>
      <c r="J1131" s="38"/>
      <c r="K1131" s="38"/>
      <c r="L1131" s="159"/>
      <c r="M1131" s="52"/>
      <c r="N1131" s="61"/>
      <c r="O1131" s="38" t="str">
        <f>IF(Q1131="", "NO PRIORITY", IF(ISNA(_xlfn.XLOOKUP(Q1131, Organizations!Q:Q, Organizations!P:P, "")), "NO ORG NAME", IF(_xlfn.XLOOKUP(Q1131, Organizations!Q:Q, Organizations!P:P, "")="", "NO PRIORITY", _xlfn.XLOOKUP(Q1131, Organizations!Q:Q, Organizations!P:P, ""))))</f>
        <v>NO PRIORITY</v>
      </c>
    </row>
    <row r="1132" spans="2:15" ht="30.2" customHeight="1">
      <c r="B1132" s="212" t="str">
        <f>IF(D1132="", "NO PRIORITY", IF(ISNA(_xlfn.XLOOKUP(D1132, Organizations!C:C, Organizations!B:B, "")), "NO ORG NAME", IF(_xlfn.XLOOKUP(D1132, Organizations!C:C, Organizations!B:B, "")="", "NO PRIORITY", _xlfn.XLOOKUP(D1132, Organizations!C:C, Organizations!B:B, ""))))</f>
        <v>NO PRIORITY</v>
      </c>
      <c r="C1132" s="130"/>
      <c r="D1132" s="161"/>
      <c r="E1132" s="160"/>
      <c r="F1132" s="36"/>
      <c r="G1132" s="48"/>
      <c r="H1132" s="159"/>
      <c r="I1132" s="52"/>
      <c r="J1132" s="38"/>
      <c r="K1132" s="38"/>
      <c r="L1132" s="159"/>
      <c r="M1132" s="52"/>
      <c r="N1132" s="61"/>
      <c r="O1132" s="38" t="str">
        <f>IF(Q1132="", "NO PRIORITY", IF(ISNA(_xlfn.XLOOKUP(Q1132, Organizations!Q:Q, Organizations!P:P, "")), "NO ORG NAME", IF(_xlfn.XLOOKUP(Q1132, Organizations!Q:Q, Organizations!P:P, "")="", "NO PRIORITY", _xlfn.XLOOKUP(Q1132, Organizations!Q:Q, Organizations!P:P, ""))))</f>
        <v>NO PRIORITY</v>
      </c>
    </row>
    <row r="1133" spans="2:15" ht="30.2" customHeight="1">
      <c r="B1133" s="212" t="str">
        <f>IF(D1133="", "NO PRIORITY", IF(ISNA(_xlfn.XLOOKUP(D1133, Organizations!C:C, Organizations!B:B, "")), "NO ORG NAME", IF(_xlfn.XLOOKUP(D1133, Organizations!C:C, Organizations!B:B, "")="", "NO PRIORITY", _xlfn.XLOOKUP(D1133, Organizations!C:C, Organizations!B:B, ""))))</f>
        <v>NO PRIORITY</v>
      </c>
      <c r="C1133" s="130"/>
      <c r="D1133" s="161"/>
      <c r="E1133" s="160"/>
      <c r="F1133" s="36"/>
      <c r="G1133" s="48"/>
      <c r="H1133" s="159"/>
      <c r="I1133" s="52"/>
      <c r="J1133" s="38"/>
      <c r="K1133" s="38"/>
      <c r="L1133" s="159"/>
      <c r="M1133" s="52"/>
      <c r="N1133" s="61"/>
      <c r="O1133" s="38" t="str">
        <f>IF(Q1133="", "NO PRIORITY", IF(ISNA(_xlfn.XLOOKUP(Q1133, Organizations!Q:Q, Organizations!P:P, "")), "NO ORG NAME", IF(_xlfn.XLOOKUP(Q1133, Organizations!Q:Q, Organizations!P:P, "")="", "NO PRIORITY", _xlfn.XLOOKUP(Q1133, Organizations!Q:Q, Organizations!P:P, ""))))</f>
        <v>NO PRIORITY</v>
      </c>
    </row>
    <row r="1134" spans="2:15" ht="30.2" customHeight="1">
      <c r="B1134" s="212" t="str">
        <f>IF(D1134="", "NO PRIORITY", IF(ISNA(_xlfn.XLOOKUP(D1134, Organizations!C:C, Organizations!B:B, "")), "NO ORG NAME", IF(_xlfn.XLOOKUP(D1134, Organizations!C:C, Organizations!B:B, "")="", "NO PRIORITY", _xlfn.XLOOKUP(D1134, Organizations!C:C, Organizations!B:B, ""))))</f>
        <v>NO PRIORITY</v>
      </c>
      <c r="C1134" s="130"/>
      <c r="D1134" s="161"/>
      <c r="E1134" s="160"/>
      <c r="F1134" s="36"/>
      <c r="G1134" s="48"/>
      <c r="H1134" s="159"/>
      <c r="I1134" s="52"/>
      <c r="J1134" s="38"/>
      <c r="K1134" s="38"/>
      <c r="L1134" s="159"/>
      <c r="M1134" s="52"/>
      <c r="N1134" s="61"/>
      <c r="O1134" s="38" t="str">
        <f>IF(Q1134="", "NO PRIORITY", IF(ISNA(_xlfn.XLOOKUP(Q1134, Organizations!Q:Q, Organizations!P:P, "")), "NO ORG NAME", IF(_xlfn.XLOOKUP(Q1134, Organizations!Q:Q, Organizations!P:P, "")="", "NO PRIORITY", _xlfn.XLOOKUP(Q1134, Organizations!Q:Q, Organizations!P:P, ""))))</f>
        <v>NO PRIORITY</v>
      </c>
    </row>
    <row r="1135" spans="2:15" ht="30.2" customHeight="1">
      <c r="B1135" s="212" t="str">
        <f>IF(D1135="", "NO PRIORITY", IF(ISNA(_xlfn.XLOOKUP(D1135, Organizations!C:C, Organizations!B:B, "")), "NO ORG NAME", IF(_xlfn.XLOOKUP(D1135, Organizations!C:C, Organizations!B:B, "")="", "NO PRIORITY", _xlfn.XLOOKUP(D1135, Organizations!C:C, Organizations!B:B, ""))))</f>
        <v>NO PRIORITY</v>
      </c>
      <c r="C1135" s="130"/>
      <c r="D1135" s="161"/>
      <c r="E1135" s="160"/>
      <c r="F1135" s="36"/>
      <c r="G1135" s="48"/>
      <c r="H1135" s="159"/>
      <c r="I1135" s="52"/>
      <c r="J1135" s="38"/>
      <c r="K1135" s="38"/>
      <c r="L1135" s="159"/>
      <c r="M1135" s="52"/>
      <c r="N1135" s="61"/>
      <c r="O1135" s="38" t="str">
        <f>IF(Q1135="", "NO PRIORITY", IF(ISNA(_xlfn.XLOOKUP(Q1135, Organizations!Q:Q, Organizations!P:P, "")), "NO ORG NAME", IF(_xlfn.XLOOKUP(Q1135, Organizations!Q:Q, Organizations!P:P, "")="", "NO PRIORITY", _xlfn.XLOOKUP(Q1135, Organizations!Q:Q, Organizations!P:P, ""))))</f>
        <v>NO PRIORITY</v>
      </c>
    </row>
    <row r="1136" spans="2:15" ht="30.2" customHeight="1">
      <c r="B1136" s="212" t="str">
        <f>IF(D1136="", "NO PRIORITY", IF(ISNA(_xlfn.XLOOKUP(D1136, Organizations!C:C, Organizations!B:B, "")), "NO ORG NAME", IF(_xlfn.XLOOKUP(D1136, Organizations!C:C, Organizations!B:B, "")="", "NO PRIORITY", _xlfn.XLOOKUP(D1136, Organizations!C:C, Organizations!B:B, ""))))</f>
        <v>NO PRIORITY</v>
      </c>
      <c r="C1136" s="130"/>
      <c r="D1136" s="161"/>
      <c r="E1136" s="160"/>
      <c r="F1136" s="36"/>
      <c r="G1136" s="48"/>
      <c r="H1136" s="159"/>
      <c r="I1136" s="52"/>
      <c r="J1136" s="38"/>
      <c r="K1136" s="38"/>
      <c r="L1136" s="159"/>
      <c r="M1136" s="52"/>
      <c r="N1136" s="61"/>
      <c r="O1136" s="38" t="str">
        <f>IF(Q1136="", "NO PRIORITY", IF(ISNA(_xlfn.XLOOKUP(Q1136, Organizations!Q:Q, Organizations!P:P, "")), "NO ORG NAME", IF(_xlfn.XLOOKUP(Q1136, Organizations!Q:Q, Organizations!P:P, "")="", "NO PRIORITY", _xlfn.XLOOKUP(Q1136, Organizations!Q:Q, Organizations!P:P, ""))))</f>
        <v>NO PRIORITY</v>
      </c>
    </row>
    <row r="1137" spans="2:18" ht="30.2" customHeight="1">
      <c r="B1137" s="212" t="str">
        <f>IF(D1137="", "NO PRIORITY", IF(ISNA(_xlfn.XLOOKUP(D1137, Organizations!C:C, Organizations!B:B, "")), "NO ORG NAME", IF(_xlfn.XLOOKUP(D1137, Organizations!C:C, Organizations!B:B, "")="", "NO PRIORITY", _xlfn.XLOOKUP(D1137, Organizations!C:C, Organizations!B:B, ""))))</f>
        <v>NO PRIORITY</v>
      </c>
      <c r="C1137" s="130"/>
      <c r="D1137" s="161"/>
      <c r="E1137" s="160"/>
      <c r="F1137" s="36"/>
      <c r="G1137" s="48"/>
      <c r="H1137" s="159"/>
      <c r="I1137" s="52"/>
      <c r="J1137" s="38"/>
      <c r="K1137" s="38"/>
      <c r="L1137" s="159"/>
      <c r="M1137" s="52"/>
      <c r="N1137" s="61"/>
      <c r="O1137" s="38" t="str">
        <f>IF(Q1137="", "NO PRIORITY", IF(ISNA(_xlfn.XLOOKUP(Q1137, Organizations!Q:Q, Organizations!P:P, "")), "NO ORG NAME", IF(_xlfn.XLOOKUP(Q1137, Organizations!Q:Q, Organizations!P:P, "")="", "NO PRIORITY", _xlfn.XLOOKUP(Q1137, Organizations!Q:Q, Organizations!P:P, ""))))</f>
        <v>NO PRIORITY</v>
      </c>
    </row>
    <row r="1138" spans="2:18" ht="30.2" customHeight="1">
      <c r="B1138" s="212" t="str">
        <f>IF(D1138="", "NO PRIORITY", IF(ISNA(_xlfn.XLOOKUP(D1138, Organizations!C:C, Organizations!B:B, "")), "NO ORG NAME", IF(_xlfn.XLOOKUP(D1138, Organizations!C:C, Organizations!B:B, "")="", "NO PRIORITY", _xlfn.XLOOKUP(D1138, Organizations!C:C, Organizations!B:B, ""))))</f>
        <v>NO PRIORITY</v>
      </c>
      <c r="C1138" s="130"/>
      <c r="D1138" s="161"/>
      <c r="E1138" s="160"/>
      <c r="F1138" s="36"/>
      <c r="G1138" s="48"/>
      <c r="H1138" s="159"/>
      <c r="I1138" s="52"/>
      <c r="J1138" s="38"/>
      <c r="K1138" s="38"/>
      <c r="L1138" s="159"/>
      <c r="M1138" s="52"/>
      <c r="N1138" s="61"/>
      <c r="O1138" s="38" t="str">
        <f>IF(Q1138="", "NO PRIORITY", IF(ISNA(_xlfn.XLOOKUP(Q1138, Organizations!Q:Q, Organizations!P:P, "")), "NO ORG NAME", IF(_xlfn.XLOOKUP(Q1138, Organizations!Q:Q, Organizations!P:P, "")="", "NO PRIORITY", _xlfn.XLOOKUP(Q1138, Organizations!Q:Q, Organizations!P:P, ""))))</f>
        <v>NO PRIORITY</v>
      </c>
    </row>
    <row r="1139" spans="2:18" ht="30.2" customHeight="1">
      <c r="B1139" s="212" t="str">
        <f>IF(D1139="", "NO PRIORITY", IF(ISNA(_xlfn.XLOOKUP(D1139, Organizations!C:C, Organizations!B:B, "")), "NO ORG NAME", IF(_xlfn.XLOOKUP(D1139, Organizations!C:C, Organizations!B:B, "")="", "NO PRIORITY", _xlfn.XLOOKUP(D1139, Organizations!C:C, Organizations!B:B, ""))))</f>
        <v>NO PRIORITY</v>
      </c>
      <c r="C1139" s="130"/>
      <c r="D1139" s="161"/>
      <c r="E1139" s="160"/>
      <c r="F1139" s="36"/>
      <c r="G1139" s="48"/>
      <c r="H1139" s="159"/>
      <c r="I1139" s="52"/>
      <c r="J1139" s="38"/>
      <c r="K1139" s="38"/>
      <c r="L1139" s="159"/>
      <c r="M1139" s="52"/>
      <c r="N1139" s="61"/>
      <c r="O1139" s="38" t="str">
        <f>IF(Q1139="", "NO PRIORITY", IF(ISNA(_xlfn.XLOOKUP(Q1139, Organizations!Q:Q, Organizations!P:P, "")), "NO ORG NAME", IF(_xlfn.XLOOKUP(Q1139, Organizations!Q:Q, Organizations!P:P, "")="", "NO PRIORITY", _xlfn.XLOOKUP(Q1139, Organizations!Q:Q, Organizations!P:P, ""))))</f>
        <v>NO PRIORITY</v>
      </c>
    </row>
    <row r="1140" spans="2:18" ht="30.2" customHeight="1">
      <c r="B1140" s="212" t="str">
        <f>IF(D1140="", "NO PRIORITY", IF(ISNA(_xlfn.XLOOKUP(D1140, Organizations!C:C, Organizations!B:B, "")), "NO ORG NAME", IF(_xlfn.XLOOKUP(D1140, Organizations!C:C, Organizations!B:B, "")="", "NO PRIORITY", _xlfn.XLOOKUP(D1140, Organizations!C:C, Organizations!B:B, ""))))</f>
        <v>NO PRIORITY</v>
      </c>
      <c r="C1140" s="130"/>
      <c r="D1140" s="161"/>
      <c r="E1140" s="160"/>
      <c r="F1140" s="36"/>
      <c r="G1140" s="48"/>
      <c r="H1140" s="159"/>
      <c r="I1140" s="52"/>
      <c r="J1140" s="38"/>
      <c r="K1140" s="38"/>
      <c r="L1140" s="159"/>
      <c r="M1140" s="52"/>
      <c r="N1140" s="61"/>
      <c r="O1140" s="38" t="str">
        <f>IF(Q1140="", "NO PRIORITY", IF(ISNA(_xlfn.XLOOKUP(Q1140, Organizations!Q:Q, Organizations!P:P, "")), "NO ORG NAME", IF(_xlfn.XLOOKUP(Q1140, Organizations!Q:Q, Organizations!P:P, "")="", "NO PRIORITY", _xlfn.XLOOKUP(Q1140, Organizations!Q:Q, Organizations!P:P, ""))))</f>
        <v>NO PRIORITY</v>
      </c>
    </row>
    <row r="1141" spans="2:18" ht="30.2" customHeight="1">
      <c r="B1141" s="212" t="str">
        <f>IF(D1141="", "NO PRIORITY", IF(ISNA(_xlfn.XLOOKUP(D1141, Organizations!C:C, Organizations!B:B, "")), "NO ORG NAME", IF(_xlfn.XLOOKUP(D1141, Organizations!C:C, Organizations!B:B, "")="", "NO PRIORITY", _xlfn.XLOOKUP(D1141, Organizations!C:C, Organizations!B:B, ""))))</f>
        <v>NO PRIORITY</v>
      </c>
      <c r="C1141" s="130"/>
      <c r="D1141" s="161"/>
      <c r="E1141" s="160"/>
      <c r="F1141" s="36"/>
      <c r="G1141" s="48"/>
      <c r="H1141" s="159"/>
      <c r="I1141" s="52"/>
      <c r="J1141" s="38"/>
      <c r="K1141" s="38"/>
      <c r="L1141" s="159"/>
      <c r="M1141" s="52"/>
      <c r="N1141" s="61"/>
      <c r="O1141" s="38" t="str">
        <f>IF(Q1141="", "NO PRIORITY", IF(ISNA(_xlfn.XLOOKUP(Q1141, Organizations!Q:Q, Organizations!P:P, "")), "NO ORG NAME", IF(_xlfn.XLOOKUP(Q1141, Organizations!Q:Q, Organizations!P:P, "")="", "NO PRIORITY", _xlfn.XLOOKUP(Q1141, Organizations!Q:Q, Organizations!P:P, ""))))</f>
        <v>NO PRIORITY</v>
      </c>
    </row>
    <row r="1142" spans="2:18" ht="30.2" customHeight="1">
      <c r="B1142" s="212" t="str">
        <f>IF(D1142="", "NO PRIORITY", IF(ISNA(_xlfn.XLOOKUP(D1142, Organizations!C:C, Organizations!B:B, "")), "NO ORG NAME", IF(_xlfn.XLOOKUP(D1142, Organizations!C:C, Organizations!B:B, "")="", "NO PRIORITY", _xlfn.XLOOKUP(D1142, Organizations!C:C, Organizations!B:B, ""))))</f>
        <v>NO PRIORITY</v>
      </c>
      <c r="C1142" s="130"/>
      <c r="D1142" s="161"/>
      <c r="E1142" s="160"/>
      <c r="F1142" s="36"/>
      <c r="G1142" s="48"/>
      <c r="H1142" s="159"/>
      <c r="I1142" s="52"/>
      <c r="J1142" s="38"/>
      <c r="K1142" s="38"/>
      <c r="L1142" s="159"/>
      <c r="M1142" s="52"/>
      <c r="N1142" s="61"/>
      <c r="O1142" s="38" t="str">
        <f>IF(Q1142="", "NO PRIORITY", IF(ISNA(_xlfn.XLOOKUP(Q1142, Organizations!Q:Q, Organizations!P:P, "")), "NO ORG NAME", IF(_xlfn.XLOOKUP(Q1142, Organizations!Q:Q, Organizations!P:P, "")="", "NO PRIORITY", _xlfn.XLOOKUP(Q1142, Organizations!Q:Q, Organizations!P:P, ""))))</f>
        <v>NO PRIORITY</v>
      </c>
    </row>
    <row r="1143" spans="2:18" ht="30.2" customHeight="1">
      <c r="B1143" s="212" t="str">
        <f>IF(D1143="", "NO PRIORITY", IF(ISNA(_xlfn.XLOOKUP(D1143, Organizations!C:C, Organizations!B:B, "")), "NO ORG NAME", IF(_xlfn.XLOOKUP(D1143, Organizations!C:C, Organizations!B:B, "")="", "NO PRIORITY", _xlfn.XLOOKUP(D1143, Organizations!C:C, Organizations!B:B, ""))))</f>
        <v>NO PRIORITY</v>
      </c>
      <c r="C1143" s="130"/>
      <c r="D1143" s="161"/>
      <c r="E1143" s="160"/>
      <c r="F1143" s="36"/>
      <c r="G1143" s="48"/>
      <c r="H1143" s="159"/>
      <c r="I1143" s="52"/>
      <c r="J1143" s="38"/>
      <c r="K1143" s="38"/>
      <c r="L1143" s="159"/>
      <c r="M1143" s="52"/>
      <c r="N1143" s="61"/>
      <c r="O1143" s="38" t="str">
        <f>IF(Q1143="", "NO PRIORITY", IF(ISNA(_xlfn.XLOOKUP(Q1143, Organizations!Q:Q, Organizations!P:P, "")), "NO ORG NAME", IF(_xlfn.XLOOKUP(Q1143, Organizations!Q:Q, Organizations!P:P, "")="", "NO PRIORITY", _xlfn.XLOOKUP(Q1143, Organizations!Q:Q, Organizations!P:P, ""))))</f>
        <v>NO PRIORITY</v>
      </c>
    </row>
    <row r="1144" spans="2:18" ht="30.2" customHeight="1">
      <c r="B1144" s="212" t="str">
        <f>IF(D1144="", "NO PRIORITY", IF(ISNA(_xlfn.XLOOKUP(D1144, Organizations!C:C, Organizations!B:B, "")), "NO ORG NAME", IF(_xlfn.XLOOKUP(D1144, Organizations!C:C, Organizations!B:B, "")="", "NO PRIORITY", _xlfn.XLOOKUP(D1144, Organizations!C:C, Organizations!B:B, ""))))</f>
        <v>NO PRIORITY</v>
      </c>
      <c r="C1144" s="130"/>
      <c r="D1144" s="161"/>
      <c r="E1144" s="160"/>
      <c r="F1144" s="36"/>
      <c r="G1144" s="48"/>
      <c r="H1144" s="159"/>
      <c r="I1144" s="52"/>
      <c r="J1144" s="38"/>
      <c r="K1144" s="38"/>
      <c r="L1144" s="159"/>
      <c r="M1144" s="52"/>
      <c r="N1144" s="61"/>
      <c r="O1144" s="38" t="str">
        <f>IF(Q1144="", "NO PRIORITY", IF(ISNA(_xlfn.XLOOKUP(Q1144, Organizations!Q:Q, Organizations!P:P, "")), "NO ORG NAME", IF(_xlfn.XLOOKUP(Q1144, Organizations!Q:Q, Organizations!P:P, "")="", "NO PRIORITY", _xlfn.XLOOKUP(Q1144, Organizations!Q:Q, Organizations!P:P, ""))))</f>
        <v>NO PRIORITY</v>
      </c>
    </row>
    <row r="1145" spans="2:18" ht="30.2" customHeight="1">
      <c r="B1145" s="212" t="str">
        <f>IF(D1145="", "NO PRIORITY", IF(ISNA(_xlfn.XLOOKUP(D1145, Organizations!C:C, Organizations!B:B, "")), "NO ORG NAME", IF(_xlfn.XLOOKUP(D1145, Organizations!C:C, Organizations!B:B, "")="", "NO PRIORITY", _xlfn.XLOOKUP(D1145, Organizations!C:C, Organizations!B:B, ""))))</f>
        <v>NO PRIORITY</v>
      </c>
      <c r="C1145" s="130"/>
      <c r="D1145" s="161"/>
      <c r="E1145" s="160"/>
      <c r="F1145" s="36"/>
      <c r="G1145" s="48"/>
      <c r="H1145" s="159"/>
      <c r="I1145" s="52"/>
      <c r="J1145" s="38"/>
      <c r="K1145" s="38"/>
      <c r="L1145" s="159"/>
      <c r="M1145" s="52"/>
      <c r="N1145" s="61"/>
      <c r="O1145" s="38" t="str">
        <f>IF(Q1145="", "NO PRIORITY", IF(ISNA(_xlfn.XLOOKUP(Q1145, Organizations!Q:Q, Organizations!P:P, "")), "NO ORG NAME", IF(_xlfn.XLOOKUP(Q1145, Organizations!Q:Q, Organizations!P:P, "")="", "NO PRIORITY", _xlfn.XLOOKUP(Q1145, Organizations!Q:Q, Organizations!P:P, ""))))</f>
        <v>NO PRIORITY</v>
      </c>
    </row>
    <row r="1146" spans="2:18" ht="30.2" customHeight="1">
      <c r="B1146" s="212" t="str">
        <f>IF(D1146="", "NO PRIORITY", IF(ISNA(_xlfn.XLOOKUP(D1146, Organizations!C:C, Organizations!B:B, "")), "NO ORG NAME", IF(_xlfn.XLOOKUP(D1146, Organizations!C:C, Organizations!B:B, "")="", "NO PRIORITY", _xlfn.XLOOKUP(D1146, Organizations!C:C, Organizations!B:B, ""))))</f>
        <v>NO PRIORITY</v>
      </c>
      <c r="C1146" s="130"/>
      <c r="D1146" s="161"/>
      <c r="E1146" s="160"/>
      <c r="F1146" s="36"/>
      <c r="G1146" s="48"/>
      <c r="H1146" s="159"/>
      <c r="I1146" s="52"/>
      <c r="J1146" s="38"/>
      <c r="K1146" s="38"/>
      <c r="L1146" s="159"/>
      <c r="M1146" s="52"/>
      <c r="N1146" s="61"/>
      <c r="O1146" s="38" t="str">
        <f>IF(Q1146="", "NO PRIORITY", IF(ISNA(_xlfn.XLOOKUP(Q1146, Organizations!Q:Q, Organizations!P:P, "")), "NO ORG NAME", IF(_xlfn.XLOOKUP(Q1146, Organizations!Q:Q, Organizations!P:P, "")="", "NO PRIORITY", _xlfn.XLOOKUP(Q1146, Organizations!Q:Q, Organizations!P:P, ""))))</f>
        <v>NO PRIORITY</v>
      </c>
    </row>
    <row r="1147" spans="2:18" ht="30.2" customHeight="1">
      <c r="B1147" s="212" t="str">
        <f>IF(D1147="", "NO PRIORITY", IF(ISNA(_xlfn.XLOOKUP(D1147, Organizations!C:C, Organizations!B:B, "")), "NO ORG NAME", IF(_xlfn.XLOOKUP(D1147, Organizations!C:C, Organizations!B:B, "")="", "NO PRIORITY", _xlfn.XLOOKUP(D1147, Organizations!C:C, Organizations!B:B, ""))))</f>
        <v>NO PRIORITY</v>
      </c>
      <c r="C1147" s="130"/>
      <c r="D1147" s="161"/>
      <c r="E1147" s="160"/>
      <c r="F1147" s="36"/>
      <c r="G1147" s="48"/>
      <c r="H1147" s="159"/>
      <c r="I1147" s="52"/>
      <c r="J1147" s="38"/>
      <c r="K1147" s="38"/>
      <c r="L1147" s="159"/>
      <c r="M1147" s="52"/>
      <c r="N1147" s="61"/>
      <c r="O1147" s="38" t="str">
        <f>IF(Q1147="", "NO PRIORITY", IF(ISNA(_xlfn.XLOOKUP(Q1147, Organizations!Q:Q, Organizations!P:P, "")), "NO ORG NAME", IF(_xlfn.XLOOKUP(Q1147, Organizations!Q:Q, Organizations!P:P, "")="", "NO PRIORITY", _xlfn.XLOOKUP(Q1147, Organizations!Q:Q, Organizations!P:P, ""))))</f>
        <v>NO PRIORITY</v>
      </c>
      <c r="R1147" s="9"/>
    </row>
    <row r="1148" spans="2:18" ht="30.2" customHeight="1">
      <c r="B1148" s="212" t="str">
        <f>IF(D1148="", "NO PRIORITY", IF(ISNA(_xlfn.XLOOKUP(D1148, Organizations!C:C, Organizations!B:B, "")), "NO ORG NAME", IF(_xlfn.XLOOKUP(D1148, Organizations!C:C, Organizations!B:B, "")="", "NO PRIORITY", _xlfn.XLOOKUP(D1148, Organizations!C:C, Organizations!B:B, ""))))</f>
        <v>NO PRIORITY</v>
      </c>
      <c r="C1148" s="130"/>
      <c r="D1148" s="161"/>
      <c r="E1148" s="160"/>
      <c r="F1148" s="36"/>
      <c r="G1148" s="48"/>
      <c r="H1148" s="159"/>
      <c r="I1148" s="52"/>
      <c r="J1148" s="38"/>
      <c r="K1148" s="38"/>
      <c r="L1148" s="159"/>
      <c r="M1148" s="52"/>
      <c r="N1148" s="61"/>
      <c r="O1148" s="38" t="str">
        <f>IF(Q1148="", "NO PRIORITY", IF(ISNA(_xlfn.XLOOKUP(Q1148, Organizations!Q:Q, Organizations!P:P, "")), "NO ORG NAME", IF(_xlfn.XLOOKUP(Q1148, Organizations!Q:Q, Organizations!P:P, "")="", "NO PRIORITY", _xlfn.XLOOKUP(Q1148, Organizations!Q:Q, Organizations!P:P, ""))))</f>
        <v>NO PRIORITY</v>
      </c>
      <c r="R1148" s="9"/>
    </row>
    <row r="1149" spans="2:18" ht="30.2" customHeight="1">
      <c r="B1149" s="212" t="str">
        <f>IF(D1149="", "NO PRIORITY", IF(ISNA(_xlfn.XLOOKUP(D1149, Organizations!C:C, Organizations!B:B, "")), "NO ORG NAME", IF(_xlfn.XLOOKUP(D1149, Organizations!C:C, Organizations!B:B, "")="", "NO PRIORITY", _xlfn.XLOOKUP(D1149, Organizations!C:C, Organizations!B:B, ""))))</f>
        <v>NO PRIORITY</v>
      </c>
      <c r="C1149" s="130"/>
      <c r="D1149" s="161"/>
      <c r="E1149" s="160"/>
      <c r="F1149" s="36"/>
      <c r="G1149" s="48"/>
      <c r="H1149" s="159"/>
      <c r="I1149" s="52"/>
      <c r="J1149" s="38"/>
      <c r="K1149" s="38"/>
      <c r="L1149" s="159"/>
      <c r="M1149" s="52"/>
      <c r="N1149" s="61"/>
      <c r="O1149" s="38" t="str">
        <f>IF(Q1149="", "NO PRIORITY", IF(ISNA(_xlfn.XLOOKUP(Q1149, Organizations!Q:Q, Organizations!P:P, "")), "NO ORG NAME", IF(_xlfn.XLOOKUP(Q1149, Organizations!Q:Q, Organizations!P:P, "")="", "NO PRIORITY", _xlfn.XLOOKUP(Q1149, Organizations!Q:Q, Organizations!P:P, ""))))</f>
        <v>NO PRIORITY</v>
      </c>
      <c r="R1149" s="9"/>
    </row>
    <row r="1150" spans="2:18" ht="30.2" customHeight="1">
      <c r="B1150" s="212" t="str">
        <f>IF(D1150="", "NO PRIORITY", IF(ISNA(_xlfn.XLOOKUP(D1150, Organizations!C:C, Organizations!B:B, "")), "NO ORG NAME", IF(_xlfn.XLOOKUP(D1150, Organizations!C:C, Organizations!B:B, "")="", "NO PRIORITY", _xlfn.XLOOKUP(D1150, Organizations!C:C, Organizations!B:B, ""))))</f>
        <v>NO PRIORITY</v>
      </c>
      <c r="C1150" s="130"/>
      <c r="D1150" s="161"/>
      <c r="E1150" s="160"/>
      <c r="F1150" s="36"/>
      <c r="G1150" s="48"/>
      <c r="H1150" s="159"/>
      <c r="I1150" s="52"/>
      <c r="J1150" s="38"/>
      <c r="K1150" s="38"/>
      <c r="L1150" s="159"/>
      <c r="M1150" s="52"/>
      <c r="N1150" s="61"/>
      <c r="O1150" s="38" t="str">
        <f>IF(Q1150="", "NO PRIORITY", IF(ISNA(_xlfn.XLOOKUP(Q1150, Organizations!Q:Q, Organizations!P:P, "")), "NO ORG NAME", IF(_xlfn.XLOOKUP(Q1150, Organizations!Q:Q, Organizations!P:P, "")="", "NO PRIORITY", _xlfn.XLOOKUP(Q1150, Organizations!Q:Q, Organizations!P:P, ""))))</f>
        <v>NO PRIORITY</v>
      </c>
      <c r="R1150" s="9"/>
    </row>
    <row r="1151" spans="2:18" ht="30.2" customHeight="1">
      <c r="B1151" s="212" t="str">
        <f>IF(D1151="", "NO PRIORITY", IF(ISNA(_xlfn.XLOOKUP(D1151, Organizations!C:C, Organizations!B:B, "")), "NO ORG NAME", IF(_xlfn.XLOOKUP(D1151, Organizations!C:C, Organizations!B:B, "")="", "NO PRIORITY", _xlfn.XLOOKUP(D1151, Organizations!C:C, Organizations!B:B, ""))))</f>
        <v>NO PRIORITY</v>
      </c>
      <c r="C1151" s="130"/>
      <c r="D1151" s="161"/>
      <c r="E1151" s="160"/>
      <c r="F1151" s="36"/>
      <c r="G1151" s="48"/>
      <c r="H1151" s="159"/>
      <c r="I1151" s="52"/>
      <c r="J1151" s="38"/>
      <c r="K1151" s="38"/>
      <c r="L1151" s="159"/>
      <c r="M1151" s="52"/>
      <c r="N1151" s="61"/>
      <c r="O1151" s="38" t="str">
        <f>IF(Q1151="", "NO PRIORITY", IF(ISNA(_xlfn.XLOOKUP(Q1151, Organizations!Q:Q, Organizations!P:P, "")), "NO ORG NAME", IF(_xlfn.XLOOKUP(Q1151, Organizations!Q:Q, Organizations!P:P, "")="", "NO PRIORITY", _xlfn.XLOOKUP(Q1151, Organizations!Q:Q, Organizations!P:P, ""))))</f>
        <v>NO PRIORITY</v>
      </c>
      <c r="R1151" s="9"/>
    </row>
    <row r="1152" spans="2:18" ht="30.2" customHeight="1">
      <c r="B1152" s="212" t="str">
        <f>IF(D1152="", "NO PRIORITY", IF(ISNA(_xlfn.XLOOKUP(D1152, Organizations!C:C, Organizations!B:B, "")), "NO ORG NAME", IF(_xlfn.XLOOKUP(D1152, Organizations!C:C, Organizations!B:B, "")="", "NO PRIORITY", _xlfn.XLOOKUP(D1152, Organizations!C:C, Organizations!B:B, ""))))</f>
        <v>NO PRIORITY</v>
      </c>
      <c r="C1152" s="130"/>
      <c r="D1152" s="161"/>
      <c r="E1152" s="160"/>
      <c r="F1152" s="36"/>
      <c r="G1152" s="48"/>
      <c r="H1152" s="159"/>
      <c r="I1152" s="52"/>
      <c r="J1152" s="38"/>
      <c r="K1152" s="38"/>
      <c r="L1152" s="159"/>
      <c r="M1152" s="52"/>
      <c r="N1152" s="61"/>
      <c r="O1152" s="38" t="str">
        <f>IF(Q1152="", "NO PRIORITY", IF(ISNA(_xlfn.XLOOKUP(Q1152, Organizations!Q:Q, Organizations!P:P, "")), "NO ORG NAME", IF(_xlfn.XLOOKUP(Q1152, Organizations!Q:Q, Organizations!P:P, "")="", "NO PRIORITY", _xlfn.XLOOKUP(Q1152, Organizations!Q:Q, Organizations!P:P, ""))))</f>
        <v>NO PRIORITY</v>
      </c>
      <c r="R1152" s="9"/>
    </row>
    <row r="1153" spans="2:18" ht="30.2" customHeight="1">
      <c r="B1153" s="212" t="str">
        <f>IF(D1153="", "NO PRIORITY", IF(ISNA(_xlfn.XLOOKUP(D1153, Organizations!C:C, Organizations!B:B, "")), "NO ORG NAME", IF(_xlfn.XLOOKUP(D1153, Organizations!C:C, Organizations!B:B, "")="", "NO PRIORITY", _xlfn.XLOOKUP(D1153, Organizations!C:C, Organizations!B:B, ""))))</f>
        <v>NO PRIORITY</v>
      </c>
      <c r="C1153" s="130"/>
      <c r="D1153" s="161"/>
      <c r="E1153" s="160"/>
      <c r="F1153" s="36"/>
      <c r="G1153" s="48"/>
      <c r="H1153" s="159"/>
      <c r="I1153" s="52"/>
      <c r="J1153" s="38"/>
      <c r="K1153" s="38"/>
      <c r="L1153" s="159"/>
      <c r="M1153" s="52"/>
      <c r="N1153" s="61"/>
      <c r="O1153" s="38" t="str">
        <f>IF(Q1153="", "NO PRIORITY", IF(ISNA(_xlfn.XLOOKUP(Q1153, Organizations!Q:Q, Organizations!P:P, "")), "NO ORG NAME", IF(_xlfn.XLOOKUP(Q1153, Organizations!Q:Q, Organizations!P:P, "")="", "NO PRIORITY", _xlfn.XLOOKUP(Q1153, Organizations!Q:Q, Organizations!P:P, ""))))</f>
        <v>NO PRIORITY</v>
      </c>
      <c r="R1153" s="9"/>
    </row>
    <row r="1154" spans="2:18" ht="30.2" customHeight="1">
      <c r="B1154" s="212" t="str">
        <f>IF(D1154="", "NO PRIORITY", IF(ISNA(_xlfn.XLOOKUP(D1154, Organizations!C:C, Organizations!B:B, "")), "NO ORG NAME", IF(_xlfn.XLOOKUP(D1154, Organizations!C:C, Organizations!B:B, "")="", "NO PRIORITY", _xlfn.XLOOKUP(D1154, Organizations!C:C, Organizations!B:B, ""))))</f>
        <v>NO PRIORITY</v>
      </c>
      <c r="C1154" s="130"/>
      <c r="D1154" s="161"/>
      <c r="E1154" s="160"/>
      <c r="F1154" s="36"/>
      <c r="G1154" s="48"/>
      <c r="H1154" s="159"/>
      <c r="I1154" s="52"/>
      <c r="J1154" s="53"/>
      <c r="K1154" s="38"/>
      <c r="L1154" s="157"/>
      <c r="M1154" s="50"/>
      <c r="N1154" s="61"/>
      <c r="O1154" s="38" t="str">
        <f>IF(Q1154="", "NO PRIORITY", IF(ISNA(_xlfn.XLOOKUP(Q1154, Organizations!Q:Q, Organizations!P:P, "")), "NO ORG NAME", IF(_xlfn.XLOOKUP(Q1154, Organizations!Q:Q, Organizations!P:P, "")="", "NO PRIORITY", _xlfn.XLOOKUP(Q1154, Organizations!Q:Q, Organizations!P:P, ""))))</f>
        <v>NO PRIORITY</v>
      </c>
      <c r="R1154" s="9" t="str">
        <f t="shared" si="13"/>
        <v/>
      </c>
    </row>
    <row r="1155" spans="2:18" ht="30.2" customHeight="1">
      <c r="B1155" s="212" t="str">
        <f>IF(D1155="", "NO PRIORITY", IF(ISNA(_xlfn.XLOOKUP(D1155, Organizations!C:C, Organizations!B:B, "")), "NO ORG NAME", IF(_xlfn.XLOOKUP(D1155, Organizations!C:C, Organizations!B:B, "")="", "NO PRIORITY", _xlfn.XLOOKUP(D1155, Organizations!C:C, Organizations!B:B, ""))))</f>
        <v>NO PRIORITY</v>
      </c>
      <c r="C1155" s="130"/>
      <c r="D1155" s="161"/>
      <c r="E1155" s="160"/>
      <c r="F1155" s="36"/>
      <c r="G1155" s="48"/>
      <c r="H1155" s="159"/>
      <c r="I1155" s="52"/>
      <c r="J1155" s="53"/>
      <c r="K1155" s="38"/>
      <c r="L1155" s="157"/>
      <c r="M1155" s="50"/>
      <c r="N1155" s="61"/>
      <c r="O1155" s="38" t="str">
        <f>IF(Q1155="", "NO PRIORITY", IF(ISNA(_xlfn.XLOOKUP(Q1155, Organizations!Q:Q, Organizations!P:P, "")), "NO ORG NAME", IF(_xlfn.XLOOKUP(Q1155, Organizations!Q:Q, Organizations!P:P, "")="", "NO PRIORITY", _xlfn.XLOOKUP(Q1155, Organizations!Q:Q, Organizations!P:P, ""))))</f>
        <v>NO PRIORITY</v>
      </c>
      <c r="R1155" s="9" t="str">
        <f t="shared" si="13"/>
        <v/>
      </c>
    </row>
    <row r="1156" spans="2:18" ht="30.2" customHeight="1">
      <c r="B1156" s="212" t="str">
        <f>IF(D1156="", "NO PRIORITY", IF(ISNA(_xlfn.XLOOKUP(D1156, Organizations!C:C, Organizations!B:B, "")), "NO ORG NAME", IF(_xlfn.XLOOKUP(D1156, Organizations!C:C, Organizations!B:B, "")="", "NO PRIORITY", _xlfn.XLOOKUP(D1156, Organizations!C:C, Organizations!B:B, ""))))</f>
        <v>NO PRIORITY</v>
      </c>
      <c r="C1156" s="130"/>
      <c r="D1156" s="161"/>
      <c r="E1156" s="160"/>
      <c r="F1156" s="36"/>
      <c r="G1156" s="48"/>
      <c r="H1156" s="159"/>
      <c r="I1156" s="52"/>
      <c r="J1156" s="53"/>
      <c r="K1156" s="38"/>
      <c r="L1156" s="157"/>
      <c r="M1156" s="50"/>
      <c r="N1156" s="61"/>
      <c r="O1156" s="38" t="str">
        <f>IF(Q1156="", "NO PRIORITY", IF(ISNA(_xlfn.XLOOKUP(Q1156, Organizations!Q:Q, Organizations!P:P, "")), "NO ORG NAME", IF(_xlfn.XLOOKUP(Q1156, Organizations!Q:Q, Organizations!P:P, "")="", "NO PRIORITY", _xlfn.XLOOKUP(Q1156, Organizations!Q:Q, Organizations!P:P, ""))))</f>
        <v>NO PRIORITY</v>
      </c>
      <c r="R1156" s="9" t="str">
        <f t="shared" si="13"/>
        <v/>
      </c>
    </row>
    <row r="1157" spans="2:18" ht="30.2" customHeight="1">
      <c r="B1157" s="212" t="str">
        <f>IF(D1157="", "NO PRIORITY", IF(ISNA(_xlfn.XLOOKUP(D1157, Organizations!C:C, Organizations!B:B, "")), "NO ORG NAME", IF(_xlfn.XLOOKUP(D1157, Organizations!C:C, Organizations!B:B, "")="", "NO PRIORITY", _xlfn.XLOOKUP(D1157, Organizations!C:C, Organizations!B:B, ""))))</f>
        <v>NO PRIORITY</v>
      </c>
      <c r="C1157" s="130"/>
      <c r="D1157" s="161"/>
      <c r="E1157" s="160"/>
      <c r="F1157" s="36"/>
      <c r="G1157" s="48"/>
      <c r="H1157" s="159"/>
      <c r="I1157" s="52"/>
      <c r="J1157" s="53"/>
      <c r="K1157" s="38"/>
      <c r="L1157" s="157"/>
      <c r="M1157" s="50"/>
      <c r="N1157" s="61"/>
      <c r="O1157" s="38" t="str">
        <f>IF(Q1157="", "NO PRIORITY", IF(ISNA(_xlfn.XLOOKUP(Q1157, Organizations!Q:Q, Organizations!P:P, "")), "NO ORG NAME", IF(_xlfn.XLOOKUP(Q1157, Organizations!Q:Q, Organizations!P:P, "")="", "NO PRIORITY", _xlfn.XLOOKUP(Q1157, Organizations!Q:Q, Organizations!P:P, ""))))</f>
        <v>NO PRIORITY</v>
      </c>
      <c r="R1157" s="9" t="str">
        <f t="shared" si="13"/>
        <v/>
      </c>
    </row>
    <row r="1158" spans="2:18" ht="30.2" customHeight="1">
      <c r="B1158" s="212" t="str">
        <f>IF(D1158="", "NO PRIORITY", IF(ISNA(_xlfn.XLOOKUP(D1158, Organizations!C:C, Organizations!B:B, "")), "NO ORG NAME", IF(_xlfn.XLOOKUP(D1158, Organizations!C:C, Organizations!B:B, "")="", "NO PRIORITY", _xlfn.XLOOKUP(D1158, Organizations!C:C, Organizations!B:B, ""))))</f>
        <v>NO PRIORITY</v>
      </c>
      <c r="C1158" s="130"/>
      <c r="D1158" s="161"/>
      <c r="E1158" s="160"/>
      <c r="F1158" s="36"/>
      <c r="G1158" s="48"/>
      <c r="H1158" s="159"/>
      <c r="I1158" s="52"/>
      <c r="J1158" s="53"/>
      <c r="K1158" s="38"/>
      <c r="L1158" s="157"/>
      <c r="M1158" s="50"/>
      <c r="N1158" s="61"/>
      <c r="O1158" s="38" t="str">
        <f>IF(Q1158="", "NO PRIORITY", IF(ISNA(_xlfn.XLOOKUP(Q1158, Organizations!Q:Q, Organizations!P:P, "")), "NO ORG NAME", IF(_xlfn.XLOOKUP(Q1158, Organizations!Q:Q, Organizations!P:P, "")="", "NO PRIORITY", _xlfn.XLOOKUP(Q1158, Organizations!Q:Q, Organizations!P:P, ""))))</f>
        <v>NO PRIORITY</v>
      </c>
      <c r="R1158" s="9" t="str">
        <f t="shared" si="13"/>
        <v/>
      </c>
    </row>
    <row r="1159" spans="2:18" ht="30.2" customHeight="1">
      <c r="B1159" s="212" t="str">
        <f>IF(D1159="", "NO PRIORITY", IF(ISNA(_xlfn.XLOOKUP(D1159, Organizations!C:C, Organizations!B:B, "")), "NO ORG NAME", IF(_xlfn.XLOOKUP(D1159, Organizations!C:C, Organizations!B:B, "")="", "NO PRIORITY", _xlfn.XLOOKUP(D1159, Organizations!C:C, Organizations!B:B, ""))))</f>
        <v>NO PRIORITY</v>
      </c>
      <c r="C1159" s="130"/>
      <c r="D1159" s="161"/>
      <c r="E1159" s="160"/>
      <c r="F1159" s="36"/>
      <c r="G1159" s="48"/>
      <c r="H1159" s="159"/>
      <c r="I1159" s="52"/>
      <c r="J1159" s="53"/>
      <c r="K1159" s="38"/>
      <c r="L1159" s="157"/>
      <c r="M1159" s="50"/>
      <c r="N1159" s="61"/>
      <c r="O1159" s="38" t="str">
        <f>IF(Q1159="", "NO PRIORITY", IF(ISNA(_xlfn.XLOOKUP(Q1159, Organizations!Q:Q, Organizations!P:P, "")), "NO ORG NAME", IF(_xlfn.XLOOKUP(Q1159, Organizations!Q:Q, Organizations!P:P, "")="", "NO PRIORITY", _xlfn.XLOOKUP(Q1159, Organizations!Q:Q, Organizations!P:P, ""))))</f>
        <v>NO PRIORITY</v>
      </c>
      <c r="R1159" s="9" t="str">
        <f t="shared" si="13"/>
        <v/>
      </c>
    </row>
    <row r="1160" spans="2:18" ht="30.2" customHeight="1">
      <c r="B1160" s="212" t="str">
        <f>IF(D1160="", "NO PRIORITY", IF(ISNA(_xlfn.XLOOKUP(D1160, Organizations!C:C, Organizations!B:B, "")), "NO ORG NAME", IF(_xlfn.XLOOKUP(D1160, Organizations!C:C, Organizations!B:B, "")="", "NO PRIORITY", _xlfn.XLOOKUP(D1160, Organizations!C:C, Organizations!B:B, ""))))</f>
        <v>NO PRIORITY</v>
      </c>
      <c r="C1160" s="130"/>
      <c r="D1160" s="161"/>
      <c r="E1160" s="160"/>
      <c r="F1160" s="36"/>
      <c r="G1160" s="48"/>
      <c r="H1160" s="159"/>
      <c r="I1160" s="52"/>
      <c r="J1160" s="53"/>
      <c r="K1160" s="38"/>
      <c r="L1160" s="157"/>
      <c r="M1160" s="50"/>
      <c r="N1160" s="61"/>
      <c r="O1160" s="38" t="str">
        <f>IF(Q1160="", "NO PRIORITY", IF(ISNA(_xlfn.XLOOKUP(Q1160, Organizations!Q:Q, Organizations!P:P, "")), "NO ORG NAME", IF(_xlfn.XLOOKUP(Q1160, Organizations!Q:Q, Organizations!P:P, "")="", "NO PRIORITY", _xlfn.XLOOKUP(Q1160, Organizations!Q:Q, Organizations!P:P, ""))))</f>
        <v>NO PRIORITY</v>
      </c>
      <c r="R1160" s="9" t="str">
        <f t="shared" si="13"/>
        <v/>
      </c>
    </row>
    <row r="1161" spans="2:18" ht="30.2" customHeight="1">
      <c r="B1161" s="212" t="str">
        <f>IF(D1161="", "NO PRIORITY", IF(ISNA(_xlfn.XLOOKUP(D1161, Organizations!C:C, Organizations!B:B, "")), "NO ORG NAME", IF(_xlfn.XLOOKUP(D1161, Organizations!C:C, Organizations!B:B, "")="", "NO PRIORITY", _xlfn.XLOOKUP(D1161, Organizations!C:C, Organizations!B:B, ""))))</f>
        <v>NO PRIORITY</v>
      </c>
      <c r="C1161" s="130"/>
      <c r="D1161" s="161"/>
      <c r="E1161" s="160"/>
      <c r="F1161" s="36"/>
      <c r="G1161" s="48"/>
      <c r="H1161" s="159"/>
      <c r="I1161" s="52"/>
      <c r="J1161" s="53"/>
      <c r="K1161" s="38"/>
      <c r="L1161" s="157"/>
      <c r="M1161" s="50"/>
      <c r="N1161" s="61"/>
      <c r="O1161" s="38" t="str">
        <f>IF(Q1161="", "NO PRIORITY", IF(ISNA(_xlfn.XLOOKUP(Q1161, Organizations!Q:Q, Organizations!P:P, "")), "NO ORG NAME", IF(_xlfn.XLOOKUP(Q1161, Organizations!Q:Q, Organizations!P:P, "")="", "NO PRIORITY", _xlfn.XLOOKUP(Q1161, Organizations!Q:Q, Organizations!P:P, ""))))</f>
        <v>NO PRIORITY</v>
      </c>
      <c r="R1161" s="9" t="str">
        <f t="shared" ref="R1161:R1224" si="14">IF(D1161&lt;&gt;"", D1161 &amp; "|" &amp; C1161, "")</f>
        <v/>
      </c>
    </row>
    <row r="1162" spans="2:18" ht="30.2" customHeight="1">
      <c r="B1162" s="212" t="str">
        <f>IF(D1162="", "NO PRIORITY", IF(ISNA(_xlfn.XLOOKUP(D1162, Organizations!C:C, Organizations!B:B, "")), "NO ORG NAME", IF(_xlfn.XLOOKUP(D1162, Organizations!C:C, Organizations!B:B, "")="", "NO PRIORITY", _xlfn.XLOOKUP(D1162, Organizations!C:C, Organizations!B:B, ""))))</f>
        <v>NO PRIORITY</v>
      </c>
      <c r="C1162" s="130"/>
      <c r="D1162" s="161"/>
      <c r="E1162" s="160"/>
      <c r="F1162" s="36"/>
      <c r="G1162" s="48"/>
      <c r="H1162" s="159"/>
      <c r="I1162" s="52"/>
      <c r="J1162" s="53"/>
      <c r="K1162" s="38"/>
      <c r="L1162" s="157"/>
      <c r="M1162" s="50"/>
      <c r="N1162" s="61"/>
      <c r="O1162" s="38" t="str">
        <f>IF(Q1162="", "NO PRIORITY", IF(ISNA(_xlfn.XLOOKUP(Q1162, Organizations!Q:Q, Organizations!P:P, "")), "NO ORG NAME", IF(_xlfn.XLOOKUP(Q1162, Organizations!Q:Q, Organizations!P:P, "")="", "NO PRIORITY", _xlfn.XLOOKUP(Q1162, Organizations!Q:Q, Organizations!P:P, ""))))</f>
        <v>NO PRIORITY</v>
      </c>
      <c r="R1162" s="9" t="str">
        <f t="shared" si="14"/>
        <v/>
      </c>
    </row>
    <row r="1163" spans="2:18" ht="30.2" customHeight="1">
      <c r="B1163" s="212" t="str">
        <f>IF(D1163="", "NO PRIORITY", IF(ISNA(_xlfn.XLOOKUP(D1163, Organizations!C:C, Organizations!B:B, "")), "NO ORG NAME", IF(_xlfn.XLOOKUP(D1163, Organizations!C:C, Organizations!B:B, "")="", "NO PRIORITY", _xlfn.XLOOKUP(D1163, Organizations!C:C, Organizations!B:B, ""))))</f>
        <v>NO PRIORITY</v>
      </c>
      <c r="C1163" s="130"/>
      <c r="D1163" s="161"/>
      <c r="E1163" s="160"/>
      <c r="F1163" s="36"/>
      <c r="G1163" s="48"/>
      <c r="H1163" s="159"/>
      <c r="I1163" s="52"/>
      <c r="J1163" s="53"/>
      <c r="K1163" s="38"/>
      <c r="L1163" s="157"/>
      <c r="M1163" s="50"/>
      <c r="N1163" s="61"/>
      <c r="O1163" s="38" t="str">
        <f>IF(Q1163="", "NO PRIORITY", IF(ISNA(_xlfn.XLOOKUP(Q1163, Organizations!Q:Q, Organizations!P:P, "")), "NO ORG NAME", IF(_xlfn.XLOOKUP(Q1163, Organizations!Q:Q, Organizations!P:P, "")="", "NO PRIORITY", _xlfn.XLOOKUP(Q1163, Organizations!Q:Q, Organizations!P:P, ""))))</f>
        <v>NO PRIORITY</v>
      </c>
      <c r="R1163" s="9" t="str">
        <f t="shared" si="14"/>
        <v/>
      </c>
    </row>
    <row r="1164" spans="2:18" ht="30.2" customHeight="1">
      <c r="B1164" s="212" t="str">
        <f>IF(D1164="", "NO PRIORITY", IF(ISNA(_xlfn.XLOOKUP(D1164, Organizations!C:C, Organizations!B:B, "")), "NO ORG NAME", IF(_xlfn.XLOOKUP(D1164, Organizations!C:C, Organizations!B:B, "")="", "NO PRIORITY", _xlfn.XLOOKUP(D1164, Organizations!C:C, Organizations!B:B, ""))))</f>
        <v>NO PRIORITY</v>
      </c>
      <c r="C1164" s="130"/>
      <c r="D1164" s="161"/>
      <c r="E1164" s="160"/>
      <c r="F1164" s="36"/>
      <c r="G1164" s="48"/>
      <c r="H1164" s="159"/>
      <c r="I1164" s="52"/>
      <c r="J1164" s="53"/>
      <c r="K1164" s="38"/>
      <c r="L1164" s="157"/>
      <c r="M1164" s="50"/>
      <c r="N1164" s="61"/>
      <c r="O1164" s="38" t="str">
        <f>IF(Q1164="", "NO PRIORITY", IF(ISNA(_xlfn.XLOOKUP(Q1164, Organizations!Q:Q, Organizations!P:P, "")), "NO ORG NAME", IF(_xlfn.XLOOKUP(Q1164, Organizations!Q:Q, Organizations!P:P, "")="", "NO PRIORITY", _xlfn.XLOOKUP(Q1164, Organizations!Q:Q, Organizations!P:P, ""))))</f>
        <v>NO PRIORITY</v>
      </c>
      <c r="R1164" s="9" t="str">
        <f t="shared" si="14"/>
        <v/>
      </c>
    </row>
    <row r="1165" spans="2:18" ht="30.2" customHeight="1">
      <c r="B1165" s="212" t="str">
        <f>IF(D1165="", "NO PRIORITY", IF(ISNA(_xlfn.XLOOKUP(D1165, Organizations!C:C, Organizations!B:B, "")), "NO ORG NAME", IF(_xlfn.XLOOKUP(D1165, Organizations!C:C, Organizations!B:B, "")="", "NO PRIORITY", _xlfn.XLOOKUP(D1165, Organizations!C:C, Organizations!B:B, ""))))</f>
        <v>NO PRIORITY</v>
      </c>
      <c r="C1165" s="130"/>
      <c r="D1165" s="161"/>
      <c r="E1165" s="160"/>
      <c r="F1165" s="36"/>
      <c r="G1165" s="48"/>
      <c r="H1165" s="159"/>
      <c r="I1165" s="52"/>
      <c r="J1165" s="53"/>
      <c r="K1165" s="38"/>
      <c r="L1165" s="157"/>
      <c r="M1165" s="50"/>
      <c r="N1165" s="61"/>
      <c r="O1165" s="38" t="str">
        <f>IF(Q1165="", "NO PRIORITY", IF(ISNA(_xlfn.XLOOKUP(Q1165, Organizations!Q:Q, Organizations!P:P, "")), "NO ORG NAME", IF(_xlfn.XLOOKUP(Q1165, Organizations!Q:Q, Organizations!P:P, "")="", "NO PRIORITY", _xlfn.XLOOKUP(Q1165, Organizations!Q:Q, Organizations!P:P, ""))))</f>
        <v>NO PRIORITY</v>
      </c>
      <c r="R1165" s="9" t="str">
        <f t="shared" si="14"/>
        <v/>
      </c>
    </row>
    <row r="1166" spans="2:18" ht="30.2" customHeight="1">
      <c r="B1166" s="212" t="str">
        <f>IF(D1166="", "NO PRIORITY", IF(ISNA(_xlfn.XLOOKUP(D1166, Organizations!C:C, Organizations!B:B, "")), "NO ORG NAME", IF(_xlfn.XLOOKUP(D1166, Organizations!C:C, Organizations!B:B, "")="", "NO PRIORITY", _xlfn.XLOOKUP(D1166, Organizations!C:C, Organizations!B:B, ""))))</f>
        <v>NO PRIORITY</v>
      </c>
      <c r="C1166" s="130"/>
      <c r="D1166" s="161"/>
      <c r="E1166" s="160"/>
      <c r="F1166" s="36"/>
      <c r="G1166" s="48"/>
      <c r="H1166" s="159"/>
      <c r="I1166" s="52"/>
      <c r="J1166" s="53"/>
      <c r="K1166" s="38"/>
      <c r="L1166" s="157"/>
      <c r="M1166" s="50"/>
      <c r="N1166" s="61"/>
      <c r="O1166" s="38" t="str">
        <f>IF(Q1166="", "NO PRIORITY", IF(ISNA(_xlfn.XLOOKUP(Q1166, Organizations!Q:Q, Organizations!P:P, "")), "NO ORG NAME", IF(_xlfn.XLOOKUP(Q1166, Organizations!Q:Q, Organizations!P:P, "")="", "NO PRIORITY", _xlfn.XLOOKUP(Q1166, Organizations!Q:Q, Organizations!P:P, ""))))</f>
        <v>NO PRIORITY</v>
      </c>
      <c r="R1166" s="9" t="str">
        <f t="shared" si="14"/>
        <v/>
      </c>
    </row>
    <row r="1167" spans="2:18" ht="30.2" customHeight="1">
      <c r="B1167" s="212" t="str">
        <f>IF(D1167="", "NO PRIORITY", IF(ISNA(_xlfn.XLOOKUP(D1167, Organizations!C:C, Organizations!B:B, "")), "NO ORG NAME", IF(_xlfn.XLOOKUP(D1167, Organizations!C:C, Organizations!B:B, "")="", "NO PRIORITY", _xlfn.XLOOKUP(D1167, Organizations!C:C, Organizations!B:B, ""))))</f>
        <v>NO PRIORITY</v>
      </c>
      <c r="C1167" s="130"/>
      <c r="D1167" s="161"/>
      <c r="E1167" s="160"/>
      <c r="F1167" s="36"/>
      <c r="G1167" s="48"/>
      <c r="H1167" s="159"/>
      <c r="I1167" s="52"/>
      <c r="J1167" s="53"/>
      <c r="K1167" s="38"/>
      <c r="L1167" s="157"/>
      <c r="M1167" s="50"/>
      <c r="N1167" s="61"/>
      <c r="O1167" s="38" t="str">
        <f>IF(Q1167="", "NO PRIORITY", IF(ISNA(_xlfn.XLOOKUP(Q1167, Organizations!Q:Q, Organizations!P:P, "")), "NO ORG NAME", IF(_xlfn.XLOOKUP(Q1167, Organizations!Q:Q, Organizations!P:P, "")="", "NO PRIORITY", _xlfn.XLOOKUP(Q1167, Organizations!Q:Q, Organizations!P:P, ""))))</f>
        <v>NO PRIORITY</v>
      </c>
      <c r="R1167" s="9" t="str">
        <f t="shared" si="14"/>
        <v/>
      </c>
    </row>
    <row r="1168" spans="2:18" ht="30.2" customHeight="1">
      <c r="B1168" s="212" t="str">
        <f>IF(D1168="", "NO PRIORITY", IF(ISNA(_xlfn.XLOOKUP(D1168, Organizations!C:C, Organizations!B:B, "")), "NO ORG NAME", IF(_xlfn.XLOOKUP(D1168, Organizations!C:C, Organizations!B:B, "")="", "NO PRIORITY", _xlfn.XLOOKUP(D1168, Organizations!C:C, Organizations!B:B, ""))))</f>
        <v>NO PRIORITY</v>
      </c>
      <c r="C1168" s="130"/>
      <c r="D1168" s="161"/>
      <c r="E1168" s="160"/>
      <c r="F1168" s="36"/>
      <c r="G1168" s="48"/>
      <c r="H1168" s="159"/>
      <c r="I1168" s="52"/>
      <c r="J1168" s="53"/>
      <c r="K1168" s="38"/>
      <c r="L1168" s="157"/>
      <c r="M1168" s="50"/>
      <c r="N1168" s="61"/>
      <c r="O1168" s="38" t="str">
        <f>IF(Q1168="", "NO PRIORITY", IF(ISNA(_xlfn.XLOOKUP(Q1168, Organizations!Q:Q, Organizations!P:P, "")), "NO ORG NAME", IF(_xlfn.XLOOKUP(Q1168, Organizations!Q:Q, Organizations!P:P, "")="", "NO PRIORITY", _xlfn.XLOOKUP(Q1168, Organizations!Q:Q, Organizations!P:P, ""))))</f>
        <v>NO PRIORITY</v>
      </c>
      <c r="R1168" s="9" t="str">
        <f t="shared" si="14"/>
        <v/>
      </c>
    </row>
    <row r="1169" spans="2:18" ht="30.2" customHeight="1">
      <c r="B1169" s="212" t="str">
        <f>IF(D1169="", "NO PRIORITY", IF(ISNA(_xlfn.XLOOKUP(D1169, Organizations!C:C, Organizations!B:B, "")), "NO ORG NAME", IF(_xlfn.XLOOKUP(D1169, Organizations!C:C, Organizations!B:B, "")="", "NO PRIORITY", _xlfn.XLOOKUP(D1169, Organizations!C:C, Organizations!B:B, ""))))</f>
        <v>NO PRIORITY</v>
      </c>
      <c r="C1169" s="130"/>
      <c r="D1169" s="161"/>
      <c r="E1169" s="160"/>
      <c r="F1169" s="36"/>
      <c r="G1169" s="48"/>
      <c r="H1169" s="159"/>
      <c r="I1169" s="52"/>
      <c r="J1169" s="53"/>
      <c r="K1169" s="38"/>
      <c r="L1169" s="157"/>
      <c r="M1169" s="50"/>
      <c r="N1169" s="61"/>
      <c r="O1169" s="38" t="str">
        <f>IF(Q1169="", "NO PRIORITY", IF(ISNA(_xlfn.XLOOKUP(Q1169, Organizations!Q:Q, Organizations!P:P, "")), "NO ORG NAME", IF(_xlfn.XLOOKUP(Q1169, Organizations!Q:Q, Organizations!P:P, "")="", "NO PRIORITY", _xlfn.XLOOKUP(Q1169, Organizations!Q:Q, Organizations!P:P, ""))))</f>
        <v>NO PRIORITY</v>
      </c>
      <c r="R1169" s="9" t="str">
        <f t="shared" si="14"/>
        <v/>
      </c>
    </row>
    <row r="1170" spans="2:18" ht="30.2" customHeight="1">
      <c r="B1170" s="212" t="str">
        <f>IF(D1170="", "NO PRIORITY", IF(ISNA(_xlfn.XLOOKUP(D1170, Organizations!C:C, Organizations!B:B, "")), "NO ORG NAME", IF(_xlfn.XLOOKUP(D1170, Organizations!C:C, Organizations!B:B, "")="", "NO PRIORITY", _xlfn.XLOOKUP(D1170, Organizations!C:C, Organizations!B:B, ""))))</f>
        <v>NO PRIORITY</v>
      </c>
      <c r="C1170" s="130"/>
      <c r="D1170" s="161"/>
      <c r="E1170" s="160"/>
      <c r="F1170" s="36"/>
      <c r="G1170" s="48"/>
      <c r="H1170" s="159"/>
      <c r="I1170" s="52"/>
      <c r="J1170" s="53"/>
      <c r="K1170" s="38"/>
      <c r="L1170" s="157"/>
      <c r="M1170" s="50"/>
      <c r="N1170" s="61"/>
      <c r="O1170" s="38" t="str">
        <f>IF(Q1170="", "NO PRIORITY", IF(ISNA(_xlfn.XLOOKUP(Q1170, Organizations!Q:Q, Organizations!P:P, "")), "NO ORG NAME", IF(_xlfn.XLOOKUP(Q1170, Organizations!Q:Q, Organizations!P:P, "")="", "NO PRIORITY", _xlfn.XLOOKUP(Q1170, Organizations!Q:Q, Organizations!P:P, ""))))</f>
        <v>NO PRIORITY</v>
      </c>
      <c r="R1170" s="9" t="str">
        <f t="shared" si="14"/>
        <v/>
      </c>
    </row>
    <row r="1171" spans="2:18" ht="30.2" customHeight="1">
      <c r="B1171" s="212" t="str">
        <f>IF(D1171="", "NO PRIORITY", IF(ISNA(_xlfn.XLOOKUP(D1171, Organizations!C:C, Organizations!B:B, "")), "NO ORG NAME", IF(_xlfn.XLOOKUP(D1171, Organizations!C:C, Organizations!B:B, "")="", "NO PRIORITY", _xlfn.XLOOKUP(D1171, Organizations!C:C, Organizations!B:B, ""))))</f>
        <v>NO PRIORITY</v>
      </c>
      <c r="C1171" s="130"/>
      <c r="D1171" s="161"/>
      <c r="E1171" s="160"/>
      <c r="F1171" s="36"/>
      <c r="G1171" s="48"/>
      <c r="H1171" s="159"/>
      <c r="I1171" s="52"/>
      <c r="J1171" s="53"/>
      <c r="K1171" s="38"/>
      <c r="L1171" s="157"/>
      <c r="M1171" s="50"/>
      <c r="N1171" s="61"/>
      <c r="O1171" s="38" t="str">
        <f>IF(Q1171="", "NO PRIORITY", IF(ISNA(_xlfn.XLOOKUP(Q1171, Organizations!Q:Q, Organizations!P:P, "")), "NO ORG NAME", IF(_xlfn.XLOOKUP(Q1171, Organizations!Q:Q, Organizations!P:P, "")="", "NO PRIORITY", _xlfn.XLOOKUP(Q1171, Organizations!Q:Q, Organizations!P:P, ""))))</f>
        <v>NO PRIORITY</v>
      </c>
      <c r="R1171" s="9" t="str">
        <f t="shared" si="14"/>
        <v/>
      </c>
    </row>
    <row r="1172" spans="2:18" ht="30.2" customHeight="1">
      <c r="B1172" s="212" t="str">
        <f>IF(D1172="", "NO PRIORITY", IF(ISNA(_xlfn.XLOOKUP(D1172, Organizations!C:C, Organizations!B:B, "")), "NO ORG NAME", IF(_xlfn.XLOOKUP(D1172, Organizations!C:C, Organizations!B:B, "")="", "NO PRIORITY", _xlfn.XLOOKUP(D1172, Organizations!C:C, Organizations!B:B, ""))))</f>
        <v>NO PRIORITY</v>
      </c>
      <c r="C1172" s="130"/>
      <c r="D1172" s="161"/>
      <c r="E1172" s="160"/>
      <c r="F1172" s="36"/>
      <c r="G1172" s="48"/>
      <c r="H1172" s="159"/>
      <c r="I1172" s="52"/>
      <c r="J1172" s="53"/>
      <c r="K1172" s="38"/>
      <c r="L1172" s="157"/>
      <c r="M1172" s="50"/>
      <c r="N1172" s="61"/>
      <c r="O1172" s="38" t="str">
        <f>IF(Q1172="", "NO PRIORITY", IF(ISNA(_xlfn.XLOOKUP(Q1172, Organizations!Q:Q, Organizations!P:P, "")), "NO ORG NAME", IF(_xlfn.XLOOKUP(Q1172, Organizations!Q:Q, Organizations!P:P, "")="", "NO PRIORITY", _xlfn.XLOOKUP(Q1172, Organizations!Q:Q, Organizations!P:P, ""))))</f>
        <v>NO PRIORITY</v>
      </c>
      <c r="R1172" s="9" t="str">
        <f t="shared" si="14"/>
        <v/>
      </c>
    </row>
    <row r="1173" spans="2:18" ht="30.2" customHeight="1">
      <c r="B1173" s="212" t="str">
        <f>IF(D1173="", "NO PRIORITY", IF(ISNA(_xlfn.XLOOKUP(D1173, Organizations!C:C, Organizations!B:B, "")), "NO ORG NAME", IF(_xlfn.XLOOKUP(D1173, Organizations!C:C, Organizations!B:B, "")="", "NO PRIORITY", _xlfn.XLOOKUP(D1173, Organizations!C:C, Organizations!B:B, ""))))</f>
        <v>NO PRIORITY</v>
      </c>
      <c r="C1173" s="130"/>
      <c r="D1173" s="161"/>
      <c r="E1173" s="160"/>
      <c r="F1173" s="36"/>
      <c r="G1173" s="48"/>
      <c r="H1173" s="159"/>
      <c r="I1173" s="52"/>
      <c r="J1173" s="53"/>
      <c r="K1173" s="38"/>
      <c r="L1173" s="157"/>
      <c r="M1173" s="50"/>
      <c r="N1173" s="61"/>
      <c r="O1173" s="38" t="str">
        <f>IF(Q1173="", "NO PRIORITY", IF(ISNA(_xlfn.XLOOKUP(Q1173, Organizations!Q:Q, Organizations!P:P, "")), "NO ORG NAME", IF(_xlfn.XLOOKUP(Q1173, Organizations!Q:Q, Organizations!P:P, "")="", "NO PRIORITY", _xlfn.XLOOKUP(Q1173, Organizations!Q:Q, Organizations!P:P, ""))))</f>
        <v>NO PRIORITY</v>
      </c>
      <c r="R1173" s="9" t="str">
        <f t="shared" si="14"/>
        <v/>
      </c>
    </row>
    <row r="1174" spans="2:18" ht="30.2" customHeight="1">
      <c r="B1174" s="212" t="str">
        <f>IF(D1174="", "NO PRIORITY", IF(ISNA(_xlfn.XLOOKUP(D1174, Organizations!C:C, Organizations!B:B, "")), "NO ORG NAME", IF(_xlfn.XLOOKUP(D1174, Organizations!C:C, Organizations!B:B, "")="", "NO PRIORITY", _xlfn.XLOOKUP(D1174, Organizations!C:C, Organizations!B:B, ""))))</f>
        <v>NO PRIORITY</v>
      </c>
      <c r="C1174" s="130"/>
      <c r="D1174" s="161"/>
      <c r="E1174" s="160"/>
      <c r="F1174" s="36"/>
      <c r="G1174" s="48"/>
      <c r="H1174" s="159"/>
      <c r="I1174" s="52"/>
      <c r="J1174" s="53"/>
      <c r="K1174" s="38"/>
      <c r="L1174" s="157"/>
      <c r="M1174" s="50"/>
      <c r="N1174" s="61"/>
      <c r="O1174" s="38" t="str">
        <f>IF(Q1174="", "NO PRIORITY", IF(ISNA(_xlfn.XLOOKUP(Q1174, Organizations!Q:Q, Organizations!P:P, "")), "NO ORG NAME", IF(_xlfn.XLOOKUP(Q1174, Organizations!Q:Q, Organizations!P:P, "")="", "NO PRIORITY", _xlfn.XLOOKUP(Q1174, Organizations!Q:Q, Organizations!P:P, ""))))</f>
        <v>NO PRIORITY</v>
      </c>
      <c r="R1174" s="9" t="str">
        <f t="shared" si="14"/>
        <v/>
      </c>
    </row>
    <row r="1175" spans="2:18" ht="30.2" customHeight="1">
      <c r="B1175" s="212" t="str">
        <f>IF(D1175="", "NO PRIORITY", IF(ISNA(_xlfn.XLOOKUP(D1175, Organizations!C:C, Organizations!B:B, "")), "NO ORG NAME", IF(_xlfn.XLOOKUP(D1175, Organizations!C:C, Organizations!B:B, "")="", "NO PRIORITY", _xlfn.XLOOKUP(D1175, Organizations!C:C, Organizations!B:B, ""))))</f>
        <v>NO PRIORITY</v>
      </c>
      <c r="C1175" s="130"/>
      <c r="D1175" s="161"/>
      <c r="E1175" s="160"/>
      <c r="F1175" s="36"/>
      <c r="G1175" s="48"/>
      <c r="H1175" s="159"/>
      <c r="I1175" s="52"/>
      <c r="J1175" s="53"/>
      <c r="K1175" s="38"/>
      <c r="L1175" s="157"/>
      <c r="M1175" s="50"/>
      <c r="N1175" s="61"/>
      <c r="O1175" s="38" t="str">
        <f>IF(Q1175="", "NO PRIORITY", IF(ISNA(_xlfn.XLOOKUP(Q1175, Organizations!Q:Q, Organizations!P:P, "")), "NO ORG NAME", IF(_xlfn.XLOOKUP(Q1175, Organizations!Q:Q, Organizations!P:P, "")="", "NO PRIORITY", _xlfn.XLOOKUP(Q1175, Organizations!Q:Q, Organizations!P:P, ""))))</f>
        <v>NO PRIORITY</v>
      </c>
      <c r="R1175" s="9" t="str">
        <f t="shared" si="14"/>
        <v/>
      </c>
    </row>
    <row r="1176" spans="2:18" ht="30.2" customHeight="1">
      <c r="B1176" s="212" t="str">
        <f>IF(D1176="", "NO PRIORITY", IF(ISNA(_xlfn.XLOOKUP(D1176, Organizations!C:C, Organizations!B:B, "")), "NO ORG NAME", IF(_xlfn.XLOOKUP(D1176, Organizations!C:C, Organizations!B:B, "")="", "NO PRIORITY", _xlfn.XLOOKUP(D1176, Organizations!C:C, Organizations!B:B, ""))))</f>
        <v>NO PRIORITY</v>
      </c>
      <c r="C1176" s="130"/>
      <c r="D1176" s="161"/>
      <c r="E1176" s="160"/>
      <c r="F1176" s="36"/>
      <c r="G1176" s="48"/>
      <c r="H1176" s="159"/>
      <c r="I1176" s="52"/>
      <c r="J1176" s="53"/>
      <c r="K1176" s="38"/>
      <c r="L1176" s="157"/>
      <c r="M1176" s="50"/>
      <c r="N1176" s="61"/>
      <c r="O1176" s="38" t="str">
        <f>IF(Q1176="", "NO PRIORITY", IF(ISNA(_xlfn.XLOOKUP(Q1176, Organizations!Q:Q, Organizations!P:P, "")), "NO ORG NAME", IF(_xlfn.XLOOKUP(Q1176, Organizations!Q:Q, Organizations!P:P, "")="", "NO PRIORITY", _xlfn.XLOOKUP(Q1176, Organizations!Q:Q, Organizations!P:P, ""))))</f>
        <v>NO PRIORITY</v>
      </c>
      <c r="R1176" s="9" t="str">
        <f t="shared" si="14"/>
        <v/>
      </c>
    </row>
    <row r="1177" spans="2:18" ht="30.2" customHeight="1">
      <c r="B1177" s="212" t="str">
        <f>IF(D1177="", "NO PRIORITY", IF(ISNA(_xlfn.XLOOKUP(D1177, Organizations!C:C, Organizations!B:B, "")), "NO ORG NAME", IF(_xlfn.XLOOKUP(D1177, Organizations!C:C, Organizations!B:B, "")="", "NO PRIORITY", _xlfn.XLOOKUP(D1177, Organizations!C:C, Organizations!B:B, ""))))</f>
        <v>NO PRIORITY</v>
      </c>
      <c r="C1177" s="130"/>
      <c r="D1177" s="161"/>
      <c r="E1177" s="160"/>
      <c r="F1177" s="36"/>
      <c r="G1177" s="48"/>
      <c r="H1177" s="159"/>
      <c r="I1177" s="52"/>
      <c r="J1177" s="53"/>
      <c r="K1177" s="38"/>
      <c r="L1177" s="157"/>
      <c r="M1177" s="50"/>
      <c r="N1177" s="61"/>
      <c r="O1177" s="38" t="str">
        <f>IF(Q1177="", "NO PRIORITY", IF(ISNA(_xlfn.XLOOKUP(Q1177, Organizations!Q:Q, Organizations!P:P, "")), "NO ORG NAME", IF(_xlfn.XLOOKUP(Q1177, Organizations!Q:Q, Organizations!P:P, "")="", "NO PRIORITY", _xlfn.XLOOKUP(Q1177, Organizations!Q:Q, Organizations!P:P, ""))))</f>
        <v>NO PRIORITY</v>
      </c>
      <c r="R1177" s="9" t="str">
        <f t="shared" si="14"/>
        <v/>
      </c>
    </row>
    <row r="1178" spans="2:18" ht="30.2" customHeight="1">
      <c r="B1178" s="212" t="str">
        <f>IF(D1178="", "NO PRIORITY", IF(ISNA(_xlfn.XLOOKUP(D1178, Organizations!C:C, Organizations!B:B, "")), "NO ORG NAME", IF(_xlfn.XLOOKUP(D1178, Organizations!C:C, Organizations!B:B, "")="", "NO PRIORITY", _xlfn.XLOOKUP(D1178, Organizations!C:C, Organizations!B:B, ""))))</f>
        <v>NO PRIORITY</v>
      </c>
      <c r="C1178" s="130"/>
      <c r="D1178" s="161"/>
      <c r="E1178" s="160"/>
      <c r="F1178" s="36"/>
      <c r="G1178" s="48"/>
      <c r="H1178" s="159"/>
      <c r="I1178" s="52"/>
      <c r="J1178" s="53"/>
      <c r="K1178" s="38"/>
      <c r="L1178" s="157"/>
      <c r="M1178" s="50"/>
      <c r="N1178" s="61"/>
      <c r="O1178" s="38" t="str">
        <f>IF(Q1178="", "NO PRIORITY", IF(ISNA(_xlfn.XLOOKUP(Q1178, Organizations!Q:Q, Organizations!P:P, "")), "NO ORG NAME", IF(_xlfn.XLOOKUP(Q1178, Organizations!Q:Q, Organizations!P:P, "")="", "NO PRIORITY", _xlfn.XLOOKUP(Q1178, Organizations!Q:Q, Organizations!P:P, ""))))</f>
        <v>NO PRIORITY</v>
      </c>
      <c r="R1178" s="9" t="str">
        <f t="shared" si="14"/>
        <v/>
      </c>
    </row>
    <row r="1179" spans="2:18" ht="30.2" customHeight="1">
      <c r="B1179" s="212" t="str">
        <f>IF(D1179="", "NO PRIORITY", IF(ISNA(_xlfn.XLOOKUP(D1179, Organizations!C:C, Organizations!B:B, "")), "NO ORG NAME", IF(_xlfn.XLOOKUP(D1179, Organizations!C:C, Organizations!B:B, "")="", "NO PRIORITY", _xlfn.XLOOKUP(D1179, Organizations!C:C, Organizations!B:B, ""))))</f>
        <v>NO PRIORITY</v>
      </c>
      <c r="C1179" s="130"/>
      <c r="D1179" s="161"/>
      <c r="E1179" s="160"/>
      <c r="F1179" s="36"/>
      <c r="G1179" s="48"/>
      <c r="H1179" s="159"/>
      <c r="I1179" s="52"/>
      <c r="J1179" s="53"/>
      <c r="K1179" s="38"/>
      <c r="L1179" s="157"/>
      <c r="M1179" s="50"/>
      <c r="N1179" s="61"/>
      <c r="O1179" s="38" t="str">
        <f>IF(Q1179="", "NO PRIORITY", IF(ISNA(_xlfn.XLOOKUP(Q1179, Organizations!Q:Q, Organizations!P:P, "")), "NO ORG NAME", IF(_xlfn.XLOOKUP(Q1179, Organizations!Q:Q, Organizations!P:P, "")="", "NO PRIORITY", _xlfn.XLOOKUP(Q1179, Organizations!Q:Q, Organizations!P:P, ""))))</f>
        <v>NO PRIORITY</v>
      </c>
      <c r="R1179" s="9" t="str">
        <f t="shared" si="14"/>
        <v/>
      </c>
    </row>
    <row r="1180" spans="2:18" ht="30.2" customHeight="1">
      <c r="B1180" s="212" t="str">
        <f>IF(D1180="", "NO PRIORITY", IF(ISNA(_xlfn.XLOOKUP(D1180, Organizations!C:C, Organizations!B:B, "")), "NO ORG NAME", IF(_xlfn.XLOOKUP(D1180, Organizations!C:C, Organizations!B:B, "")="", "NO PRIORITY", _xlfn.XLOOKUP(D1180, Organizations!C:C, Organizations!B:B, ""))))</f>
        <v>NO PRIORITY</v>
      </c>
      <c r="C1180" s="130"/>
      <c r="D1180" s="161"/>
      <c r="E1180" s="160"/>
      <c r="F1180" s="36"/>
      <c r="G1180" s="48"/>
      <c r="H1180" s="159"/>
      <c r="I1180" s="52"/>
      <c r="J1180" s="53"/>
      <c r="K1180" s="38"/>
      <c r="L1180" s="157"/>
      <c r="M1180" s="50"/>
      <c r="N1180" s="61"/>
      <c r="O1180" s="38" t="str">
        <f>IF(Q1180="", "NO PRIORITY", IF(ISNA(_xlfn.XLOOKUP(Q1180, Organizations!Q:Q, Organizations!P:P, "")), "NO ORG NAME", IF(_xlfn.XLOOKUP(Q1180, Organizations!Q:Q, Organizations!P:P, "")="", "NO PRIORITY", _xlfn.XLOOKUP(Q1180, Organizations!Q:Q, Organizations!P:P, ""))))</f>
        <v>NO PRIORITY</v>
      </c>
      <c r="R1180" s="9" t="str">
        <f t="shared" si="14"/>
        <v/>
      </c>
    </row>
    <row r="1181" spans="2:18" ht="30.2" customHeight="1">
      <c r="B1181" s="212" t="str">
        <f>IF(D1181="", "NO PRIORITY", IF(ISNA(_xlfn.XLOOKUP(D1181, Organizations!C:C, Organizations!B:B, "")), "NO ORG NAME", IF(_xlfn.XLOOKUP(D1181, Organizations!C:C, Organizations!B:B, "")="", "NO PRIORITY", _xlfn.XLOOKUP(D1181, Organizations!C:C, Organizations!B:B, ""))))</f>
        <v>NO PRIORITY</v>
      </c>
      <c r="C1181" s="130"/>
      <c r="D1181" s="161"/>
      <c r="E1181" s="160"/>
      <c r="F1181" s="36"/>
      <c r="G1181" s="48"/>
      <c r="H1181" s="159"/>
      <c r="I1181" s="52"/>
      <c r="J1181" s="53"/>
      <c r="K1181" s="38"/>
      <c r="L1181" s="157"/>
      <c r="M1181" s="50"/>
      <c r="N1181" s="61"/>
      <c r="O1181" s="38" t="str">
        <f>IF(Q1181="", "NO PRIORITY", IF(ISNA(_xlfn.XLOOKUP(Q1181, Organizations!Q:Q, Organizations!P:P, "")), "NO ORG NAME", IF(_xlfn.XLOOKUP(Q1181, Organizations!Q:Q, Organizations!P:P, "")="", "NO PRIORITY", _xlfn.XLOOKUP(Q1181, Organizations!Q:Q, Organizations!P:P, ""))))</f>
        <v>NO PRIORITY</v>
      </c>
      <c r="R1181" s="9" t="str">
        <f t="shared" si="14"/>
        <v/>
      </c>
    </row>
    <row r="1182" spans="2:18" ht="30.2" customHeight="1">
      <c r="B1182" s="212" t="str">
        <f>IF(D1182="", "NO PRIORITY", IF(ISNA(_xlfn.XLOOKUP(D1182, Organizations!C:C, Organizations!B:B, "")), "NO ORG NAME", IF(_xlfn.XLOOKUP(D1182, Organizations!C:C, Organizations!B:B, "")="", "NO PRIORITY", _xlfn.XLOOKUP(D1182, Organizations!C:C, Organizations!B:B, ""))))</f>
        <v>NO PRIORITY</v>
      </c>
      <c r="C1182" s="130"/>
      <c r="D1182" s="161"/>
      <c r="E1182" s="160"/>
      <c r="F1182" s="36"/>
      <c r="G1182" s="48"/>
      <c r="H1182" s="159"/>
      <c r="I1182" s="52"/>
      <c r="J1182" s="53"/>
      <c r="K1182" s="38"/>
      <c r="L1182" s="157"/>
      <c r="M1182" s="50"/>
      <c r="N1182" s="61"/>
      <c r="O1182" s="38" t="str">
        <f>IF(Q1182="", "NO PRIORITY", IF(ISNA(_xlfn.XLOOKUP(Q1182, Organizations!Q:Q, Organizations!P:P, "")), "NO ORG NAME", IF(_xlfn.XLOOKUP(Q1182, Organizations!Q:Q, Organizations!P:P, "")="", "NO PRIORITY", _xlfn.XLOOKUP(Q1182, Organizations!Q:Q, Organizations!P:P, ""))))</f>
        <v>NO PRIORITY</v>
      </c>
      <c r="R1182" s="9" t="str">
        <f t="shared" si="14"/>
        <v/>
      </c>
    </row>
    <row r="1183" spans="2:18" ht="30.2" customHeight="1">
      <c r="B1183" s="212" t="str">
        <f>IF(D1183="", "NO PRIORITY", IF(ISNA(_xlfn.XLOOKUP(D1183, Organizations!C:C, Organizations!B:B, "")), "NO ORG NAME", IF(_xlfn.XLOOKUP(D1183, Organizations!C:C, Organizations!B:B, "")="", "NO PRIORITY", _xlfn.XLOOKUP(D1183, Organizations!C:C, Organizations!B:B, ""))))</f>
        <v>NO PRIORITY</v>
      </c>
      <c r="C1183" s="130"/>
      <c r="D1183" s="161"/>
      <c r="E1183" s="160"/>
      <c r="F1183" s="36"/>
      <c r="G1183" s="48"/>
      <c r="H1183" s="159"/>
      <c r="I1183" s="52"/>
      <c r="J1183" s="53"/>
      <c r="K1183" s="38"/>
      <c r="L1183" s="157"/>
      <c r="M1183" s="50"/>
      <c r="N1183" s="61"/>
      <c r="O1183" s="38" t="str">
        <f>IF(Q1183="", "NO PRIORITY", IF(ISNA(_xlfn.XLOOKUP(Q1183, Organizations!Q:Q, Organizations!P:P, "")), "NO ORG NAME", IF(_xlfn.XLOOKUP(Q1183, Organizations!Q:Q, Organizations!P:P, "")="", "NO PRIORITY", _xlfn.XLOOKUP(Q1183, Organizations!Q:Q, Organizations!P:P, ""))))</f>
        <v>NO PRIORITY</v>
      </c>
      <c r="R1183" s="9" t="str">
        <f t="shared" si="14"/>
        <v/>
      </c>
    </row>
    <row r="1184" spans="2:18" ht="30.2" customHeight="1">
      <c r="B1184" s="212" t="str">
        <f>IF(D1184="", "NO PRIORITY", IF(ISNA(_xlfn.XLOOKUP(D1184, Organizations!C:C, Organizations!B:B, "")), "NO ORG NAME", IF(_xlfn.XLOOKUP(D1184, Organizations!C:C, Organizations!B:B, "")="", "NO PRIORITY", _xlfn.XLOOKUP(D1184, Organizations!C:C, Organizations!B:B, ""))))</f>
        <v>NO PRIORITY</v>
      </c>
      <c r="C1184" s="130"/>
      <c r="D1184" s="161"/>
      <c r="E1184" s="160"/>
      <c r="F1184" s="36"/>
      <c r="G1184" s="48"/>
      <c r="H1184" s="159"/>
      <c r="I1184" s="52"/>
      <c r="J1184" s="53"/>
      <c r="K1184" s="38"/>
      <c r="L1184" s="157"/>
      <c r="M1184" s="50"/>
      <c r="N1184" s="61"/>
      <c r="O1184" s="38" t="str">
        <f>IF(Q1184="", "NO PRIORITY", IF(ISNA(_xlfn.XLOOKUP(Q1184, Organizations!Q:Q, Organizations!P:P, "")), "NO ORG NAME", IF(_xlfn.XLOOKUP(Q1184, Organizations!Q:Q, Organizations!P:P, "")="", "NO PRIORITY", _xlfn.XLOOKUP(Q1184, Organizations!Q:Q, Organizations!P:P, ""))))</f>
        <v>NO PRIORITY</v>
      </c>
      <c r="R1184" s="9" t="str">
        <f t="shared" si="14"/>
        <v/>
      </c>
    </row>
    <row r="1185" spans="2:18" ht="30.2" customHeight="1">
      <c r="B1185" s="212" t="str">
        <f>IF(D1185="", "NO PRIORITY", IF(ISNA(_xlfn.XLOOKUP(D1185, Organizations!C:C, Organizations!B:B, "")), "NO ORG NAME", IF(_xlfn.XLOOKUP(D1185, Organizations!C:C, Organizations!B:B, "")="", "NO PRIORITY", _xlfn.XLOOKUP(D1185, Organizations!C:C, Organizations!B:B, ""))))</f>
        <v>NO PRIORITY</v>
      </c>
      <c r="C1185" s="130"/>
      <c r="D1185" s="161"/>
      <c r="E1185" s="160"/>
      <c r="F1185" s="36"/>
      <c r="G1185" s="48"/>
      <c r="H1185" s="159"/>
      <c r="I1185" s="52"/>
      <c r="J1185" s="53"/>
      <c r="K1185" s="38"/>
      <c r="L1185" s="157"/>
      <c r="M1185" s="50"/>
      <c r="N1185" s="61"/>
      <c r="O1185" s="38" t="str">
        <f>IF(Q1185="", "NO PRIORITY", IF(ISNA(_xlfn.XLOOKUP(Q1185, Organizations!Q:Q, Organizations!P:P, "")), "NO ORG NAME", IF(_xlfn.XLOOKUP(Q1185, Organizations!Q:Q, Organizations!P:P, "")="", "NO PRIORITY", _xlfn.XLOOKUP(Q1185, Organizations!Q:Q, Organizations!P:P, ""))))</f>
        <v>NO PRIORITY</v>
      </c>
      <c r="R1185" s="9" t="str">
        <f t="shared" si="14"/>
        <v/>
      </c>
    </row>
    <row r="1186" spans="2:18" ht="30.2" customHeight="1">
      <c r="B1186" s="212" t="str">
        <f>IF(D1186="", "NO PRIORITY", IF(ISNA(_xlfn.XLOOKUP(D1186, Organizations!C:C, Organizations!B:B, "")), "NO ORG NAME", IF(_xlfn.XLOOKUP(D1186, Organizations!C:C, Organizations!B:B, "")="", "NO PRIORITY", _xlfn.XLOOKUP(D1186, Organizations!C:C, Organizations!B:B, ""))))</f>
        <v>NO PRIORITY</v>
      </c>
      <c r="C1186" s="130"/>
      <c r="D1186" s="161"/>
      <c r="E1186" s="160"/>
      <c r="F1186" s="36"/>
      <c r="G1186" s="48"/>
      <c r="H1186" s="159"/>
      <c r="I1186" s="52"/>
      <c r="J1186" s="53"/>
      <c r="K1186" s="38"/>
      <c r="L1186" s="157"/>
      <c r="M1186" s="50"/>
      <c r="N1186" s="61"/>
      <c r="O1186" s="38" t="str">
        <f>IF(Q1186="", "NO PRIORITY", IF(ISNA(_xlfn.XLOOKUP(Q1186, Organizations!Q:Q, Organizations!P:P, "")), "NO ORG NAME", IF(_xlfn.XLOOKUP(Q1186, Organizations!Q:Q, Organizations!P:P, "")="", "NO PRIORITY", _xlfn.XLOOKUP(Q1186, Organizations!Q:Q, Organizations!P:P, ""))))</f>
        <v>NO PRIORITY</v>
      </c>
      <c r="R1186" s="9" t="str">
        <f t="shared" si="14"/>
        <v/>
      </c>
    </row>
    <row r="1187" spans="2:18" ht="30.2" customHeight="1">
      <c r="B1187" s="212" t="str">
        <f>IF(D1187="", "NO PRIORITY", IF(ISNA(_xlfn.XLOOKUP(D1187, Organizations!C:C, Organizations!B:B, "")), "NO ORG NAME", IF(_xlfn.XLOOKUP(D1187, Organizations!C:C, Organizations!B:B, "")="", "NO PRIORITY", _xlfn.XLOOKUP(D1187, Organizations!C:C, Organizations!B:B, ""))))</f>
        <v>NO PRIORITY</v>
      </c>
      <c r="C1187" s="130"/>
      <c r="D1187" s="161"/>
      <c r="E1187" s="160"/>
      <c r="F1187" s="36"/>
      <c r="G1187" s="48"/>
      <c r="H1187" s="159"/>
      <c r="I1187" s="52"/>
      <c r="J1187" s="53"/>
      <c r="K1187" s="38"/>
      <c r="L1187" s="157"/>
      <c r="M1187" s="50"/>
      <c r="N1187" s="61"/>
      <c r="O1187" s="38" t="str">
        <f>IF(Q1187="", "NO PRIORITY", IF(ISNA(_xlfn.XLOOKUP(Q1187, Organizations!Q:Q, Organizations!P:P, "")), "NO ORG NAME", IF(_xlfn.XLOOKUP(Q1187, Organizations!Q:Q, Organizations!P:P, "")="", "NO PRIORITY", _xlfn.XLOOKUP(Q1187, Organizations!Q:Q, Organizations!P:P, ""))))</f>
        <v>NO PRIORITY</v>
      </c>
      <c r="R1187" s="9" t="str">
        <f t="shared" si="14"/>
        <v/>
      </c>
    </row>
    <row r="1188" spans="2:18" ht="30.2" customHeight="1">
      <c r="B1188" s="212" t="str">
        <f>IF(D1188="", "NO PRIORITY", IF(ISNA(_xlfn.XLOOKUP(D1188, Organizations!C:C, Organizations!B:B, "")), "NO ORG NAME", IF(_xlfn.XLOOKUP(D1188, Organizations!C:C, Organizations!B:B, "")="", "NO PRIORITY", _xlfn.XLOOKUP(D1188, Organizations!C:C, Organizations!B:B, ""))))</f>
        <v>NO PRIORITY</v>
      </c>
      <c r="C1188" s="130"/>
      <c r="D1188" s="161"/>
      <c r="E1188" s="160"/>
      <c r="F1188" s="36"/>
      <c r="G1188" s="48"/>
      <c r="H1188" s="159"/>
      <c r="I1188" s="52"/>
      <c r="J1188" s="53"/>
      <c r="K1188" s="38"/>
      <c r="L1188" s="157"/>
      <c r="M1188" s="50"/>
      <c r="N1188" s="61"/>
      <c r="O1188" s="38" t="str">
        <f>IF(Q1188="", "NO PRIORITY", IF(ISNA(_xlfn.XLOOKUP(Q1188, Organizations!Q:Q, Organizations!P:P, "")), "NO ORG NAME", IF(_xlfn.XLOOKUP(Q1188, Organizations!Q:Q, Organizations!P:P, "")="", "NO PRIORITY", _xlfn.XLOOKUP(Q1188, Organizations!Q:Q, Organizations!P:P, ""))))</f>
        <v>NO PRIORITY</v>
      </c>
      <c r="R1188" s="9" t="str">
        <f t="shared" si="14"/>
        <v/>
      </c>
    </row>
    <row r="1189" spans="2:18" ht="30.2" customHeight="1">
      <c r="B1189" s="212" t="str">
        <f>IF(D1189="", "NO PRIORITY", IF(ISNA(_xlfn.XLOOKUP(D1189, Organizations!C:C, Organizations!B:B, "")), "NO ORG NAME", IF(_xlfn.XLOOKUP(D1189, Organizations!C:C, Organizations!B:B, "")="", "NO PRIORITY", _xlfn.XLOOKUP(D1189, Organizations!C:C, Organizations!B:B, ""))))</f>
        <v>NO PRIORITY</v>
      </c>
      <c r="C1189" s="130"/>
      <c r="D1189" s="161"/>
      <c r="E1189" s="160"/>
      <c r="F1189" s="36"/>
      <c r="G1189" s="48"/>
      <c r="H1189" s="159"/>
      <c r="I1189" s="52"/>
      <c r="J1189" s="53"/>
      <c r="K1189" s="38"/>
      <c r="L1189" s="157"/>
      <c r="M1189" s="50"/>
      <c r="N1189" s="61"/>
      <c r="O1189" s="38" t="str">
        <f>IF(Q1189="", "NO PRIORITY", IF(ISNA(_xlfn.XLOOKUP(Q1189, Organizations!Q:Q, Organizations!P:P, "")), "NO ORG NAME", IF(_xlfn.XLOOKUP(Q1189, Organizations!Q:Q, Organizations!P:P, "")="", "NO PRIORITY", _xlfn.XLOOKUP(Q1189, Organizations!Q:Q, Organizations!P:P, ""))))</f>
        <v>NO PRIORITY</v>
      </c>
      <c r="R1189" s="9" t="str">
        <f t="shared" si="14"/>
        <v/>
      </c>
    </row>
    <row r="1190" spans="2:18" ht="30.2" customHeight="1">
      <c r="B1190" s="212" t="str">
        <f>IF(D1190="", "NO PRIORITY", IF(ISNA(_xlfn.XLOOKUP(D1190, Organizations!C:C, Organizations!B:B, "")), "NO ORG NAME", IF(_xlfn.XLOOKUP(D1190, Organizations!C:C, Organizations!B:B, "")="", "NO PRIORITY", _xlfn.XLOOKUP(D1190, Organizations!C:C, Organizations!B:B, ""))))</f>
        <v>NO PRIORITY</v>
      </c>
      <c r="C1190" s="130"/>
      <c r="D1190" s="161"/>
      <c r="E1190" s="160"/>
      <c r="F1190" s="36"/>
      <c r="G1190" s="48"/>
      <c r="H1190" s="159"/>
      <c r="I1190" s="52"/>
      <c r="J1190" s="53"/>
      <c r="K1190" s="38"/>
      <c r="L1190" s="157"/>
      <c r="M1190" s="50"/>
      <c r="N1190" s="61"/>
      <c r="O1190" s="38" t="str">
        <f>IF(Q1190="", "NO PRIORITY", IF(ISNA(_xlfn.XLOOKUP(Q1190, Organizations!Q:Q, Organizations!P:P, "")), "NO ORG NAME", IF(_xlfn.XLOOKUP(Q1190, Organizations!Q:Q, Organizations!P:P, "")="", "NO PRIORITY", _xlfn.XLOOKUP(Q1190, Organizations!Q:Q, Organizations!P:P, ""))))</f>
        <v>NO PRIORITY</v>
      </c>
      <c r="R1190" s="9" t="str">
        <f t="shared" si="14"/>
        <v/>
      </c>
    </row>
    <row r="1191" spans="2:18" ht="30.2" customHeight="1">
      <c r="B1191" s="212" t="str">
        <f>IF(D1191="", "NO PRIORITY", IF(ISNA(_xlfn.XLOOKUP(D1191, Organizations!C:C, Organizations!B:B, "")), "NO ORG NAME", IF(_xlfn.XLOOKUP(D1191, Organizations!C:C, Organizations!B:B, "")="", "NO PRIORITY", _xlfn.XLOOKUP(D1191, Organizations!C:C, Organizations!B:B, ""))))</f>
        <v>NO PRIORITY</v>
      </c>
      <c r="C1191" s="130"/>
      <c r="D1191" s="161"/>
      <c r="E1191" s="160"/>
      <c r="F1191" s="36"/>
      <c r="G1191" s="48"/>
      <c r="H1191" s="159"/>
      <c r="I1191" s="52"/>
      <c r="J1191" s="53"/>
      <c r="K1191" s="38"/>
      <c r="L1191" s="157"/>
      <c r="M1191" s="50"/>
      <c r="N1191" s="61"/>
      <c r="O1191" s="38" t="str">
        <f>IF(Q1191="", "NO PRIORITY", IF(ISNA(_xlfn.XLOOKUP(Q1191, Organizations!Q:Q, Organizations!P:P, "")), "NO ORG NAME", IF(_xlfn.XLOOKUP(Q1191, Organizations!Q:Q, Organizations!P:P, "")="", "NO PRIORITY", _xlfn.XLOOKUP(Q1191, Organizations!Q:Q, Organizations!P:P, ""))))</f>
        <v>NO PRIORITY</v>
      </c>
      <c r="R1191" s="9" t="str">
        <f t="shared" si="14"/>
        <v/>
      </c>
    </row>
    <row r="1192" spans="2:18" ht="30.2" customHeight="1">
      <c r="B1192" s="212" t="str">
        <f>IF(D1192="", "NO PRIORITY", IF(ISNA(_xlfn.XLOOKUP(D1192, Organizations!C:C, Organizations!B:B, "")), "NO ORG NAME", IF(_xlfn.XLOOKUP(D1192, Organizations!C:C, Organizations!B:B, "")="", "NO PRIORITY", _xlfn.XLOOKUP(D1192, Organizations!C:C, Organizations!B:B, ""))))</f>
        <v>NO PRIORITY</v>
      </c>
      <c r="C1192" s="130"/>
      <c r="D1192" s="161"/>
      <c r="E1192" s="160"/>
      <c r="F1192" s="36"/>
      <c r="G1192" s="48"/>
      <c r="H1192" s="159"/>
      <c r="I1192" s="52"/>
      <c r="J1192" s="53"/>
      <c r="K1192" s="38"/>
      <c r="L1192" s="157"/>
      <c r="M1192" s="50"/>
      <c r="N1192" s="61"/>
      <c r="O1192" s="38" t="str">
        <f>IF(Q1192="", "NO PRIORITY", IF(ISNA(_xlfn.XLOOKUP(Q1192, Organizations!Q:Q, Organizations!P:P, "")), "NO ORG NAME", IF(_xlfn.XLOOKUP(Q1192, Organizations!Q:Q, Organizations!P:P, "")="", "NO PRIORITY", _xlfn.XLOOKUP(Q1192, Organizations!Q:Q, Organizations!P:P, ""))))</f>
        <v>NO PRIORITY</v>
      </c>
      <c r="R1192" s="9" t="str">
        <f t="shared" si="14"/>
        <v/>
      </c>
    </row>
    <row r="1193" spans="2:18" ht="30.2" customHeight="1">
      <c r="B1193" s="212" t="str">
        <f>IF(D1193="", "NO PRIORITY", IF(ISNA(_xlfn.XLOOKUP(D1193, Organizations!C:C, Organizations!B:B, "")), "NO ORG NAME", IF(_xlfn.XLOOKUP(D1193, Organizations!C:C, Organizations!B:B, "")="", "NO PRIORITY", _xlfn.XLOOKUP(D1193, Organizations!C:C, Organizations!B:B, ""))))</f>
        <v>NO PRIORITY</v>
      </c>
      <c r="C1193" s="130"/>
      <c r="D1193" s="161"/>
      <c r="E1193" s="160"/>
      <c r="F1193" s="36"/>
      <c r="G1193" s="48"/>
      <c r="H1193" s="159"/>
      <c r="I1193" s="52"/>
      <c r="J1193" s="53"/>
      <c r="K1193" s="38"/>
      <c r="L1193" s="157"/>
      <c r="M1193" s="50"/>
      <c r="N1193" s="61"/>
      <c r="O1193" s="38" t="str">
        <f>IF(Q1193="", "NO PRIORITY", IF(ISNA(_xlfn.XLOOKUP(Q1193, Organizations!Q:Q, Organizations!P:P, "")), "NO ORG NAME", IF(_xlfn.XLOOKUP(Q1193, Organizations!Q:Q, Organizations!P:P, "")="", "NO PRIORITY", _xlfn.XLOOKUP(Q1193, Organizations!Q:Q, Organizations!P:P, ""))))</f>
        <v>NO PRIORITY</v>
      </c>
      <c r="R1193" s="9" t="str">
        <f t="shared" si="14"/>
        <v/>
      </c>
    </row>
    <row r="1194" spans="2:18" ht="30.2" customHeight="1">
      <c r="B1194" s="212" t="str">
        <f>IF(D1194="", "NO PRIORITY", IF(ISNA(_xlfn.XLOOKUP(D1194, Organizations!C:C, Organizations!B:B, "")), "NO ORG NAME", IF(_xlfn.XLOOKUP(D1194, Organizations!C:C, Organizations!B:B, "")="", "NO PRIORITY", _xlfn.XLOOKUP(D1194, Organizations!C:C, Organizations!B:B, ""))))</f>
        <v>NO PRIORITY</v>
      </c>
      <c r="C1194" s="130"/>
      <c r="D1194" s="161"/>
      <c r="E1194" s="160"/>
      <c r="F1194" s="36"/>
      <c r="G1194" s="48"/>
      <c r="H1194" s="159"/>
      <c r="I1194" s="52"/>
      <c r="J1194" s="53"/>
      <c r="K1194" s="38"/>
      <c r="L1194" s="157"/>
      <c r="M1194" s="50"/>
      <c r="N1194" s="61"/>
      <c r="O1194" s="38" t="str">
        <f>IF(Q1194="", "NO PRIORITY", IF(ISNA(_xlfn.XLOOKUP(Q1194, Organizations!Q:Q, Organizations!P:P, "")), "NO ORG NAME", IF(_xlfn.XLOOKUP(Q1194, Organizations!Q:Q, Organizations!P:P, "")="", "NO PRIORITY", _xlfn.XLOOKUP(Q1194, Organizations!Q:Q, Organizations!P:P, ""))))</f>
        <v>NO PRIORITY</v>
      </c>
      <c r="R1194" s="9" t="str">
        <f t="shared" si="14"/>
        <v/>
      </c>
    </row>
    <row r="1195" spans="2:18" ht="30.2" customHeight="1">
      <c r="B1195" s="212" t="str">
        <f>IF(D1195="", "NO PRIORITY", IF(ISNA(_xlfn.XLOOKUP(D1195, Organizations!C:C, Organizations!B:B, "")), "NO ORG NAME", IF(_xlfn.XLOOKUP(D1195, Organizations!C:C, Organizations!B:B, "")="", "NO PRIORITY", _xlfn.XLOOKUP(D1195, Organizations!C:C, Organizations!B:B, ""))))</f>
        <v>NO PRIORITY</v>
      </c>
      <c r="C1195" s="130"/>
      <c r="D1195" s="161"/>
      <c r="E1195" s="160"/>
      <c r="F1195" s="36"/>
      <c r="G1195" s="48"/>
      <c r="H1195" s="159"/>
      <c r="I1195" s="52"/>
      <c r="J1195" s="53"/>
      <c r="K1195" s="38"/>
      <c r="L1195" s="157"/>
      <c r="M1195" s="50"/>
      <c r="N1195" s="61"/>
      <c r="O1195" s="38" t="str">
        <f>IF(Q1195="", "NO PRIORITY", IF(ISNA(_xlfn.XLOOKUP(Q1195, Organizations!Q:Q, Organizations!P:P, "")), "NO ORG NAME", IF(_xlfn.XLOOKUP(Q1195, Organizations!Q:Q, Organizations!P:P, "")="", "NO PRIORITY", _xlfn.XLOOKUP(Q1195, Organizations!Q:Q, Organizations!P:P, ""))))</f>
        <v>NO PRIORITY</v>
      </c>
      <c r="R1195" s="9" t="str">
        <f t="shared" si="14"/>
        <v/>
      </c>
    </row>
    <row r="1196" spans="2:18" ht="30.2" customHeight="1">
      <c r="B1196" s="212" t="str">
        <f>IF(D1196="", "NO PRIORITY", IF(ISNA(_xlfn.XLOOKUP(D1196, Organizations!C:C, Organizations!B:B, "")), "NO ORG NAME", IF(_xlfn.XLOOKUP(D1196, Organizations!C:C, Organizations!B:B, "")="", "NO PRIORITY", _xlfn.XLOOKUP(D1196, Organizations!C:C, Organizations!B:B, ""))))</f>
        <v>NO PRIORITY</v>
      </c>
      <c r="C1196" s="130"/>
      <c r="D1196" s="161"/>
      <c r="E1196" s="160"/>
      <c r="F1196" s="36"/>
      <c r="G1196" s="48"/>
      <c r="H1196" s="159"/>
      <c r="I1196" s="52"/>
      <c r="J1196" s="53"/>
      <c r="K1196" s="38"/>
      <c r="L1196" s="157"/>
      <c r="M1196" s="50"/>
      <c r="N1196" s="61"/>
      <c r="O1196" s="38" t="str">
        <f>IF(Q1196="", "NO PRIORITY", IF(ISNA(_xlfn.XLOOKUP(Q1196, Organizations!Q:Q, Organizations!P:P, "")), "NO ORG NAME", IF(_xlfn.XLOOKUP(Q1196, Organizations!Q:Q, Organizations!P:P, "")="", "NO PRIORITY", _xlfn.XLOOKUP(Q1196, Organizations!Q:Q, Organizations!P:P, ""))))</f>
        <v>NO PRIORITY</v>
      </c>
      <c r="R1196" s="9" t="str">
        <f t="shared" si="14"/>
        <v/>
      </c>
    </row>
    <row r="1197" spans="2:18" ht="30.2" customHeight="1">
      <c r="B1197" s="212" t="str">
        <f>IF(D1197="", "NO PRIORITY", IF(ISNA(_xlfn.XLOOKUP(D1197, Organizations!C:C, Organizations!B:B, "")), "NO ORG NAME", IF(_xlfn.XLOOKUP(D1197, Organizations!C:C, Organizations!B:B, "")="", "NO PRIORITY", _xlfn.XLOOKUP(D1197, Organizations!C:C, Organizations!B:B, ""))))</f>
        <v>NO PRIORITY</v>
      </c>
      <c r="C1197" s="130"/>
      <c r="D1197" s="161"/>
      <c r="E1197" s="160"/>
      <c r="F1197" s="36"/>
      <c r="G1197" s="48"/>
      <c r="H1197" s="159"/>
      <c r="I1197" s="52"/>
      <c r="J1197" s="53"/>
      <c r="K1197" s="38"/>
      <c r="L1197" s="157"/>
      <c r="M1197" s="50"/>
      <c r="N1197" s="61"/>
      <c r="O1197" s="38" t="str">
        <f>IF(Q1197="", "NO PRIORITY", IF(ISNA(_xlfn.XLOOKUP(Q1197, Organizations!Q:Q, Organizations!P:P, "")), "NO ORG NAME", IF(_xlfn.XLOOKUP(Q1197, Organizations!Q:Q, Organizations!P:P, "")="", "NO PRIORITY", _xlfn.XLOOKUP(Q1197, Organizations!Q:Q, Organizations!P:P, ""))))</f>
        <v>NO PRIORITY</v>
      </c>
      <c r="R1197" s="9" t="str">
        <f t="shared" si="14"/>
        <v/>
      </c>
    </row>
    <row r="1198" spans="2:18" ht="30.2" customHeight="1">
      <c r="B1198" s="212" t="str">
        <f>IF(D1198="", "NO PRIORITY", IF(ISNA(_xlfn.XLOOKUP(D1198, Organizations!C:C, Organizations!B:B, "")), "NO ORG NAME", IF(_xlfn.XLOOKUP(D1198, Organizations!C:C, Organizations!B:B, "")="", "NO PRIORITY", _xlfn.XLOOKUP(D1198, Organizations!C:C, Organizations!B:B, ""))))</f>
        <v>NO PRIORITY</v>
      </c>
      <c r="C1198" s="130"/>
      <c r="D1198" s="161"/>
      <c r="E1198" s="160"/>
      <c r="F1198" s="36"/>
      <c r="G1198" s="48"/>
      <c r="H1198" s="159"/>
      <c r="I1198" s="52"/>
      <c r="J1198" s="53"/>
      <c r="K1198" s="38"/>
      <c r="L1198" s="157"/>
      <c r="M1198" s="50"/>
      <c r="N1198" s="61"/>
      <c r="O1198" s="38" t="str">
        <f>IF(Q1198="", "NO PRIORITY", IF(ISNA(_xlfn.XLOOKUP(Q1198, Organizations!Q:Q, Organizations!P:P, "")), "NO ORG NAME", IF(_xlfn.XLOOKUP(Q1198, Organizations!Q:Q, Organizations!P:P, "")="", "NO PRIORITY", _xlfn.XLOOKUP(Q1198, Organizations!Q:Q, Organizations!P:P, ""))))</f>
        <v>NO PRIORITY</v>
      </c>
      <c r="R1198" s="9" t="str">
        <f t="shared" si="14"/>
        <v/>
      </c>
    </row>
    <row r="1199" spans="2:18" ht="30.2" customHeight="1">
      <c r="B1199" s="212" t="str">
        <f>IF(D1199="", "NO PRIORITY", IF(ISNA(_xlfn.XLOOKUP(D1199, Organizations!C:C, Organizations!B:B, "")), "NO ORG NAME", IF(_xlfn.XLOOKUP(D1199, Organizations!C:C, Organizations!B:B, "")="", "NO PRIORITY", _xlfn.XLOOKUP(D1199, Organizations!C:C, Organizations!B:B, ""))))</f>
        <v>NO PRIORITY</v>
      </c>
      <c r="C1199" s="130"/>
      <c r="D1199" s="161"/>
      <c r="E1199" s="160"/>
      <c r="F1199" s="36"/>
      <c r="G1199" s="48"/>
      <c r="H1199" s="159"/>
      <c r="I1199" s="52"/>
      <c r="J1199" s="53"/>
      <c r="K1199" s="38"/>
      <c r="L1199" s="157"/>
      <c r="M1199" s="50"/>
      <c r="N1199" s="61"/>
      <c r="O1199" s="38" t="str">
        <f>IF(Q1199="", "NO PRIORITY", IF(ISNA(_xlfn.XLOOKUP(Q1199, Organizations!Q:Q, Organizations!P:P, "")), "NO ORG NAME", IF(_xlfn.XLOOKUP(Q1199, Organizations!Q:Q, Organizations!P:P, "")="", "NO PRIORITY", _xlfn.XLOOKUP(Q1199, Organizations!Q:Q, Organizations!P:P, ""))))</f>
        <v>NO PRIORITY</v>
      </c>
      <c r="R1199" s="9" t="str">
        <f t="shared" si="14"/>
        <v/>
      </c>
    </row>
    <row r="1200" spans="2:18" ht="30.2" customHeight="1">
      <c r="B1200" s="212" t="str">
        <f>IF(D1200="", "NO PRIORITY", IF(ISNA(_xlfn.XLOOKUP(D1200, Organizations!C:C, Organizations!B:B, "")), "NO ORG NAME", IF(_xlfn.XLOOKUP(D1200, Organizations!C:C, Organizations!B:B, "")="", "NO PRIORITY", _xlfn.XLOOKUP(D1200, Organizations!C:C, Organizations!B:B, ""))))</f>
        <v>NO PRIORITY</v>
      </c>
      <c r="C1200" s="130"/>
      <c r="D1200" s="161"/>
      <c r="E1200" s="160"/>
      <c r="F1200" s="36"/>
      <c r="G1200" s="48"/>
      <c r="H1200" s="159"/>
      <c r="I1200" s="52"/>
      <c r="J1200" s="53"/>
      <c r="K1200" s="38"/>
      <c r="L1200" s="157"/>
      <c r="M1200" s="50"/>
      <c r="N1200" s="61"/>
      <c r="O1200" s="38" t="str">
        <f>IF(Q1200="", "NO PRIORITY", IF(ISNA(_xlfn.XLOOKUP(Q1200, Organizations!Q:Q, Organizations!P:P, "")), "NO ORG NAME", IF(_xlfn.XLOOKUP(Q1200, Organizations!Q:Q, Organizations!P:P, "")="", "NO PRIORITY", _xlfn.XLOOKUP(Q1200, Organizations!Q:Q, Organizations!P:P, ""))))</f>
        <v>NO PRIORITY</v>
      </c>
      <c r="R1200" s="9" t="str">
        <f t="shared" si="14"/>
        <v/>
      </c>
    </row>
    <row r="1201" spans="2:18" ht="30.2" customHeight="1">
      <c r="B1201" s="212" t="str">
        <f>IF(D1201="", "NO PRIORITY", IF(ISNA(_xlfn.XLOOKUP(D1201, Organizations!C:C, Organizations!B:B, "")), "NO ORG NAME", IF(_xlfn.XLOOKUP(D1201, Organizations!C:C, Organizations!B:B, "")="", "NO PRIORITY", _xlfn.XLOOKUP(D1201, Organizations!C:C, Organizations!B:B, ""))))</f>
        <v>NO PRIORITY</v>
      </c>
      <c r="C1201" s="130"/>
      <c r="D1201" s="161"/>
      <c r="E1201" s="160"/>
      <c r="F1201" s="36"/>
      <c r="G1201" s="48"/>
      <c r="H1201" s="159"/>
      <c r="I1201" s="52"/>
      <c r="J1201" s="53"/>
      <c r="K1201" s="38"/>
      <c r="L1201" s="157"/>
      <c r="M1201" s="50"/>
      <c r="N1201" s="61"/>
      <c r="O1201" s="38" t="str">
        <f>IF(Q1201="", "NO PRIORITY", IF(ISNA(_xlfn.XLOOKUP(Q1201, Organizations!Q:Q, Organizations!P:P, "")), "NO ORG NAME", IF(_xlfn.XLOOKUP(Q1201, Organizations!Q:Q, Organizations!P:P, "")="", "NO PRIORITY", _xlfn.XLOOKUP(Q1201, Organizations!Q:Q, Organizations!P:P, ""))))</f>
        <v>NO PRIORITY</v>
      </c>
      <c r="R1201" s="9" t="str">
        <f t="shared" si="14"/>
        <v/>
      </c>
    </row>
    <row r="1202" spans="2:18" ht="30.2" customHeight="1">
      <c r="B1202" s="212" t="str">
        <f>IF(D1202="", "NO PRIORITY", IF(ISNA(_xlfn.XLOOKUP(D1202, Organizations!C:C, Organizations!B:B, "")), "NO ORG NAME", IF(_xlfn.XLOOKUP(D1202, Organizations!C:C, Organizations!B:B, "")="", "NO PRIORITY", _xlfn.XLOOKUP(D1202, Organizations!C:C, Organizations!B:B, ""))))</f>
        <v>NO PRIORITY</v>
      </c>
      <c r="C1202" s="130"/>
      <c r="D1202" s="161"/>
      <c r="E1202" s="160"/>
      <c r="F1202" s="36"/>
      <c r="G1202" s="48"/>
      <c r="H1202" s="159"/>
      <c r="I1202" s="52"/>
      <c r="J1202" s="53"/>
      <c r="K1202" s="38"/>
      <c r="L1202" s="157"/>
      <c r="M1202" s="50"/>
      <c r="N1202" s="61"/>
      <c r="O1202" s="38" t="str">
        <f>IF(Q1202="", "NO PRIORITY", IF(ISNA(_xlfn.XLOOKUP(Q1202, Organizations!Q:Q, Organizations!P:P, "")), "NO ORG NAME", IF(_xlfn.XLOOKUP(Q1202, Organizations!Q:Q, Organizations!P:P, "")="", "NO PRIORITY", _xlfn.XLOOKUP(Q1202, Organizations!Q:Q, Organizations!P:P, ""))))</f>
        <v>NO PRIORITY</v>
      </c>
      <c r="R1202" s="9" t="str">
        <f t="shared" si="14"/>
        <v/>
      </c>
    </row>
    <row r="1203" spans="2:18" ht="30.2" customHeight="1">
      <c r="B1203" s="212" t="str">
        <f>IF(D1203="", "NO PRIORITY", IF(ISNA(_xlfn.XLOOKUP(D1203, Organizations!C:C, Organizations!B:B, "")), "NO ORG NAME", IF(_xlfn.XLOOKUP(D1203, Organizations!C:C, Organizations!B:B, "")="", "NO PRIORITY", _xlfn.XLOOKUP(D1203, Organizations!C:C, Organizations!B:B, ""))))</f>
        <v>NO PRIORITY</v>
      </c>
      <c r="C1203" s="130"/>
      <c r="D1203" s="161"/>
      <c r="E1203" s="160"/>
      <c r="F1203" s="36"/>
      <c r="G1203" s="48"/>
      <c r="H1203" s="159"/>
      <c r="I1203" s="52"/>
      <c r="J1203" s="53"/>
      <c r="K1203" s="38"/>
      <c r="L1203" s="157"/>
      <c r="M1203" s="50"/>
      <c r="N1203" s="61"/>
      <c r="O1203" s="38" t="str">
        <f>IF(Q1203="", "NO PRIORITY", IF(ISNA(_xlfn.XLOOKUP(Q1203, Organizations!Q:Q, Organizations!P:P, "")), "NO ORG NAME", IF(_xlfn.XLOOKUP(Q1203, Organizations!Q:Q, Organizations!P:P, "")="", "NO PRIORITY", _xlfn.XLOOKUP(Q1203, Organizations!Q:Q, Organizations!P:P, ""))))</f>
        <v>NO PRIORITY</v>
      </c>
      <c r="R1203" s="9" t="str">
        <f t="shared" si="14"/>
        <v/>
      </c>
    </row>
    <row r="1204" spans="2:18" ht="30.2" customHeight="1">
      <c r="B1204" s="212" t="str">
        <f>IF(D1204="", "NO PRIORITY", IF(ISNA(_xlfn.XLOOKUP(D1204, Organizations!C:C, Organizations!B:B, "")), "NO ORG NAME", IF(_xlfn.XLOOKUP(D1204, Organizations!C:C, Organizations!B:B, "")="", "NO PRIORITY", _xlfn.XLOOKUP(D1204, Organizations!C:C, Organizations!B:B, ""))))</f>
        <v>NO PRIORITY</v>
      </c>
      <c r="C1204" s="130"/>
      <c r="D1204" s="161"/>
      <c r="E1204" s="160"/>
      <c r="F1204" s="36"/>
      <c r="G1204" s="48"/>
      <c r="H1204" s="159"/>
      <c r="I1204" s="52"/>
      <c r="J1204" s="53"/>
      <c r="K1204" s="38"/>
      <c r="L1204" s="157"/>
      <c r="M1204" s="50"/>
      <c r="N1204" s="61"/>
      <c r="O1204" s="38" t="str">
        <f>IF(Q1204="", "NO PRIORITY", IF(ISNA(_xlfn.XLOOKUP(Q1204, Organizations!Q:Q, Organizations!P:P, "")), "NO ORG NAME", IF(_xlfn.XLOOKUP(Q1204, Organizations!Q:Q, Organizations!P:P, "")="", "NO PRIORITY", _xlfn.XLOOKUP(Q1204, Organizations!Q:Q, Organizations!P:P, ""))))</f>
        <v>NO PRIORITY</v>
      </c>
      <c r="R1204" s="9" t="str">
        <f t="shared" si="14"/>
        <v/>
      </c>
    </row>
    <row r="1205" spans="2:18" ht="30.2" customHeight="1">
      <c r="B1205" s="212" t="str">
        <f>IF(D1205="", "NO PRIORITY", IF(ISNA(_xlfn.XLOOKUP(D1205, Organizations!C:C, Organizations!B:B, "")), "NO ORG NAME", IF(_xlfn.XLOOKUP(D1205, Organizations!C:C, Organizations!B:B, "")="", "NO PRIORITY", _xlfn.XLOOKUP(D1205, Organizations!C:C, Organizations!B:B, ""))))</f>
        <v>NO PRIORITY</v>
      </c>
      <c r="C1205" s="130"/>
      <c r="D1205" s="161"/>
      <c r="E1205" s="160"/>
      <c r="F1205" s="36"/>
      <c r="G1205" s="48"/>
      <c r="H1205" s="159"/>
      <c r="I1205" s="52"/>
      <c r="J1205" s="53"/>
      <c r="K1205" s="38"/>
      <c r="L1205" s="157"/>
      <c r="M1205" s="50"/>
      <c r="N1205" s="61"/>
      <c r="O1205" s="38" t="str">
        <f>IF(Q1205="", "NO PRIORITY", IF(ISNA(_xlfn.XLOOKUP(Q1205, Organizations!Q:Q, Organizations!P:P, "")), "NO ORG NAME", IF(_xlfn.XLOOKUP(Q1205, Organizations!Q:Q, Organizations!P:P, "")="", "NO PRIORITY", _xlfn.XLOOKUP(Q1205, Organizations!Q:Q, Organizations!P:P, ""))))</f>
        <v>NO PRIORITY</v>
      </c>
      <c r="R1205" s="9" t="str">
        <f t="shared" si="14"/>
        <v/>
      </c>
    </row>
    <row r="1206" spans="2:18" ht="30.2" customHeight="1">
      <c r="B1206" s="212" t="str">
        <f>IF(D1206="", "NO PRIORITY", IF(ISNA(_xlfn.XLOOKUP(D1206, Organizations!C:C, Organizations!B:B, "")), "NO ORG NAME", IF(_xlfn.XLOOKUP(D1206, Organizations!C:C, Organizations!B:B, "")="", "NO PRIORITY", _xlfn.XLOOKUP(D1206, Organizations!C:C, Organizations!B:B, ""))))</f>
        <v>NO PRIORITY</v>
      </c>
      <c r="C1206" s="130"/>
      <c r="D1206" s="161"/>
      <c r="E1206" s="160"/>
      <c r="F1206" s="36"/>
      <c r="G1206" s="48"/>
      <c r="H1206" s="159"/>
      <c r="I1206" s="52"/>
      <c r="J1206" s="53"/>
      <c r="K1206" s="38"/>
      <c r="L1206" s="157"/>
      <c r="M1206" s="50"/>
      <c r="N1206" s="61"/>
      <c r="O1206" s="38" t="str">
        <f>IF(Q1206="", "NO PRIORITY", IF(ISNA(_xlfn.XLOOKUP(Q1206, Organizations!Q:Q, Organizations!P:P, "")), "NO ORG NAME", IF(_xlfn.XLOOKUP(Q1206, Organizations!Q:Q, Organizations!P:P, "")="", "NO PRIORITY", _xlfn.XLOOKUP(Q1206, Organizations!Q:Q, Organizations!P:P, ""))))</f>
        <v>NO PRIORITY</v>
      </c>
      <c r="R1206" s="9" t="str">
        <f t="shared" si="14"/>
        <v/>
      </c>
    </row>
    <row r="1207" spans="2:18" ht="30.2" customHeight="1">
      <c r="B1207" s="212" t="str">
        <f>IF(D1207="", "NO PRIORITY", IF(ISNA(_xlfn.XLOOKUP(D1207, Organizations!C:C, Organizations!B:B, "")), "NO ORG NAME", IF(_xlfn.XLOOKUP(D1207, Organizations!C:C, Organizations!B:B, "")="", "NO PRIORITY", _xlfn.XLOOKUP(D1207, Organizations!C:C, Organizations!B:B, ""))))</f>
        <v>NO PRIORITY</v>
      </c>
      <c r="C1207" s="130"/>
      <c r="D1207" s="161"/>
      <c r="E1207" s="160"/>
      <c r="F1207" s="36"/>
      <c r="G1207" s="48"/>
      <c r="H1207" s="159"/>
      <c r="I1207" s="52"/>
      <c r="J1207" s="53"/>
      <c r="K1207" s="38"/>
      <c r="L1207" s="157"/>
      <c r="M1207" s="50"/>
      <c r="N1207" s="61"/>
      <c r="O1207" s="38" t="str">
        <f>IF(Q1207="", "NO PRIORITY", IF(ISNA(_xlfn.XLOOKUP(Q1207, Organizations!Q:Q, Organizations!P:P, "")), "NO ORG NAME", IF(_xlfn.XLOOKUP(Q1207, Organizations!Q:Q, Organizations!P:P, "")="", "NO PRIORITY", _xlfn.XLOOKUP(Q1207, Organizations!Q:Q, Organizations!P:P, ""))))</f>
        <v>NO PRIORITY</v>
      </c>
      <c r="R1207" s="9" t="str">
        <f t="shared" si="14"/>
        <v/>
      </c>
    </row>
    <row r="1208" spans="2:18" ht="30.2" customHeight="1">
      <c r="B1208" s="212" t="str">
        <f>IF(D1208="", "NO PRIORITY", IF(ISNA(_xlfn.XLOOKUP(D1208, Organizations!C:C, Organizations!B:B, "")), "NO ORG NAME", IF(_xlfn.XLOOKUP(D1208, Organizations!C:C, Organizations!B:B, "")="", "NO PRIORITY", _xlfn.XLOOKUP(D1208, Organizations!C:C, Organizations!B:B, ""))))</f>
        <v>NO PRIORITY</v>
      </c>
      <c r="C1208" s="130"/>
      <c r="D1208" s="161"/>
      <c r="E1208" s="160"/>
      <c r="F1208" s="36"/>
      <c r="G1208" s="48"/>
      <c r="H1208" s="159"/>
      <c r="I1208" s="52"/>
      <c r="J1208" s="53"/>
      <c r="K1208" s="38"/>
      <c r="L1208" s="157"/>
      <c r="M1208" s="50"/>
      <c r="N1208" s="61"/>
      <c r="O1208" s="38" t="str">
        <f>IF(Q1208="", "NO PRIORITY", IF(ISNA(_xlfn.XLOOKUP(Q1208, Organizations!Q:Q, Organizations!P:P, "")), "NO ORG NAME", IF(_xlfn.XLOOKUP(Q1208, Organizations!Q:Q, Organizations!P:P, "")="", "NO PRIORITY", _xlfn.XLOOKUP(Q1208, Organizations!Q:Q, Organizations!P:P, ""))))</f>
        <v>NO PRIORITY</v>
      </c>
      <c r="R1208" s="9" t="str">
        <f t="shared" si="14"/>
        <v/>
      </c>
    </row>
    <row r="1209" spans="2:18" ht="30.2" customHeight="1">
      <c r="B1209" s="212" t="str">
        <f>IF(D1209="", "NO PRIORITY", IF(ISNA(_xlfn.XLOOKUP(D1209, Organizations!C:C, Organizations!B:B, "")), "NO ORG NAME", IF(_xlfn.XLOOKUP(D1209, Organizations!C:C, Organizations!B:B, "")="", "NO PRIORITY", _xlfn.XLOOKUP(D1209, Organizations!C:C, Organizations!B:B, ""))))</f>
        <v>NO PRIORITY</v>
      </c>
      <c r="C1209" s="130"/>
      <c r="D1209" s="161"/>
      <c r="E1209" s="160"/>
      <c r="F1209" s="36"/>
      <c r="G1209" s="48"/>
      <c r="H1209" s="159"/>
      <c r="I1209" s="52"/>
      <c r="J1209" s="53"/>
      <c r="K1209" s="38"/>
      <c r="L1209" s="157"/>
      <c r="M1209" s="50"/>
      <c r="N1209" s="61"/>
      <c r="O1209" s="38" t="str">
        <f>IF(Q1209="", "NO PRIORITY", IF(ISNA(_xlfn.XLOOKUP(Q1209, Organizations!Q:Q, Organizations!P:P, "")), "NO ORG NAME", IF(_xlfn.XLOOKUP(Q1209, Organizations!Q:Q, Organizations!P:P, "")="", "NO PRIORITY", _xlfn.XLOOKUP(Q1209, Organizations!Q:Q, Organizations!P:P, ""))))</f>
        <v>NO PRIORITY</v>
      </c>
      <c r="R1209" s="9" t="str">
        <f t="shared" si="14"/>
        <v/>
      </c>
    </row>
    <row r="1210" spans="2:18" ht="30.2" customHeight="1">
      <c r="B1210" s="212" t="str">
        <f>IF(D1210="", "NO PRIORITY", IF(ISNA(_xlfn.XLOOKUP(D1210, Organizations!C:C, Organizations!B:B, "")), "NO ORG NAME", IF(_xlfn.XLOOKUP(D1210, Organizations!C:C, Organizations!B:B, "")="", "NO PRIORITY", _xlfn.XLOOKUP(D1210, Organizations!C:C, Organizations!B:B, ""))))</f>
        <v>NO PRIORITY</v>
      </c>
      <c r="C1210" s="130"/>
      <c r="D1210" s="161"/>
      <c r="E1210" s="160"/>
      <c r="F1210" s="36"/>
      <c r="G1210" s="48"/>
      <c r="H1210" s="159"/>
      <c r="I1210" s="52"/>
      <c r="J1210" s="53"/>
      <c r="K1210" s="38"/>
      <c r="L1210" s="157"/>
      <c r="M1210" s="50"/>
      <c r="N1210" s="61"/>
      <c r="O1210" s="38" t="str">
        <f>IF(Q1210="", "NO PRIORITY", IF(ISNA(_xlfn.XLOOKUP(Q1210, Organizations!Q:Q, Organizations!P:P, "")), "NO ORG NAME", IF(_xlfn.XLOOKUP(Q1210, Organizations!Q:Q, Organizations!P:P, "")="", "NO PRIORITY", _xlfn.XLOOKUP(Q1210, Organizations!Q:Q, Organizations!P:P, ""))))</f>
        <v>NO PRIORITY</v>
      </c>
      <c r="R1210" s="9" t="str">
        <f t="shared" si="14"/>
        <v/>
      </c>
    </row>
    <row r="1211" spans="2:18" ht="30.2" customHeight="1">
      <c r="B1211" s="212" t="str">
        <f>IF(D1211="", "NO PRIORITY", IF(ISNA(_xlfn.XLOOKUP(D1211, Organizations!C:C, Organizations!B:B, "")), "NO ORG NAME", IF(_xlfn.XLOOKUP(D1211, Organizations!C:C, Organizations!B:B, "")="", "NO PRIORITY", _xlfn.XLOOKUP(D1211, Organizations!C:C, Organizations!B:B, ""))))</f>
        <v>NO PRIORITY</v>
      </c>
      <c r="C1211" s="130"/>
      <c r="D1211" s="161"/>
      <c r="E1211" s="160"/>
      <c r="F1211" s="36"/>
      <c r="G1211" s="48"/>
      <c r="H1211" s="159"/>
      <c r="I1211" s="52"/>
      <c r="J1211" s="53"/>
      <c r="K1211" s="38"/>
      <c r="L1211" s="157"/>
      <c r="M1211" s="50"/>
      <c r="N1211" s="61"/>
      <c r="O1211" s="38" t="str">
        <f>IF(Q1211="", "NO PRIORITY", IF(ISNA(_xlfn.XLOOKUP(Q1211, Organizations!Q:Q, Organizations!P:P, "")), "NO ORG NAME", IF(_xlfn.XLOOKUP(Q1211, Organizations!Q:Q, Organizations!P:P, "")="", "NO PRIORITY", _xlfn.XLOOKUP(Q1211, Organizations!Q:Q, Organizations!P:P, ""))))</f>
        <v>NO PRIORITY</v>
      </c>
      <c r="R1211" s="9" t="str">
        <f t="shared" si="14"/>
        <v/>
      </c>
    </row>
    <row r="1212" spans="2:18" ht="30.2" customHeight="1">
      <c r="B1212" s="212" t="str">
        <f>IF(D1212="", "NO PRIORITY", IF(ISNA(_xlfn.XLOOKUP(D1212, Organizations!C:C, Organizations!B:B, "")), "NO ORG NAME", IF(_xlfn.XLOOKUP(D1212, Organizations!C:C, Organizations!B:B, "")="", "NO PRIORITY", _xlfn.XLOOKUP(D1212, Organizations!C:C, Organizations!B:B, ""))))</f>
        <v>NO PRIORITY</v>
      </c>
      <c r="C1212" s="130"/>
      <c r="D1212" s="161"/>
      <c r="E1212" s="160"/>
      <c r="F1212" s="36"/>
      <c r="G1212" s="48"/>
      <c r="H1212" s="159"/>
      <c r="I1212" s="52"/>
      <c r="J1212" s="53"/>
      <c r="K1212" s="38"/>
      <c r="L1212" s="157"/>
      <c r="M1212" s="50"/>
      <c r="N1212" s="61"/>
      <c r="O1212" s="38" t="str">
        <f>IF(Q1212="", "NO PRIORITY", IF(ISNA(_xlfn.XLOOKUP(Q1212, Organizations!Q:Q, Organizations!P:P, "")), "NO ORG NAME", IF(_xlfn.XLOOKUP(Q1212, Organizations!Q:Q, Organizations!P:P, "")="", "NO PRIORITY", _xlfn.XLOOKUP(Q1212, Organizations!Q:Q, Organizations!P:P, ""))))</f>
        <v>NO PRIORITY</v>
      </c>
      <c r="R1212" s="9" t="str">
        <f t="shared" si="14"/>
        <v/>
      </c>
    </row>
    <row r="1213" spans="2:18" ht="30.2" customHeight="1">
      <c r="B1213" s="212" t="str">
        <f>IF(D1213="", "NO PRIORITY", IF(ISNA(_xlfn.XLOOKUP(D1213, Organizations!C:C, Organizations!B:B, "")), "NO ORG NAME", IF(_xlfn.XLOOKUP(D1213, Organizations!C:C, Organizations!B:B, "")="", "NO PRIORITY", _xlfn.XLOOKUP(D1213, Organizations!C:C, Organizations!B:B, ""))))</f>
        <v>NO PRIORITY</v>
      </c>
      <c r="C1213" s="130"/>
      <c r="D1213" s="161"/>
      <c r="E1213" s="160"/>
      <c r="F1213" s="36"/>
      <c r="G1213" s="48"/>
      <c r="H1213" s="159"/>
      <c r="I1213" s="52"/>
      <c r="J1213" s="53"/>
      <c r="K1213" s="38"/>
      <c r="L1213" s="157"/>
      <c r="M1213" s="50"/>
      <c r="N1213" s="61"/>
      <c r="O1213" s="38" t="str">
        <f>IF(Q1213="", "NO PRIORITY", IF(ISNA(_xlfn.XLOOKUP(Q1213, Organizations!Q:Q, Organizations!P:P, "")), "NO ORG NAME", IF(_xlfn.XLOOKUP(Q1213, Organizations!Q:Q, Organizations!P:P, "")="", "NO PRIORITY", _xlfn.XLOOKUP(Q1213, Organizations!Q:Q, Organizations!P:P, ""))))</f>
        <v>NO PRIORITY</v>
      </c>
      <c r="R1213" s="9" t="str">
        <f t="shared" si="14"/>
        <v/>
      </c>
    </row>
    <row r="1214" spans="2:18" ht="30.2" customHeight="1">
      <c r="B1214" s="212" t="str">
        <f>IF(D1214="", "NO PRIORITY", IF(ISNA(_xlfn.XLOOKUP(D1214, Organizations!C:C, Organizations!B:B, "")), "NO ORG NAME", IF(_xlfn.XLOOKUP(D1214, Organizations!C:C, Organizations!B:B, "")="", "NO PRIORITY", _xlfn.XLOOKUP(D1214, Organizations!C:C, Organizations!B:B, ""))))</f>
        <v>NO PRIORITY</v>
      </c>
      <c r="C1214" s="130"/>
      <c r="D1214" s="161"/>
      <c r="E1214" s="160"/>
      <c r="F1214" s="36"/>
      <c r="G1214" s="48"/>
      <c r="H1214" s="159"/>
      <c r="I1214" s="52"/>
      <c r="J1214" s="53"/>
      <c r="K1214" s="38"/>
      <c r="L1214" s="157"/>
      <c r="M1214" s="50"/>
      <c r="N1214" s="61"/>
      <c r="O1214" s="38" t="str">
        <f>IF(Q1214="", "NO PRIORITY", IF(ISNA(_xlfn.XLOOKUP(Q1214, Organizations!Q:Q, Organizations!P:P, "")), "NO ORG NAME", IF(_xlfn.XLOOKUP(Q1214, Organizations!Q:Q, Organizations!P:P, "")="", "NO PRIORITY", _xlfn.XLOOKUP(Q1214, Organizations!Q:Q, Organizations!P:P, ""))))</f>
        <v>NO PRIORITY</v>
      </c>
      <c r="R1214" s="9" t="str">
        <f t="shared" si="14"/>
        <v/>
      </c>
    </row>
    <row r="1215" spans="2:18" ht="30.2" customHeight="1">
      <c r="B1215" s="212" t="str">
        <f>IF(D1215="", "NO PRIORITY", IF(ISNA(_xlfn.XLOOKUP(D1215, Organizations!C:C, Organizations!B:B, "")), "NO ORG NAME", IF(_xlfn.XLOOKUP(D1215, Organizations!C:C, Organizations!B:B, "")="", "NO PRIORITY", _xlfn.XLOOKUP(D1215, Organizations!C:C, Organizations!B:B, ""))))</f>
        <v>NO PRIORITY</v>
      </c>
      <c r="C1215" s="130"/>
      <c r="D1215" s="161"/>
      <c r="E1215" s="160"/>
      <c r="F1215" s="36"/>
      <c r="G1215" s="48"/>
      <c r="H1215" s="159"/>
      <c r="I1215" s="52"/>
      <c r="J1215" s="53"/>
      <c r="K1215" s="38"/>
      <c r="L1215" s="157"/>
      <c r="M1215" s="50"/>
      <c r="N1215" s="61"/>
      <c r="O1215" s="38" t="str">
        <f>IF(Q1215="", "NO PRIORITY", IF(ISNA(_xlfn.XLOOKUP(Q1215, Organizations!Q:Q, Organizations!P:P, "")), "NO ORG NAME", IF(_xlfn.XLOOKUP(Q1215, Organizations!Q:Q, Organizations!P:P, "")="", "NO PRIORITY", _xlfn.XLOOKUP(Q1215, Organizations!Q:Q, Organizations!P:P, ""))))</f>
        <v>NO PRIORITY</v>
      </c>
      <c r="R1215" s="9" t="str">
        <f t="shared" si="14"/>
        <v/>
      </c>
    </row>
    <row r="1216" spans="2:18" ht="30.2" customHeight="1">
      <c r="B1216" s="212" t="str">
        <f>IF(D1216="", "NO PRIORITY", IF(ISNA(_xlfn.XLOOKUP(D1216, Organizations!C:C, Organizations!B:B, "")), "NO ORG NAME", IF(_xlfn.XLOOKUP(D1216, Organizations!C:C, Organizations!B:B, "")="", "NO PRIORITY", _xlfn.XLOOKUP(D1216, Organizations!C:C, Organizations!B:B, ""))))</f>
        <v>NO PRIORITY</v>
      </c>
      <c r="C1216" s="130"/>
      <c r="D1216" s="161"/>
      <c r="E1216" s="160"/>
      <c r="F1216" s="36"/>
      <c r="G1216" s="48"/>
      <c r="H1216" s="159"/>
      <c r="I1216" s="52"/>
      <c r="J1216" s="53"/>
      <c r="K1216" s="38"/>
      <c r="L1216" s="157"/>
      <c r="M1216" s="50"/>
      <c r="N1216" s="61"/>
      <c r="O1216" s="38" t="str">
        <f>IF(Q1216="", "NO PRIORITY", IF(ISNA(_xlfn.XLOOKUP(Q1216, Organizations!Q:Q, Organizations!P:P, "")), "NO ORG NAME", IF(_xlfn.XLOOKUP(Q1216, Organizations!Q:Q, Organizations!P:P, "")="", "NO PRIORITY", _xlfn.XLOOKUP(Q1216, Organizations!Q:Q, Organizations!P:P, ""))))</f>
        <v>NO PRIORITY</v>
      </c>
      <c r="R1216" s="9" t="str">
        <f t="shared" si="14"/>
        <v/>
      </c>
    </row>
    <row r="1217" spans="2:18" ht="30.2" customHeight="1">
      <c r="B1217" s="212" t="str">
        <f>IF(D1217="", "NO PRIORITY", IF(ISNA(_xlfn.XLOOKUP(D1217, Organizations!C:C, Organizations!B:B, "")), "NO ORG NAME", IF(_xlfn.XLOOKUP(D1217, Organizations!C:C, Organizations!B:B, "")="", "NO PRIORITY", _xlfn.XLOOKUP(D1217, Organizations!C:C, Organizations!B:B, ""))))</f>
        <v>NO PRIORITY</v>
      </c>
      <c r="C1217" s="130"/>
      <c r="D1217" s="161"/>
      <c r="E1217" s="160"/>
      <c r="F1217" s="36"/>
      <c r="G1217" s="48"/>
      <c r="H1217" s="159"/>
      <c r="I1217" s="52"/>
      <c r="J1217" s="53"/>
      <c r="K1217" s="38"/>
      <c r="L1217" s="157"/>
      <c r="M1217" s="50"/>
      <c r="N1217" s="61"/>
      <c r="O1217" s="38" t="str">
        <f>IF(Q1217="", "NO PRIORITY", IF(ISNA(_xlfn.XLOOKUP(Q1217, Organizations!Q:Q, Organizations!P:P, "")), "NO ORG NAME", IF(_xlfn.XLOOKUP(Q1217, Organizations!Q:Q, Organizations!P:P, "")="", "NO PRIORITY", _xlfn.XLOOKUP(Q1217, Organizations!Q:Q, Organizations!P:P, ""))))</f>
        <v>NO PRIORITY</v>
      </c>
      <c r="R1217" s="9" t="str">
        <f t="shared" si="14"/>
        <v/>
      </c>
    </row>
    <row r="1218" spans="2:18" ht="30.2" customHeight="1">
      <c r="B1218" s="212" t="str">
        <f>IF(D1218="", "NO PRIORITY", IF(ISNA(_xlfn.XLOOKUP(D1218, Organizations!C:C, Organizations!B:B, "")), "NO ORG NAME", IF(_xlfn.XLOOKUP(D1218, Organizations!C:C, Organizations!B:B, "")="", "NO PRIORITY", _xlfn.XLOOKUP(D1218, Organizations!C:C, Organizations!B:B, ""))))</f>
        <v>NO PRIORITY</v>
      </c>
      <c r="C1218" s="130"/>
      <c r="D1218" s="161"/>
      <c r="E1218" s="160"/>
      <c r="F1218" s="36"/>
      <c r="G1218" s="48"/>
      <c r="H1218" s="159"/>
      <c r="I1218" s="52"/>
      <c r="J1218" s="53"/>
      <c r="K1218" s="38"/>
      <c r="L1218" s="157"/>
      <c r="M1218" s="50"/>
      <c r="N1218" s="61"/>
      <c r="O1218" s="38" t="str">
        <f>IF(Q1218="", "NO PRIORITY", IF(ISNA(_xlfn.XLOOKUP(Q1218, Organizations!Q:Q, Organizations!P:P, "")), "NO ORG NAME", IF(_xlfn.XLOOKUP(Q1218, Organizations!Q:Q, Organizations!P:P, "")="", "NO PRIORITY", _xlfn.XLOOKUP(Q1218, Organizations!Q:Q, Organizations!P:P, ""))))</f>
        <v>NO PRIORITY</v>
      </c>
      <c r="R1218" s="9" t="str">
        <f t="shared" si="14"/>
        <v/>
      </c>
    </row>
    <row r="1219" spans="2:18" ht="30.2" customHeight="1">
      <c r="B1219" s="212" t="str">
        <f>IF(D1219="", "NO PRIORITY", IF(ISNA(_xlfn.XLOOKUP(D1219, Organizations!C:C, Organizations!B:B, "")), "NO ORG NAME", IF(_xlfn.XLOOKUP(D1219, Organizations!C:C, Organizations!B:B, "")="", "NO PRIORITY", _xlfn.XLOOKUP(D1219, Organizations!C:C, Organizations!B:B, ""))))</f>
        <v>NO PRIORITY</v>
      </c>
      <c r="C1219" s="130"/>
      <c r="D1219" s="161"/>
      <c r="E1219" s="160"/>
      <c r="F1219" s="36"/>
      <c r="G1219" s="48"/>
      <c r="H1219" s="159"/>
      <c r="I1219" s="52"/>
      <c r="J1219" s="53"/>
      <c r="K1219" s="38"/>
      <c r="L1219" s="157"/>
      <c r="M1219" s="50"/>
      <c r="N1219" s="61"/>
      <c r="O1219" s="38" t="str">
        <f>IF(Q1219="", "NO PRIORITY", IF(ISNA(_xlfn.XLOOKUP(Q1219, Organizations!Q:Q, Organizations!P:P, "")), "NO ORG NAME", IF(_xlfn.XLOOKUP(Q1219, Organizations!Q:Q, Organizations!P:P, "")="", "NO PRIORITY", _xlfn.XLOOKUP(Q1219, Organizations!Q:Q, Organizations!P:P, ""))))</f>
        <v>NO PRIORITY</v>
      </c>
      <c r="R1219" s="9" t="str">
        <f t="shared" si="14"/>
        <v/>
      </c>
    </row>
    <row r="1220" spans="2:18" ht="30.2" customHeight="1">
      <c r="B1220" s="212" t="str">
        <f>IF(D1220="", "NO PRIORITY", IF(ISNA(_xlfn.XLOOKUP(D1220, Organizations!C:C, Organizations!B:B, "")), "NO ORG NAME", IF(_xlfn.XLOOKUP(D1220, Organizations!C:C, Organizations!B:B, "")="", "NO PRIORITY", _xlfn.XLOOKUP(D1220, Organizations!C:C, Organizations!B:B, ""))))</f>
        <v>NO PRIORITY</v>
      </c>
      <c r="C1220" s="130"/>
      <c r="D1220" s="161"/>
      <c r="E1220" s="160"/>
      <c r="F1220" s="36"/>
      <c r="G1220" s="48"/>
      <c r="H1220" s="159"/>
      <c r="I1220" s="52"/>
      <c r="J1220" s="53"/>
      <c r="K1220" s="38"/>
      <c r="L1220" s="157"/>
      <c r="M1220" s="50"/>
      <c r="N1220" s="61"/>
      <c r="O1220" s="38" t="str">
        <f>IF(Q1220="", "NO PRIORITY", IF(ISNA(_xlfn.XLOOKUP(Q1220, Organizations!Q:Q, Organizations!P:P, "")), "NO ORG NAME", IF(_xlfn.XLOOKUP(Q1220, Organizations!Q:Q, Organizations!P:P, "")="", "NO PRIORITY", _xlfn.XLOOKUP(Q1220, Organizations!Q:Q, Organizations!P:P, ""))))</f>
        <v>NO PRIORITY</v>
      </c>
      <c r="R1220" s="9" t="str">
        <f t="shared" si="14"/>
        <v/>
      </c>
    </row>
    <row r="1221" spans="2:18" ht="30.2" customHeight="1">
      <c r="B1221" s="212" t="str">
        <f>IF(D1221="", "NO PRIORITY", IF(ISNA(_xlfn.XLOOKUP(D1221, Organizations!C:C, Organizations!B:B, "")), "NO ORG NAME", IF(_xlfn.XLOOKUP(D1221, Organizations!C:C, Organizations!B:B, "")="", "NO PRIORITY", _xlfn.XLOOKUP(D1221, Organizations!C:C, Organizations!B:B, ""))))</f>
        <v>NO PRIORITY</v>
      </c>
      <c r="C1221" s="130"/>
      <c r="D1221" s="161"/>
      <c r="E1221" s="160"/>
      <c r="F1221" s="36"/>
      <c r="G1221" s="48"/>
      <c r="H1221" s="159"/>
      <c r="I1221" s="52"/>
      <c r="J1221" s="53"/>
      <c r="K1221" s="38"/>
      <c r="L1221" s="157"/>
      <c r="M1221" s="50"/>
      <c r="N1221" s="61"/>
      <c r="O1221" s="38" t="str">
        <f>IF(Q1221="", "NO PRIORITY", IF(ISNA(_xlfn.XLOOKUP(Q1221, Organizations!Q:Q, Organizations!P:P, "")), "NO ORG NAME", IF(_xlfn.XLOOKUP(Q1221, Organizations!Q:Q, Organizations!P:P, "")="", "NO PRIORITY", _xlfn.XLOOKUP(Q1221, Organizations!Q:Q, Organizations!P:P, ""))))</f>
        <v>NO PRIORITY</v>
      </c>
      <c r="R1221" s="9" t="str">
        <f t="shared" si="14"/>
        <v/>
      </c>
    </row>
    <row r="1222" spans="2:18" ht="30.2" customHeight="1">
      <c r="B1222" s="212" t="str">
        <f>IF(D1222="", "NO PRIORITY", IF(ISNA(_xlfn.XLOOKUP(D1222, Organizations!C:C, Organizations!B:B, "")), "NO ORG NAME", IF(_xlfn.XLOOKUP(D1222, Organizations!C:C, Organizations!B:B, "")="", "NO PRIORITY", _xlfn.XLOOKUP(D1222, Organizations!C:C, Organizations!B:B, ""))))</f>
        <v>NO PRIORITY</v>
      </c>
      <c r="C1222" s="130"/>
      <c r="D1222" s="161"/>
      <c r="E1222" s="160"/>
      <c r="F1222" s="36"/>
      <c r="G1222" s="48"/>
      <c r="H1222" s="159"/>
      <c r="I1222" s="52"/>
      <c r="J1222" s="53"/>
      <c r="K1222" s="38"/>
      <c r="L1222" s="157"/>
      <c r="M1222" s="50"/>
      <c r="N1222" s="61"/>
      <c r="O1222" s="38" t="str">
        <f>IF(Q1222="", "NO PRIORITY", IF(ISNA(_xlfn.XLOOKUP(Q1222, Organizations!Q:Q, Organizations!P:P, "")), "NO ORG NAME", IF(_xlfn.XLOOKUP(Q1222, Organizations!Q:Q, Organizations!P:P, "")="", "NO PRIORITY", _xlfn.XLOOKUP(Q1222, Organizations!Q:Q, Organizations!P:P, ""))))</f>
        <v>NO PRIORITY</v>
      </c>
      <c r="R1222" s="9" t="str">
        <f t="shared" si="14"/>
        <v/>
      </c>
    </row>
    <row r="1223" spans="2:18" ht="30.2" customHeight="1">
      <c r="B1223" s="212" t="str">
        <f>IF(D1223="", "NO PRIORITY", IF(ISNA(_xlfn.XLOOKUP(D1223, Organizations!C:C, Organizations!B:B, "")), "NO ORG NAME", IF(_xlfn.XLOOKUP(D1223, Organizations!C:C, Organizations!B:B, "")="", "NO PRIORITY", _xlfn.XLOOKUP(D1223, Organizations!C:C, Organizations!B:B, ""))))</f>
        <v>NO PRIORITY</v>
      </c>
      <c r="C1223" s="130"/>
      <c r="D1223" s="161"/>
      <c r="E1223" s="160"/>
      <c r="F1223" s="36"/>
      <c r="G1223" s="48"/>
      <c r="H1223" s="159"/>
      <c r="I1223" s="52"/>
      <c r="J1223" s="53"/>
      <c r="K1223" s="38"/>
      <c r="L1223" s="157"/>
      <c r="M1223" s="50"/>
      <c r="N1223" s="61"/>
      <c r="O1223" s="38" t="str">
        <f>IF(Q1223="", "NO PRIORITY", IF(ISNA(_xlfn.XLOOKUP(Q1223, Organizations!Q:Q, Organizations!P:P, "")), "NO ORG NAME", IF(_xlfn.XLOOKUP(Q1223, Organizations!Q:Q, Organizations!P:P, "")="", "NO PRIORITY", _xlfn.XLOOKUP(Q1223, Organizations!Q:Q, Organizations!P:P, ""))))</f>
        <v>NO PRIORITY</v>
      </c>
      <c r="R1223" s="9" t="str">
        <f t="shared" si="14"/>
        <v/>
      </c>
    </row>
    <row r="1224" spans="2:18" ht="30.2" customHeight="1">
      <c r="B1224" s="212" t="str">
        <f>IF(D1224="", "NO PRIORITY", IF(ISNA(_xlfn.XLOOKUP(D1224, Organizations!C:C, Organizations!B:B, "")), "NO ORG NAME", IF(_xlfn.XLOOKUP(D1224, Organizations!C:C, Organizations!B:B, "")="", "NO PRIORITY", _xlfn.XLOOKUP(D1224, Organizations!C:C, Organizations!B:B, ""))))</f>
        <v>NO PRIORITY</v>
      </c>
      <c r="C1224" s="130"/>
      <c r="D1224" s="161"/>
      <c r="E1224" s="160"/>
      <c r="F1224" s="36"/>
      <c r="G1224" s="48"/>
      <c r="H1224" s="159"/>
      <c r="I1224" s="52"/>
      <c r="J1224" s="53"/>
      <c r="K1224" s="38"/>
      <c r="L1224" s="157"/>
      <c r="M1224" s="50"/>
      <c r="N1224" s="61"/>
      <c r="O1224" s="38" t="str">
        <f>IF(Q1224="", "NO PRIORITY", IF(ISNA(_xlfn.XLOOKUP(Q1224, Organizations!Q:Q, Organizations!P:P, "")), "NO ORG NAME", IF(_xlfn.XLOOKUP(Q1224, Organizations!Q:Q, Organizations!P:P, "")="", "NO PRIORITY", _xlfn.XLOOKUP(Q1224, Organizations!Q:Q, Organizations!P:P, ""))))</f>
        <v>NO PRIORITY</v>
      </c>
      <c r="R1224" s="9" t="str">
        <f t="shared" si="14"/>
        <v/>
      </c>
    </row>
    <row r="1225" spans="2:18" ht="30.2" customHeight="1">
      <c r="B1225" s="212" t="str">
        <f>IF(D1225="", "NO PRIORITY", IF(ISNA(_xlfn.XLOOKUP(D1225, Organizations!C:C, Organizations!B:B, "")), "NO ORG NAME", IF(_xlfn.XLOOKUP(D1225, Organizations!C:C, Organizations!B:B, "")="", "NO PRIORITY", _xlfn.XLOOKUP(D1225, Organizations!C:C, Organizations!B:B, ""))))</f>
        <v>NO PRIORITY</v>
      </c>
      <c r="C1225" s="130"/>
      <c r="D1225" s="161"/>
      <c r="E1225" s="160"/>
      <c r="F1225" s="36"/>
      <c r="G1225" s="48"/>
      <c r="H1225" s="159"/>
      <c r="I1225" s="52"/>
      <c r="J1225" s="53"/>
      <c r="K1225" s="38"/>
      <c r="L1225" s="157"/>
      <c r="M1225" s="50"/>
      <c r="N1225" s="61"/>
      <c r="O1225" s="38" t="str">
        <f>IF(Q1225="", "NO PRIORITY", IF(ISNA(_xlfn.XLOOKUP(Q1225, Organizations!Q:Q, Organizations!P:P, "")), "NO ORG NAME", IF(_xlfn.XLOOKUP(Q1225, Organizations!Q:Q, Organizations!P:P, "")="", "NO PRIORITY", _xlfn.XLOOKUP(Q1225, Organizations!Q:Q, Organizations!P:P, ""))))</f>
        <v>NO PRIORITY</v>
      </c>
      <c r="R1225" s="9" t="str">
        <f t="shared" ref="R1225:R1288" si="15">IF(D1225&lt;&gt;"", D1225 &amp; "|" &amp; C1225, "")</f>
        <v/>
      </c>
    </row>
    <row r="1226" spans="2:18" ht="30.2" customHeight="1">
      <c r="B1226" s="212" t="str">
        <f>IF(D1226="", "NO PRIORITY", IF(ISNA(_xlfn.XLOOKUP(D1226, Organizations!C:C, Organizations!B:B, "")), "NO ORG NAME", IF(_xlfn.XLOOKUP(D1226, Organizations!C:C, Organizations!B:B, "")="", "NO PRIORITY", _xlfn.XLOOKUP(D1226, Organizations!C:C, Organizations!B:B, ""))))</f>
        <v>NO PRIORITY</v>
      </c>
      <c r="C1226" s="130"/>
      <c r="D1226" s="161"/>
      <c r="E1226" s="160"/>
      <c r="F1226" s="36"/>
      <c r="G1226" s="48"/>
      <c r="H1226" s="159"/>
      <c r="I1226" s="52"/>
      <c r="J1226" s="53"/>
      <c r="K1226" s="38"/>
      <c r="L1226" s="157"/>
      <c r="M1226" s="50"/>
      <c r="N1226" s="61"/>
      <c r="O1226" s="38" t="str">
        <f>IF(Q1226="", "NO PRIORITY", IF(ISNA(_xlfn.XLOOKUP(Q1226, Organizations!Q:Q, Organizations!P:P, "")), "NO ORG NAME", IF(_xlfn.XLOOKUP(Q1226, Organizations!Q:Q, Organizations!P:P, "")="", "NO PRIORITY", _xlfn.XLOOKUP(Q1226, Organizations!Q:Q, Organizations!P:P, ""))))</f>
        <v>NO PRIORITY</v>
      </c>
      <c r="R1226" s="9" t="str">
        <f t="shared" si="15"/>
        <v/>
      </c>
    </row>
    <row r="1227" spans="2:18" ht="30.2" customHeight="1">
      <c r="B1227" s="212" t="str">
        <f>IF(D1227="", "NO PRIORITY", IF(ISNA(_xlfn.XLOOKUP(D1227, Organizations!C:C, Organizations!B:B, "")), "NO ORG NAME", IF(_xlfn.XLOOKUP(D1227, Organizations!C:C, Organizations!B:B, "")="", "NO PRIORITY", _xlfn.XLOOKUP(D1227, Organizations!C:C, Organizations!B:B, ""))))</f>
        <v>NO PRIORITY</v>
      </c>
      <c r="C1227" s="130"/>
      <c r="D1227" s="161"/>
      <c r="E1227" s="160"/>
      <c r="F1227" s="36"/>
      <c r="G1227" s="48"/>
      <c r="H1227" s="159"/>
      <c r="I1227" s="52"/>
      <c r="J1227" s="53"/>
      <c r="K1227" s="38"/>
      <c r="L1227" s="157"/>
      <c r="M1227" s="50"/>
      <c r="N1227" s="61"/>
      <c r="O1227" s="38" t="str">
        <f>IF(Q1227="", "NO PRIORITY", IF(ISNA(_xlfn.XLOOKUP(Q1227, Organizations!Q:Q, Organizations!P:P, "")), "NO ORG NAME", IF(_xlfn.XLOOKUP(Q1227, Organizations!Q:Q, Organizations!P:P, "")="", "NO PRIORITY", _xlfn.XLOOKUP(Q1227, Organizations!Q:Q, Organizations!P:P, ""))))</f>
        <v>NO PRIORITY</v>
      </c>
      <c r="R1227" s="9" t="str">
        <f t="shared" si="15"/>
        <v/>
      </c>
    </row>
    <row r="1228" spans="2:18" ht="30.2" customHeight="1">
      <c r="B1228" s="212" t="str">
        <f>IF(D1228="", "NO PRIORITY", IF(ISNA(_xlfn.XLOOKUP(D1228, Organizations!C:C, Organizations!B:B, "")), "NO ORG NAME", IF(_xlfn.XLOOKUP(D1228, Organizations!C:C, Organizations!B:B, "")="", "NO PRIORITY", _xlfn.XLOOKUP(D1228, Organizations!C:C, Organizations!B:B, ""))))</f>
        <v>NO PRIORITY</v>
      </c>
      <c r="C1228" s="130"/>
      <c r="D1228" s="161"/>
      <c r="E1228" s="160"/>
      <c r="F1228" s="36"/>
      <c r="G1228" s="48"/>
      <c r="H1228" s="159"/>
      <c r="I1228" s="52"/>
      <c r="J1228" s="53"/>
      <c r="K1228" s="38"/>
      <c r="L1228" s="157"/>
      <c r="M1228" s="50"/>
      <c r="N1228" s="61"/>
      <c r="O1228" s="38" t="str">
        <f>IF(Q1228="", "NO PRIORITY", IF(ISNA(_xlfn.XLOOKUP(Q1228, Organizations!Q:Q, Organizations!P:P, "")), "NO ORG NAME", IF(_xlfn.XLOOKUP(Q1228, Organizations!Q:Q, Organizations!P:P, "")="", "NO PRIORITY", _xlfn.XLOOKUP(Q1228, Organizations!Q:Q, Organizations!P:P, ""))))</f>
        <v>NO PRIORITY</v>
      </c>
      <c r="R1228" s="9" t="str">
        <f t="shared" si="15"/>
        <v/>
      </c>
    </row>
    <row r="1229" spans="2:18" ht="30.2" customHeight="1">
      <c r="B1229" s="212" t="str">
        <f>IF(D1229="", "NO PRIORITY", IF(ISNA(_xlfn.XLOOKUP(D1229, Organizations!C:C, Organizations!B:B, "")), "NO ORG NAME", IF(_xlfn.XLOOKUP(D1229, Organizations!C:C, Organizations!B:B, "")="", "NO PRIORITY", _xlfn.XLOOKUP(D1229, Organizations!C:C, Organizations!B:B, ""))))</f>
        <v>NO PRIORITY</v>
      </c>
      <c r="C1229" s="130"/>
      <c r="D1229" s="161"/>
      <c r="E1229" s="160"/>
      <c r="F1229" s="36"/>
      <c r="G1229" s="48"/>
      <c r="H1229" s="159"/>
      <c r="I1229" s="52"/>
      <c r="J1229" s="53"/>
      <c r="K1229" s="38"/>
      <c r="L1229" s="157"/>
      <c r="M1229" s="50"/>
      <c r="N1229" s="61"/>
      <c r="O1229" s="38" t="str">
        <f>IF(Q1229="", "NO PRIORITY", IF(ISNA(_xlfn.XLOOKUP(Q1229, Organizations!Q:Q, Organizations!P:P, "")), "NO ORG NAME", IF(_xlfn.XLOOKUP(Q1229, Organizations!Q:Q, Organizations!P:P, "")="", "NO PRIORITY", _xlfn.XLOOKUP(Q1229, Organizations!Q:Q, Organizations!P:P, ""))))</f>
        <v>NO PRIORITY</v>
      </c>
      <c r="R1229" s="9" t="str">
        <f t="shared" si="15"/>
        <v/>
      </c>
    </row>
    <row r="1230" spans="2:18" ht="30.2" customHeight="1">
      <c r="B1230" s="212" t="str">
        <f>IF(D1230="", "NO PRIORITY", IF(ISNA(_xlfn.XLOOKUP(D1230, Organizations!C:C, Organizations!B:B, "")), "NO ORG NAME", IF(_xlfn.XLOOKUP(D1230, Organizations!C:C, Organizations!B:B, "")="", "NO PRIORITY", _xlfn.XLOOKUP(D1230, Organizations!C:C, Organizations!B:B, ""))))</f>
        <v>NO PRIORITY</v>
      </c>
      <c r="C1230" s="130"/>
      <c r="D1230" s="161"/>
      <c r="E1230" s="160"/>
      <c r="F1230" s="36"/>
      <c r="G1230" s="48"/>
      <c r="H1230" s="159"/>
      <c r="I1230" s="52"/>
      <c r="J1230" s="53"/>
      <c r="K1230" s="38"/>
      <c r="L1230" s="157"/>
      <c r="M1230" s="50"/>
      <c r="N1230" s="61"/>
      <c r="O1230" s="38" t="str">
        <f>IF(Q1230="", "NO PRIORITY", IF(ISNA(_xlfn.XLOOKUP(Q1230, Organizations!Q:Q, Organizations!P:P, "")), "NO ORG NAME", IF(_xlfn.XLOOKUP(Q1230, Organizations!Q:Q, Organizations!P:P, "")="", "NO PRIORITY", _xlfn.XLOOKUP(Q1230, Organizations!Q:Q, Organizations!P:P, ""))))</f>
        <v>NO PRIORITY</v>
      </c>
      <c r="R1230" s="9" t="str">
        <f t="shared" si="15"/>
        <v/>
      </c>
    </row>
    <row r="1231" spans="2:18" ht="30.2" customHeight="1">
      <c r="B1231" s="212" t="str">
        <f>IF(D1231="", "NO PRIORITY", IF(ISNA(_xlfn.XLOOKUP(D1231, Organizations!C:C, Organizations!B:B, "")), "NO ORG NAME", IF(_xlfn.XLOOKUP(D1231, Organizations!C:C, Organizations!B:B, "")="", "NO PRIORITY", _xlfn.XLOOKUP(D1231, Organizations!C:C, Organizations!B:B, ""))))</f>
        <v>NO PRIORITY</v>
      </c>
      <c r="C1231" s="130"/>
      <c r="D1231" s="161"/>
      <c r="E1231" s="160"/>
      <c r="F1231" s="36"/>
      <c r="G1231" s="48"/>
      <c r="H1231" s="159"/>
      <c r="I1231" s="52"/>
      <c r="J1231" s="53"/>
      <c r="K1231" s="38"/>
      <c r="L1231" s="157"/>
      <c r="M1231" s="50"/>
      <c r="N1231" s="61"/>
      <c r="O1231" s="38" t="str">
        <f>IF(Q1231="", "NO PRIORITY", IF(ISNA(_xlfn.XLOOKUP(Q1231, Organizations!Q:Q, Organizations!P:P, "")), "NO ORG NAME", IF(_xlfn.XLOOKUP(Q1231, Organizations!Q:Q, Organizations!P:P, "")="", "NO PRIORITY", _xlfn.XLOOKUP(Q1231, Organizations!Q:Q, Organizations!P:P, ""))))</f>
        <v>NO PRIORITY</v>
      </c>
      <c r="R1231" s="9" t="str">
        <f t="shared" si="15"/>
        <v/>
      </c>
    </row>
    <row r="1232" spans="2:18" ht="30.2" customHeight="1">
      <c r="B1232" s="212" t="str">
        <f>IF(D1232="", "NO PRIORITY", IF(ISNA(_xlfn.XLOOKUP(D1232, Organizations!C:C, Organizations!B:B, "")), "NO ORG NAME", IF(_xlfn.XLOOKUP(D1232, Organizations!C:C, Organizations!B:B, "")="", "NO PRIORITY", _xlfn.XLOOKUP(D1232, Organizations!C:C, Organizations!B:B, ""))))</f>
        <v>NO PRIORITY</v>
      </c>
      <c r="C1232" s="130"/>
      <c r="D1232" s="161"/>
      <c r="E1232" s="160"/>
      <c r="F1232" s="36"/>
      <c r="G1232" s="48"/>
      <c r="H1232" s="159"/>
      <c r="I1232" s="52"/>
      <c r="J1232" s="53"/>
      <c r="K1232" s="38"/>
      <c r="L1232" s="157"/>
      <c r="M1232" s="50"/>
      <c r="N1232" s="61"/>
      <c r="O1232" s="38" t="str">
        <f>IF(Q1232="", "NO PRIORITY", IF(ISNA(_xlfn.XLOOKUP(Q1232, Organizations!Q:Q, Organizations!P:P, "")), "NO ORG NAME", IF(_xlfn.XLOOKUP(Q1232, Organizations!Q:Q, Organizations!P:P, "")="", "NO PRIORITY", _xlfn.XLOOKUP(Q1232, Organizations!Q:Q, Organizations!P:P, ""))))</f>
        <v>NO PRIORITY</v>
      </c>
      <c r="R1232" s="9" t="str">
        <f t="shared" si="15"/>
        <v/>
      </c>
    </row>
    <row r="1233" spans="2:18" ht="30.2" customHeight="1">
      <c r="B1233" s="212" t="str">
        <f>IF(D1233="", "NO PRIORITY", IF(ISNA(_xlfn.XLOOKUP(D1233, Organizations!C:C, Organizations!B:B, "")), "NO ORG NAME", IF(_xlfn.XLOOKUP(D1233, Organizations!C:C, Organizations!B:B, "")="", "NO PRIORITY", _xlfn.XLOOKUP(D1233, Organizations!C:C, Organizations!B:B, ""))))</f>
        <v>NO PRIORITY</v>
      </c>
      <c r="C1233" s="130"/>
      <c r="D1233" s="161"/>
      <c r="E1233" s="160"/>
      <c r="F1233" s="36"/>
      <c r="G1233" s="48"/>
      <c r="H1233" s="159"/>
      <c r="I1233" s="52"/>
      <c r="J1233" s="53"/>
      <c r="K1233" s="38"/>
      <c r="L1233" s="157"/>
      <c r="M1233" s="50"/>
      <c r="N1233" s="61"/>
      <c r="O1233" s="38" t="str">
        <f>IF(Q1233="", "NO PRIORITY", IF(ISNA(_xlfn.XLOOKUP(Q1233, Organizations!Q:Q, Organizations!P:P, "")), "NO ORG NAME", IF(_xlfn.XLOOKUP(Q1233, Organizations!Q:Q, Organizations!P:P, "")="", "NO PRIORITY", _xlfn.XLOOKUP(Q1233, Organizations!Q:Q, Organizations!P:P, ""))))</f>
        <v>NO PRIORITY</v>
      </c>
      <c r="R1233" s="9" t="str">
        <f t="shared" si="15"/>
        <v/>
      </c>
    </row>
    <row r="1234" spans="2:18" ht="30.2" customHeight="1">
      <c r="B1234" s="212" t="str">
        <f>IF(D1234="", "NO PRIORITY", IF(ISNA(_xlfn.XLOOKUP(D1234, Organizations!C:C, Organizations!B:B, "")), "NO ORG NAME", IF(_xlfn.XLOOKUP(D1234, Organizations!C:C, Organizations!B:B, "")="", "NO PRIORITY", _xlfn.XLOOKUP(D1234, Organizations!C:C, Organizations!B:B, ""))))</f>
        <v>NO PRIORITY</v>
      </c>
      <c r="C1234" s="130"/>
      <c r="D1234" s="161"/>
      <c r="E1234" s="160"/>
      <c r="F1234" s="36"/>
      <c r="G1234" s="48"/>
      <c r="H1234" s="159"/>
      <c r="I1234" s="52"/>
      <c r="J1234" s="53"/>
      <c r="K1234" s="38"/>
      <c r="L1234" s="157"/>
      <c r="M1234" s="50"/>
      <c r="N1234" s="61"/>
      <c r="O1234" s="38" t="str">
        <f>IF(Q1234="", "NO PRIORITY", IF(ISNA(_xlfn.XLOOKUP(Q1234, Organizations!Q:Q, Organizations!P:P, "")), "NO ORG NAME", IF(_xlfn.XLOOKUP(Q1234, Organizations!Q:Q, Organizations!P:P, "")="", "NO PRIORITY", _xlfn.XLOOKUP(Q1234, Organizations!Q:Q, Organizations!P:P, ""))))</f>
        <v>NO PRIORITY</v>
      </c>
      <c r="R1234" s="9" t="str">
        <f t="shared" si="15"/>
        <v/>
      </c>
    </row>
    <row r="1235" spans="2:18" ht="30.2" customHeight="1">
      <c r="B1235" s="212" t="str">
        <f>IF(D1235="", "NO PRIORITY", IF(ISNA(_xlfn.XLOOKUP(D1235, Organizations!C:C, Organizations!B:B, "")), "NO ORG NAME", IF(_xlfn.XLOOKUP(D1235, Organizations!C:C, Organizations!B:B, "")="", "NO PRIORITY", _xlfn.XLOOKUP(D1235, Organizations!C:C, Organizations!B:B, ""))))</f>
        <v>NO PRIORITY</v>
      </c>
      <c r="C1235" s="130"/>
      <c r="D1235" s="161"/>
      <c r="E1235" s="160"/>
      <c r="F1235" s="36"/>
      <c r="G1235" s="48"/>
      <c r="H1235" s="159"/>
      <c r="I1235" s="52"/>
      <c r="J1235" s="53"/>
      <c r="K1235" s="38"/>
      <c r="L1235" s="157"/>
      <c r="M1235" s="50"/>
      <c r="N1235" s="61"/>
      <c r="O1235" s="38" t="str">
        <f>IF(Q1235="", "NO PRIORITY", IF(ISNA(_xlfn.XLOOKUP(Q1235, Organizations!Q:Q, Organizations!P:P, "")), "NO ORG NAME", IF(_xlfn.XLOOKUP(Q1235, Organizations!Q:Q, Organizations!P:P, "")="", "NO PRIORITY", _xlfn.XLOOKUP(Q1235, Organizations!Q:Q, Organizations!P:P, ""))))</f>
        <v>NO PRIORITY</v>
      </c>
      <c r="R1235" s="9" t="str">
        <f t="shared" si="15"/>
        <v/>
      </c>
    </row>
    <row r="1236" spans="2:18" ht="30.2" customHeight="1">
      <c r="B1236" s="212" t="str">
        <f>IF(D1236="", "NO PRIORITY", IF(ISNA(_xlfn.XLOOKUP(D1236, Organizations!C:C, Organizations!B:B, "")), "NO ORG NAME", IF(_xlfn.XLOOKUP(D1236, Organizations!C:C, Organizations!B:B, "")="", "NO PRIORITY", _xlfn.XLOOKUP(D1236, Organizations!C:C, Organizations!B:B, ""))))</f>
        <v>NO PRIORITY</v>
      </c>
      <c r="C1236" s="130"/>
      <c r="D1236" s="161"/>
      <c r="E1236" s="160"/>
      <c r="F1236" s="36"/>
      <c r="G1236" s="48"/>
      <c r="H1236" s="159"/>
      <c r="I1236" s="52"/>
      <c r="J1236" s="53"/>
      <c r="K1236" s="38"/>
      <c r="L1236" s="157"/>
      <c r="M1236" s="50"/>
      <c r="N1236" s="61"/>
      <c r="O1236" s="38" t="str">
        <f>IF(Q1236="", "NO PRIORITY", IF(ISNA(_xlfn.XLOOKUP(Q1236, Organizations!Q:Q, Organizations!P:P, "")), "NO ORG NAME", IF(_xlfn.XLOOKUP(Q1236, Organizations!Q:Q, Organizations!P:P, "")="", "NO PRIORITY", _xlfn.XLOOKUP(Q1236, Organizations!Q:Q, Organizations!P:P, ""))))</f>
        <v>NO PRIORITY</v>
      </c>
      <c r="R1236" s="9" t="str">
        <f t="shared" si="15"/>
        <v/>
      </c>
    </row>
    <row r="1237" spans="2:18" ht="30.2" customHeight="1">
      <c r="B1237" s="212" t="str">
        <f>IF(D1237="", "NO PRIORITY", IF(ISNA(_xlfn.XLOOKUP(D1237, Organizations!C:C, Organizations!B:B, "")), "NO ORG NAME", IF(_xlfn.XLOOKUP(D1237, Organizations!C:C, Organizations!B:B, "")="", "NO PRIORITY", _xlfn.XLOOKUP(D1237, Organizations!C:C, Organizations!B:B, ""))))</f>
        <v>NO PRIORITY</v>
      </c>
      <c r="C1237" s="130"/>
      <c r="D1237" s="161"/>
      <c r="E1237" s="160"/>
      <c r="F1237" s="36"/>
      <c r="G1237" s="48"/>
      <c r="H1237" s="159"/>
      <c r="I1237" s="52"/>
      <c r="J1237" s="53"/>
      <c r="K1237" s="38"/>
      <c r="L1237" s="157"/>
      <c r="M1237" s="50"/>
      <c r="N1237" s="61"/>
      <c r="O1237" s="38" t="str">
        <f>IF(Q1237="", "NO PRIORITY", IF(ISNA(_xlfn.XLOOKUP(Q1237, Organizations!Q:Q, Organizations!P:P, "")), "NO ORG NAME", IF(_xlfn.XLOOKUP(Q1237, Organizations!Q:Q, Organizations!P:P, "")="", "NO PRIORITY", _xlfn.XLOOKUP(Q1237, Organizations!Q:Q, Organizations!P:P, ""))))</f>
        <v>NO PRIORITY</v>
      </c>
      <c r="R1237" s="9" t="str">
        <f t="shared" si="15"/>
        <v/>
      </c>
    </row>
    <row r="1238" spans="2:18" ht="30.2" customHeight="1">
      <c r="B1238" s="212" t="str">
        <f>IF(D1238="", "NO PRIORITY", IF(ISNA(_xlfn.XLOOKUP(D1238, Organizations!C:C, Organizations!B:B, "")), "NO ORG NAME", IF(_xlfn.XLOOKUP(D1238, Organizations!C:C, Organizations!B:B, "")="", "NO PRIORITY", _xlfn.XLOOKUP(D1238, Organizations!C:C, Organizations!B:B, ""))))</f>
        <v>NO PRIORITY</v>
      </c>
      <c r="C1238" s="130"/>
      <c r="D1238" s="161"/>
      <c r="E1238" s="160"/>
      <c r="F1238" s="36"/>
      <c r="G1238" s="48"/>
      <c r="H1238" s="159"/>
      <c r="I1238" s="52"/>
      <c r="J1238" s="53"/>
      <c r="K1238" s="38"/>
      <c r="L1238" s="157"/>
      <c r="M1238" s="50"/>
      <c r="N1238" s="61"/>
      <c r="O1238" s="38" t="str">
        <f>IF(Q1238="", "NO PRIORITY", IF(ISNA(_xlfn.XLOOKUP(Q1238, Organizations!Q:Q, Organizations!P:P, "")), "NO ORG NAME", IF(_xlfn.XLOOKUP(Q1238, Organizations!Q:Q, Organizations!P:P, "")="", "NO PRIORITY", _xlfn.XLOOKUP(Q1238, Organizations!Q:Q, Organizations!P:P, ""))))</f>
        <v>NO PRIORITY</v>
      </c>
      <c r="R1238" s="9" t="str">
        <f t="shared" si="15"/>
        <v/>
      </c>
    </row>
    <row r="1239" spans="2:18" ht="30.2" customHeight="1">
      <c r="B1239" s="212" t="str">
        <f>IF(D1239="", "NO PRIORITY", IF(ISNA(_xlfn.XLOOKUP(D1239, Organizations!C:C, Organizations!B:B, "")), "NO ORG NAME", IF(_xlfn.XLOOKUP(D1239, Organizations!C:C, Organizations!B:B, "")="", "NO PRIORITY", _xlfn.XLOOKUP(D1239, Organizations!C:C, Organizations!B:B, ""))))</f>
        <v>NO PRIORITY</v>
      </c>
      <c r="C1239" s="130"/>
      <c r="D1239" s="161"/>
      <c r="E1239" s="160"/>
      <c r="F1239" s="36"/>
      <c r="G1239" s="48"/>
      <c r="H1239" s="159"/>
      <c r="I1239" s="52"/>
      <c r="J1239" s="53"/>
      <c r="K1239" s="38"/>
      <c r="L1239" s="157"/>
      <c r="M1239" s="50"/>
      <c r="N1239" s="61"/>
      <c r="O1239" s="38" t="str">
        <f>IF(Q1239="", "NO PRIORITY", IF(ISNA(_xlfn.XLOOKUP(Q1239, Organizations!Q:Q, Organizations!P:P, "")), "NO ORG NAME", IF(_xlfn.XLOOKUP(Q1239, Organizations!Q:Q, Organizations!P:P, "")="", "NO PRIORITY", _xlfn.XLOOKUP(Q1239, Organizations!Q:Q, Organizations!P:P, ""))))</f>
        <v>NO PRIORITY</v>
      </c>
      <c r="R1239" s="9" t="str">
        <f t="shared" si="15"/>
        <v/>
      </c>
    </row>
    <row r="1240" spans="2:18" ht="30.2" customHeight="1">
      <c r="B1240" s="212" t="str">
        <f>IF(D1240="", "NO PRIORITY", IF(ISNA(_xlfn.XLOOKUP(D1240, Organizations!C:C, Organizations!B:B, "")), "NO ORG NAME", IF(_xlfn.XLOOKUP(D1240, Organizations!C:C, Organizations!B:B, "")="", "NO PRIORITY", _xlfn.XLOOKUP(D1240, Organizations!C:C, Organizations!B:B, ""))))</f>
        <v>NO PRIORITY</v>
      </c>
      <c r="C1240" s="130"/>
      <c r="D1240" s="161"/>
      <c r="E1240" s="160"/>
      <c r="F1240" s="36"/>
      <c r="G1240" s="48"/>
      <c r="H1240" s="159"/>
      <c r="I1240" s="52"/>
      <c r="J1240" s="53"/>
      <c r="K1240" s="38"/>
      <c r="L1240" s="157"/>
      <c r="M1240" s="50"/>
      <c r="N1240" s="61"/>
      <c r="O1240" s="38" t="str">
        <f>IF(Q1240="", "NO PRIORITY", IF(ISNA(_xlfn.XLOOKUP(Q1240, Organizations!Q:Q, Organizations!P:P, "")), "NO ORG NAME", IF(_xlfn.XLOOKUP(Q1240, Organizations!Q:Q, Organizations!P:P, "")="", "NO PRIORITY", _xlfn.XLOOKUP(Q1240, Organizations!Q:Q, Organizations!P:P, ""))))</f>
        <v>NO PRIORITY</v>
      </c>
      <c r="R1240" s="9" t="str">
        <f t="shared" si="15"/>
        <v/>
      </c>
    </row>
    <row r="1241" spans="2:18" ht="30.2" customHeight="1">
      <c r="B1241" s="212" t="str">
        <f>IF(D1241="", "NO PRIORITY", IF(ISNA(_xlfn.XLOOKUP(D1241, Organizations!C:C, Organizations!B:B, "")), "NO ORG NAME", IF(_xlfn.XLOOKUP(D1241, Organizations!C:C, Organizations!B:B, "")="", "NO PRIORITY", _xlfn.XLOOKUP(D1241, Organizations!C:C, Organizations!B:B, ""))))</f>
        <v>NO PRIORITY</v>
      </c>
      <c r="C1241" s="130"/>
      <c r="D1241" s="161"/>
      <c r="E1241" s="160"/>
      <c r="F1241" s="36"/>
      <c r="G1241" s="48"/>
      <c r="H1241" s="159"/>
      <c r="I1241" s="52"/>
      <c r="J1241" s="53"/>
      <c r="K1241" s="38"/>
      <c r="L1241" s="157"/>
      <c r="M1241" s="50"/>
      <c r="N1241" s="61"/>
      <c r="O1241" s="38" t="str">
        <f>IF(Q1241="", "NO PRIORITY", IF(ISNA(_xlfn.XLOOKUP(Q1241, Organizations!Q:Q, Organizations!P:P, "")), "NO ORG NAME", IF(_xlfn.XLOOKUP(Q1241, Organizations!Q:Q, Organizations!P:P, "")="", "NO PRIORITY", _xlfn.XLOOKUP(Q1241, Organizations!Q:Q, Organizations!P:P, ""))))</f>
        <v>NO PRIORITY</v>
      </c>
      <c r="R1241" s="9" t="str">
        <f t="shared" si="15"/>
        <v/>
      </c>
    </row>
    <row r="1242" spans="2:18" ht="30.2" customHeight="1">
      <c r="B1242" s="212" t="str">
        <f>IF(D1242="", "NO PRIORITY", IF(ISNA(_xlfn.XLOOKUP(D1242, Organizations!C:C, Organizations!B:B, "")), "NO ORG NAME", IF(_xlfn.XLOOKUP(D1242, Organizations!C:C, Organizations!B:B, "")="", "NO PRIORITY", _xlfn.XLOOKUP(D1242, Organizations!C:C, Organizations!B:B, ""))))</f>
        <v>NO PRIORITY</v>
      </c>
      <c r="C1242" s="130"/>
      <c r="D1242" s="161"/>
      <c r="E1242" s="160"/>
      <c r="F1242" s="36"/>
      <c r="G1242" s="48"/>
      <c r="H1242" s="159"/>
      <c r="I1242" s="52"/>
      <c r="J1242" s="53"/>
      <c r="K1242" s="38"/>
      <c r="L1242" s="157"/>
      <c r="M1242" s="50"/>
      <c r="N1242" s="61"/>
      <c r="O1242" s="38" t="str">
        <f>IF(Q1242="", "NO PRIORITY", IF(ISNA(_xlfn.XLOOKUP(Q1242, Organizations!Q:Q, Organizations!P:P, "")), "NO ORG NAME", IF(_xlfn.XLOOKUP(Q1242, Organizations!Q:Q, Organizations!P:P, "")="", "NO PRIORITY", _xlfn.XLOOKUP(Q1242, Organizations!Q:Q, Organizations!P:P, ""))))</f>
        <v>NO PRIORITY</v>
      </c>
      <c r="R1242" s="9" t="str">
        <f t="shared" si="15"/>
        <v/>
      </c>
    </row>
    <row r="1243" spans="2:18" ht="30.2" customHeight="1">
      <c r="B1243" s="212" t="str">
        <f>IF(D1243="", "NO PRIORITY", IF(ISNA(_xlfn.XLOOKUP(D1243, Organizations!C:C, Organizations!B:B, "")), "NO ORG NAME", IF(_xlfn.XLOOKUP(D1243, Organizations!C:C, Organizations!B:B, "")="", "NO PRIORITY", _xlfn.XLOOKUP(D1243, Organizations!C:C, Organizations!B:B, ""))))</f>
        <v>NO PRIORITY</v>
      </c>
      <c r="C1243" s="130"/>
      <c r="D1243" s="161"/>
      <c r="E1243" s="160"/>
      <c r="F1243" s="36"/>
      <c r="G1243" s="48"/>
      <c r="H1243" s="159"/>
      <c r="I1243" s="52"/>
      <c r="J1243" s="53"/>
      <c r="K1243" s="38"/>
      <c r="L1243" s="157"/>
      <c r="M1243" s="50"/>
      <c r="N1243" s="61"/>
      <c r="O1243" s="38" t="str">
        <f>IF(Q1243="", "NO PRIORITY", IF(ISNA(_xlfn.XLOOKUP(Q1243, Organizations!Q:Q, Organizations!P:P, "")), "NO ORG NAME", IF(_xlfn.XLOOKUP(Q1243, Organizations!Q:Q, Organizations!P:P, "")="", "NO PRIORITY", _xlfn.XLOOKUP(Q1243, Organizations!Q:Q, Organizations!P:P, ""))))</f>
        <v>NO PRIORITY</v>
      </c>
      <c r="R1243" s="9" t="str">
        <f t="shared" si="15"/>
        <v/>
      </c>
    </row>
    <row r="1244" spans="2:18" ht="30.2" customHeight="1">
      <c r="B1244" s="212" t="str">
        <f>IF(D1244="", "NO PRIORITY", IF(ISNA(_xlfn.XLOOKUP(D1244, Organizations!C:C, Organizations!B:B, "")), "NO ORG NAME", IF(_xlfn.XLOOKUP(D1244, Organizations!C:C, Organizations!B:B, "")="", "NO PRIORITY", _xlfn.XLOOKUP(D1244, Organizations!C:C, Organizations!B:B, ""))))</f>
        <v>NO PRIORITY</v>
      </c>
      <c r="C1244" s="130"/>
      <c r="D1244" s="161"/>
      <c r="E1244" s="160"/>
      <c r="F1244" s="36"/>
      <c r="G1244" s="48"/>
      <c r="H1244" s="159"/>
      <c r="I1244" s="52"/>
      <c r="J1244" s="53"/>
      <c r="K1244" s="38"/>
      <c r="L1244" s="157"/>
      <c r="M1244" s="50"/>
      <c r="N1244" s="61"/>
      <c r="O1244" s="38" t="str">
        <f>IF(Q1244="", "NO PRIORITY", IF(ISNA(_xlfn.XLOOKUP(Q1244, Organizations!Q:Q, Organizations!P:P, "")), "NO ORG NAME", IF(_xlfn.XLOOKUP(Q1244, Organizations!Q:Q, Organizations!P:P, "")="", "NO PRIORITY", _xlfn.XLOOKUP(Q1244, Organizations!Q:Q, Organizations!P:P, ""))))</f>
        <v>NO PRIORITY</v>
      </c>
      <c r="R1244" s="9" t="str">
        <f t="shared" si="15"/>
        <v/>
      </c>
    </row>
    <row r="1245" spans="2:18" ht="30.2" customHeight="1">
      <c r="B1245" s="212" t="str">
        <f>IF(D1245="", "NO PRIORITY", IF(ISNA(_xlfn.XLOOKUP(D1245, Organizations!C:C, Organizations!B:B, "")), "NO ORG NAME", IF(_xlfn.XLOOKUP(D1245, Organizations!C:C, Organizations!B:B, "")="", "NO PRIORITY", _xlfn.XLOOKUP(D1245, Organizations!C:C, Organizations!B:B, ""))))</f>
        <v>NO PRIORITY</v>
      </c>
      <c r="C1245" s="130"/>
      <c r="D1245" s="161"/>
      <c r="E1245" s="160"/>
      <c r="F1245" s="36"/>
      <c r="G1245" s="48"/>
      <c r="H1245" s="159"/>
      <c r="I1245" s="52"/>
      <c r="J1245" s="53"/>
      <c r="K1245" s="38"/>
      <c r="L1245" s="157"/>
      <c r="M1245" s="50"/>
      <c r="N1245" s="61"/>
      <c r="O1245" s="38" t="str">
        <f>IF(Q1245="", "NO PRIORITY", IF(ISNA(_xlfn.XLOOKUP(Q1245, Organizations!Q:Q, Organizations!P:P, "")), "NO ORG NAME", IF(_xlfn.XLOOKUP(Q1245, Organizations!Q:Q, Organizations!P:P, "")="", "NO PRIORITY", _xlfn.XLOOKUP(Q1245, Organizations!Q:Q, Organizations!P:P, ""))))</f>
        <v>NO PRIORITY</v>
      </c>
      <c r="R1245" s="9" t="str">
        <f t="shared" si="15"/>
        <v/>
      </c>
    </row>
    <row r="1246" spans="2:18" ht="30.2" customHeight="1">
      <c r="B1246" s="212" t="str">
        <f>IF(D1246="", "NO PRIORITY", IF(ISNA(_xlfn.XLOOKUP(D1246, Organizations!C:C, Organizations!B:B, "")), "NO ORG NAME", IF(_xlfn.XLOOKUP(D1246, Organizations!C:C, Organizations!B:B, "")="", "NO PRIORITY", _xlfn.XLOOKUP(D1246, Organizations!C:C, Organizations!B:B, ""))))</f>
        <v>NO PRIORITY</v>
      </c>
      <c r="C1246" s="130"/>
      <c r="D1246" s="161"/>
      <c r="E1246" s="160"/>
      <c r="F1246" s="36"/>
      <c r="G1246" s="48"/>
      <c r="H1246" s="159"/>
      <c r="I1246" s="52"/>
      <c r="J1246" s="53"/>
      <c r="K1246" s="38"/>
      <c r="L1246" s="157"/>
      <c r="M1246" s="50"/>
      <c r="N1246" s="61"/>
      <c r="O1246" s="38" t="str">
        <f>IF(Q1246="", "NO PRIORITY", IF(ISNA(_xlfn.XLOOKUP(Q1246, Organizations!Q:Q, Organizations!P:P, "")), "NO ORG NAME", IF(_xlfn.XLOOKUP(Q1246, Organizations!Q:Q, Organizations!P:P, "")="", "NO PRIORITY", _xlfn.XLOOKUP(Q1246, Organizations!Q:Q, Organizations!P:P, ""))))</f>
        <v>NO PRIORITY</v>
      </c>
      <c r="R1246" s="9" t="str">
        <f t="shared" si="15"/>
        <v/>
      </c>
    </row>
    <row r="1247" spans="2:18" ht="30.2" customHeight="1">
      <c r="B1247" s="212" t="str">
        <f>IF(D1247="", "NO PRIORITY", IF(ISNA(_xlfn.XLOOKUP(D1247, Organizations!C:C, Organizations!B:B, "")), "NO ORG NAME", IF(_xlfn.XLOOKUP(D1247, Organizations!C:C, Organizations!B:B, "")="", "NO PRIORITY", _xlfn.XLOOKUP(D1247, Organizations!C:C, Organizations!B:B, ""))))</f>
        <v>NO PRIORITY</v>
      </c>
      <c r="C1247" s="130"/>
      <c r="D1247" s="161"/>
      <c r="E1247" s="160"/>
      <c r="F1247" s="36"/>
      <c r="G1247" s="48"/>
      <c r="H1247" s="159"/>
      <c r="I1247" s="52"/>
      <c r="J1247" s="53"/>
      <c r="K1247" s="38"/>
      <c r="L1247" s="157"/>
      <c r="M1247" s="50"/>
      <c r="N1247" s="61"/>
      <c r="O1247" s="38" t="str">
        <f>IF(Q1247="", "NO PRIORITY", IF(ISNA(_xlfn.XLOOKUP(Q1247, Organizations!Q:Q, Organizations!P:P, "")), "NO ORG NAME", IF(_xlfn.XLOOKUP(Q1247, Organizations!Q:Q, Organizations!P:P, "")="", "NO PRIORITY", _xlfn.XLOOKUP(Q1247, Organizations!Q:Q, Organizations!P:P, ""))))</f>
        <v>NO PRIORITY</v>
      </c>
      <c r="R1247" s="9" t="str">
        <f t="shared" si="15"/>
        <v/>
      </c>
    </row>
    <row r="1248" spans="2:18" ht="30.2" customHeight="1">
      <c r="B1248" s="212" t="str">
        <f>IF(D1248="", "NO PRIORITY", IF(ISNA(_xlfn.XLOOKUP(D1248, Organizations!C:C, Organizations!B:B, "")), "NO ORG NAME", IF(_xlfn.XLOOKUP(D1248, Organizations!C:C, Organizations!B:B, "")="", "NO PRIORITY", _xlfn.XLOOKUP(D1248, Organizations!C:C, Organizations!B:B, ""))))</f>
        <v>NO PRIORITY</v>
      </c>
      <c r="C1248" s="130"/>
      <c r="D1248" s="161"/>
      <c r="E1248" s="160"/>
      <c r="F1248" s="36"/>
      <c r="G1248" s="48"/>
      <c r="H1248" s="159"/>
      <c r="I1248" s="52"/>
      <c r="J1248" s="53"/>
      <c r="K1248" s="38"/>
      <c r="L1248" s="157"/>
      <c r="M1248" s="50"/>
      <c r="N1248" s="61"/>
      <c r="O1248" s="38" t="str">
        <f>IF(Q1248="", "NO PRIORITY", IF(ISNA(_xlfn.XLOOKUP(Q1248, Organizations!Q:Q, Organizations!P:P, "")), "NO ORG NAME", IF(_xlfn.XLOOKUP(Q1248, Organizations!Q:Q, Organizations!P:P, "")="", "NO PRIORITY", _xlfn.XLOOKUP(Q1248, Organizations!Q:Q, Organizations!P:P, ""))))</f>
        <v>NO PRIORITY</v>
      </c>
      <c r="R1248" s="9" t="str">
        <f t="shared" si="15"/>
        <v/>
      </c>
    </row>
    <row r="1249" spans="2:18" ht="30.2" customHeight="1">
      <c r="B1249" s="212" t="str">
        <f>IF(D1249="", "NO PRIORITY", IF(ISNA(_xlfn.XLOOKUP(D1249, Organizations!C:C, Organizations!B:B, "")), "NO ORG NAME", IF(_xlfn.XLOOKUP(D1249, Organizations!C:C, Organizations!B:B, "")="", "NO PRIORITY", _xlfn.XLOOKUP(D1249, Organizations!C:C, Organizations!B:B, ""))))</f>
        <v>NO PRIORITY</v>
      </c>
      <c r="C1249" s="130"/>
      <c r="D1249" s="161"/>
      <c r="E1249" s="160"/>
      <c r="F1249" s="36"/>
      <c r="G1249" s="48"/>
      <c r="H1249" s="159"/>
      <c r="I1249" s="52"/>
      <c r="J1249" s="53"/>
      <c r="K1249" s="38"/>
      <c r="L1249" s="157"/>
      <c r="M1249" s="50"/>
      <c r="N1249" s="61"/>
      <c r="O1249" s="38" t="str">
        <f>IF(Q1249="", "NO PRIORITY", IF(ISNA(_xlfn.XLOOKUP(Q1249, Organizations!Q:Q, Organizations!P:P, "")), "NO ORG NAME", IF(_xlfn.XLOOKUP(Q1249, Organizations!Q:Q, Organizations!P:P, "")="", "NO PRIORITY", _xlfn.XLOOKUP(Q1249, Organizations!Q:Q, Organizations!P:P, ""))))</f>
        <v>NO PRIORITY</v>
      </c>
      <c r="R1249" s="9" t="str">
        <f t="shared" si="15"/>
        <v/>
      </c>
    </row>
    <row r="1250" spans="2:18" ht="30.2" customHeight="1">
      <c r="B1250" s="212" t="str">
        <f>IF(D1250="", "NO PRIORITY", IF(ISNA(_xlfn.XLOOKUP(D1250, Organizations!C:C, Organizations!B:B, "")), "NO ORG NAME", IF(_xlfn.XLOOKUP(D1250, Organizations!C:C, Organizations!B:B, "")="", "NO PRIORITY", _xlfn.XLOOKUP(D1250, Organizations!C:C, Organizations!B:B, ""))))</f>
        <v>NO PRIORITY</v>
      </c>
      <c r="C1250" s="130"/>
      <c r="D1250" s="161"/>
      <c r="E1250" s="160"/>
      <c r="F1250" s="36"/>
      <c r="G1250" s="48"/>
      <c r="H1250" s="159"/>
      <c r="I1250" s="52"/>
      <c r="J1250" s="53"/>
      <c r="K1250" s="38"/>
      <c r="L1250" s="157"/>
      <c r="M1250" s="50"/>
      <c r="N1250" s="61"/>
      <c r="O1250" s="38" t="str">
        <f>IF(Q1250="", "NO PRIORITY", IF(ISNA(_xlfn.XLOOKUP(Q1250, Organizations!Q:Q, Organizations!P:P, "")), "NO ORG NAME", IF(_xlfn.XLOOKUP(Q1250, Organizations!Q:Q, Organizations!P:P, "")="", "NO PRIORITY", _xlfn.XLOOKUP(Q1250, Organizations!Q:Q, Organizations!P:P, ""))))</f>
        <v>NO PRIORITY</v>
      </c>
      <c r="R1250" s="9" t="str">
        <f t="shared" si="15"/>
        <v/>
      </c>
    </row>
    <row r="1251" spans="2:18" ht="30.2" customHeight="1">
      <c r="B1251" s="212" t="str">
        <f>IF(D1251="", "NO PRIORITY", IF(ISNA(_xlfn.XLOOKUP(D1251, Organizations!C:C, Organizations!B:B, "")), "NO ORG NAME", IF(_xlfn.XLOOKUP(D1251, Organizations!C:C, Organizations!B:B, "")="", "NO PRIORITY", _xlfn.XLOOKUP(D1251, Organizations!C:C, Organizations!B:B, ""))))</f>
        <v>NO PRIORITY</v>
      </c>
      <c r="C1251" s="130"/>
      <c r="D1251" s="161"/>
      <c r="E1251" s="160"/>
      <c r="F1251" s="36"/>
      <c r="G1251" s="48"/>
      <c r="H1251" s="159"/>
      <c r="I1251" s="52"/>
      <c r="J1251" s="53"/>
      <c r="K1251" s="38"/>
      <c r="L1251" s="157"/>
      <c r="M1251" s="50"/>
      <c r="N1251" s="61"/>
      <c r="O1251" s="38" t="str">
        <f>IF(Q1251="", "NO PRIORITY", IF(ISNA(_xlfn.XLOOKUP(Q1251, Organizations!Q:Q, Organizations!P:P, "")), "NO ORG NAME", IF(_xlfn.XLOOKUP(Q1251, Organizations!Q:Q, Organizations!P:P, "")="", "NO PRIORITY", _xlfn.XLOOKUP(Q1251, Organizations!Q:Q, Organizations!P:P, ""))))</f>
        <v>NO PRIORITY</v>
      </c>
      <c r="R1251" s="9" t="str">
        <f t="shared" si="15"/>
        <v/>
      </c>
    </row>
    <row r="1252" spans="2:18" ht="30.2" customHeight="1">
      <c r="B1252" s="212" t="str">
        <f>IF(D1252="", "NO PRIORITY", IF(ISNA(_xlfn.XLOOKUP(D1252, Organizations!C:C, Organizations!B:B, "")), "NO ORG NAME", IF(_xlfn.XLOOKUP(D1252, Organizations!C:C, Organizations!B:B, "")="", "NO PRIORITY", _xlfn.XLOOKUP(D1252, Organizations!C:C, Organizations!B:B, ""))))</f>
        <v>NO PRIORITY</v>
      </c>
      <c r="C1252" s="130"/>
      <c r="D1252" s="161"/>
      <c r="E1252" s="160"/>
      <c r="F1252" s="36"/>
      <c r="G1252" s="48"/>
      <c r="H1252" s="159"/>
      <c r="I1252" s="52"/>
      <c r="J1252" s="53"/>
      <c r="K1252" s="38"/>
      <c r="L1252" s="157"/>
      <c r="M1252" s="50"/>
      <c r="N1252" s="61"/>
      <c r="O1252" s="38" t="str">
        <f>IF(Q1252="", "NO PRIORITY", IF(ISNA(_xlfn.XLOOKUP(Q1252, Organizations!Q:Q, Organizations!P:P, "")), "NO ORG NAME", IF(_xlfn.XLOOKUP(Q1252, Organizations!Q:Q, Organizations!P:P, "")="", "NO PRIORITY", _xlfn.XLOOKUP(Q1252, Organizations!Q:Q, Organizations!P:P, ""))))</f>
        <v>NO PRIORITY</v>
      </c>
      <c r="R1252" s="9" t="str">
        <f t="shared" si="15"/>
        <v/>
      </c>
    </row>
    <row r="1253" spans="2:18" ht="30.2" customHeight="1">
      <c r="B1253" s="212" t="str">
        <f>IF(D1253="", "NO PRIORITY", IF(ISNA(_xlfn.XLOOKUP(D1253, Organizations!C:C, Organizations!B:B, "")), "NO ORG NAME", IF(_xlfn.XLOOKUP(D1253, Organizations!C:C, Organizations!B:B, "")="", "NO PRIORITY", _xlfn.XLOOKUP(D1253, Organizations!C:C, Organizations!B:B, ""))))</f>
        <v>NO PRIORITY</v>
      </c>
      <c r="C1253" s="130"/>
      <c r="D1253" s="161"/>
      <c r="E1253" s="160"/>
      <c r="F1253" s="36"/>
      <c r="G1253" s="48"/>
      <c r="H1253" s="159"/>
      <c r="I1253" s="52"/>
      <c r="J1253" s="53"/>
      <c r="K1253" s="38"/>
      <c r="L1253" s="157"/>
      <c r="M1253" s="50"/>
      <c r="N1253" s="61"/>
      <c r="O1253" s="38" t="str">
        <f>IF(Q1253="", "NO PRIORITY", IF(ISNA(_xlfn.XLOOKUP(Q1253, Organizations!Q:Q, Organizations!P:P, "")), "NO ORG NAME", IF(_xlfn.XLOOKUP(Q1253, Organizations!Q:Q, Organizations!P:P, "")="", "NO PRIORITY", _xlfn.XLOOKUP(Q1253, Organizations!Q:Q, Organizations!P:P, ""))))</f>
        <v>NO PRIORITY</v>
      </c>
      <c r="R1253" s="9" t="str">
        <f t="shared" si="15"/>
        <v/>
      </c>
    </row>
    <row r="1254" spans="2:18" ht="30.2" customHeight="1">
      <c r="B1254" s="212" t="str">
        <f>IF(D1254="", "NO PRIORITY", IF(ISNA(_xlfn.XLOOKUP(D1254, Organizations!C:C, Organizations!B:B, "")), "NO ORG NAME", IF(_xlfn.XLOOKUP(D1254, Organizations!C:C, Organizations!B:B, "")="", "NO PRIORITY", _xlfn.XLOOKUP(D1254, Organizations!C:C, Organizations!B:B, ""))))</f>
        <v>NO PRIORITY</v>
      </c>
      <c r="C1254" s="130"/>
      <c r="D1254" s="161"/>
      <c r="E1254" s="160"/>
      <c r="F1254" s="36"/>
      <c r="G1254" s="48"/>
      <c r="H1254" s="159"/>
      <c r="I1254" s="52"/>
      <c r="J1254" s="53"/>
      <c r="K1254" s="38"/>
      <c r="L1254" s="157"/>
      <c r="M1254" s="50"/>
      <c r="N1254" s="61"/>
      <c r="O1254" s="38" t="str">
        <f>IF(Q1254="", "NO PRIORITY", IF(ISNA(_xlfn.XLOOKUP(Q1254, Organizations!Q:Q, Organizations!P:P, "")), "NO ORG NAME", IF(_xlfn.XLOOKUP(Q1254, Organizations!Q:Q, Organizations!P:P, "")="", "NO PRIORITY", _xlfn.XLOOKUP(Q1254, Organizations!Q:Q, Organizations!P:P, ""))))</f>
        <v>NO PRIORITY</v>
      </c>
      <c r="R1254" s="9" t="str">
        <f t="shared" si="15"/>
        <v/>
      </c>
    </row>
    <row r="1255" spans="2:18" ht="30.2" customHeight="1">
      <c r="B1255" s="212" t="str">
        <f>IF(D1255="", "NO PRIORITY", IF(ISNA(_xlfn.XLOOKUP(D1255, Organizations!C:C, Organizations!B:B, "")), "NO ORG NAME", IF(_xlfn.XLOOKUP(D1255, Organizations!C:C, Organizations!B:B, "")="", "NO PRIORITY", _xlfn.XLOOKUP(D1255, Organizations!C:C, Organizations!B:B, ""))))</f>
        <v>NO PRIORITY</v>
      </c>
      <c r="C1255" s="130"/>
      <c r="D1255" s="161"/>
      <c r="E1255" s="160"/>
      <c r="F1255" s="36"/>
      <c r="G1255" s="48"/>
      <c r="H1255" s="159"/>
      <c r="I1255" s="52"/>
      <c r="J1255" s="53"/>
      <c r="K1255" s="38"/>
      <c r="L1255" s="157"/>
      <c r="M1255" s="50"/>
      <c r="N1255" s="61"/>
      <c r="O1255" s="38" t="str">
        <f>IF(Q1255="", "NO PRIORITY", IF(ISNA(_xlfn.XLOOKUP(Q1255, Organizations!Q:Q, Organizations!P:P, "")), "NO ORG NAME", IF(_xlfn.XLOOKUP(Q1255, Organizations!Q:Q, Organizations!P:P, "")="", "NO PRIORITY", _xlfn.XLOOKUP(Q1255, Organizations!Q:Q, Organizations!P:P, ""))))</f>
        <v>NO PRIORITY</v>
      </c>
      <c r="R1255" s="9" t="str">
        <f t="shared" si="15"/>
        <v/>
      </c>
    </row>
    <row r="1256" spans="2:18" ht="30.2" customHeight="1">
      <c r="B1256" s="212" t="str">
        <f>IF(D1256="", "NO PRIORITY", IF(ISNA(_xlfn.XLOOKUP(D1256, Organizations!C:C, Organizations!B:B, "")), "NO ORG NAME", IF(_xlfn.XLOOKUP(D1256, Organizations!C:C, Organizations!B:B, "")="", "NO PRIORITY", _xlfn.XLOOKUP(D1256, Organizations!C:C, Organizations!B:B, ""))))</f>
        <v>NO PRIORITY</v>
      </c>
      <c r="C1256" s="130"/>
      <c r="D1256" s="161"/>
      <c r="E1256" s="160"/>
      <c r="F1256" s="36"/>
      <c r="G1256" s="48"/>
      <c r="H1256" s="159"/>
      <c r="I1256" s="52"/>
      <c r="J1256" s="53"/>
      <c r="K1256" s="38"/>
      <c r="L1256" s="157"/>
      <c r="M1256" s="50"/>
      <c r="N1256" s="61"/>
      <c r="O1256" s="38" t="str">
        <f>IF(Q1256="", "NO PRIORITY", IF(ISNA(_xlfn.XLOOKUP(Q1256, Organizations!Q:Q, Organizations!P:P, "")), "NO ORG NAME", IF(_xlfn.XLOOKUP(Q1256, Organizations!Q:Q, Organizations!P:P, "")="", "NO PRIORITY", _xlfn.XLOOKUP(Q1256, Organizations!Q:Q, Organizations!P:P, ""))))</f>
        <v>NO PRIORITY</v>
      </c>
      <c r="R1256" s="9" t="str">
        <f t="shared" si="15"/>
        <v/>
      </c>
    </row>
    <row r="1257" spans="2:18" ht="30.2" customHeight="1">
      <c r="B1257" s="212" t="str">
        <f>IF(D1257="", "NO PRIORITY", IF(ISNA(_xlfn.XLOOKUP(D1257, Organizations!C:C, Organizations!B:B, "")), "NO ORG NAME", IF(_xlfn.XLOOKUP(D1257, Organizations!C:C, Organizations!B:B, "")="", "NO PRIORITY", _xlfn.XLOOKUP(D1257, Organizations!C:C, Organizations!B:B, ""))))</f>
        <v>NO PRIORITY</v>
      </c>
      <c r="C1257" s="130"/>
      <c r="D1257" s="161"/>
      <c r="E1257" s="160"/>
      <c r="F1257" s="36"/>
      <c r="G1257" s="48"/>
      <c r="H1257" s="159"/>
      <c r="I1257" s="52"/>
      <c r="J1257" s="53"/>
      <c r="K1257" s="38"/>
      <c r="L1257" s="157"/>
      <c r="M1257" s="50"/>
      <c r="N1257" s="61"/>
      <c r="O1257" s="38" t="str">
        <f>IF(Q1257="", "NO PRIORITY", IF(ISNA(_xlfn.XLOOKUP(Q1257, Organizations!Q:Q, Organizations!P:P, "")), "NO ORG NAME", IF(_xlfn.XLOOKUP(Q1257, Organizations!Q:Q, Organizations!P:P, "")="", "NO PRIORITY", _xlfn.XLOOKUP(Q1257, Organizations!Q:Q, Organizations!P:P, ""))))</f>
        <v>NO PRIORITY</v>
      </c>
      <c r="R1257" s="9" t="str">
        <f t="shared" si="15"/>
        <v/>
      </c>
    </row>
    <row r="1258" spans="2:18" ht="30.2" customHeight="1">
      <c r="B1258" s="212" t="str">
        <f>IF(D1258="", "NO PRIORITY", IF(ISNA(_xlfn.XLOOKUP(D1258, Organizations!C:C, Organizations!B:B, "")), "NO ORG NAME", IF(_xlfn.XLOOKUP(D1258, Organizations!C:C, Organizations!B:B, "")="", "NO PRIORITY", _xlfn.XLOOKUP(D1258, Organizations!C:C, Organizations!B:B, ""))))</f>
        <v>NO PRIORITY</v>
      </c>
      <c r="C1258" s="130"/>
      <c r="D1258" s="161"/>
      <c r="E1258" s="160"/>
      <c r="F1258" s="36"/>
      <c r="G1258" s="48"/>
      <c r="H1258" s="159"/>
      <c r="I1258" s="52"/>
      <c r="J1258" s="53"/>
      <c r="K1258" s="38"/>
      <c r="L1258" s="157"/>
      <c r="M1258" s="50"/>
      <c r="N1258" s="61"/>
      <c r="O1258" s="38" t="str">
        <f>IF(Q1258="", "NO PRIORITY", IF(ISNA(_xlfn.XLOOKUP(Q1258, Organizations!Q:Q, Organizations!P:P, "")), "NO ORG NAME", IF(_xlfn.XLOOKUP(Q1258, Organizations!Q:Q, Organizations!P:P, "")="", "NO PRIORITY", _xlfn.XLOOKUP(Q1258, Organizations!Q:Q, Organizations!P:P, ""))))</f>
        <v>NO PRIORITY</v>
      </c>
      <c r="R1258" s="9" t="str">
        <f t="shared" si="15"/>
        <v/>
      </c>
    </row>
    <row r="1259" spans="2:18" ht="30.2" customHeight="1">
      <c r="B1259" s="212" t="str">
        <f>IF(D1259="", "NO PRIORITY", IF(ISNA(_xlfn.XLOOKUP(D1259, Organizations!C:C, Organizations!B:B, "")), "NO ORG NAME", IF(_xlfn.XLOOKUP(D1259, Organizations!C:C, Organizations!B:B, "")="", "NO PRIORITY", _xlfn.XLOOKUP(D1259, Organizations!C:C, Organizations!B:B, ""))))</f>
        <v>NO PRIORITY</v>
      </c>
      <c r="C1259" s="130"/>
      <c r="D1259" s="161"/>
      <c r="E1259" s="160"/>
      <c r="F1259" s="36"/>
      <c r="G1259" s="48"/>
      <c r="H1259" s="159"/>
      <c r="I1259" s="52"/>
      <c r="J1259" s="53"/>
      <c r="K1259" s="38"/>
      <c r="L1259" s="157"/>
      <c r="M1259" s="50"/>
      <c r="N1259" s="61"/>
      <c r="O1259" s="38" t="str">
        <f>IF(Q1259="", "NO PRIORITY", IF(ISNA(_xlfn.XLOOKUP(Q1259, Organizations!Q:Q, Organizations!P:P, "")), "NO ORG NAME", IF(_xlfn.XLOOKUP(Q1259, Organizations!Q:Q, Organizations!P:P, "")="", "NO PRIORITY", _xlfn.XLOOKUP(Q1259, Organizations!Q:Q, Organizations!P:P, ""))))</f>
        <v>NO PRIORITY</v>
      </c>
      <c r="R1259" s="9" t="str">
        <f t="shared" si="15"/>
        <v/>
      </c>
    </row>
    <row r="1260" spans="2:18" ht="30.2" customHeight="1">
      <c r="B1260" s="212" t="str">
        <f>IF(D1260="", "NO PRIORITY", IF(ISNA(_xlfn.XLOOKUP(D1260, Organizations!C:C, Organizations!B:B, "")), "NO ORG NAME", IF(_xlfn.XLOOKUP(D1260, Organizations!C:C, Organizations!B:B, "")="", "NO PRIORITY", _xlfn.XLOOKUP(D1260, Organizations!C:C, Organizations!B:B, ""))))</f>
        <v>NO PRIORITY</v>
      </c>
      <c r="C1260" s="130"/>
      <c r="D1260" s="161"/>
      <c r="E1260" s="160"/>
      <c r="F1260" s="36"/>
      <c r="G1260" s="48"/>
      <c r="H1260" s="159"/>
      <c r="I1260" s="52"/>
      <c r="J1260" s="53"/>
      <c r="K1260" s="38"/>
      <c r="L1260" s="157"/>
      <c r="M1260" s="50"/>
      <c r="N1260" s="61"/>
      <c r="O1260" s="38" t="str">
        <f>IF(Q1260="", "NO PRIORITY", IF(ISNA(_xlfn.XLOOKUP(Q1260, Organizations!Q:Q, Organizations!P:P, "")), "NO ORG NAME", IF(_xlfn.XLOOKUP(Q1260, Organizations!Q:Q, Organizations!P:P, "")="", "NO PRIORITY", _xlfn.XLOOKUP(Q1260, Organizations!Q:Q, Organizations!P:P, ""))))</f>
        <v>NO PRIORITY</v>
      </c>
      <c r="R1260" s="9" t="str">
        <f t="shared" si="15"/>
        <v/>
      </c>
    </row>
    <row r="1261" spans="2:18" ht="30.2" customHeight="1">
      <c r="B1261" s="212" t="str">
        <f>IF(D1261="", "NO PRIORITY", IF(ISNA(_xlfn.XLOOKUP(D1261, Organizations!C:C, Organizations!B:B, "")), "NO ORG NAME", IF(_xlfn.XLOOKUP(D1261, Organizations!C:C, Organizations!B:B, "")="", "NO PRIORITY", _xlfn.XLOOKUP(D1261, Organizations!C:C, Organizations!B:B, ""))))</f>
        <v>NO PRIORITY</v>
      </c>
      <c r="C1261" s="130"/>
      <c r="D1261" s="161"/>
      <c r="E1261" s="160"/>
      <c r="F1261" s="36"/>
      <c r="G1261" s="48"/>
      <c r="H1261" s="159"/>
      <c r="I1261" s="52"/>
      <c r="J1261" s="53"/>
      <c r="K1261" s="38"/>
      <c r="L1261" s="157"/>
      <c r="M1261" s="50"/>
      <c r="N1261" s="61"/>
      <c r="O1261" s="38" t="str">
        <f>IF(Q1261="", "NO PRIORITY", IF(ISNA(_xlfn.XLOOKUP(Q1261, Organizations!Q:Q, Organizations!P:P, "")), "NO ORG NAME", IF(_xlfn.XLOOKUP(Q1261, Organizations!Q:Q, Organizations!P:P, "")="", "NO PRIORITY", _xlfn.XLOOKUP(Q1261, Organizations!Q:Q, Organizations!P:P, ""))))</f>
        <v>NO PRIORITY</v>
      </c>
      <c r="R1261" s="9" t="str">
        <f t="shared" si="15"/>
        <v/>
      </c>
    </row>
    <row r="1262" spans="2:18" ht="30.2" customHeight="1">
      <c r="B1262" s="212" t="str">
        <f>IF(D1262="", "NO PRIORITY", IF(ISNA(_xlfn.XLOOKUP(D1262, Organizations!C:C, Organizations!B:B, "")), "NO ORG NAME", IF(_xlfn.XLOOKUP(D1262, Organizations!C:C, Organizations!B:B, "")="", "NO PRIORITY", _xlfn.XLOOKUP(D1262, Organizations!C:C, Organizations!B:B, ""))))</f>
        <v>NO PRIORITY</v>
      </c>
      <c r="C1262" s="130"/>
      <c r="D1262" s="161"/>
      <c r="E1262" s="160"/>
      <c r="F1262" s="36"/>
      <c r="G1262" s="48"/>
      <c r="H1262" s="159"/>
      <c r="I1262" s="52"/>
      <c r="J1262" s="53"/>
      <c r="K1262" s="38"/>
      <c r="L1262" s="157"/>
      <c r="M1262" s="50"/>
      <c r="N1262" s="61"/>
      <c r="O1262" s="38" t="str">
        <f>IF(Q1262="", "NO PRIORITY", IF(ISNA(_xlfn.XLOOKUP(Q1262, Organizations!Q:Q, Organizations!P:P, "")), "NO ORG NAME", IF(_xlfn.XLOOKUP(Q1262, Organizations!Q:Q, Organizations!P:P, "")="", "NO PRIORITY", _xlfn.XLOOKUP(Q1262, Organizations!Q:Q, Organizations!P:P, ""))))</f>
        <v>NO PRIORITY</v>
      </c>
      <c r="R1262" s="9" t="str">
        <f t="shared" si="15"/>
        <v/>
      </c>
    </row>
    <row r="1263" spans="2:18" ht="30.2" customHeight="1">
      <c r="B1263" s="212" t="str">
        <f>IF(D1263="", "NO PRIORITY", IF(ISNA(_xlfn.XLOOKUP(D1263, Organizations!C:C, Organizations!B:B, "")), "NO ORG NAME", IF(_xlfn.XLOOKUP(D1263, Organizations!C:C, Organizations!B:B, "")="", "NO PRIORITY", _xlfn.XLOOKUP(D1263, Organizations!C:C, Organizations!B:B, ""))))</f>
        <v>NO PRIORITY</v>
      </c>
      <c r="C1263" s="130"/>
      <c r="D1263" s="161"/>
      <c r="E1263" s="160"/>
      <c r="F1263" s="36"/>
      <c r="G1263" s="48"/>
      <c r="H1263" s="159"/>
      <c r="I1263" s="52"/>
      <c r="J1263" s="53"/>
      <c r="K1263" s="38"/>
      <c r="L1263" s="157"/>
      <c r="M1263" s="50"/>
      <c r="N1263" s="61"/>
      <c r="O1263" s="38" t="str">
        <f>IF(Q1263="", "NO PRIORITY", IF(ISNA(_xlfn.XLOOKUP(Q1263, Organizations!Q:Q, Organizations!P:P, "")), "NO ORG NAME", IF(_xlfn.XLOOKUP(Q1263, Organizations!Q:Q, Organizations!P:P, "")="", "NO PRIORITY", _xlfn.XLOOKUP(Q1263, Organizations!Q:Q, Organizations!P:P, ""))))</f>
        <v>NO PRIORITY</v>
      </c>
      <c r="R1263" s="9" t="str">
        <f t="shared" si="15"/>
        <v/>
      </c>
    </row>
    <row r="1264" spans="2:18" ht="30.2" customHeight="1">
      <c r="B1264" s="212" t="str">
        <f>IF(D1264="", "NO PRIORITY", IF(ISNA(_xlfn.XLOOKUP(D1264, Organizations!C:C, Organizations!B:B, "")), "NO ORG NAME", IF(_xlfn.XLOOKUP(D1264, Organizations!C:C, Organizations!B:B, "")="", "NO PRIORITY", _xlfn.XLOOKUP(D1264, Organizations!C:C, Organizations!B:B, ""))))</f>
        <v>NO PRIORITY</v>
      </c>
      <c r="C1264" s="130"/>
      <c r="D1264" s="161"/>
      <c r="E1264" s="160"/>
      <c r="F1264" s="36"/>
      <c r="G1264" s="48"/>
      <c r="H1264" s="159"/>
      <c r="I1264" s="52"/>
      <c r="J1264" s="53"/>
      <c r="K1264" s="38"/>
      <c r="L1264" s="157"/>
      <c r="M1264" s="50"/>
      <c r="N1264" s="61"/>
      <c r="O1264" s="38" t="str">
        <f>IF(Q1264="", "NO PRIORITY", IF(ISNA(_xlfn.XLOOKUP(Q1264, Organizations!Q:Q, Organizations!P:P, "")), "NO ORG NAME", IF(_xlfn.XLOOKUP(Q1264, Organizations!Q:Q, Organizations!P:P, "")="", "NO PRIORITY", _xlfn.XLOOKUP(Q1264, Organizations!Q:Q, Organizations!P:P, ""))))</f>
        <v>NO PRIORITY</v>
      </c>
      <c r="R1264" s="9" t="str">
        <f t="shared" si="15"/>
        <v/>
      </c>
    </row>
    <row r="1265" spans="2:18" ht="30.2" customHeight="1">
      <c r="B1265" s="212" t="str">
        <f>IF(D1265="", "NO PRIORITY", IF(ISNA(_xlfn.XLOOKUP(D1265, Organizations!C:C, Organizations!B:B, "")), "NO ORG NAME", IF(_xlfn.XLOOKUP(D1265, Organizations!C:C, Organizations!B:B, "")="", "NO PRIORITY", _xlfn.XLOOKUP(D1265, Organizations!C:C, Organizations!B:B, ""))))</f>
        <v>NO PRIORITY</v>
      </c>
      <c r="C1265" s="130"/>
      <c r="D1265" s="161"/>
      <c r="E1265" s="160"/>
      <c r="F1265" s="36"/>
      <c r="G1265" s="48"/>
      <c r="H1265" s="159"/>
      <c r="I1265" s="52"/>
      <c r="J1265" s="53"/>
      <c r="K1265" s="38"/>
      <c r="L1265" s="157"/>
      <c r="M1265" s="50"/>
      <c r="N1265" s="61"/>
      <c r="O1265" s="38" t="str">
        <f>IF(Q1265="", "NO PRIORITY", IF(ISNA(_xlfn.XLOOKUP(Q1265, Organizations!Q:Q, Organizations!P:P, "")), "NO ORG NAME", IF(_xlfn.XLOOKUP(Q1265, Organizations!Q:Q, Organizations!P:P, "")="", "NO PRIORITY", _xlfn.XLOOKUP(Q1265, Organizations!Q:Q, Organizations!P:P, ""))))</f>
        <v>NO PRIORITY</v>
      </c>
      <c r="R1265" s="9" t="str">
        <f t="shared" si="15"/>
        <v/>
      </c>
    </row>
    <row r="1266" spans="2:18" ht="30.2" customHeight="1">
      <c r="B1266" s="212" t="str">
        <f>IF(D1266="", "NO PRIORITY", IF(ISNA(_xlfn.XLOOKUP(D1266, Organizations!C:C, Organizations!B:B, "")), "NO ORG NAME", IF(_xlfn.XLOOKUP(D1266, Organizations!C:C, Organizations!B:B, "")="", "NO PRIORITY", _xlfn.XLOOKUP(D1266, Organizations!C:C, Organizations!B:B, ""))))</f>
        <v>NO PRIORITY</v>
      </c>
      <c r="C1266" s="130"/>
      <c r="D1266" s="161"/>
      <c r="E1266" s="160"/>
      <c r="F1266" s="36"/>
      <c r="G1266" s="48"/>
      <c r="H1266" s="159"/>
      <c r="I1266" s="52"/>
      <c r="J1266" s="53"/>
      <c r="K1266" s="38"/>
      <c r="L1266" s="157"/>
      <c r="M1266" s="50"/>
      <c r="N1266" s="61"/>
      <c r="O1266" s="38" t="str">
        <f>IF(Q1266="", "NO PRIORITY", IF(ISNA(_xlfn.XLOOKUP(Q1266, Organizations!Q:Q, Organizations!P:P, "")), "NO ORG NAME", IF(_xlfn.XLOOKUP(Q1266, Organizations!Q:Q, Organizations!P:P, "")="", "NO PRIORITY", _xlfn.XLOOKUP(Q1266, Organizations!Q:Q, Organizations!P:P, ""))))</f>
        <v>NO PRIORITY</v>
      </c>
      <c r="R1266" s="9" t="str">
        <f t="shared" si="15"/>
        <v/>
      </c>
    </row>
    <row r="1267" spans="2:18" ht="30.2" customHeight="1">
      <c r="B1267" s="212" t="str">
        <f>IF(D1267="", "NO PRIORITY", IF(ISNA(_xlfn.XLOOKUP(D1267, Organizations!C:C, Organizations!B:B, "")), "NO ORG NAME", IF(_xlfn.XLOOKUP(D1267, Organizations!C:C, Organizations!B:B, "")="", "NO PRIORITY", _xlfn.XLOOKUP(D1267, Organizations!C:C, Organizations!B:B, ""))))</f>
        <v>NO PRIORITY</v>
      </c>
      <c r="C1267" s="130"/>
      <c r="D1267" s="161"/>
      <c r="E1267" s="160"/>
      <c r="F1267" s="36"/>
      <c r="G1267" s="48"/>
      <c r="H1267" s="159"/>
      <c r="I1267" s="52"/>
      <c r="J1267" s="53"/>
      <c r="K1267" s="38"/>
      <c r="L1267" s="157"/>
      <c r="M1267" s="50"/>
      <c r="N1267" s="61"/>
      <c r="O1267" s="38" t="str">
        <f>IF(Q1267="", "NO PRIORITY", IF(ISNA(_xlfn.XLOOKUP(Q1267, Organizations!Q:Q, Organizations!P:P, "")), "NO ORG NAME", IF(_xlfn.XLOOKUP(Q1267, Organizations!Q:Q, Organizations!P:P, "")="", "NO PRIORITY", _xlfn.XLOOKUP(Q1267, Organizations!Q:Q, Organizations!P:P, ""))))</f>
        <v>NO PRIORITY</v>
      </c>
      <c r="R1267" s="9" t="str">
        <f t="shared" si="15"/>
        <v/>
      </c>
    </row>
    <row r="1268" spans="2:18" ht="30.2" customHeight="1">
      <c r="B1268" s="212" t="str">
        <f>IF(D1268="", "NO PRIORITY", IF(ISNA(_xlfn.XLOOKUP(D1268, Organizations!C:C, Organizations!B:B, "")), "NO ORG NAME", IF(_xlfn.XLOOKUP(D1268, Organizations!C:C, Organizations!B:B, "")="", "NO PRIORITY", _xlfn.XLOOKUP(D1268, Organizations!C:C, Organizations!B:B, ""))))</f>
        <v>NO PRIORITY</v>
      </c>
      <c r="C1268" s="130"/>
      <c r="D1268" s="161"/>
      <c r="E1268" s="160"/>
      <c r="F1268" s="36"/>
      <c r="G1268" s="48"/>
      <c r="H1268" s="159"/>
      <c r="I1268" s="52"/>
      <c r="J1268" s="53"/>
      <c r="K1268" s="38"/>
      <c r="L1268" s="157"/>
      <c r="M1268" s="50"/>
      <c r="N1268" s="61"/>
      <c r="O1268" s="38" t="str">
        <f>IF(Q1268="", "NO PRIORITY", IF(ISNA(_xlfn.XLOOKUP(Q1268, Organizations!Q:Q, Organizations!P:P, "")), "NO ORG NAME", IF(_xlfn.XLOOKUP(Q1268, Organizations!Q:Q, Organizations!P:P, "")="", "NO PRIORITY", _xlfn.XLOOKUP(Q1268, Organizations!Q:Q, Organizations!P:P, ""))))</f>
        <v>NO PRIORITY</v>
      </c>
      <c r="R1268" s="9" t="str">
        <f t="shared" si="15"/>
        <v/>
      </c>
    </row>
    <row r="1269" spans="2:18" ht="30.2" customHeight="1">
      <c r="B1269" s="212" t="str">
        <f>IF(D1269="", "NO PRIORITY", IF(ISNA(_xlfn.XLOOKUP(D1269, Organizations!C:C, Organizations!B:B, "")), "NO ORG NAME", IF(_xlfn.XLOOKUP(D1269, Organizations!C:C, Organizations!B:B, "")="", "NO PRIORITY", _xlfn.XLOOKUP(D1269, Organizations!C:C, Organizations!B:B, ""))))</f>
        <v>NO PRIORITY</v>
      </c>
      <c r="C1269" s="130"/>
      <c r="D1269" s="161"/>
      <c r="E1269" s="160"/>
      <c r="F1269" s="36"/>
      <c r="G1269" s="48"/>
      <c r="H1269" s="159"/>
      <c r="I1269" s="52"/>
      <c r="J1269" s="53"/>
      <c r="K1269" s="38"/>
      <c r="L1269" s="157"/>
      <c r="M1269" s="50"/>
      <c r="N1269" s="61"/>
      <c r="O1269" s="38" t="str">
        <f>IF(Q1269="", "NO PRIORITY", IF(ISNA(_xlfn.XLOOKUP(Q1269, Organizations!Q:Q, Organizations!P:P, "")), "NO ORG NAME", IF(_xlfn.XLOOKUP(Q1269, Organizations!Q:Q, Organizations!P:P, "")="", "NO PRIORITY", _xlfn.XLOOKUP(Q1269, Organizations!Q:Q, Organizations!P:P, ""))))</f>
        <v>NO PRIORITY</v>
      </c>
      <c r="R1269" s="9" t="str">
        <f t="shared" si="15"/>
        <v/>
      </c>
    </row>
    <row r="1270" spans="2:18" ht="30.2" customHeight="1">
      <c r="B1270" s="212" t="str">
        <f>IF(D1270="", "NO PRIORITY", IF(ISNA(_xlfn.XLOOKUP(D1270, Organizations!C:C, Organizations!B:B, "")), "NO ORG NAME", IF(_xlfn.XLOOKUP(D1270, Organizations!C:C, Organizations!B:B, "")="", "NO PRIORITY", _xlfn.XLOOKUP(D1270, Organizations!C:C, Organizations!B:B, ""))))</f>
        <v>NO PRIORITY</v>
      </c>
      <c r="C1270" s="130"/>
      <c r="D1270" s="161"/>
      <c r="E1270" s="160"/>
      <c r="F1270" s="36"/>
      <c r="G1270" s="48"/>
      <c r="H1270" s="159"/>
      <c r="I1270" s="52"/>
      <c r="J1270" s="53"/>
      <c r="K1270" s="38"/>
      <c r="L1270" s="157"/>
      <c r="M1270" s="50"/>
      <c r="N1270" s="61"/>
      <c r="O1270" s="38" t="str">
        <f>IF(Q1270="", "NO PRIORITY", IF(ISNA(_xlfn.XLOOKUP(Q1270, Organizations!Q:Q, Organizations!P:P, "")), "NO ORG NAME", IF(_xlfn.XLOOKUP(Q1270, Organizations!Q:Q, Organizations!P:P, "")="", "NO PRIORITY", _xlfn.XLOOKUP(Q1270, Organizations!Q:Q, Organizations!P:P, ""))))</f>
        <v>NO PRIORITY</v>
      </c>
      <c r="R1270" s="9" t="str">
        <f t="shared" si="15"/>
        <v/>
      </c>
    </row>
    <row r="1271" spans="2:18" ht="30.2" customHeight="1">
      <c r="B1271" s="212" t="str">
        <f>IF(D1271="", "NO PRIORITY", IF(ISNA(_xlfn.XLOOKUP(D1271, Organizations!C:C, Organizations!B:B, "")), "NO ORG NAME", IF(_xlfn.XLOOKUP(D1271, Organizations!C:C, Organizations!B:B, "")="", "NO PRIORITY", _xlfn.XLOOKUP(D1271, Organizations!C:C, Organizations!B:B, ""))))</f>
        <v>NO PRIORITY</v>
      </c>
      <c r="C1271" s="130"/>
      <c r="D1271" s="161"/>
      <c r="E1271" s="160"/>
      <c r="F1271" s="36"/>
      <c r="G1271" s="48"/>
      <c r="H1271" s="159"/>
      <c r="I1271" s="52"/>
      <c r="J1271" s="53"/>
      <c r="K1271" s="38"/>
      <c r="L1271" s="157"/>
      <c r="M1271" s="50"/>
      <c r="N1271" s="61"/>
      <c r="O1271" s="38" t="str">
        <f>IF(Q1271="", "NO PRIORITY", IF(ISNA(_xlfn.XLOOKUP(Q1271, Organizations!Q:Q, Organizations!P:P, "")), "NO ORG NAME", IF(_xlfn.XLOOKUP(Q1271, Organizations!Q:Q, Organizations!P:P, "")="", "NO PRIORITY", _xlfn.XLOOKUP(Q1271, Organizations!Q:Q, Organizations!P:P, ""))))</f>
        <v>NO PRIORITY</v>
      </c>
      <c r="R1271" s="9" t="str">
        <f t="shared" si="15"/>
        <v/>
      </c>
    </row>
    <row r="1272" spans="2:18" ht="30.2" customHeight="1">
      <c r="B1272" s="212" t="str">
        <f>IF(D1272="", "NO PRIORITY", IF(ISNA(_xlfn.XLOOKUP(D1272, Organizations!C:C, Organizations!B:B, "")), "NO ORG NAME", IF(_xlfn.XLOOKUP(D1272, Organizations!C:C, Organizations!B:B, "")="", "NO PRIORITY", _xlfn.XLOOKUP(D1272, Organizations!C:C, Organizations!B:B, ""))))</f>
        <v>NO PRIORITY</v>
      </c>
      <c r="C1272" s="130"/>
      <c r="D1272" s="161"/>
      <c r="E1272" s="160"/>
      <c r="F1272" s="36"/>
      <c r="G1272" s="48"/>
      <c r="H1272" s="159"/>
      <c r="I1272" s="52"/>
      <c r="J1272" s="53"/>
      <c r="K1272" s="38"/>
      <c r="L1272" s="157"/>
      <c r="M1272" s="50"/>
      <c r="N1272" s="61"/>
      <c r="O1272" s="38" t="str">
        <f>IF(Q1272="", "NO PRIORITY", IF(ISNA(_xlfn.XLOOKUP(Q1272, Organizations!Q:Q, Organizations!P:P, "")), "NO ORG NAME", IF(_xlfn.XLOOKUP(Q1272, Organizations!Q:Q, Organizations!P:P, "")="", "NO PRIORITY", _xlfn.XLOOKUP(Q1272, Organizations!Q:Q, Organizations!P:P, ""))))</f>
        <v>NO PRIORITY</v>
      </c>
      <c r="R1272" s="9" t="str">
        <f t="shared" si="15"/>
        <v/>
      </c>
    </row>
    <row r="1273" spans="2:18" ht="30.2" customHeight="1">
      <c r="B1273" s="212" t="str">
        <f>IF(D1273="", "NO PRIORITY", IF(ISNA(_xlfn.XLOOKUP(D1273, Organizations!C:C, Organizations!B:B, "")), "NO ORG NAME", IF(_xlfn.XLOOKUP(D1273, Organizations!C:C, Organizations!B:B, "")="", "NO PRIORITY", _xlfn.XLOOKUP(D1273, Organizations!C:C, Organizations!B:B, ""))))</f>
        <v>NO PRIORITY</v>
      </c>
      <c r="C1273" s="130"/>
      <c r="D1273" s="161"/>
      <c r="E1273" s="160"/>
      <c r="F1273" s="36"/>
      <c r="G1273" s="48"/>
      <c r="H1273" s="159"/>
      <c r="I1273" s="52"/>
      <c r="J1273" s="53"/>
      <c r="K1273" s="38"/>
      <c r="L1273" s="157"/>
      <c r="M1273" s="50"/>
      <c r="N1273" s="61"/>
      <c r="O1273" s="38" t="str">
        <f>IF(Q1273="", "NO PRIORITY", IF(ISNA(_xlfn.XLOOKUP(Q1273, Organizations!Q:Q, Organizations!P:P, "")), "NO ORG NAME", IF(_xlfn.XLOOKUP(Q1273, Organizations!Q:Q, Organizations!P:P, "")="", "NO PRIORITY", _xlfn.XLOOKUP(Q1273, Organizations!Q:Q, Organizations!P:P, ""))))</f>
        <v>NO PRIORITY</v>
      </c>
      <c r="R1273" s="9" t="str">
        <f t="shared" si="15"/>
        <v/>
      </c>
    </row>
    <row r="1274" spans="2:18" ht="30.2" customHeight="1">
      <c r="B1274" s="212" t="str">
        <f>IF(D1274="", "NO PRIORITY", IF(ISNA(_xlfn.XLOOKUP(D1274, Organizations!C:C, Organizations!B:B, "")), "NO ORG NAME", IF(_xlfn.XLOOKUP(D1274, Organizations!C:C, Organizations!B:B, "")="", "NO PRIORITY", _xlfn.XLOOKUP(D1274, Organizations!C:C, Organizations!B:B, ""))))</f>
        <v>NO PRIORITY</v>
      </c>
      <c r="C1274" s="130"/>
      <c r="D1274" s="161"/>
      <c r="E1274" s="160"/>
      <c r="F1274" s="36"/>
      <c r="G1274" s="48"/>
      <c r="H1274" s="159"/>
      <c r="I1274" s="52"/>
      <c r="J1274" s="53"/>
      <c r="K1274" s="38"/>
      <c r="L1274" s="157"/>
      <c r="M1274" s="50"/>
      <c r="N1274" s="61"/>
      <c r="O1274" s="38" t="str">
        <f>IF(Q1274="", "NO PRIORITY", IF(ISNA(_xlfn.XLOOKUP(Q1274, Organizations!Q:Q, Organizations!P:P, "")), "NO ORG NAME", IF(_xlfn.XLOOKUP(Q1274, Organizations!Q:Q, Organizations!P:P, "")="", "NO PRIORITY", _xlfn.XLOOKUP(Q1274, Organizations!Q:Q, Organizations!P:P, ""))))</f>
        <v>NO PRIORITY</v>
      </c>
      <c r="R1274" s="9" t="str">
        <f t="shared" si="15"/>
        <v/>
      </c>
    </row>
    <row r="1275" spans="2:18" ht="30.2" customHeight="1">
      <c r="B1275" s="212" t="str">
        <f>IF(D1275="", "NO PRIORITY", IF(ISNA(_xlfn.XLOOKUP(D1275, Organizations!C:C, Organizations!B:B, "")), "NO ORG NAME", IF(_xlfn.XLOOKUP(D1275, Organizations!C:C, Organizations!B:B, "")="", "NO PRIORITY", _xlfn.XLOOKUP(D1275, Organizations!C:C, Organizations!B:B, ""))))</f>
        <v>NO PRIORITY</v>
      </c>
      <c r="C1275" s="130"/>
      <c r="D1275" s="161"/>
      <c r="E1275" s="160"/>
      <c r="F1275" s="36"/>
      <c r="G1275" s="48"/>
      <c r="H1275" s="159"/>
      <c r="I1275" s="52"/>
      <c r="J1275" s="53"/>
      <c r="K1275" s="38"/>
      <c r="L1275" s="157"/>
      <c r="M1275" s="50"/>
      <c r="N1275" s="61"/>
      <c r="O1275" s="38" t="str">
        <f>IF(Q1275="", "NO PRIORITY", IF(ISNA(_xlfn.XLOOKUP(Q1275, Organizations!Q:Q, Organizations!P:P, "")), "NO ORG NAME", IF(_xlfn.XLOOKUP(Q1275, Organizations!Q:Q, Organizations!P:P, "")="", "NO PRIORITY", _xlfn.XLOOKUP(Q1275, Organizations!Q:Q, Organizations!P:P, ""))))</f>
        <v>NO PRIORITY</v>
      </c>
      <c r="R1275" s="9" t="str">
        <f t="shared" si="15"/>
        <v/>
      </c>
    </row>
    <row r="1276" spans="2:18" ht="30.2" customHeight="1">
      <c r="B1276" s="212" t="str">
        <f>IF(D1276="", "NO PRIORITY", IF(ISNA(_xlfn.XLOOKUP(D1276, Organizations!C:C, Organizations!B:B, "")), "NO ORG NAME", IF(_xlfn.XLOOKUP(D1276, Organizations!C:C, Organizations!B:B, "")="", "NO PRIORITY", _xlfn.XLOOKUP(D1276, Organizations!C:C, Organizations!B:B, ""))))</f>
        <v>NO PRIORITY</v>
      </c>
      <c r="C1276" s="130"/>
      <c r="D1276" s="161"/>
      <c r="E1276" s="160"/>
      <c r="F1276" s="36"/>
      <c r="G1276" s="48"/>
      <c r="H1276" s="159"/>
      <c r="I1276" s="52"/>
      <c r="J1276" s="53"/>
      <c r="K1276" s="38"/>
      <c r="L1276" s="157"/>
      <c r="M1276" s="50"/>
      <c r="N1276" s="61"/>
      <c r="O1276" s="38" t="str">
        <f>IF(Q1276="", "NO PRIORITY", IF(ISNA(_xlfn.XLOOKUP(Q1276, Organizations!Q:Q, Organizations!P:P, "")), "NO ORG NAME", IF(_xlfn.XLOOKUP(Q1276, Organizations!Q:Q, Organizations!P:P, "")="", "NO PRIORITY", _xlfn.XLOOKUP(Q1276, Organizations!Q:Q, Organizations!P:P, ""))))</f>
        <v>NO PRIORITY</v>
      </c>
      <c r="R1276" s="9" t="str">
        <f t="shared" si="15"/>
        <v/>
      </c>
    </row>
    <row r="1277" spans="2:18" ht="30.2" customHeight="1">
      <c r="B1277" s="212" t="str">
        <f>IF(D1277="", "NO PRIORITY", IF(ISNA(_xlfn.XLOOKUP(D1277, Organizations!C:C, Organizations!B:B, "")), "NO ORG NAME", IF(_xlfn.XLOOKUP(D1277, Organizations!C:C, Organizations!B:B, "")="", "NO PRIORITY", _xlfn.XLOOKUP(D1277, Organizations!C:C, Organizations!B:B, ""))))</f>
        <v>NO PRIORITY</v>
      </c>
      <c r="C1277" s="130"/>
      <c r="D1277" s="161"/>
      <c r="E1277" s="160"/>
      <c r="F1277" s="36"/>
      <c r="G1277" s="48"/>
      <c r="H1277" s="159"/>
      <c r="I1277" s="52"/>
      <c r="J1277" s="53"/>
      <c r="K1277" s="38"/>
      <c r="L1277" s="157"/>
      <c r="M1277" s="50"/>
      <c r="N1277" s="61"/>
      <c r="O1277" s="38" t="str">
        <f>IF(Q1277="", "NO PRIORITY", IF(ISNA(_xlfn.XLOOKUP(Q1277, Organizations!Q:Q, Organizations!P:P, "")), "NO ORG NAME", IF(_xlfn.XLOOKUP(Q1277, Organizations!Q:Q, Organizations!P:P, "")="", "NO PRIORITY", _xlfn.XLOOKUP(Q1277, Organizations!Q:Q, Organizations!P:P, ""))))</f>
        <v>NO PRIORITY</v>
      </c>
      <c r="R1277" s="9" t="str">
        <f t="shared" si="15"/>
        <v/>
      </c>
    </row>
    <row r="1278" spans="2:18" ht="30.2" customHeight="1">
      <c r="B1278" s="212" t="str">
        <f>IF(D1278="", "NO PRIORITY", IF(ISNA(_xlfn.XLOOKUP(D1278, Organizations!C:C, Organizations!B:B, "")), "NO ORG NAME", IF(_xlfn.XLOOKUP(D1278, Organizations!C:C, Organizations!B:B, "")="", "NO PRIORITY", _xlfn.XLOOKUP(D1278, Organizations!C:C, Organizations!B:B, ""))))</f>
        <v>NO PRIORITY</v>
      </c>
      <c r="C1278" s="130"/>
      <c r="D1278" s="161"/>
      <c r="E1278" s="160"/>
      <c r="F1278" s="36"/>
      <c r="G1278" s="48"/>
      <c r="H1278" s="159"/>
      <c r="I1278" s="52"/>
      <c r="J1278" s="53"/>
      <c r="K1278" s="38"/>
      <c r="L1278" s="157"/>
      <c r="M1278" s="50"/>
      <c r="N1278" s="61"/>
      <c r="O1278" s="38" t="str">
        <f>IF(Q1278="", "NO PRIORITY", IF(ISNA(_xlfn.XLOOKUP(Q1278, Organizations!Q:Q, Organizations!P:P, "")), "NO ORG NAME", IF(_xlfn.XLOOKUP(Q1278, Organizations!Q:Q, Organizations!P:P, "")="", "NO PRIORITY", _xlfn.XLOOKUP(Q1278, Organizations!Q:Q, Organizations!P:P, ""))))</f>
        <v>NO PRIORITY</v>
      </c>
      <c r="R1278" s="9" t="str">
        <f t="shared" si="15"/>
        <v/>
      </c>
    </row>
    <row r="1279" spans="2:18" ht="30.2" customHeight="1">
      <c r="B1279" s="212" t="str">
        <f>IF(D1279="", "NO PRIORITY", IF(ISNA(_xlfn.XLOOKUP(D1279, Organizations!C:C, Organizations!B:B, "")), "NO ORG NAME", IF(_xlfn.XLOOKUP(D1279, Organizations!C:C, Organizations!B:B, "")="", "NO PRIORITY", _xlfn.XLOOKUP(D1279, Organizations!C:C, Organizations!B:B, ""))))</f>
        <v>NO PRIORITY</v>
      </c>
      <c r="C1279" s="130"/>
      <c r="D1279" s="161"/>
      <c r="E1279" s="160"/>
      <c r="F1279" s="36"/>
      <c r="G1279" s="48"/>
      <c r="H1279" s="159"/>
      <c r="I1279" s="52"/>
      <c r="J1279" s="53"/>
      <c r="K1279" s="38"/>
      <c r="L1279" s="157"/>
      <c r="M1279" s="50"/>
      <c r="N1279" s="61"/>
      <c r="O1279" s="38" t="str">
        <f>IF(Q1279="", "NO PRIORITY", IF(ISNA(_xlfn.XLOOKUP(Q1279, Organizations!Q:Q, Organizations!P:P, "")), "NO ORG NAME", IF(_xlfn.XLOOKUP(Q1279, Organizations!Q:Q, Organizations!P:P, "")="", "NO PRIORITY", _xlfn.XLOOKUP(Q1279, Organizations!Q:Q, Organizations!P:P, ""))))</f>
        <v>NO PRIORITY</v>
      </c>
      <c r="R1279" s="9" t="str">
        <f t="shared" si="15"/>
        <v/>
      </c>
    </row>
    <row r="1280" spans="2:18" ht="30.2" customHeight="1">
      <c r="B1280" s="212" t="str">
        <f>IF(D1280="", "NO PRIORITY", IF(ISNA(_xlfn.XLOOKUP(D1280, Organizations!C:C, Organizations!B:B, "")), "NO ORG NAME", IF(_xlfn.XLOOKUP(D1280, Organizations!C:C, Organizations!B:B, "")="", "NO PRIORITY", _xlfn.XLOOKUP(D1280, Organizations!C:C, Organizations!B:B, ""))))</f>
        <v>NO PRIORITY</v>
      </c>
      <c r="C1280" s="130"/>
      <c r="D1280" s="161"/>
      <c r="E1280" s="160"/>
      <c r="F1280" s="36"/>
      <c r="G1280" s="48"/>
      <c r="H1280" s="159"/>
      <c r="I1280" s="52"/>
      <c r="J1280" s="53"/>
      <c r="K1280" s="38"/>
      <c r="L1280" s="157"/>
      <c r="M1280" s="50"/>
      <c r="N1280" s="61"/>
      <c r="O1280" s="38" t="str">
        <f>IF(Q1280="", "NO PRIORITY", IF(ISNA(_xlfn.XLOOKUP(Q1280, Organizations!Q:Q, Organizations!P:P, "")), "NO ORG NAME", IF(_xlfn.XLOOKUP(Q1280, Organizations!Q:Q, Organizations!P:P, "")="", "NO PRIORITY", _xlfn.XLOOKUP(Q1280, Organizations!Q:Q, Organizations!P:P, ""))))</f>
        <v>NO PRIORITY</v>
      </c>
      <c r="R1280" s="9" t="str">
        <f t="shared" si="15"/>
        <v/>
      </c>
    </row>
    <row r="1281" spans="2:18" ht="30.2" customHeight="1">
      <c r="B1281" s="212" t="str">
        <f>IF(D1281="", "NO PRIORITY", IF(ISNA(_xlfn.XLOOKUP(D1281, Organizations!C:C, Organizations!B:B, "")), "NO ORG NAME", IF(_xlfn.XLOOKUP(D1281, Organizations!C:C, Organizations!B:B, "")="", "NO PRIORITY", _xlfn.XLOOKUP(D1281, Organizations!C:C, Organizations!B:B, ""))))</f>
        <v>NO PRIORITY</v>
      </c>
      <c r="C1281" s="130"/>
      <c r="D1281" s="161"/>
      <c r="E1281" s="160"/>
      <c r="F1281" s="36"/>
      <c r="G1281" s="48"/>
      <c r="H1281" s="159"/>
      <c r="I1281" s="52"/>
      <c r="J1281" s="53"/>
      <c r="K1281" s="38"/>
      <c r="L1281" s="157"/>
      <c r="M1281" s="50"/>
      <c r="N1281" s="61"/>
      <c r="O1281" s="38" t="str">
        <f>IF(Q1281="", "NO PRIORITY", IF(ISNA(_xlfn.XLOOKUP(Q1281, Organizations!Q:Q, Organizations!P:P, "")), "NO ORG NAME", IF(_xlfn.XLOOKUP(Q1281, Organizations!Q:Q, Organizations!P:P, "")="", "NO PRIORITY", _xlfn.XLOOKUP(Q1281, Organizations!Q:Q, Organizations!P:P, ""))))</f>
        <v>NO PRIORITY</v>
      </c>
      <c r="R1281" s="9" t="str">
        <f t="shared" si="15"/>
        <v/>
      </c>
    </row>
    <row r="1282" spans="2:18" ht="30.2" customHeight="1">
      <c r="B1282" s="212" t="str">
        <f>IF(D1282="", "NO PRIORITY", IF(ISNA(_xlfn.XLOOKUP(D1282, Organizations!C:C, Organizations!B:B, "")), "NO ORG NAME", IF(_xlfn.XLOOKUP(D1282, Organizations!C:C, Organizations!B:B, "")="", "NO PRIORITY", _xlfn.XLOOKUP(D1282, Organizations!C:C, Organizations!B:B, ""))))</f>
        <v>NO PRIORITY</v>
      </c>
      <c r="C1282" s="130"/>
      <c r="D1282" s="161"/>
      <c r="E1282" s="160"/>
      <c r="F1282" s="36"/>
      <c r="G1282" s="48"/>
      <c r="H1282" s="159"/>
      <c r="I1282" s="52"/>
      <c r="J1282" s="53"/>
      <c r="K1282" s="38"/>
      <c r="L1282" s="157"/>
      <c r="M1282" s="50"/>
      <c r="N1282" s="61"/>
      <c r="O1282" s="38" t="str">
        <f>IF(Q1282="", "NO PRIORITY", IF(ISNA(_xlfn.XLOOKUP(Q1282, Organizations!Q:Q, Organizations!P:P, "")), "NO ORG NAME", IF(_xlfn.XLOOKUP(Q1282, Organizations!Q:Q, Organizations!P:P, "")="", "NO PRIORITY", _xlfn.XLOOKUP(Q1282, Organizations!Q:Q, Organizations!P:P, ""))))</f>
        <v>NO PRIORITY</v>
      </c>
      <c r="R1282" s="9" t="str">
        <f t="shared" si="15"/>
        <v/>
      </c>
    </row>
    <row r="1283" spans="2:18" ht="30.2" customHeight="1">
      <c r="B1283" s="212" t="str">
        <f>IF(D1283="", "NO PRIORITY", IF(ISNA(_xlfn.XLOOKUP(D1283, Organizations!C:C, Organizations!B:B, "")), "NO ORG NAME", IF(_xlfn.XLOOKUP(D1283, Organizations!C:C, Organizations!B:B, "")="", "NO PRIORITY", _xlfn.XLOOKUP(D1283, Organizations!C:C, Organizations!B:B, ""))))</f>
        <v>NO PRIORITY</v>
      </c>
      <c r="C1283" s="130"/>
      <c r="D1283" s="161"/>
      <c r="E1283" s="160"/>
      <c r="F1283" s="36"/>
      <c r="G1283" s="48"/>
      <c r="H1283" s="159"/>
      <c r="I1283" s="52"/>
      <c r="J1283" s="53"/>
      <c r="K1283" s="38"/>
      <c r="L1283" s="157"/>
      <c r="M1283" s="50"/>
      <c r="N1283" s="61"/>
      <c r="O1283" s="38" t="str">
        <f>IF(Q1283="", "NO PRIORITY", IF(ISNA(_xlfn.XLOOKUP(Q1283, Organizations!Q:Q, Organizations!P:P, "")), "NO ORG NAME", IF(_xlfn.XLOOKUP(Q1283, Organizations!Q:Q, Organizations!P:P, "")="", "NO PRIORITY", _xlfn.XLOOKUP(Q1283, Organizations!Q:Q, Organizations!P:P, ""))))</f>
        <v>NO PRIORITY</v>
      </c>
      <c r="R1283" s="9" t="str">
        <f t="shared" si="15"/>
        <v/>
      </c>
    </row>
    <row r="1284" spans="2:18" ht="30.2" customHeight="1">
      <c r="B1284" s="212" t="str">
        <f>IF(D1284="", "NO PRIORITY", IF(ISNA(_xlfn.XLOOKUP(D1284, Organizations!C:C, Organizations!B:B, "")), "NO ORG NAME", IF(_xlfn.XLOOKUP(D1284, Organizations!C:C, Organizations!B:B, "")="", "NO PRIORITY", _xlfn.XLOOKUP(D1284, Organizations!C:C, Organizations!B:B, ""))))</f>
        <v>NO PRIORITY</v>
      </c>
      <c r="C1284" s="130"/>
      <c r="D1284" s="161"/>
      <c r="E1284" s="160"/>
      <c r="F1284" s="36"/>
      <c r="G1284" s="48"/>
      <c r="H1284" s="159"/>
      <c r="I1284" s="52"/>
      <c r="J1284" s="53"/>
      <c r="K1284" s="38"/>
      <c r="L1284" s="157"/>
      <c r="M1284" s="50"/>
      <c r="N1284" s="61"/>
      <c r="O1284" s="38" t="str">
        <f>IF(Q1284="", "NO PRIORITY", IF(ISNA(_xlfn.XLOOKUP(Q1284, Organizations!Q:Q, Organizations!P:P, "")), "NO ORG NAME", IF(_xlfn.XLOOKUP(Q1284, Organizations!Q:Q, Organizations!P:P, "")="", "NO PRIORITY", _xlfn.XLOOKUP(Q1284, Organizations!Q:Q, Organizations!P:P, ""))))</f>
        <v>NO PRIORITY</v>
      </c>
      <c r="R1284" s="9" t="str">
        <f t="shared" si="15"/>
        <v/>
      </c>
    </row>
    <row r="1285" spans="2:18" ht="30.2" customHeight="1">
      <c r="B1285" s="212" t="str">
        <f>IF(D1285="", "NO PRIORITY", IF(ISNA(_xlfn.XLOOKUP(D1285, Organizations!C:C, Organizations!B:B, "")), "NO ORG NAME", IF(_xlfn.XLOOKUP(D1285, Organizations!C:C, Organizations!B:B, "")="", "NO PRIORITY", _xlfn.XLOOKUP(D1285, Organizations!C:C, Organizations!B:B, ""))))</f>
        <v>NO PRIORITY</v>
      </c>
      <c r="C1285" s="130"/>
      <c r="D1285" s="161"/>
      <c r="E1285" s="160"/>
      <c r="F1285" s="36"/>
      <c r="G1285" s="48"/>
      <c r="H1285" s="159"/>
      <c r="I1285" s="52"/>
      <c r="J1285" s="53"/>
      <c r="K1285" s="38"/>
      <c r="L1285" s="157"/>
      <c r="M1285" s="50"/>
      <c r="N1285" s="61"/>
      <c r="O1285" s="38" t="str">
        <f>IF(Q1285="", "NO PRIORITY", IF(ISNA(_xlfn.XLOOKUP(Q1285, Organizations!Q:Q, Organizations!P:P, "")), "NO ORG NAME", IF(_xlfn.XLOOKUP(Q1285, Organizations!Q:Q, Organizations!P:P, "")="", "NO PRIORITY", _xlfn.XLOOKUP(Q1285, Organizations!Q:Q, Organizations!P:P, ""))))</f>
        <v>NO PRIORITY</v>
      </c>
      <c r="R1285" s="9" t="str">
        <f t="shared" si="15"/>
        <v/>
      </c>
    </row>
    <row r="1286" spans="2:18" ht="30.2" customHeight="1">
      <c r="B1286" s="212" t="str">
        <f>IF(D1286="", "NO PRIORITY", IF(ISNA(_xlfn.XLOOKUP(D1286, Organizations!C:C, Organizations!B:B, "")), "NO ORG NAME", IF(_xlfn.XLOOKUP(D1286, Organizations!C:C, Organizations!B:B, "")="", "NO PRIORITY", _xlfn.XLOOKUP(D1286, Organizations!C:C, Organizations!B:B, ""))))</f>
        <v>NO PRIORITY</v>
      </c>
      <c r="C1286" s="130"/>
      <c r="D1286" s="161"/>
      <c r="E1286" s="160"/>
      <c r="F1286" s="36"/>
      <c r="G1286" s="48"/>
      <c r="H1286" s="159"/>
      <c r="I1286" s="52"/>
      <c r="J1286" s="53"/>
      <c r="K1286" s="38"/>
      <c r="L1286" s="157"/>
      <c r="M1286" s="50"/>
      <c r="N1286" s="61"/>
      <c r="O1286" s="38" t="str">
        <f>IF(Q1286="", "NO PRIORITY", IF(ISNA(_xlfn.XLOOKUP(Q1286, Organizations!Q:Q, Organizations!P:P, "")), "NO ORG NAME", IF(_xlfn.XLOOKUP(Q1286, Organizations!Q:Q, Organizations!P:P, "")="", "NO PRIORITY", _xlfn.XLOOKUP(Q1286, Organizations!Q:Q, Organizations!P:P, ""))))</f>
        <v>NO PRIORITY</v>
      </c>
      <c r="R1286" s="9" t="str">
        <f t="shared" si="15"/>
        <v/>
      </c>
    </row>
    <row r="1287" spans="2:18" ht="30.2" customHeight="1">
      <c r="B1287" s="212" t="str">
        <f>IF(D1287="", "NO PRIORITY", IF(ISNA(_xlfn.XLOOKUP(D1287, Organizations!C:C, Organizations!B:B, "")), "NO ORG NAME", IF(_xlfn.XLOOKUP(D1287, Organizations!C:C, Organizations!B:B, "")="", "NO PRIORITY", _xlfn.XLOOKUP(D1287, Organizations!C:C, Organizations!B:B, ""))))</f>
        <v>NO PRIORITY</v>
      </c>
      <c r="C1287" s="130"/>
      <c r="D1287" s="161"/>
      <c r="E1287" s="160"/>
      <c r="F1287" s="36"/>
      <c r="G1287" s="48"/>
      <c r="H1287" s="159"/>
      <c r="I1287" s="52"/>
      <c r="J1287" s="53"/>
      <c r="K1287" s="38"/>
      <c r="L1287" s="157"/>
      <c r="M1287" s="50"/>
      <c r="N1287" s="61"/>
      <c r="O1287" s="38" t="str">
        <f>IF(Q1287="", "NO PRIORITY", IF(ISNA(_xlfn.XLOOKUP(Q1287, Organizations!Q:Q, Organizations!P:P, "")), "NO ORG NAME", IF(_xlfn.XLOOKUP(Q1287, Organizations!Q:Q, Organizations!P:P, "")="", "NO PRIORITY", _xlfn.XLOOKUP(Q1287, Organizations!Q:Q, Organizations!P:P, ""))))</f>
        <v>NO PRIORITY</v>
      </c>
      <c r="R1287" s="9" t="str">
        <f t="shared" si="15"/>
        <v/>
      </c>
    </row>
    <row r="1288" spans="2:18" ht="30.2" customHeight="1">
      <c r="B1288" s="212" t="str">
        <f>IF(D1288="", "NO PRIORITY", IF(ISNA(_xlfn.XLOOKUP(D1288, Organizations!C:C, Organizations!B:B, "")), "NO ORG NAME", IF(_xlfn.XLOOKUP(D1288, Organizations!C:C, Organizations!B:B, "")="", "NO PRIORITY", _xlfn.XLOOKUP(D1288, Organizations!C:C, Organizations!B:B, ""))))</f>
        <v>NO PRIORITY</v>
      </c>
      <c r="C1288" s="130"/>
      <c r="D1288" s="161"/>
      <c r="E1288" s="160"/>
      <c r="F1288" s="36"/>
      <c r="G1288" s="48"/>
      <c r="H1288" s="159"/>
      <c r="I1288" s="52"/>
      <c r="J1288" s="53"/>
      <c r="K1288" s="38"/>
      <c r="L1288" s="157"/>
      <c r="M1288" s="50"/>
      <c r="N1288" s="61"/>
      <c r="O1288" s="38" t="str">
        <f>IF(Q1288="", "NO PRIORITY", IF(ISNA(_xlfn.XLOOKUP(Q1288, Organizations!Q:Q, Organizations!P:P, "")), "NO ORG NAME", IF(_xlfn.XLOOKUP(Q1288, Organizations!Q:Q, Organizations!P:P, "")="", "NO PRIORITY", _xlfn.XLOOKUP(Q1288, Organizations!Q:Q, Organizations!P:P, ""))))</f>
        <v>NO PRIORITY</v>
      </c>
      <c r="R1288" s="9" t="str">
        <f t="shared" si="15"/>
        <v/>
      </c>
    </row>
    <row r="1289" spans="2:18" ht="30.2" customHeight="1">
      <c r="B1289" s="212" t="str">
        <f>IF(D1289="", "NO PRIORITY", IF(ISNA(_xlfn.XLOOKUP(D1289, Organizations!C:C, Organizations!B:B, "")), "NO ORG NAME", IF(_xlfn.XLOOKUP(D1289, Organizations!C:C, Organizations!B:B, "")="", "NO PRIORITY", _xlfn.XLOOKUP(D1289, Organizations!C:C, Organizations!B:B, ""))))</f>
        <v>NO PRIORITY</v>
      </c>
      <c r="C1289" s="130"/>
      <c r="D1289" s="161"/>
      <c r="E1289" s="160"/>
      <c r="F1289" s="36"/>
      <c r="G1289" s="48"/>
      <c r="H1289" s="159"/>
      <c r="I1289" s="52"/>
      <c r="J1289" s="53"/>
      <c r="K1289" s="38"/>
      <c r="L1289" s="157"/>
      <c r="M1289" s="50"/>
      <c r="N1289" s="61"/>
      <c r="O1289" s="38" t="str">
        <f>IF(Q1289="", "NO PRIORITY", IF(ISNA(_xlfn.XLOOKUP(Q1289, Organizations!Q:Q, Organizations!P:P, "")), "NO ORG NAME", IF(_xlfn.XLOOKUP(Q1289, Organizations!Q:Q, Organizations!P:P, "")="", "NO PRIORITY", _xlfn.XLOOKUP(Q1289, Organizations!Q:Q, Organizations!P:P, ""))))</f>
        <v>NO PRIORITY</v>
      </c>
      <c r="R1289" s="9" t="str">
        <f t="shared" ref="R1289:R1352" si="16">IF(D1289&lt;&gt;"", D1289 &amp; "|" &amp; C1289, "")</f>
        <v/>
      </c>
    </row>
    <row r="1290" spans="2:18" ht="30.2" customHeight="1">
      <c r="B1290" s="212" t="str">
        <f>IF(D1290="", "NO PRIORITY", IF(ISNA(_xlfn.XLOOKUP(D1290, Organizations!C:C, Organizations!B:B, "")), "NO ORG NAME", IF(_xlfn.XLOOKUP(D1290, Organizations!C:C, Organizations!B:B, "")="", "NO PRIORITY", _xlfn.XLOOKUP(D1290, Organizations!C:C, Organizations!B:B, ""))))</f>
        <v>NO PRIORITY</v>
      </c>
      <c r="C1290" s="130"/>
      <c r="D1290" s="161"/>
      <c r="E1290" s="160"/>
      <c r="F1290" s="36"/>
      <c r="G1290" s="48"/>
      <c r="H1290" s="159"/>
      <c r="I1290" s="52"/>
      <c r="J1290" s="53"/>
      <c r="K1290" s="38"/>
      <c r="L1290" s="157"/>
      <c r="M1290" s="50"/>
      <c r="N1290" s="61"/>
      <c r="O1290" s="38" t="str">
        <f>IF(Q1290="", "NO PRIORITY", IF(ISNA(_xlfn.XLOOKUP(Q1290, Organizations!Q:Q, Organizations!P:P, "")), "NO ORG NAME", IF(_xlfn.XLOOKUP(Q1290, Organizations!Q:Q, Organizations!P:P, "")="", "NO PRIORITY", _xlfn.XLOOKUP(Q1290, Organizations!Q:Q, Organizations!P:P, ""))))</f>
        <v>NO PRIORITY</v>
      </c>
      <c r="R1290" s="9" t="str">
        <f t="shared" si="16"/>
        <v/>
      </c>
    </row>
    <row r="1291" spans="2:18" ht="30.2" customHeight="1">
      <c r="B1291" s="212" t="str">
        <f>IF(D1291="", "NO PRIORITY", IF(ISNA(_xlfn.XLOOKUP(D1291, Organizations!C:C, Organizations!B:B, "")), "NO ORG NAME", IF(_xlfn.XLOOKUP(D1291, Organizations!C:C, Organizations!B:B, "")="", "NO PRIORITY", _xlfn.XLOOKUP(D1291, Organizations!C:C, Organizations!B:B, ""))))</f>
        <v>NO PRIORITY</v>
      </c>
      <c r="C1291" s="130"/>
      <c r="D1291" s="161"/>
      <c r="E1291" s="160"/>
      <c r="F1291" s="36"/>
      <c r="G1291" s="48"/>
      <c r="H1291" s="159"/>
      <c r="I1291" s="52"/>
      <c r="J1291" s="53"/>
      <c r="K1291" s="38"/>
      <c r="L1291" s="157"/>
      <c r="M1291" s="50"/>
      <c r="N1291" s="61"/>
      <c r="O1291" s="38" t="str">
        <f>IF(Q1291="", "NO PRIORITY", IF(ISNA(_xlfn.XLOOKUP(Q1291, Organizations!Q:Q, Organizations!P:P, "")), "NO ORG NAME", IF(_xlfn.XLOOKUP(Q1291, Organizations!Q:Q, Organizations!P:P, "")="", "NO PRIORITY", _xlfn.XLOOKUP(Q1291, Organizations!Q:Q, Organizations!P:P, ""))))</f>
        <v>NO PRIORITY</v>
      </c>
      <c r="R1291" s="9" t="str">
        <f t="shared" si="16"/>
        <v/>
      </c>
    </row>
    <row r="1292" spans="2:18" ht="30.2" customHeight="1">
      <c r="B1292" s="212" t="str">
        <f>IF(D1292="", "NO PRIORITY", IF(ISNA(_xlfn.XLOOKUP(D1292, Organizations!C:C, Organizations!B:B, "")), "NO ORG NAME", IF(_xlfn.XLOOKUP(D1292, Organizations!C:C, Organizations!B:B, "")="", "NO PRIORITY", _xlfn.XLOOKUP(D1292, Organizations!C:C, Organizations!B:B, ""))))</f>
        <v>NO PRIORITY</v>
      </c>
      <c r="C1292" s="130"/>
      <c r="D1292" s="161"/>
      <c r="E1292" s="160"/>
      <c r="F1292" s="36"/>
      <c r="G1292" s="48"/>
      <c r="H1292" s="159"/>
      <c r="I1292" s="52"/>
      <c r="J1292" s="53"/>
      <c r="K1292" s="38"/>
      <c r="L1292" s="157"/>
      <c r="M1292" s="50"/>
      <c r="N1292" s="61"/>
      <c r="O1292" s="38" t="str">
        <f>IF(Q1292="", "NO PRIORITY", IF(ISNA(_xlfn.XLOOKUP(Q1292, Organizations!Q:Q, Organizations!P:P, "")), "NO ORG NAME", IF(_xlfn.XLOOKUP(Q1292, Organizations!Q:Q, Organizations!P:P, "")="", "NO PRIORITY", _xlfn.XLOOKUP(Q1292, Organizations!Q:Q, Organizations!P:P, ""))))</f>
        <v>NO PRIORITY</v>
      </c>
      <c r="R1292" s="9" t="str">
        <f t="shared" si="16"/>
        <v/>
      </c>
    </row>
    <row r="1293" spans="2:18" ht="30.2" customHeight="1">
      <c r="B1293" s="212" t="str">
        <f>IF(D1293="", "NO PRIORITY", IF(ISNA(_xlfn.XLOOKUP(D1293, Organizations!C:C, Organizations!B:B, "")), "NO ORG NAME", IF(_xlfn.XLOOKUP(D1293, Organizations!C:C, Organizations!B:B, "")="", "NO PRIORITY", _xlfn.XLOOKUP(D1293, Organizations!C:C, Organizations!B:B, ""))))</f>
        <v>NO PRIORITY</v>
      </c>
      <c r="C1293" s="130"/>
      <c r="D1293" s="161"/>
      <c r="E1293" s="160"/>
      <c r="F1293" s="36"/>
      <c r="G1293" s="48"/>
      <c r="H1293" s="159"/>
      <c r="I1293" s="52"/>
      <c r="J1293" s="53"/>
      <c r="K1293" s="38"/>
      <c r="L1293" s="157"/>
      <c r="M1293" s="50"/>
      <c r="N1293" s="61"/>
      <c r="O1293" s="38" t="str">
        <f>IF(Q1293="", "NO PRIORITY", IF(ISNA(_xlfn.XLOOKUP(Q1293, Organizations!Q:Q, Organizations!P:P, "")), "NO ORG NAME", IF(_xlfn.XLOOKUP(Q1293, Organizations!Q:Q, Organizations!P:P, "")="", "NO PRIORITY", _xlfn.XLOOKUP(Q1293, Organizations!Q:Q, Organizations!P:P, ""))))</f>
        <v>NO PRIORITY</v>
      </c>
      <c r="R1293" s="9" t="str">
        <f t="shared" si="16"/>
        <v/>
      </c>
    </row>
    <row r="1294" spans="2:18" ht="30.2" customHeight="1">
      <c r="B1294" s="212" t="str">
        <f>IF(D1294="", "NO PRIORITY", IF(ISNA(_xlfn.XLOOKUP(D1294, Organizations!C:C, Organizations!B:B, "")), "NO ORG NAME", IF(_xlfn.XLOOKUP(D1294, Organizations!C:C, Organizations!B:B, "")="", "NO PRIORITY", _xlfn.XLOOKUP(D1294, Organizations!C:C, Organizations!B:B, ""))))</f>
        <v>NO PRIORITY</v>
      </c>
      <c r="C1294" s="130"/>
      <c r="D1294" s="161"/>
      <c r="E1294" s="160"/>
      <c r="F1294" s="36"/>
      <c r="G1294" s="48"/>
      <c r="H1294" s="159"/>
      <c r="I1294" s="52"/>
      <c r="J1294" s="53"/>
      <c r="K1294" s="38"/>
      <c r="L1294" s="157"/>
      <c r="M1294" s="50"/>
      <c r="N1294" s="61"/>
      <c r="O1294" s="38" t="str">
        <f>IF(Q1294="", "NO PRIORITY", IF(ISNA(_xlfn.XLOOKUP(Q1294, Organizations!Q:Q, Organizations!P:P, "")), "NO ORG NAME", IF(_xlfn.XLOOKUP(Q1294, Organizations!Q:Q, Organizations!P:P, "")="", "NO PRIORITY", _xlfn.XLOOKUP(Q1294, Organizations!Q:Q, Organizations!P:P, ""))))</f>
        <v>NO PRIORITY</v>
      </c>
      <c r="R1294" s="9" t="str">
        <f t="shared" si="16"/>
        <v/>
      </c>
    </row>
    <row r="1295" spans="2:18" ht="30.2" customHeight="1">
      <c r="B1295" s="212" t="str">
        <f>IF(D1295="", "NO PRIORITY", IF(ISNA(_xlfn.XLOOKUP(D1295, Organizations!C:C, Organizations!B:B, "")), "NO ORG NAME", IF(_xlfn.XLOOKUP(D1295, Organizations!C:C, Organizations!B:B, "")="", "NO PRIORITY", _xlfn.XLOOKUP(D1295, Organizations!C:C, Organizations!B:B, ""))))</f>
        <v>NO PRIORITY</v>
      </c>
      <c r="C1295" s="130"/>
      <c r="D1295" s="161"/>
      <c r="E1295" s="160"/>
      <c r="F1295" s="36"/>
      <c r="G1295" s="48"/>
      <c r="H1295" s="159"/>
      <c r="I1295" s="52"/>
      <c r="J1295" s="53"/>
      <c r="K1295" s="38"/>
      <c r="L1295" s="157"/>
      <c r="M1295" s="50"/>
      <c r="N1295" s="61"/>
      <c r="O1295" s="38" t="str">
        <f>IF(Q1295="", "NO PRIORITY", IF(ISNA(_xlfn.XLOOKUP(Q1295, Organizations!Q:Q, Organizations!P:P, "")), "NO ORG NAME", IF(_xlfn.XLOOKUP(Q1295, Organizations!Q:Q, Organizations!P:P, "")="", "NO PRIORITY", _xlfn.XLOOKUP(Q1295, Organizations!Q:Q, Organizations!P:P, ""))))</f>
        <v>NO PRIORITY</v>
      </c>
      <c r="R1295" s="9" t="str">
        <f t="shared" si="16"/>
        <v/>
      </c>
    </row>
    <row r="1296" spans="2:18" ht="30.2" customHeight="1">
      <c r="B1296" s="212" t="str">
        <f>IF(D1296="", "NO PRIORITY", IF(ISNA(_xlfn.XLOOKUP(D1296, Organizations!C:C, Organizations!B:B, "")), "NO ORG NAME", IF(_xlfn.XLOOKUP(D1296, Organizations!C:C, Organizations!B:B, "")="", "NO PRIORITY", _xlfn.XLOOKUP(D1296, Organizations!C:C, Organizations!B:B, ""))))</f>
        <v>NO PRIORITY</v>
      </c>
      <c r="C1296" s="130"/>
      <c r="D1296" s="161"/>
      <c r="E1296" s="160"/>
      <c r="F1296" s="36"/>
      <c r="G1296" s="48"/>
      <c r="H1296" s="159"/>
      <c r="I1296" s="52"/>
      <c r="J1296" s="53"/>
      <c r="K1296" s="38"/>
      <c r="L1296" s="157"/>
      <c r="M1296" s="50"/>
      <c r="N1296" s="61"/>
      <c r="O1296" s="38" t="str">
        <f>IF(Q1296="", "NO PRIORITY", IF(ISNA(_xlfn.XLOOKUP(Q1296, Organizations!Q:Q, Organizations!P:P, "")), "NO ORG NAME", IF(_xlfn.XLOOKUP(Q1296, Organizations!Q:Q, Organizations!P:P, "")="", "NO PRIORITY", _xlfn.XLOOKUP(Q1296, Organizations!Q:Q, Organizations!P:P, ""))))</f>
        <v>NO PRIORITY</v>
      </c>
      <c r="R1296" s="9" t="str">
        <f t="shared" si="16"/>
        <v/>
      </c>
    </row>
    <row r="1297" spans="2:18" ht="30.2" customHeight="1">
      <c r="B1297" s="212" t="str">
        <f>IF(D1297="", "NO PRIORITY", IF(ISNA(_xlfn.XLOOKUP(D1297, Organizations!C:C, Organizations!B:B, "")), "NO ORG NAME", IF(_xlfn.XLOOKUP(D1297, Organizations!C:C, Organizations!B:B, "")="", "NO PRIORITY", _xlfn.XLOOKUP(D1297, Organizations!C:C, Organizations!B:B, ""))))</f>
        <v>NO PRIORITY</v>
      </c>
      <c r="C1297" s="130"/>
      <c r="D1297" s="161"/>
      <c r="E1297" s="160"/>
      <c r="F1297" s="36"/>
      <c r="G1297" s="48"/>
      <c r="H1297" s="159"/>
      <c r="I1297" s="52"/>
      <c r="J1297" s="53"/>
      <c r="K1297" s="38"/>
      <c r="L1297" s="157"/>
      <c r="M1297" s="50"/>
      <c r="N1297" s="61"/>
      <c r="O1297" s="38" t="str">
        <f>IF(Q1297="", "NO PRIORITY", IF(ISNA(_xlfn.XLOOKUP(Q1297, Organizations!Q:Q, Organizations!P:P, "")), "NO ORG NAME", IF(_xlfn.XLOOKUP(Q1297, Organizations!Q:Q, Organizations!P:P, "")="", "NO PRIORITY", _xlfn.XLOOKUP(Q1297, Organizations!Q:Q, Organizations!P:P, ""))))</f>
        <v>NO PRIORITY</v>
      </c>
      <c r="R1297" s="9" t="str">
        <f t="shared" si="16"/>
        <v/>
      </c>
    </row>
    <row r="1298" spans="2:18" ht="30.2" customHeight="1">
      <c r="B1298" s="212" t="str">
        <f>IF(D1298="", "NO PRIORITY", IF(ISNA(_xlfn.XLOOKUP(D1298, Organizations!C:C, Organizations!B:B, "")), "NO ORG NAME", IF(_xlfn.XLOOKUP(D1298, Organizations!C:C, Organizations!B:B, "")="", "NO PRIORITY", _xlfn.XLOOKUP(D1298, Organizations!C:C, Organizations!B:B, ""))))</f>
        <v>NO PRIORITY</v>
      </c>
      <c r="C1298" s="130"/>
      <c r="D1298" s="161"/>
      <c r="E1298" s="160"/>
      <c r="F1298" s="36"/>
      <c r="G1298" s="48"/>
      <c r="H1298" s="159"/>
      <c r="I1298" s="52"/>
      <c r="J1298" s="53"/>
      <c r="K1298" s="38"/>
      <c r="L1298" s="157"/>
      <c r="M1298" s="50"/>
      <c r="N1298" s="61"/>
      <c r="O1298" s="38" t="str">
        <f>IF(Q1298="", "NO PRIORITY", IF(ISNA(_xlfn.XLOOKUP(Q1298, Organizations!Q:Q, Organizations!P:P, "")), "NO ORG NAME", IF(_xlfn.XLOOKUP(Q1298, Organizations!Q:Q, Organizations!P:P, "")="", "NO PRIORITY", _xlfn.XLOOKUP(Q1298, Organizations!Q:Q, Organizations!P:P, ""))))</f>
        <v>NO PRIORITY</v>
      </c>
      <c r="R1298" s="9" t="str">
        <f t="shared" si="16"/>
        <v/>
      </c>
    </row>
    <row r="1299" spans="2:18" ht="30.2" customHeight="1">
      <c r="B1299" s="212" t="str">
        <f>IF(D1299="", "NO PRIORITY", IF(ISNA(_xlfn.XLOOKUP(D1299, Organizations!C:C, Organizations!B:B, "")), "NO ORG NAME", IF(_xlfn.XLOOKUP(D1299, Organizations!C:C, Organizations!B:B, "")="", "NO PRIORITY", _xlfn.XLOOKUP(D1299, Organizations!C:C, Organizations!B:B, ""))))</f>
        <v>NO PRIORITY</v>
      </c>
      <c r="C1299" s="130"/>
      <c r="D1299" s="161"/>
      <c r="E1299" s="160"/>
      <c r="F1299" s="36"/>
      <c r="G1299" s="48"/>
      <c r="H1299" s="159"/>
      <c r="I1299" s="52"/>
      <c r="J1299" s="53"/>
      <c r="K1299" s="38"/>
      <c r="L1299" s="157"/>
      <c r="M1299" s="50"/>
      <c r="N1299" s="61"/>
      <c r="O1299" s="38" t="str">
        <f>IF(Q1299="", "NO PRIORITY", IF(ISNA(_xlfn.XLOOKUP(Q1299, Organizations!Q:Q, Organizations!P:P, "")), "NO ORG NAME", IF(_xlfn.XLOOKUP(Q1299, Organizations!Q:Q, Organizations!P:P, "")="", "NO PRIORITY", _xlfn.XLOOKUP(Q1299, Organizations!Q:Q, Organizations!P:P, ""))))</f>
        <v>NO PRIORITY</v>
      </c>
      <c r="R1299" s="9" t="str">
        <f t="shared" si="16"/>
        <v/>
      </c>
    </row>
    <row r="1300" spans="2:18" ht="30.2" customHeight="1">
      <c r="B1300" s="212" t="str">
        <f>IF(D1300="", "NO PRIORITY", IF(ISNA(_xlfn.XLOOKUP(D1300, Organizations!C:C, Organizations!B:B, "")), "NO ORG NAME", IF(_xlfn.XLOOKUP(D1300, Organizations!C:C, Organizations!B:B, "")="", "NO PRIORITY", _xlfn.XLOOKUP(D1300, Organizations!C:C, Organizations!B:B, ""))))</f>
        <v>NO PRIORITY</v>
      </c>
      <c r="C1300" s="130"/>
      <c r="D1300" s="161"/>
      <c r="E1300" s="160"/>
      <c r="F1300" s="36"/>
      <c r="G1300" s="48"/>
      <c r="H1300" s="159"/>
      <c r="I1300" s="52"/>
      <c r="J1300" s="53"/>
      <c r="K1300" s="38"/>
      <c r="L1300" s="157"/>
      <c r="M1300" s="50"/>
      <c r="N1300" s="61"/>
      <c r="O1300" s="38" t="str">
        <f>IF(Q1300="", "NO PRIORITY", IF(ISNA(_xlfn.XLOOKUP(Q1300, Organizations!Q:Q, Organizations!P:P, "")), "NO ORG NAME", IF(_xlfn.XLOOKUP(Q1300, Organizations!Q:Q, Organizations!P:P, "")="", "NO PRIORITY", _xlfn.XLOOKUP(Q1300, Organizations!Q:Q, Organizations!P:P, ""))))</f>
        <v>NO PRIORITY</v>
      </c>
      <c r="R1300" s="9" t="str">
        <f t="shared" si="16"/>
        <v/>
      </c>
    </row>
    <row r="1301" spans="2:18" ht="30.2" customHeight="1">
      <c r="B1301" s="212" t="str">
        <f>IF(D1301="", "NO PRIORITY", IF(ISNA(_xlfn.XLOOKUP(D1301, Organizations!C:C, Organizations!B:B, "")), "NO ORG NAME", IF(_xlfn.XLOOKUP(D1301, Organizations!C:C, Organizations!B:B, "")="", "NO PRIORITY", _xlfn.XLOOKUP(D1301, Organizations!C:C, Organizations!B:B, ""))))</f>
        <v>NO PRIORITY</v>
      </c>
      <c r="C1301" s="130"/>
      <c r="D1301" s="161"/>
      <c r="E1301" s="160"/>
      <c r="F1301" s="36"/>
      <c r="G1301" s="48"/>
      <c r="H1301" s="159"/>
      <c r="I1301" s="52"/>
      <c r="J1301" s="53"/>
      <c r="K1301" s="38"/>
      <c r="L1301" s="157"/>
      <c r="M1301" s="50"/>
      <c r="N1301" s="61"/>
      <c r="O1301" s="38" t="str">
        <f>IF(Q1301="", "NO PRIORITY", IF(ISNA(_xlfn.XLOOKUP(Q1301, Organizations!Q:Q, Organizations!P:P, "")), "NO ORG NAME", IF(_xlfn.XLOOKUP(Q1301, Organizations!Q:Q, Organizations!P:P, "")="", "NO PRIORITY", _xlfn.XLOOKUP(Q1301, Organizations!Q:Q, Organizations!P:P, ""))))</f>
        <v>NO PRIORITY</v>
      </c>
      <c r="R1301" s="9" t="str">
        <f t="shared" si="16"/>
        <v/>
      </c>
    </row>
    <row r="1302" spans="2:18" ht="30.2" customHeight="1">
      <c r="B1302" s="212" t="str">
        <f>IF(D1302="", "NO PRIORITY", IF(ISNA(_xlfn.XLOOKUP(D1302, Organizations!C:C, Organizations!B:B, "")), "NO ORG NAME", IF(_xlfn.XLOOKUP(D1302, Organizations!C:C, Organizations!B:B, "")="", "NO PRIORITY", _xlfn.XLOOKUP(D1302, Organizations!C:C, Organizations!B:B, ""))))</f>
        <v>NO PRIORITY</v>
      </c>
      <c r="C1302" s="130"/>
      <c r="D1302" s="161"/>
      <c r="E1302" s="160"/>
      <c r="F1302" s="36"/>
      <c r="G1302" s="48"/>
      <c r="H1302" s="159"/>
      <c r="I1302" s="52"/>
      <c r="J1302" s="53"/>
      <c r="K1302" s="38"/>
      <c r="L1302" s="157"/>
      <c r="M1302" s="50"/>
      <c r="N1302" s="61"/>
      <c r="O1302" s="38" t="str">
        <f>IF(Q1302="", "NO PRIORITY", IF(ISNA(_xlfn.XLOOKUP(Q1302, Organizations!Q:Q, Organizations!P:P, "")), "NO ORG NAME", IF(_xlfn.XLOOKUP(Q1302, Organizations!Q:Q, Organizations!P:P, "")="", "NO PRIORITY", _xlfn.XLOOKUP(Q1302, Organizations!Q:Q, Organizations!P:P, ""))))</f>
        <v>NO PRIORITY</v>
      </c>
      <c r="R1302" s="9" t="str">
        <f t="shared" si="16"/>
        <v/>
      </c>
    </row>
    <row r="1303" spans="2:18" ht="30.2" customHeight="1">
      <c r="B1303" s="212" t="str">
        <f>IF(D1303="", "NO PRIORITY", IF(ISNA(_xlfn.XLOOKUP(D1303, Organizations!C:C, Organizations!B:B, "")), "NO ORG NAME", IF(_xlfn.XLOOKUP(D1303, Organizations!C:C, Organizations!B:B, "")="", "NO PRIORITY", _xlfn.XLOOKUP(D1303, Organizations!C:C, Organizations!B:B, ""))))</f>
        <v>NO PRIORITY</v>
      </c>
      <c r="C1303" s="130"/>
      <c r="D1303" s="161"/>
      <c r="E1303" s="160"/>
      <c r="F1303" s="36"/>
      <c r="G1303" s="48"/>
      <c r="H1303" s="159"/>
      <c r="I1303" s="52"/>
      <c r="J1303" s="53"/>
      <c r="K1303" s="38"/>
      <c r="L1303" s="157"/>
      <c r="M1303" s="50"/>
      <c r="N1303" s="61"/>
      <c r="O1303" s="38" t="str">
        <f>IF(Q1303="", "NO PRIORITY", IF(ISNA(_xlfn.XLOOKUP(Q1303, Organizations!Q:Q, Organizations!P:P, "")), "NO ORG NAME", IF(_xlfn.XLOOKUP(Q1303, Organizations!Q:Q, Organizations!P:P, "")="", "NO PRIORITY", _xlfn.XLOOKUP(Q1303, Organizations!Q:Q, Organizations!P:P, ""))))</f>
        <v>NO PRIORITY</v>
      </c>
      <c r="R1303" s="9" t="str">
        <f t="shared" si="16"/>
        <v/>
      </c>
    </row>
    <row r="1304" spans="2:18" ht="30.2" customHeight="1">
      <c r="B1304" s="212" t="str">
        <f>IF(D1304="", "NO PRIORITY", IF(ISNA(_xlfn.XLOOKUP(D1304, Organizations!C:C, Organizations!B:B, "")), "NO ORG NAME", IF(_xlfn.XLOOKUP(D1304, Organizations!C:C, Organizations!B:B, "")="", "NO PRIORITY", _xlfn.XLOOKUP(D1304, Organizations!C:C, Organizations!B:B, ""))))</f>
        <v>NO PRIORITY</v>
      </c>
      <c r="C1304" s="130"/>
      <c r="D1304" s="161"/>
      <c r="E1304" s="160"/>
      <c r="F1304" s="36"/>
      <c r="G1304" s="48"/>
      <c r="H1304" s="159"/>
      <c r="I1304" s="52"/>
      <c r="J1304" s="53"/>
      <c r="K1304" s="38"/>
      <c r="L1304" s="157"/>
      <c r="M1304" s="50"/>
      <c r="N1304" s="61"/>
      <c r="O1304" s="38" t="str">
        <f>IF(Q1304="", "NO PRIORITY", IF(ISNA(_xlfn.XLOOKUP(Q1304, Organizations!Q:Q, Organizations!P:P, "")), "NO ORG NAME", IF(_xlfn.XLOOKUP(Q1304, Organizations!Q:Q, Organizations!P:P, "")="", "NO PRIORITY", _xlfn.XLOOKUP(Q1304, Organizations!Q:Q, Organizations!P:P, ""))))</f>
        <v>NO PRIORITY</v>
      </c>
      <c r="R1304" s="9" t="str">
        <f t="shared" si="16"/>
        <v/>
      </c>
    </row>
    <row r="1305" spans="2:18" ht="30.2" customHeight="1">
      <c r="B1305" s="212" t="str">
        <f>IF(D1305="", "NO PRIORITY", IF(ISNA(_xlfn.XLOOKUP(D1305, Organizations!C:C, Organizations!B:B, "")), "NO ORG NAME", IF(_xlfn.XLOOKUP(D1305, Organizations!C:C, Organizations!B:B, "")="", "NO PRIORITY", _xlfn.XLOOKUP(D1305, Organizations!C:C, Organizations!B:B, ""))))</f>
        <v>NO PRIORITY</v>
      </c>
      <c r="C1305" s="130"/>
      <c r="D1305" s="161"/>
      <c r="E1305" s="160"/>
      <c r="F1305" s="36"/>
      <c r="G1305" s="48"/>
      <c r="H1305" s="159"/>
      <c r="I1305" s="52"/>
      <c r="J1305" s="53"/>
      <c r="K1305" s="38"/>
      <c r="L1305" s="157"/>
      <c r="M1305" s="50"/>
      <c r="N1305" s="61"/>
      <c r="O1305" s="38" t="str">
        <f>IF(Q1305="", "NO PRIORITY", IF(ISNA(_xlfn.XLOOKUP(Q1305, Organizations!Q:Q, Organizations!P:P, "")), "NO ORG NAME", IF(_xlfn.XLOOKUP(Q1305, Organizations!Q:Q, Organizations!P:P, "")="", "NO PRIORITY", _xlfn.XLOOKUP(Q1305, Organizations!Q:Q, Organizations!P:P, ""))))</f>
        <v>NO PRIORITY</v>
      </c>
      <c r="R1305" s="9" t="str">
        <f t="shared" si="16"/>
        <v/>
      </c>
    </row>
    <row r="1306" spans="2:18" ht="30.2" customHeight="1">
      <c r="B1306" s="212" t="str">
        <f>IF(D1306="", "NO PRIORITY", IF(ISNA(_xlfn.XLOOKUP(D1306, Organizations!C:C, Organizations!B:B, "")), "NO ORG NAME", IF(_xlfn.XLOOKUP(D1306, Organizations!C:C, Organizations!B:B, "")="", "NO PRIORITY", _xlfn.XLOOKUP(D1306, Organizations!C:C, Organizations!B:B, ""))))</f>
        <v>NO PRIORITY</v>
      </c>
      <c r="C1306" s="130"/>
      <c r="D1306" s="161"/>
      <c r="E1306" s="160"/>
      <c r="F1306" s="36"/>
      <c r="G1306" s="48"/>
      <c r="H1306" s="159"/>
      <c r="I1306" s="52"/>
      <c r="J1306" s="53"/>
      <c r="K1306" s="38"/>
      <c r="L1306" s="157"/>
      <c r="M1306" s="50"/>
      <c r="N1306" s="61"/>
      <c r="O1306" s="38" t="str">
        <f>IF(Q1306="", "NO PRIORITY", IF(ISNA(_xlfn.XLOOKUP(Q1306, Organizations!Q:Q, Organizations!P:P, "")), "NO ORG NAME", IF(_xlfn.XLOOKUP(Q1306, Organizations!Q:Q, Organizations!P:P, "")="", "NO PRIORITY", _xlfn.XLOOKUP(Q1306, Organizations!Q:Q, Organizations!P:P, ""))))</f>
        <v>NO PRIORITY</v>
      </c>
      <c r="R1306" s="9" t="str">
        <f t="shared" si="16"/>
        <v/>
      </c>
    </row>
    <row r="1307" spans="2:18" ht="30.2" customHeight="1">
      <c r="B1307" s="212" t="str">
        <f>IF(D1307="", "NO PRIORITY", IF(ISNA(_xlfn.XLOOKUP(D1307, Organizations!C:C, Organizations!B:B, "")), "NO ORG NAME", IF(_xlfn.XLOOKUP(D1307, Organizations!C:C, Organizations!B:B, "")="", "NO PRIORITY", _xlfn.XLOOKUP(D1307, Organizations!C:C, Organizations!B:B, ""))))</f>
        <v>NO PRIORITY</v>
      </c>
      <c r="C1307" s="130"/>
      <c r="D1307" s="161"/>
      <c r="E1307" s="160"/>
      <c r="F1307" s="36"/>
      <c r="G1307" s="48"/>
      <c r="H1307" s="159"/>
      <c r="I1307" s="52"/>
      <c r="J1307" s="53"/>
      <c r="K1307" s="38"/>
      <c r="L1307" s="157"/>
      <c r="M1307" s="50"/>
      <c r="N1307" s="61"/>
      <c r="O1307" s="38" t="str">
        <f>IF(Q1307="", "NO PRIORITY", IF(ISNA(_xlfn.XLOOKUP(Q1307, Organizations!Q:Q, Organizations!P:P, "")), "NO ORG NAME", IF(_xlfn.XLOOKUP(Q1307, Organizations!Q:Q, Organizations!P:P, "")="", "NO PRIORITY", _xlfn.XLOOKUP(Q1307, Organizations!Q:Q, Organizations!P:P, ""))))</f>
        <v>NO PRIORITY</v>
      </c>
      <c r="R1307" s="9" t="str">
        <f t="shared" si="16"/>
        <v/>
      </c>
    </row>
    <row r="1308" spans="2:18" ht="30.2" customHeight="1">
      <c r="B1308" s="212" t="str">
        <f>IF(D1308="", "NO PRIORITY", IF(ISNA(_xlfn.XLOOKUP(D1308, Organizations!C:C, Organizations!B:B, "")), "NO ORG NAME", IF(_xlfn.XLOOKUP(D1308, Organizations!C:C, Organizations!B:B, "")="", "NO PRIORITY", _xlfn.XLOOKUP(D1308, Organizations!C:C, Organizations!B:B, ""))))</f>
        <v>NO PRIORITY</v>
      </c>
      <c r="C1308" s="130"/>
      <c r="D1308" s="161"/>
      <c r="E1308" s="160"/>
      <c r="F1308" s="36"/>
      <c r="G1308" s="48"/>
      <c r="H1308" s="159"/>
      <c r="I1308" s="52"/>
      <c r="J1308" s="53"/>
      <c r="K1308" s="38"/>
      <c r="L1308" s="157"/>
      <c r="M1308" s="50"/>
      <c r="N1308" s="61"/>
      <c r="O1308" s="38" t="str">
        <f>IF(Q1308="", "NO PRIORITY", IF(ISNA(_xlfn.XLOOKUP(Q1308, Organizations!Q:Q, Organizations!P:P, "")), "NO ORG NAME", IF(_xlfn.XLOOKUP(Q1308, Organizations!Q:Q, Organizations!P:P, "")="", "NO PRIORITY", _xlfn.XLOOKUP(Q1308, Organizations!Q:Q, Organizations!P:P, ""))))</f>
        <v>NO PRIORITY</v>
      </c>
      <c r="R1308" s="9" t="str">
        <f t="shared" si="16"/>
        <v/>
      </c>
    </row>
    <row r="1309" spans="2:18" ht="30.2" customHeight="1">
      <c r="B1309" s="212" t="str">
        <f>IF(D1309="", "NO PRIORITY", IF(ISNA(_xlfn.XLOOKUP(D1309, Organizations!C:C, Organizations!B:B, "")), "NO ORG NAME", IF(_xlfn.XLOOKUP(D1309, Organizations!C:C, Organizations!B:B, "")="", "NO PRIORITY", _xlfn.XLOOKUP(D1309, Organizations!C:C, Organizations!B:B, ""))))</f>
        <v>NO PRIORITY</v>
      </c>
      <c r="C1309" s="130"/>
      <c r="D1309" s="161"/>
      <c r="E1309" s="160"/>
      <c r="F1309" s="36"/>
      <c r="G1309" s="48"/>
      <c r="H1309" s="159"/>
      <c r="I1309" s="52"/>
      <c r="J1309" s="53"/>
      <c r="K1309" s="38"/>
      <c r="L1309" s="157"/>
      <c r="M1309" s="50"/>
      <c r="N1309" s="61"/>
      <c r="O1309" s="38" t="str">
        <f>IF(Q1309="", "NO PRIORITY", IF(ISNA(_xlfn.XLOOKUP(Q1309, Organizations!Q:Q, Organizations!P:P, "")), "NO ORG NAME", IF(_xlfn.XLOOKUP(Q1309, Organizations!Q:Q, Organizations!P:P, "")="", "NO PRIORITY", _xlfn.XLOOKUP(Q1309, Organizations!Q:Q, Organizations!P:P, ""))))</f>
        <v>NO PRIORITY</v>
      </c>
      <c r="R1309" s="9" t="str">
        <f t="shared" si="16"/>
        <v/>
      </c>
    </row>
    <row r="1310" spans="2:18" ht="30.2" customHeight="1">
      <c r="B1310" s="212" t="str">
        <f>IF(D1310="", "NO PRIORITY", IF(ISNA(_xlfn.XLOOKUP(D1310, Organizations!C:C, Organizations!B:B, "")), "NO ORG NAME", IF(_xlfn.XLOOKUP(D1310, Organizations!C:C, Organizations!B:B, "")="", "NO PRIORITY", _xlfn.XLOOKUP(D1310, Organizations!C:C, Organizations!B:B, ""))))</f>
        <v>NO PRIORITY</v>
      </c>
      <c r="C1310" s="130"/>
      <c r="D1310" s="161"/>
      <c r="E1310" s="160"/>
      <c r="F1310" s="36"/>
      <c r="G1310" s="48"/>
      <c r="H1310" s="159"/>
      <c r="I1310" s="52"/>
      <c r="J1310" s="53"/>
      <c r="K1310" s="38"/>
      <c r="L1310" s="157"/>
      <c r="M1310" s="50"/>
      <c r="N1310" s="61"/>
      <c r="O1310" s="38" t="str">
        <f>IF(Q1310="", "NO PRIORITY", IF(ISNA(_xlfn.XLOOKUP(Q1310, Organizations!Q:Q, Organizations!P:P, "")), "NO ORG NAME", IF(_xlfn.XLOOKUP(Q1310, Organizations!Q:Q, Organizations!P:P, "")="", "NO PRIORITY", _xlfn.XLOOKUP(Q1310, Organizations!Q:Q, Organizations!P:P, ""))))</f>
        <v>NO PRIORITY</v>
      </c>
      <c r="R1310" s="9" t="str">
        <f t="shared" si="16"/>
        <v/>
      </c>
    </row>
    <row r="1311" spans="2:18" ht="30.2" customHeight="1">
      <c r="B1311" s="212" t="str">
        <f>IF(D1311="", "NO PRIORITY", IF(ISNA(_xlfn.XLOOKUP(D1311, Organizations!C:C, Organizations!B:B, "")), "NO ORG NAME", IF(_xlfn.XLOOKUP(D1311, Organizations!C:C, Organizations!B:B, "")="", "NO PRIORITY", _xlfn.XLOOKUP(D1311, Organizations!C:C, Organizations!B:B, ""))))</f>
        <v>NO PRIORITY</v>
      </c>
      <c r="C1311" s="130"/>
      <c r="D1311" s="161"/>
      <c r="E1311" s="160"/>
      <c r="F1311" s="36"/>
      <c r="G1311" s="48"/>
      <c r="H1311" s="159"/>
      <c r="I1311" s="52"/>
      <c r="J1311" s="53"/>
      <c r="K1311" s="38"/>
      <c r="L1311" s="157"/>
      <c r="M1311" s="50"/>
      <c r="N1311" s="61"/>
      <c r="O1311" s="38" t="str">
        <f>IF(Q1311="", "NO PRIORITY", IF(ISNA(_xlfn.XLOOKUP(Q1311, Organizations!Q:Q, Organizations!P:P, "")), "NO ORG NAME", IF(_xlfn.XLOOKUP(Q1311, Organizations!Q:Q, Organizations!P:P, "")="", "NO PRIORITY", _xlfn.XLOOKUP(Q1311, Organizations!Q:Q, Organizations!P:P, ""))))</f>
        <v>NO PRIORITY</v>
      </c>
      <c r="R1311" s="9" t="str">
        <f t="shared" si="16"/>
        <v/>
      </c>
    </row>
    <row r="1312" spans="2:18" ht="30.2" customHeight="1">
      <c r="B1312" s="212" t="str">
        <f>IF(D1312="", "NO PRIORITY", IF(ISNA(_xlfn.XLOOKUP(D1312, Organizations!C:C, Organizations!B:B, "")), "NO ORG NAME", IF(_xlfn.XLOOKUP(D1312, Organizations!C:C, Organizations!B:B, "")="", "NO PRIORITY", _xlfn.XLOOKUP(D1312, Organizations!C:C, Organizations!B:B, ""))))</f>
        <v>NO PRIORITY</v>
      </c>
      <c r="C1312" s="130"/>
      <c r="D1312" s="161"/>
      <c r="E1312" s="160"/>
      <c r="F1312" s="36"/>
      <c r="G1312" s="48"/>
      <c r="H1312" s="159"/>
      <c r="I1312" s="52"/>
      <c r="J1312" s="53"/>
      <c r="K1312" s="38"/>
      <c r="L1312" s="157"/>
      <c r="M1312" s="50"/>
      <c r="N1312" s="61"/>
      <c r="O1312" s="38" t="str">
        <f>IF(Q1312="", "NO PRIORITY", IF(ISNA(_xlfn.XLOOKUP(Q1312, Organizations!Q:Q, Organizations!P:P, "")), "NO ORG NAME", IF(_xlfn.XLOOKUP(Q1312, Organizations!Q:Q, Organizations!P:P, "")="", "NO PRIORITY", _xlfn.XLOOKUP(Q1312, Organizations!Q:Q, Organizations!P:P, ""))))</f>
        <v>NO PRIORITY</v>
      </c>
      <c r="R1312" s="9" t="str">
        <f t="shared" si="16"/>
        <v/>
      </c>
    </row>
    <row r="1313" spans="2:18" ht="30.2" customHeight="1">
      <c r="B1313" s="212" t="str">
        <f>IF(D1313="", "NO PRIORITY", IF(ISNA(_xlfn.XLOOKUP(D1313, Organizations!C:C, Organizations!B:B, "")), "NO ORG NAME", IF(_xlfn.XLOOKUP(D1313, Organizations!C:C, Organizations!B:B, "")="", "NO PRIORITY", _xlfn.XLOOKUP(D1313, Organizations!C:C, Organizations!B:B, ""))))</f>
        <v>NO PRIORITY</v>
      </c>
      <c r="C1313" s="130"/>
      <c r="D1313" s="161"/>
      <c r="E1313" s="160"/>
      <c r="F1313" s="36"/>
      <c r="G1313" s="48"/>
      <c r="H1313" s="159"/>
      <c r="I1313" s="52"/>
      <c r="J1313" s="53"/>
      <c r="K1313" s="38"/>
      <c r="L1313" s="157"/>
      <c r="M1313" s="50"/>
      <c r="N1313" s="61"/>
      <c r="O1313" s="38" t="str">
        <f>IF(Q1313="", "NO PRIORITY", IF(ISNA(_xlfn.XLOOKUP(Q1313, Organizations!Q:Q, Organizations!P:P, "")), "NO ORG NAME", IF(_xlfn.XLOOKUP(Q1313, Organizations!Q:Q, Organizations!P:P, "")="", "NO PRIORITY", _xlfn.XLOOKUP(Q1313, Organizations!Q:Q, Organizations!P:P, ""))))</f>
        <v>NO PRIORITY</v>
      </c>
      <c r="R1313" s="9" t="str">
        <f t="shared" si="16"/>
        <v/>
      </c>
    </row>
    <row r="1314" spans="2:18" ht="30.2" customHeight="1">
      <c r="B1314" s="212" t="str">
        <f>IF(D1314="", "NO PRIORITY", IF(ISNA(_xlfn.XLOOKUP(D1314, Organizations!C:C, Organizations!B:B, "")), "NO ORG NAME", IF(_xlfn.XLOOKUP(D1314, Organizations!C:C, Organizations!B:B, "")="", "NO PRIORITY", _xlfn.XLOOKUP(D1314, Organizations!C:C, Organizations!B:B, ""))))</f>
        <v>NO PRIORITY</v>
      </c>
      <c r="C1314" s="130"/>
      <c r="D1314" s="161"/>
      <c r="E1314" s="160"/>
      <c r="F1314" s="36"/>
      <c r="G1314" s="48"/>
      <c r="H1314" s="159"/>
      <c r="I1314" s="52"/>
      <c r="J1314" s="53"/>
      <c r="K1314" s="38"/>
      <c r="L1314" s="157"/>
      <c r="M1314" s="50"/>
      <c r="N1314" s="61"/>
      <c r="O1314" s="38" t="str">
        <f>IF(Q1314="", "NO PRIORITY", IF(ISNA(_xlfn.XLOOKUP(Q1314, Organizations!Q:Q, Organizations!P:P, "")), "NO ORG NAME", IF(_xlfn.XLOOKUP(Q1314, Organizations!Q:Q, Organizations!P:P, "")="", "NO PRIORITY", _xlfn.XLOOKUP(Q1314, Organizations!Q:Q, Organizations!P:P, ""))))</f>
        <v>NO PRIORITY</v>
      </c>
      <c r="R1314" s="9" t="str">
        <f t="shared" si="16"/>
        <v/>
      </c>
    </row>
    <row r="1315" spans="2:18" ht="30.2" customHeight="1">
      <c r="B1315" s="212" t="str">
        <f>IF(D1315="", "NO PRIORITY", IF(ISNA(_xlfn.XLOOKUP(D1315, Organizations!C:C, Organizations!B:B, "")), "NO ORG NAME", IF(_xlfn.XLOOKUP(D1315, Organizations!C:C, Organizations!B:B, "")="", "NO PRIORITY", _xlfn.XLOOKUP(D1315, Organizations!C:C, Organizations!B:B, ""))))</f>
        <v>NO PRIORITY</v>
      </c>
      <c r="C1315" s="130"/>
      <c r="D1315" s="161"/>
      <c r="E1315" s="160"/>
      <c r="F1315" s="36"/>
      <c r="G1315" s="48"/>
      <c r="H1315" s="159"/>
      <c r="I1315" s="52"/>
      <c r="J1315" s="53"/>
      <c r="K1315" s="38"/>
      <c r="L1315" s="157"/>
      <c r="M1315" s="50"/>
      <c r="N1315" s="61"/>
      <c r="O1315" s="38" t="str">
        <f>IF(Q1315="", "NO PRIORITY", IF(ISNA(_xlfn.XLOOKUP(Q1315, Organizations!Q:Q, Organizations!P:P, "")), "NO ORG NAME", IF(_xlfn.XLOOKUP(Q1315, Organizations!Q:Q, Organizations!P:P, "")="", "NO PRIORITY", _xlfn.XLOOKUP(Q1315, Organizations!Q:Q, Organizations!P:P, ""))))</f>
        <v>NO PRIORITY</v>
      </c>
      <c r="R1315" s="9" t="str">
        <f t="shared" si="16"/>
        <v/>
      </c>
    </row>
    <row r="1316" spans="2:18" ht="30.2" customHeight="1">
      <c r="B1316" s="212" t="str">
        <f>IF(D1316="", "NO PRIORITY", IF(ISNA(_xlfn.XLOOKUP(D1316, Organizations!C:C, Organizations!B:B, "")), "NO ORG NAME", IF(_xlfn.XLOOKUP(D1316, Organizations!C:C, Organizations!B:B, "")="", "NO PRIORITY", _xlfn.XLOOKUP(D1316, Organizations!C:C, Organizations!B:B, ""))))</f>
        <v>NO PRIORITY</v>
      </c>
      <c r="C1316" s="130"/>
      <c r="D1316" s="161"/>
      <c r="E1316" s="160"/>
      <c r="F1316" s="36"/>
      <c r="G1316" s="48"/>
      <c r="H1316" s="159"/>
      <c r="I1316" s="52"/>
      <c r="J1316" s="53"/>
      <c r="K1316" s="38"/>
      <c r="L1316" s="157"/>
      <c r="M1316" s="50"/>
      <c r="N1316" s="61"/>
      <c r="O1316" s="38" t="str">
        <f>IF(Q1316="", "NO PRIORITY", IF(ISNA(_xlfn.XLOOKUP(Q1316, Organizations!Q:Q, Organizations!P:P, "")), "NO ORG NAME", IF(_xlfn.XLOOKUP(Q1316, Organizations!Q:Q, Organizations!P:P, "")="", "NO PRIORITY", _xlfn.XLOOKUP(Q1316, Organizations!Q:Q, Organizations!P:P, ""))))</f>
        <v>NO PRIORITY</v>
      </c>
      <c r="R1316" s="9" t="str">
        <f t="shared" si="16"/>
        <v/>
      </c>
    </row>
    <row r="1317" spans="2:18" ht="30.2" customHeight="1">
      <c r="B1317" s="212" t="str">
        <f>IF(D1317="", "NO PRIORITY", IF(ISNA(_xlfn.XLOOKUP(D1317, Organizations!C:C, Organizations!B:B, "")), "NO ORG NAME", IF(_xlfn.XLOOKUP(D1317, Organizations!C:C, Organizations!B:B, "")="", "NO PRIORITY", _xlfn.XLOOKUP(D1317, Organizations!C:C, Organizations!B:B, ""))))</f>
        <v>NO PRIORITY</v>
      </c>
      <c r="C1317" s="130"/>
      <c r="D1317" s="161"/>
      <c r="E1317" s="160"/>
      <c r="F1317" s="36"/>
      <c r="G1317" s="48"/>
      <c r="H1317" s="159"/>
      <c r="I1317" s="52"/>
      <c r="J1317" s="53"/>
      <c r="K1317" s="38"/>
      <c r="L1317" s="157"/>
      <c r="M1317" s="50"/>
      <c r="N1317" s="61"/>
      <c r="O1317" s="38" t="str">
        <f>IF(Q1317="", "NO PRIORITY", IF(ISNA(_xlfn.XLOOKUP(Q1317, Organizations!Q:Q, Organizations!P:P, "")), "NO ORG NAME", IF(_xlfn.XLOOKUP(Q1317, Organizations!Q:Q, Organizations!P:P, "")="", "NO PRIORITY", _xlfn.XLOOKUP(Q1317, Organizations!Q:Q, Organizations!P:P, ""))))</f>
        <v>NO PRIORITY</v>
      </c>
      <c r="R1317" s="9" t="str">
        <f t="shared" si="16"/>
        <v/>
      </c>
    </row>
    <row r="1318" spans="2:18" ht="30.2" customHeight="1">
      <c r="B1318" s="212" t="str">
        <f>IF(D1318="", "NO PRIORITY", IF(ISNA(_xlfn.XLOOKUP(D1318, Organizations!C:C, Organizations!B:B, "")), "NO ORG NAME", IF(_xlfn.XLOOKUP(D1318, Organizations!C:C, Organizations!B:B, "")="", "NO PRIORITY", _xlfn.XLOOKUP(D1318, Organizations!C:C, Organizations!B:B, ""))))</f>
        <v>NO PRIORITY</v>
      </c>
      <c r="C1318" s="130"/>
      <c r="D1318" s="161"/>
      <c r="E1318" s="160"/>
      <c r="F1318" s="36"/>
      <c r="G1318" s="48"/>
      <c r="H1318" s="159"/>
      <c r="I1318" s="52"/>
      <c r="J1318" s="53"/>
      <c r="K1318" s="38"/>
      <c r="L1318" s="157"/>
      <c r="M1318" s="50"/>
      <c r="N1318" s="61"/>
      <c r="O1318" s="38" t="str">
        <f>IF(Q1318="", "NO PRIORITY", IF(ISNA(_xlfn.XLOOKUP(Q1318, Organizations!Q:Q, Organizations!P:P, "")), "NO ORG NAME", IF(_xlfn.XLOOKUP(Q1318, Organizations!Q:Q, Organizations!P:P, "")="", "NO PRIORITY", _xlfn.XLOOKUP(Q1318, Organizations!Q:Q, Organizations!P:P, ""))))</f>
        <v>NO PRIORITY</v>
      </c>
      <c r="R1318" s="9" t="str">
        <f t="shared" si="16"/>
        <v/>
      </c>
    </row>
    <row r="1319" spans="2:18" ht="30.2" customHeight="1">
      <c r="B1319" s="212" t="str">
        <f>IF(D1319="", "NO PRIORITY", IF(ISNA(_xlfn.XLOOKUP(D1319, Organizations!C:C, Organizations!B:B, "")), "NO ORG NAME", IF(_xlfn.XLOOKUP(D1319, Organizations!C:C, Organizations!B:B, "")="", "NO PRIORITY", _xlfn.XLOOKUP(D1319, Organizations!C:C, Organizations!B:B, ""))))</f>
        <v>NO PRIORITY</v>
      </c>
      <c r="C1319" s="130"/>
      <c r="D1319" s="161"/>
      <c r="E1319" s="160"/>
      <c r="F1319" s="36"/>
      <c r="G1319" s="48"/>
      <c r="H1319" s="159"/>
      <c r="I1319" s="52"/>
      <c r="J1319" s="53"/>
      <c r="K1319" s="38"/>
      <c r="L1319" s="157"/>
      <c r="M1319" s="50"/>
      <c r="N1319" s="61"/>
      <c r="O1319" s="38" t="str">
        <f>IF(Q1319="", "NO PRIORITY", IF(ISNA(_xlfn.XLOOKUP(Q1319, Organizations!Q:Q, Organizations!P:P, "")), "NO ORG NAME", IF(_xlfn.XLOOKUP(Q1319, Organizations!Q:Q, Organizations!P:P, "")="", "NO PRIORITY", _xlfn.XLOOKUP(Q1319, Organizations!Q:Q, Organizations!P:P, ""))))</f>
        <v>NO PRIORITY</v>
      </c>
      <c r="R1319" s="9" t="str">
        <f t="shared" si="16"/>
        <v/>
      </c>
    </row>
    <row r="1320" spans="2:18" ht="30.2" customHeight="1">
      <c r="B1320" s="212" t="str">
        <f>IF(D1320="", "NO PRIORITY", IF(ISNA(_xlfn.XLOOKUP(D1320, Organizations!C:C, Organizations!B:B, "")), "NO ORG NAME", IF(_xlfn.XLOOKUP(D1320, Organizations!C:C, Organizations!B:B, "")="", "NO PRIORITY", _xlfn.XLOOKUP(D1320, Organizations!C:C, Organizations!B:B, ""))))</f>
        <v>NO PRIORITY</v>
      </c>
      <c r="C1320" s="130"/>
      <c r="D1320" s="161"/>
      <c r="E1320" s="160"/>
      <c r="F1320" s="36"/>
      <c r="G1320" s="48"/>
      <c r="H1320" s="159"/>
      <c r="I1320" s="52"/>
      <c r="J1320" s="53"/>
      <c r="K1320" s="38"/>
      <c r="L1320" s="157"/>
      <c r="M1320" s="50"/>
      <c r="N1320" s="61"/>
      <c r="O1320" s="38" t="str">
        <f>IF(Q1320="", "NO PRIORITY", IF(ISNA(_xlfn.XLOOKUP(Q1320, Organizations!Q:Q, Organizations!P:P, "")), "NO ORG NAME", IF(_xlfn.XLOOKUP(Q1320, Organizations!Q:Q, Organizations!P:P, "")="", "NO PRIORITY", _xlfn.XLOOKUP(Q1320, Organizations!Q:Q, Organizations!P:P, ""))))</f>
        <v>NO PRIORITY</v>
      </c>
      <c r="R1320" s="9" t="str">
        <f t="shared" si="16"/>
        <v/>
      </c>
    </row>
    <row r="1321" spans="2:18" ht="30.2" customHeight="1">
      <c r="B1321" s="212" t="str">
        <f>IF(D1321="", "NO PRIORITY", IF(ISNA(_xlfn.XLOOKUP(D1321, Organizations!C:C, Organizations!B:B, "")), "NO ORG NAME", IF(_xlfn.XLOOKUP(D1321, Organizations!C:C, Organizations!B:B, "")="", "NO PRIORITY", _xlfn.XLOOKUP(D1321, Organizations!C:C, Organizations!B:B, ""))))</f>
        <v>NO PRIORITY</v>
      </c>
      <c r="C1321" s="130"/>
      <c r="D1321" s="161"/>
      <c r="E1321" s="160"/>
      <c r="F1321" s="36"/>
      <c r="G1321" s="48"/>
      <c r="H1321" s="159"/>
      <c r="I1321" s="52"/>
      <c r="J1321" s="53"/>
      <c r="K1321" s="38"/>
      <c r="L1321" s="157"/>
      <c r="M1321" s="50"/>
      <c r="N1321" s="61"/>
      <c r="O1321" s="38" t="str">
        <f>IF(Q1321="", "NO PRIORITY", IF(ISNA(_xlfn.XLOOKUP(Q1321, Organizations!Q:Q, Organizations!P:P, "")), "NO ORG NAME", IF(_xlfn.XLOOKUP(Q1321, Organizations!Q:Q, Organizations!P:P, "")="", "NO PRIORITY", _xlfn.XLOOKUP(Q1321, Organizations!Q:Q, Organizations!P:P, ""))))</f>
        <v>NO PRIORITY</v>
      </c>
      <c r="R1321" s="9" t="str">
        <f t="shared" si="16"/>
        <v/>
      </c>
    </row>
    <row r="1322" spans="2:18" ht="30.2" customHeight="1">
      <c r="B1322" s="212" t="str">
        <f>IF(D1322="", "NO PRIORITY", IF(ISNA(_xlfn.XLOOKUP(D1322, Organizations!C:C, Organizations!B:B, "")), "NO ORG NAME", IF(_xlfn.XLOOKUP(D1322, Organizations!C:C, Organizations!B:B, "")="", "NO PRIORITY", _xlfn.XLOOKUP(D1322, Organizations!C:C, Organizations!B:B, ""))))</f>
        <v>NO PRIORITY</v>
      </c>
      <c r="C1322" s="130"/>
      <c r="D1322" s="161"/>
      <c r="E1322" s="160"/>
      <c r="F1322" s="36"/>
      <c r="G1322" s="48"/>
      <c r="H1322" s="159"/>
      <c r="I1322" s="52"/>
      <c r="J1322" s="53"/>
      <c r="K1322" s="38"/>
      <c r="L1322" s="157"/>
      <c r="M1322" s="50"/>
      <c r="N1322" s="61"/>
      <c r="O1322" s="38" t="str">
        <f>IF(Q1322="", "NO PRIORITY", IF(ISNA(_xlfn.XLOOKUP(Q1322, Organizations!Q:Q, Organizations!P:P, "")), "NO ORG NAME", IF(_xlfn.XLOOKUP(Q1322, Organizations!Q:Q, Organizations!P:P, "")="", "NO PRIORITY", _xlfn.XLOOKUP(Q1322, Organizations!Q:Q, Organizations!P:P, ""))))</f>
        <v>NO PRIORITY</v>
      </c>
      <c r="R1322" s="9" t="str">
        <f t="shared" si="16"/>
        <v/>
      </c>
    </row>
    <row r="1323" spans="2:18" ht="30.2" customHeight="1">
      <c r="B1323" s="212" t="str">
        <f>IF(D1323="", "NO PRIORITY", IF(ISNA(_xlfn.XLOOKUP(D1323, Organizations!C:C, Organizations!B:B, "")), "NO ORG NAME", IF(_xlfn.XLOOKUP(D1323, Organizations!C:C, Organizations!B:B, "")="", "NO PRIORITY", _xlfn.XLOOKUP(D1323, Organizations!C:C, Organizations!B:B, ""))))</f>
        <v>NO PRIORITY</v>
      </c>
      <c r="C1323" s="130"/>
      <c r="D1323" s="161"/>
      <c r="E1323" s="160"/>
      <c r="F1323" s="36"/>
      <c r="G1323" s="48"/>
      <c r="H1323" s="159"/>
      <c r="I1323" s="52"/>
      <c r="J1323" s="53"/>
      <c r="K1323" s="38"/>
      <c r="L1323" s="157"/>
      <c r="M1323" s="50"/>
      <c r="N1323" s="61"/>
      <c r="O1323" s="38" t="str">
        <f>IF(Q1323="", "NO PRIORITY", IF(ISNA(_xlfn.XLOOKUP(Q1323, Organizations!Q:Q, Organizations!P:P, "")), "NO ORG NAME", IF(_xlfn.XLOOKUP(Q1323, Organizations!Q:Q, Organizations!P:P, "")="", "NO PRIORITY", _xlfn.XLOOKUP(Q1323, Organizations!Q:Q, Organizations!P:P, ""))))</f>
        <v>NO PRIORITY</v>
      </c>
      <c r="R1323" s="9" t="str">
        <f t="shared" si="16"/>
        <v/>
      </c>
    </row>
    <row r="1324" spans="2:18" ht="30.2" customHeight="1">
      <c r="B1324" s="212" t="str">
        <f>IF(D1324="", "NO PRIORITY", IF(ISNA(_xlfn.XLOOKUP(D1324, Organizations!C:C, Organizations!B:B, "")), "NO ORG NAME", IF(_xlfn.XLOOKUP(D1324, Organizations!C:C, Organizations!B:B, "")="", "NO PRIORITY", _xlfn.XLOOKUP(D1324, Organizations!C:C, Organizations!B:B, ""))))</f>
        <v>NO PRIORITY</v>
      </c>
      <c r="C1324" s="130"/>
      <c r="D1324" s="161"/>
      <c r="E1324" s="160"/>
      <c r="F1324" s="36"/>
      <c r="G1324" s="48"/>
      <c r="H1324" s="159"/>
      <c r="I1324" s="52"/>
      <c r="J1324" s="53"/>
      <c r="K1324" s="38"/>
      <c r="L1324" s="157"/>
      <c r="M1324" s="50"/>
      <c r="N1324" s="61"/>
      <c r="O1324" s="38" t="str">
        <f>IF(Q1324="", "NO PRIORITY", IF(ISNA(_xlfn.XLOOKUP(Q1324, Organizations!Q:Q, Organizations!P:P, "")), "NO ORG NAME", IF(_xlfn.XLOOKUP(Q1324, Organizations!Q:Q, Organizations!P:P, "")="", "NO PRIORITY", _xlfn.XLOOKUP(Q1324, Organizations!Q:Q, Organizations!P:P, ""))))</f>
        <v>NO PRIORITY</v>
      </c>
      <c r="R1324" s="9" t="str">
        <f t="shared" si="16"/>
        <v/>
      </c>
    </row>
    <row r="1325" spans="2:18" ht="30.2" customHeight="1">
      <c r="B1325" s="212" t="str">
        <f>IF(D1325="", "NO PRIORITY", IF(ISNA(_xlfn.XLOOKUP(D1325, Organizations!C:C, Organizations!B:B, "")), "NO ORG NAME", IF(_xlfn.XLOOKUP(D1325, Organizations!C:C, Organizations!B:B, "")="", "NO PRIORITY", _xlfn.XLOOKUP(D1325, Organizations!C:C, Organizations!B:B, ""))))</f>
        <v>NO PRIORITY</v>
      </c>
      <c r="C1325" s="130"/>
      <c r="D1325" s="161"/>
      <c r="E1325" s="160"/>
      <c r="F1325" s="36"/>
      <c r="G1325" s="48"/>
      <c r="H1325" s="159"/>
      <c r="I1325" s="52"/>
      <c r="J1325" s="53"/>
      <c r="K1325" s="38"/>
      <c r="L1325" s="157"/>
      <c r="M1325" s="50"/>
      <c r="N1325" s="61"/>
      <c r="O1325" s="38" t="str">
        <f>IF(Q1325="", "NO PRIORITY", IF(ISNA(_xlfn.XLOOKUP(Q1325, Organizations!Q:Q, Organizations!P:P, "")), "NO ORG NAME", IF(_xlfn.XLOOKUP(Q1325, Organizations!Q:Q, Organizations!P:P, "")="", "NO PRIORITY", _xlfn.XLOOKUP(Q1325, Organizations!Q:Q, Organizations!P:P, ""))))</f>
        <v>NO PRIORITY</v>
      </c>
      <c r="R1325" s="9" t="str">
        <f t="shared" si="16"/>
        <v/>
      </c>
    </row>
    <row r="1326" spans="2:18" ht="30.2" customHeight="1">
      <c r="B1326" s="212" t="str">
        <f>IF(D1326="", "NO PRIORITY", IF(ISNA(_xlfn.XLOOKUP(D1326, Organizations!C:C, Organizations!B:B, "")), "NO ORG NAME", IF(_xlfn.XLOOKUP(D1326, Organizations!C:C, Organizations!B:B, "")="", "NO PRIORITY", _xlfn.XLOOKUP(D1326, Organizations!C:C, Organizations!B:B, ""))))</f>
        <v>NO PRIORITY</v>
      </c>
      <c r="C1326" s="130"/>
      <c r="D1326" s="161"/>
      <c r="E1326" s="160"/>
      <c r="F1326" s="36"/>
      <c r="G1326" s="48"/>
      <c r="H1326" s="159"/>
      <c r="I1326" s="52"/>
      <c r="J1326" s="53"/>
      <c r="K1326" s="38"/>
      <c r="L1326" s="157"/>
      <c r="M1326" s="50"/>
      <c r="N1326" s="61"/>
      <c r="O1326" s="38" t="str">
        <f>IF(Q1326="", "NO PRIORITY", IF(ISNA(_xlfn.XLOOKUP(Q1326, Organizations!Q:Q, Organizations!P:P, "")), "NO ORG NAME", IF(_xlfn.XLOOKUP(Q1326, Organizations!Q:Q, Organizations!P:P, "")="", "NO PRIORITY", _xlfn.XLOOKUP(Q1326, Organizations!Q:Q, Organizations!P:P, ""))))</f>
        <v>NO PRIORITY</v>
      </c>
      <c r="R1326" s="9" t="str">
        <f t="shared" si="16"/>
        <v/>
      </c>
    </row>
    <row r="1327" spans="2:18" ht="30.2" customHeight="1">
      <c r="B1327" s="212" t="str">
        <f>IF(D1327="", "NO PRIORITY", IF(ISNA(_xlfn.XLOOKUP(D1327, Organizations!C:C, Organizations!B:B, "")), "NO ORG NAME", IF(_xlfn.XLOOKUP(D1327, Organizations!C:C, Organizations!B:B, "")="", "NO PRIORITY", _xlfn.XLOOKUP(D1327, Organizations!C:C, Organizations!B:B, ""))))</f>
        <v>NO PRIORITY</v>
      </c>
      <c r="C1327" s="130"/>
      <c r="D1327" s="161"/>
      <c r="E1327" s="160"/>
      <c r="F1327" s="36"/>
      <c r="G1327" s="48"/>
      <c r="H1327" s="159"/>
      <c r="I1327" s="52"/>
      <c r="J1327" s="53"/>
      <c r="K1327" s="38"/>
      <c r="L1327" s="157"/>
      <c r="M1327" s="50"/>
      <c r="N1327" s="61"/>
      <c r="O1327" s="38" t="str">
        <f>IF(Q1327="", "NO PRIORITY", IF(ISNA(_xlfn.XLOOKUP(Q1327, Organizations!Q:Q, Organizations!P:P, "")), "NO ORG NAME", IF(_xlfn.XLOOKUP(Q1327, Organizations!Q:Q, Organizations!P:P, "")="", "NO PRIORITY", _xlfn.XLOOKUP(Q1327, Organizations!Q:Q, Organizations!P:P, ""))))</f>
        <v>NO PRIORITY</v>
      </c>
      <c r="R1327" s="9" t="str">
        <f t="shared" si="16"/>
        <v/>
      </c>
    </row>
    <row r="1328" spans="2:18" ht="30.2" customHeight="1">
      <c r="B1328" s="212" t="str">
        <f>IF(D1328="", "NO PRIORITY", IF(ISNA(_xlfn.XLOOKUP(D1328, Organizations!C:C, Organizations!B:B, "")), "NO ORG NAME", IF(_xlfn.XLOOKUP(D1328, Organizations!C:C, Organizations!B:B, "")="", "NO PRIORITY", _xlfn.XLOOKUP(D1328, Organizations!C:C, Organizations!B:B, ""))))</f>
        <v>NO PRIORITY</v>
      </c>
      <c r="C1328" s="130"/>
      <c r="D1328" s="161"/>
      <c r="E1328" s="160"/>
      <c r="F1328" s="36"/>
      <c r="G1328" s="48"/>
      <c r="H1328" s="159"/>
      <c r="I1328" s="52"/>
      <c r="J1328" s="53"/>
      <c r="K1328" s="38"/>
      <c r="L1328" s="157"/>
      <c r="M1328" s="50"/>
      <c r="N1328" s="61"/>
      <c r="O1328" s="38" t="str">
        <f>IF(Q1328="", "NO PRIORITY", IF(ISNA(_xlfn.XLOOKUP(Q1328, Organizations!Q:Q, Organizations!P:P, "")), "NO ORG NAME", IF(_xlfn.XLOOKUP(Q1328, Organizations!Q:Q, Organizations!P:P, "")="", "NO PRIORITY", _xlfn.XLOOKUP(Q1328, Organizations!Q:Q, Organizations!P:P, ""))))</f>
        <v>NO PRIORITY</v>
      </c>
      <c r="R1328" s="9" t="str">
        <f t="shared" si="16"/>
        <v/>
      </c>
    </row>
    <row r="1329" spans="2:18" ht="30.2" customHeight="1">
      <c r="B1329" s="212" t="str">
        <f>IF(D1329="", "NO PRIORITY", IF(ISNA(_xlfn.XLOOKUP(D1329, Organizations!C:C, Organizations!B:B, "")), "NO ORG NAME", IF(_xlfn.XLOOKUP(D1329, Organizations!C:C, Organizations!B:B, "")="", "NO PRIORITY", _xlfn.XLOOKUP(D1329, Organizations!C:C, Organizations!B:B, ""))))</f>
        <v>NO PRIORITY</v>
      </c>
      <c r="C1329" s="130"/>
      <c r="D1329" s="161"/>
      <c r="E1329" s="160"/>
      <c r="F1329" s="36"/>
      <c r="G1329" s="48"/>
      <c r="H1329" s="159"/>
      <c r="I1329" s="52"/>
      <c r="J1329" s="53"/>
      <c r="K1329" s="38"/>
      <c r="L1329" s="157"/>
      <c r="M1329" s="50"/>
      <c r="N1329" s="61"/>
      <c r="O1329" s="38" t="str">
        <f>IF(Q1329="", "NO PRIORITY", IF(ISNA(_xlfn.XLOOKUP(Q1329, Organizations!Q:Q, Organizations!P:P, "")), "NO ORG NAME", IF(_xlfn.XLOOKUP(Q1329, Organizations!Q:Q, Organizations!P:P, "")="", "NO PRIORITY", _xlfn.XLOOKUP(Q1329, Organizations!Q:Q, Organizations!P:P, ""))))</f>
        <v>NO PRIORITY</v>
      </c>
      <c r="R1329" s="9" t="str">
        <f t="shared" si="16"/>
        <v/>
      </c>
    </row>
    <row r="1330" spans="2:18" ht="30.2" customHeight="1">
      <c r="B1330" s="212" t="str">
        <f>IF(D1330="", "NO PRIORITY", IF(ISNA(_xlfn.XLOOKUP(D1330, Organizations!C:C, Organizations!B:B, "")), "NO ORG NAME", IF(_xlfn.XLOOKUP(D1330, Organizations!C:C, Organizations!B:B, "")="", "NO PRIORITY", _xlfn.XLOOKUP(D1330, Organizations!C:C, Organizations!B:B, ""))))</f>
        <v>NO PRIORITY</v>
      </c>
      <c r="C1330" s="130"/>
      <c r="D1330" s="161"/>
      <c r="E1330" s="160"/>
      <c r="F1330" s="36"/>
      <c r="G1330" s="48"/>
      <c r="H1330" s="159"/>
      <c r="I1330" s="52"/>
      <c r="J1330" s="53"/>
      <c r="K1330" s="38"/>
      <c r="L1330" s="157"/>
      <c r="M1330" s="50"/>
      <c r="N1330" s="61"/>
      <c r="O1330" s="38" t="str">
        <f>IF(Q1330="", "NO PRIORITY", IF(ISNA(_xlfn.XLOOKUP(Q1330, Organizations!Q:Q, Organizations!P:P, "")), "NO ORG NAME", IF(_xlfn.XLOOKUP(Q1330, Organizations!Q:Q, Organizations!P:P, "")="", "NO PRIORITY", _xlfn.XLOOKUP(Q1330, Organizations!Q:Q, Organizations!P:P, ""))))</f>
        <v>NO PRIORITY</v>
      </c>
      <c r="R1330" s="9" t="str">
        <f t="shared" si="16"/>
        <v/>
      </c>
    </row>
    <row r="1331" spans="2:18" ht="30.2" customHeight="1">
      <c r="B1331" s="212" t="str">
        <f>IF(D1331="", "NO PRIORITY", IF(ISNA(_xlfn.XLOOKUP(D1331, Organizations!C:C, Organizations!B:B, "")), "NO ORG NAME", IF(_xlfn.XLOOKUP(D1331, Organizations!C:C, Organizations!B:B, "")="", "NO PRIORITY", _xlfn.XLOOKUP(D1331, Organizations!C:C, Organizations!B:B, ""))))</f>
        <v>NO PRIORITY</v>
      </c>
      <c r="C1331" s="130"/>
      <c r="D1331" s="161"/>
      <c r="E1331" s="160"/>
      <c r="F1331" s="36"/>
      <c r="G1331" s="48"/>
      <c r="H1331" s="159"/>
      <c r="I1331" s="52"/>
      <c r="J1331" s="53"/>
      <c r="K1331" s="38"/>
      <c r="L1331" s="157"/>
      <c r="M1331" s="50"/>
      <c r="N1331" s="61"/>
      <c r="O1331" s="38" t="str">
        <f>IF(Q1331="", "NO PRIORITY", IF(ISNA(_xlfn.XLOOKUP(Q1331, Organizations!Q:Q, Organizations!P:P, "")), "NO ORG NAME", IF(_xlfn.XLOOKUP(Q1331, Organizations!Q:Q, Organizations!P:P, "")="", "NO PRIORITY", _xlfn.XLOOKUP(Q1331, Organizations!Q:Q, Organizations!P:P, ""))))</f>
        <v>NO PRIORITY</v>
      </c>
      <c r="R1331" s="9" t="str">
        <f t="shared" si="16"/>
        <v/>
      </c>
    </row>
    <row r="1332" spans="2:18" ht="30.2" customHeight="1">
      <c r="B1332" s="212" t="str">
        <f>IF(D1332="", "NO PRIORITY", IF(ISNA(_xlfn.XLOOKUP(D1332, Organizations!C:C, Organizations!B:B, "")), "NO ORG NAME", IF(_xlfn.XLOOKUP(D1332, Organizations!C:C, Organizations!B:B, "")="", "NO PRIORITY", _xlfn.XLOOKUP(D1332, Organizations!C:C, Organizations!B:B, ""))))</f>
        <v>NO PRIORITY</v>
      </c>
      <c r="C1332" s="130"/>
      <c r="D1332" s="161"/>
      <c r="E1332" s="160"/>
      <c r="F1332" s="36"/>
      <c r="G1332" s="48"/>
      <c r="H1332" s="159"/>
      <c r="I1332" s="52"/>
      <c r="J1332" s="53"/>
      <c r="K1332" s="38"/>
      <c r="L1332" s="157"/>
      <c r="M1332" s="50"/>
      <c r="N1332" s="61"/>
      <c r="O1332" s="38" t="str">
        <f>IF(Q1332="", "NO PRIORITY", IF(ISNA(_xlfn.XLOOKUP(Q1332, Organizations!Q:Q, Organizations!P:P, "")), "NO ORG NAME", IF(_xlfn.XLOOKUP(Q1332, Organizations!Q:Q, Organizations!P:P, "")="", "NO PRIORITY", _xlfn.XLOOKUP(Q1332, Organizations!Q:Q, Organizations!P:P, ""))))</f>
        <v>NO PRIORITY</v>
      </c>
      <c r="R1332" s="9" t="str">
        <f t="shared" si="16"/>
        <v/>
      </c>
    </row>
    <row r="1333" spans="2:18" ht="30.2" customHeight="1">
      <c r="B1333" s="212" t="str">
        <f>IF(D1333="", "NO PRIORITY", IF(ISNA(_xlfn.XLOOKUP(D1333, Organizations!C:C, Organizations!B:B, "")), "NO ORG NAME", IF(_xlfn.XLOOKUP(D1333, Organizations!C:C, Organizations!B:B, "")="", "NO PRIORITY", _xlfn.XLOOKUP(D1333, Organizations!C:C, Organizations!B:B, ""))))</f>
        <v>NO PRIORITY</v>
      </c>
      <c r="C1333" s="130"/>
      <c r="D1333" s="161"/>
      <c r="E1333" s="160"/>
      <c r="F1333" s="36"/>
      <c r="G1333" s="48"/>
      <c r="H1333" s="159"/>
      <c r="I1333" s="52"/>
      <c r="J1333" s="53"/>
      <c r="K1333" s="38"/>
      <c r="L1333" s="157"/>
      <c r="M1333" s="50"/>
      <c r="N1333" s="61"/>
      <c r="O1333" s="38" t="str">
        <f>IF(Q1333="", "NO PRIORITY", IF(ISNA(_xlfn.XLOOKUP(Q1333, Organizations!Q:Q, Organizations!P:P, "")), "NO ORG NAME", IF(_xlfn.XLOOKUP(Q1333, Organizations!Q:Q, Organizations!P:P, "")="", "NO PRIORITY", _xlfn.XLOOKUP(Q1333, Organizations!Q:Q, Organizations!P:P, ""))))</f>
        <v>NO PRIORITY</v>
      </c>
      <c r="R1333" s="9" t="str">
        <f t="shared" si="16"/>
        <v/>
      </c>
    </row>
    <row r="1334" spans="2:18" ht="30.2" customHeight="1">
      <c r="B1334" s="212" t="str">
        <f>IF(D1334="", "NO PRIORITY", IF(ISNA(_xlfn.XLOOKUP(D1334, Organizations!C:C, Organizations!B:B, "")), "NO ORG NAME", IF(_xlfn.XLOOKUP(D1334, Organizations!C:C, Organizations!B:B, "")="", "NO PRIORITY", _xlfn.XLOOKUP(D1334, Organizations!C:C, Organizations!B:B, ""))))</f>
        <v>NO PRIORITY</v>
      </c>
      <c r="C1334" s="130"/>
      <c r="D1334" s="161"/>
      <c r="E1334" s="160"/>
      <c r="F1334" s="36"/>
      <c r="G1334" s="48"/>
      <c r="H1334" s="159"/>
      <c r="I1334" s="52"/>
      <c r="J1334" s="53"/>
      <c r="K1334" s="38"/>
      <c r="L1334" s="157"/>
      <c r="M1334" s="50"/>
      <c r="N1334" s="61"/>
      <c r="O1334" s="38" t="str">
        <f>IF(Q1334="", "NO PRIORITY", IF(ISNA(_xlfn.XLOOKUP(Q1334, Organizations!Q:Q, Organizations!P:P, "")), "NO ORG NAME", IF(_xlfn.XLOOKUP(Q1334, Organizations!Q:Q, Organizations!P:P, "")="", "NO PRIORITY", _xlfn.XLOOKUP(Q1334, Organizations!Q:Q, Organizations!P:P, ""))))</f>
        <v>NO PRIORITY</v>
      </c>
      <c r="R1334" s="9" t="str">
        <f t="shared" si="16"/>
        <v/>
      </c>
    </row>
    <row r="1335" spans="2:18" ht="30.2" customHeight="1">
      <c r="B1335" s="212" t="str">
        <f>IF(D1335="", "NO PRIORITY", IF(ISNA(_xlfn.XLOOKUP(D1335, Organizations!C:C, Organizations!B:B, "")), "NO ORG NAME", IF(_xlfn.XLOOKUP(D1335, Organizations!C:C, Organizations!B:B, "")="", "NO PRIORITY", _xlfn.XLOOKUP(D1335, Organizations!C:C, Organizations!B:B, ""))))</f>
        <v>NO PRIORITY</v>
      </c>
      <c r="C1335" s="130"/>
      <c r="D1335" s="161"/>
      <c r="E1335" s="160"/>
      <c r="F1335" s="36"/>
      <c r="G1335" s="48"/>
      <c r="H1335" s="159"/>
      <c r="I1335" s="52"/>
      <c r="J1335" s="53"/>
      <c r="K1335" s="38"/>
      <c r="L1335" s="157"/>
      <c r="M1335" s="50"/>
      <c r="N1335" s="61"/>
      <c r="O1335" s="38" t="str">
        <f>IF(Q1335="", "NO PRIORITY", IF(ISNA(_xlfn.XLOOKUP(Q1335, Organizations!Q:Q, Organizations!P:P, "")), "NO ORG NAME", IF(_xlfn.XLOOKUP(Q1335, Organizations!Q:Q, Organizations!P:P, "")="", "NO PRIORITY", _xlfn.XLOOKUP(Q1335, Organizations!Q:Q, Organizations!P:P, ""))))</f>
        <v>NO PRIORITY</v>
      </c>
      <c r="R1335" s="9" t="str">
        <f t="shared" si="16"/>
        <v/>
      </c>
    </row>
    <row r="1336" spans="2:18" ht="30.2" customHeight="1">
      <c r="B1336" s="212" t="str">
        <f>IF(D1336="", "NO PRIORITY", IF(ISNA(_xlfn.XLOOKUP(D1336, Organizations!C:C, Organizations!B:B, "")), "NO ORG NAME", IF(_xlfn.XLOOKUP(D1336, Organizations!C:C, Organizations!B:B, "")="", "NO PRIORITY", _xlfn.XLOOKUP(D1336, Organizations!C:C, Organizations!B:B, ""))))</f>
        <v>NO PRIORITY</v>
      </c>
      <c r="C1336" s="130"/>
      <c r="D1336" s="161"/>
      <c r="E1336" s="160"/>
      <c r="F1336" s="36"/>
      <c r="G1336" s="48"/>
      <c r="H1336" s="159"/>
      <c r="I1336" s="52"/>
      <c r="J1336" s="53"/>
      <c r="K1336" s="38"/>
      <c r="L1336" s="157"/>
      <c r="M1336" s="50"/>
      <c r="N1336" s="61"/>
      <c r="O1336" s="38" t="str">
        <f>IF(Q1336="", "NO PRIORITY", IF(ISNA(_xlfn.XLOOKUP(Q1336, Organizations!Q:Q, Organizations!P:P, "")), "NO ORG NAME", IF(_xlfn.XLOOKUP(Q1336, Organizations!Q:Q, Organizations!P:P, "")="", "NO PRIORITY", _xlfn.XLOOKUP(Q1336, Organizations!Q:Q, Organizations!P:P, ""))))</f>
        <v>NO PRIORITY</v>
      </c>
      <c r="R1336" s="9" t="str">
        <f t="shared" si="16"/>
        <v/>
      </c>
    </row>
    <row r="1337" spans="2:18" ht="30.2" customHeight="1">
      <c r="B1337" s="212" t="str">
        <f>IF(D1337="", "NO PRIORITY", IF(ISNA(_xlfn.XLOOKUP(D1337, Organizations!C:C, Organizations!B:B, "")), "NO ORG NAME", IF(_xlfn.XLOOKUP(D1337, Organizations!C:C, Organizations!B:B, "")="", "NO PRIORITY", _xlfn.XLOOKUP(D1337, Organizations!C:C, Organizations!B:B, ""))))</f>
        <v>NO PRIORITY</v>
      </c>
      <c r="C1337" s="130"/>
      <c r="D1337" s="161"/>
      <c r="E1337" s="160"/>
      <c r="F1337" s="36"/>
      <c r="G1337" s="48"/>
      <c r="H1337" s="159"/>
      <c r="I1337" s="52"/>
      <c r="J1337" s="53"/>
      <c r="K1337" s="38"/>
      <c r="L1337" s="157"/>
      <c r="M1337" s="50"/>
      <c r="N1337" s="61"/>
      <c r="O1337" s="38" t="str">
        <f>IF(Q1337="", "NO PRIORITY", IF(ISNA(_xlfn.XLOOKUP(Q1337, Organizations!Q:Q, Organizations!P:P, "")), "NO ORG NAME", IF(_xlfn.XLOOKUP(Q1337, Organizations!Q:Q, Organizations!P:P, "")="", "NO PRIORITY", _xlfn.XLOOKUP(Q1337, Organizations!Q:Q, Organizations!P:P, ""))))</f>
        <v>NO PRIORITY</v>
      </c>
      <c r="R1337" s="9" t="str">
        <f t="shared" si="16"/>
        <v/>
      </c>
    </row>
    <row r="1338" spans="2:18" ht="30.2" customHeight="1">
      <c r="B1338" s="212" t="str">
        <f>IF(D1338="", "NO PRIORITY", IF(ISNA(_xlfn.XLOOKUP(D1338, Organizations!C:C, Organizations!B:B, "")), "NO ORG NAME", IF(_xlfn.XLOOKUP(D1338, Organizations!C:C, Organizations!B:B, "")="", "NO PRIORITY", _xlfn.XLOOKUP(D1338, Organizations!C:C, Organizations!B:B, ""))))</f>
        <v>NO PRIORITY</v>
      </c>
      <c r="C1338" s="130"/>
      <c r="D1338" s="161"/>
      <c r="E1338" s="160"/>
      <c r="F1338" s="36"/>
      <c r="G1338" s="48"/>
      <c r="H1338" s="159"/>
      <c r="I1338" s="52"/>
      <c r="J1338" s="53"/>
      <c r="K1338" s="38"/>
      <c r="L1338" s="157"/>
      <c r="M1338" s="50"/>
      <c r="N1338" s="61"/>
      <c r="O1338" s="38" t="str">
        <f>IF(Q1338="", "NO PRIORITY", IF(ISNA(_xlfn.XLOOKUP(Q1338, Organizations!Q:Q, Organizations!P:P, "")), "NO ORG NAME", IF(_xlfn.XLOOKUP(Q1338, Organizations!Q:Q, Organizations!P:P, "")="", "NO PRIORITY", _xlfn.XLOOKUP(Q1338, Organizations!Q:Q, Organizations!P:P, ""))))</f>
        <v>NO PRIORITY</v>
      </c>
      <c r="R1338" s="9" t="str">
        <f t="shared" si="16"/>
        <v/>
      </c>
    </row>
    <row r="1339" spans="2:18" ht="30.2" customHeight="1">
      <c r="B1339" s="212" t="str">
        <f>IF(D1339="", "NO PRIORITY", IF(ISNA(_xlfn.XLOOKUP(D1339, Organizations!C:C, Organizations!B:B, "")), "NO ORG NAME", IF(_xlfn.XLOOKUP(D1339, Organizations!C:C, Organizations!B:B, "")="", "NO PRIORITY", _xlfn.XLOOKUP(D1339, Organizations!C:C, Organizations!B:B, ""))))</f>
        <v>NO PRIORITY</v>
      </c>
      <c r="C1339" s="130"/>
      <c r="D1339" s="161"/>
      <c r="E1339" s="160"/>
      <c r="F1339" s="36"/>
      <c r="G1339" s="48"/>
      <c r="H1339" s="159"/>
      <c r="I1339" s="52"/>
      <c r="J1339" s="53"/>
      <c r="K1339" s="38"/>
      <c r="L1339" s="157"/>
      <c r="M1339" s="50"/>
      <c r="N1339" s="61"/>
      <c r="O1339" s="38" t="str">
        <f>IF(Q1339="", "NO PRIORITY", IF(ISNA(_xlfn.XLOOKUP(Q1339, Organizations!Q:Q, Organizations!P:P, "")), "NO ORG NAME", IF(_xlfn.XLOOKUP(Q1339, Organizations!Q:Q, Organizations!P:P, "")="", "NO PRIORITY", _xlfn.XLOOKUP(Q1339, Organizations!Q:Q, Organizations!P:P, ""))))</f>
        <v>NO PRIORITY</v>
      </c>
      <c r="R1339" s="9" t="str">
        <f t="shared" si="16"/>
        <v/>
      </c>
    </row>
    <row r="1340" spans="2:18" ht="30.2" customHeight="1">
      <c r="B1340" s="212" t="str">
        <f>IF(D1340="", "NO PRIORITY", IF(ISNA(_xlfn.XLOOKUP(D1340, Organizations!C:C, Organizations!B:B, "")), "NO ORG NAME", IF(_xlfn.XLOOKUP(D1340, Organizations!C:C, Organizations!B:B, "")="", "NO PRIORITY", _xlfn.XLOOKUP(D1340, Organizations!C:C, Organizations!B:B, ""))))</f>
        <v>NO PRIORITY</v>
      </c>
      <c r="C1340" s="130"/>
      <c r="D1340" s="161"/>
      <c r="E1340" s="160"/>
      <c r="F1340" s="36"/>
      <c r="G1340" s="48"/>
      <c r="H1340" s="159"/>
      <c r="I1340" s="52"/>
      <c r="J1340" s="53"/>
      <c r="K1340" s="38"/>
      <c r="L1340" s="157"/>
      <c r="M1340" s="50"/>
      <c r="N1340" s="61"/>
      <c r="O1340" s="38" t="str">
        <f>IF(Q1340="", "NO PRIORITY", IF(ISNA(_xlfn.XLOOKUP(Q1340, Organizations!Q:Q, Organizations!P:P, "")), "NO ORG NAME", IF(_xlfn.XLOOKUP(Q1340, Organizations!Q:Q, Organizations!P:P, "")="", "NO PRIORITY", _xlfn.XLOOKUP(Q1340, Organizations!Q:Q, Organizations!P:P, ""))))</f>
        <v>NO PRIORITY</v>
      </c>
      <c r="R1340" s="9" t="str">
        <f t="shared" si="16"/>
        <v/>
      </c>
    </row>
    <row r="1341" spans="2:18" ht="30.2" customHeight="1">
      <c r="B1341" s="212" t="str">
        <f>IF(D1341="", "NO PRIORITY", IF(ISNA(_xlfn.XLOOKUP(D1341, Organizations!C:C, Organizations!B:B, "")), "NO ORG NAME", IF(_xlfn.XLOOKUP(D1341, Organizations!C:C, Organizations!B:B, "")="", "NO PRIORITY", _xlfn.XLOOKUP(D1341, Organizations!C:C, Organizations!B:B, ""))))</f>
        <v>NO PRIORITY</v>
      </c>
      <c r="C1341" s="130"/>
      <c r="D1341" s="161"/>
      <c r="E1341" s="160"/>
      <c r="F1341" s="36"/>
      <c r="G1341" s="48"/>
      <c r="H1341" s="159"/>
      <c r="I1341" s="52"/>
      <c r="J1341" s="53"/>
      <c r="K1341" s="38"/>
      <c r="L1341" s="157"/>
      <c r="M1341" s="50"/>
      <c r="N1341" s="61"/>
      <c r="O1341" s="38" t="str">
        <f>IF(Q1341="", "NO PRIORITY", IF(ISNA(_xlfn.XLOOKUP(Q1341, Organizations!Q:Q, Organizations!P:P, "")), "NO ORG NAME", IF(_xlfn.XLOOKUP(Q1341, Organizations!Q:Q, Organizations!P:P, "")="", "NO PRIORITY", _xlfn.XLOOKUP(Q1341, Organizations!Q:Q, Organizations!P:P, ""))))</f>
        <v>NO PRIORITY</v>
      </c>
      <c r="R1341" s="9" t="str">
        <f t="shared" si="16"/>
        <v/>
      </c>
    </row>
    <row r="1342" spans="2:18" ht="30.2" customHeight="1">
      <c r="B1342" s="212" t="str">
        <f>IF(D1342="", "NO PRIORITY", IF(ISNA(_xlfn.XLOOKUP(D1342, Organizations!C:C, Organizations!B:B, "")), "NO ORG NAME", IF(_xlfn.XLOOKUP(D1342, Organizations!C:C, Organizations!B:B, "")="", "NO PRIORITY", _xlfn.XLOOKUP(D1342, Organizations!C:C, Organizations!B:B, ""))))</f>
        <v>NO PRIORITY</v>
      </c>
      <c r="C1342" s="130"/>
      <c r="D1342" s="161"/>
      <c r="E1342" s="160"/>
      <c r="F1342" s="36"/>
      <c r="G1342" s="48"/>
      <c r="H1342" s="159"/>
      <c r="I1342" s="52"/>
      <c r="J1342" s="53"/>
      <c r="K1342" s="38"/>
      <c r="L1342" s="157"/>
      <c r="M1342" s="50"/>
      <c r="N1342" s="61"/>
      <c r="O1342" s="38" t="str">
        <f>IF(Q1342="", "NO PRIORITY", IF(ISNA(_xlfn.XLOOKUP(Q1342, Organizations!Q:Q, Organizations!P:P, "")), "NO ORG NAME", IF(_xlfn.XLOOKUP(Q1342, Organizations!Q:Q, Organizations!P:P, "")="", "NO PRIORITY", _xlfn.XLOOKUP(Q1342, Organizations!Q:Q, Organizations!P:P, ""))))</f>
        <v>NO PRIORITY</v>
      </c>
      <c r="R1342" s="9" t="str">
        <f t="shared" si="16"/>
        <v/>
      </c>
    </row>
    <row r="1343" spans="2:18" ht="30.2" customHeight="1">
      <c r="B1343" s="212" t="str">
        <f>IF(D1343="", "NO PRIORITY", IF(ISNA(_xlfn.XLOOKUP(D1343, Organizations!C:C, Organizations!B:B, "")), "NO ORG NAME", IF(_xlfn.XLOOKUP(D1343, Organizations!C:C, Organizations!B:B, "")="", "NO PRIORITY", _xlfn.XLOOKUP(D1343, Organizations!C:C, Organizations!B:B, ""))))</f>
        <v>NO PRIORITY</v>
      </c>
      <c r="C1343" s="130"/>
      <c r="D1343" s="161"/>
      <c r="E1343" s="160"/>
      <c r="F1343" s="36"/>
      <c r="G1343" s="48"/>
      <c r="H1343" s="159"/>
      <c r="I1343" s="52"/>
      <c r="J1343" s="53"/>
      <c r="K1343" s="38"/>
      <c r="L1343" s="157"/>
      <c r="M1343" s="50"/>
      <c r="N1343" s="61"/>
      <c r="O1343" s="38" t="str">
        <f>IF(Q1343="", "NO PRIORITY", IF(ISNA(_xlfn.XLOOKUP(Q1343, Organizations!Q:Q, Organizations!P:P, "")), "NO ORG NAME", IF(_xlfn.XLOOKUP(Q1343, Organizations!Q:Q, Organizations!P:P, "")="", "NO PRIORITY", _xlfn.XLOOKUP(Q1343, Organizations!Q:Q, Organizations!P:P, ""))))</f>
        <v>NO PRIORITY</v>
      </c>
      <c r="R1343" s="9" t="str">
        <f t="shared" si="16"/>
        <v/>
      </c>
    </row>
    <row r="1344" spans="2:18" ht="30.2" customHeight="1">
      <c r="B1344" s="212" t="str">
        <f>IF(D1344="", "NO PRIORITY", IF(ISNA(_xlfn.XLOOKUP(D1344, Organizations!C:C, Organizations!B:B, "")), "NO ORG NAME", IF(_xlfn.XLOOKUP(D1344, Organizations!C:C, Organizations!B:B, "")="", "NO PRIORITY", _xlfn.XLOOKUP(D1344, Organizations!C:C, Organizations!B:B, ""))))</f>
        <v>NO PRIORITY</v>
      </c>
      <c r="C1344" s="130"/>
      <c r="D1344" s="161"/>
      <c r="E1344" s="160"/>
      <c r="F1344" s="36"/>
      <c r="G1344" s="48"/>
      <c r="H1344" s="159"/>
      <c r="I1344" s="52"/>
      <c r="J1344" s="53"/>
      <c r="K1344" s="38"/>
      <c r="L1344" s="157"/>
      <c r="M1344" s="50"/>
      <c r="N1344" s="61"/>
      <c r="O1344" s="38" t="str">
        <f>IF(Q1344="", "NO PRIORITY", IF(ISNA(_xlfn.XLOOKUP(Q1344, Organizations!Q:Q, Organizations!P:P, "")), "NO ORG NAME", IF(_xlfn.XLOOKUP(Q1344, Organizations!Q:Q, Organizations!P:P, "")="", "NO PRIORITY", _xlfn.XLOOKUP(Q1344, Organizations!Q:Q, Organizations!P:P, ""))))</f>
        <v>NO PRIORITY</v>
      </c>
      <c r="R1344" s="9" t="str">
        <f t="shared" si="16"/>
        <v/>
      </c>
    </row>
    <row r="1345" spans="2:18" ht="30.2" customHeight="1">
      <c r="B1345" s="212" t="str">
        <f>IF(D1345="", "NO PRIORITY", IF(ISNA(_xlfn.XLOOKUP(D1345, Organizations!C:C, Organizations!B:B, "")), "NO ORG NAME", IF(_xlfn.XLOOKUP(D1345, Organizations!C:C, Organizations!B:B, "")="", "NO PRIORITY", _xlfn.XLOOKUP(D1345, Organizations!C:C, Organizations!B:B, ""))))</f>
        <v>NO PRIORITY</v>
      </c>
      <c r="C1345" s="130"/>
      <c r="D1345" s="161"/>
      <c r="E1345" s="160"/>
      <c r="F1345" s="36"/>
      <c r="G1345" s="48"/>
      <c r="H1345" s="159"/>
      <c r="I1345" s="52"/>
      <c r="J1345" s="53"/>
      <c r="K1345" s="38"/>
      <c r="L1345" s="157"/>
      <c r="M1345" s="50"/>
      <c r="N1345" s="61"/>
      <c r="O1345" s="38" t="str">
        <f>IF(Q1345="", "NO PRIORITY", IF(ISNA(_xlfn.XLOOKUP(Q1345, Organizations!Q:Q, Organizations!P:P, "")), "NO ORG NAME", IF(_xlfn.XLOOKUP(Q1345, Organizations!Q:Q, Organizations!P:P, "")="", "NO PRIORITY", _xlfn.XLOOKUP(Q1345, Organizations!Q:Q, Organizations!P:P, ""))))</f>
        <v>NO PRIORITY</v>
      </c>
      <c r="R1345" s="9" t="str">
        <f t="shared" si="16"/>
        <v/>
      </c>
    </row>
    <row r="1346" spans="2:18" ht="30.2" customHeight="1">
      <c r="B1346" s="212" t="str">
        <f>IF(D1346="", "NO PRIORITY", IF(ISNA(_xlfn.XLOOKUP(D1346, Organizations!C:C, Organizations!B:B, "")), "NO ORG NAME", IF(_xlfn.XLOOKUP(D1346, Organizations!C:C, Organizations!B:B, "")="", "NO PRIORITY", _xlfn.XLOOKUP(D1346, Organizations!C:C, Organizations!B:B, ""))))</f>
        <v>NO PRIORITY</v>
      </c>
      <c r="C1346" s="130"/>
      <c r="D1346" s="161"/>
      <c r="E1346" s="160"/>
      <c r="F1346" s="36"/>
      <c r="G1346" s="48"/>
      <c r="H1346" s="159"/>
      <c r="I1346" s="52"/>
      <c r="J1346" s="53"/>
      <c r="K1346" s="38"/>
      <c r="L1346" s="157"/>
      <c r="M1346" s="50"/>
      <c r="N1346" s="61"/>
      <c r="O1346" s="38" t="str">
        <f>IF(Q1346="", "NO PRIORITY", IF(ISNA(_xlfn.XLOOKUP(Q1346, Organizations!Q:Q, Organizations!P:P, "")), "NO ORG NAME", IF(_xlfn.XLOOKUP(Q1346, Organizations!Q:Q, Organizations!P:P, "")="", "NO PRIORITY", _xlfn.XLOOKUP(Q1346, Organizations!Q:Q, Organizations!P:P, ""))))</f>
        <v>NO PRIORITY</v>
      </c>
      <c r="R1346" s="9" t="str">
        <f t="shared" si="16"/>
        <v/>
      </c>
    </row>
    <row r="1347" spans="2:18" ht="30.2" customHeight="1">
      <c r="B1347" s="212" t="str">
        <f>IF(D1347="", "NO PRIORITY", IF(ISNA(_xlfn.XLOOKUP(D1347, Organizations!C:C, Organizations!B:B, "")), "NO ORG NAME", IF(_xlfn.XLOOKUP(D1347, Organizations!C:C, Organizations!B:B, "")="", "NO PRIORITY", _xlfn.XLOOKUP(D1347, Organizations!C:C, Organizations!B:B, ""))))</f>
        <v>NO PRIORITY</v>
      </c>
      <c r="C1347" s="130"/>
      <c r="D1347" s="161"/>
      <c r="E1347" s="160"/>
      <c r="F1347" s="36"/>
      <c r="G1347" s="48"/>
      <c r="H1347" s="159"/>
      <c r="I1347" s="52"/>
      <c r="J1347" s="53"/>
      <c r="K1347" s="38"/>
      <c r="L1347" s="157"/>
      <c r="M1347" s="50"/>
      <c r="N1347" s="61"/>
      <c r="O1347" s="38" t="str">
        <f>IF(Q1347="", "NO PRIORITY", IF(ISNA(_xlfn.XLOOKUP(Q1347, Organizations!Q:Q, Organizations!P:P, "")), "NO ORG NAME", IF(_xlfn.XLOOKUP(Q1347, Organizations!Q:Q, Organizations!P:P, "")="", "NO PRIORITY", _xlfn.XLOOKUP(Q1347, Organizations!Q:Q, Organizations!P:P, ""))))</f>
        <v>NO PRIORITY</v>
      </c>
      <c r="R1347" s="9" t="str">
        <f t="shared" si="16"/>
        <v/>
      </c>
    </row>
    <row r="1348" spans="2:18" ht="30.2" customHeight="1">
      <c r="B1348" s="212" t="str">
        <f>IF(D1348="", "NO PRIORITY", IF(ISNA(_xlfn.XLOOKUP(D1348, Organizations!C:C, Organizations!B:B, "")), "NO ORG NAME", IF(_xlfn.XLOOKUP(D1348, Organizations!C:C, Organizations!B:B, "")="", "NO PRIORITY", _xlfn.XLOOKUP(D1348, Organizations!C:C, Organizations!B:B, ""))))</f>
        <v>NO PRIORITY</v>
      </c>
      <c r="C1348" s="130"/>
      <c r="D1348" s="161"/>
      <c r="E1348" s="160"/>
      <c r="F1348" s="36"/>
      <c r="G1348" s="48"/>
      <c r="H1348" s="159"/>
      <c r="I1348" s="52"/>
      <c r="J1348" s="53"/>
      <c r="K1348" s="38"/>
      <c r="L1348" s="157"/>
      <c r="M1348" s="50"/>
      <c r="N1348" s="61"/>
      <c r="O1348" s="38" t="str">
        <f>IF(Q1348="", "NO PRIORITY", IF(ISNA(_xlfn.XLOOKUP(Q1348, Organizations!Q:Q, Organizations!P:P, "")), "NO ORG NAME", IF(_xlfn.XLOOKUP(Q1348, Organizations!Q:Q, Organizations!P:P, "")="", "NO PRIORITY", _xlfn.XLOOKUP(Q1348, Organizations!Q:Q, Organizations!P:P, ""))))</f>
        <v>NO PRIORITY</v>
      </c>
      <c r="R1348" s="9" t="str">
        <f t="shared" si="16"/>
        <v/>
      </c>
    </row>
    <row r="1349" spans="2:18" ht="30.2" customHeight="1">
      <c r="B1349" s="212" t="str">
        <f>IF(D1349="", "NO PRIORITY", IF(ISNA(_xlfn.XLOOKUP(D1349, Organizations!C:C, Organizations!B:B, "")), "NO ORG NAME", IF(_xlfn.XLOOKUP(D1349, Organizations!C:C, Organizations!B:B, "")="", "NO PRIORITY", _xlfn.XLOOKUP(D1349, Organizations!C:C, Organizations!B:B, ""))))</f>
        <v>NO PRIORITY</v>
      </c>
      <c r="C1349" s="130"/>
      <c r="D1349" s="161"/>
      <c r="E1349" s="160"/>
      <c r="F1349" s="36"/>
      <c r="G1349" s="48"/>
      <c r="H1349" s="159"/>
      <c r="I1349" s="52"/>
      <c r="J1349" s="53"/>
      <c r="K1349" s="38"/>
      <c r="L1349" s="157"/>
      <c r="M1349" s="50"/>
      <c r="N1349" s="61"/>
      <c r="O1349" s="38" t="str">
        <f>IF(Q1349="", "NO PRIORITY", IF(ISNA(_xlfn.XLOOKUP(Q1349, Organizations!Q:Q, Organizations!P:P, "")), "NO ORG NAME", IF(_xlfn.XLOOKUP(Q1349, Organizations!Q:Q, Organizations!P:P, "")="", "NO PRIORITY", _xlfn.XLOOKUP(Q1349, Organizations!Q:Q, Organizations!P:P, ""))))</f>
        <v>NO PRIORITY</v>
      </c>
      <c r="R1349" s="9" t="str">
        <f t="shared" si="16"/>
        <v/>
      </c>
    </row>
    <row r="1350" spans="2:18" ht="30.2" customHeight="1">
      <c r="B1350" s="212" t="str">
        <f>IF(D1350="", "NO PRIORITY", IF(ISNA(_xlfn.XLOOKUP(D1350, Organizations!C:C, Organizations!B:B, "")), "NO ORG NAME", IF(_xlfn.XLOOKUP(D1350, Organizations!C:C, Organizations!B:B, "")="", "NO PRIORITY", _xlfn.XLOOKUP(D1350, Organizations!C:C, Organizations!B:B, ""))))</f>
        <v>NO PRIORITY</v>
      </c>
      <c r="C1350" s="130"/>
      <c r="D1350" s="161"/>
      <c r="E1350" s="160"/>
      <c r="F1350" s="36"/>
      <c r="G1350" s="48"/>
      <c r="H1350" s="159"/>
      <c r="I1350" s="52"/>
      <c r="J1350" s="53"/>
      <c r="K1350" s="38"/>
      <c r="L1350" s="157"/>
      <c r="M1350" s="50"/>
      <c r="N1350" s="61"/>
      <c r="O1350" s="38" t="str">
        <f>IF(Q1350="", "NO PRIORITY", IF(ISNA(_xlfn.XLOOKUP(Q1350, Organizations!Q:Q, Organizations!P:P, "")), "NO ORG NAME", IF(_xlfn.XLOOKUP(Q1350, Organizations!Q:Q, Organizations!P:P, "")="", "NO PRIORITY", _xlfn.XLOOKUP(Q1350, Organizations!Q:Q, Organizations!P:P, ""))))</f>
        <v>NO PRIORITY</v>
      </c>
      <c r="R1350" s="9" t="str">
        <f t="shared" si="16"/>
        <v/>
      </c>
    </row>
    <row r="1351" spans="2:18" ht="30.2" customHeight="1">
      <c r="B1351" s="212" t="str">
        <f>IF(D1351="", "NO PRIORITY", IF(ISNA(_xlfn.XLOOKUP(D1351, Organizations!C:C, Organizations!B:B, "")), "NO ORG NAME", IF(_xlfn.XLOOKUP(D1351, Organizations!C:C, Organizations!B:B, "")="", "NO PRIORITY", _xlfn.XLOOKUP(D1351, Organizations!C:C, Organizations!B:B, ""))))</f>
        <v>NO PRIORITY</v>
      </c>
      <c r="C1351" s="130"/>
      <c r="D1351" s="161"/>
      <c r="E1351" s="160"/>
      <c r="F1351" s="36"/>
      <c r="G1351" s="48"/>
      <c r="H1351" s="159"/>
      <c r="I1351" s="52"/>
      <c r="J1351" s="53"/>
      <c r="K1351" s="38"/>
      <c r="L1351" s="157"/>
      <c r="M1351" s="50"/>
      <c r="N1351" s="61"/>
      <c r="O1351" s="38" t="str">
        <f>IF(Q1351="", "NO PRIORITY", IF(ISNA(_xlfn.XLOOKUP(Q1351, Organizations!Q:Q, Organizations!P:P, "")), "NO ORG NAME", IF(_xlfn.XLOOKUP(Q1351, Organizations!Q:Q, Organizations!P:P, "")="", "NO PRIORITY", _xlfn.XLOOKUP(Q1351, Organizations!Q:Q, Organizations!P:P, ""))))</f>
        <v>NO PRIORITY</v>
      </c>
      <c r="R1351" s="9" t="str">
        <f t="shared" si="16"/>
        <v/>
      </c>
    </row>
    <row r="1352" spans="2:18" ht="30.2" customHeight="1">
      <c r="B1352" s="212" t="str">
        <f>IF(D1352="", "NO PRIORITY", IF(ISNA(_xlfn.XLOOKUP(D1352, Organizations!C:C, Organizations!B:B, "")), "NO ORG NAME", IF(_xlfn.XLOOKUP(D1352, Organizations!C:C, Organizations!B:B, "")="", "NO PRIORITY", _xlfn.XLOOKUP(D1352, Organizations!C:C, Organizations!B:B, ""))))</f>
        <v>NO PRIORITY</v>
      </c>
      <c r="C1352" s="130"/>
      <c r="D1352" s="161"/>
      <c r="E1352" s="160"/>
      <c r="F1352" s="36"/>
      <c r="G1352" s="48"/>
      <c r="H1352" s="159"/>
      <c r="I1352" s="52"/>
      <c r="J1352" s="53"/>
      <c r="K1352" s="38"/>
      <c r="L1352" s="157"/>
      <c r="M1352" s="50"/>
      <c r="N1352" s="61"/>
      <c r="O1352" s="38" t="str">
        <f>IF(Q1352="", "NO PRIORITY", IF(ISNA(_xlfn.XLOOKUP(Q1352, Organizations!Q:Q, Organizations!P:P, "")), "NO ORG NAME", IF(_xlfn.XLOOKUP(Q1352, Organizations!Q:Q, Organizations!P:P, "")="", "NO PRIORITY", _xlfn.XLOOKUP(Q1352, Organizations!Q:Q, Organizations!P:P, ""))))</f>
        <v>NO PRIORITY</v>
      </c>
      <c r="R1352" s="9" t="str">
        <f t="shared" si="16"/>
        <v/>
      </c>
    </row>
    <row r="1353" spans="2:18" ht="30.2" customHeight="1">
      <c r="B1353" s="212" t="str">
        <f>IF(D1353="", "NO PRIORITY", IF(ISNA(_xlfn.XLOOKUP(D1353, Organizations!C:C, Organizations!B:B, "")), "NO ORG NAME", IF(_xlfn.XLOOKUP(D1353, Organizations!C:C, Organizations!B:B, "")="", "NO PRIORITY", _xlfn.XLOOKUP(D1353, Organizations!C:C, Organizations!B:B, ""))))</f>
        <v>NO PRIORITY</v>
      </c>
      <c r="C1353" s="130"/>
      <c r="D1353" s="161"/>
      <c r="E1353" s="160"/>
      <c r="F1353" s="36"/>
      <c r="G1353" s="48"/>
      <c r="H1353" s="159"/>
      <c r="I1353" s="52"/>
      <c r="J1353" s="53"/>
      <c r="K1353" s="38"/>
      <c r="L1353" s="157"/>
      <c r="M1353" s="50"/>
      <c r="N1353" s="61"/>
      <c r="O1353" s="38" t="str">
        <f>IF(Q1353="", "NO PRIORITY", IF(ISNA(_xlfn.XLOOKUP(Q1353, Organizations!Q:Q, Organizations!P:P, "")), "NO ORG NAME", IF(_xlfn.XLOOKUP(Q1353, Organizations!Q:Q, Organizations!P:P, "")="", "NO PRIORITY", _xlfn.XLOOKUP(Q1353, Organizations!Q:Q, Organizations!P:P, ""))))</f>
        <v>NO PRIORITY</v>
      </c>
      <c r="R1353" s="9" t="str">
        <f t="shared" ref="R1353:R1416" si="17">IF(D1353&lt;&gt;"", D1353 &amp; "|" &amp; C1353, "")</f>
        <v/>
      </c>
    </row>
    <row r="1354" spans="2:18" ht="30.2" customHeight="1">
      <c r="B1354" s="212" t="str">
        <f>IF(D1354="", "NO PRIORITY", IF(ISNA(_xlfn.XLOOKUP(D1354, Organizations!C:C, Organizations!B:B, "")), "NO ORG NAME", IF(_xlfn.XLOOKUP(D1354, Organizations!C:C, Organizations!B:B, "")="", "NO PRIORITY", _xlfn.XLOOKUP(D1354, Organizations!C:C, Organizations!B:B, ""))))</f>
        <v>NO PRIORITY</v>
      </c>
      <c r="C1354" s="130"/>
      <c r="D1354" s="161"/>
      <c r="E1354" s="160"/>
      <c r="F1354" s="36"/>
      <c r="G1354" s="48"/>
      <c r="H1354" s="159"/>
      <c r="I1354" s="52"/>
      <c r="J1354" s="53"/>
      <c r="K1354" s="38"/>
      <c r="L1354" s="157"/>
      <c r="M1354" s="50"/>
      <c r="N1354" s="61"/>
      <c r="O1354" s="38" t="str">
        <f>IF(Q1354="", "NO PRIORITY", IF(ISNA(_xlfn.XLOOKUP(Q1354, Organizations!Q:Q, Organizations!P:P, "")), "NO ORG NAME", IF(_xlfn.XLOOKUP(Q1354, Organizations!Q:Q, Organizations!P:P, "")="", "NO PRIORITY", _xlfn.XLOOKUP(Q1354, Organizations!Q:Q, Organizations!P:P, ""))))</f>
        <v>NO PRIORITY</v>
      </c>
      <c r="R1354" s="9" t="str">
        <f t="shared" si="17"/>
        <v/>
      </c>
    </row>
    <row r="1355" spans="2:18" ht="30.2" customHeight="1">
      <c r="B1355" s="212" t="str">
        <f>IF(D1355="", "NO PRIORITY", IF(ISNA(_xlfn.XLOOKUP(D1355, Organizations!C:C, Organizations!B:B, "")), "NO ORG NAME", IF(_xlfn.XLOOKUP(D1355, Organizations!C:C, Organizations!B:B, "")="", "NO PRIORITY", _xlfn.XLOOKUP(D1355, Organizations!C:C, Organizations!B:B, ""))))</f>
        <v>NO PRIORITY</v>
      </c>
      <c r="C1355" s="130"/>
      <c r="D1355" s="161"/>
      <c r="E1355" s="160"/>
      <c r="F1355" s="36"/>
      <c r="G1355" s="48"/>
      <c r="H1355" s="159"/>
      <c r="I1355" s="52"/>
      <c r="J1355" s="53"/>
      <c r="K1355" s="38"/>
      <c r="L1355" s="157"/>
      <c r="M1355" s="50"/>
      <c r="N1355" s="61"/>
      <c r="O1355" s="38" t="str">
        <f>IF(Q1355="", "NO PRIORITY", IF(ISNA(_xlfn.XLOOKUP(Q1355, Organizations!Q:Q, Organizations!P:P, "")), "NO ORG NAME", IF(_xlfn.XLOOKUP(Q1355, Organizations!Q:Q, Organizations!P:P, "")="", "NO PRIORITY", _xlfn.XLOOKUP(Q1355, Organizations!Q:Q, Organizations!P:P, ""))))</f>
        <v>NO PRIORITY</v>
      </c>
      <c r="R1355" s="9" t="str">
        <f t="shared" si="17"/>
        <v/>
      </c>
    </row>
    <row r="1356" spans="2:18" ht="30.2" customHeight="1">
      <c r="B1356" s="212" t="str">
        <f>IF(D1356="", "NO PRIORITY", IF(ISNA(_xlfn.XLOOKUP(D1356, Organizations!C:C, Organizations!B:B, "")), "NO ORG NAME", IF(_xlfn.XLOOKUP(D1356, Organizations!C:C, Organizations!B:B, "")="", "NO PRIORITY", _xlfn.XLOOKUP(D1356, Organizations!C:C, Organizations!B:B, ""))))</f>
        <v>NO PRIORITY</v>
      </c>
      <c r="C1356" s="130"/>
      <c r="D1356" s="161"/>
      <c r="E1356" s="160"/>
      <c r="F1356" s="36"/>
      <c r="G1356" s="48"/>
      <c r="H1356" s="159"/>
      <c r="I1356" s="52"/>
      <c r="J1356" s="53"/>
      <c r="K1356" s="38"/>
      <c r="L1356" s="157"/>
      <c r="M1356" s="50"/>
      <c r="N1356" s="61"/>
      <c r="O1356" s="38" t="str">
        <f>IF(Q1356="", "NO PRIORITY", IF(ISNA(_xlfn.XLOOKUP(Q1356, Organizations!Q:Q, Organizations!P:P, "")), "NO ORG NAME", IF(_xlfn.XLOOKUP(Q1356, Organizations!Q:Q, Organizations!P:P, "")="", "NO PRIORITY", _xlfn.XLOOKUP(Q1356, Organizations!Q:Q, Organizations!P:P, ""))))</f>
        <v>NO PRIORITY</v>
      </c>
      <c r="R1356" s="9" t="str">
        <f t="shared" si="17"/>
        <v/>
      </c>
    </row>
    <row r="1357" spans="2:18" ht="30.2" customHeight="1">
      <c r="B1357" s="212" t="str">
        <f>IF(D1357="", "NO PRIORITY", IF(ISNA(_xlfn.XLOOKUP(D1357, Organizations!C:C, Organizations!B:B, "")), "NO ORG NAME", IF(_xlfn.XLOOKUP(D1357, Organizations!C:C, Organizations!B:B, "")="", "NO PRIORITY", _xlfn.XLOOKUP(D1357, Organizations!C:C, Organizations!B:B, ""))))</f>
        <v>NO PRIORITY</v>
      </c>
      <c r="C1357" s="130"/>
      <c r="D1357" s="161"/>
      <c r="E1357" s="160"/>
      <c r="F1357" s="36"/>
      <c r="G1357" s="48"/>
      <c r="H1357" s="159"/>
      <c r="I1357" s="52"/>
      <c r="J1357" s="53"/>
      <c r="K1357" s="38"/>
      <c r="L1357" s="157"/>
      <c r="M1357" s="50"/>
      <c r="N1357" s="61"/>
      <c r="O1357" s="38" t="str">
        <f>IF(Q1357="", "NO PRIORITY", IF(ISNA(_xlfn.XLOOKUP(Q1357, Organizations!Q:Q, Organizations!P:P, "")), "NO ORG NAME", IF(_xlfn.XLOOKUP(Q1357, Organizations!Q:Q, Organizations!P:P, "")="", "NO PRIORITY", _xlfn.XLOOKUP(Q1357, Organizations!Q:Q, Organizations!P:P, ""))))</f>
        <v>NO PRIORITY</v>
      </c>
      <c r="R1357" s="9" t="str">
        <f t="shared" si="17"/>
        <v/>
      </c>
    </row>
    <row r="1358" spans="2:18" ht="30.2" customHeight="1">
      <c r="B1358" s="212" t="str">
        <f>IF(D1358="", "NO PRIORITY", IF(ISNA(_xlfn.XLOOKUP(D1358, Organizations!C:C, Organizations!B:B, "")), "NO ORG NAME", IF(_xlfn.XLOOKUP(D1358, Organizations!C:C, Organizations!B:B, "")="", "NO PRIORITY", _xlfn.XLOOKUP(D1358, Organizations!C:C, Organizations!B:B, ""))))</f>
        <v>NO PRIORITY</v>
      </c>
      <c r="C1358" s="130"/>
      <c r="D1358" s="161"/>
      <c r="E1358" s="160"/>
      <c r="F1358" s="36"/>
      <c r="G1358" s="48"/>
      <c r="H1358" s="159"/>
      <c r="I1358" s="52"/>
      <c r="J1358" s="53"/>
      <c r="K1358" s="38"/>
      <c r="L1358" s="157"/>
      <c r="M1358" s="50"/>
      <c r="N1358" s="61"/>
      <c r="O1358" s="38" t="str">
        <f>IF(Q1358="", "NO PRIORITY", IF(ISNA(_xlfn.XLOOKUP(Q1358, Organizations!Q:Q, Organizations!P:P, "")), "NO ORG NAME", IF(_xlfn.XLOOKUP(Q1358, Organizations!Q:Q, Organizations!P:P, "")="", "NO PRIORITY", _xlfn.XLOOKUP(Q1358, Organizations!Q:Q, Organizations!P:P, ""))))</f>
        <v>NO PRIORITY</v>
      </c>
      <c r="R1358" s="9" t="str">
        <f t="shared" si="17"/>
        <v/>
      </c>
    </row>
    <row r="1359" spans="2:18" ht="30.2" customHeight="1">
      <c r="B1359" s="212" t="str">
        <f>IF(D1359="", "NO PRIORITY", IF(ISNA(_xlfn.XLOOKUP(D1359, Organizations!C:C, Organizations!B:B, "")), "NO ORG NAME", IF(_xlfn.XLOOKUP(D1359, Organizations!C:C, Organizations!B:B, "")="", "NO PRIORITY", _xlfn.XLOOKUP(D1359, Organizations!C:C, Organizations!B:B, ""))))</f>
        <v>NO PRIORITY</v>
      </c>
      <c r="C1359" s="130"/>
      <c r="D1359" s="161"/>
      <c r="E1359" s="160"/>
      <c r="F1359" s="36"/>
      <c r="G1359" s="48"/>
      <c r="H1359" s="159"/>
      <c r="I1359" s="52"/>
      <c r="J1359" s="53"/>
      <c r="K1359" s="38"/>
      <c r="L1359" s="157"/>
      <c r="M1359" s="50"/>
      <c r="N1359" s="61"/>
      <c r="O1359" s="38" t="str">
        <f>IF(Q1359="", "NO PRIORITY", IF(ISNA(_xlfn.XLOOKUP(Q1359, Organizations!Q:Q, Organizations!P:P, "")), "NO ORG NAME", IF(_xlfn.XLOOKUP(Q1359, Organizations!Q:Q, Organizations!P:P, "")="", "NO PRIORITY", _xlfn.XLOOKUP(Q1359, Organizations!Q:Q, Organizations!P:P, ""))))</f>
        <v>NO PRIORITY</v>
      </c>
      <c r="R1359" s="9" t="str">
        <f t="shared" si="17"/>
        <v/>
      </c>
    </row>
    <row r="1360" spans="2:18" ht="30.2" customHeight="1">
      <c r="B1360" s="212" t="str">
        <f>IF(D1360="", "NO PRIORITY", IF(ISNA(_xlfn.XLOOKUP(D1360, Organizations!C:C, Organizations!B:B, "")), "NO ORG NAME", IF(_xlfn.XLOOKUP(D1360, Organizations!C:C, Organizations!B:B, "")="", "NO PRIORITY", _xlfn.XLOOKUP(D1360, Organizations!C:C, Organizations!B:B, ""))))</f>
        <v>NO PRIORITY</v>
      </c>
      <c r="C1360" s="130"/>
      <c r="D1360" s="161"/>
      <c r="E1360" s="160"/>
      <c r="F1360" s="36"/>
      <c r="G1360" s="48"/>
      <c r="H1360" s="159"/>
      <c r="I1360" s="52"/>
      <c r="J1360" s="53"/>
      <c r="K1360" s="38"/>
      <c r="L1360" s="157"/>
      <c r="M1360" s="50"/>
      <c r="N1360" s="61"/>
      <c r="O1360" s="38" t="str">
        <f>IF(Q1360="", "NO PRIORITY", IF(ISNA(_xlfn.XLOOKUP(Q1360, Organizations!Q:Q, Organizations!P:P, "")), "NO ORG NAME", IF(_xlfn.XLOOKUP(Q1360, Organizations!Q:Q, Organizations!P:P, "")="", "NO PRIORITY", _xlfn.XLOOKUP(Q1360, Organizations!Q:Q, Organizations!P:P, ""))))</f>
        <v>NO PRIORITY</v>
      </c>
      <c r="R1360" s="9" t="str">
        <f t="shared" si="17"/>
        <v/>
      </c>
    </row>
    <row r="1361" spans="2:18" ht="30.2" customHeight="1">
      <c r="B1361" s="212" t="str">
        <f>IF(D1361="", "NO PRIORITY", IF(ISNA(_xlfn.XLOOKUP(D1361, Organizations!C:C, Organizations!B:B, "")), "NO ORG NAME", IF(_xlfn.XLOOKUP(D1361, Organizations!C:C, Organizations!B:B, "")="", "NO PRIORITY", _xlfn.XLOOKUP(D1361, Organizations!C:C, Organizations!B:B, ""))))</f>
        <v>NO PRIORITY</v>
      </c>
      <c r="C1361" s="130"/>
      <c r="D1361" s="161"/>
      <c r="E1361" s="160"/>
      <c r="F1361" s="36"/>
      <c r="G1361" s="48"/>
      <c r="H1361" s="159"/>
      <c r="I1361" s="52"/>
      <c r="J1361" s="53"/>
      <c r="K1361" s="38"/>
      <c r="L1361" s="157"/>
      <c r="M1361" s="50"/>
      <c r="N1361" s="61"/>
      <c r="O1361" s="38" t="str">
        <f>IF(Q1361="", "NO PRIORITY", IF(ISNA(_xlfn.XLOOKUP(Q1361, Organizations!Q:Q, Organizations!P:P, "")), "NO ORG NAME", IF(_xlfn.XLOOKUP(Q1361, Organizations!Q:Q, Organizations!P:P, "")="", "NO PRIORITY", _xlfn.XLOOKUP(Q1361, Organizations!Q:Q, Organizations!P:P, ""))))</f>
        <v>NO PRIORITY</v>
      </c>
      <c r="R1361" s="9" t="str">
        <f t="shared" si="17"/>
        <v/>
      </c>
    </row>
    <row r="1362" spans="2:18" ht="30.2" customHeight="1">
      <c r="B1362" s="212" t="str">
        <f>IF(D1362="", "NO PRIORITY", IF(ISNA(_xlfn.XLOOKUP(D1362, Organizations!C:C, Organizations!B:B, "")), "NO ORG NAME", IF(_xlfn.XLOOKUP(D1362, Organizations!C:C, Organizations!B:B, "")="", "NO PRIORITY", _xlfn.XLOOKUP(D1362, Organizations!C:C, Organizations!B:B, ""))))</f>
        <v>NO PRIORITY</v>
      </c>
      <c r="C1362" s="130"/>
      <c r="D1362" s="161"/>
      <c r="E1362" s="160"/>
      <c r="F1362" s="36"/>
      <c r="G1362" s="48"/>
      <c r="H1362" s="159"/>
      <c r="I1362" s="52"/>
      <c r="J1362" s="53"/>
      <c r="K1362" s="38"/>
      <c r="L1362" s="157"/>
      <c r="M1362" s="50"/>
      <c r="N1362" s="61"/>
      <c r="O1362" s="38" t="str">
        <f>IF(Q1362="", "NO PRIORITY", IF(ISNA(_xlfn.XLOOKUP(Q1362, Organizations!Q:Q, Organizations!P:P, "")), "NO ORG NAME", IF(_xlfn.XLOOKUP(Q1362, Organizations!Q:Q, Organizations!P:P, "")="", "NO PRIORITY", _xlfn.XLOOKUP(Q1362, Organizations!Q:Q, Organizations!P:P, ""))))</f>
        <v>NO PRIORITY</v>
      </c>
      <c r="R1362" s="9" t="str">
        <f t="shared" si="17"/>
        <v/>
      </c>
    </row>
    <row r="1363" spans="2:18" ht="30.2" customHeight="1">
      <c r="B1363" s="212" t="str">
        <f>IF(D1363="", "NO PRIORITY", IF(ISNA(_xlfn.XLOOKUP(D1363, Organizations!C:C, Organizations!B:B, "")), "NO ORG NAME", IF(_xlfn.XLOOKUP(D1363, Organizations!C:C, Organizations!B:B, "")="", "NO PRIORITY", _xlfn.XLOOKUP(D1363, Organizations!C:C, Organizations!B:B, ""))))</f>
        <v>NO PRIORITY</v>
      </c>
      <c r="C1363" s="130"/>
      <c r="D1363" s="161"/>
      <c r="E1363" s="160"/>
      <c r="F1363" s="36"/>
      <c r="G1363" s="48"/>
      <c r="H1363" s="159"/>
      <c r="I1363" s="52"/>
      <c r="J1363" s="53"/>
      <c r="K1363" s="38"/>
      <c r="L1363" s="157"/>
      <c r="M1363" s="50"/>
      <c r="N1363" s="61"/>
      <c r="O1363" s="38" t="str">
        <f>IF(Q1363="", "NO PRIORITY", IF(ISNA(_xlfn.XLOOKUP(Q1363, Organizations!Q:Q, Organizations!P:P, "")), "NO ORG NAME", IF(_xlfn.XLOOKUP(Q1363, Organizations!Q:Q, Organizations!P:P, "")="", "NO PRIORITY", _xlfn.XLOOKUP(Q1363, Organizations!Q:Q, Organizations!P:P, ""))))</f>
        <v>NO PRIORITY</v>
      </c>
      <c r="R1363" s="9" t="str">
        <f t="shared" si="17"/>
        <v/>
      </c>
    </row>
    <row r="1364" spans="2:18" ht="30.2" customHeight="1">
      <c r="B1364" s="212" t="str">
        <f>IF(D1364="", "NO PRIORITY", IF(ISNA(_xlfn.XLOOKUP(D1364, Organizations!C:C, Organizations!B:B, "")), "NO ORG NAME", IF(_xlfn.XLOOKUP(D1364, Organizations!C:C, Organizations!B:B, "")="", "NO PRIORITY", _xlfn.XLOOKUP(D1364, Organizations!C:C, Organizations!B:B, ""))))</f>
        <v>NO PRIORITY</v>
      </c>
      <c r="C1364" s="130"/>
      <c r="D1364" s="161"/>
      <c r="E1364" s="160"/>
      <c r="F1364" s="36"/>
      <c r="G1364" s="48"/>
      <c r="H1364" s="159"/>
      <c r="I1364" s="52"/>
      <c r="J1364" s="53"/>
      <c r="K1364" s="38"/>
      <c r="L1364" s="157"/>
      <c r="M1364" s="50"/>
      <c r="N1364" s="61"/>
      <c r="O1364" s="38" t="str">
        <f>IF(Q1364="", "NO PRIORITY", IF(ISNA(_xlfn.XLOOKUP(Q1364, Organizations!Q:Q, Organizations!P:P, "")), "NO ORG NAME", IF(_xlfn.XLOOKUP(Q1364, Organizations!Q:Q, Organizations!P:P, "")="", "NO PRIORITY", _xlfn.XLOOKUP(Q1364, Organizations!Q:Q, Organizations!P:P, ""))))</f>
        <v>NO PRIORITY</v>
      </c>
      <c r="R1364" s="9" t="str">
        <f t="shared" si="17"/>
        <v/>
      </c>
    </row>
    <row r="1365" spans="2:18" ht="30.2" customHeight="1">
      <c r="B1365" s="212" t="str">
        <f>IF(D1365="", "NO PRIORITY", IF(ISNA(_xlfn.XLOOKUP(D1365, Organizations!C:C, Organizations!B:B, "")), "NO ORG NAME", IF(_xlfn.XLOOKUP(D1365, Organizations!C:C, Organizations!B:B, "")="", "NO PRIORITY", _xlfn.XLOOKUP(D1365, Organizations!C:C, Organizations!B:B, ""))))</f>
        <v>NO PRIORITY</v>
      </c>
      <c r="C1365" s="130"/>
      <c r="D1365" s="161"/>
      <c r="E1365" s="160"/>
      <c r="F1365" s="36"/>
      <c r="G1365" s="48"/>
      <c r="H1365" s="159"/>
      <c r="I1365" s="52"/>
      <c r="J1365" s="53"/>
      <c r="K1365" s="38"/>
      <c r="L1365" s="157"/>
      <c r="M1365" s="50"/>
      <c r="N1365" s="61"/>
      <c r="O1365" s="38" t="str">
        <f>IF(Q1365="", "NO PRIORITY", IF(ISNA(_xlfn.XLOOKUP(Q1365, Organizations!Q:Q, Organizations!P:P, "")), "NO ORG NAME", IF(_xlfn.XLOOKUP(Q1365, Organizations!Q:Q, Organizations!P:P, "")="", "NO PRIORITY", _xlfn.XLOOKUP(Q1365, Organizations!Q:Q, Organizations!P:P, ""))))</f>
        <v>NO PRIORITY</v>
      </c>
      <c r="R1365" s="9" t="str">
        <f t="shared" si="17"/>
        <v/>
      </c>
    </row>
    <row r="1366" spans="2:18" ht="30.2" customHeight="1">
      <c r="B1366" s="212" t="str">
        <f>IF(D1366="", "NO PRIORITY", IF(ISNA(_xlfn.XLOOKUP(D1366, Organizations!C:C, Organizations!B:B, "")), "NO ORG NAME", IF(_xlfn.XLOOKUP(D1366, Organizations!C:C, Organizations!B:B, "")="", "NO PRIORITY", _xlfn.XLOOKUP(D1366, Organizations!C:C, Organizations!B:B, ""))))</f>
        <v>NO PRIORITY</v>
      </c>
      <c r="C1366" s="130"/>
      <c r="D1366" s="161"/>
      <c r="E1366" s="160"/>
      <c r="F1366" s="36"/>
      <c r="G1366" s="48"/>
      <c r="H1366" s="159"/>
      <c r="I1366" s="52"/>
      <c r="J1366" s="53"/>
      <c r="K1366" s="38"/>
      <c r="L1366" s="157"/>
      <c r="M1366" s="50"/>
      <c r="N1366" s="61"/>
      <c r="O1366" s="38" t="str">
        <f>IF(Q1366="", "NO PRIORITY", IF(ISNA(_xlfn.XLOOKUP(Q1366, Organizations!Q:Q, Organizations!P:P, "")), "NO ORG NAME", IF(_xlfn.XLOOKUP(Q1366, Organizations!Q:Q, Organizations!P:P, "")="", "NO PRIORITY", _xlfn.XLOOKUP(Q1366, Organizations!Q:Q, Organizations!P:P, ""))))</f>
        <v>NO PRIORITY</v>
      </c>
      <c r="R1366" s="9" t="str">
        <f t="shared" si="17"/>
        <v/>
      </c>
    </row>
    <row r="1367" spans="2:18" ht="30.2" customHeight="1">
      <c r="B1367" s="212" t="str">
        <f>IF(D1367="", "NO PRIORITY", IF(ISNA(_xlfn.XLOOKUP(D1367, Organizations!C:C, Organizations!B:B, "")), "NO ORG NAME", IF(_xlfn.XLOOKUP(D1367, Organizations!C:C, Organizations!B:B, "")="", "NO PRIORITY", _xlfn.XLOOKUP(D1367, Organizations!C:C, Organizations!B:B, ""))))</f>
        <v>NO PRIORITY</v>
      </c>
      <c r="C1367" s="130"/>
      <c r="D1367" s="161"/>
      <c r="E1367" s="160"/>
      <c r="F1367" s="36"/>
      <c r="G1367" s="48"/>
      <c r="H1367" s="159"/>
      <c r="I1367" s="52"/>
      <c r="J1367" s="53"/>
      <c r="K1367" s="38"/>
      <c r="L1367" s="157"/>
      <c r="M1367" s="50"/>
      <c r="N1367" s="61"/>
      <c r="O1367" s="38" t="str">
        <f>IF(Q1367="", "NO PRIORITY", IF(ISNA(_xlfn.XLOOKUP(Q1367, Organizations!Q:Q, Organizations!P:P, "")), "NO ORG NAME", IF(_xlfn.XLOOKUP(Q1367, Organizations!Q:Q, Organizations!P:P, "")="", "NO PRIORITY", _xlfn.XLOOKUP(Q1367, Organizations!Q:Q, Organizations!P:P, ""))))</f>
        <v>NO PRIORITY</v>
      </c>
      <c r="R1367" s="9" t="str">
        <f t="shared" si="17"/>
        <v/>
      </c>
    </row>
    <row r="1368" spans="2:18" ht="30.2" customHeight="1">
      <c r="B1368" s="212" t="str">
        <f>IF(D1368="", "NO PRIORITY", IF(ISNA(_xlfn.XLOOKUP(D1368, Organizations!C:C, Organizations!B:B, "")), "NO ORG NAME", IF(_xlfn.XLOOKUP(D1368, Organizations!C:C, Organizations!B:B, "")="", "NO PRIORITY", _xlfn.XLOOKUP(D1368, Organizations!C:C, Organizations!B:B, ""))))</f>
        <v>NO PRIORITY</v>
      </c>
      <c r="C1368" s="130"/>
      <c r="D1368" s="161"/>
      <c r="E1368" s="160"/>
      <c r="F1368" s="36"/>
      <c r="G1368" s="48"/>
      <c r="H1368" s="159"/>
      <c r="I1368" s="52"/>
      <c r="J1368" s="53"/>
      <c r="K1368" s="38"/>
      <c r="L1368" s="157"/>
      <c r="M1368" s="50"/>
      <c r="N1368" s="61"/>
      <c r="O1368" s="38" t="str">
        <f>IF(Q1368="", "NO PRIORITY", IF(ISNA(_xlfn.XLOOKUP(Q1368, Organizations!Q:Q, Organizations!P:P, "")), "NO ORG NAME", IF(_xlfn.XLOOKUP(Q1368, Organizations!Q:Q, Organizations!P:P, "")="", "NO PRIORITY", _xlfn.XLOOKUP(Q1368, Organizations!Q:Q, Organizations!P:P, ""))))</f>
        <v>NO PRIORITY</v>
      </c>
      <c r="R1368" s="9" t="str">
        <f t="shared" si="17"/>
        <v/>
      </c>
    </row>
    <row r="1369" spans="2:18" ht="30.2" customHeight="1">
      <c r="B1369" s="212" t="str">
        <f>IF(D1369="", "NO PRIORITY", IF(ISNA(_xlfn.XLOOKUP(D1369, Organizations!C:C, Organizations!B:B, "")), "NO ORG NAME", IF(_xlfn.XLOOKUP(D1369, Organizations!C:C, Organizations!B:B, "")="", "NO PRIORITY", _xlfn.XLOOKUP(D1369, Organizations!C:C, Organizations!B:B, ""))))</f>
        <v>NO PRIORITY</v>
      </c>
      <c r="C1369" s="130"/>
      <c r="D1369" s="161"/>
      <c r="E1369" s="160"/>
      <c r="F1369" s="36"/>
      <c r="G1369" s="48"/>
      <c r="H1369" s="159"/>
      <c r="I1369" s="52"/>
      <c r="J1369" s="53"/>
      <c r="K1369" s="38"/>
      <c r="L1369" s="157"/>
      <c r="M1369" s="50"/>
      <c r="N1369" s="61"/>
      <c r="O1369" s="38" t="str">
        <f>IF(Q1369="", "NO PRIORITY", IF(ISNA(_xlfn.XLOOKUP(Q1369, Organizations!Q:Q, Organizations!P:P, "")), "NO ORG NAME", IF(_xlfn.XLOOKUP(Q1369, Organizations!Q:Q, Organizations!P:P, "")="", "NO PRIORITY", _xlfn.XLOOKUP(Q1369, Organizations!Q:Q, Organizations!P:P, ""))))</f>
        <v>NO PRIORITY</v>
      </c>
      <c r="R1369" s="9" t="str">
        <f t="shared" si="17"/>
        <v/>
      </c>
    </row>
    <row r="1370" spans="2:18" ht="30.2" customHeight="1">
      <c r="B1370" s="212" t="str">
        <f>IF(D1370="", "NO PRIORITY", IF(ISNA(_xlfn.XLOOKUP(D1370, Organizations!C:C, Organizations!B:B, "")), "NO ORG NAME", IF(_xlfn.XLOOKUP(D1370, Organizations!C:C, Organizations!B:B, "")="", "NO PRIORITY", _xlfn.XLOOKUP(D1370, Organizations!C:C, Organizations!B:B, ""))))</f>
        <v>NO PRIORITY</v>
      </c>
      <c r="C1370" s="130"/>
      <c r="D1370" s="161"/>
      <c r="E1370" s="160"/>
      <c r="F1370" s="36"/>
      <c r="G1370" s="48"/>
      <c r="H1370" s="159"/>
      <c r="I1370" s="52"/>
      <c r="J1370" s="53"/>
      <c r="K1370" s="38"/>
      <c r="L1370" s="157"/>
      <c r="M1370" s="50"/>
      <c r="N1370" s="61"/>
      <c r="O1370" s="38" t="str">
        <f>IF(Q1370="", "NO PRIORITY", IF(ISNA(_xlfn.XLOOKUP(Q1370, Organizations!Q:Q, Organizations!P:P, "")), "NO ORG NAME", IF(_xlfn.XLOOKUP(Q1370, Organizations!Q:Q, Organizations!P:P, "")="", "NO PRIORITY", _xlfn.XLOOKUP(Q1370, Organizations!Q:Q, Organizations!P:P, ""))))</f>
        <v>NO PRIORITY</v>
      </c>
      <c r="R1370" s="9" t="str">
        <f t="shared" si="17"/>
        <v/>
      </c>
    </row>
    <row r="1371" spans="2:18" ht="30.2" customHeight="1">
      <c r="B1371" s="212" t="str">
        <f>IF(D1371="", "NO PRIORITY", IF(ISNA(_xlfn.XLOOKUP(D1371, Organizations!C:C, Organizations!B:B, "")), "NO ORG NAME", IF(_xlfn.XLOOKUP(D1371, Organizations!C:C, Organizations!B:B, "")="", "NO PRIORITY", _xlfn.XLOOKUP(D1371, Organizations!C:C, Organizations!B:B, ""))))</f>
        <v>NO PRIORITY</v>
      </c>
      <c r="C1371" s="130"/>
      <c r="D1371" s="161"/>
      <c r="E1371" s="160"/>
      <c r="F1371" s="36"/>
      <c r="G1371" s="48"/>
      <c r="H1371" s="159"/>
      <c r="I1371" s="52"/>
      <c r="J1371" s="53"/>
      <c r="K1371" s="38"/>
      <c r="L1371" s="157"/>
      <c r="M1371" s="50"/>
      <c r="N1371" s="61"/>
      <c r="O1371" s="38" t="str">
        <f>IF(Q1371="", "NO PRIORITY", IF(ISNA(_xlfn.XLOOKUP(Q1371, Organizations!Q:Q, Organizations!P:P, "")), "NO ORG NAME", IF(_xlfn.XLOOKUP(Q1371, Organizations!Q:Q, Organizations!P:P, "")="", "NO PRIORITY", _xlfn.XLOOKUP(Q1371, Organizations!Q:Q, Organizations!P:P, ""))))</f>
        <v>NO PRIORITY</v>
      </c>
      <c r="R1371" s="9" t="str">
        <f t="shared" si="17"/>
        <v/>
      </c>
    </row>
    <row r="1372" spans="2:18" ht="30.2" customHeight="1">
      <c r="B1372" s="212" t="str">
        <f>IF(D1372="", "NO PRIORITY", IF(ISNA(_xlfn.XLOOKUP(D1372, Organizations!C:C, Organizations!B:B, "")), "NO ORG NAME", IF(_xlfn.XLOOKUP(D1372, Organizations!C:C, Organizations!B:B, "")="", "NO PRIORITY", _xlfn.XLOOKUP(D1372, Organizations!C:C, Organizations!B:B, ""))))</f>
        <v>NO PRIORITY</v>
      </c>
      <c r="C1372" s="130"/>
      <c r="D1372" s="161"/>
      <c r="E1372" s="160"/>
      <c r="F1372" s="36"/>
      <c r="G1372" s="48"/>
      <c r="H1372" s="159"/>
      <c r="I1372" s="52"/>
      <c r="J1372" s="53"/>
      <c r="K1372" s="38"/>
      <c r="L1372" s="157"/>
      <c r="M1372" s="50"/>
      <c r="N1372" s="61"/>
      <c r="O1372" s="38" t="str">
        <f>IF(Q1372="", "NO PRIORITY", IF(ISNA(_xlfn.XLOOKUP(Q1372, Organizations!Q:Q, Organizations!P:P, "")), "NO ORG NAME", IF(_xlfn.XLOOKUP(Q1372, Organizations!Q:Q, Organizations!P:P, "")="", "NO PRIORITY", _xlfn.XLOOKUP(Q1372, Organizations!Q:Q, Organizations!P:P, ""))))</f>
        <v>NO PRIORITY</v>
      </c>
      <c r="R1372" s="9" t="str">
        <f t="shared" si="17"/>
        <v/>
      </c>
    </row>
    <row r="1373" spans="2:18" ht="30.2" customHeight="1">
      <c r="B1373" s="212" t="str">
        <f>IF(D1373="", "NO PRIORITY", IF(ISNA(_xlfn.XLOOKUP(D1373, Organizations!C:C, Organizations!B:B, "")), "NO ORG NAME", IF(_xlfn.XLOOKUP(D1373, Organizations!C:C, Organizations!B:B, "")="", "NO PRIORITY", _xlfn.XLOOKUP(D1373, Organizations!C:C, Organizations!B:B, ""))))</f>
        <v>NO PRIORITY</v>
      </c>
      <c r="C1373" s="130"/>
      <c r="D1373" s="161"/>
      <c r="E1373" s="160"/>
      <c r="F1373" s="36"/>
      <c r="G1373" s="48"/>
      <c r="H1373" s="159"/>
      <c r="I1373" s="52"/>
      <c r="J1373" s="53"/>
      <c r="K1373" s="38"/>
      <c r="L1373" s="157"/>
      <c r="M1373" s="50"/>
      <c r="N1373" s="61"/>
      <c r="O1373" s="38" t="str">
        <f>IF(Q1373="", "NO PRIORITY", IF(ISNA(_xlfn.XLOOKUP(Q1373, Organizations!Q:Q, Organizations!P:P, "")), "NO ORG NAME", IF(_xlfn.XLOOKUP(Q1373, Organizations!Q:Q, Organizations!P:P, "")="", "NO PRIORITY", _xlfn.XLOOKUP(Q1373, Organizations!Q:Q, Organizations!P:P, ""))))</f>
        <v>NO PRIORITY</v>
      </c>
      <c r="R1373" s="9" t="str">
        <f t="shared" si="17"/>
        <v/>
      </c>
    </row>
    <row r="1374" spans="2:18" ht="30.2" customHeight="1">
      <c r="B1374" s="212" t="str">
        <f>IF(D1374="", "NO PRIORITY", IF(ISNA(_xlfn.XLOOKUP(D1374, Organizations!C:C, Organizations!B:B, "")), "NO ORG NAME", IF(_xlfn.XLOOKUP(D1374, Organizations!C:C, Organizations!B:B, "")="", "NO PRIORITY", _xlfn.XLOOKUP(D1374, Organizations!C:C, Organizations!B:B, ""))))</f>
        <v>NO PRIORITY</v>
      </c>
      <c r="C1374" s="130"/>
      <c r="D1374" s="161"/>
      <c r="E1374" s="160"/>
      <c r="F1374" s="36"/>
      <c r="G1374" s="48"/>
      <c r="H1374" s="159"/>
      <c r="I1374" s="52"/>
      <c r="J1374" s="53"/>
      <c r="K1374" s="38"/>
      <c r="L1374" s="157"/>
      <c r="M1374" s="50"/>
      <c r="N1374" s="61"/>
      <c r="O1374" s="38" t="str">
        <f>IF(Q1374="", "NO PRIORITY", IF(ISNA(_xlfn.XLOOKUP(Q1374, Organizations!Q:Q, Organizations!P:P, "")), "NO ORG NAME", IF(_xlfn.XLOOKUP(Q1374, Organizations!Q:Q, Organizations!P:P, "")="", "NO PRIORITY", _xlfn.XLOOKUP(Q1374, Organizations!Q:Q, Organizations!P:P, ""))))</f>
        <v>NO PRIORITY</v>
      </c>
      <c r="R1374" s="9" t="str">
        <f t="shared" si="17"/>
        <v/>
      </c>
    </row>
    <row r="1375" spans="2:18" ht="30.2" customHeight="1">
      <c r="B1375" s="212" t="str">
        <f>IF(D1375="", "NO PRIORITY", IF(ISNA(_xlfn.XLOOKUP(D1375, Organizations!C:C, Organizations!B:B, "")), "NO ORG NAME", IF(_xlfn.XLOOKUP(D1375, Organizations!C:C, Organizations!B:B, "")="", "NO PRIORITY", _xlfn.XLOOKUP(D1375, Organizations!C:C, Organizations!B:B, ""))))</f>
        <v>NO PRIORITY</v>
      </c>
      <c r="C1375" s="130"/>
      <c r="D1375" s="161"/>
      <c r="E1375" s="160"/>
      <c r="F1375" s="36"/>
      <c r="G1375" s="48"/>
      <c r="H1375" s="159"/>
      <c r="I1375" s="52"/>
      <c r="J1375" s="53"/>
      <c r="K1375" s="38"/>
      <c r="L1375" s="157"/>
      <c r="M1375" s="50"/>
      <c r="N1375" s="61"/>
      <c r="O1375" s="38" t="str">
        <f>IF(Q1375="", "NO PRIORITY", IF(ISNA(_xlfn.XLOOKUP(Q1375, Organizations!Q:Q, Organizations!P:P, "")), "NO ORG NAME", IF(_xlfn.XLOOKUP(Q1375, Organizations!Q:Q, Organizations!P:P, "")="", "NO PRIORITY", _xlfn.XLOOKUP(Q1375, Organizations!Q:Q, Organizations!P:P, ""))))</f>
        <v>NO PRIORITY</v>
      </c>
      <c r="R1375" s="9" t="str">
        <f t="shared" si="17"/>
        <v/>
      </c>
    </row>
    <row r="1376" spans="2:18" ht="30.2" customHeight="1">
      <c r="B1376" s="212" t="str">
        <f>IF(D1376="", "NO PRIORITY", IF(ISNA(_xlfn.XLOOKUP(D1376, Organizations!C:C, Organizations!B:B, "")), "NO ORG NAME", IF(_xlfn.XLOOKUP(D1376, Organizations!C:C, Organizations!B:B, "")="", "NO PRIORITY", _xlfn.XLOOKUP(D1376, Organizations!C:C, Organizations!B:B, ""))))</f>
        <v>NO PRIORITY</v>
      </c>
      <c r="C1376" s="130"/>
      <c r="D1376" s="161"/>
      <c r="E1376" s="160"/>
      <c r="F1376" s="36"/>
      <c r="G1376" s="48"/>
      <c r="H1376" s="159"/>
      <c r="I1376" s="52"/>
      <c r="J1376" s="53"/>
      <c r="K1376" s="38"/>
      <c r="L1376" s="157"/>
      <c r="M1376" s="50"/>
      <c r="N1376" s="61"/>
      <c r="O1376" s="38" t="str">
        <f>IF(Q1376="", "NO PRIORITY", IF(ISNA(_xlfn.XLOOKUP(Q1376, Organizations!Q:Q, Organizations!P:P, "")), "NO ORG NAME", IF(_xlfn.XLOOKUP(Q1376, Organizations!Q:Q, Organizations!P:P, "")="", "NO PRIORITY", _xlfn.XLOOKUP(Q1376, Organizations!Q:Q, Organizations!P:P, ""))))</f>
        <v>NO PRIORITY</v>
      </c>
      <c r="R1376" s="9" t="str">
        <f t="shared" si="17"/>
        <v/>
      </c>
    </row>
    <row r="1377" spans="2:18" ht="30.2" customHeight="1">
      <c r="B1377" s="212" t="str">
        <f>IF(D1377="", "NO PRIORITY", IF(ISNA(_xlfn.XLOOKUP(D1377, Organizations!C:C, Organizations!B:B, "")), "NO ORG NAME", IF(_xlfn.XLOOKUP(D1377, Organizations!C:C, Organizations!B:B, "")="", "NO PRIORITY", _xlfn.XLOOKUP(D1377, Organizations!C:C, Organizations!B:B, ""))))</f>
        <v>NO PRIORITY</v>
      </c>
      <c r="C1377" s="130"/>
      <c r="D1377" s="161"/>
      <c r="E1377" s="160"/>
      <c r="F1377" s="36"/>
      <c r="G1377" s="48"/>
      <c r="H1377" s="159"/>
      <c r="I1377" s="52"/>
      <c r="J1377" s="53"/>
      <c r="K1377" s="38"/>
      <c r="L1377" s="157"/>
      <c r="M1377" s="50"/>
      <c r="N1377" s="61"/>
      <c r="O1377" s="38" t="str">
        <f>IF(Q1377="", "NO PRIORITY", IF(ISNA(_xlfn.XLOOKUP(Q1377, Organizations!Q:Q, Organizations!P:P, "")), "NO ORG NAME", IF(_xlfn.XLOOKUP(Q1377, Organizations!Q:Q, Organizations!P:P, "")="", "NO PRIORITY", _xlfn.XLOOKUP(Q1377, Organizations!Q:Q, Organizations!P:P, ""))))</f>
        <v>NO PRIORITY</v>
      </c>
      <c r="R1377" s="9" t="str">
        <f t="shared" si="17"/>
        <v/>
      </c>
    </row>
    <row r="1378" spans="2:18" ht="30.2" customHeight="1">
      <c r="B1378" s="212" t="str">
        <f>IF(D1378="", "NO PRIORITY", IF(ISNA(_xlfn.XLOOKUP(D1378, Organizations!C:C, Organizations!B:B, "")), "NO ORG NAME", IF(_xlfn.XLOOKUP(D1378, Organizations!C:C, Organizations!B:B, "")="", "NO PRIORITY", _xlfn.XLOOKUP(D1378, Organizations!C:C, Organizations!B:B, ""))))</f>
        <v>NO PRIORITY</v>
      </c>
      <c r="C1378" s="130"/>
      <c r="D1378" s="161"/>
      <c r="E1378" s="160"/>
      <c r="F1378" s="36"/>
      <c r="G1378" s="48"/>
      <c r="H1378" s="159"/>
      <c r="I1378" s="52"/>
      <c r="J1378" s="53"/>
      <c r="K1378" s="38"/>
      <c r="L1378" s="157"/>
      <c r="M1378" s="50"/>
      <c r="N1378" s="61"/>
      <c r="O1378" s="38" t="str">
        <f>IF(Q1378="", "NO PRIORITY", IF(ISNA(_xlfn.XLOOKUP(Q1378, Organizations!Q:Q, Organizations!P:P, "")), "NO ORG NAME", IF(_xlfn.XLOOKUP(Q1378, Organizations!Q:Q, Organizations!P:P, "")="", "NO PRIORITY", _xlfn.XLOOKUP(Q1378, Organizations!Q:Q, Organizations!P:P, ""))))</f>
        <v>NO PRIORITY</v>
      </c>
      <c r="R1378" s="9" t="str">
        <f t="shared" si="17"/>
        <v/>
      </c>
    </row>
    <row r="1379" spans="2:18" ht="30.2" customHeight="1">
      <c r="B1379" s="212" t="str">
        <f>IF(D1379="", "NO PRIORITY", IF(ISNA(_xlfn.XLOOKUP(D1379, Organizations!C:C, Organizations!B:B, "")), "NO ORG NAME", IF(_xlfn.XLOOKUP(D1379, Organizations!C:C, Organizations!B:B, "")="", "NO PRIORITY", _xlfn.XLOOKUP(D1379, Organizations!C:C, Organizations!B:B, ""))))</f>
        <v>NO PRIORITY</v>
      </c>
      <c r="C1379" s="130"/>
      <c r="D1379" s="161"/>
      <c r="E1379" s="160"/>
      <c r="F1379" s="36"/>
      <c r="G1379" s="48"/>
      <c r="H1379" s="159"/>
      <c r="I1379" s="52"/>
      <c r="J1379" s="53"/>
      <c r="K1379" s="38"/>
      <c r="L1379" s="157"/>
      <c r="M1379" s="50"/>
      <c r="N1379" s="61"/>
      <c r="O1379" s="38" t="str">
        <f>IF(Q1379="", "NO PRIORITY", IF(ISNA(_xlfn.XLOOKUP(Q1379, Organizations!Q:Q, Organizations!P:P, "")), "NO ORG NAME", IF(_xlfn.XLOOKUP(Q1379, Organizations!Q:Q, Organizations!P:P, "")="", "NO PRIORITY", _xlfn.XLOOKUP(Q1379, Organizations!Q:Q, Organizations!P:P, ""))))</f>
        <v>NO PRIORITY</v>
      </c>
      <c r="R1379" s="9" t="str">
        <f t="shared" si="17"/>
        <v/>
      </c>
    </row>
    <row r="1380" spans="2:18" ht="30.2" customHeight="1">
      <c r="B1380" s="212" t="str">
        <f>IF(D1380="", "NO PRIORITY", IF(ISNA(_xlfn.XLOOKUP(D1380, Organizations!C:C, Organizations!B:B, "")), "NO ORG NAME", IF(_xlfn.XLOOKUP(D1380, Organizations!C:C, Organizations!B:B, "")="", "NO PRIORITY", _xlfn.XLOOKUP(D1380, Organizations!C:C, Organizations!B:B, ""))))</f>
        <v>NO PRIORITY</v>
      </c>
      <c r="C1380" s="130"/>
      <c r="D1380" s="161"/>
      <c r="E1380" s="160"/>
      <c r="F1380" s="36"/>
      <c r="G1380" s="48"/>
      <c r="H1380" s="159"/>
      <c r="I1380" s="52"/>
      <c r="J1380" s="53"/>
      <c r="K1380" s="38"/>
      <c r="L1380" s="157"/>
      <c r="M1380" s="50"/>
      <c r="N1380" s="61"/>
      <c r="O1380" s="38" t="str">
        <f>IF(Q1380="", "NO PRIORITY", IF(ISNA(_xlfn.XLOOKUP(Q1380, Organizations!Q:Q, Organizations!P:P, "")), "NO ORG NAME", IF(_xlfn.XLOOKUP(Q1380, Organizations!Q:Q, Organizations!P:P, "")="", "NO PRIORITY", _xlfn.XLOOKUP(Q1380, Organizations!Q:Q, Organizations!P:P, ""))))</f>
        <v>NO PRIORITY</v>
      </c>
      <c r="R1380" s="9" t="str">
        <f t="shared" si="17"/>
        <v/>
      </c>
    </row>
    <row r="1381" spans="2:18" ht="30.2" customHeight="1">
      <c r="B1381" s="212" t="str">
        <f>IF(D1381="", "NO PRIORITY", IF(ISNA(_xlfn.XLOOKUP(D1381, Organizations!C:C, Organizations!B:B, "")), "NO ORG NAME", IF(_xlfn.XLOOKUP(D1381, Organizations!C:C, Organizations!B:B, "")="", "NO PRIORITY", _xlfn.XLOOKUP(D1381, Organizations!C:C, Organizations!B:B, ""))))</f>
        <v>NO PRIORITY</v>
      </c>
      <c r="C1381" s="130"/>
      <c r="D1381" s="161"/>
      <c r="E1381" s="160"/>
      <c r="F1381" s="36"/>
      <c r="G1381" s="48"/>
      <c r="H1381" s="159"/>
      <c r="I1381" s="52"/>
      <c r="J1381" s="53"/>
      <c r="K1381" s="38"/>
      <c r="L1381" s="157"/>
      <c r="M1381" s="50"/>
      <c r="N1381" s="61"/>
      <c r="O1381" s="38" t="str">
        <f>IF(Q1381="", "NO PRIORITY", IF(ISNA(_xlfn.XLOOKUP(Q1381, Organizations!Q:Q, Organizations!P:P, "")), "NO ORG NAME", IF(_xlfn.XLOOKUP(Q1381, Organizations!Q:Q, Organizations!P:P, "")="", "NO PRIORITY", _xlfn.XLOOKUP(Q1381, Organizations!Q:Q, Organizations!P:P, ""))))</f>
        <v>NO PRIORITY</v>
      </c>
      <c r="R1381" s="9" t="str">
        <f t="shared" si="17"/>
        <v/>
      </c>
    </row>
    <row r="1382" spans="2:18" ht="30.2" customHeight="1">
      <c r="B1382" s="212" t="str">
        <f>IF(D1382="", "NO PRIORITY", IF(ISNA(_xlfn.XLOOKUP(D1382, Organizations!C:C, Organizations!B:B, "")), "NO ORG NAME", IF(_xlfn.XLOOKUP(D1382, Organizations!C:C, Organizations!B:B, "")="", "NO PRIORITY", _xlfn.XLOOKUP(D1382, Organizations!C:C, Organizations!B:B, ""))))</f>
        <v>NO PRIORITY</v>
      </c>
      <c r="C1382" s="130"/>
      <c r="D1382" s="161"/>
      <c r="E1382" s="160"/>
      <c r="F1382" s="36"/>
      <c r="G1382" s="48"/>
      <c r="H1382" s="159"/>
      <c r="I1382" s="52"/>
      <c r="J1382" s="53"/>
      <c r="K1382" s="38"/>
      <c r="L1382" s="157"/>
      <c r="M1382" s="50"/>
      <c r="N1382" s="61"/>
      <c r="O1382" s="38" t="str">
        <f>IF(Q1382="", "NO PRIORITY", IF(ISNA(_xlfn.XLOOKUP(Q1382, Organizations!Q:Q, Organizations!P:P, "")), "NO ORG NAME", IF(_xlfn.XLOOKUP(Q1382, Organizations!Q:Q, Organizations!P:P, "")="", "NO PRIORITY", _xlfn.XLOOKUP(Q1382, Organizations!Q:Q, Organizations!P:P, ""))))</f>
        <v>NO PRIORITY</v>
      </c>
      <c r="R1382" s="9" t="str">
        <f t="shared" si="17"/>
        <v/>
      </c>
    </row>
    <row r="1383" spans="2:18" ht="30.2" customHeight="1">
      <c r="B1383" s="212" t="str">
        <f>IF(D1383="", "NO PRIORITY", IF(ISNA(_xlfn.XLOOKUP(D1383, Organizations!C:C, Organizations!B:B, "")), "NO ORG NAME", IF(_xlfn.XLOOKUP(D1383, Organizations!C:C, Organizations!B:B, "")="", "NO PRIORITY", _xlfn.XLOOKUP(D1383, Organizations!C:C, Organizations!B:B, ""))))</f>
        <v>NO PRIORITY</v>
      </c>
      <c r="C1383" s="130"/>
      <c r="D1383" s="161"/>
      <c r="E1383" s="160"/>
      <c r="F1383" s="36"/>
      <c r="G1383" s="48"/>
      <c r="H1383" s="159"/>
      <c r="I1383" s="52"/>
      <c r="J1383" s="53"/>
      <c r="K1383" s="38"/>
      <c r="L1383" s="157"/>
      <c r="M1383" s="50"/>
      <c r="N1383" s="61"/>
      <c r="O1383" s="38" t="str">
        <f>IF(Q1383="", "NO PRIORITY", IF(ISNA(_xlfn.XLOOKUP(Q1383, Organizations!Q:Q, Organizations!P:P, "")), "NO ORG NAME", IF(_xlfn.XLOOKUP(Q1383, Organizations!Q:Q, Organizations!P:P, "")="", "NO PRIORITY", _xlfn.XLOOKUP(Q1383, Organizations!Q:Q, Organizations!P:P, ""))))</f>
        <v>NO PRIORITY</v>
      </c>
      <c r="R1383" s="9" t="str">
        <f t="shared" si="17"/>
        <v/>
      </c>
    </row>
    <row r="1384" spans="2:18" ht="30.2" customHeight="1">
      <c r="B1384" s="212" t="str">
        <f>IF(D1384="", "NO PRIORITY", IF(ISNA(_xlfn.XLOOKUP(D1384, Organizations!C:C, Organizations!B:B, "")), "NO ORG NAME", IF(_xlfn.XLOOKUP(D1384, Organizations!C:C, Organizations!B:B, "")="", "NO PRIORITY", _xlfn.XLOOKUP(D1384, Organizations!C:C, Organizations!B:B, ""))))</f>
        <v>NO PRIORITY</v>
      </c>
      <c r="C1384" s="130"/>
      <c r="D1384" s="161"/>
      <c r="E1384" s="160"/>
      <c r="F1384" s="36"/>
      <c r="G1384" s="48"/>
      <c r="H1384" s="159"/>
      <c r="I1384" s="52"/>
      <c r="J1384" s="53"/>
      <c r="K1384" s="38"/>
      <c r="L1384" s="157"/>
      <c r="M1384" s="50"/>
      <c r="N1384" s="61"/>
      <c r="O1384" s="38" t="str">
        <f>IF(Q1384="", "NO PRIORITY", IF(ISNA(_xlfn.XLOOKUP(Q1384, Organizations!Q:Q, Organizations!P:P, "")), "NO ORG NAME", IF(_xlfn.XLOOKUP(Q1384, Organizations!Q:Q, Organizations!P:P, "")="", "NO PRIORITY", _xlfn.XLOOKUP(Q1384, Organizations!Q:Q, Organizations!P:P, ""))))</f>
        <v>NO PRIORITY</v>
      </c>
      <c r="R1384" s="9" t="str">
        <f t="shared" si="17"/>
        <v/>
      </c>
    </row>
    <row r="1385" spans="2:18" ht="30.2" customHeight="1">
      <c r="B1385" s="212" t="str">
        <f>IF(D1385="", "NO PRIORITY", IF(ISNA(_xlfn.XLOOKUP(D1385, Organizations!C:C, Organizations!B:B, "")), "NO ORG NAME", IF(_xlfn.XLOOKUP(D1385, Organizations!C:C, Organizations!B:B, "")="", "NO PRIORITY", _xlfn.XLOOKUP(D1385, Organizations!C:C, Organizations!B:B, ""))))</f>
        <v>NO PRIORITY</v>
      </c>
      <c r="C1385" s="130"/>
      <c r="D1385" s="161"/>
      <c r="E1385" s="160"/>
      <c r="F1385" s="36"/>
      <c r="G1385" s="48"/>
      <c r="H1385" s="159"/>
      <c r="I1385" s="52"/>
      <c r="J1385" s="53"/>
      <c r="K1385" s="38"/>
      <c r="L1385" s="157"/>
      <c r="M1385" s="50"/>
      <c r="N1385" s="61"/>
      <c r="O1385" s="38" t="str">
        <f>IF(Q1385="", "NO PRIORITY", IF(ISNA(_xlfn.XLOOKUP(Q1385, Organizations!Q:Q, Organizations!P:P, "")), "NO ORG NAME", IF(_xlfn.XLOOKUP(Q1385, Organizations!Q:Q, Organizations!P:P, "")="", "NO PRIORITY", _xlfn.XLOOKUP(Q1385, Organizations!Q:Q, Organizations!P:P, ""))))</f>
        <v>NO PRIORITY</v>
      </c>
      <c r="R1385" s="9" t="str">
        <f t="shared" si="17"/>
        <v/>
      </c>
    </row>
    <row r="1386" spans="2:18" ht="30.2" customHeight="1">
      <c r="B1386" s="212" t="str">
        <f>IF(D1386="", "NO PRIORITY", IF(ISNA(_xlfn.XLOOKUP(D1386, Organizations!C:C, Organizations!B:B, "")), "NO ORG NAME", IF(_xlfn.XLOOKUP(D1386, Organizations!C:C, Organizations!B:B, "")="", "NO PRIORITY", _xlfn.XLOOKUP(D1386, Organizations!C:C, Organizations!B:B, ""))))</f>
        <v>NO PRIORITY</v>
      </c>
      <c r="C1386" s="130"/>
      <c r="D1386" s="161"/>
      <c r="E1386" s="160"/>
      <c r="F1386" s="36"/>
      <c r="G1386" s="48"/>
      <c r="H1386" s="159"/>
      <c r="I1386" s="52"/>
      <c r="J1386" s="53"/>
      <c r="K1386" s="38"/>
      <c r="L1386" s="157"/>
      <c r="M1386" s="50"/>
      <c r="N1386" s="61"/>
      <c r="O1386" s="38" t="str">
        <f>IF(Q1386="", "NO PRIORITY", IF(ISNA(_xlfn.XLOOKUP(Q1386, Organizations!Q:Q, Organizations!P:P, "")), "NO ORG NAME", IF(_xlfn.XLOOKUP(Q1386, Organizations!Q:Q, Organizations!P:P, "")="", "NO PRIORITY", _xlfn.XLOOKUP(Q1386, Organizations!Q:Q, Organizations!P:P, ""))))</f>
        <v>NO PRIORITY</v>
      </c>
      <c r="R1386" s="9" t="str">
        <f t="shared" si="17"/>
        <v/>
      </c>
    </row>
    <row r="1387" spans="2:18" ht="30.2" customHeight="1">
      <c r="B1387" s="212" t="str">
        <f>IF(D1387="", "NO PRIORITY", IF(ISNA(_xlfn.XLOOKUP(D1387, Organizations!C:C, Organizations!B:B, "")), "NO ORG NAME", IF(_xlfn.XLOOKUP(D1387, Organizations!C:C, Organizations!B:B, "")="", "NO PRIORITY", _xlfn.XLOOKUP(D1387, Organizations!C:C, Organizations!B:B, ""))))</f>
        <v>NO PRIORITY</v>
      </c>
      <c r="C1387" s="130"/>
      <c r="D1387" s="161"/>
      <c r="E1387" s="160"/>
      <c r="F1387" s="36"/>
      <c r="G1387" s="48"/>
      <c r="H1387" s="159"/>
      <c r="I1387" s="52"/>
      <c r="J1387" s="53"/>
      <c r="K1387" s="38"/>
      <c r="L1387" s="157"/>
      <c r="M1387" s="50"/>
      <c r="N1387" s="61"/>
      <c r="O1387" s="38" t="str">
        <f>IF(Q1387="", "NO PRIORITY", IF(ISNA(_xlfn.XLOOKUP(Q1387, Organizations!Q:Q, Organizations!P:P, "")), "NO ORG NAME", IF(_xlfn.XLOOKUP(Q1387, Organizations!Q:Q, Organizations!P:P, "")="", "NO PRIORITY", _xlfn.XLOOKUP(Q1387, Organizations!Q:Q, Organizations!P:P, ""))))</f>
        <v>NO PRIORITY</v>
      </c>
      <c r="R1387" s="9" t="str">
        <f t="shared" si="17"/>
        <v/>
      </c>
    </row>
    <row r="1388" spans="2:18" ht="30.2" customHeight="1">
      <c r="B1388" s="212" t="str">
        <f>IF(D1388="", "NO PRIORITY", IF(ISNA(_xlfn.XLOOKUP(D1388, Organizations!C:C, Organizations!B:B, "")), "NO ORG NAME", IF(_xlfn.XLOOKUP(D1388, Organizations!C:C, Organizations!B:B, "")="", "NO PRIORITY", _xlfn.XLOOKUP(D1388, Organizations!C:C, Organizations!B:B, ""))))</f>
        <v>NO PRIORITY</v>
      </c>
      <c r="C1388" s="130"/>
      <c r="D1388" s="161"/>
      <c r="E1388" s="160"/>
      <c r="F1388" s="36"/>
      <c r="G1388" s="48"/>
      <c r="H1388" s="159"/>
      <c r="I1388" s="52"/>
      <c r="J1388" s="53"/>
      <c r="K1388" s="38"/>
      <c r="L1388" s="157"/>
      <c r="M1388" s="50"/>
      <c r="N1388" s="61"/>
      <c r="O1388" s="38" t="str">
        <f>IF(Q1388="", "NO PRIORITY", IF(ISNA(_xlfn.XLOOKUP(Q1388, Organizations!Q:Q, Organizations!P:P, "")), "NO ORG NAME", IF(_xlfn.XLOOKUP(Q1388, Organizations!Q:Q, Organizations!P:P, "")="", "NO PRIORITY", _xlfn.XLOOKUP(Q1388, Organizations!Q:Q, Organizations!P:P, ""))))</f>
        <v>NO PRIORITY</v>
      </c>
      <c r="R1388" s="9" t="str">
        <f t="shared" si="17"/>
        <v/>
      </c>
    </row>
    <row r="1389" spans="2:18" ht="30.2" customHeight="1">
      <c r="B1389" s="212" t="str">
        <f>IF(D1389="", "NO PRIORITY", IF(ISNA(_xlfn.XLOOKUP(D1389, Organizations!C:C, Organizations!B:B, "")), "NO ORG NAME", IF(_xlfn.XLOOKUP(D1389, Organizations!C:C, Organizations!B:B, "")="", "NO PRIORITY", _xlfn.XLOOKUP(D1389, Organizations!C:C, Organizations!B:B, ""))))</f>
        <v>NO PRIORITY</v>
      </c>
      <c r="C1389" s="130"/>
      <c r="D1389" s="161"/>
      <c r="E1389" s="160"/>
      <c r="F1389" s="36"/>
      <c r="G1389" s="48"/>
      <c r="H1389" s="159"/>
      <c r="I1389" s="52"/>
      <c r="J1389" s="53"/>
      <c r="K1389" s="38"/>
      <c r="L1389" s="157"/>
      <c r="M1389" s="50"/>
      <c r="N1389" s="61"/>
      <c r="O1389" s="38" t="str">
        <f>IF(Q1389="", "NO PRIORITY", IF(ISNA(_xlfn.XLOOKUP(Q1389, Organizations!Q:Q, Organizations!P:P, "")), "NO ORG NAME", IF(_xlfn.XLOOKUP(Q1389, Organizations!Q:Q, Organizations!P:P, "")="", "NO PRIORITY", _xlfn.XLOOKUP(Q1389, Organizations!Q:Q, Organizations!P:P, ""))))</f>
        <v>NO PRIORITY</v>
      </c>
      <c r="R1389" s="9" t="str">
        <f t="shared" si="17"/>
        <v/>
      </c>
    </row>
    <row r="1390" spans="2:18" ht="30.2" customHeight="1">
      <c r="B1390" s="212" t="str">
        <f>IF(D1390="", "NO PRIORITY", IF(ISNA(_xlfn.XLOOKUP(D1390, Organizations!C:C, Organizations!B:B, "")), "NO ORG NAME", IF(_xlfn.XLOOKUP(D1390, Organizations!C:C, Organizations!B:B, "")="", "NO PRIORITY", _xlfn.XLOOKUP(D1390, Organizations!C:C, Organizations!B:B, ""))))</f>
        <v>NO PRIORITY</v>
      </c>
      <c r="C1390" s="130"/>
      <c r="D1390" s="161"/>
      <c r="E1390" s="160"/>
      <c r="F1390" s="36"/>
      <c r="G1390" s="48"/>
      <c r="H1390" s="159"/>
      <c r="I1390" s="52"/>
      <c r="J1390" s="53"/>
      <c r="K1390" s="38"/>
      <c r="L1390" s="157"/>
      <c r="M1390" s="50"/>
      <c r="N1390" s="61"/>
      <c r="O1390" s="38" t="str">
        <f>IF(Q1390="", "NO PRIORITY", IF(ISNA(_xlfn.XLOOKUP(Q1390, Organizations!Q:Q, Organizations!P:P, "")), "NO ORG NAME", IF(_xlfn.XLOOKUP(Q1390, Organizations!Q:Q, Organizations!P:P, "")="", "NO PRIORITY", _xlfn.XLOOKUP(Q1390, Organizations!Q:Q, Organizations!P:P, ""))))</f>
        <v>NO PRIORITY</v>
      </c>
      <c r="R1390" s="9" t="str">
        <f t="shared" si="17"/>
        <v/>
      </c>
    </row>
    <row r="1391" spans="2:18" ht="30.2" customHeight="1">
      <c r="B1391" s="212" t="str">
        <f>IF(D1391="", "NO PRIORITY", IF(ISNA(_xlfn.XLOOKUP(D1391, Organizations!C:C, Organizations!B:B, "")), "NO ORG NAME", IF(_xlfn.XLOOKUP(D1391, Organizations!C:C, Organizations!B:B, "")="", "NO PRIORITY", _xlfn.XLOOKUP(D1391, Organizations!C:C, Organizations!B:B, ""))))</f>
        <v>NO PRIORITY</v>
      </c>
      <c r="C1391" s="130"/>
      <c r="D1391" s="161"/>
      <c r="E1391" s="160"/>
      <c r="F1391" s="36"/>
      <c r="G1391" s="48"/>
      <c r="H1391" s="159"/>
      <c r="I1391" s="52"/>
      <c r="J1391" s="53"/>
      <c r="K1391" s="38"/>
      <c r="L1391" s="157"/>
      <c r="M1391" s="50"/>
      <c r="N1391" s="61"/>
      <c r="O1391" s="38" t="str">
        <f>IF(Q1391="", "NO PRIORITY", IF(ISNA(_xlfn.XLOOKUP(Q1391, Organizations!Q:Q, Organizations!P:P, "")), "NO ORG NAME", IF(_xlfn.XLOOKUP(Q1391, Organizations!Q:Q, Organizations!P:P, "")="", "NO PRIORITY", _xlfn.XLOOKUP(Q1391, Organizations!Q:Q, Organizations!P:P, ""))))</f>
        <v>NO PRIORITY</v>
      </c>
      <c r="R1391" s="9" t="str">
        <f t="shared" si="17"/>
        <v/>
      </c>
    </row>
    <row r="1392" spans="2:18" ht="30.2" customHeight="1">
      <c r="B1392" s="212" t="str">
        <f>IF(D1392="", "NO PRIORITY", IF(ISNA(_xlfn.XLOOKUP(D1392, Organizations!C:C, Organizations!B:B, "")), "NO ORG NAME", IF(_xlfn.XLOOKUP(D1392, Organizations!C:C, Organizations!B:B, "")="", "NO PRIORITY", _xlfn.XLOOKUP(D1392, Organizations!C:C, Organizations!B:B, ""))))</f>
        <v>NO PRIORITY</v>
      </c>
      <c r="C1392" s="130"/>
      <c r="D1392" s="161"/>
      <c r="E1392" s="160"/>
      <c r="F1392" s="36"/>
      <c r="G1392" s="48"/>
      <c r="H1392" s="159"/>
      <c r="I1392" s="52"/>
      <c r="J1392" s="53"/>
      <c r="K1392" s="38"/>
      <c r="L1392" s="157"/>
      <c r="M1392" s="50"/>
      <c r="N1392" s="61"/>
      <c r="O1392" s="38" t="str">
        <f>IF(Q1392="", "NO PRIORITY", IF(ISNA(_xlfn.XLOOKUP(Q1392, Organizations!Q:Q, Organizations!P:P, "")), "NO ORG NAME", IF(_xlfn.XLOOKUP(Q1392, Organizations!Q:Q, Organizations!P:P, "")="", "NO PRIORITY", _xlfn.XLOOKUP(Q1392, Organizations!Q:Q, Organizations!P:P, ""))))</f>
        <v>NO PRIORITY</v>
      </c>
      <c r="R1392" s="9" t="str">
        <f t="shared" si="17"/>
        <v/>
      </c>
    </row>
    <row r="1393" spans="2:18" ht="30.2" customHeight="1">
      <c r="B1393" s="212" t="str">
        <f>IF(D1393="", "NO PRIORITY", IF(ISNA(_xlfn.XLOOKUP(D1393, Organizations!C:C, Organizations!B:B, "")), "NO ORG NAME", IF(_xlfn.XLOOKUP(D1393, Organizations!C:C, Organizations!B:B, "")="", "NO PRIORITY", _xlfn.XLOOKUP(D1393, Organizations!C:C, Organizations!B:B, ""))))</f>
        <v>NO PRIORITY</v>
      </c>
      <c r="C1393" s="130"/>
      <c r="D1393" s="161"/>
      <c r="E1393" s="160"/>
      <c r="F1393" s="36"/>
      <c r="G1393" s="48"/>
      <c r="H1393" s="159"/>
      <c r="I1393" s="52"/>
      <c r="J1393" s="53"/>
      <c r="K1393" s="38"/>
      <c r="L1393" s="157"/>
      <c r="M1393" s="50"/>
      <c r="N1393" s="61"/>
      <c r="O1393" s="38" t="str">
        <f>IF(Q1393="", "NO PRIORITY", IF(ISNA(_xlfn.XLOOKUP(Q1393, Organizations!Q:Q, Organizations!P:P, "")), "NO ORG NAME", IF(_xlfn.XLOOKUP(Q1393, Organizations!Q:Q, Organizations!P:P, "")="", "NO PRIORITY", _xlfn.XLOOKUP(Q1393, Organizations!Q:Q, Organizations!P:P, ""))))</f>
        <v>NO PRIORITY</v>
      </c>
      <c r="R1393" s="9" t="str">
        <f t="shared" si="17"/>
        <v/>
      </c>
    </row>
    <row r="1394" spans="2:18" ht="30.2" customHeight="1">
      <c r="B1394" s="212" t="str">
        <f>IF(D1394="", "NO PRIORITY", IF(ISNA(_xlfn.XLOOKUP(D1394, Organizations!C:C, Organizations!B:B, "")), "NO ORG NAME", IF(_xlfn.XLOOKUP(D1394, Organizations!C:C, Organizations!B:B, "")="", "NO PRIORITY", _xlfn.XLOOKUP(D1394, Organizations!C:C, Organizations!B:B, ""))))</f>
        <v>NO PRIORITY</v>
      </c>
      <c r="C1394" s="130"/>
      <c r="D1394" s="161"/>
      <c r="E1394" s="160"/>
      <c r="F1394" s="36"/>
      <c r="G1394" s="48"/>
      <c r="H1394" s="159"/>
      <c r="I1394" s="52"/>
      <c r="J1394" s="53"/>
      <c r="K1394" s="38"/>
      <c r="L1394" s="157"/>
      <c r="M1394" s="50"/>
      <c r="N1394" s="61"/>
      <c r="O1394" s="38" t="str">
        <f>IF(Q1394="", "NO PRIORITY", IF(ISNA(_xlfn.XLOOKUP(Q1394, Organizations!Q:Q, Organizations!P:P, "")), "NO ORG NAME", IF(_xlfn.XLOOKUP(Q1394, Organizations!Q:Q, Organizations!P:P, "")="", "NO PRIORITY", _xlfn.XLOOKUP(Q1394, Organizations!Q:Q, Organizations!P:P, ""))))</f>
        <v>NO PRIORITY</v>
      </c>
      <c r="R1394" s="9" t="str">
        <f t="shared" si="17"/>
        <v/>
      </c>
    </row>
    <row r="1395" spans="2:18" ht="30.2" customHeight="1">
      <c r="B1395" s="212" t="str">
        <f>IF(D1395="", "NO PRIORITY", IF(ISNA(_xlfn.XLOOKUP(D1395, Organizations!C:C, Organizations!B:B, "")), "NO ORG NAME", IF(_xlfn.XLOOKUP(D1395, Organizations!C:C, Organizations!B:B, "")="", "NO PRIORITY", _xlfn.XLOOKUP(D1395, Organizations!C:C, Organizations!B:B, ""))))</f>
        <v>NO PRIORITY</v>
      </c>
      <c r="C1395" s="130"/>
      <c r="D1395" s="161"/>
      <c r="E1395" s="160"/>
      <c r="F1395" s="36"/>
      <c r="G1395" s="48"/>
      <c r="H1395" s="159"/>
      <c r="I1395" s="52"/>
      <c r="J1395" s="53"/>
      <c r="K1395" s="38"/>
      <c r="L1395" s="157"/>
      <c r="M1395" s="50"/>
      <c r="N1395" s="61"/>
      <c r="O1395" s="38" t="str">
        <f>IF(Q1395="", "NO PRIORITY", IF(ISNA(_xlfn.XLOOKUP(Q1395, Organizations!Q:Q, Organizations!P:P, "")), "NO ORG NAME", IF(_xlfn.XLOOKUP(Q1395, Organizations!Q:Q, Organizations!P:P, "")="", "NO PRIORITY", _xlfn.XLOOKUP(Q1395, Organizations!Q:Q, Organizations!P:P, ""))))</f>
        <v>NO PRIORITY</v>
      </c>
      <c r="R1395" s="9" t="str">
        <f t="shared" si="17"/>
        <v/>
      </c>
    </row>
    <row r="1396" spans="2:18" ht="30.2" customHeight="1">
      <c r="B1396" s="212" t="str">
        <f>IF(D1396="", "NO PRIORITY", IF(ISNA(_xlfn.XLOOKUP(D1396, Organizations!C:C, Organizations!B:B, "")), "NO ORG NAME", IF(_xlfn.XLOOKUP(D1396, Organizations!C:C, Organizations!B:B, "")="", "NO PRIORITY", _xlfn.XLOOKUP(D1396, Organizations!C:C, Organizations!B:B, ""))))</f>
        <v>NO PRIORITY</v>
      </c>
      <c r="C1396" s="130"/>
      <c r="D1396" s="161"/>
      <c r="E1396" s="160"/>
      <c r="F1396" s="36"/>
      <c r="G1396" s="48"/>
      <c r="H1396" s="159"/>
      <c r="I1396" s="52"/>
      <c r="J1396" s="53"/>
      <c r="K1396" s="38"/>
      <c r="L1396" s="157"/>
      <c r="M1396" s="50"/>
      <c r="N1396" s="61"/>
      <c r="O1396" s="38" t="str">
        <f>IF(Q1396="", "NO PRIORITY", IF(ISNA(_xlfn.XLOOKUP(Q1396, Organizations!Q:Q, Organizations!P:P, "")), "NO ORG NAME", IF(_xlfn.XLOOKUP(Q1396, Organizations!Q:Q, Organizations!P:P, "")="", "NO PRIORITY", _xlfn.XLOOKUP(Q1396, Organizations!Q:Q, Organizations!P:P, ""))))</f>
        <v>NO PRIORITY</v>
      </c>
      <c r="R1396" s="9" t="str">
        <f t="shared" si="17"/>
        <v/>
      </c>
    </row>
    <row r="1397" spans="2:18" ht="30.2" customHeight="1">
      <c r="B1397" s="212" t="str">
        <f>IF(D1397="", "NO PRIORITY", IF(ISNA(_xlfn.XLOOKUP(D1397, Organizations!C:C, Organizations!B:B, "")), "NO ORG NAME", IF(_xlfn.XLOOKUP(D1397, Organizations!C:C, Organizations!B:B, "")="", "NO PRIORITY", _xlfn.XLOOKUP(D1397, Organizations!C:C, Organizations!B:B, ""))))</f>
        <v>NO PRIORITY</v>
      </c>
      <c r="C1397" s="130"/>
      <c r="D1397" s="161"/>
      <c r="E1397" s="160"/>
      <c r="F1397" s="36"/>
      <c r="G1397" s="48"/>
      <c r="H1397" s="159"/>
      <c r="I1397" s="52"/>
      <c r="J1397" s="53"/>
      <c r="K1397" s="38"/>
      <c r="L1397" s="157"/>
      <c r="M1397" s="50"/>
      <c r="N1397" s="61"/>
      <c r="O1397" s="38" t="str">
        <f>IF(Q1397="", "NO PRIORITY", IF(ISNA(_xlfn.XLOOKUP(Q1397, Organizations!Q:Q, Organizations!P:P, "")), "NO ORG NAME", IF(_xlfn.XLOOKUP(Q1397, Organizations!Q:Q, Organizations!P:P, "")="", "NO PRIORITY", _xlfn.XLOOKUP(Q1397, Organizations!Q:Q, Organizations!P:P, ""))))</f>
        <v>NO PRIORITY</v>
      </c>
      <c r="R1397" s="9" t="str">
        <f t="shared" si="17"/>
        <v/>
      </c>
    </row>
    <row r="1398" spans="2:18" ht="30.2" customHeight="1">
      <c r="B1398" s="212" t="str">
        <f>IF(D1398="", "NO PRIORITY", IF(ISNA(_xlfn.XLOOKUP(D1398, Organizations!C:C, Organizations!B:B, "")), "NO ORG NAME", IF(_xlfn.XLOOKUP(D1398, Organizations!C:C, Organizations!B:B, "")="", "NO PRIORITY", _xlfn.XLOOKUP(D1398, Organizations!C:C, Organizations!B:B, ""))))</f>
        <v>NO PRIORITY</v>
      </c>
      <c r="C1398" s="130"/>
      <c r="D1398" s="161"/>
      <c r="E1398" s="160"/>
      <c r="F1398" s="36"/>
      <c r="G1398" s="48"/>
      <c r="H1398" s="159"/>
      <c r="I1398" s="52"/>
      <c r="J1398" s="53"/>
      <c r="K1398" s="38"/>
      <c r="L1398" s="157"/>
      <c r="M1398" s="50"/>
      <c r="N1398" s="61"/>
      <c r="O1398" s="38" t="str">
        <f>IF(Q1398="", "NO PRIORITY", IF(ISNA(_xlfn.XLOOKUP(Q1398, Organizations!Q:Q, Organizations!P:P, "")), "NO ORG NAME", IF(_xlfn.XLOOKUP(Q1398, Organizations!Q:Q, Organizations!P:P, "")="", "NO PRIORITY", _xlfn.XLOOKUP(Q1398, Organizations!Q:Q, Organizations!P:P, ""))))</f>
        <v>NO PRIORITY</v>
      </c>
      <c r="R1398" s="9" t="str">
        <f t="shared" si="17"/>
        <v/>
      </c>
    </row>
    <row r="1399" spans="2:18" ht="30.2" customHeight="1">
      <c r="B1399" s="212" t="str">
        <f>IF(D1399="", "NO PRIORITY", IF(ISNA(_xlfn.XLOOKUP(D1399, Organizations!C:C, Organizations!B:B, "")), "NO ORG NAME", IF(_xlfn.XLOOKUP(D1399, Organizations!C:C, Organizations!B:B, "")="", "NO PRIORITY", _xlfn.XLOOKUP(D1399, Organizations!C:C, Organizations!B:B, ""))))</f>
        <v>NO PRIORITY</v>
      </c>
      <c r="C1399" s="130"/>
      <c r="D1399" s="161"/>
      <c r="E1399" s="160"/>
      <c r="F1399" s="36"/>
      <c r="G1399" s="48"/>
      <c r="H1399" s="159"/>
      <c r="I1399" s="52"/>
      <c r="J1399" s="53"/>
      <c r="K1399" s="38"/>
      <c r="L1399" s="157"/>
      <c r="M1399" s="50"/>
      <c r="N1399" s="61"/>
      <c r="O1399" s="38" t="str">
        <f>IF(Q1399="", "NO PRIORITY", IF(ISNA(_xlfn.XLOOKUP(Q1399, Organizations!Q:Q, Organizations!P:P, "")), "NO ORG NAME", IF(_xlfn.XLOOKUP(Q1399, Organizations!Q:Q, Organizations!P:P, "")="", "NO PRIORITY", _xlfn.XLOOKUP(Q1399, Organizations!Q:Q, Organizations!P:P, ""))))</f>
        <v>NO PRIORITY</v>
      </c>
      <c r="R1399" s="9" t="str">
        <f t="shared" si="17"/>
        <v/>
      </c>
    </row>
    <row r="1400" spans="2:18" ht="30.2" customHeight="1">
      <c r="B1400" s="212" t="str">
        <f>IF(D1400="", "NO PRIORITY", IF(ISNA(_xlfn.XLOOKUP(D1400, Organizations!C:C, Organizations!B:B, "")), "NO ORG NAME", IF(_xlfn.XLOOKUP(D1400, Organizations!C:C, Organizations!B:B, "")="", "NO PRIORITY", _xlfn.XLOOKUP(D1400, Organizations!C:C, Organizations!B:B, ""))))</f>
        <v>NO PRIORITY</v>
      </c>
      <c r="C1400" s="130"/>
      <c r="D1400" s="161"/>
      <c r="E1400" s="160"/>
      <c r="F1400" s="36"/>
      <c r="G1400" s="48"/>
      <c r="H1400" s="159"/>
      <c r="I1400" s="52"/>
      <c r="J1400" s="53"/>
      <c r="K1400" s="38"/>
      <c r="L1400" s="157"/>
      <c r="M1400" s="50"/>
      <c r="N1400" s="61"/>
      <c r="O1400" s="38" t="str">
        <f>IF(Q1400="", "NO PRIORITY", IF(ISNA(_xlfn.XLOOKUP(Q1400, Organizations!Q:Q, Organizations!P:P, "")), "NO ORG NAME", IF(_xlfn.XLOOKUP(Q1400, Organizations!Q:Q, Organizations!P:P, "")="", "NO PRIORITY", _xlfn.XLOOKUP(Q1400, Organizations!Q:Q, Organizations!P:P, ""))))</f>
        <v>NO PRIORITY</v>
      </c>
      <c r="R1400" s="9" t="str">
        <f t="shared" si="17"/>
        <v/>
      </c>
    </row>
    <row r="1401" spans="2:18" ht="30.2" customHeight="1">
      <c r="B1401" s="212" t="str">
        <f>IF(D1401="", "NO PRIORITY", IF(ISNA(_xlfn.XLOOKUP(D1401, Organizations!C:C, Organizations!B:B, "")), "NO ORG NAME", IF(_xlfn.XLOOKUP(D1401, Organizations!C:C, Organizations!B:B, "")="", "NO PRIORITY", _xlfn.XLOOKUP(D1401, Organizations!C:C, Organizations!B:B, ""))))</f>
        <v>NO PRIORITY</v>
      </c>
      <c r="C1401" s="130"/>
      <c r="D1401" s="161"/>
      <c r="E1401" s="160"/>
      <c r="F1401" s="36"/>
      <c r="G1401" s="48"/>
      <c r="H1401" s="159"/>
      <c r="I1401" s="52"/>
      <c r="J1401" s="53"/>
      <c r="K1401" s="38"/>
      <c r="L1401" s="157"/>
      <c r="M1401" s="50"/>
      <c r="N1401" s="61"/>
      <c r="O1401" s="38" t="str">
        <f>IF(Q1401="", "NO PRIORITY", IF(ISNA(_xlfn.XLOOKUP(Q1401, Organizations!Q:Q, Organizations!P:P, "")), "NO ORG NAME", IF(_xlfn.XLOOKUP(Q1401, Organizations!Q:Q, Organizations!P:P, "")="", "NO PRIORITY", _xlfn.XLOOKUP(Q1401, Organizations!Q:Q, Organizations!P:P, ""))))</f>
        <v>NO PRIORITY</v>
      </c>
      <c r="R1401" s="9" t="str">
        <f t="shared" si="17"/>
        <v/>
      </c>
    </row>
    <row r="1402" spans="2:18" ht="30.2" customHeight="1">
      <c r="B1402" s="212" t="str">
        <f>IF(D1402="", "NO PRIORITY", IF(ISNA(_xlfn.XLOOKUP(D1402, Organizations!C:C, Organizations!B:B, "")), "NO ORG NAME", IF(_xlfn.XLOOKUP(D1402, Organizations!C:C, Organizations!B:B, "")="", "NO PRIORITY", _xlfn.XLOOKUP(D1402, Organizations!C:C, Organizations!B:B, ""))))</f>
        <v>NO PRIORITY</v>
      </c>
      <c r="C1402" s="130"/>
      <c r="D1402" s="161"/>
      <c r="E1402" s="160"/>
      <c r="F1402" s="36"/>
      <c r="G1402" s="48"/>
      <c r="H1402" s="159"/>
      <c r="I1402" s="52"/>
      <c r="J1402" s="53"/>
      <c r="K1402" s="38"/>
      <c r="L1402" s="157"/>
      <c r="M1402" s="50"/>
      <c r="N1402" s="61"/>
      <c r="O1402" s="38" t="str">
        <f>IF(Q1402="", "NO PRIORITY", IF(ISNA(_xlfn.XLOOKUP(Q1402, Organizations!Q:Q, Organizations!P:P, "")), "NO ORG NAME", IF(_xlfn.XLOOKUP(Q1402, Organizations!Q:Q, Organizations!P:P, "")="", "NO PRIORITY", _xlfn.XLOOKUP(Q1402, Organizations!Q:Q, Organizations!P:P, ""))))</f>
        <v>NO PRIORITY</v>
      </c>
      <c r="R1402" s="9" t="str">
        <f t="shared" si="17"/>
        <v/>
      </c>
    </row>
    <row r="1403" spans="2:18" ht="30.2" customHeight="1">
      <c r="B1403" s="212" t="str">
        <f>IF(D1403="", "NO PRIORITY", IF(ISNA(_xlfn.XLOOKUP(D1403, Organizations!C:C, Organizations!B:B, "")), "NO ORG NAME", IF(_xlfn.XLOOKUP(D1403, Organizations!C:C, Organizations!B:B, "")="", "NO PRIORITY", _xlfn.XLOOKUP(D1403, Organizations!C:C, Organizations!B:B, ""))))</f>
        <v>NO PRIORITY</v>
      </c>
      <c r="C1403" s="130"/>
      <c r="D1403" s="161"/>
      <c r="E1403" s="160"/>
      <c r="F1403" s="36"/>
      <c r="G1403" s="48"/>
      <c r="H1403" s="159"/>
      <c r="I1403" s="52"/>
      <c r="J1403" s="53"/>
      <c r="K1403" s="38"/>
      <c r="L1403" s="157"/>
      <c r="M1403" s="50"/>
      <c r="N1403" s="61"/>
      <c r="O1403" s="38" t="str">
        <f>IF(Q1403="", "NO PRIORITY", IF(ISNA(_xlfn.XLOOKUP(Q1403, Organizations!Q:Q, Organizations!P:P, "")), "NO ORG NAME", IF(_xlfn.XLOOKUP(Q1403, Organizations!Q:Q, Organizations!P:P, "")="", "NO PRIORITY", _xlfn.XLOOKUP(Q1403, Organizations!Q:Q, Organizations!P:P, ""))))</f>
        <v>NO PRIORITY</v>
      </c>
      <c r="R1403" s="9" t="str">
        <f t="shared" si="17"/>
        <v/>
      </c>
    </row>
    <row r="1404" spans="2:18" ht="30.2" customHeight="1">
      <c r="B1404" s="212" t="str">
        <f>IF(D1404="", "NO PRIORITY", IF(ISNA(_xlfn.XLOOKUP(D1404, Organizations!C:C, Organizations!B:B, "")), "NO ORG NAME", IF(_xlfn.XLOOKUP(D1404, Organizations!C:C, Organizations!B:B, "")="", "NO PRIORITY", _xlfn.XLOOKUP(D1404, Organizations!C:C, Organizations!B:B, ""))))</f>
        <v>NO PRIORITY</v>
      </c>
      <c r="C1404" s="130"/>
      <c r="D1404" s="161"/>
      <c r="E1404" s="160"/>
      <c r="F1404" s="36"/>
      <c r="G1404" s="48"/>
      <c r="H1404" s="159"/>
      <c r="I1404" s="52"/>
      <c r="J1404" s="53"/>
      <c r="K1404" s="38"/>
      <c r="L1404" s="157"/>
      <c r="M1404" s="50"/>
      <c r="N1404" s="61"/>
      <c r="O1404" s="38" t="str">
        <f>IF(Q1404="", "NO PRIORITY", IF(ISNA(_xlfn.XLOOKUP(Q1404, Organizations!Q:Q, Organizations!P:P, "")), "NO ORG NAME", IF(_xlfn.XLOOKUP(Q1404, Organizations!Q:Q, Organizations!P:P, "")="", "NO PRIORITY", _xlfn.XLOOKUP(Q1404, Organizations!Q:Q, Organizations!P:P, ""))))</f>
        <v>NO PRIORITY</v>
      </c>
      <c r="R1404" s="9" t="str">
        <f t="shared" si="17"/>
        <v/>
      </c>
    </row>
    <row r="1405" spans="2:18" ht="30.2" customHeight="1">
      <c r="B1405" s="212" t="str">
        <f>IF(D1405="", "NO PRIORITY", IF(ISNA(_xlfn.XLOOKUP(D1405, Organizations!C:C, Organizations!B:B, "")), "NO ORG NAME", IF(_xlfn.XLOOKUP(D1405, Organizations!C:C, Organizations!B:B, "")="", "NO PRIORITY", _xlfn.XLOOKUP(D1405, Organizations!C:C, Organizations!B:B, ""))))</f>
        <v>NO PRIORITY</v>
      </c>
      <c r="C1405" s="130"/>
      <c r="D1405" s="161"/>
      <c r="E1405" s="160"/>
      <c r="F1405" s="36"/>
      <c r="G1405" s="48"/>
      <c r="H1405" s="159"/>
      <c r="I1405" s="52"/>
      <c r="J1405" s="53"/>
      <c r="K1405" s="38"/>
      <c r="L1405" s="157"/>
      <c r="M1405" s="50"/>
      <c r="N1405" s="61"/>
      <c r="O1405" s="38" t="str">
        <f>IF(Q1405="", "NO PRIORITY", IF(ISNA(_xlfn.XLOOKUP(Q1405, Organizations!Q:Q, Organizations!P:P, "")), "NO ORG NAME", IF(_xlfn.XLOOKUP(Q1405, Organizations!Q:Q, Organizations!P:P, "")="", "NO PRIORITY", _xlfn.XLOOKUP(Q1405, Organizations!Q:Q, Organizations!P:P, ""))))</f>
        <v>NO PRIORITY</v>
      </c>
      <c r="R1405" s="9" t="str">
        <f t="shared" si="17"/>
        <v/>
      </c>
    </row>
    <row r="1406" spans="2:18" ht="30.2" customHeight="1">
      <c r="B1406" s="212" t="str">
        <f>IF(D1406="", "NO PRIORITY", IF(ISNA(_xlfn.XLOOKUP(D1406, Organizations!C:C, Organizations!B:B, "")), "NO ORG NAME", IF(_xlfn.XLOOKUP(D1406, Organizations!C:C, Organizations!B:B, "")="", "NO PRIORITY", _xlfn.XLOOKUP(D1406, Organizations!C:C, Organizations!B:B, ""))))</f>
        <v>NO PRIORITY</v>
      </c>
      <c r="C1406" s="130"/>
      <c r="D1406" s="161"/>
      <c r="E1406" s="160"/>
      <c r="F1406" s="36"/>
      <c r="G1406" s="48"/>
      <c r="H1406" s="159"/>
      <c r="I1406" s="52"/>
      <c r="J1406" s="53"/>
      <c r="K1406" s="38"/>
      <c r="L1406" s="157"/>
      <c r="M1406" s="50"/>
      <c r="N1406" s="61"/>
      <c r="O1406" s="38" t="str">
        <f>IF(Q1406="", "NO PRIORITY", IF(ISNA(_xlfn.XLOOKUP(Q1406, Organizations!Q:Q, Organizations!P:P, "")), "NO ORG NAME", IF(_xlfn.XLOOKUP(Q1406, Organizations!Q:Q, Organizations!P:P, "")="", "NO PRIORITY", _xlfn.XLOOKUP(Q1406, Organizations!Q:Q, Organizations!P:P, ""))))</f>
        <v>NO PRIORITY</v>
      </c>
      <c r="R1406" s="9" t="str">
        <f t="shared" si="17"/>
        <v/>
      </c>
    </row>
    <row r="1407" spans="2:18" ht="30.2" customHeight="1">
      <c r="B1407" s="212" t="str">
        <f>IF(D1407="", "NO PRIORITY", IF(ISNA(_xlfn.XLOOKUP(D1407, Organizations!C:C, Organizations!B:B, "")), "NO ORG NAME", IF(_xlfn.XLOOKUP(D1407, Organizations!C:C, Organizations!B:B, "")="", "NO PRIORITY", _xlfn.XLOOKUP(D1407, Organizations!C:C, Organizations!B:B, ""))))</f>
        <v>NO PRIORITY</v>
      </c>
      <c r="C1407" s="130"/>
      <c r="D1407" s="161"/>
      <c r="E1407" s="160"/>
      <c r="F1407" s="36"/>
      <c r="G1407" s="48"/>
      <c r="H1407" s="159"/>
      <c r="I1407" s="52"/>
      <c r="J1407" s="53"/>
      <c r="K1407" s="38"/>
      <c r="L1407" s="157"/>
      <c r="M1407" s="50"/>
      <c r="N1407" s="61"/>
      <c r="O1407" s="38" t="str">
        <f>IF(Q1407="", "NO PRIORITY", IF(ISNA(_xlfn.XLOOKUP(Q1407, Organizations!Q:Q, Organizations!P:P, "")), "NO ORG NAME", IF(_xlfn.XLOOKUP(Q1407, Organizations!Q:Q, Organizations!P:P, "")="", "NO PRIORITY", _xlfn.XLOOKUP(Q1407, Organizations!Q:Q, Organizations!P:P, ""))))</f>
        <v>NO PRIORITY</v>
      </c>
      <c r="R1407" s="9" t="str">
        <f t="shared" si="17"/>
        <v/>
      </c>
    </row>
    <row r="1408" spans="2:18" ht="30.2" customHeight="1">
      <c r="B1408" s="212" t="str">
        <f>IF(D1408="", "NO PRIORITY", IF(ISNA(_xlfn.XLOOKUP(D1408, Organizations!C:C, Organizations!B:B, "")), "NO ORG NAME", IF(_xlfn.XLOOKUP(D1408, Organizations!C:C, Organizations!B:B, "")="", "NO PRIORITY", _xlfn.XLOOKUP(D1408, Organizations!C:C, Organizations!B:B, ""))))</f>
        <v>NO PRIORITY</v>
      </c>
      <c r="C1408" s="130"/>
      <c r="D1408" s="161"/>
      <c r="E1408" s="160"/>
      <c r="F1408" s="36"/>
      <c r="G1408" s="48"/>
      <c r="H1408" s="159"/>
      <c r="I1408" s="52"/>
      <c r="J1408" s="53"/>
      <c r="K1408" s="38"/>
      <c r="L1408" s="157"/>
      <c r="M1408" s="50"/>
      <c r="N1408" s="61"/>
      <c r="O1408" s="38" t="str">
        <f>IF(Q1408="", "NO PRIORITY", IF(ISNA(_xlfn.XLOOKUP(Q1408, Organizations!Q:Q, Organizations!P:P, "")), "NO ORG NAME", IF(_xlfn.XLOOKUP(Q1408, Organizations!Q:Q, Organizations!P:P, "")="", "NO PRIORITY", _xlfn.XLOOKUP(Q1408, Organizations!Q:Q, Organizations!P:P, ""))))</f>
        <v>NO PRIORITY</v>
      </c>
      <c r="R1408" s="9" t="str">
        <f t="shared" si="17"/>
        <v/>
      </c>
    </row>
    <row r="1409" spans="2:18" ht="30.2" customHeight="1">
      <c r="B1409" s="212" t="str">
        <f>IF(D1409="", "NO PRIORITY", IF(ISNA(_xlfn.XLOOKUP(D1409, Organizations!C:C, Organizations!B:B, "")), "NO ORG NAME", IF(_xlfn.XLOOKUP(D1409, Organizations!C:C, Organizations!B:B, "")="", "NO PRIORITY", _xlfn.XLOOKUP(D1409, Organizations!C:C, Organizations!B:B, ""))))</f>
        <v>NO PRIORITY</v>
      </c>
      <c r="C1409" s="130"/>
      <c r="D1409" s="161"/>
      <c r="E1409" s="160"/>
      <c r="F1409" s="36"/>
      <c r="G1409" s="48"/>
      <c r="H1409" s="159"/>
      <c r="I1409" s="52"/>
      <c r="J1409" s="53"/>
      <c r="K1409" s="38"/>
      <c r="L1409" s="157"/>
      <c r="M1409" s="50"/>
      <c r="N1409" s="61"/>
      <c r="O1409" s="38" t="str">
        <f>IF(Q1409="", "NO PRIORITY", IF(ISNA(_xlfn.XLOOKUP(Q1409, Organizations!Q:Q, Organizations!P:P, "")), "NO ORG NAME", IF(_xlfn.XLOOKUP(Q1409, Organizations!Q:Q, Organizations!P:P, "")="", "NO PRIORITY", _xlfn.XLOOKUP(Q1409, Organizations!Q:Q, Organizations!P:P, ""))))</f>
        <v>NO PRIORITY</v>
      </c>
      <c r="R1409" s="9" t="str">
        <f t="shared" si="17"/>
        <v/>
      </c>
    </row>
    <row r="1410" spans="2:18" ht="30.2" customHeight="1">
      <c r="B1410" s="212" t="str">
        <f>IF(D1410="", "NO PRIORITY", IF(ISNA(_xlfn.XLOOKUP(D1410, Organizations!C:C, Organizations!B:B, "")), "NO ORG NAME", IF(_xlfn.XLOOKUP(D1410, Organizations!C:C, Organizations!B:B, "")="", "NO PRIORITY", _xlfn.XLOOKUP(D1410, Organizations!C:C, Organizations!B:B, ""))))</f>
        <v>NO PRIORITY</v>
      </c>
      <c r="C1410" s="130"/>
      <c r="D1410" s="161"/>
      <c r="E1410" s="160"/>
      <c r="F1410" s="36"/>
      <c r="G1410" s="48"/>
      <c r="H1410" s="159"/>
      <c r="I1410" s="52"/>
      <c r="J1410" s="53"/>
      <c r="K1410" s="38"/>
      <c r="L1410" s="157"/>
      <c r="M1410" s="50"/>
      <c r="N1410" s="61"/>
      <c r="O1410" s="38" t="str">
        <f>IF(Q1410="", "NO PRIORITY", IF(ISNA(_xlfn.XLOOKUP(Q1410, Organizations!Q:Q, Organizations!P:P, "")), "NO ORG NAME", IF(_xlfn.XLOOKUP(Q1410, Organizations!Q:Q, Organizations!P:P, "")="", "NO PRIORITY", _xlfn.XLOOKUP(Q1410, Organizations!Q:Q, Organizations!P:P, ""))))</f>
        <v>NO PRIORITY</v>
      </c>
      <c r="R1410" s="9" t="str">
        <f t="shared" si="17"/>
        <v/>
      </c>
    </row>
    <row r="1411" spans="2:18" ht="30.2" customHeight="1">
      <c r="B1411" s="212" t="str">
        <f>IF(D1411="", "NO PRIORITY", IF(ISNA(_xlfn.XLOOKUP(D1411, Organizations!C:C, Organizations!B:B, "")), "NO ORG NAME", IF(_xlfn.XLOOKUP(D1411, Organizations!C:C, Organizations!B:B, "")="", "NO PRIORITY", _xlfn.XLOOKUP(D1411, Organizations!C:C, Organizations!B:B, ""))))</f>
        <v>NO PRIORITY</v>
      </c>
      <c r="C1411" s="130"/>
      <c r="D1411" s="161"/>
      <c r="E1411" s="160"/>
      <c r="F1411" s="36"/>
      <c r="G1411" s="48"/>
      <c r="H1411" s="159"/>
      <c r="I1411" s="52"/>
      <c r="J1411" s="53"/>
      <c r="K1411" s="38"/>
      <c r="L1411" s="157"/>
      <c r="M1411" s="50"/>
      <c r="N1411" s="61"/>
      <c r="O1411" s="38" t="str">
        <f>IF(Q1411="", "NO PRIORITY", IF(ISNA(_xlfn.XLOOKUP(Q1411, Organizations!Q:Q, Organizations!P:P, "")), "NO ORG NAME", IF(_xlfn.XLOOKUP(Q1411, Organizations!Q:Q, Organizations!P:P, "")="", "NO PRIORITY", _xlfn.XLOOKUP(Q1411, Organizations!Q:Q, Organizations!P:P, ""))))</f>
        <v>NO PRIORITY</v>
      </c>
      <c r="R1411" s="9" t="str">
        <f t="shared" si="17"/>
        <v/>
      </c>
    </row>
    <row r="1412" spans="2:18" ht="30.2" customHeight="1">
      <c r="B1412" s="212" t="str">
        <f>IF(D1412="", "NO PRIORITY", IF(ISNA(_xlfn.XLOOKUP(D1412, Organizations!C:C, Organizations!B:B, "")), "NO ORG NAME", IF(_xlfn.XLOOKUP(D1412, Organizations!C:C, Organizations!B:B, "")="", "NO PRIORITY", _xlfn.XLOOKUP(D1412, Organizations!C:C, Organizations!B:B, ""))))</f>
        <v>NO PRIORITY</v>
      </c>
      <c r="C1412" s="130"/>
      <c r="D1412" s="161"/>
      <c r="E1412" s="160"/>
      <c r="F1412" s="36"/>
      <c r="G1412" s="48"/>
      <c r="H1412" s="159"/>
      <c r="I1412" s="52"/>
      <c r="J1412" s="53"/>
      <c r="K1412" s="38"/>
      <c r="L1412" s="157"/>
      <c r="M1412" s="50"/>
      <c r="N1412" s="61"/>
      <c r="O1412" s="38" t="str">
        <f>IF(Q1412="", "NO PRIORITY", IF(ISNA(_xlfn.XLOOKUP(Q1412, Organizations!Q:Q, Organizations!P:P, "")), "NO ORG NAME", IF(_xlfn.XLOOKUP(Q1412, Organizations!Q:Q, Organizations!P:P, "")="", "NO PRIORITY", _xlfn.XLOOKUP(Q1412, Organizations!Q:Q, Organizations!P:P, ""))))</f>
        <v>NO PRIORITY</v>
      </c>
      <c r="R1412" s="9" t="str">
        <f t="shared" si="17"/>
        <v/>
      </c>
    </row>
    <row r="1413" spans="2:18" ht="30.2" customHeight="1">
      <c r="B1413" s="212" t="str">
        <f>IF(D1413="", "NO PRIORITY", IF(ISNA(_xlfn.XLOOKUP(D1413, Organizations!C:C, Organizations!B:B, "")), "NO ORG NAME", IF(_xlfn.XLOOKUP(D1413, Organizations!C:C, Organizations!B:B, "")="", "NO PRIORITY", _xlfn.XLOOKUP(D1413, Organizations!C:C, Organizations!B:B, ""))))</f>
        <v>NO PRIORITY</v>
      </c>
      <c r="C1413" s="130"/>
      <c r="D1413" s="161"/>
      <c r="E1413" s="160"/>
      <c r="F1413" s="36"/>
      <c r="G1413" s="48"/>
      <c r="H1413" s="159"/>
      <c r="I1413" s="52"/>
      <c r="J1413" s="53"/>
      <c r="K1413" s="38"/>
      <c r="L1413" s="157"/>
      <c r="M1413" s="50"/>
      <c r="N1413" s="61"/>
      <c r="O1413" s="38" t="str">
        <f>IF(Q1413="", "NO PRIORITY", IF(ISNA(_xlfn.XLOOKUP(Q1413, Organizations!Q:Q, Organizations!P:P, "")), "NO ORG NAME", IF(_xlfn.XLOOKUP(Q1413, Organizations!Q:Q, Organizations!P:P, "")="", "NO PRIORITY", _xlfn.XLOOKUP(Q1413, Organizations!Q:Q, Organizations!P:P, ""))))</f>
        <v>NO PRIORITY</v>
      </c>
      <c r="R1413" s="9" t="str">
        <f t="shared" si="17"/>
        <v/>
      </c>
    </row>
    <row r="1414" spans="2:18" ht="30.2" customHeight="1">
      <c r="B1414" s="212" t="str">
        <f>IF(D1414="", "NO PRIORITY", IF(ISNA(_xlfn.XLOOKUP(D1414, Organizations!C:C, Organizations!B:B, "")), "NO ORG NAME", IF(_xlfn.XLOOKUP(D1414, Organizations!C:C, Organizations!B:B, "")="", "NO PRIORITY", _xlfn.XLOOKUP(D1414, Organizations!C:C, Organizations!B:B, ""))))</f>
        <v>NO PRIORITY</v>
      </c>
      <c r="C1414" s="130"/>
      <c r="D1414" s="161"/>
      <c r="E1414" s="160"/>
      <c r="F1414" s="36"/>
      <c r="G1414" s="48"/>
      <c r="H1414" s="159"/>
      <c r="I1414" s="52"/>
      <c r="J1414" s="53"/>
      <c r="K1414" s="38"/>
      <c r="L1414" s="157"/>
      <c r="M1414" s="50"/>
      <c r="N1414" s="61"/>
      <c r="O1414" s="38" t="str">
        <f>IF(Q1414="", "NO PRIORITY", IF(ISNA(_xlfn.XLOOKUP(Q1414, Organizations!Q:Q, Organizations!P:P, "")), "NO ORG NAME", IF(_xlfn.XLOOKUP(Q1414, Organizations!Q:Q, Organizations!P:P, "")="", "NO PRIORITY", _xlfn.XLOOKUP(Q1414, Organizations!Q:Q, Organizations!P:P, ""))))</f>
        <v>NO PRIORITY</v>
      </c>
      <c r="R1414" s="9" t="str">
        <f t="shared" si="17"/>
        <v/>
      </c>
    </row>
    <row r="1415" spans="2:18" ht="30.2" customHeight="1">
      <c r="B1415" s="212" t="str">
        <f>IF(D1415="", "NO PRIORITY", IF(ISNA(_xlfn.XLOOKUP(D1415, Organizations!C:C, Organizations!B:B, "")), "NO ORG NAME", IF(_xlfn.XLOOKUP(D1415, Organizations!C:C, Organizations!B:B, "")="", "NO PRIORITY", _xlfn.XLOOKUP(D1415, Organizations!C:C, Organizations!B:B, ""))))</f>
        <v>NO PRIORITY</v>
      </c>
      <c r="C1415" s="130"/>
      <c r="D1415" s="161"/>
      <c r="E1415" s="160"/>
      <c r="F1415" s="36"/>
      <c r="G1415" s="48"/>
      <c r="H1415" s="159"/>
      <c r="I1415" s="52"/>
      <c r="J1415" s="53"/>
      <c r="K1415" s="38"/>
      <c r="L1415" s="157"/>
      <c r="M1415" s="50"/>
      <c r="N1415" s="61"/>
      <c r="O1415" s="38" t="str">
        <f>IF(Q1415="", "NO PRIORITY", IF(ISNA(_xlfn.XLOOKUP(Q1415, Organizations!Q:Q, Organizations!P:P, "")), "NO ORG NAME", IF(_xlfn.XLOOKUP(Q1415, Organizations!Q:Q, Organizations!P:P, "")="", "NO PRIORITY", _xlfn.XLOOKUP(Q1415, Organizations!Q:Q, Organizations!P:P, ""))))</f>
        <v>NO PRIORITY</v>
      </c>
      <c r="R1415" s="9" t="str">
        <f t="shared" si="17"/>
        <v/>
      </c>
    </row>
    <row r="1416" spans="2:18" ht="30.2" customHeight="1">
      <c r="B1416" s="212" t="str">
        <f>IF(D1416="", "NO PRIORITY", IF(ISNA(_xlfn.XLOOKUP(D1416, Organizations!C:C, Organizations!B:B, "")), "NO ORG NAME", IF(_xlfn.XLOOKUP(D1416, Organizations!C:C, Organizations!B:B, "")="", "NO PRIORITY", _xlfn.XLOOKUP(D1416, Organizations!C:C, Organizations!B:B, ""))))</f>
        <v>NO PRIORITY</v>
      </c>
      <c r="C1416" s="130"/>
      <c r="D1416" s="161"/>
      <c r="E1416" s="160"/>
      <c r="F1416" s="36"/>
      <c r="G1416" s="48"/>
      <c r="H1416" s="159"/>
      <c r="I1416" s="52"/>
      <c r="J1416" s="53"/>
      <c r="K1416" s="38"/>
      <c r="L1416" s="157"/>
      <c r="M1416" s="50"/>
      <c r="N1416" s="61"/>
      <c r="O1416" s="38" t="str">
        <f>IF(Q1416="", "NO PRIORITY", IF(ISNA(_xlfn.XLOOKUP(Q1416, Organizations!Q:Q, Organizations!P:P, "")), "NO ORG NAME", IF(_xlfn.XLOOKUP(Q1416, Organizations!Q:Q, Organizations!P:P, "")="", "NO PRIORITY", _xlfn.XLOOKUP(Q1416, Organizations!Q:Q, Organizations!P:P, ""))))</f>
        <v>NO PRIORITY</v>
      </c>
      <c r="R1416" s="9" t="str">
        <f t="shared" si="17"/>
        <v/>
      </c>
    </row>
    <row r="1417" spans="2:18" ht="30.2" customHeight="1">
      <c r="B1417" s="212" t="str">
        <f>IF(D1417="", "NO PRIORITY", IF(ISNA(_xlfn.XLOOKUP(D1417, Organizations!C:C, Organizations!B:B, "")), "NO ORG NAME", IF(_xlfn.XLOOKUP(D1417, Organizations!C:C, Organizations!B:B, "")="", "NO PRIORITY", _xlfn.XLOOKUP(D1417, Organizations!C:C, Organizations!B:B, ""))))</f>
        <v>NO PRIORITY</v>
      </c>
      <c r="C1417" s="130"/>
      <c r="D1417" s="161"/>
      <c r="E1417" s="160"/>
      <c r="F1417" s="36"/>
      <c r="G1417" s="48"/>
      <c r="H1417" s="159"/>
      <c r="I1417" s="52"/>
      <c r="J1417" s="53"/>
      <c r="K1417" s="38"/>
      <c r="L1417" s="157"/>
      <c r="M1417" s="50"/>
      <c r="N1417" s="61"/>
      <c r="O1417" s="38" t="str">
        <f>IF(Q1417="", "NO PRIORITY", IF(ISNA(_xlfn.XLOOKUP(Q1417, Organizations!Q:Q, Organizations!P:P, "")), "NO ORG NAME", IF(_xlfn.XLOOKUP(Q1417, Organizations!Q:Q, Organizations!P:P, "")="", "NO PRIORITY", _xlfn.XLOOKUP(Q1417, Organizations!Q:Q, Organizations!P:P, ""))))</f>
        <v>NO PRIORITY</v>
      </c>
      <c r="R1417" s="9" t="str">
        <f t="shared" ref="R1417:R1480" si="18">IF(D1417&lt;&gt;"", D1417 &amp; "|" &amp; C1417, "")</f>
        <v/>
      </c>
    </row>
    <row r="1418" spans="2:18" ht="30.2" customHeight="1">
      <c r="B1418" s="212" t="str">
        <f>IF(D1418="", "NO PRIORITY", IF(ISNA(_xlfn.XLOOKUP(D1418, Organizations!C:C, Organizations!B:B, "")), "NO ORG NAME", IF(_xlfn.XLOOKUP(D1418, Organizations!C:C, Organizations!B:B, "")="", "NO PRIORITY", _xlfn.XLOOKUP(D1418, Organizations!C:C, Organizations!B:B, ""))))</f>
        <v>NO PRIORITY</v>
      </c>
      <c r="C1418" s="130"/>
      <c r="D1418" s="161"/>
      <c r="E1418" s="160"/>
      <c r="F1418" s="36"/>
      <c r="G1418" s="48"/>
      <c r="H1418" s="159"/>
      <c r="I1418" s="52"/>
      <c r="J1418" s="53"/>
      <c r="K1418" s="38"/>
      <c r="L1418" s="157"/>
      <c r="M1418" s="50"/>
      <c r="N1418" s="61"/>
      <c r="O1418" s="38" t="str">
        <f>IF(Q1418="", "NO PRIORITY", IF(ISNA(_xlfn.XLOOKUP(Q1418, Organizations!Q:Q, Organizations!P:P, "")), "NO ORG NAME", IF(_xlfn.XLOOKUP(Q1418, Organizations!Q:Q, Organizations!P:P, "")="", "NO PRIORITY", _xlfn.XLOOKUP(Q1418, Organizations!Q:Q, Organizations!P:P, ""))))</f>
        <v>NO PRIORITY</v>
      </c>
      <c r="R1418" s="9" t="str">
        <f t="shared" si="18"/>
        <v/>
      </c>
    </row>
    <row r="1419" spans="2:18" ht="30.2" customHeight="1">
      <c r="B1419" s="212" t="str">
        <f>IF(D1419="", "NO PRIORITY", IF(ISNA(_xlfn.XLOOKUP(D1419, Organizations!C:C, Organizations!B:B, "")), "NO ORG NAME", IF(_xlfn.XLOOKUP(D1419, Organizations!C:C, Organizations!B:B, "")="", "NO PRIORITY", _xlfn.XLOOKUP(D1419, Organizations!C:C, Organizations!B:B, ""))))</f>
        <v>NO PRIORITY</v>
      </c>
      <c r="C1419" s="130"/>
      <c r="D1419" s="161"/>
      <c r="E1419" s="160"/>
      <c r="F1419" s="36"/>
      <c r="G1419" s="48"/>
      <c r="H1419" s="159"/>
      <c r="I1419" s="52"/>
      <c r="J1419" s="53"/>
      <c r="K1419" s="38"/>
      <c r="L1419" s="157"/>
      <c r="M1419" s="50"/>
      <c r="N1419" s="61"/>
      <c r="O1419" s="38" t="str">
        <f>IF(Q1419="", "NO PRIORITY", IF(ISNA(_xlfn.XLOOKUP(Q1419, Organizations!Q:Q, Organizations!P:P, "")), "NO ORG NAME", IF(_xlfn.XLOOKUP(Q1419, Organizations!Q:Q, Organizations!P:P, "")="", "NO PRIORITY", _xlfn.XLOOKUP(Q1419, Organizations!Q:Q, Organizations!P:P, ""))))</f>
        <v>NO PRIORITY</v>
      </c>
      <c r="R1419" s="9" t="str">
        <f t="shared" si="18"/>
        <v/>
      </c>
    </row>
    <row r="1420" spans="2:18" ht="30.2" customHeight="1">
      <c r="B1420" s="212" t="str">
        <f>IF(D1420="", "NO PRIORITY", IF(ISNA(_xlfn.XLOOKUP(D1420, Organizations!C:C, Organizations!B:B, "")), "NO ORG NAME", IF(_xlfn.XLOOKUP(D1420, Organizations!C:C, Organizations!B:B, "")="", "NO PRIORITY", _xlfn.XLOOKUP(D1420, Organizations!C:C, Organizations!B:B, ""))))</f>
        <v>NO PRIORITY</v>
      </c>
      <c r="C1420" s="130"/>
      <c r="D1420" s="161"/>
      <c r="E1420" s="160"/>
      <c r="F1420" s="36"/>
      <c r="G1420" s="48"/>
      <c r="H1420" s="159"/>
      <c r="I1420" s="52"/>
      <c r="J1420" s="53"/>
      <c r="K1420" s="38"/>
      <c r="L1420" s="157"/>
      <c r="M1420" s="50"/>
      <c r="N1420" s="61"/>
      <c r="O1420" s="38" t="str">
        <f>IF(Q1420="", "NO PRIORITY", IF(ISNA(_xlfn.XLOOKUP(Q1420, Organizations!Q:Q, Organizations!P:P, "")), "NO ORG NAME", IF(_xlfn.XLOOKUP(Q1420, Organizations!Q:Q, Organizations!P:P, "")="", "NO PRIORITY", _xlfn.XLOOKUP(Q1420, Organizations!Q:Q, Organizations!P:P, ""))))</f>
        <v>NO PRIORITY</v>
      </c>
      <c r="R1420" s="9" t="str">
        <f t="shared" si="18"/>
        <v/>
      </c>
    </row>
    <row r="1421" spans="2:18" ht="30.2" customHeight="1">
      <c r="B1421" s="212" t="str">
        <f>IF(D1421="", "NO PRIORITY", IF(ISNA(_xlfn.XLOOKUP(D1421, Organizations!C:C, Organizations!B:B, "")), "NO ORG NAME", IF(_xlfn.XLOOKUP(D1421, Organizations!C:C, Organizations!B:B, "")="", "NO PRIORITY", _xlfn.XLOOKUP(D1421, Organizations!C:C, Organizations!B:B, ""))))</f>
        <v>NO PRIORITY</v>
      </c>
      <c r="C1421" s="130"/>
      <c r="D1421" s="161"/>
      <c r="E1421" s="160"/>
      <c r="F1421" s="36"/>
      <c r="G1421" s="48"/>
      <c r="H1421" s="159"/>
      <c r="I1421" s="52"/>
      <c r="J1421" s="53"/>
      <c r="K1421" s="38"/>
      <c r="L1421" s="157"/>
      <c r="M1421" s="50"/>
      <c r="N1421" s="61"/>
      <c r="O1421" s="38" t="str">
        <f>IF(Q1421="", "NO PRIORITY", IF(ISNA(_xlfn.XLOOKUP(Q1421, Organizations!Q:Q, Organizations!P:P, "")), "NO ORG NAME", IF(_xlfn.XLOOKUP(Q1421, Organizations!Q:Q, Organizations!P:P, "")="", "NO PRIORITY", _xlfn.XLOOKUP(Q1421, Organizations!Q:Q, Organizations!P:P, ""))))</f>
        <v>NO PRIORITY</v>
      </c>
      <c r="R1421" s="9" t="str">
        <f t="shared" si="18"/>
        <v/>
      </c>
    </row>
    <row r="1422" spans="2:18" ht="30.2" customHeight="1">
      <c r="B1422" s="212" t="str">
        <f>IF(D1422="", "NO PRIORITY", IF(ISNA(_xlfn.XLOOKUP(D1422, Organizations!C:C, Organizations!B:B, "")), "NO ORG NAME", IF(_xlfn.XLOOKUP(D1422, Organizations!C:C, Organizations!B:B, "")="", "NO PRIORITY", _xlfn.XLOOKUP(D1422, Organizations!C:C, Organizations!B:B, ""))))</f>
        <v>NO PRIORITY</v>
      </c>
      <c r="C1422" s="130"/>
      <c r="D1422" s="161"/>
      <c r="E1422" s="160"/>
      <c r="F1422" s="36"/>
      <c r="G1422" s="48"/>
      <c r="H1422" s="159"/>
      <c r="I1422" s="52"/>
      <c r="J1422" s="53"/>
      <c r="K1422" s="38"/>
      <c r="L1422" s="157"/>
      <c r="M1422" s="50"/>
      <c r="N1422" s="61"/>
      <c r="O1422" s="38" t="str">
        <f>IF(Q1422="", "NO PRIORITY", IF(ISNA(_xlfn.XLOOKUP(Q1422, Organizations!Q:Q, Organizations!P:P, "")), "NO ORG NAME", IF(_xlfn.XLOOKUP(Q1422, Organizations!Q:Q, Organizations!P:P, "")="", "NO PRIORITY", _xlfn.XLOOKUP(Q1422, Organizations!Q:Q, Organizations!P:P, ""))))</f>
        <v>NO PRIORITY</v>
      </c>
      <c r="R1422" s="9" t="str">
        <f t="shared" si="18"/>
        <v/>
      </c>
    </row>
    <row r="1423" spans="2:18" ht="30.2" customHeight="1">
      <c r="B1423" s="212" t="str">
        <f>IF(D1423="", "NO PRIORITY", IF(ISNA(_xlfn.XLOOKUP(D1423, Organizations!C:C, Organizations!B:B, "")), "NO ORG NAME", IF(_xlfn.XLOOKUP(D1423, Organizations!C:C, Organizations!B:B, "")="", "NO PRIORITY", _xlfn.XLOOKUP(D1423, Organizations!C:C, Organizations!B:B, ""))))</f>
        <v>NO PRIORITY</v>
      </c>
      <c r="C1423" s="130"/>
      <c r="D1423" s="161"/>
      <c r="E1423" s="160"/>
      <c r="F1423" s="36"/>
      <c r="G1423" s="48"/>
      <c r="H1423" s="159"/>
      <c r="I1423" s="52"/>
      <c r="J1423" s="53"/>
      <c r="K1423" s="38"/>
      <c r="L1423" s="157"/>
      <c r="M1423" s="50"/>
      <c r="N1423" s="61"/>
      <c r="O1423" s="38" t="str">
        <f>IF(Q1423="", "NO PRIORITY", IF(ISNA(_xlfn.XLOOKUP(Q1423, Organizations!Q:Q, Organizations!P:P, "")), "NO ORG NAME", IF(_xlfn.XLOOKUP(Q1423, Organizations!Q:Q, Organizations!P:P, "")="", "NO PRIORITY", _xlfn.XLOOKUP(Q1423, Organizations!Q:Q, Organizations!P:P, ""))))</f>
        <v>NO PRIORITY</v>
      </c>
      <c r="R1423" s="9" t="str">
        <f t="shared" si="18"/>
        <v/>
      </c>
    </row>
    <row r="1424" spans="2:18" ht="30.2" customHeight="1">
      <c r="B1424" s="212" t="str">
        <f>IF(D1424="", "NO PRIORITY", IF(ISNA(_xlfn.XLOOKUP(D1424, Organizations!C:C, Organizations!B:B, "")), "NO ORG NAME", IF(_xlfn.XLOOKUP(D1424, Organizations!C:C, Organizations!B:B, "")="", "NO PRIORITY", _xlfn.XLOOKUP(D1424, Organizations!C:C, Organizations!B:B, ""))))</f>
        <v>NO PRIORITY</v>
      </c>
      <c r="C1424" s="130"/>
      <c r="D1424" s="161"/>
      <c r="E1424" s="160"/>
      <c r="F1424" s="36"/>
      <c r="G1424" s="48"/>
      <c r="H1424" s="159"/>
      <c r="I1424" s="52"/>
      <c r="J1424" s="53"/>
      <c r="K1424" s="38"/>
      <c r="L1424" s="157"/>
      <c r="M1424" s="50"/>
      <c r="N1424" s="61"/>
      <c r="O1424" s="38" t="str">
        <f>IF(Q1424="", "NO PRIORITY", IF(ISNA(_xlfn.XLOOKUP(Q1424, Organizations!Q:Q, Organizations!P:P, "")), "NO ORG NAME", IF(_xlfn.XLOOKUP(Q1424, Organizations!Q:Q, Organizations!P:P, "")="", "NO PRIORITY", _xlfn.XLOOKUP(Q1424, Organizations!Q:Q, Organizations!P:P, ""))))</f>
        <v>NO PRIORITY</v>
      </c>
      <c r="R1424" s="9" t="str">
        <f t="shared" si="18"/>
        <v/>
      </c>
    </row>
    <row r="1425" spans="2:18" ht="30.2" customHeight="1">
      <c r="B1425" s="212" t="str">
        <f>IF(D1425="", "NO PRIORITY", IF(ISNA(_xlfn.XLOOKUP(D1425, Organizations!C:C, Organizations!B:B, "")), "NO ORG NAME", IF(_xlfn.XLOOKUP(D1425, Organizations!C:C, Organizations!B:B, "")="", "NO PRIORITY", _xlfn.XLOOKUP(D1425, Organizations!C:C, Organizations!B:B, ""))))</f>
        <v>NO PRIORITY</v>
      </c>
      <c r="C1425" s="130"/>
      <c r="D1425" s="161"/>
      <c r="E1425" s="160"/>
      <c r="F1425" s="36"/>
      <c r="G1425" s="48"/>
      <c r="H1425" s="159"/>
      <c r="I1425" s="52"/>
      <c r="J1425" s="53"/>
      <c r="K1425" s="38"/>
      <c r="L1425" s="157"/>
      <c r="M1425" s="50"/>
      <c r="N1425" s="61"/>
      <c r="O1425" s="38" t="str">
        <f>IF(Q1425="", "NO PRIORITY", IF(ISNA(_xlfn.XLOOKUP(Q1425, Organizations!Q:Q, Organizations!P:P, "")), "NO ORG NAME", IF(_xlfn.XLOOKUP(Q1425, Organizations!Q:Q, Organizations!P:P, "")="", "NO PRIORITY", _xlfn.XLOOKUP(Q1425, Organizations!Q:Q, Organizations!P:P, ""))))</f>
        <v>NO PRIORITY</v>
      </c>
      <c r="R1425" s="9" t="str">
        <f t="shared" si="18"/>
        <v/>
      </c>
    </row>
    <row r="1426" spans="2:18" ht="30.2" customHeight="1">
      <c r="B1426" s="212" t="str">
        <f>IF(D1426="", "NO PRIORITY", IF(ISNA(_xlfn.XLOOKUP(D1426, Organizations!C:C, Organizations!B:B, "")), "NO ORG NAME", IF(_xlfn.XLOOKUP(D1426, Organizations!C:C, Organizations!B:B, "")="", "NO PRIORITY", _xlfn.XLOOKUP(D1426, Organizations!C:C, Organizations!B:B, ""))))</f>
        <v>NO PRIORITY</v>
      </c>
      <c r="C1426" s="130"/>
      <c r="D1426" s="161"/>
      <c r="E1426" s="160"/>
      <c r="F1426" s="36"/>
      <c r="G1426" s="48"/>
      <c r="H1426" s="159"/>
      <c r="I1426" s="52"/>
      <c r="J1426" s="53"/>
      <c r="K1426" s="38"/>
      <c r="L1426" s="157"/>
      <c r="M1426" s="50"/>
      <c r="N1426" s="61"/>
      <c r="O1426" s="38" t="str">
        <f>IF(Q1426="", "NO PRIORITY", IF(ISNA(_xlfn.XLOOKUP(Q1426, Organizations!Q:Q, Organizations!P:P, "")), "NO ORG NAME", IF(_xlfn.XLOOKUP(Q1426, Organizations!Q:Q, Organizations!P:P, "")="", "NO PRIORITY", _xlfn.XLOOKUP(Q1426, Organizations!Q:Q, Organizations!P:P, ""))))</f>
        <v>NO PRIORITY</v>
      </c>
      <c r="R1426" s="9" t="str">
        <f t="shared" si="18"/>
        <v/>
      </c>
    </row>
    <row r="1427" spans="2:18" ht="30.2" customHeight="1">
      <c r="B1427" s="212" t="str">
        <f>IF(D1427="", "NO PRIORITY", IF(ISNA(_xlfn.XLOOKUP(D1427, Organizations!C:C, Organizations!B:B, "")), "NO ORG NAME", IF(_xlfn.XLOOKUP(D1427, Organizations!C:C, Organizations!B:B, "")="", "NO PRIORITY", _xlfn.XLOOKUP(D1427, Organizations!C:C, Organizations!B:B, ""))))</f>
        <v>NO PRIORITY</v>
      </c>
      <c r="C1427" s="130"/>
      <c r="D1427" s="161"/>
      <c r="E1427" s="160"/>
      <c r="F1427" s="36"/>
      <c r="G1427" s="48"/>
      <c r="H1427" s="159"/>
      <c r="I1427" s="52"/>
      <c r="J1427" s="53"/>
      <c r="K1427" s="38"/>
      <c r="L1427" s="157"/>
      <c r="M1427" s="50"/>
      <c r="N1427" s="61"/>
      <c r="O1427" s="38" t="str">
        <f>IF(Q1427="", "NO PRIORITY", IF(ISNA(_xlfn.XLOOKUP(Q1427, Organizations!Q:Q, Organizations!P:P, "")), "NO ORG NAME", IF(_xlfn.XLOOKUP(Q1427, Organizations!Q:Q, Organizations!P:P, "")="", "NO PRIORITY", _xlfn.XLOOKUP(Q1427, Organizations!Q:Q, Organizations!P:P, ""))))</f>
        <v>NO PRIORITY</v>
      </c>
      <c r="R1427" s="9" t="str">
        <f t="shared" si="18"/>
        <v/>
      </c>
    </row>
    <row r="1428" spans="2:18" ht="30.2" customHeight="1">
      <c r="B1428" s="212" t="str">
        <f>IF(D1428="", "NO PRIORITY", IF(ISNA(_xlfn.XLOOKUP(D1428, Organizations!C:C, Organizations!B:B, "")), "NO ORG NAME", IF(_xlfn.XLOOKUP(D1428, Organizations!C:C, Organizations!B:B, "")="", "NO PRIORITY", _xlfn.XLOOKUP(D1428, Organizations!C:C, Organizations!B:B, ""))))</f>
        <v>NO PRIORITY</v>
      </c>
      <c r="C1428" s="130"/>
      <c r="D1428" s="161"/>
      <c r="E1428" s="160"/>
      <c r="F1428" s="36"/>
      <c r="G1428" s="48"/>
      <c r="H1428" s="159"/>
      <c r="I1428" s="52"/>
      <c r="J1428" s="53"/>
      <c r="K1428" s="38"/>
      <c r="L1428" s="157"/>
      <c r="M1428" s="50"/>
      <c r="N1428" s="61"/>
      <c r="O1428" s="38" t="str">
        <f>IF(Q1428="", "NO PRIORITY", IF(ISNA(_xlfn.XLOOKUP(Q1428, Organizations!Q:Q, Organizations!P:P, "")), "NO ORG NAME", IF(_xlfn.XLOOKUP(Q1428, Organizations!Q:Q, Organizations!P:P, "")="", "NO PRIORITY", _xlfn.XLOOKUP(Q1428, Organizations!Q:Q, Organizations!P:P, ""))))</f>
        <v>NO PRIORITY</v>
      </c>
      <c r="R1428" s="9" t="str">
        <f t="shared" si="18"/>
        <v/>
      </c>
    </row>
    <row r="1429" spans="2:18" ht="30.2" customHeight="1">
      <c r="B1429" s="212" t="str">
        <f>IF(D1429="", "NO PRIORITY", IF(ISNA(_xlfn.XLOOKUP(D1429, Organizations!C:C, Organizations!B:B, "")), "NO ORG NAME", IF(_xlfn.XLOOKUP(D1429, Organizations!C:C, Organizations!B:B, "")="", "NO PRIORITY", _xlfn.XLOOKUP(D1429, Organizations!C:C, Organizations!B:B, ""))))</f>
        <v>NO PRIORITY</v>
      </c>
      <c r="C1429" s="130"/>
      <c r="D1429" s="161"/>
      <c r="E1429" s="160"/>
      <c r="F1429" s="36"/>
      <c r="G1429" s="48"/>
      <c r="H1429" s="159"/>
      <c r="I1429" s="52"/>
      <c r="J1429" s="53"/>
      <c r="K1429" s="38"/>
      <c r="L1429" s="157"/>
      <c r="M1429" s="50"/>
      <c r="N1429" s="61"/>
      <c r="O1429" s="38" t="str">
        <f>IF(Q1429="", "NO PRIORITY", IF(ISNA(_xlfn.XLOOKUP(Q1429, Organizations!Q:Q, Organizations!P:P, "")), "NO ORG NAME", IF(_xlfn.XLOOKUP(Q1429, Organizations!Q:Q, Organizations!P:P, "")="", "NO PRIORITY", _xlfn.XLOOKUP(Q1429, Organizations!Q:Q, Organizations!P:P, ""))))</f>
        <v>NO PRIORITY</v>
      </c>
      <c r="R1429" s="9" t="str">
        <f t="shared" si="18"/>
        <v/>
      </c>
    </row>
    <row r="1430" spans="2:18" ht="30.2" customHeight="1">
      <c r="B1430" s="212" t="str">
        <f>IF(D1430="", "NO PRIORITY", IF(ISNA(_xlfn.XLOOKUP(D1430, Organizations!C:C, Organizations!B:B, "")), "NO ORG NAME", IF(_xlfn.XLOOKUP(D1430, Organizations!C:C, Organizations!B:B, "")="", "NO PRIORITY", _xlfn.XLOOKUP(D1430, Organizations!C:C, Organizations!B:B, ""))))</f>
        <v>NO PRIORITY</v>
      </c>
      <c r="C1430" s="130"/>
      <c r="D1430" s="161"/>
      <c r="E1430" s="160"/>
      <c r="F1430" s="36"/>
      <c r="G1430" s="48"/>
      <c r="H1430" s="159"/>
      <c r="I1430" s="52"/>
      <c r="J1430" s="53"/>
      <c r="K1430" s="38"/>
      <c r="L1430" s="157"/>
      <c r="M1430" s="50"/>
      <c r="N1430" s="61"/>
      <c r="O1430" s="38" t="str">
        <f>IF(Q1430="", "NO PRIORITY", IF(ISNA(_xlfn.XLOOKUP(Q1430, Organizations!Q:Q, Organizations!P:P, "")), "NO ORG NAME", IF(_xlfn.XLOOKUP(Q1430, Organizations!Q:Q, Organizations!P:P, "")="", "NO PRIORITY", _xlfn.XLOOKUP(Q1430, Organizations!Q:Q, Organizations!P:P, ""))))</f>
        <v>NO PRIORITY</v>
      </c>
      <c r="R1430" s="9" t="str">
        <f t="shared" si="18"/>
        <v/>
      </c>
    </row>
    <row r="1431" spans="2:18" ht="30.2" customHeight="1">
      <c r="B1431" s="212" t="str">
        <f>IF(D1431="", "NO PRIORITY", IF(ISNA(_xlfn.XLOOKUP(D1431, Organizations!C:C, Organizations!B:B, "")), "NO ORG NAME", IF(_xlfn.XLOOKUP(D1431, Organizations!C:C, Organizations!B:B, "")="", "NO PRIORITY", _xlfn.XLOOKUP(D1431, Organizations!C:C, Organizations!B:B, ""))))</f>
        <v>NO PRIORITY</v>
      </c>
      <c r="C1431" s="130"/>
      <c r="D1431" s="161"/>
      <c r="E1431" s="160"/>
      <c r="F1431" s="36"/>
      <c r="G1431" s="48"/>
      <c r="H1431" s="159"/>
      <c r="I1431" s="52"/>
      <c r="J1431" s="53"/>
      <c r="K1431" s="38"/>
      <c r="L1431" s="157"/>
      <c r="M1431" s="50"/>
      <c r="N1431" s="61"/>
      <c r="O1431" s="38" t="str">
        <f>IF(Q1431="", "NO PRIORITY", IF(ISNA(_xlfn.XLOOKUP(Q1431, Organizations!Q:Q, Organizations!P:P, "")), "NO ORG NAME", IF(_xlfn.XLOOKUP(Q1431, Organizations!Q:Q, Organizations!P:P, "")="", "NO PRIORITY", _xlfn.XLOOKUP(Q1431, Organizations!Q:Q, Organizations!P:P, ""))))</f>
        <v>NO PRIORITY</v>
      </c>
      <c r="R1431" s="9" t="str">
        <f t="shared" si="18"/>
        <v/>
      </c>
    </row>
    <row r="1432" spans="2:18" ht="30.2" customHeight="1">
      <c r="B1432" s="212" t="str">
        <f>IF(D1432="", "NO PRIORITY", IF(ISNA(_xlfn.XLOOKUP(D1432, Organizations!C:C, Organizations!B:B, "")), "NO ORG NAME", IF(_xlfn.XLOOKUP(D1432, Organizations!C:C, Organizations!B:B, "")="", "NO PRIORITY", _xlfn.XLOOKUP(D1432, Organizations!C:C, Organizations!B:B, ""))))</f>
        <v>NO PRIORITY</v>
      </c>
      <c r="C1432" s="130"/>
      <c r="D1432" s="161"/>
      <c r="E1432" s="160"/>
      <c r="F1432" s="36"/>
      <c r="G1432" s="48"/>
      <c r="H1432" s="159"/>
      <c r="I1432" s="52"/>
      <c r="J1432" s="53"/>
      <c r="K1432" s="38"/>
      <c r="L1432" s="157"/>
      <c r="M1432" s="50"/>
      <c r="N1432" s="61"/>
      <c r="O1432" s="38" t="str">
        <f>IF(Q1432="", "NO PRIORITY", IF(ISNA(_xlfn.XLOOKUP(Q1432, Organizations!Q:Q, Organizations!P:P, "")), "NO ORG NAME", IF(_xlfn.XLOOKUP(Q1432, Organizations!Q:Q, Organizations!P:P, "")="", "NO PRIORITY", _xlfn.XLOOKUP(Q1432, Organizations!Q:Q, Organizations!P:P, ""))))</f>
        <v>NO PRIORITY</v>
      </c>
      <c r="R1432" s="9" t="str">
        <f t="shared" si="18"/>
        <v/>
      </c>
    </row>
    <row r="1433" spans="2:18" ht="30.2" customHeight="1">
      <c r="B1433" s="212" t="str">
        <f>IF(D1433="", "NO PRIORITY", IF(ISNA(_xlfn.XLOOKUP(D1433, Organizations!C:C, Organizations!B:B, "")), "NO ORG NAME", IF(_xlfn.XLOOKUP(D1433, Organizations!C:C, Organizations!B:B, "")="", "NO PRIORITY", _xlfn.XLOOKUP(D1433, Organizations!C:C, Organizations!B:B, ""))))</f>
        <v>NO PRIORITY</v>
      </c>
      <c r="C1433" s="130"/>
      <c r="D1433" s="161"/>
      <c r="E1433" s="160"/>
      <c r="F1433" s="36"/>
      <c r="G1433" s="48"/>
      <c r="H1433" s="159"/>
      <c r="I1433" s="52"/>
      <c r="J1433" s="53"/>
      <c r="K1433" s="38"/>
      <c r="L1433" s="157"/>
      <c r="M1433" s="50"/>
      <c r="N1433" s="61"/>
      <c r="O1433" s="38" t="str">
        <f>IF(Q1433="", "NO PRIORITY", IF(ISNA(_xlfn.XLOOKUP(Q1433, Organizations!Q:Q, Organizations!P:P, "")), "NO ORG NAME", IF(_xlfn.XLOOKUP(Q1433, Organizations!Q:Q, Organizations!P:P, "")="", "NO PRIORITY", _xlfn.XLOOKUP(Q1433, Organizations!Q:Q, Organizations!P:P, ""))))</f>
        <v>NO PRIORITY</v>
      </c>
      <c r="R1433" s="9" t="str">
        <f t="shared" si="18"/>
        <v/>
      </c>
    </row>
    <row r="1434" spans="2:18" ht="30.2" customHeight="1">
      <c r="B1434" s="212" t="str">
        <f>IF(D1434="", "NO PRIORITY", IF(ISNA(_xlfn.XLOOKUP(D1434, Organizations!C:C, Organizations!B:B, "")), "NO ORG NAME", IF(_xlfn.XLOOKUP(D1434, Organizations!C:C, Organizations!B:B, "")="", "NO PRIORITY", _xlfn.XLOOKUP(D1434, Organizations!C:C, Organizations!B:B, ""))))</f>
        <v>NO PRIORITY</v>
      </c>
      <c r="C1434" s="130"/>
      <c r="D1434" s="161"/>
      <c r="E1434" s="160"/>
      <c r="F1434" s="36"/>
      <c r="G1434" s="48"/>
      <c r="H1434" s="159"/>
      <c r="I1434" s="52"/>
      <c r="J1434" s="53"/>
      <c r="K1434" s="38"/>
      <c r="L1434" s="157"/>
      <c r="M1434" s="50"/>
      <c r="N1434" s="61"/>
      <c r="O1434" s="38" t="str">
        <f>IF(Q1434="", "NO PRIORITY", IF(ISNA(_xlfn.XLOOKUP(Q1434, Organizations!Q:Q, Organizations!P:P, "")), "NO ORG NAME", IF(_xlfn.XLOOKUP(Q1434, Organizations!Q:Q, Organizations!P:P, "")="", "NO PRIORITY", _xlfn.XLOOKUP(Q1434, Organizations!Q:Q, Organizations!P:P, ""))))</f>
        <v>NO PRIORITY</v>
      </c>
      <c r="R1434" s="9" t="str">
        <f t="shared" si="18"/>
        <v/>
      </c>
    </row>
    <row r="1435" spans="2:18" ht="30.2" customHeight="1">
      <c r="B1435" s="212" t="str">
        <f>IF(D1435="", "NO PRIORITY", IF(ISNA(_xlfn.XLOOKUP(D1435, Organizations!C:C, Organizations!B:B, "")), "NO ORG NAME", IF(_xlfn.XLOOKUP(D1435, Organizations!C:C, Organizations!B:B, "")="", "NO PRIORITY", _xlfn.XLOOKUP(D1435, Organizations!C:C, Organizations!B:B, ""))))</f>
        <v>NO PRIORITY</v>
      </c>
      <c r="C1435" s="130"/>
      <c r="D1435" s="161"/>
      <c r="E1435" s="160"/>
      <c r="F1435" s="36"/>
      <c r="G1435" s="48"/>
      <c r="H1435" s="159"/>
      <c r="I1435" s="52"/>
      <c r="J1435" s="53"/>
      <c r="K1435" s="38"/>
      <c r="L1435" s="157"/>
      <c r="M1435" s="50"/>
      <c r="N1435" s="61"/>
      <c r="O1435" s="38" t="str">
        <f>IF(Q1435="", "NO PRIORITY", IF(ISNA(_xlfn.XLOOKUP(Q1435, Organizations!Q:Q, Organizations!P:P, "")), "NO ORG NAME", IF(_xlfn.XLOOKUP(Q1435, Organizations!Q:Q, Organizations!P:P, "")="", "NO PRIORITY", _xlfn.XLOOKUP(Q1435, Organizations!Q:Q, Organizations!P:P, ""))))</f>
        <v>NO PRIORITY</v>
      </c>
      <c r="R1435" s="9" t="str">
        <f t="shared" si="18"/>
        <v/>
      </c>
    </row>
    <row r="1436" spans="2:18" ht="30.2" customHeight="1">
      <c r="B1436" s="212" t="str">
        <f>IF(D1436="", "NO PRIORITY", IF(ISNA(_xlfn.XLOOKUP(D1436, Organizations!C:C, Organizations!B:B, "")), "NO ORG NAME", IF(_xlfn.XLOOKUP(D1436, Organizations!C:C, Organizations!B:B, "")="", "NO PRIORITY", _xlfn.XLOOKUP(D1436, Organizations!C:C, Organizations!B:B, ""))))</f>
        <v>NO PRIORITY</v>
      </c>
      <c r="C1436" s="130"/>
      <c r="D1436" s="161"/>
      <c r="E1436" s="160"/>
      <c r="F1436" s="36"/>
      <c r="G1436" s="48"/>
      <c r="H1436" s="159"/>
      <c r="I1436" s="52"/>
      <c r="J1436" s="53"/>
      <c r="K1436" s="38"/>
      <c r="L1436" s="157"/>
      <c r="M1436" s="50"/>
      <c r="N1436" s="61"/>
      <c r="O1436" s="38" t="str">
        <f>IF(Q1436="", "NO PRIORITY", IF(ISNA(_xlfn.XLOOKUP(Q1436, Organizations!Q:Q, Organizations!P:P, "")), "NO ORG NAME", IF(_xlfn.XLOOKUP(Q1436, Organizations!Q:Q, Organizations!P:P, "")="", "NO PRIORITY", _xlfn.XLOOKUP(Q1436, Organizations!Q:Q, Organizations!P:P, ""))))</f>
        <v>NO PRIORITY</v>
      </c>
      <c r="R1436" s="9" t="str">
        <f t="shared" si="18"/>
        <v/>
      </c>
    </row>
    <row r="1437" spans="2:18" ht="30.2" customHeight="1">
      <c r="B1437" s="212" t="str">
        <f>IF(D1437="", "NO PRIORITY", IF(ISNA(_xlfn.XLOOKUP(D1437, Organizations!C:C, Organizations!B:B, "")), "NO ORG NAME", IF(_xlfn.XLOOKUP(D1437, Organizations!C:C, Organizations!B:B, "")="", "NO PRIORITY", _xlfn.XLOOKUP(D1437, Organizations!C:C, Organizations!B:B, ""))))</f>
        <v>NO PRIORITY</v>
      </c>
      <c r="C1437" s="130"/>
      <c r="D1437" s="161"/>
      <c r="E1437" s="160"/>
      <c r="F1437" s="36"/>
      <c r="G1437" s="48"/>
      <c r="H1437" s="159"/>
      <c r="I1437" s="52"/>
      <c r="J1437" s="53"/>
      <c r="K1437" s="38"/>
      <c r="L1437" s="157"/>
      <c r="M1437" s="50"/>
      <c r="N1437" s="61"/>
      <c r="O1437" s="38" t="str">
        <f>IF(Q1437="", "NO PRIORITY", IF(ISNA(_xlfn.XLOOKUP(Q1437, Organizations!Q:Q, Organizations!P:P, "")), "NO ORG NAME", IF(_xlfn.XLOOKUP(Q1437, Organizations!Q:Q, Organizations!P:P, "")="", "NO PRIORITY", _xlfn.XLOOKUP(Q1437, Organizations!Q:Q, Organizations!P:P, ""))))</f>
        <v>NO PRIORITY</v>
      </c>
      <c r="R1437" s="9" t="str">
        <f t="shared" si="18"/>
        <v/>
      </c>
    </row>
    <row r="1438" spans="2:18" ht="30.2" customHeight="1">
      <c r="B1438" s="212" t="str">
        <f>IF(D1438="", "NO PRIORITY", IF(ISNA(_xlfn.XLOOKUP(D1438, Organizations!C:C, Organizations!B:B, "")), "NO ORG NAME", IF(_xlfn.XLOOKUP(D1438, Organizations!C:C, Organizations!B:B, "")="", "NO PRIORITY", _xlfn.XLOOKUP(D1438, Organizations!C:C, Organizations!B:B, ""))))</f>
        <v>NO PRIORITY</v>
      </c>
      <c r="C1438" s="130"/>
      <c r="D1438" s="161"/>
      <c r="E1438" s="160"/>
      <c r="F1438" s="36"/>
      <c r="G1438" s="48"/>
      <c r="H1438" s="159"/>
      <c r="I1438" s="52"/>
      <c r="J1438" s="53"/>
      <c r="K1438" s="38"/>
      <c r="L1438" s="157"/>
      <c r="M1438" s="50"/>
      <c r="N1438" s="61"/>
      <c r="O1438" s="38" t="str">
        <f>IF(Q1438="", "NO PRIORITY", IF(ISNA(_xlfn.XLOOKUP(Q1438, Organizations!Q:Q, Organizations!P:P, "")), "NO ORG NAME", IF(_xlfn.XLOOKUP(Q1438, Organizations!Q:Q, Organizations!P:P, "")="", "NO PRIORITY", _xlfn.XLOOKUP(Q1438, Organizations!Q:Q, Organizations!P:P, ""))))</f>
        <v>NO PRIORITY</v>
      </c>
      <c r="R1438" s="9" t="str">
        <f t="shared" si="18"/>
        <v/>
      </c>
    </row>
    <row r="1439" spans="2:18" ht="30.2" customHeight="1">
      <c r="B1439" s="212" t="str">
        <f>IF(D1439="", "NO PRIORITY", IF(ISNA(_xlfn.XLOOKUP(D1439, Organizations!C:C, Organizations!B:B, "")), "NO ORG NAME", IF(_xlfn.XLOOKUP(D1439, Organizations!C:C, Organizations!B:B, "")="", "NO PRIORITY", _xlfn.XLOOKUP(D1439, Organizations!C:C, Organizations!B:B, ""))))</f>
        <v>NO PRIORITY</v>
      </c>
      <c r="C1439" s="130"/>
      <c r="D1439" s="161"/>
      <c r="E1439" s="160"/>
      <c r="F1439" s="36"/>
      <c r="G1439" s="48"/>
      <c r="H1439" s="159"/>
      <c r="I1439" s="52"/>
      <c r="J1439" s="53"/>
      <c r="K1439" s="38"/>
      <c r="L1439" s="157"/>
      <c r="M1439" s="50"/>
      <c r="N1439" s="61"/>
      <c r="O1439" s="38" t="str">
        <f>IF(Q1439="", "NO PRIORITY", IF(ISNA(_xlfn.XLOOKUP(Q1439, Organizations!Q:Q, Organizations!P:P, "")), "NO ORG NAME", IF(_xlfn.XLOOKUP(Q1439, Organizations!Q:Q, Organizations!P:P, "")="", "NO PRIORITY", _xlfn.XLOOKUP(Q1439, Organizations!Q:Q, Organizations!P:P, ""))))</f>
        <v>NO PRIORITY</v>
      </c>
      <c r="R1439" s="9" t="str">
        <f t="shared" si="18"/>
        <v/>
      </c>
    </row>
    <row r="1440" spans="2:18" ht="30.2" customHeight="1">
      <c r="B1440" s="212" t="str">
        <f>IF(D1440="", "NO PRIORITY", IF(ISNA(_xlfn.XLOOKUP(D1440, Organizations!C:C, Organizations!B:B, "")), "NO ORG NAME", IF(_xlfn.XLOOKUP(D1440, Organizations!C:C, Organizations!B:B, "")="", "NO PRIORITY", _xlfn.XLOOKUP(D1440, Organizations!C:C, Organizations!B:B, ""))))</f>
        <v>NO PRIORITY</v>
      </c>
      <c r="C1440" s="130"/>
      <c r="D1440" s="161"/>
      <c r="E1440" s="160"/>
      <c r="F1440" s="36"/>
      <c r="G1440" s="48"/>
      <c r="H1440" s="159"/>
      <c r="I1440" s="52"/>
      <c r="J1440" s="53"/>
      <c r="K1440" s="38"/>
      <c r="L1440" s="157"/>
      <c r="M1440" s="50"/>
      <c r="N1440" s="61"/>
      <c r="O1440" s="38" t="str">
        <f>IF(Q1440="", "NO PRIORITY", IF(ISNA(_xlfn.XLOOKUP(Q1440, Organizations!Q:Q, Organizations!P:P, "")), "NO ORG NAME", IF(_xlfn.XLOOKUP(Q1440, Organizations!Q:Q, Organizations!P:P, "")="", "NO PRIORITY", _xlfn.XLOOKUP(Q1440, Organizations!Q:Q, Organizations!P:P, ""))))</f>
        <v>NO PRIORITY</v>
      </c>
      <c r="R1440" s="9" t="str">
        <f t="shared" si="18"/>
        <v/>
      </c>
    </row>
    <row r="1441" spans="2:18" ht="30.2" customHeight="1">
      <c r="B1441" s="212" t="str">
        <f>IF(D1441="", "NO PRIORITY", IF(ISNA(_xlfn.XLOOKUP(D1441, Organizations!C:C, Organizations!B:B, "")), "NO ORG NAME", IF(_xlfn.XLOOKUP(D1441, Organizations!C:C, Organizations!B:B, "")="", "NO PRIORITY", _xlfn.XLOOKUP(D1441, Organizations!C:C, Organizations!B:B, ""))))</f>
        <v>NO PRIORITY</v>
      </c>
      <c r="C1441" s="130"/>
      <c r="D1441" s="161"/>
      <c r="E1441" s="160"/>
      <c r="F1441" s="36"/>
      <c r="G1441" s="48"/>
      <c r="H1441" s="159"/>
      <c r="I1441" s="52"/>
      <c r="J1441" s="53"/>
      <c r="K1441" s="38"/>
      <c r="L1441" s="157"/>
      <c r="M1441" s="50"/>
      <c r="N1441" s="61"/>
      <c r="O1441" s="38" t="str">
        <f>IF(Q1441="", "NO PRIORITY", IF(ISNA(_xlfn.XLOOKUP(Q1441, Organizations!Q:Q, Organizations!P:P, "")), "NO ORG NAME", IF(_xlfn.XLOOKUP(Q1441, Organizations!Q:Q, Organizations!P:P, "")="", "NO PRIORITY", _xlfn.XLOOKUP(Q1441, Organizations!Q:Q, Organizations!P:P, ""))))</f>
        <v>NO PRIORITY</v>
      </c>
      <c r="R1441" s="9" t="str">
        <f t="shared" si="18"/>
        <v/>
      </c>
    </row>
    <row r="1442" spans="2:18" ht="30.2" customHeight="1">
      <c r="B1442" s="212" t="str">
        <f>IF(D1442="", "NO PRIORITY", IF(ISNA(_xlfn.XLOOKUP(D1442, Organizations!C:C, Organizations!B:B, "")), "NO ORG NAME", IF(_xlfn.XLOOKUP(D1442, Organizations!C:C, Organizations!B:B, "")="", "NO PRIORITY", _xlfn.XLOOKUP(D1442, Organizations!C:C, Organizations!B:B, ""))))</f>
        <v>NO PRIORITY</v>
      </c>
      <c r="C1442" s="130"/>
      <c r="D1442" s="161"/>
      <c r="E1442" s="160"/>
      <c r="F1442" s="36"/>
      <c r="G1442" s="48"/>
      <c r="H1442" s="159"/>
      <c r="I1442" s="52"/>
      <c r="J1442" s="53"/>
      <c r="K1442" s="38"/>
      <c r="L1442" s="157"/>
      <c r="M1442" s="50"/>
      <c r="N1442" s="61"/>
      <c r="O1442" s="38" t="str">
        <f>IF(Q1442="", "NO PRIORITY", IF(ISNA(_xlfn.XLOOKUP(Q1442, Organizations!Q:Q, Organizations!P:P, "")), "NO ORG NAME", IF(_xlfn.XLOOKUP(Q1442, Organizations!Q:Q, Organizations!P:P, "")="", "NO PRIORITY", _xlfn.XLOOKUP(Q1442, Organizations!Q:Q, Organizations!P:P, ""))))</f>
        <v>NO PRIORITY</v>
      </c>
      <c r="R1442" s="9" t="str">
        <f t="shared" si="18"/>
        <v/>
      </c>
    </row>
    <row r="1443" spans="2:18" ht="30.2" customHeight="1">
      <c r="B1443" s="212" t="str">
        <f>IF(D1443="", "NO PRIORITY", IF(ISNA(_xlfn.XLOOKUP(D1443, Organizations!C:C, Organizations!B:B, "")), "NO ORG NAME", IF(_xlfn.XLOOKUP(D1443, Organizations!C:C, Organizations!B:B, "")="", "NO PRIORITY", _xlfn.XLOOKUP(D1443, Organizations!C:C, Organizations!B:B, ""))))</f>
        <v>NO PRIORITY</v>
      </c>
      <c r="C1443" s="130"/>
      <c r="D1443" s="161"/>
      <c r="E1443" s="160"/>
      <c r="F1443" s="36"/>
      <c r="G1443" s="48"/>
      <c r="H1443" s="159"/>
      <c r="I1443" s="52"/>
      <c r="J1443" s="53"/>
      <c r="K1443" s="38"/>
      <c r="L1443" s="157"/>
      <c r="M1443" s="50"/>
      <c r="N1443" s="61"/>
      <c r="O1443" s="38" t="str">
        <f>IF(Q1443="", "NO PRIORITY", IF(ISNA(_xlfn.XLOOKUP(Q1443, Organizations!Q:Q, Organizations!P:P, "")), "NO ORG NAME", IF(_xlfn.XLOOKUP(Q1443, Organizations!Q:Q, Organizations!P:P, "")="", "NO PRIORITY", _xlfn.XLOOKUP(Q1443, Organizations!Q:Q, Organizations!P:P, ""))))</f>
        <v>NO PRIORITY</v>
      </c>
      <c r="R1443" s="9" t="str">
        <f t="shared" si="18"/>
        <v/>
      </c>
    </row>
    <row r="1444" spans="2:18" ht="30.2" customHeight="1">
      <c r="B1444" s="212" t="str">
        <f>IF(D1444="", "NO PRIORITY", IF(ISNA(_xlfn.XLOOKUP(D1444, Organizations!C:C, Organizations!B:B, "")), "NO ORG NAME", IF(_xlfn.XLOOKUP(D1444, Organizations!C:C, Organizations!B:B, "")="", "NO PRIORITY", _xlfn.XLOOKUP(D1444, Organizations!C:C, Organizations!B:B, ""))))</f>
        <v>NO PRIORITY</v>
      </c>
      <c r="C1444" s="130"/>
      <c r="D1444" s="161"/>
      <c r="E1444" s="160"/>
      <c r="F1444" s="36"/>
      <c r="G1444" s="48"/>
      <c r="H1444" s="159"/>
      <c r="I1444" s="52"/>
      <c r="J1444" s="53"/>
      <c r="K1444" s="38"/>
      <c r="L1444" s="157"/>
      <c r="M1444" s="50"/>
      <c r="N1444" s="61"/>
      <c r="O1444" s="38" t="str">
        <f>IF(Q1444="", "NO PRIORITY", IF(ISNA(_xlfn.XLOOKUP(Q1444, Organizations!Q:Q, Organizations!P:P, "")), "NO ORG NAME", IF(_xlfn.XLOOKUP(Q1444, Organizations!Q:Q, Organizations!P:P, "")="", "NO PRIORITY", _xlfn.XLOOKUP(Q1444, Organizations!Q:Q, Organizations!P:P, ""))))</f>
        <v>NO PRIORITY</v>
      </c>
      <c r="R1444" s="9" t="str">
        <f t="shared" si="18"/>
        <v/>
      </c>
    </row>
    <row r="1445" spans="2:18" ht="30.2" customHeight="1">
      <c r="B1445" s="212" t="str">
        <f>IF(D1445="", "NO PRIORITY", IF(ISNA(_xlfn.XLOOKUP(D1445, Organizations!C:C, Organizations!B:B, "")), "NO ORG NAME", IF(_xlfn.XLOOKUP(D1445, Organizations!C:C, Organizations!B:B, "")="", "NO PRIORITY", _xlfn.XLOOKUP(D1445, Organizations!C:C, Organizations!B:B, ""))))</f>
        <v>NO PRIORITY</v>
      </c>
      <c r="C1445" s="130"/>
      <c r="D1445" s="161"/>
      <c r="E1445" s="160"/>
      <c r="F1445" s="36"/>
      <c r="G1445" s="48"/>
      <c r="H1445" s="159"/>
      <c r="I1445" s="52"/>
      <c r="J1445" s="53"/>
      <c r="K1445" s="38"/>
      <c r="L1445" s="157"/>
      <c r="M1445" s="50"/>
      <c r="N1445" s="61"/>
      <c r="O1445" s="38" t="str">
        <f>IF(Q1445="", "NO PRIORITY", IF(ISNA(_xlfn.XLOOKUP(Q1445, Organizations!Q:Q, Organizations!P:P, "")), "NO ORG NAME", IF(_xlfn.XLOOKUP(Q1445, Organizations!Q:Q, Organizations!P:P, "")="", "NO PRIORITY", _xlfn.XLOOKUP(Q1445, Organizations!Q:Q, Organizations!P:P, ""))))</f>
        <v>NO PRIORITY</v>
      </c>
      <c r="R1445" s="9" t="str">
        <f t="shared" si="18"/>
        <v/>
      </c>
    </row>
    <row r="1446" spans="2:18" ht="30.2" customHeight="1">
      <c r="B1446" s="212" t="str">
        <f>IF(D1446="", "NO PRIORITY", IF(ISNA(_xlfn.XLOOKUP(D1446, Organizations!C:C, Organizations!B:B, "")), "NO ORG NAME", IF(_xlfn.XLOOKUP(D1446, Organizations!C:C, Organizations!B:B, "")="", "NO PRIORITY", _xlfn.XLOOKUP(D1446, Organizations!C:C, Organizations!B:B, ""))))</f>
        <v>NO PRIORITY</v>
      </c>
      <c r="C1446" s="130"/>
      <c r="D1446" s="161"/>
      <c r="E1446" s="160"/>
      <c r="F1446" s="36"/>
      <c r="G1446" s="48"/>
      <c r="H1446" s="159"/>
      <c r="I1446" s="52"/>
      <c r="J1446" s="53"/>
      <c r="K1446" s="38"/>
      <c r="L1446" s="157"/>
      <c r="M1446" s="50"/>
      <c r="N1446" s="61"/>
      <c r="O1446" s="38" t="str">
        <f>IF(Q1446="", "NO PRIORITY", IF(ISNA(_xlfn.XLOOKUP(Q1446, Organizations!Q:Q, Organizations!P:P, "")), "NO ORG NAME", IF(_xlfn.XLOOKUP(Q1446, Organizations!Q:Q, Organizations!P:P, "")="", "NO PRIORITY", _xlfn.XLOOKUP(Q1446, Organizations!Q:Q, Organizations!P:P, ""))))</f>
        <v>NO PRIORITY</v>
      </c>
      <c r="R1446" s="9" t="str">
        <f t="shared" si="18"/>
        <v/>
      </c>
    </row>
    <row r="1447" spans="2:18" ht="30.2" customHeight="1">
      <c r="B1447" s="212" t="str">
        <f>IF(D1447="", "NO PRIORITY", IF(ISNA(_xlfn.XLOOKUP(D1447, Organizations!C:C, Organizations!B:B, "")), "NO ORG NAME", IF(_xlfn.XLOOKUP(D1447, Organizations!C:C, Organizations!B:B, "")="", "NO PRIORITY", _xlfn.XLOOKUP(D1447, Organizations!C:C, Organizations!B:B, ""))))</f>
        <v>NO PRIORITY</v>
      </c>
      <c r="C1447" s="130"/>
      <c r="D1447" s="161"/>
      <c r="E1447" s="160"/>
      <c r="F1447" s="36"/>
      <c r="G1447" s="48"/>
      <c r="H1447" s="159"/>
      <c r="I1447" s="52"/>
      <c r="J1447" s="53"/>
      <c r="K1447" s="38"/>
      <c r="L1447" s="157"/>
      <c r="M1447" s="50"/>
      <c r="N1447" s="61"/>
      <c r="O1447" s="38" t="str">
        <f>IF(Q1447="", "NO PRIORITY", IF(ISNA(_xlfn.XLOOKUP(Q1447, Organizations!Q:Q, Organizations!P:P, "")), "NO ORG NAME", IF(_xlfn.XLOOKUP(Q1447, Organizations!Q:Q, Organizations!P:P, "")="", "NO PRIORITY", _xlfn.XLOOKUP(Q1447, Organizations!Q:Q, Organizations!P:P, ""))))</f>
        <v>NO PRIORITY</v>
      </c>
      <c r="R1447" s="9" t="str">
        <f t="shared" si="18"/>
        <v/>
      </c>
    </row>
    <row r="1448" spans="2:18" ht="30.2" customHeight="1">
      <c r="B1448" s="212" t="str">
        <f>IF(D1448="", "NO PRIORITY", IF(ISNA(_xlfn.XLOOKUP(D1448, Organizations!C:C, Organizations!B:B, "")), "NO ORG NAME", IF(_xlfn.XLOOKUP(D1448, Organizations!C:C, Organizations!B:B, "")="", "NO PRIORITY", _xlfn.XLOOKUP(D1448, Organizations!C:C, Organizations!B:B, ""))))</f>
        <v>NO PRIORITY</v>
      </c>
      <c r="C1448" s="130"/>
      <c r="D1448" s="161"/>
      <c r="E1448" s="160"/>
      <c r="F1448" s="36"/>
      <c r="G1448" s="48"/>
      <c r="H1448" s="159"/>
      <c r="I1448" s="52"/>
      <c r="J1448" s="53"/>
      <c r="K1448" s="38"/>
      <c r="L1448" s="157"/>
      <c r="M1448" s="50"/>
      <c r="N1448" s="61"/>
      <c r="O1448" s="38" t="str">
        <f>IF(Q1448="", "NO PRIORITY", IF(ISNA(_xlfn.XLOOKUP(Q1448, Organizations!Q:Q, Organizations!P:P, "")), "NO ORG NAME", IF(_xlfn.XLOOKUP(Q1448, Organizations!Q:Q, Organizations!P:P, "")="", "NO PRIORITY", _xlfn.XLOOKUP(Q1448, Organizations!Q:Q, Organizations!P:P, ""))))</f>
        <v>NO PRIORITY</v>
      </c>
      <c r="R1448" s="9" t="str">
        <f t="shared" si="18"/>
        <v/>
      </c>
    </row>
    <row r="1449" spans="2:18" ht="30.2" customHeight="1">
      <c r="B1449" s="212" t="str">
        <f>IF(D1449="", "NO PRIORITY", IF(ISNA(_xlfn.XLOOKUP(D1449, Organizations!C:C, Organizations!B:B, "")), "NO ORG NAME", IF(_xlfn.XLOOKUP(D1449, Organizations!C:C, Organizations!B:B, "")="", "NO PRIORITY", _xlfn.XLOOKUP(D1449, Organizations!C:C, Organizations!B:B, ""))))</f>
        <v>NO PRIORITY</v>
      </c>
      <c r="C1449" s="130"/>
      <c r="D1449" s="161"/>
      <c r="E1449" s="160"/>
      <c r="F1449" s="36"/>
      <c r="G1449" s="48"/>
      <c r="H1449" s="159"/>
      <c r="I1449" s="52"/>
      <c r="J1449" s="53"/>
      <c r="K1449" s="38"/>
      <c r="L1449" s="157"/>
      <c r="M1449" s="50"/>
      <c r="N1449" s="61"/>
      <c r="O1449" s="38" t="str">
        <f>IF(Q1449="", "NO PRIORITY", IF(ISNA(_xlfn.XLOOKUP(Q1449, Organizations!Q:Q, Organizations!P:P, "")), "NO ORG NAME", IF(_xlfn.XLOOKUP(Q1449, Organizations!Q:Q, Organizations!P:P, "")="", "NO PRIORITY", _xlfn.XLOOKUP(Q1449, Organizations!Q:Q, Organizations!P:P, ""))))</f>
        <v>NO PRIORITY</v>
      </c>
      <c r="R1449" s="9" t="str">
        <f t="shared" si="18"/>
        <v/>
      </c>
    </row>
    <row r="1450" spans="2:18" ht="30.2" customHeight="1">
      <c r="B1450" s="212" t="str">
        <f>IF(D1450="", "NO PRIORITY", IF(ISNA(_xlfn.XLOOKUP(D1450, Organizations!C:C, Organizations!B:B, "")), "NO ORG NAME", IF(_xlfn.XLOOKUP(D1450, Organizations!C:C, Organizations!B:B, "")="", "NO PRIORITY", _xlfn.XLOOKUP(D1450, Organizations!C:C, Organizations!B:B, ""))))</f>
        <v>NO PRIORITY</v>
      </c>
      <c r="C1450" s="130"/>
      <c r="D1450" s="161"/>
      <c r="E1450" s="160"/>
      <c r="F1450" s="36"/>
      <c r="G1450" s="48"/>
      <c r="H1450" s="159"/>
      <c r="I1450" s="52"/>
      <c r="J1450" s="53"/>
      <c r="K1450" s="38"/>
      <c r="L1450" s="157"/>
      <c r="M1450" s="50"/>
      <c r="N1450" s="61"/>
      <c r="O1450" s="38" t="str">
        <f>IF(Q1450="", "NO PRIORITY", IF(ISNA(_xlfn.XLOOKUP(Q1450, Organizations!Q:Q, Organizations!P:P, "")), "NO ORG NAME", IF(_xlfn.XLOOKUP(Q1450, Organizations!Q:Q, Organizations!P:P, "")="", "NO PRIORITY", _xlfn.XLOOKUP(Q1450, Organizations!Q:Q, Organizations!P:P, ""))))</f>
        <v>NO PRIORITY</v>
      </c>
      <c r="R1450" s="9" t="str">
        <f t="shared" si="18"/>
        <v/>
      </c>
    </row>
    <row r="1451" spans="2:18" ht="30.2" customHeight="1">
      <c r="B1451" s="212" t="str">
        <f>IF(D1451="", "NO PRIORITY", IF(ISNA(_xlfn.XLOOKUP(D1451, Organizations!C:C, Organizations!B:B, "")), "NO ORG NAME", IF(_xlfn.XLOOKUP(D1451, Organizations!C:C, Organizations!B:B, "")="", "NO PRIORITY", _xlfn.XLOOKUP(D1451, Organizations!C:C, Organizations!B:B, ""))))</f>
        <v>NO PRIORITY</v>
      </c>
      <c r="C1451" s="130"/>
      <c r="D1451" s="161"/>
      <c r="E1451" s="160"/>
      <c r="F1451" s="36"/>
      <c r="G1451" s="48"/>
      <c r="H1451" s="159"/>
      <c r="I1451" s="52"/>
      <c r="J1451" s="53"/>
      <c r="K1451" s="38"/>
      <c r="L1451" s="157"/>
      <c r="M1451" s="50"/>
      <c r="N1451" s="61"/>
      <c r="O1451" s="38" t="str">
        <f>IF(Q1451="", "NO PRIORITY", IF(ISNA(_xlfn.XLOOKUP(Q1451, Organizations!Q:Q, Organizations!P:P, "")), "NO ORG NAME", IF(_xlfn.XLOOKUP(Q1451, Organizations!Q:Q, Organizations!P:P, "")="", "NO PRIORITY", _xlfn.XLOOKUP(Q1451, Organizations!Q:Q, Organizations!P:P, ""))))</f>
        <v>NO PRIORITY</v>
      </c>
      <c r="R1451" s="9" t="str">
        <f t="shared" si="18"/>
        <v/>
      </c>
    </row>
    <row r="1452" spans="2:18" ht="30.2" customHeight="1">
      <c r="B1452" s="212" t="str">
        <f>IF(D1452="", "NO PRIORITY", IF(ISNA(_xlfn.XLOOKUP(D1452, Organizations!C:C, Organizations!B:B, "")), "NO ORG NAME", IF(_xlfn.XLOOKUP(D1452, Organizations!C:C, Organizations!B:B, "")="", "NO PRIORITY", _xlfn.XLOOKUP(D1452, Organizations!C:C, Organizations!B:B, ""))))</f>
        <v>NO PRIORITY</v>
      </c>
      <c r="C1452" s="130"/>
      <c r="D1452" s="161"/>
      <c r="E1452" s="160"/>
      <c r="F1452" s="36"/>
      <c r="G1452" s="48"/>
      <c r="H1452" s="159"/>
      <c r="I1452" s="52"/>
      <c r="J1452" s="53"/>
      <c r="K1452" s="38"/>
      <c r="L1452" s="157"/>
      <c r="M1452" s="50"/>
      <c r="N1452" s="61"/>
      <c r="O1452" s="38" t="str">
        <f>IF(Q1452="", "NO PRIORITY", IF(ISNA(_xlfn.XLOOKUP(Q1452, Organizations!Q:Q, Organizations!P:P, "")), "NO ORG NAME", IF(_xlfn.XLOOKUP(Q1452, Organizations!Q:Q, Organizations!P:P, "")="", "NO PRIORITY", _xlfn.XLOOKUP(Q1452, Organizations!Q:Q, Organizations!P:P, ""))))</f>
        <v>NO PRIORITY</v>
      </c>
      <c r="R1452" s="9" t="str">
        <f t="shared" si="18"/>
        <v/>
      </c>
    </row>
    <row r="1453" spans="2:18" ht="30.2" customHeight="1">
      <c r="B1453" s="212" t="str">
        <f>IF(D1453="", "NO PRIORITY", IF(ISNA(_xlfn.XLOOKUP(D1453, Organizations!C:C, Organizations!B:B, "")), "NO ORG NAME", IF(_xlfn.XLOOKUP(D1453, Organizations!C:C, Organizations!B:B, "")="", "NO PRIORITY", _xlfn.XLOOKUP(D1453, Organizations!C:C, Organizations!B:B, ""))))</f>
        <v>NO PRIORITY</v>
      </c>
      <c r="C1453" s="130"/>
      <c r="D1453" s="161"/>
      <c r="E1453" s="160"/>
      <c r="F1453" s="36"/>
      <c r="G1453" s="48"/>
      <c r="H1453" s="159"/>
      <c r="I1453" s="52"/>
      <c r="J1453" s="53"/>
      <c r="K1453" s="38"/>
      <c r="L1453" s="157"/>
      <c r="M1453" s="50"/>
      <c r="N1453" s="61"/>
      <c r="O1453" s="38" t="str">
        <f>IF(Q1453="", "NO PRIORITY", IF(ISNA(_xlfn.XLOOKUP(Q1453, Organizations!Q:Q, Organizations!P:P, "")), "NO ORG NAME", IF(_xlfn.XLOOKUP(Q1453, Organizations!Q:Q, Organizations!P:P, "")="", "NO PRIORITY", _xlfn.XLOOKUP(Q1453, Organizations!Q:Q, Organizations!P:P, ""))))</f>
        <v>NO PRIORITY</v>
      </c>
      <c r="R1453" s="9" t="str">
        <f t="shared" si="18"/>
        <v/>
      </c>
    </row>
    <row r="1454" spans="2:18" ht="30.2" customHeight="1">
      <c r="B1454" s="212" t="str">
        <f>IF(D1454="", "NO PRIORITY", IF(ISNA(_xlfn.XLOOKUP(D1454, Organizations!C:C, Organizations!B:B, "")), "NO ORG NAME", IF(_xlfn.XLOOKUP(D1454, Organizations!C:C, Organizations!B:B, "")="", "NO PRIORITY", _xlfn.XLOOKUP(D1454, Organizations!C:C, Organizations!B:B, ""))))</f>
        <v>NO PRIORITY</v>
      </c>
      <c r="C1454" s="130"/>
      <c r="D1454" s="161"/>
      <c r="E1454" s="160"/>
      <c r="F1454" s="36"/>
      <c r="G1454" s="48"/>
      <c r="H1454" s="159"/>
      <c r="I1454" s="52"/>
      <c r="J1454" s="53"/>
      <c r="K1454" s="38"/>
      <c r="L1454" s="157"/>
      <c r="M1454" s="50"/>
      <c r="N1454" s="61"/>
      <c r="O1454" s="38" t="str">
        <f>IF(Q1454="", "NO PRIORITY", IF(ISNA(_xlfn.XLOOKUP(Q1454, Organizations!Q:Q, Organizations!P:P, "")), "NO ORG NAME", IF(_xlfn.XLOOKUP(Q1454, Organizations!Q:Q, Organizations!P:P, "")="", "NO PRIORITY", _xlfn.XLOOKUP(Q1454, Organizations!Q:Q, Organizations!P:P, ""))))</f>
        <v>NO PRIORITY</v>
      </c>
      <c r="R1454" s="9" t="str">
        <f t="shared" si="18"/>
        <v/>
      </c>
    </row>
    <row r="1455" spans="2:18" ht="30.2" customHeight="1">
      <c r="B1455" s="212" t="str">
        <f>IF(D1455="", "NO PRIORITY", IF(ISNA(_xlfn.XLOOKUP(D1455, Organizations!C:C, Organizations!B:B, "")), "NO ORG NAME", IF(_xlfn.XLOOKUP(D1455, Organizations!C:C, Organizations!B:B, "")="", "NO PRIORITY", _xlfn.XLOOKUP(D1455, Organizations!C:C, Organizations!B:B, ""))))</f>
        <v>NO PRIORITY</v>
      </c>
      <c r="C1455" s="130"/>
      <c r="D1455" s="161"/>
      <c r="E1455" s="160"/>
      <c r="F1455" s="36"/>
      <c r="G1455" s="48"/>
      <c r="H1455" s="159"/>
      <c r="I1455" s="52"/>
      <c r="J1455" s="53"/>
      <c r="K1455" s="38"/>
      <c r="L1455" s="157"/>
      <c r="M1455" s="50"/>
      <c r="N1455" s="61"/>
      <c r="O1455" s="38" t="str">
        <f>IF(Q1455="", "NO PRIORITY", IF(ISNA(_xlfn.XLOOKUP(Q1455, Organizations!Q:Q, Organizations!P:P, "")), "NO ORG NAME", IF(_xlfn.XLOOKUP(Q1455, Organizations!Q:Q, Organizations!P:P, "")="", "NO PRIORITY", _xlfn.XLOOKUP(Q1455, Organizations!Q:Q, Organizations!P:P, ""))))</f>
        <v>NO PRIORITY</v>
      </c>
      <c r="R1455" s="9" t="str">
        <f t="shared" si="18"/>
        <v/>
      </c>
    </row>
    <row r="1456" spans="2:18" ht="30.2" customHeight="1">
      <c r="B1456" s="212" t="str">
        <f>IF(D1456="", "NO PRIORITY", IF(ISNA(_xlfn.XLOOKUP(D1456, Organizations!C:C, Organizations!B:B, "")), "NO ORG NAME", IF(_xlfn.XLOOKUP(D1456, Organizations!C:C, Organizations!B:B, "")="", "NO PRIORITY", _xlfn.XLOOKUP(D1456, Organizations!C:C, Organizations!B:B, ""))))</f>
        <v>NO PRIORITY</v>
      </c>
      <c r="C1456" s="130"/>
      <c r="D1456" s="161"/>
      <c r="E1456" s="160"/>
      <c r="F1456" s="36"/>
      <c r="G1456" s="48"/>
      <c r="H1456" s="159"/>
      <c r="I1456" s="52"/>
      <c r="J1456" s="53"/>
      <c r="K1456" s="38"/>
      <c r="L1456" s="157"/>
      <c r="M1456" s="50"/>
      <c r="N1456" s="61"/>
      <c r="O1456" s="38" t="str">
        <f>IF(Q1456="", "NO PRIORITY", IF(ISNA(_xlfn.XLOOKUP(Q1456, Organizations!Q:Q, Organizations!P:P, "")), "NO ORG NAME", IF(_xlfn.XLOOKUP(Q1456, Organizations!Q:Q, Organizations!P:P, "")="", "NO PRIORITY", _xlfn.XLOOKUP(Q1456, Organizations!Q:Q, Organizations!P:P, ""))))</f>
        <v>NO PRIORITY</v>
      </c>
      <c r="R1456" s="9" t="str">
        <f t="shared" si="18"/>
        <v/>
      </c>
    </row>
    <row r="1457" spans="2:18" ht="30.2" customHeight="1">
      <c r="B1457" s="212" t="str">
        <f>IF(D1457="", "NO PRIORITY", IF(ISNA(_xlfn.XLOOKUP(D1457, Organizations!C:C, Organizations!B:B, "")), "NO ORG NAME", IF(_xlfn.XLOOKUP(D1457, Organizations!C:C, Organizations!B:B, "")="", "NO PRIORITY", _xlfn.XLOOKUP(D1457, Organizations!C:C, Organizations!B:B, ""))))</f>
        <v>NO PRIORITY</v>
      </c>
      <c r="C1457" s="130"/>
      <c r="D1457" s="161"/>
      <c r="E1457" s="160"/>
      <c r="F1457" s="36"/>
      <c r="G1457" s="48"/>
      <c r="H1457" s="159"/>
      <c r="I1457" s="52"/>
      <c r="J1457" s="53"/>
      <c r="K1457" s="38"/>
      <c r="L1457" s="157"/>
      <c r="M1457" s="50"/>
      <c r="N1457" s="61"/>
      <c r="O1457" s="38" t="str">
        <f>IF(Q1457="", "NO PRIORITY", IF(ISNA(_xlfn.XLOOKUP(Q1457, Organizations!Q:Q, Organizations!P:P, "")), "NO ORG NAME", IF(_xlfn.XLOOKUP(Q1457, Organizations!Q:Q, Organizations!P:P, "")="", "NO PRIORITY", _xlfn.XLOOKUP(Q1457, Organizations!Q:Q, Organizations!P:P, ""))))</f>
        <v>NO PRIORITY</v>
      </c>
      <c r="R1457" s="9" t="str">
        <f t="shared" si="18"/>
        <v/>
      </c>
    </row>
    <row r="1458" spans="2:18" ht="30.2" customHeight="1">
      <c r="B1458" s="212" t="str">
        <f>IF(D1458="", "NO PRIORITY", IF(ISNA(_xlfn.XLOOKUP(D1458, Organizations!C:C, Organizations!B:B, "")), "NO ORG NAME", IF(_xlfn.XLOOKUP(D1458, Organizations!C:C, Organizations!B:B, "")="", "NO PRIORITY", _xlfn.XLOOKUP(D1458, Organizations!C:C, Organizations!B:B, ""))))</f>
        <v>NO PRIORITY</v>
      </c>
      <c r="C1458" s="130"/>
      <c r="D1458" s="161"/>
      <c r="E1458" s="160"/>
      <c r="F1458" s="36"/>
      <c r="G1458" s="48"/>
      <c r="H1458" s="159"/>
      <c r="I1458" s="52"/>
      <c r="J1458" s="53"/>
      <c r="K1458" s="38"/>
      <c r="L1458" s="157"/>
      <c r="M1458" s="50"/>
      <c r="N1458" s="61"/>
      <c r="O1458" s="38" t="str">
        <f>IF(Q1458="", "NO PRIORITY", IF(ISNA(_xlfn.XLOOKUP(Q1458, Organizations!Q:Q, Organizations!P:P, "")), "NO ORG NAME", IF(_xlfn.XLOOKUP(Q1458, Organizations!Q:Q, Organizations!P:P, "")="", "NO PRIORITY", _xlfn.XLOOKUP(Q1458, Organizations!Q:Q, Organizations!P:P, ""))))</f>
        <v>NO PRIORITY</v>
      </c>
      <c r="R1458" s="9" t="str">
        <f t="shared" si="18"/>
        <v/>
      </c>
    </row>
    <row r="1459" spans="2:18" ht="30.2" customHeight="1">
      <c r="B1459" s="212" t="str">
        <f>IF(D1459="", "NO PRIORITY", IF(ISNA(_xlfn.XLOOKUP(D1459, Organizations!C:C, Organizations!B:B, "")), "NO ORG NAME", IF(_xlfn.XLOOKUP(D1459, Organizations!C:C, Organizations!B:B, "")="", "NO PRIORITY", _xlfn.XLOOKUP(D1459, Organizations!C:C, Organizations!B:B, ""))))</f>
        <v>NO PRIORITY</v>
      </c>
      <c r="C1459" s="130"/>
      <c r="D1459" s="161"/>
      <c r="E1459" s="160"/>
      <c r="F1459" s="36"/>
      <c r="G1459" s="48"/>
      <c r="H1459" s="159"/>
      <c r="I1459" s="52"/>
      <c r="J1459" s="53"/>
      <c r="K1459" s="38"/>
      <c r="L1459" s="157"/>
      <c r="M1459" s="50"/>
      <c r="N1459" s="61"/>
      <c r="O1459" s="38" t="str">
        <f>IF(Q1459="", "NO PRIORITY", IF(ISNA(_xlfn.XLOOKUP(Q1459, Organizations!Q:Q, Organizations!P:P, "")), "NO ORG NAME", IF(_xlfn.XLOOKUP(Q1459, Organizations!Q:Q, Organizations!P:P, "")="", "NO PRIORITY", _xlfn.XLOOKUP(Q1459, Organizations!Q:Q, Organizations!P:P, ""))))</f>
        <v>NO PRIORITY</v>
      </c>
      <c r="R1459" s="9" t="str">
        <f t="shared" si="18"/>
        <v/>
      </c>
    </row>
    <row r="1460" spans="2:18" ht="30.2" customHeight="1">
      <c r="B1460" s="212" t="str">
        <f>IF(D1460="", "NO PRIORITY", IF(ISNA(_xlfn.XLOOKUP(D1460, Organizations!C:C, Organizations!B:B, "")), "NO ORG NAME", IF(_xlfn.XLOOKUP(D1460, Organizations!C:C, Organizations!B:B, "")="", "NO PRIORITY", _xlfn.XLOOKUP(D1460, Organizations!C:C, Organizations!B:B, ""))))</f>
        <v>NO PRIORITY</v>
      </c>
      <c r="C1460" s="130"/>
      <c r="D1460" s="161"/>
      <c r="E1460" s="160"/>
      <c r="F1460" s="36"/>
      <c r="G1460" s="48"/>
      <c r="H1460" s="159"/>
      <c r="I1460" s="52"/>
      <c r="J1460" s="53"/>
      <c r="K1460" s="38"/>
      <c r="L1460" s="157"/>
      <c r="M1460" s="50"/>
      <c r="N1460" s="61"/>
      <c r="O1460" s="38" t="str">
        <f>IF(Q1460="", "NO PRIORITY", IF(ISNA(_xlfn.XLOOKUP(Q1460, Organizations!Q:Q, Organizations!P:P, "")), "NO ORG NAME", IF(_xlfn.XLOOKUP(Q1460, Organizations!Q:Q, Organizations!P:P, "")="", "NO PRIORITY", _xlfn.XLOOKUP(Q1460, Organizations!Q:Q, Organizations!P:P, ""))))</f>
        <v>NO PRIORITY</v>
      </c>
      <c r="R1460" s="9" t="str">
        <f t="shared" si="18"/>
        <v/>
      </c>
    </row>
    <row r="1461" spans="2:18" ht="30.2" customHeight="1">
      <c r="B1461" s="212" t="str">
        <f>IF(D1461="", "NO PRIORITY", IF(ISNA(_xlfn.XLOOKUP(D1461, Organizations!C:C, Organizations!B:B, "")), "NO ORG NAME", IF(_xlfn.XLOOKUP(D1461, Organizations!C:C, Organizations!B:B, "")="", "NO PRIORITY", _xlfn.XLOOKUP(D1461, Organizations!C:C, Organizations!B:B, ""))))</f>
        <v>NO PRIORITY</v>
      </c>
      <c r="C1461" s="130"/>
      <c r="D1461" s="161"/>
      <c r="E1461" s="160"/>
      <c r="F1461" s="36"/>
      <c r="G1461" s="48"/>
      <c r="H1461" s="159"/>
      <c r="I1461" s="52"/>
      <c r="J1461" s="53"/>
      <c r="K1461" s="38"/>
      <c r="L1461" s="157"/>
      <c r="M1461" s="50"/>
      <c r="N1461" s="61"/>
      <c r="O1461" s="38" t="str">
        <f>IF(Q1461="", "NO PRIORITY", IF(ISNA(_xlfn.XLOOKUP(Q1461, Organizations!Q:Q, Organizations!P:P, "")), "NO ORG NAME", IF(_xlfn.XLOOKUP(Q1461, Organizations!Q:Q, Organizations!P:P, "")="", "NO PRIORITY", _xlfn.XLOOKUP(Q1461, Organizations!Q:Q, Organizations!P:P, ""))))</f>
        <v>NO PRIORITY</v>
      </c>
      <c r="R1461" s="9" t="str">
        <f t="shared" si="18"/>
        <v/>
      </c>
    </row>
    <row r="1462" spans="2:18" ht="30.2" customHeight="1">
      <c r="B1462" s="212" t="str">
        <f>IF(D1462="", "NO PRIORITY", IF(ISNA(_xlfn.XLOOKUP(D1462, Organizations!C:C, Organizations!B:B, "")), "NO ORG NAME", IF(_xlfn.XLOOKUP(D1462, Organizations!C:C, Organizations!B:B, "")="", "NO PRIORITY", _xlfn.XLOOKUP(D1462, Organizations!C:C, Organizations!B:B, ""))))</f>
        <v>NO PRIORITY</v>
      </c>
      <c r="C1462" s="130"/>
      <c r="D1462" s="161"/>
      <c r="E1462" s="160"/>
      <c r="F1462" s="36"/>
      <c r="G1462" s="48"/>
      <c r="H1462" s="159"/>
      <c r="I1462" s="52"/>
      <c r="J1462" s="53"/>
      <c r="K1462" s="38"/>
      <c r="L1462" s="157"/>
      <c r="M1462" s="50"/>
      <c r="N1462" s="61"/>
      <c r="O1462" s="38" t="str">
        <f>IF(Q1462="", "NO PRIORITY", IF(ISNA(_xlfn.XLOOKUP(Q1462, Organizations!Q:Q, Organizations!P:P, "")), "NO ORG NAME", IF(_xlfn.XLOOKUP(Q1462, Organizations!Q:Q, Organizations!P:P, "")="", "NO PRIORITY", _xlfn.XLOOKUP(Q1462, Organizations!Q:Q, Organizations!P:P, ""))))</f>
        <v>NO PRIORITY</v>
      </c>
      <c r="R1462" s="9" t="str">
        <f t="shared" si="18"/>
        <v/>
      </c>
    </row>
    <row r="1463" spans="2:18" ht="30.2" customHeight="1">
      <c r="B1463" s="212" t="str">
        <f>IF(D1463="", "NO PRIORITY", IF(ISNA(_xlfn.XLOOKUP(D1463, Organizations!C:C, Organizations!B:B, "")), "NO ORG NAME", IF(_xlfn.XLOOKUP(D1463, Organizations!C:C, Organizations!B:B, "")="", "NO PRIORITY", _xlfn.XLOOKUP(D1463, Organizations!C:C, Organizations!B:B, ""))))</f>
        <v>NO PRIORITY</v>
      </c>
      <c r="C1463" s="130"/>
      <c r="D1463" s="161"/>
      <c r="E1463" s="160"/>
      <c r="F1463" s="36"/>
      <c r="G1463" s="48"/>
      <c r="H1463" s="159"/>
      <c r="I1463" s="52"/>
      <c r="J1463" s="53"/>
      <c r="K1463" s="38"/>
      <c r="L1463" s="157"/>
      <c r="M1463" s="50"/>
      <c r="N1463" s="61"/>
      <c r="O1463" s="38" t="str">
        <f>IF(Q1463="", "NO PRIORITY", IF(ISNA(_xlfn.XLOOKUP(Q1463, Organizations!Q:Q, Organizations!P:P, "")), "NO ORG NAME", IF(_xlfn.XLOOKUP(Q1463, Organizations!Q:Q, Organizations!P:P, "")="", "NO PRIORITY", _xlfn.XLOOKUP(Q1463, Organizations!Q:Q, Organizations!P:P, ""))))</f>
        <v>NO PRIORITY</v>
      </c>
      <c r="R1463" s="9" t="str">
        <f t="shared" si="18"/>
        <v/>
      </c>
    </row>
    <row r="1464" spans="2:18" ht="30.2" customHeight="1">
      <c r="B1464" s="212" t="str">
        <f>IF(D1464="", "NO PRIORITY", IF(ISNA(_xlfn.XLOOKUP(D1464, Organizations!C:C, Organizations!B:B, "")), "NO ORG NAME", IF(_xlfn.XLOOKUP(D1464, Organizations!C:C, Organizations!B:B, "")="", "NO PRIORITY", _xlfn.XLOOKUP(D1464, Organizations!C:C, Organizations!B:B, ""))))</f>
        <v>NO PRIORITY</v>
      </c>
      <c r="C1464" s="130"/>
      <c r="D1464" s="161"/>
      <c r="E1464" s="160"/>
      <c r="F1464" s="36"/>
      <c r="G1464" s="48"/>
      <c r="H1464" s="159"/>
      <c r="I1464" s="52"/>
      <c r="J1464" s="53"/>
      <c r="K1464" s="38"/>
      <c r="L1464" s="157"/>
      <c r="M1464" s="50"/>
      <c r="N1464" s="61"/>
      <c r="O1464" s="38" t="str">
        <f>IF(Q1464="", "NO PRIORITY", IF(ISNA(_xlfn.XLOOKUP(Q1464, Organizations!Q:Q, Organizations!P:P, "")), "NO ORG NAME", IF(_xlfn.XLOOKUP(Q1464, Organizations!Q:Q, Organizations!P:P, "")="", "NO PRIORITY", _xlfn.XLOOKUP(Q1464, Organizations!Q:Q, Organizations!P:P, ""))))</f>
        <v>NO PRIORITY</v>
      </c>
      <c r="R1464" s="9" t="str">
        <f t="shared" si="18"/>
        <v/>
      </c>
    </row>
    <row r="1465" spans="2:18" ht="30.2" customHeight="1">
      <c r="B1465" s="212" t="str">
        <f>IF(D1465="", "NO PRIORITY", IF(ISNA(_xlfn.XLOOKUP(D1465, Organizations!C:C, Organizations!B:B, "")), "NO ORG NAME", IF(_xlfn.XLOOKUP(D1465, Organizations!C:C, Organizations!B:B, "")="", "NO PRIORITY", _xlfn.XLOOKUP(D1465, Organizations!C:C, Organizations!B:B, ""))))</f>
        <v>NO PRIORITY</v>
      </c>
      <c r="C1465" s="130"/>
      <c r="D1465" s="161"/>
      <c r="E1465" s="160"/>
      <c r="F1465" s="36"/>
      <c r="G1465" s="48"/>
      <c r="H1465" s="159"/>
      <c r="I1465" s="52"/>
      <c r="J1465" s="53"/>
      <c r="K1465" s="38"/>
      <c r="L1465" s="157"/>
      <c r="M1465" s="50"/>
      <c r="N1465" s="61"/>
      <c r="O1465" s="38" t="str">
        <f>IF(Q1465="", "NO PRIORITY", IF(ISNA(_xlfn.XLOOKUP(Q1465, Organizations!Q:Q, Organizations!P:P, "")), "NO ORG NAME", IF(_xlfn.XLOOKUP(Q1465, Organizations!Q:Q, Organizations!P:P, "")="", "NO PRIORITY", _xlfn.XLOOKUP(Q1465, Organizations!Q:Q, Organizations!P:P, ""))))</f>
        <v>NO PRIORITY</v>
      </c>
      <c r="R1465" s="9" t="str">
        <f t="shared" si="18"/>
        <v/>
      </c>
    </row>
    <row r="1466" spans="2:18" ht="30.2" customHeight="1">
      <c r="B1466" s="212" t="str">
        <f>IF(D1466="", "NO PRIORITY", IF(ISNA(_xlfn.XLOOKUP(D1466, Organizations!C:C, Organizations!B:B, "")), "NO ORG NAME", IF(_xlfn.XLOOKUP(D1466, Organizations!C:C, Organizations!B:B, "")="", "NO PRIORITY", _xlfn.XLOOKUP(D1466, Organizations!C:C, Organizations!B:B, ""))))</f>
        <v>NO PRIORITY</v>
      </c>
      <c r="C1466" s="130"/>
      <c r="D1466" s="161"/>
      <c r="E1466" s="160"/>
      <c r="F1466" s="36"/>
      <c r="G1466" s="48"/>
      <c r="H1466" s="159"/>
      <c r="I1466" s="52"/>
      <c r="J1466" s="53"/>
      <c r="K1466" s="38"/>
      <c r="L1466" s="157"/>
      <c r="M1466" s="50"/>
      <c r="N1466" s="61"/>
      <c r="O1466" s="38" t="str">
        <f>IF(Q1466="", "NO PRIORITY", IF(ISNA(_xlfn.XLOOKUP(Q1466, Organizations!Q:Q, Organizations!P:P, "")), "NO ORG NAME", IF(_xlfn.XLOOKUP(Q1466, Organizations!Q:Q, Organizations!P:P, "")="", "NO PRIORITY", _xlfn.XLOOKUP(Q1466, Organizations!Q:Q, Organizations!P:P, ""))))</f>
        <v>NO PRIORITY</v>
      </c>
      <c r="R1466" s="9" t="str">
        <f t="shared" si="18"/>
        <v/>
      </c>
    </row>
    <row r="1467" spans="2:18" ht="30.2" customHeight="1">
      <c r="B1467" s="212" t="str">
        <f>IF(D1467="", "NO PRIORITY", IF(ISNA(_xlfn.XLOOKUP(D1467, Organizations!C:C, Organizations!B:B, "")), "NO ORG NAME", IF(_xlfn.XLOOKUP(D1467, Organizations!C:C, Organizations!B:B, "")="", "NO PRIORITY", _xlfn.XLOOKUP(D1467, Organizations!C:C, Organizations!B:B, ""))))</f>
        <v>NO PRIORITY</v>
      </c>
      <c r="C1467" s="130"/>
      <c r="D1467" s="161"/>
      <c r="E1467" s="160"/>
      <c r="F1467" s="36"/>
      <c r="G1467" s="48"/>
      <c r="H1467" s="159"/>
      <c r="I1467" s="52"/>
      <c r="J1467" s="53"/>
      <c r="K1467" s="38"/>
      <c r="L1467" s="157"/>
      <c r="M1467" s="50"/>
      <c r="N1467" s="61"/>
      <c r="O1467" s="38" t="str">
        <f>IF(Q1467="", "NO PRIORITY", IF(ISNA(_xlfn.XLOOKUP(Q1467, Organizations!Q:Q, Organizations!P:P, "")), "NO ORG NAME", IF(_xlfn.XLOOKUP(Q1467, Organizations!Q:Q, Organizations!P:P, "")="", "NO PRIORITY", _xlfn.XLOOKUP(Q1467, Organizations!Q:Q, Organizations!P:P, ""))))</f>
        <v>NO PRIORITY</v>
      </c>
      <c r="R1467" s="9" t="str">
        <f t="shared" si="18"/>
        <v/>
      </c>
    </row>
    <row r="1468" spans="2:18" ht="30.2" customHeight="1">
      <c r="B1468" s="212" t="str">
        <f>IF(D1468="", "NO PRIORITY", IF(ISNA(_xlfn.XLOOKUP(D1468, Organizations!C:C, Organizations!B:B, "")), "NO ORG NAME", IF(_xlfn.XLOOKUP(D1468, Organizations!C:C, Organizations!B:B, "")="", "NO PRIORITY", _xlfn.XLOOKUP(D1468, Organizations!C:C, Organizations!B:B, ""))))</f>
        <v>NO PRIORITY</v>
      </c>
      <c r="C1468" s="130"/>
      <c r="D1468" s="161"/>
      <c r="E1468" s="160"/>
      <c r="F1468" s="36"/>
      <c r="G1468" s="48"/>
      <c r="H1468" s="159"/>
      <c r="I1468" s="52"/>
      <c r="J1468" s="53"/>
      <c r="K1468" s="38"/>
      <c r="L1468" s="157"/>
      <c r="M1468" s="50"/>
      <c r="N1468" s="61"/>
      <c r="O1468" s="38" t="str">
        <f>IF(Q1468="", "NO PRIORITY", IF(ISNA(_xlfn.XLOOKUP(Q1468, Organizations!Q:Q, Organizations!P:P, "")), "NO ORG NAME", IF(_xlfn.XLOOKUP(Q1468, Organizations!Q:Q, Organizations!P:P, "")="", "NO PRIORITY", _xlfn.XLOOKUP(Q1468, Organizations!Q:Q, Organizations!P:P, ""))))</f>
        <v>NO PRIORITY</v>
      </c>
      <c r="R1468" s="9" t="str">
        <f t="shared" si="18"/>
        <v/>
      </c>
    </row>
    <row r="1469" spans="2:18" ht="30.2" customHeight="1">
      <c r="B1469" s="212" t="str">
        <f>IF(D1469="", "NO PRIORITY", IF(ISNA(_xlfn.XLOOKUP(D1469, Organizations!C:C, Organizations!B:B, "")), "NO ORG NAME", IF(_xlfn.XLOOKUP(D1469, Organizations!C:C, Organizations!B:B, "")="", "NO PRIORITY", _xlfn.XLOOKUP(D1469, Organizations!C:C, Organizations!B:B, ""))))</f>
        <v>NO PRIORITY</v>
      </c>
      <c r="C1469" s="130"/>
      <c r="D1469" s="161"/>
      <c r="E1469" s="160"/>
      <c r="F1469" s="36"/>
      <c r="G1469" s="48"/>
      <c r="H1469" s="159"/>
      <c r="I1469" s="52"/>
      <c r="J1469" s="53"/>
      <c r="K1469" s="38"/>
      <c r="L1469" s="157"/>
      <c r="M1469" s="50"/>
      <c r="N1469" s="61"/>
      <c r="O1469" s="38" t="str">
        <f>IF(Q1469="", "NO PRIORITY", IF(ISNA(_xlfn.XLOOKUP(Q1469, Organizations!Q:Q, Organizations!P:P, "")), "NO ORG NAME", IF(_xlfn.XLOOKUP(Q1469, Organizations!Q:Q, Organizations!P:P, "")="", "NO PRIORITY", _xlfn.XLOOKUP(Q1469, Organizations!Q:Q, Organizations!P:P, ""))))</f>
        <v>NO PRIORITY</v>
      </c>
      <c r="R1469" s="9" t="str">
        <f t="shared" si="18"/>
        <v/>
      </c>
    </row>
    <row r="1470" spans="2:18" ht="30.2" customHeight="1">
      <c r="B1470" s="212" t="str">
        <f>IF(D1470="", "NO PRIORITY", IF(ISNA(_xlfn.XLOOKUP(D1470, Organizations!C:C, Organizations!B:B, "")), "NO ORG NAME", IF(_xlfn.XLOOKUP(D1470, Organizations!C:C, Organizations!B:B, "")="", "NO PRIORITY", _xlfn.XLOOKUP(D1470, Organizations!C:C, Organizations!B:B, ""))))</f>
        <v>NO PRIORITY</v>
      </c>
      <c r="C1470" s="130"/>
      <c r="D1470" s="161"/>
      <c r="E1470" s="160"/>
      <c r="F1470" s="36"/>
      <c r="G1470" s="48"/>
      <c r="H1470" s="159"/>
      <c r="I1470" s="52"/>
      <c r="J1470" s="53"/>
      <c r="K1470" s="38"/>
      <c r="L1470" s="157"/>
      <c r="M1470" s="50"/>
      <c r="N1470" s="61"/>
      <c r="O1470" s="38" t="str">
        <f>IF(Q1470="", "NO PRIORITY", IF(ISNA(_xlfn.XLOOKUP(Q1470, Organizations!Q:Q, Organizations!P:P, "")), "NO ORG NAME", IF(_xlfn.XLOOKUP(Q1470, Organizations!Q:Q, Organizations!P:P, "")="", "NO PRIORITY", _xlfn.XLOOKUP(Q1470, Organizations!Q:Q, Organizations!P:P, ""))))</f>
        <v>NO PRIORITY</v>
      </c>
      <c r="R1470" s="9" t="str">
        <f t="shared" si="18"/>
        <v/>
      </c>
    </row>
    <row r="1471" spans="2:18" ht="30.2" customHeight="1">
      <c r="B1471" s="212" t="str">
        <f>IF(D1471="", "NO PRIORITY", IF(ISNA(_xlfn.XLOOKUP(D1471, Organizations!C:C, Organizations!B:B, "")), "NO ORG NAME", IF(_xlfn.XLOOKUP(D1471, Organizations!C:C, Organizations!B:B, "")="", "NO PRIORITY", _xlfn.XLOOKUP(D1471, Organizations!C:C, Organizations!B:B, ""))))</f>
        <v>NO PRIORITY</v>
      </c>
      <c r="C1471" s="130"/>
      <c r="D1471" s="161"/>
      <c r="E1471" s="160"/>
      <c r="F1471" s="36"/>
      <c r="G1471" s="48"/>
      <c r="H1471" s="159"/>
      <c r="I1471" s="52"/>
      <c r="J1471" s="53"/>
      <c r="K1471" s="38"/>
      <c r="L1471" s="157"/>
      <c r="M1471" s="50"/>
      <c r="N1471" s="61"/>
      <c r="O1471" s="38" t="str">
        <f>IF(Q1471="", "NO PRIORITY", IF(ISNA(_xlfn.XLOOKUP(Q1471, Organizations!Q:Q, Organizations!P:P, "")), "NO ORG NAME", IF(_xlfn.XLOOKUP(Q1471, Organizations!Q:Q, Organizations!P:P, "")="", "NO PRIORITY", _xlfn.XLOOKUP(Q1471, Organizations!Q:Q, Organizations!P:P, ""))))</f>
        <v>NO PRIORITY</v>
      </c>
      <c r="R1471" s="9" t="str">
        <f t="shared" si="18"/>
        <v/>
      </c>
    </row>
    <row r="1472" spans="2:18" ht="30.2" customHeight="1">
      <c r="B1472" s="212" t="str">
        <f>IF(D1472="", "NO PRIORITY", IF(ISNA(_xlfn.XLOOKUP(D1472, Organizations!C:C, Organizations!B:B, "")), "NO ORG NAME", IF(_xlfn.XLOOKUP(D1472, Organizations!C:C, Organizations!B:B, "")="", "NO PRIORITY", _xlfn.XLOOKUP(D1472, Organizations!C:C, Organizations!B:B, ""))))</f>
        <v>NO PRIORITY</v>
      </c>
      <c r="C1472" s="130"/>
      <c r="D1472" s="161"/>
      <c r="E1472" s="160"/>
      <c r="F1472" s="36"/>
      <c r="G1472" s="48"/>
      <c r="H1472" s="159"/>
      <c r="I1472" s="52"/>
      <c r="J1472" s="53"/>
      <c r="K1472" s="38"/>
      <c r="L1472" s="157"/>
      <c r="M1472" s="50"/>
      <c r="N1472" s="61"/>
      <c r="O1472" s="38" t="str">
        <f>IF(Q1472="", "NO PRIORITY", IF(ISNA(_xlfn.XLOOKUP(Q1472, Organizations!Q:Q, Organizations!P:P, "")), "NO ORG NAME", IF(_xlfn.XLOOKUP(Q1472, Organizations!Q:Q, Organizations!P:P, "")="", "NO PRIORITY", _xlfn.XLOOKUP(Q1472, Organizations!Q:Q, Organizations!P:P, ""))))</f>
        <v>NO PRIORITY</v>
      </c>
      <c r="R1472" s="9" t="str">
        <f t="shared" si="18"/>
        <v/>
      </c>
    </row>
    <row r="1473" spans="2:18" ht="30.2" customHeight="1">
      <c r="B1473" s="212" t="str">
        <f>IF(D1473="", "NO PRIORITY", IF(ISNA(_xlfn.XLOOKUP(D1473, Organizations!C:C, Organizations!B:B, "")), "NO ORG NAME", IF(_xlfn.XLOOKUP(D1473, Organizations!C:C, Organizations!B:B, "")="", "NO PRIORITY", _xlfn.XLOOKUP(D1473, Organizations!C:C, Organizations!B:B, ""))))</f>
        <v>NO PRIORITY</v>
      </c>
      <c r="C1473" s="130"/>
      <c r="D1473" s="161"/>
      <c r="E1473" s="160"/>
      <c r="F1473" s="36"/>
      <c r="G1473" s="48"/>
      <c r="H1473" s="159"/>
      <c r="I1473" s="52"/>
      <c r="J1473" s="53"/>
      <c r="K1473" s="38"/>
      <c r="L1473" s="157"/>
      <c r="M1473" s="50"/>
      <c r="N1473" s="61"/>
      <c r="O1473" s="38" t="str">
        <f>IF(Q1473="", "NO PRIORITY", IF(ISNA(_xlfn.XLOOKUP(Q1473, Organizations!Q:Q, Organizations!P:P, "")), "NO ORG NAME", IF(_xlfn.XLOOKUP(Q1473, Organizations!Q:Q, Organizations!P:P, "")="", "NO PRIORITY", _xlfn.XLOOKUP(Q1473, Organizations!Q:Q, Organizations!P:P, ""))))</f>
        <v>NO PRIORITY</v>
      </c>
      <c r="R1473" s="9" t="str">
        <f t="shared" si="18"/>
        <v/>
      </c>
    </row>
    <row r="1474" spans="2:18" ht="30.2" customHeight="1">
      <c r="B1474" s="212" t="str">
        <f>IF(D1474="", "NO PRIORITY", IF(ISNA(_xlfn.XLOOKUP(D1474, Organizations!C:C, Organizations!B:B, "")), "NO ORG NAME", IF(_xlfn.XLOOKUP(D1474, Organizations!C:C, Organizations!B:B, "")="", "NO PRIORITY", _xlfn.XLOOKUP(D1474, Organizations!C:C, Organizations!B:B, ""))))</f>
        <v>NO PRIORITY</v>
      </c>
      <c r="C1474" s="130"/>
      <c r="D1474" s="161"/>
      <c r="E1474" s="160"/>
      <c r="F1474" s="36"/>
      <c r="G1474" s="48"/>
      <c r="H1474" s="159"/>
      <c r="I1474" s="52"/>
      <c r="J1474" s="53"/>
      <c r="K1474" s="38"/>
      <c r="L1474" s="157"/>
      <c r="M1474" s="50"/>
      <c r="N1474" s="61"/>
      <c r="O1474" s="38" t="str">
        <f>IF(Q1474="", "NO PRIORITY", IF(ISNA(_xlfn.XLOOKUP(Q1474, Organizations!Q:Q, Organizations!P:P, "")), "NO ORG NAME", IF(_xlfn.XLOOKUP(Q1474, Organizations!Q:Q, Organizations!P:P, "")="", "NO PRIORITY", _xlfn.XLOOKUP(Q1474, Organizations!Q:Q, Organizations!P:P, ""))))</f>
        <v>NO PRIORITY</v>
      </c>
      <c r="R1474" s="9" t="str">
        <f t="shared" si="18"/>
        <v/>
      </c>
    </row>
    <row r="1475" spans="2:18" ht="30.2" customHeight="1">
      <c r="B1475" s="212" t="str">
        <f>IF(D1475="", "NO PRIORITY", IF(ISNA(_xlfn.XLOOKUP(D1475, Organizations!C:C, Organizations!B:B, "")), "NO ORG NAME", IF(_xlfn.XLOOKUP(D1475, Organizations!C:C, Organizations!B:B, "")="", "NO PRIORITY", _xlfn.XLOOKUP(D1475, Organizations!C:C, Organizations!B:B, ""))))</f>
        <v>NO PRIORITY</v>
      </c>
      <c r="C1475" s="130"/>
      <c r="D1475" s="161"/>
      <c r="E1475" s="160"/>
      <c r="F1475" s="36"/>
      <c r="G1475" s="48"/>
      <c r="H1475" s="159"/>
      <c r="I1475" s="52"/>
      <c r="J1475" s="53"/>
      <c r="K1475" s="38"/>
      <c r="L1475" s="157"/>
      <c r="M1475" s="50"/>
      <c r="N1475" s="61"/>
      <c r="O1475" s="38" t="str">
        <f>IF(Q1475="", "NO PRIORITY", IF(ISNA(_xlfn.XLOOKUP(Q1475, Organizations!Q:Q, Organizations!P:P, "")), "NO ORG NAME", IF(_xlfn.XLOOKUP(Q1475, Organizations!Q:Q, Organizations!P:P, "")="", "NO PRIORITY", _xlfn.XLOOKUP(Q1475, Organizations!Q:Q, Organizations!P:P, ""))))</f>
        <v>NO PRIORITY</v>
      </c>
      <c r="R1475" s="9" t="str">
        <f t="shared" si="18"/>
        <v/>
      </c>
    </row>
    <row r="1476" spans="2:18" ht="30.2" customHeight="1">
      <c r="B1476" s="212" t="str">
        <f>IF(D1476="", "NO PRIORITY", IF(ISNA(_xlfn.XLOOKUP(D1476, Organizations!C:C, Organizations!B:B, "")), "NO ORG NAME", IF(_xlfn.XLOOKUP(D1476, Organizations!C:C, Organizations!B:B, "")="", "NO PRIORITY", _xlfn.XLOOKUP(D1476, Organizations!C:C, Organizations!B:B, ""))))</f>
        <v>NO PRIORITY</v>
      </c>
      <c r="C1476" s="130"/>
      <c r="D1476" s="161"/>
      <c r="E1476" s="160"/>
      <c r="F1476" s="36"/>
      <c r="G1476" s="48"/>
      <c r="H1476" s="159"/>
      <c r="I1476" s="52"/>
      <c r="J1476" s="53"/>
      <c r="K1476" s="38"/>
      <c r="L1476" s="157"/>
      <c r="M1476" s="50"/>
      <c r="N1476" s="61"/>
      <c r="O1476" s="38" t="str">
        <f>IF(Q1476="", "NO PRIORITY", IF(ISNA(_xlfn.XLOOKUP(Q1476, Organizations!Q:Q, Organizations!P:P, "")), "NO ORG NAME", IF(_xlfn.XLOOKUP(Q1476, Organizations!Q:Q, Organizations!P:P, "")="", "NO PRIORITY", _xlfn.XLOOKUP(Q1476, Organizations!Q:Q, Organizations!P:P, ""))))</f>
        <v>NO PRIORITY</v>
      </c>
      <c r="R1476" s="9" t="str">
        <f t="shared" si="18"/>
        <v/>
      </c>
    </row>
    <row r="1477" spans="2:18" ht="30.2" customHeight="1">
      <c r="B1477" s="212" t="str">
        <f>IF(D1477="", "NO PRIORITY", IF(ISNA(_xlfn.XLOOKUP(D1477, Organizations!C:C, Organizations!B:B, "")), "NO ORG NAME", IF(_xlfn.XLOOKUP(D1477, Organizations!C:C, Organizations!B:B, "")="", "NO PRIORITY", _xlfn.XLOOKUP(D1477, Organizations!C:C, Organizations!B:B, ""))))</f>
        <v>NO PRIORITY</v>
      </c>
      <c r="C1477" s="130"/>
      <c r="D1477" s="161"/>
      <c r="E1477" s="160"/>
      <c r="F1477" s="36"/>
      <c r="G1477" s="48"/>
      <c r="H1477" s="159"/>
      <c r="I1477" s="52"/>
      <c r="J1477" s="53"/>
      <c r="K1477" s="38"/>
      <c r="L1477" s="157"/>
      <c r="M1477" s="50"/>
      <c r="N1477" s="61"/>
      <c r="O1477" s="38" t="str">
        <f>IF(Q1477="", "NO PRIORITY", IF(ISNA(_xlfn.XLOOKUP(Q1477, Organizations!Q:Q, Organizations!P:P, "")), "NO ORG NAME", IF(_xlfn.XLOOKUP(Q1477, Organizations!Q:Q, Organizations!P:P, "")="", "NO PRIORITY", _xlfn.XLOOKUP(Q1477, Organizations!Q:Q, Organizations!P:P, ""))))</f>
        <v>NO PRIORITY</v>
      </c>
      <c r="R1477" s="9" t="str">
        <f t="shared" si="18"/>
        <v/>
      </c>
    </row>
    <row r="1478" spans="2:18" ht="30.2" customHeight="1">
      <c r="B1478" s="212" t="str">
        <f>IF(D1478="", "NO PRIORITY", IF(ISNA(_xlfn.XLOOKUP(D1478, Organizations!C:C, Organizations!B:B, "")), "NO ORG NAME", IF(_xlfn.XLOOKUP(D1478, Organizations!C:C, Organizations!B:B, "")="", "NO PRIORITY", _xlfn.XLOOKUP(D1478, Organizations!C:C, Organizations!B:B, ""))))</f>
        <v>NO PRIORITY</v>
      </c>
      <c r="C1478" s="130"/>
      <c r="D1478" s="161"/>
      <c r="E1478" s="160"/>
      <c r="F1478" s="36"/>
      <c r="G1478" s="48"/>
      <c r="H1478" s="159"/>
      <c r="I1478" s="52"/>
      <c r="J1478" s="53"/>
      <c r="K1478" s="38"/>
      <c r="L1478" s="157"/>
      <c r="M1478" s="50"/>
      <c r="N1478" s="61"/>
      <c r="O1478" s="38" t="str">
        <f>IF(Q1478="", "NO PRIORITY", IF(ISNA(_xlfn.XLOOKUP(Q1478, Organizations!Q:Q, Organizations!P:P, "")), "NO ORG NAME", IF(_xlfn.XLOOKUP(Q1478, Organizations!Q:Q, Organizations!P:P, "")="", "NO PRIORITY", _xlfn.XLOOKUP(Q1478, Organizations!Q:Q, Organizations!P:P, ""))))</f>
        <v>NO PRIORITY</v>
      </c>
      <c r="R1478" s="9" t="str">
        <f t="shared" si="18"/>
        <v/>
      </c>
    </row>
    <row r="1479" spans="2:18" ht="30.2" customHeight="1">
      <c r="B1479" s="212" t="str">
        <f>IF(D1479="", "NO PRIORITY", IF(ISNA(_xlfn.XLOOKUP(D1479, Organizations!C:C, Organizations!B:B, "")), "NO ORG NAME", IF(_xlfn.XLOOKUP(D1479, Organizations!C:C, Organizations!B:B, "")="", "NO PRIORITY", _xlfn.XLOOKUP(D1479, Organizations!C:C, Organizations!B:B, ""))))</f>
        <v>NO PRIORITY</v>
      </c>
      <c r="C1479" s="130"/>
      <c r="D1479" s="161"/>
      <c r="E1479" s="160"/>
      <c r="F1479" s="36"/>
      <c r="G1479" s="48"/>
      <c r="H1479" s="159"/>
      <c r="I1479" s="52"/>
      <c r="J1479" s="53"/>
      <c r="K1479" s="38"/>
      <c r="L1479" s="157"/>
      <c r="M1479" s="50"/>
      <c r="N1479" s="61"/>
      <c r="O1479" s="38" t="str">
        <f>IF(Q1479="", "NO PRIORITY", IF(ISNA(_xlfn.XLOOKUP(Q1479, Organizations!Q:Q, Organizations!P:P, "")), "NO ORG NAME", IF(_xlfn.XLOOKUP(Q1479, Organizations!Q:Q, Organizations!P:P, "")="", "NO PRIORITY", _xlfn.XLOOKUP(Q1479, Organizations!Q:Q, Organizations!P:P, ""))))</f>
        <v>NO PRIORITY</v>
      </c>
      <c r="R1479" s="9" t="str">
        <f t="shared" si="18"/>
        <v/>
      </c>
    </row>
    <row r="1480" spans="2:18" ht="30.2" customHeight="1">
      <c r="B1480" s="212" t="str">
        <f>IF(D1480="", "NO PRIORITY", IF(ISNA(_xlfn.XLOOKUP(D1480, Organizations!C:C, Organizations!B:B, "")), "NO ORG NAME", IF(_xlfn.XLOOKUP(D1480, Organizations!C:C, Organizations!B:B, "")="", "NO PRIORITY", _xlfn.XLOOKUP(D1480, Organizations!C:C, Organizations!B:B, ""))))</f>
        <v>NO PRIORITY</v>
      </c>
      <c r="C1480" s="130"/>
      <c r="D1480" s="161"/>
      <c r="E1480" s="160"/>
      <c r="F1480" s="36"/>
      <c r="G1480" s="48"/>
      <c r="H1480" s="159"/>
      <c r="I1480" s="52"/>
      <c r="J1480" s="53"/>
      <c r="K1480" s="38"/>
      <c r="L1480" s="157"/>
      <c r="M1480" s="50"/>
      <c r="N1480" s="61"/>
      <c r="O1480" s="38" t="str">
        <f>IF(Q1480="", "NO PRIORITY", IF(ISNA(_xlfn.XLOOKUP(Q1480, Organizations!Q:Q, Organizations!P:P, "")), "NO ORG NAME", IF(_xlfn.XLOOKUP(Q1480, Organizations!Q:Q, Organizations!P:P, "")="", "NO PRIORITY", _xlfn.XLOOKUP(Q1480, Organizations!Q:Q, Organizations!P:P, ""))))</f>
        <v>NO PRIORITY</v>
      </c>
      <c r="R1480" s="9" t="str">
        <f t="shared" si="18"/>
        <v/>
      </c>
    </row>
    <row r="1481" spans="2:18" ht="30.2" customHeight="1">
      <c r="B1481" s="212" t="str">
        <f>IF(D1481="", "NO PRIORITY", IF(ISNA(_xlfn.XLOOKUP(D1481, Organizations!C:C, Organizations!B:B, "")), "NO ORG NAME", IF(_xlfn.XLOOKUP(D1481, Organizations!C:C, Organizations!B:B, "")="", "NO PRIORITY", _xlfn.XLOOKUP(D1481, Organizations!C:C, Organizations!B:B, ""))))</f>
        <v>NO PRIORITY</v>
      </c>
      <c r="C1481" s="130"/>
      <c r="D1481" s="161"/>
      <c r="E1481" s="160"/>
      <c r="F1481" s="36"/>
      <c r="G1481" s="48"/>
      <c r="H1481" s="159"/>
      <c r="I1481" s="52"/>
      <c r="J1481" s="53"/>
      <c r="K1481" s="38"/>
      <c r="L1481" s="157"/>
      <c r="M1481" s="50"/>
      <c r="N1481" s="61"/>
      <c r="O1481" s="38" t="str">
        <f>IF(Q1481="", "NO PRIORITY", IF(ISNA(_xlfn.XLOOKUP(Q1481, Organizations!Q:Q, Organizations!P:P, "")), "NO ORG NAME", IF(_xlfn.XLOOKUP(Q1481, Organizations!Q:Q, Organizations!P:P, "")="", "NO PRIORITY", _xlfn.XLOOKUP(Q1481, Organizations!Q:Q, Organizations!P:P, ""))))</f>
        <v>NO PRIORITY</v>
      </c>
      <c r="R1481" s="9" t="str">
        <f t="shared" ref="R1481:R1544" si="19">IF(D1481&lt;&gt;"", D1481 &amp; "|" &amp; C1481, "")</f>
        <v/>
      </c>
    </row>
    <row r="1482" spans="2:18" ht="30.2" customHeight="1">
      <c r="B1482" s="212" t="str">
        <f>IF(D1482="", "NO PRIORITY", IF(ISNA(_xlfn.XLOOKUP(D1482, Organizations!C:C, Organizations!B:B, "")), "NO ORG NAME", IF(_xlfn.XLOOKUP(D1482, Organizations!C:C, Organizations!B:B, "")="", "NO PRIORITY", _xlfn.XLOOKUP(D1482, Organizations!C:C, Organizations!B:B, ""))))</f>
        <v>NO PRIORITY</v>
      </c>
      <c r="C1482" s="130"/>
      <c r="D1482" s="161"/>
      <c r="E1482" s="160"/>
      <c r="F1482" s="36"/>
      <c r="G1482" s="48"/>
      <c r="H1482" s="159"/>
      <c r="I1482" s="52"/>
      <c r="J1482" s="53"/>
      <c r="K1482" s="38"/>
      <c r="L1482" s="157"/>
      <c r="M1482" s="50"/>
      <c r="N1482" s="61"/>
      <c r="O1482" s="38" t="str">
        <f>IF(Q1482="", "NO PRIORITY", IF(ISNA(_xlfn.XLOOKUP(Q1482, Organizations!Q:Q, Organizations!P:P, "")), "NO ORG NAME", IF(_xlfn.XLOOKUP(Q1482, Organizations!Q:Q, Organizations!P:P, "")="", "NO PRIORITY", _xlfn.XLOOKUP(Q1482, Organizations!Q:Q, Organizations!P:P, ""))))</f>
        <v>NO PRIORITY</v>
      </c>
      <c r="R1482" s="9" t="str">
        <f t="shared" si="19"/>
        <v/>
      </c>
    </row>
    <row r="1483" spans="2:18" ht="30.2" customHeight="1">
      <c r="B1483" s="212" t="str">
        <f>IF(D1483="", "NO PRIORITY", IF(ISNA(_xlfn.XLOOKUP(D1483, Organizations!C:C, Organizations!B:B, "")), "NO ORG NAME", IF(_xlfn.XLOOKUP(D1483, Organizations!C:C, Organizations!B:B, "")="", "NO PRIORITY", _xlfn.XLOOKUP(D1483, Organizations!C:C, Organizations!B:B, ""))))</f>
        <v>NO PRIORITY</v>
      </c>
      <c r="C1483" s="130"/>
      <c r="D1483" s="161"/>
      <c r="E1483" s="160"/>
      <c r="F1483" s="36"/>
      <c r="G1483" s="48"/>
      <c r="H1483" s="159"/>
      <c r="I1483" s="52"/>
      <c r="J1483" s="53"/>
      <c r="K1483" s="38"/>
      <c r="L1483" s="157"/>
      <c r="M1483" s="50"/>
      <c r="N1483" s="61"/>
      <c r="O1483" s="38" t="str">
        <f>IF(Q1483="", "NO PRIORITY", IF(ISNA(_xlfn.XLOOKUP(Q1483, Organizations!Q:Q, Organizations!P:P, "")), "NO ORG NAME", IF(_xlfn.XLOOKUP(Q1483, Organizations!Q:Q, Organizations!P:P, "")="", "NO PRIORITY", _xlfn.XLOOKUP(Q1483, Organizations!Q:Q, Organizations!P:P, ""))))</f>
        <v>NO PRIORITY</v>
      </c>
      <c r="R1483" s="9" t="str">
        <f t="shared" si="19"/>
        <v/>
      </c>
    </row>
    <row r="1484" spans="2:18" ht="30.2" customHeight="1">
      <c r="B1484" s="212" t="str">
        <f>IF(D1484="", "NO PRIORITY", IF(ISNA(_xlfn.XLOOKUP(D1484, Organizations!C:C, Organizations!B:B, "")), "NO ORG NAME", IF(_xlfn.XLOOKUP(D1484, Organizations!C:C, Organizations!B:B, "")="", "NO PRIORITY", _xlfn.XLOOKUP(D1484, Organizations!C:C, Organizations!B:B, ""))))</f>
        <v>NO PRIORITY</v>
      </c>
      <c r="C1484" s="130"/>
      <c r="D1484" s="161"/>
      <c r="E1484" s="160"/>
      <c r="F1484" s="36"/>
      <c r="G1484" s="48"/>
      <c r="H1484" s="159"/>
      <c r="I1484" s="52"/>
      <c r="J1484" s="53"/>
      <c r="K1484" s="38"/>
      <c r="L1484" s="157"/>
      <c r="M1484" s="50"/>
      <c r="N1484" s="61"/>
      <c r="O1484" s="38" t="str">
        <f>IF(Q1484="", "NO PRIORITY", IF(ISNA(_xlfn.XLOOKUP(Q1484, Organizations!Q:Q, Organizations!P:P, "")), "NO ORG NAME", IF(_xlfn.XLOOKUP(Q1484, Organizations!Q:Q, Organizations!P:P, "")="", "NO PRIORITY", _xlfn.XLOOKUP(Q1484, Organizations!Q:Q, Organizations!P:P, ""))))</f>
        <v>NO PRIORITY</v>
      </c>
      <c r="R1484" s="9" t="str">
        <f t="shared" si="19"/>
        <v/>
      </c>
    </row>
    <row r="1485" spans="2:18" ht="30.2" customHeight="1">
      <c r="B1485" s="212" t="str">
        <f>IF(D1485="", "NO PRIORITY", IF(ISNA(_xlfn.XLOOKUP(D1485, Organizations!C:C, Organizations!B:B, "")), "NO ORG NAME", IF(_xlfn.XLOOKUP(D1485, Organizations!C:C, Organizations!B:B, "")="", "NO PRIORITY", _xlfn.XLOOKUP(D1485, Organizations!C:C, Organizations!B:B, ""))))</f>
        <v>NO PRIORITY</v>
      </c>
      <c r="C1485" s="130"/>
      <c r="D1485" s="161"/>
      <c r="E1485" s="160"/>
      <c r="F1485" s="36"/>
      <c r="G1485" s="48"/>
      <c r="H1485" s="159"/>
      <c r="I1485" s="52"/>
      <c r="J1485" s="53"/>
      <c r="K1485" s="38"/>
      <c r="L1485" s="157"/>
      <c r="M1485" s="50"/>
      <c r="N1485" s="61"/>
      <c r="O1485" s="38" t="str">
        <f>IF(Q1485="", "NO PRIORITY", IF(ISNA(_xlfn.XLOOKUP(Q1485, Organizations!Q:Q, Organizations!P:P, "")), "NO ORG NAME", IF(_xlfn.XLOOKUP(Q1485, Organizations!Q:Q, Organizations!P:P, "")="", "NO PRIORITY", _xlfn.XLOOKUP(Q1485, Organizations!Q:Q, Organizations!P:P, ""))))</f>
        <v>NO PRIORITY</v>
      </c>
      <c r="R1485" s="9" t="str">
        <f t="shared" si="19"/>
        <v/>
      </c>
    </row>
    <row r="1486" spans="2:18" ht="30.2" customHeight="1">
      <c r="B1486" s="212" t="str">
        <f>IF(D1486="", "NO PRIORITY", IF(ISNA(_xlfn.XLOOKUP(D1486, Organizations!C:C, Organizations!B:B, "")), "NO ORG NAME", IF(_xlfn.XLOOKUP(D1486, Organizations!C:C, Organizations!B:B, "")="", "NO PRIORITY", _xlfn.XLOOKUP(D1486, Organizations!C:C, Organizations!B:B, ""))))</f>
        <v>NO PRIORITY</v>
      </c>
      <c r="C1486" s="130"/>
      <c r="D1486" s="161"/>
      <c r="E1486" s="160"/>
      <c r="F1486" s="36"/>
      <c r="G1486" s="48"/>
      <c r="H1486" s="159"/>
      <c r="I1486" s="52"/>
      <c r="J1486" s="53"/>
      <c r="K1486" s="38"/>
      <c r="L1486" s="157"/>
      <c r="M1486" s="50"/>
      <c r="N1486" s="61"/>
      <c r="O1486" s="38" t="str">
        <f>IF(Q1486="", "NO PRIORITY", IF(ISNA(_xlfn.XLOOKUP(Q1486, Organizations!Q:Q, Organizations!P:P, "")), "NO ORG NAME", IF(_xlfn.XLOOKUP(Q1486, Organizations!Q:Q, Organizations!P:P, "")="", "NO PRIORITY", _xlfn.XLOOKUP(Q1486, Organizations!Q:Q, Organizations!P:P, ""))))</f>
        <v>NO PRIORITY</v>
      </c>
      <c r="R1486" s="9" t="str">
        <f t="shared" si="19"/>
        <v/>
      </c>
    </row>
    <row r="1487" spans="2:18" ht="30.2" customHeight="1">
      <c r="B1487" s="212" t="str">
        <f>IF(D1487="", "NO PRIORITY", IF(ISNA(_xlfn.XLOOKUP(D1487, Organizations!C:C, Organizations!B:B, "")), "NO ORG NAME", IF(_xlfn.XLOOKUP(D1487, Organizations!C:C, Organizations!B:B, "")="", "NO PRIORITY", _xlfn.XLOOKUP(D1487, Organizations!C:C, Organizations!B:B, ""))))</f>
        <v>NO PRIORITY</v>
      </c>
      <c r="C1487" s="130"/>
      <c r="D1487" s="161"/>
      <c r="E1487" s="160"/>
      <c r="F1487" s="36"/>
      <c r="G1487" s="48"/>
      <c r="H1487" s="159"/>
      <c r="I1487" s="52"/>
      <c r="J1487" s="53"/>
      <c r="K1487" s="38"/>
      <c r="L1487" s="157"/>
      <c r="M1487" s="50"/>
      <c r="N1487" s="61"/>
      <c r="O1487" s="38" t="str">
        <f>IF(Q1487="", "NO PRIORITY", IF(ISNA(_xlfn.XLOOKUP(Q1487, Organizations!Q:Q, Organizations!P:P, "")), "NO ORG NAME", IF(_xlfn.XLOOKUP(Q1487, Organizations!Q:Q, Organizations!P:P, "")="", "NO PRIORITY", _xlfn.XLOOKUP(Q1487, Organizations!Q:Q, Organizations!P:P, ""))))</f>
        <v>NO PRIORITY</v>
      </c>
      <c r="R1487" s="9" t="str">
        <f t="shared" si="19"/>
        <v/>
      </c>
    </row>
    <row r="1488" spans="2:18" ht="30.2" customHeight="1">
      <c r="B1488" s="212" t="str">
        <f>IF(D1488="", "NO PRIORITY", IF(ISNA(_xlfn.XLOOKUP(D1488, Organizations!C:C, Organizations!B:B, "")), "NO ORG NAME", IF(_xlfn.XLOOKUP(D1488, Organizations!C:C, Organizations!B:B, "")="", "NO PRIORITY", _xlfn.XLOOKUP(D1488, Organizations!C:C, Organizations!B:B, ""))))</f>
        <v>NO PRIORITY</v>
      </c>
      <c r="C1488" s="130"/>
      <c r="D1488" s="161"/>
      <c r="E1488" s="160"/>
      <c r="F1488" s="36"/>
      <c r="G1488" s="48"/>
      <c r="H1488" s="159"/>
      <c r="I1488" s="52"/>
      <c r="J1488" s="53"/>
      <c r="K1488" s="38"/>
      <c r="L1488" s="157"/>
      <c r="M1488" s="50"/>
      <c r="N1488" s="61"/>
      <c r="O1488" s="38" t="str">
        <f>IF(Q1488="", "NO PRIORITY", IF(ISNA(_xlfn.XLOOKUP(Q1488, Organizations!Q:Q, Organizations!P:P, "")), "NO ORG NAME", IF(_xlfn.XLOOKUP(Q1488, Organizations!Q:Q, Organizations!P:P, "")="", "NO PRIORITY", _xlfn.XLOOKUP(Q1488, Organizations!Q:Q, Organizations!P:P, ""))))</f>
        <v>NO PRIORITY</v>
      </c>
      <c r="R1488" s="9" t="str">
        <f t="shared" si="19"/>
        <v/>
      </c>
    </row>
    <row r="1489" spans="2:18" ht="30.2" customHeight="1">
      <c r="B1489" s="212" t="str">
        <f>IF(D1489="", "NO PRIORITY", IF(ISNA(_xlfn.XLOOKUP(D1489, Organizations!C:C, Organizations!B:B, "")), "NO ORG NAME", IF(_xlfn.XLOOKUP(D1489, Organizations!C:C, Organizations!B:B, "")="", "NO PRIORITY", _xlfn.XLOOKUP(D1489, Organizations!C:C, Organizations!B:B, ""))))</f>
        <v>NO PRIORITY</v>
      </c>
      <c r="C1489" s="130"/>
      <c r="D1489" s="161"/>
      <c r="E1489" s="160"/>
      <c r="F1489" s="36"/>
      <c r="G1489" s="48"/>
      <c r="H1489" s="159"/>
      <c r="I1489" s="52"/>
      <c r="J1489" s="53"/>
      <c r="K1489" s="38"/>
      <c r="L1489" s="157"/>
      <c r="M1489" s="50"/>
      <c r="N1489" s="61"/>
      <c r="O1489" s="38" t="str">
        <f>IF(Q1489="", "NO PRIORITY", IF(ISNA(_xlfn.XLOOKUP(Q1489, Organizations!Q:Q, Organizations!P:P, "")), "NO ORG NAME", IF(_xlfn.XLOOKUP(Q1489, Organizations!Q:Q, Organizations!P:P, "")="", "NO PRIORITY", _xlfn.XLOOKUP(Q1489, Organizations!Q:Q, Organizations!P:P, ""))))</f>
        <v>NO PRIORITY</v>
      </c>
      <c r="R1489" s="9" t="str">
        <f t="shared" si="19"/>
        <v/>
      </c>
    </row>
    <row r="1490" spans="2:18" ht="30.2" customHeight="1">
      <c r="B1490" s="212" t="str">
        <f>IF(D1490="", "NO PRIORITY", IF(ISNA(_xlfn.XLOOKUP(D1490, Organizations!C:C, Organizations!B:B, "")), "NO ORG NAME", IF(_xlfn.XLOOKUP(D1490, Organizations!C:C, Organizations!B:B, "")="", "NO PRIORITY", _xlfn.XLOOKUP(D1490, Organizations!C:C, Organizations!B:B, ""))))</f>
        <v>NO PRIORITY</v>
      </c>
      <c r="C1490" s="130"/>
      <c r="D1490" s="161"/>
      <c r="E1490" s="160"/>
      <c r="F1490" s="36"/>
      <c r="G1490" s="48"/>
      <c r="H1490" s="159"/>
      <c r="I1490" s="52"/>
      <c r="J1490" s="53"/>
      <c r="K1490" s="38"/>
      <c r="L1490" s="157"/>
      <c r="M1490" s="50"/>
      <c r="N1490" s="61"/>
      <c r="O1490" s="38" t="str">
        <f>IF(Q1490="", "NO PRIORITY", IF(ISNA(_xlfn.XLOOKUP(Q1490, Organizations!Q:Q, Organizations!P:P, "")), "NO ORG NAME", IF(_xlfn.XLOOKUP(Q1490, Organizations!Q:Q, Organizations!P:P, "")="", "NO PRIORITY", _xlfn.XLOOKUP(Q1490, Organizations!Q:Q, Organizations!P:P, ""))))</f>
        <v>NO PRIORITY</v>
      </c>
      <c r="R1490" s="9" t="str">
        <f t="shared" si="19"/>
        <v/>
      </c>
    </row>
    <row r="1491" spans="2:18" ht="30.2" customHeight="1">
      <c r="B1491" s="212" t="str">
        <f>IF(D1491="", "NO PRIORITY", IF(ISNA(_xlfn.XLOOKUP(D1491, Organizations!C:C, Organizations!B:B, "")), "NO ORG NAME", IF(_xlfn.XLOOKUP(D1491, Organizations!C:C, Organizations!B:B, "")="", "NO PRIORITY", _xlfn.XLOOKUP(D1491, Organizations!C:C, Organizations!B:B, ""))))</f>
        <v>NO PRIORITY</v>
      </c>
      <c r="C1491" s="130"/>
      <c r="D1491" s="161"/>
      <c r="E1491" s="160"/>
      <c r="F1491" s="36"/>
      <c r="G1491" s="48"/>
      <c r="H1491" s="159"/>
      <c r="I1491" s="52"/>
      <c r="J1491" s="53"/>
      <c r="K1491" s="38"/>
      <c r="L1491" s="157"/>
      <c r="M1491" s="50"/>
      <c r="N1491" s="61"/>
      <c r="O1491" s="38" t="str">
        <f>IF(Q1491="", "NO PRIORITY", IF(ISNA(_xlfn.XLOOKUP(Q1491, Organizations!Q:Q, Organizations!P:P, "")), "NO ORG NAME", IF(_xlfn.XLOOKUP(Q1491, Organizations!Q:Q, Organizations!P:P, "")="", "NO PRIORITY", _xlfn.XLOOKUP(Q1491, Organizations!Q:Q, Organizations!P:P, ""))))</f>
        <v>NO PRIORITY</v>
      </c>
      <c r="R1491" s="9" t="str">
        <f t="shared" si="19"/>
        <v/>
      </c>
    </row>
    <row r="1492" spans="2:18" ht="30.2" customHeight="1">
      <c r="B1492" s="212" t="str">
        <f>IF(D1492="", "NO PRIORITY", IF(ISNA(_xlfn.XLOOKUP(D1492, Organizations!C:C, Organizations!B:B, "")), "NO ORG NAME", IF(_xlfn.XLOOKUP(D1492, Organizations!C:C, Organizations!B:B, "")="", "NO PRIORITY", _xlfn.XLOOKUP(D1492, Organizations!C:C, Organizations!B:B, ""))))</f>
        <v>NO PRIORITY</v>
      </c>
      <c r="C1492" s="130"/>
      <c r="D1492" s="161"/>
      <c r="E1492" s="160"/>
      <c r="F1492" s="36"/>
      <c r="G1492" s="48"/>
      <c r="H1492" s="159"/>
      <c r="I1492" s="52"/>
      <c r="J1492" s="53"/>
      <c r="K1492" s="38"/>
      <c r="L1492" s="157"/>
      <c r="M1492" s="50"/>
      <c r="N1492" s="61"/>
      <c r="O1492" s="38" t="str">
        <f>IF(Q1492="", "NO PRIORITY", IF(ISNA(_xlfn.XLOOKUP(Q1492, Organizations!Q:Q, Organizations!P:P, "")), "NO ORG NAME", IF(_xlfn.XLOOKUP(Q1492, Organizations!Q:Q, Organizations!P:P, "")="", "NO PRIORITY", _xlfn.XLOOKUP(Q1492, Organizations!Q:Q, Organizations!P:P, ""))))</f>
        <v>NO PRIORITY</v>
      </c>
      <c r="R1492" s="9" t="str">
        <f t="shared" si="19"/>
        <v/>
      </c>
    </row>
    <row r="1493" spans="2:18" ht="30.2" customHeight="1">
      <c r="B1493" s="212" t="str">
        <f>IF(D1493="", "NO PRIORITY", IF(ISNA(_xlfn.XLOOKUP(D1493, Organizations!C:C, Organizations!B:B, "")), "NO ORG NAME", IF(_xlfn.XLOOKUP(D1493, Organizations!C:C, Organizations!B:B, "")="", "NO PRIORITY", _xlfn.XLOOKUP(D1493, Organizations!C:C, Organizations!B:B, ""))))</f>
        <v>NO PRIORITY</v>
      </c>
      <c r="C1493" s="130"/>
      <c r="D1493" s="161"/>
      <c r="E1493" s="160"/>
      <c r="F1493" s="36"/>
      <c r="G1493" s="48"/>
      <c r="H1493" s="159"/>
      <c r="I1493" s="52"/>
      <c r="J1493" s="53"/>
      <c r="K1493" s="38"/>
      <c r="L1493" s="157"/>
      <c r="M1493" s="50"/>
      <c r="N1493" s="61"/>
      <c r="O1493" s="38" t="str">
        <f>IF(Q1493="", "NO PRIORITY", IF(ISNA(_xlfn.XLOOKUP(Q1493, Organizations!Q:Q, Organizations!P:P, "")), "NO ORG NAME", IF(_xlfn.XLOOKUP(Q1493, Organizations!Q:Q, Organizations!P:P, "")="", "NO PRIORITY", _xlfn.XLOOKUP(Q1493, Organizations!Q:Q, Organizations!P:P, ""))))</f>
        <v>NO PRIORITY</v>
      </c>
      <c r="R1493" s="9" t="str">
        <f t="shared" si="19"/>
        <v/>
      </c>
    </row>
    <row r="1494" spans="2:18" ht="30.2" customHeight="1">
      <c r="B1494" s="212" t="str">
        <f>IF(D1494="", "NO PRIORITY", IF(ISNA(_xlfn.XLOOKUP(D1494, Organizations!C:C, Organizations!B:B, "")), "NO ORG NAME", IF(_xlfn.XLOOKUP(D1494, Organizations!C:C, Organizations!B:B, "")="", "NO PRIORITY", _xlfn.XLOOKUP(D1494, Organizations!C:C, Organizations!B:B, ""))))</f>
        <v>NO PRIORITY</v>
      </c>
      <c r="C1494" s="130"/>
      <c r="D1494" s="161"/>
      <c r="E1494" s="160"/>
      <c r="F1494" s="36"/>
      <c r="G1494" s="48"/>
      <c r="H1494" s="159"/>
      <c r="I1494" s="52"/>
      <c r="J1494" s="53"/>
      <c r="K1494" s="38"/>
      <c r="L1494" s="157"/>
      <c r="M1494" s="50"/>
      <c r="N1494" s="61"/>
      <c r="O1494" s="38" t="str">
        <f>IF(Q1494="", "NO PRIORITY", IF(ISNA(_xlfn.XLOOKUP(Q1494, Organizations!Q:Q, Organizations!P:P, "")), "NO ORG NAME", IF(_xlfn.XLOOKUP(Q1494, Organizations!Q:Q, Organizations!P:P, "")="", "NO PRIORITY", _xlfn.XLOOKUP(Q1494, Organizations!Q:Q, Organizations!P:P, ""))))</f>
        <v>NO PRIORITY</v>
      </c>
      <c r="R1494" s="9" t="str">
        <f t="shared" si="19"/>
        <v/>
      </c>
    </row>
    <row r="1495" spans="2:18" ht="30.2" customHeight="1">
      <c r="B1495" s="212" t="str">
        <f>IF(D1495="", "NO PRIORITY", IF(ISNA(_xlfn.XLOOKUP(D1495, Organizations!C:C, Organizations!B:B, "")), "NO ORG NAME", IF(_xlfn.XLOOKUP(D1495, Organizations!C:C, Organizations!B:B, "")="", "NO PRIORITY", _xlfn.XLOOKUP(D1495, Organizations!C:C, Organizations!B:B, ""))))</f>
        <v>NO PRIORITY</v>
      </c>
      <c r="C1495" s="130"/>
      <c r="D1495" s="161"/>
      <c r="E1495" s="160"/>
      <c r="F1495" s="36"/>
      <c r="G1495" s="48"/>
      <c r="H1495" s="159"/>
      <c r="I1495" s="52"/>
      <c r="J1495" s="53"/>
      <c r="K1495" s="38"/>
      <c r="L1495" s="157"/>
      <c r="M1495" s="50"/>
      <c r="N1495" s="61"/>
      <c r="O1495" s="38" t="str">
        <f>IF(Q1495="", "NO PRIORITY", IF(ISNA(_xlfn.XLOOKUP(Q1495, Organizations!Q:Q, Organizations!P:P, "")), "NO ORG NAME", IF(_xlfn.XLOOKUP(Q1495, Organizations!Q:Q, Organizations!P:P, "")="", "NO PRIORITY", _xlfn.XLOOKUP(Q1495, Organizations!Q:Q, Organizations!P:P, ""))))</f>
        <v>NO PRIORITY</v>
      </c>
      <c r="R1495" s="9" t="str">
        <f t="shared" si="19"/>
        <v/>
      </c>
    </row>
    <row r="1496" spans="2:18" ht="30.2" customHeight="1">
      <c r="B1496" s="212" t="str">
        <f>IF(D1496="", "NO PRIORITY", IF(ISNA(_xlfn.XLOOKUP(D1496, Organizations!C:C, Organizations!B:B, "")), "NO ORG NAME", IF(_xlfn.XLOOKUP(D1496, Organizations!C:C, Organizations!B:B, "")="", "NO PRIORITY", _xlfn.XLOOKUP(D1496, Organizations!C:C, Organizations!B:B, ""))))</f>
        <v>NO PRIORITY</v>
      </c>
      <c r="C1496" s="130"/>
      <c r="D1496" s="161"/>
      <c r="E1496" s="160"/>
      <c r="F1496" s="36"/>
      <c r="G1496" s="48"/>
      <c r="H1496" s="159"/>
      <c r="I1496" s="52"/>
      <c r="J1496" s="53"/>
      <c r="K1496" s="38"/>
      <c r="L1496" s="157"/>
      <c r="M1496" s="50"/>
      <c r="N1496" s="61"/>
      <c r="O1496" s="38" t="str">
        <f>IF(Q1496="", "NO PRIORITY", IF(ISNA(_xlfn.XLOOKUP(Q1496, Organizations!Q:Q, Organizations!P:P, "")), "NO ORG NAME", IF(_xlfn.XLOOKUP(Q1496, Organizations!Q:Q, Organizations!P:P, "")="", "NO PRIORITY", _xlfn.XLOOKUP(Q1496, Organizations!Q:Q, Organizations!P:P, ""))))</f>
        <v>NO PRIORITY</v>
      </c>
      <c r="R1496" s="9" t="str">
        <f t="shared" si="19"/>
        <v/>
      </c>
    </row>
    <row r="1497" spans="2:18" ht="30.2" customHeight="1">
      <c r="B1497" s="212" t="str">
        <f>IF(D1497="", "NO PRIORITY", IF(ISNA(_xlfn.XLOOKUP(D1497, Organizations!C:C, Organizations!B:B, "")), "NO ORG NAME", IF(_xlfn.XLOOKUP(D1497, Organizations!C:C, Organizations!B:B, "")="", "NO PRIORITY", _xlfn.XLOOKUP(D1497, Organizations!C:C, Organizations!B:B, ""))))</f>
        <v>NO PRIORITY</v>
      </c>
      <c r="C1497" s="130"/>
      <c r="D1497" s="161"/>
      <c r="E1497" s="160"/>
      <c r="F1497" s="36"/>
      <c r="G1497" s="48"/>
      <c r="H1497" s="159"/>
      <c r="I1497" s="52"/>
      <c r="J1497" s="53"/>
      <c r="K1497" s="38"/>
      <c r="L1497" s="157"/>
      <c r="M1497" s="50"/>
      <c r="N1497" s="61"/>
      <c r="O1497" s="38" t="str">
        <f>IF(Q1497="", "NO PRIORITY", IF(ISNA(_xlfn.XLOOKUP(Q1497, Organizations!Q:Q, Organizations!P:P, "")), "NO ORG NAME", IF(_xlfn.XLOOKUP(Q1497, Organizations!Q:Q, Organizations!P:P, "")="", "NO PRIORITY", _xlfn.XLOOKUP(Q1497, Organizations!Q:Q, Organizations!P:P, ""))))</f>
        <v>NO PRIORITY</v>
      </c>
      <c r="R1497" s="9" t="str">
        <f t="shared" si="19"/>
        <v/>
      </c>
    </row>
    <row r="1498" spans="2:18" ht="30.2" customHeight="1">
      <c r="B1498" s="212" t="str">
        <f>IF(D1498="", "NO PRIORITY", IF(ISNA(_xlfn.XLOOKUP(D1498, Organizations!C:C, Organizations!B:B, "")), "NO ORG NAME", IF(_xlfn.XLOOKUP(D1498, Organizations!C:C, Organizations!B:B, "")="", "NO PRIORITY", _xlfn.XLOOKUP(D1498, Organizations!C:C, Organizations!B:B, ""))))</f>
        <v>NO PRIORITY</v>
      </c>
      <c r="C1498" s="130"/>
      <c r="D1498" s="161"/>
      <c r="E1498" s="160"/>
      <c r="F1498" s="36"/>
      <c r="G1498" s="48"/>
      <c r="H1498" s="159"/>
      <c r="I1498" s="52"/>
      <c r="J1498" s="53"/>
      <c r="K1498" s="38"/>
      <c r="L1498" s="157"/>
      <c r="M1498" s="50"/>
      <c r="N1498" s="61"/>
      <c r="O1498" s="38" t="str">
        <f>IF(Q1498="", "NO PRIORITY", IF(ISNA(_xlfn.XLOOKUP(Q1498, Organizations!Q:Q, Organizations!P:P, "")), "NO ORG NAME", IF(_xlfn.XLOOKUP(Q1498, Organizations!Q:Q, Organizations!P:P, "")="", "NO PRIORITY", _xlfn.XLOOKUP(Q1498, Organizations!Q:Q, Organizations!P:P, ""))))</f>
        <v>NO PRIORITY</v>
      </c>
      <c r="R1498" s="9" t="str">
        <f t="shared" si="19"/>
        <v/>
      </c>
    </row>
    <row r="1499" spans="2:18" ht="30.2" customHeight="1">
      <c r="B1499" s="212" t="str">
        <f>IF(D1499="", "NO PRIORITY", IF(ISNA(_xlfn.XLOOKUP(D1499, Organizations!C:C, Organizations!B:B, "")), "NO ORG NAME", IF(_xlfn.XLOOKUP(D1499, Organizations!C:C, Organizations!B:B, "")="", "NO PRIORITY", _xlfn.XLOOKUP(D1499, Organizations!C:C, Organizations!B:B, ""))))</f>
        <v>NO PRIORITY</v>
      </c>
      <c r="C1499" s="130"/>
      <c r="D1499" s="161"/>
      <c r="E1499" s="160"/>
      <c r="F1499" s="36"/>
      <c r="G1499" s="48"/>
      <c r="H1499" s="159"/>
      <c r="I1499" s="52"/>
      <c r="J1499" s="53"/>
      <c r="K1499" s="38"/>
      <c r="L1499" s="157"/>
      <c r="M1499" s="50"/>
      <c r="N1499" s="61"/>
      <c r="O1499" s="38" t="str">
        <f>IF(Q1499="", "NO PRIORITY", IF(ISNA(_xlfn.XLOOKUP(Q1499, Organizations!Q:Q, Organizations!P:P, "")), "NO ORG NAME", IF(_xlfn.XLOOKUP(Q1499, Organizations!Q:Q, Organizations!P:P, "")="", "NO PRIORITY", _xlfn.XLOOKUP(Q1499, Organizations!Q:Q, Organizations!P:P, ""))))</f>
        <v>NO PRIORITY</v>
      </c>
      <c r="R1499" s="9" t="str">
        <f t="shared" si="19"/>
        <v/>
      </c>
    </row>
    <row r="1500" spans="2:18" ht="30.2" customHeight="1">
      <c r="B1500" s="212" t="str">
        <f>IF(D1500="", "NO PRIORITY", IF(ISNA(_xlfn.XLOOKUP(D1500, Organizations!C:C, Organizations!B:B, "")), "NO ORG NAME", IF(_xlfn.XLOOKUP(D1500, Organizations!C:C, Organizations!B:B, "")="", "NO PRIORITY", _xlfn.XLOOKUP(D1500, Organizations!C:C, Organizations!B:B, ""))))</f>
        <v>NO PRIORITY</v>
      </c>
      <c r="C1500" s="130"/>
      <c r="D1500" s="161"/>
      <c r="E1500" s="160"/>
      <c r="F1500" s="36"/>
      <c r="G1500" s="48"/>
      <c r="H1500" s="159"/>
      <c r="I1500" s="52"/>
      <c r="J1500" s="53"/>
      <c r="K1500" s="38"/>
      <c r="L1500" s="157"/>
      <c r="M1500" s="50"/>
      <c r="N1500" s="61"/>
      <c r="O1500" s="38" t="str">
        <f>IF(Q1500="", "NO PRIORITY", IF(ISNA(_xlfn.XLOOKUP(Q1500, Organizations!Q:Q, Organizations!P:P, "")), "NO ORG NAME", IF(_xlfn.XLOOKUP(Q1500, Organizations!Q:Q, Organizations!P:P, "")="", "NO PRIORITY", _xlfn.XLOOKUP(Q1500, Organizations!Q:Q, Organizations!P:P, ""))))</f>
        <v>NO PRIORITY</v>
      </c>
      <c r="R1500" s="9" t="str">
        <f t="shared" si="19"/>
        <v/>
      </c>
    </row>
    <row r="1501" spans="2:18" ht="30.2" customHeight="1">
      <c r="B1501" s="212" t="str">
        <f>IF(D1501="", "NO PRIORITY", IF(ISNA(_xlfn.XLOOKUP(D1501, Organizations!C:C, Organizations!B:B, "")), "NO ORG NAME", IF(_xlfn.XLOOKUP(D1501, Organizations!C:C, Organizations!B:B, "")="", "NO PRIORITY", _xlfn.XLOOKUP(D1501, Organizations!C:C, Organizations!B:B, ""))))</f>
        <v>NO PRIORITY</v>
      </c>
      <c r="C1501" s="130"/>
      <c r="D1501" s="161"/>
      <c r="E1501" s="160"/>
      <c r="F1501" s="36"/>
      <c r="G1501" s="48"/>
      <c r="H1501" s="159"/>
      <c r="I1501" s="52"/>
      <c r="J1501" s="53"/>
      <c r="K1501" s="38"/>
      <c r="L1501" s="157"/>
      <c r="M1501" s="50"/>
      <c r="N1501" s="61"/>
      <c r="O1501" s="38" t="str">
        <f>IF(Q1501="", "NO PRIORITY", IF(ISNA(_xlfn.XLOOKUP(Q1501, Organizations!Q:Q, Organizations!P:P, "")), "NO ORG NAME", IF(_xlfn.XLOOKUP(Q1501, Organizations!Q:Q, Organizations!P:P, "")="", "NO PRIORITY", _xlfn.XLOOKUP(Q1501, Organizations!Q:Q, Organizations!P:P, ""))))</f>
        <v>NO PRIORITY</v>
      </c>
      <c r="R1501" s="9" t="str">
        <f t="shared" si="19"/>
        <v/>
      </c>
    </row>
    <row r="1502" spans="2:18" ht="30.2" customHeight="1">
      <c r="B1502" s="212" t="str">
        <f>IF(D1502="", "NO PRIORITY", IF(ISNA(_xlfn.XLOOKUP(D1502, Organizations!C:C, Organizations!B:B, "")), "NO ORG NAME", IF(_xlfn.XLOOKUP(D1502, Organizations!C:C, Organizations!B:B, "")="", "NO PRIORITY", _xlfn.XLOOKUP(D1502, Organizations!C:C, Organizations!B:B, ""))))</f>
        <v>NO PRIORITY</v>
      </c>
      <c r="C1502" s="130"/>
      <c r="D1502" s="161"/>
      <c r="E1502" s="160"/>
      <c r="F1502" s="36"/>
      <c r="G1502" s="48"/>
      <c r="H1502" s="159"/>
      <c r="I1502" s="52"/>
      <c r="J1502" s="53"/>
      <c r="K1502" s="38"/>
      <c r="L1502" s="157"/>
      <c r="M1502" s="50"/>
      <c r="N1502" s="61"/>
      <c r="O1502" s="38" t="str">
        <f>IF(Q1502="", "NO PRIORITY", IF(ISNA(_xlfn.XLOOKUP(Q1502, Organizations!Q:Q, Organizations!P:P, "")), "NO ORG NAME", IF(_xlfn.XLOOKUP(Q1502, Organizations!Q:Q, Organizations!P:P, "")="", "NO PRIORITY", _xlfn.XLOOKUP(Q1502, Organizations!Q:Q, Organizations!P:P, ""))))</f>
        <v>NO PRIORITY</v>
      </c>
      <c r="R1502" s="9" t="str">
        <f t="shared" si="19"/>
        <v/>
      </c>
    </row>
    <row r="1503" spans="2:18" ht="30.2" customHeight="1">
      <c r="B1503" s="212" t="str">
        <f>IF(D1503="", "NO PRIORITY", IF(ISNA(_xlfn.XLOOKUP(D1503, Organizations!C:C, Organizations!B:B, "")), "NO ORG NAME", IF(_xlfn.XLOOKUP(D1503, Organizations!C:C, Organizations!B:B, "")="", "NO PRIORITY", _xlfn.XLOOKUP(D1503, Organizations!C:C, Organizations!B:B, ""))))</f>
        <v>NO PRIORITY</v>
      </c>
      <c r="C1503" s="130"/>
      <c r="D1503" s="161"/>
      <c r="E1503" s="160"/>
      <c r="F1503" s="36"/>
      <c r="G1503" s="48"/>
      <c r="H1503" s="159"/>
      <c r="I1503" s="52"/>
      <c r="J1503" s="53"/>
      <c r="K1503" s="38"/>
      <c r="L1503" s="157"/>
      <c r="M1503" s="50"/>
      <c r="N1503" s="61"/>
      <c r="O1503" s="38" t="str">
        <f>IF(Q1503="", "NO PRIORITY", IF(ISNA(_xlfn.XLOOKUP(Q1503, Organizations!Q:Q, Organizations!P:P, "")), "NO ORG NAME", IF(_xlfn.XLOOKUP(Q1503, Organizations!Q:Q, Organizations!P:P, "")="", "NO PRIORITY", _xlfn.XLOOKUP(Q1503, Organizations!Q:Q, Organizations!P:P, ""))))</f>
        <v>NO PRIORITY</v>
      </c>
      <c r="R1503" s="9" t="str">
        <f t="shared" si="19"/>
        <v/>
      </c>
    </row>
    <row r="1504" spans="2:18" ht="30.2" customHeight="1">
      <c r="B1504" s="212" t="str">
        <f>IF(D1504="", "NO PRIORITY", IF(ISNA(_xlfn.XLOOKUP(D1504, Organizations!C:C, Organizations!B:B, "")), "NO ORG NAME", IF(_xlfn.XLOOKUP(D1504, Organizations!C:C, Organizations!B:B, "")="", "NO PRIORITY", _xlfn.XLOOKUP(D1504, Organizations!C:C, Organizations!B:B, ""))))</f>
        <v>NO PRIORITY</v>
      </c>
      <c r="C1504" s="130"/>
      <c r="D1504" s="161"/>
      <c r="E1504" s="160"/>
      <c r="F1504" s="36"/>
      <c r="G1504" s="48"/>
      <c r="H1504" s="159"/>
      <c r="I1504" s="52"/>
      <c r="J1504" s="53"/>
      <c r="K1504" s="38"/>
      <c r="L1504" s="157"/>
      <c r="M1504" s="50"/>
      <c r="N1504" s="61"/>
      <c r="O1504" s="38" t="str">
        <f>IF(Q1504="", "NO PRIORITY", IF(ISNA(_xlfn.XLOOKUP(Q1504, Organizations!Q:Q, Organizations!P:P, "")), "NO ORG NAME", IF(_xlfn.XLOOKUP(Q1504, Organizations!Q:Q, Organizations!P:P, "")="", "NO PRIORITY", _xlfn.XLOOKUP(Q1504, Organizations!Q:Q, Organizations!P:P, ""))))</f>
        <v>NO PRIORITY</v>
      </c>
      <c r="R1504" s="9" t="str">
        <f t="shared" si="19"/>
        <v/>
      </c>
    </row>
    <row r="1505" spans="2:18" ht="30.2" customHeight="1">
      <c r="B1505" s="212" t="str">
        <f>IF(D1505="", "NO PRIORITY", IF(ISNA(_xlfn.XLOOKUP(D1505, Organizations!C:C, Organizations!B:B, "")), "NO ORG NAME", IF(_xlfn.XLOOKUP(D1505, Organizations!C:C, Organizations!B:B, "")="", "NO PRIORITY", _xlfn.XLOOKUP(D1505, Organizations!C:C, Organizations!B:B, ""))))</f>
        <v>NO PRIORITY</v>
      </c>
      <c r="C1505" s="130"/>
      <c r="D1505" s="161"/>
      <c r="E1505" s="160"/>
      <c r="F1505" s="36"/>
      <c r="G1505" s="48"/>
      <c r="H1505" s="159"/>
      <c r="I1505" s="52"/>
      <c r="J1505" s="53"/>
      <c r="K1505" s="38"/>
      <c r="L1505" s="157"/>
      <c r="M1505" s="50"/>
      <c r="N1505" s="61"/>
      <c r="O1505" s="38" t="str">
        <f>IF(Q1505="", "NO PRIORITY", IF(ISNA(_xlfn.XLOOKUP(Q1505, Organizations!Q:Q, Organizations!P:P, "")), "NO ORG NAME", IF(_xlfn.XLOOKUP(Q1505, Organizations!Q:Q, Organizations!P:P, "")="", "NO PRIORITY", _xlfn.XLOOKUP(Q1505, Organizations!Q:Q, Organizations!P:P, ""))))</f>
        <v>NO PRIORITY</v>
      </c>
      <c r="R1505" s="9" t="str">
        <f t="shared" si="19"/>
        <v/>
      </c>
    </row>
    <row r="1506" spans="2:18" ht="30.2" customHeight="1">
      <c r="B1506" s="212" t="str">
        <f>IF(D1506="", "NO PRIORITY", IF(ISNA(_xlfn.XLOOKUP(D1506, Organizations!C:C, Organizations!B:B, "")), "NO ORG NAME", IF(_xlfn.XLOOKUP(D1506, Organizations!C:C, Organizations!B:B, "")="", "NO PRIORITY", _xlfn.XLOOKUP(D1506, Organizations!C:C, Organizations!B:B, ""))))</f>
        <v>NO PRIORITY</v>
      </c>
      <c r="C1506" s="130"/>
      <c r="D1506" s="161"/>
      <c r="E1506" s="160"/>
      <c r="F1506" s="36"/>
      <c r="G1506" s="48"/>
      <c r="H1506" s="159"/>
      <c r="I1506" s="52"/>
      <c r="J1506" s="53"/>
      <c r="K1506" s="38"/>
      <c r="L1506" s="157"/>
      <c r="M1506" s="50"/>
      <c r="N1506" s="61"/>
      <c r="O1506" s="38" t="str">
        <f>IF(Q1506="", "NO PRIORITY", IF(ISNA(_xlfn.XLOOKUP(Q1506, Organizations!Q:Q, Organizations!P:P, "")), "NO ORG NAME", IF(_xlfn.XLOOKUP(Q1506, Organizations!Q:Q, Organizations!P:P, "")="", "NO PRIORITY", _xlfn.XLOOKUP(Q1506, Organizations!Q:Q, Organizations!P:P, ""))))</f>
        <v>NO PRIORITY</v>
      </c>
      <c r="R1506" s="9" t="str">
        <f t="shared" si="19"/>
        <v/>
      </c>
    </row>
    <row r="1507" spans="2:18" ht="30.2" customHeight="1">
      <c r="B1507" s="212" t="str">
        <f>IF(D1507="", "NO PRIORITY", IF(ISNA(_xlfn.XLOOKUP(D1507, Organizations!C:C, Organizations!B:B, "")), "NO ORG NAME", IF(_xlfn.XLOOKUP(D1507, Organizations!C:C, Organizations!B:B, "")="", "NO PRIORITY", _xlfn.XLOOKUP(D1507, Organizations!C:C, Organizations!B:B, ""))))</f>
        <v>NO PRIORITY</v>
      </c>
      <c r="C1507" s="130"/>
      <c r="D1507" s="161"/>
      <c r="E1507" s="160"/>
      <c r="F1507" s="36"/>
      <c r="G1507" s="48"/>
      <c r="H1507" s="159"/>
      <c r="I1507" s="52"/>
      <c r="J1507" s="53"/>
      <c r="K1507" s="38"/>
      <c r="L1507" s="157"/>
      <c r="M1507" s="50"/>
      <c r="N1507" s="61"/>
      <c r="O1507" s="38" t="str">
        <f>IF(Q1507="", "NO PRIORITY", IF(ISNA(_xlfn.XLOOKUP(Q1507, Organizations!Q:Q, Organizations!P:P, "")), "NO ORG NAME", IF(_xlfn.XLOOKUP(Q1507, Organizations!Q:Q, Organizations!P:P, "")="", "NO PRIORITY", _xlfn.XLOOKUP(Q1507, Organizations!Q:Q, Organizations!P:P, ""))))</f>
        <v>NO PRIORITY</v>
      </c>
      <c r="R1507" s="9" t="str">
        <f t="shared" si="19"/>
        <v/>
      </c>
    </row>
    <row r="1508" spans="2:18" ht="30.2" customHeight="1">
      <c r="B1508" s="212" t="str">
        <f>IF(D1508="", "NO PRIORITY", IF(ISNA(_xlfn.XLOOKUP(D1508, Organizations!C:C, Organizations!B:B, "")), "NO ORG NAME", IF(_xlfn.XLOOKUP(D1508, Organizations!C:C, Organizations!B:B, "")="", "NO PRIORITY", _xlfn.XLOOKUP(D1508, Organizations!C:C, Organizations!B:B, ""))))</f>
        <v>NO PRIORITY</v>
      </c>
      <c r="C1508" s="130"/>
      <c r="D1508" s="161"/>
      <c r="E1508" s="160"/>
      <c r="F1508" s="36"/>
      <c r="G1508" s="48"/>
      <c r="H1508" s="159"/>
      <c r="I1508" s="52"/>
      <c r="J1508" s="53"/>
      <c r="K1508" s="38"/>
      <c r="L1508" s="157"/>
      <c r="M1508" s="50"/>
      <c r="N1508" s="61"/>
      <c r="O1508" s="38" t="str">
        <f>IF(Q1508="", "NO PRIORITY", IF(ISNA(_xlfn.XLOOKUP(Q1508, Organizations!Q:Q, Organizations!P:P, "")), "NO ORG NAME", IF(_xlfn.XLOOKUP(Q1508, Organizations!Q:Q, Organizations!P:P, "")="", "NO PRIORITY", _xlfn.XLOOKUP(Q1508, Organizations!Q:Q, Organizations!P:P, ""))))</f>
        <v>NO PRIORITY</v>
      </c>
      <c r="R1508" s="9" t="str">
        <f t="shared" si="19"/>
        <v/>
      </c>
    </row>
    <row r="1509" spans="2:18" ht="30.2" customHeight="1">
      <c r="B1509" s="212" t="str">
        <f>IF(D1509="", "NO PRIORITY", IF(ISNA(_xlfn.XLOOKUP(D1509, Organizations!C:C, Organizations!B:B, "")), "NO ORG NAME", IF(_xlfn.XLOOKUP(D1509, Organizations!C:C, Organizations!B:B, "")="", "NO PRIORITY", _xlfn.XLOOKUP(D1509, Organizations!C:C, Organizations!B:B, ""))))</f>
        <v>NO PRIORITY</v>
      </c>
      <c r="C1509" s="130"/>
      <c r="D1509" s="161"/>
      <c r="E1509" s="160"/>
      <c r="F1509" s="36"/>
      <c r="G1509" s="48"/>
      <c r="H1509" s="159"/>
      <c r="I1509" s="52"/>
      <c r="J1509" s="53"/>
      <c r="K1509" s="38"/>
      <c r="L1509" s="157"/>
      <c r="M1509" s="50"/>
      <c r="N1509" s="61"/>
      <c r="O1509" s="38" t="str">
        <f>IF(Q1509="", "NO PRIORITY", IF(ISNA(_xlfn.XLOOKUP(Q1509, Organizations!Q:Q, Organizations!P:P, "")), "NO ORG NAME", IF(_xlfn.XLOOKUP(Q1509, Organizations!Q:Q, Organizations!P:P, "")="", "NO PRIORITY", _xlfn.XLOOKUP(Q1509, Organizations!Q:Q, Organizations!P:P, ""))))</f>
        <v>NO PRIORITY</v>
      </c>
      <c r="R1509" s="9" t="str">
        <f t="shared" si="19"/>
        <v/>
      </c>
    </row>
    <row r="1510" spans="2:18" ht="30.2" customHeight="1">
      <c r="B1510" s="212" t="str">
        <f>IF(D1510="", "NO PRIORITY", IF(ISNA(_xlfn.XLOOKUP(D1510, Organizations!C:C, Organizations!B:B, "")), "NO ORG NAME", IF(_xlfn.XLOOKUP(D1510, Organizations!C:C, Organizations!B:B, "")="", "NO PRIORITY", _xlfn.XLOOKUP(D1510, Organizations!C:C, Organizations!B:B, ""))))</f>
        <v>NO PRIORITY</v>
      </c>
      <c r="C1510" s="130"/>
      <c r="D1510" s="161"/>
      <c r="E1510" s="160"/>
      <c r="F1510" s="36"/>
      <c r="G1510" s="48"/>
      <c r="H1510" s="159"/>
      <c r="I1510" s="52"/>
      <c r="J1510" s="53"/>
      <c r="K1510" s="38"/>
      <c r="L1510" s="157"/>
      <c r="M1510" s="50"/>
      <c r="N1510" s="61"/>
      <c r="O1510" s="38" t="str">
        <f>IF(Q1510="", "NO PRIORITY", IF(ISNA(_xlfn.XLOOKUP(Q1510, Organizations!Q:Q, Organizations!P:P, "")), "NO ORG NAME", IF(_xlfn.XLOOKUP(Q1510, Organizations!Q:Q, Organizations!P:P, "")="", "NO PRIORITY", _xlfn.XLOOKUP(Q1510, Organizations!Q:Q, Organizations!P:P, ""))))</f>
        <v>NO PRIORITY</v>
      </c>
      <c r="R1510" s="9" t="str">
        <f t="shared" si="19"/>
        <v/>
      </c>
    </row>
    <row r="1511" spans="2:18" ht="30.2" customHeight="1">
      <c r="B1511" s="212" t="str">
        <f>IF(D1511="", "NO PRIORITY", IF(ISNA(_xlfn.XLOOKUP(D1511, Organizations!C:C, Organizations!B:B, "")), "NO ORG NAME", IF(_xlfn.XLOOKUP(D1511, Organizations!C:C, Organizations!B:B, "")="", "NO PRIORITY", _xlfn.XLOOKUP(D1511, Organizations!C:C, Organizations!B:B, ""))))</f>
        <v>NO PRIORITY</v>
      </c>
      <c r="C1511" s="130"/>
      <c r="D1511" s="161"/>
      <c r="E1511" s="160"/>
      <c r="F1511" s="36"/>
      <c r="G1511" s="48"/>
      <c r="H1511" s="159"/>
      <c r="I1511" s="52"/>
      <c r="J1511" s="53"/>
      <c r="K1511" s="38"/>
      <c r="L1511" s="157"/>
      <c r="M1511" s="50"/>
      <c r="N1511" s="61"/>
      <c r="O1511" s="38" t="str">
        <f>IF(Q1511="", "NO PRIORITY", IF(ISNA(_xlfn.XLOOKUP(Q1511, Organizations!Q:Q, Organizations!P:P, "")), "NO ORG NAME", IF(_xlfn.XLOOKUP(Q1511, Organizations!Q:Q, Organizations!P:P, "")="", "NO PRIORITY", _xlfn.XLOOKUP(Q1511, Organizations!Q:Q, Organizations!P:P, ""))))</f>
        <v>NO PRIORITY</v>
      </c>
      <c r="R1511" s="9" t="str">
        <f t="shared" si="19"/>
        <v/>
      </c>
    </row>
    <row r="1512" spans="2:18" ht="30.2" customHeight="1">
      <c r="B1512" s="212" t="str">
        <f>IF(D1512="", "NO PRIORITY", IF(ISNA(_xlfn.XLOOKUP(D1512, Organizations!C:C, Organizations!B:B, "")), "NO ORG NAME", IF(_xlfn.XLOOKUP(D1512, Organizations!C:C, Organizations!B:B, "")="", "NO PRIORITY", _xlfn.XLOOKUP(D1512, Organizations!C:C, Organizations!B:B, ""))))</f>
        <v>NO PRIORITY</v>
      </c>
      <c r="C1512" s="130"/>
      <c r="D1512" s="161"/>
      <c r="E1512" s="160"/>
      <c r="F1512" s="36"/>
      <c r="G1512" s="48"/>
      <c r="H1512" s="159"/>
      <c r="I1512" s="52"/>
      <c r="J1512" s="53"/>
      <c r="K1512" s="38"/>
      <c r="L1512" s="157"/>
      <c r="M1512" s="50"/>
      <c r="N1512" s="61"/>
      <c r="O1512" s="38" t="str">
        <f>IF(Q1512="", "NO PRIORITY", IF(ISNA(_xlfn.XLOOKUP(Q1512, Organizations!Q:Q, Organizations!P:P, "")), "NO ORG NAME", IF(_xlfn.XLOOKUP(Q1512, Organizations!Q:Q, Organizations!P:P, "")="", "NO PRIORITY", _xlfn.XLOOKUP(Q1512, Organizations!Q:Q, Organizations!P:P, ""))))</f>
        <v>NO PRIORITY</v>
      </c>
      <c r="R1512" s="9" t="str">
        <f t="shared" si="19"/>
        <v/>
      </c>
    </row>
    <row r="1513" spans="2:18" ht="30.2" customHeight="1">
      <c r="B1513" s="212" t="str">
        <f>IF(D1513="", "NO PRIORITY", IF(ISNA(_xlfn.XLOOKUP(D1513, Organizations!C:C, Organizations!B:B, "")), "NO ORG NAME", IF(_xlfn.XLOOKUP(D1513, Organizations!C:C, Organizations!B:B, "")="", "NO PRIORITY", _xlfn.XLOOKUP(D1513, Organizations!C:C, Organizations!B:B, ""))))</f>
        <v>NO PRIORITY</v>
      </c>
      <c r="C1513" s="130"/>
      <c r="D1513" s="161"/>
      <c r="E1513" s="160"/>
      <c r="F1513" s="36"/>
      <c r="G1513" s="48"/>
      <c r="H1513" s="159"/>
      <c r="I1513" s="52"/>
      <c r="J1513" s="53"/>
      <c r="K1513" s="38"/>
      <c r="L1513" s="157"/>
      <c r="M1513" s="50"/>
      <c r="N1513" s="61"/>
      <c r="O1513" s="38" t="str">
        <f>IF(Q1513="", "NO PRIORITY", IF(ISNA(_xlfn.XLOOKUP(Q1513, Organizations!Q:Q, Organizations!P:P, "")), "NO ORG NAME", IF(_xlfn.XLOOKUP(Q1513, Organizations!Q:Q, Organizations!P:P, "")="", "NO PRIORITY", _xlfn.XLOOKUP(Q1513, Organizations!Q:Q, Organizations!P:P, ""))))</f>
        <v>NO PRIORITY</v>
      </c>
      <c r="R1513" s="9" t="str">
        <f t="shared" si="19"/>
        <v/>
      </c>
    </row>
    <row r="1514" spans="2:18" ht="30.2" customHeight="1">
      <c r="B1514" s="212" t="str">
        <f>IF(D1514="", "NO PRIORITY", IF(ISNA(_xlfn.XLOOKUP(D1514, Organizations!C:C, Organizations!B:B, "")), "NO ORG NAME", IF(_xlfn.XLOOKUP(D1514, Organizations!C:C, Organizations!B:B, "")="", "NO PRIORITY", _xlfn.XLOOKUP(D1514, Organizations!C:C, Organizations!B:B, ""))))</f>
        <v>NO PRIORITY</v>
      </c>
      <c r="C1514" s="130"/>
      <c r="D1514" s="161"/>
      <c r="E1514" s="160"/>
      <c r="F1514" s="36"/>
      <c r="G1514" s="48"/>
      <c r="H1514" s="159"/>
      <c r="I1514" s="52"/>
      <c r="J1514" s="53"/>
      <c r="K1514" s="38"/>
      <c r="L1514" s="157"/>
      <c r="M1514" s="50"/>
      <c r="N1514" s="61"/>
      <c r="O1514" s="38" t="str">
        <f>IF(Q1514="", "NO PRIORITY", IF(ISNA(_xlfn.XLOOKUP(Q1514, Organizations!Q:Q, Organizations!P:P, "")), "NO ORG NAME", IF(_xlfn.XLOOKUP(Q1514, Organizations!Q:Q, Organizations!P:P, "")="", "NO PRIORITY", _xlfn.XLOOKUP(Q1514, Organizations!Q:Q, Organizations!P:P, ""))))</f>
        <v>NO PRIORITY</v>
      </c>
      <c r="R1514" s="9" t="str">
        <f t="shared" si="19"/>
        <v/>
      </c>
    </row>
    <row r="1515" spans="2:18" ht="30.2" customHeight="1">
      <c r="B1515" s="212" t="str">
        <f>IF(D1515="", "NO PRIORITY", IF(ISNA(_xlfn.XLOOKUP(D1515, Organizations!C:C, Organizations!B:B, "")), "NO ORG NAME", IF(_xlfn.XLOOKUP(D1515, Organizations!C:C, Organizations!B:B, "")="", "NO PRIORITY", _xlfn.XLOOKUP(D1515, Organizations!C:C, Organizations!B:B, ""))))</f>
        <v>NO PRIORITY</v>
      </c>
      <c r="C1515" s="130"/>
      <c r="D1515" s="161"/>
      <c r="E1515" s="160"/>
      <c r="F1515" s="36"/>
      <c r="G1515" s="48"/>
      <c r="H1515" s="159"/>
      <c r="I1515" s="52"/>
      <c r="J1515" s="53"/>
      <c r="K1515" s="38"/>
      <c r="L1515" s="157"/>
      <c r="M1515" s="50"/>
      <c r="N1515" s="61"/>
      <c r="O1515" s="38" t="str">
        <f>IF(Q1515="", "NO PRIORITY", IF(ISNA(_xlfn.XLOOKUP(Q1515, Organizations!Q:Q, Organizations!P:P, "")), "NO ORG NAME", IF(_xlfn.XLOOKUP(Q1515, Organizations!Q:Q, Organizations!P:P, "")="", "NO PRIORITY", _xlfn.XLOOKUP(Q1515, Organizations!Q:Q, Organizations!P:P, ""))))</f>
        <v>NO PRIORITY</v>
      </c>
      <c r="R1515" s="9" t="str">
        <f t="shared" si="19"/>
        <v/>
      </c>
    </row>
    <row r="1516" spans="2:18" ht="30.2" customHeight="1">
      <c r="B1516" s="212" t="str">
        <f>IF(D1516="", "NO PRIORITY", IF(ISNA(_xlfn.XLOOKUP(D1516, Organizations!C:C, Organizations!B:B, "")), "NO ORG NAME", IF(_xlfn.XLOOKUP(D1516, Organizations!C:C, Organizations!B:B, "")="", "NO PRIORITY", _xlfn.XLOOKUP(D1516, Organizations!C:C, Organizations!B:B, ""))))</f>
        <v>NO PRIORITY</v>
      </c>
      <c r="C1516" s="130"/>
      <c r="D1516" s="161"/>
      <c r="E1516" s="160"/>
      <c r="F1516" s="36"/>
      <c r="G1516" s="48"/>
      <c r="H1516" s="159"/>
      <c r="I1516" s="52"/>
      <c r="J1516" s="53"/>
      <c r="K1516" s="38"/>
      <c r="L1516" s="157"/>
      <c r="M1516" s="50"/>
      <c r="N1516" s="61"/>
      <c r="O1516" s="38" t="str">
        <f>IF(Q1516="", "NO PRIORITY", IF(ISNA(_xlfn.XLOOKUP(Q1516, Organizations!Q:Q, Organizations!P:P, "")), "NO ORG NAME", IF(_xlfn.XLOOKUP(Q1516, Organizations!Q:Q, Organizations!P:P, "")="", "NO PRIORITY", _xlfn.XLOOKUP(Q1516, Organizations!Q:Q, Organizations!P:P, ""))))</f>
        <v>NO PRIORITY</v>
      </c>
      <c r="R1516" s="9" t="str">
        <f t="shared" si="19"/>
        <v/>
      </c>
    </row>
    <row r="1517" spans="2:18" ht="30.2" customHeight="1">
      <c r="B1517" s="212" t="str">
        <f>IF(D1517="", "NO PRIORITY", IF(ISNA(_xlfn.XLOOKUP(D1517, Organizations!C:C, Organizations!B:B, "")), "NO ORG NAME", IF(_xlfn.XLOOKUP(D1517, Organizations!C:C, Organizations!B:B, "")="", "NO PRIORITY", _xlfn.XLOOKUP(D1517, Organizations!C:C, Organizations!B:B, ""))))</f>
        <v>NO PRIORITY</v>
      </c>
      <c r="C1517" s="130"/>
      <c r="D1517" s="161"/>
      <c r="E1517" s="160"/>
      <c r="F1517" s="36"/>
      <c r="G1517" s="48"/>
      <c r="H1517" s="159"/>
      <c r="I1517" s="52"/>
      <c r="J1517" s="53"/>
      <c r="K1517" s="38"/>
      <c r="L1517" s="157"/>
      <c r="M1517" s="50"/>
      <c r="N1517" s="61"/>
      <c r="O1517" s="38" t="str">
        <f>IF(Q1517="", "NO PRIORITY", IF(ISNA(_xlfn.XLOOKUP(Q1517, Organizations!Q:Q, Organizations!P:P, "")), "NO ORG NAME", IF(_xlfn.XLOOKUP(Q1517, Organizations!Q:Q, Organizations!P:P, "")="", "NO PRIORITY", _xlfn.XLOOKUP(Q1517, Organizations!Q:Q, Organizations!P:P, ""))))</f>
        <v>NO PRIORITY</v>
      </c>
      <c r="R1517" s="9" t="str">
        <f t="shared" si="19"/>
        <v/>
      </c>
    </row>
    <row r="1518" spans="2:18" ht="30.2" customHeight="1">
      <c r="B1518" s="212" t="str">
        <f>IF(D1518="", "NO PRIORITY", IF(ISNA(_xlfn.XLOOKUP(D1518, Organizations!C:C, Organizations!B:B, "")), "NO ORG NAME", IF(_xlfn.XLOOKUP(D1518, Organizations!C:C, Organizations!B:B, "")="", "NO PRIORITY", _xlfn.XLOOKUP(D1518, Organizations!C:C, Organizations!B:B, ""))))</f>
        <v>NO PRIORITY</v>
      </c>
      <c r="C1518" s="130"/>
      <c r="D1518" s="161"/>
      <c r="E1518" s="160"/>
      <c r="F1518" s="36"/>
      <c r="G1518" s="48"/>
      <c r="H1518" s="159"/>
      <c r="I1518" s="52"/>
      <c r="J1518" s="53"/>
      <c r="K1518" s="38"/>
      <c r="L1518" s="157"/>
      <c r="M1518" s="50"/>
      <c r="N1518" s="61"/>
      <c r="O1518" s="38" t="str">
        <f>IF(Q1518="", "NO PRIORITY", IF(ISNA(_xlfn.XLOOKUP(Q1518, Organizations!Q:Q, Organizations!P:P, "")), "NO ORG NAME", IF(_xlfn.XLOOKUP(Q1518, Organizations!Q:Q, Organizations!P:P, "")="", "NO PRIORITY", _xlfn.XLOOKUP(Q1518, Organizations!Q:Q, Organizations!P:P, ""))))</f>
        <v>NO PRIORITY</v>
      </c>
      <c r="R1518" s="9" t="str">
        <f t="shared" si="19"/>
        <v/>
      </c>
    </row>
    <row r="1519" spans="2:18" ht="30.2" customHeight="1">
      <c r="B1519" s="212" t="str">
        <f>IF(D1519="", "NO PRIORITY", IF(ISNA(_xlfn.XLOOKUP(D1519, Organizations!C:C, Organizations!B:B, "")), "NO ORG NAME", IF(_xlfn.XLOOKUP(D1519, Organizations!C:C, Organizations!B:B, "")="", "NO PRIORITY", _xlfn.XLOOKUP(D1519, Organizations!C:C, Organizations!B:B, ""))))</f>
        <v>NO PRIORITY</v>
      </c>
      <c r="C1519" s="130"/>
      <c r="D1519" s="161"/>
      <c r="E1519" s="160"/>
      <c r="F1519" s="36"/>
      <c r="G1519" s="48"/>
      <c r="H1519" s="159"/>
      <c r="I1519" s="52"/>
      <c r="J1519" s="53"/>
      <c r="K1519" s="38"/>
      <c r="L1519" s="157"/>
      <c r="M1519" s="50"/>
      <c r="N1519" s="61"/>
      <c r="O1519" s="38" t="str">
        <f>IF(Q1519="", "NO PRIORITY", IF(ISNA(_xlfn.XLOOKUP(Q1519, Organizations!Q:Q, Organizations!P:P, "")), "NO ORG NAME", IF(_xlfn.XLOOKUP(Q1519, Organizations!Q:Q, Organizations!P:P, "")="", "NO PRIORITY", _xlfn.XLOOKUP(Q1519, Organizations!Q:Q, Organizations!P:P, ""))))</f>
        <v>NO PRIORITY</v>
      </c>
      <c r="R1519" s="9" t="str">
        <f t="shared" si="19"/>
        <v/>
      </c>
    </row>
    <row r="1520" spans="2:18" ht="30.2" customHeight="1">
      <c r="B1520" s="212" t="str">
        <f>IF(D1520="", "NO PRIORITY", IF(ISNA(_xlfn.XLOOKUP(D1520, Organizations!C:C, Organizations!B:B, "")), "NO ORG NAME", IF(_xlfn.XLOOKUP(D1520, Organizations!C:C, Organizations!B:B, "")="", "NO PRIORITY", _xlfn.XLOOKUP(D1520, Organizations!C:C, Organizations!B:B, ""))))</f>
        <v>NO PRIORITY</v>
      </c>
      <c r="C1520" s="130"/>
      <c r="D1520" s="161"/>
      <c r="E1520" s="160"/>
      <c r="F1520" s="36"/>
      <c r="G1520" s="48"/>
      <c r="H1520" s="159"/>
      <c r="I1520" s="52"/>
      <c r="J1520" s="53"/>
      <c r="K1520" s="38"/>
      <c r="L1520" s="157"/>
      <c r="M1520" s="50"/>
      <c r="N1520" s="61"/>
      <c r="O1520" s="38" t="str">
        <f>IF(Q1520="", "NO PRIORITY", IF(ISNA(_xlfn.XLOOKUP(Q1520, Organizations!Q:Q, Organizations!P:P, "")), "NO ORG NAME", IF(_xlfn.XLOOKUP(Q1520, Organizations!Q:Q, Organizations!P:P, "")="", "NO PRIORITY", _xlfn.XLOOKUP(Q1520, Organizations!Q:Q, Organizations!P:P, ""))))</f>
        <v>NO PRIORITY</v>
      </c>
      <c r="R1520" s="9" t="str">
        <f t="shared" si="19"/>
        <v/>
      </c>
    </row>
    <row r="1521" spans="2:18" ht="30.2" customHeight="1">
      <c r="B1521" s="212" t="str">
        <f>IF(D1521="", "NO PRIORITY", IF(ISNA(_xlfn.XLOOKUP(D1521, Organizations!C:C, Organizations!B:B, "")), "NO ORG NAME", IF(_xlfn.XLOOKUP(D1521, Organizations!C:C, Organizations!B:B, "")="", "NO PRIORITY", _xlfn.XLOOKUP(D1521, Organizations!C:C, Organizations!B:B, ""))))</f>
        <v>NO PRIORITY</v>
      </c>
      <c r="C1521" s="130"/>
      <c r="D1521" s="161"/>
      <c r="E1521" s="160"/>
      <c r="F1521" s="36"/>
      <c r="G1521" s="48"/>
      <c r="H1521" s="159"/>
      <c r="I1521" s="52"/>
      <c r="J1521" s="53"/>
      <c r="K1521" s="38"/>
      <c r="L1521" s="157"/>
      <c r="M1521" s="50"/>
      <c r="N1521" s="61"/>
      <c r="O1521" s="38" t="str">
        <f>IF(Q1521="", "NO PRIORITY", IF(ISNA(_xlfn.XLOOKUP(Q1521, Organizations!Q:Q, Organizations!P:P, "")), "NO ORG NAME", IF(_xlfn.XLOOKUP(Q1521, Organizations!Q:Q, Organizations!P:P, "")="", "NO PRIORITY", _xlfn.XLOOKUP(Q1521, Organizations!Q:Q, Organizations!P:P, ""))))</f>
        <v>NO PRIORITY</v>
      </c>
      <c r="R1521" s="9" t="str">
        <f t="shared" si="19"/>
        <v/>
      </c>
    </row>
    <row r="1522" spans="2:18" ht="30.2" customHeight="1">
      <c r="B1522" s="212" t="str">
        <f>IF(D1522="", "NO PRIORITY", IF(ISNA(_xlfn.XLOOKUP(D1522, Organizations!C:C, Organizations!B:B, "")), "NO ORG NAME", IF(_xlfn.XLOOKUP(D1522, Organizations!C:C, Organizations!B:B, "")="", "NO PRIORITY", _xlfn.XLOOKUP(D1522, Organizations!C:C, Organizations!B:B, ""))))</f>
        <v>NO PRIORITY</v>
      </c>
      <c r="C1522" s="130"/>
      <c r="D1522" s="161"/>
      <c r="E1522" s="160"/>
      <c r="F1522" s="36"/>
      <c r="G1522" s="48"/>
      <c r="H1522" s="159"/>
      <c r="I1522" s="52"/>
      <c r="J1522" s="53"/>
      <c r="K1522" s="38"/>
      <c r="L1522" s="157"/>
      <c r="M1522" s="50"/>
      <c r="N1522" s="61"/>
      <c r="O1522" s="38" t="str">
        <f>IF(Q1522="", "NO PRIORITY", IF(ISNA(_xlfn.XLOOKUP(Q1522, Organizations!Q:Q, Organizations!P:P, "")), "NO ORG NAME", IF(_xlfn.XLOOKUP(Q1522, Organizations!Q:Q, Organizations!P:P, "")="", "NO PRIORITY", _xlfn.XLOOKUP(Q1522, Organizations!Q:Q, Organizations!P:P, ""))))</f>
        <v>NO PRIORITY</v>
      </c>
      <c r="R1522" s="9" t="str">
        <f t="shared" si="19"/>
        <v/>
      </c>
    </row>
    <row r="1523" spans="2:18" ht="30.2" customHeight="1">
      <c r="B1523" s="212" t="str">
        <f>IF(D1523="", "NO PRIORITY", IF(ISNA(_xlfn.XLOOKUP(D1523, Organizations!C:C, Organizations!B:B, "")), "NO ORG NAME", IF(_xlfn.XLOOKUP(D1523, Organizations!C:C, Organizations!B:B, "")="", "NO PRIORITY", _xlfn.XLOOKUP(D1523, Organizations!C:C, Organizations!B:B, ""))))</f>
        <v>NO PRIORITY</v>
      </c>
      <c r="C1523" s="130"/>
      <c r="D1523" s="161"/>
      <c r="E1523" s="160"/>
      <c r="F1523" s="36"/>
      <c r="G1523" s="48"/>
      <c r="H1523" s="159"/>
      <c r="I1523" s="52"/>
      <c r="J1523" s="53"/>
      <c r="K1523" s="38"/>
      <c r="L1523" s="157"/>
      <c r="M1523" s="50"/>
      <c r="N1523" s="61"/>
      <c r="O1523" s="38" t="str">
        <f>IF(Q1523="", "NO PRIORITY", IF(ISNA(_xlfn.XLOOKUP(Q1523, Organizations!Q:Q, Organizations!P:P, "")), "NO ORG NAME", IF(_xlfn.XLOOKUP(Q1523, Organizations!Q:Q, Organizations!P:P, "")="", "NO PRIORITY", _xlfn.XLOOKUP(Q1523, Organizations!Q:Q, Organizations!P:P, ""))))</f>
        <v>NO PRIORITY</v>
      </c>
      <c r="R1523" s="9" t="str">
        <f t="shared" si="19"/>
        <v/>
      </c>
    </row>
    <row r="1524" spans="2:18" ht="30.2" customHeight="1">
      <c r="B1524" s="212" t="str">
        <f>IF(D1524="", "NO PRIORITY", IF(ISNA(_xlfn.XLOOKUP(D1524, Organizations!C:C, Organizations!B:B, "")), "NO ORG NAME", IF(_xlfn.XLOOKUP(D1524, Organizations!C:C, Organizations!B:B, "")="", "NO PRIORITY", _xlfn.XLOOKUP(D1524, Organizations!C:C, Organizations!B:B, ""))))</f>
        <v>NO PRIORITY</v>
      </c>
      <c r="C1524" s="130"/>
      <c r="D1524" s="161"/>
      <c r="E1524" s="160"/>
      <c r="F1524" s="36"/>
      <c r="G1524" s="48"/>
      <c r="H1524" s="159"/>
      <c r="I1524" s="52"/>
      <c r="J1524" s="53"/>
      <c r="K1524" s="38"/>
      <c r="L1524" s="157"/>
      <c r="M1524" s="50"/>
      <c r="N1524" s="61"/>
      <c r="O1524" s="38" t="str">
        <f>IF(Q1524="", "NO PRIORITY", IF(ISNA(_xlfn.XLOOKUP(Q1524, Organizations!Q:Q, Organizations!P:P, "")), "NO ORG NAME", IF(_xlfn.XLOOKUP(Q1524, Organizations!Q:Q, Organizations!P:P, "")="", "NO PRIORITY", _xlfn.XLOOKUP(Q1524, Organizations!Q:Q, Organizations!P:P, ""))))</f>
        <v>NO PRIORITY</v>
      </c>
      <c r="R1524" s="9" t="str">
        <f t="shared" si="19"/>
        <v/>
      </c>
    </row>
    <row r="1525" spans="2:18" ht="30.2" customHeight="1">
      <c r="B1525" s="212" t="str">
        <f>IF(D1525="", "NO PRIORITY", IF(ISNA(_xlfn.XLOOKUP(D1525, Organizations!C:C, Organizations!B:B, "")), "NO ORG NAME", IF(_xlfn.XLOOKUP(D1525, Organizations!C:C, Organizations!B:B, "")="", "NO PRIORITY", _xlfn.XLOOKUP(D1525, Organizations!C:C, Organizations!B:B, ""))))</f>
        <v>NO PRIORITY</v>
      </c>
      <c r="C1525" s="130"/>
      <c r="D1525" s="161"/>
      <c r="E1525" s="160"/>
      <c r="F1525" s="36"/>
      <c r="G1525" s="48"/>
      <c r="H1525" s="159"/>
      <c r="I1525" s="52"/>
      <c r="J1525" s="53"/>
      <c r="K1525" s="38"/>
      <c r="L1525" s="157"/>
      <c r="M1525" s="50"/>
      <c r="N1525" s="61"/>
      <c r="O1525" s="38" t="str">
        <f>IF(Q1525="", "NO PRIORITY", IF(ISNA(_xlfn.XLOOKUP(Q1525, Organizations!Q:Q, Organizations!P:P, "")), "NO ORG NAME", IF(_xlfn.XLOOKUP(Q1525, Organizations!Q:Q, Organizations!P:P, "")="", "NO PRIORITY", _xlfn.XLOOKUP(Q1525, Organizations!Q:Q, Organizations!P:P, ""))))</f>
        <v>NO PRIORITY</v>
      </c>
      <c r="R1525" s="9" t="str">
        <f t="shared" si="19"/>
        <v/>
      </c>
    </row>
    <row r="1526" spans="2:18" ht="30.2" customHeight="1">
      <c r="B1526" s="212" t="str">
        <f>IF(D1526="", "NO PRIORITY", IF(ISNA(_xlfn.XLOOKUP(D1526, Organizations!C:C, Organizations!B:B, "")), "NO ORG NAME", IF(_xlfn.XLOOKUP(D1526, Organizations!C:C, Organizations!B:B, "")="", "NO PRIORITY", _xlfn.XLOOKUP(D1526, Organizations!C:C, Organizations!B:B, ""))))</f>
        <v>NO PRIORITY</v>
      </c>
      <c r="C1526" s="130"/>
      <c r="D1526" s="161"/>
      <c r="E1526" s="160"/>
      <c r="F1526" s="36"/>
      <c r="G1526" s="48"/>
      <c r="H1526" s="159"/>
      <c r="I1526" s="52"/>
      <c r="J1526" s="53"/>
      <c r="K1526" s="38"/>
      <c r="L1526" s="157"/>
      <c r="M1526" s="50"/>
      <c r="N1526" s="61"/>
      <c r="O1526" s="38" t="str">
        <f>IF(Q1526="", "NO PRIORITY", IF(ISNA(_xlfn.XLOOKUP(Q1526, Organizations!Q:Q, Organizations!P:P, "")), "NO ORG NAME", IF(_xlfn.XLOOKUP(Q1526, Organizations!Q:Q, Organizations!P:P, "")="", "NO PRIORITY", _xlfn.XLOOKUP(Q1526, Organizations!Q:Q, Organizations!P:P, ""))))</f>
        <v>NO PRIORITY</v>
      </c>
      <c r="R1526" s="9" t="str">
        <f t="shared" si="19"/>
        <v/>
      </c>
    </row>
    <row r="1527" spans="2:18" ht="30.2" customHeight="1">
      <c r="B1527" s="212" t="str">
        <f>IF(D1527="", "NO PRIORITY", IF(ISNA(_xlfn.XLOOKUP(D1527, Organizations!C:C, Organizations!B:B, "")), "NO ORG NAME", IF(_xlfn.XLOOKUP(D1527, Organizations!C:C, Organizations!B:B, "")="", "NO PRIORITY", _xlfn.XLOOKUP(D1527, Organizations!C:C, Organizations!B:B, ""))))</f>
        <v>NO PRIORITY</v>
      </c>
      <c r="C1527" s="130"/>
      <c r="D1527" s="161"/>
      <c r="E1527" s="160"/>
      <c r="F1527" s="36"/>
      <c r="G1527" s="48"/>
      <c r="H1527" s="159"/>
      <c r="I1527" s="52"/>
      <c r="J1527" s="53"/>
      <c r="K1527" s="38"/>
      <c r="L1527" s="157"/>
      <c r="M1527" s="50"/>
      <c r="N1527" s="61"/>
      <c r="O1527" s="38" t="str">
        <f>IF(Q1527="", "NO PRIORITY", IF(ISNA(_xlfn.XLOOKUP(Q1527, Organizations!Q:Q, Organizations!P:P, "")), "NO ORG NAME", IF(_xlfn.XLOOKUP(Q1527, Organizations!Q:Q, Organizations!P:P, "")="", "NO PRIORITY", _xlfn.XLOOKUP(Q1527, Organizations!Q:Q, Organizations!P:P, ""))))</f>
        <v>NO PRIORITY</v>
      </c>
      <c r="R1527" s="9" t="str">
        <f t="shared" si="19"/>
        <v/>
      </c>
    </row>
    <row r="1528" spans="2:18" ht="30.2" customHeight="1">
      <c r="B1528" s="212" t="str">
        <f>IF(D1528="", "NO PRIORITY", IF(ISNA(_xlfn.XLOOKUP(D1528, Organizations!C:C, Organizations!B:B, "")), "NO ORG NAME", IF(_xlfn.XLOOKUP(D1528, Organizations!C:C, Organizations!B:B, "")="", "NO PRIORITY", _xlfn.XLOOKUP(D1528, Organizations!C:C, Organizations!B:B, ""))))</f>
        <v>NO PRIORITY</v>
      </c>
      <c r="C1528" s="130"/>
      <c r="D1528" s="161"/>
      <c r="E1528" s="160"/>
      <c r="F1528" s="36"/>
      <c r="G1528" s="48"/>
      <c r="H1528" s="159"/>
      <c r="I1528" s="52"/>
      <c r="J1528" s="53"/>
      <c r="K1528" s="38"/>
      <c r="L1528" s="157"/>
      <c r="M1528" s="50"/>
      <c r="N1528" s="61"/>
      <c r="O1528" s="38" t="str">
        <f>IF(Q1528="", "NO PRIORITY", IF(ISNA(_xlfn.XLOOKUP(Q1528, Organizations!Q:Q, Organizations!P:P, "")), "NO ORG NAME", IF(_xlfn.XLOOKUP(Q1528, Organizations!Q:Q, Organizations!P:P, "")="", "NO PRIORITY", _xlfn.XLOOKUP(Q1528, Organizations!Q:Q, Organizations!P:P, ""))))</f>
        <v>NO PRIORITY</v>
      </c>
      <c r="R1528" s="9" t="str">
        <f t="shared" si="19"/>
        <v/>
      </c>
    </row>
    <row r="1529" spans="2:18" ht="30.2" customHeight="1">
      <c r="B1529" s="212" t="str">
        <f>IF(D1529="", "NO PRIORITY", IF(ISNA(_xlfn.XLOOKUP(D1529, Organizations!C:C, Organizations!B:B, "")), "NO ORG NAME", IF(_xlfn.XLOOKUP(D1529, Organizations!C:C, Organizations!B:B, "")="", "NO PRIORITY", _xlfn.XLOOKUP(D1529, Organizations!C:C, Organizations!B:B, ""))))</f>
        <v>NO PRIORITY</v>
      </c>
      <c r="C1529" s="130"/>
      <c r="D1529" s="161"/>
      <c r="E1529" s="160"/>
      <c r="F1529" s="36"/>
      <c r="G1529" s="48"/>
      <c r="H1529" s="159"/>
      <c r="I1529" s="52"/>
      <c r="J1529" s="53"/>
      <c r="K1529" s="38"/>
      <c r="L1529" s="157"/>
      <c r="M1529" s="50"/>
      <c r="N1529" s="61"/>
      <c r="O1529" s="38" t="str">
        <f>IF(Q1529="", "NO PRIORITY", IF(ISNA(_xlfn.XLOOKUP(Q1529, Organizations!Q:Q, Organizations!P:P, "")), "NO ORG NAME", IF(_xlfn.XLOOKUP(Q1529, Organizations!Q:Q, Organizations!P:P, "")="", "NO PRIORITY", _xlfn.XLOOKUP(Q1529, Organizations!Q:Q, Organizations!P:P, ""))))</f>
        <v>NO PRIORITY</v>
      </c>
      <c r="R1529" s="9" t="str">
        <f t="shared" si="19"/>
        <v/>
      </c>
    </row>
    <row r="1530" spans="2:18" ht="30.2" customHeight="1">
      <c r="B1530" s="212" t="str">
        <f>IF(D1530="", "NO PRIORITY", IF(ISNA(_xlfn.XLOOKUP(D1530, Organizations!C:C, Organizations!B:B, "")), "NO ORG NAME", IF(_xlfn.XLOOKUP(D1530, Organizations!C:C, Organizations!B:B, "")="", "NO PRIORITY", _xlfn.XLOOKUP(D1530, Organizations!C:C, Organizations!B:B, ""))))</f>
        <v>NO PRIORITY</v>
      </c>
      <c r="C1530" s="130"/>
      <c r="D1530" s="161"/>
      <c r="E1530" s="160"/>
      <c r="F1530" s="36"/>
      <c r="G1530" s="48"/>
      <c r="H1530" s="159"/>
      <c r="I1530" s="52"/>
      <c r="J1530" s="53"/>
      <c r="K1530" s="38"/>
      <c r="L1530" s="157"/>
      <c r="M1530" s="50"/>
      <c r="N1530" s="61"/>
      <c r="O1530" s="38" t="str">
        <f>IF(Q1530="", "NO PRIORITY", IF(ISNA(_xlfn.XLOOKUP(Q1530, Organizations!Q:Q, Organizations!P:P, "")), "NO ORG NAME", IF(_xlfn.XLOOKUP(Q1530, Organizations!Q:Q, Organizations!P:P, "")="", "NO PRIORITY", _xlfn.XLOOKUP(Q1530, Organizations!Q:Q, Organizations!P:P, ""))))</f>
        <v>NO PRIORITY</v>
      </c>
      <c r="R1530" s="9" t="str">
        <f t="shared" si="19"/>
        <v/>
      </c>
    </row>
    <row r="1531" spans="2:18" ht="30.2" customHeight="1">
      <c r="B1531" s="212" t="str">
        <f>IF(D1531="", "NO PRIORITY", IF(ISNA(_xlfn.XLOOKUP(D1531, Organizations!C:C, Organizations!B:B, "")), "NO ORG NAME", IF(_xlfn.XLOOKUP(D1531, Organizations!C:C, Organizations!B:B, "")="", "NO PRIORITY", _xlfn.XLOOKUP(D1531, Organizations!C:C, Organizations!B:B, ""))))</f>
        <v>NO PRIORITY</v>
      </c>
      <c r="C1531" s="130"/>
      <c r="D1531" s="161"/>
      <c r="E1531" s="160"/>
      <c r="F1531" s="36"/>
      <c r="G1531" s="48"/>
      <c r="H1531" s="159"/>
      <c r="I1531" s="52"/>
      <c r="J1531" s="53"/>
      <c r="K1531" s="38"/>
      <c r="L1531" s="157"/>
      <c r="M1531" s="50"/>
      <c r="N1531" s="61"/>
      <c r="O1531" s="38" t="str">
        <f>IF(Q1531="", "NO PRIORITY", IF(ISNA(_xlfn.XLOOKUP(Q1531, Organizations!Q:Q, Organizations!P:P, "")), "NO ORG NAME", IF(_xlfn.XLOOKUP(Q1531, Organizations!Q:Q, Organizations!P:P, "")="", "NO PRIORITY", _xlfn.XLOOKUP(Q1531, Organizations!Q:Q, Organizations!P:P, ""))))</f>
        <v>NO PRIORITY</v>
      </c>
      <c r="R1531" s="9" t="str">
        <f t="shared" si="19"/>
        <v/>
      </c>
    </row>
    <row r="1532" spans="2:18" ht="30.2" customHeight="1">
      <c r="B1532" s="212" t="str">
        <f>IF(D1532="", "NO PRIORITY", IF(ISNA(_xlfn.XLOOKUP(D1532, Organizations!C:C, Organizations!B:B, "")), "NO ORG NAME", IF(_xlfn.XLOOKUP(D1532, Organizations!C:C, Organizations!B:B, "")="", "NO PRIORITY", _xlfn.XLOOKUP(D1532, Organizations!C:C, Organizations!B:B, ""))))</f>
        <v>NO PRIORITY</v>
      </c>
      <c r="C1532" s="130"/>
      <c r="D1532" s="161"/>
      <c r="E1532" s="160"/>
      <c r="F1532" s="36"/>
      <c r="G1532" s="48"/>
      <c r="H1532" s="159"/>
      <c r="I1532" s="52"/>
      <c r="J1532" s="53"/>
      <c r="K1532" s="38"/>
      <c r="L1532" s="157"/>
      <c r="M1532" s="50"/>
      <c r="N1532" s="61"/>
      <c r="O1532" s="38" t="str">
        <f>IF(Q1532="", "NO PRIORITY", IF(ISNA(_xlfn.XLOOKUP(Q1532, Organizations!Q:Q, Organizations!P:P, "")), "NO ORG NAME", IF(_xlfn.XLOOKUP(Q1532, Organizations!Q:Q, Organizations!P:P, "")="", "NO PRIORITY", _xlfn.XLOOKUP(Q1532, Organizations!Q:Q, Organizations!P:P, ""))))</f>
        <v>NO PRIORITY</v>
      </c>
      <c r="R1532" s="9" t="str">
        <f t="shared" si="19"/>
        <v/>
      </c>
    </row>
    <row r="1533" spans="2:18" ht="30.2" customHeight="1">
      <c r="B1533" s="212" t="str">
        <f>IF(D1533="", "NO PRIORITY", IF(ISNA(_xlfn.XLOOKUP(D1533, Organizations!C:C, Organizations!B:B, "")), "NO ORG NAME", IF(_xlfn.XLOOKUP(D1533, Organizations!C:C, Organizations!B:B, "")="", "NO PRIORITY", _xlfn.XLOOKUP(D1533, Organizations!C:C, Organizations!B:B, ""))))</f>
        <v>NO PRIORITY</v>
      </c>
      <c r="C1533" s="130"/>
      <c r="D1533" s="161"/>
      <c r="E1533" s="160"/>
      <c r="F1533" s="36"/>
      <c r="G1533" s="48"/>
      <c r="H1533" s="159"/>
      <c r="I1533" s="52"/>
      <c r="J1533" s="53"/>
      <c r="K1533" s="38"/>
      <c r="L1533" s="157"/>
      <c r="M1533" s="50"/>
      <c r="N1533" s="61"/>
      <c r="O1533" s="38" t="str">
        <f>IF(Q1533="", "NO PRIORITY", IF(ISNA(_xlfn.XLOOKUP(Q1533, Organizations!Q:Q, Organizations!P:P, "")), "NO ORG NAME", IF(_xlfn.XLOOKUP(Q1533, Organizations!Q:Q, Organizations!P:P, "")="", "NO PRIORITY", _xlfn.XLOOKUP(Q1533, Organizations!Q:Q, Organizations!P:P, ""))))</f>
        <v>NO PRIORITY</v>
      </c>
      <c r="R1533" s="9" t="str">
        <f t="shared" si="19"/>
        <v/>
      </c>
    </row>
    <row r="1534" spans="2:18" ht="30.2" customHeight="1">
      <c r="B1534" s="212" t="str">
        <f>IF(D1534="", "NO PRIORITY", IF(ISNA(_xlfn.XLOOKUP(D1534, Organizations!C:C, Organizations!B:B, "")), "NO ORG NAME", IF(_xlfn.XLOOKUP(D1534, Organizations!C:C, Organizations!B:B, "")="", "NO PRIORITY", _xlfn.XLOOKUP(D1534, Organizations!C:C, Organizations!B:B, ""))))</f>
        <v>NO PRIORITY</v>
      </c>
      <c r="C1534" s="130"/>
      <c r="D1534" s="161"/>
      <c r="E1534" s="160"/>
      <c r="F1534" s="36"/>
      <c r="G1534" s="48"/>
      <c r="H1534" s="159"/>
      <c r="I1534" s="52"/>
      <c r="J1534" s="53"/>
      <c r="K1534" s="38"/>
      <c r="L1534" s="157"/>
      <c r="M1534" s="50"/>
      <c r="N1534" s="61"/>
      <c r="O1534" s="38" t="str">
        <f>IF(Q1534="", "NO PRIORITY", IF(ISNA(_xlfn.XLOOKUP(Q1534, Organizations!Q:Q, Organizations!P:P, "")), "NO ORG NAME", IF(_xlfn.XLOOKUP(Q1534, Organizations!Q:Q, Organizations!P:P, "")="", "NO PRIORITY", _xlfn.XLOOKUP(Q1534, Organizations!Q:Q, Organizations!P:P, ""))))</f>
        <v>NO PRIORITY</v>
      </c>
      <c r="R1534" s="9" t="str">
        <f t="shared" si="19"/>
        <v/>
      </c>
    </row>
    <row r="1535" spans="2:18" ht="30.2" customHeight="1">
      <c r="B1535" s="212" t="str">
        <f>IF(D1535="", "NO PRIORITY", IF(ISNA(_xlfn.XLOOKUP(D1535, Organizations!C:C, Organizations!B:B, "")), "NO ORG NAME", IF(_xlfn.XLOOKUP(D1535, Organizations!C:C, Organizations!B:B, "")="", "NO PRIORITY", _xlfn.XLOOKUP(D1535, Organizations!C:C, Organizations!B:B, ""))))</f>
        <v>NO PRIORITY</v>
      </c>
      <c r="C1535" s="130"/>
      <c r="D1535" s="161"/>
      <c r="E1535" s="160"/>
      <c r="F1535" s="36"/>
      <c r="G1535" s="48"/>
      <c r="H1535" s="159"/>
      <c r="I1535" s="52"/>
      <c r="J1535" s="53"/>
      <c r="K1535" s="38"/>
      <c r="L1535" s="157"/>
      <c r="M1535" s="50"/>
      <c r="N1535" s="61"/>
      <c r="O1535" s="38" t="str">
        <f>IF(Q1535="", "NO PRIORITY", IF(ISNA(_xlfn.XLOOKUP(Q1535, Organizations!Q:Q, Organizations!P:P, "")), "NO ORG NAME", IF(_xlfn.XLOOKUP(Q1535, Organizations!Q:Q, Organizations!P:P, "")="", "NO PRIORITY", _xlfn.XLOOKUP(Q1535, Organizations!Q:Q, Organizations!P:P, ""))))</f>
        <v>NO PRIORITY</v>
      </c>
      <c r="R1535" s="9" t="str">
        <f t="shared" si="19"/>
        <v/>
      </c>
    </row>
    <row r="1536" spans="2:18" ht="30.2" customHeight="1">
      <c r="B1536" s="212" t="str">
        <f>IF(D1536="", "NO PRIORITY", IF(ISNA(_xlfn.XLOOKUP(D1536, Organizations!C:C, Organizations!B:B, "")), "NO ORG NAME", IF(_xlfn.XLOOKUP(D1536, Organizations!C:C, Organizations!B:B, "")="", "NO PRIORITY", _xlfn.XLOOKUP(D1536, Organizations!C:C, Organizations!B:B, ""))))</f>
        <v>NO PRIORITY</v>
      </c>
      <c r="C1536" s="130"/>
      <c r="D1536" s="161"/>
      <c r="E1536" s="160"/>
      <c r="F1536" s="36"/>
      <c r="G1536" s="48"/>
      <c r="H1536" s="159"/>
      <c r="I1536" s="52"/>
      <c r="J1536" s="53"/>
      <c r="K1536" s="38"/>
      <c r="L1536" s="157"/>
      <c r="M1536" s="50"/>
      <c r="N1536" s="61"/>
      <c r="O1536" s="38" t="str">
        <f>IF(Q1536="", "NO PRIORITY", IF(ISNA(_xlfn.XLOOKUP(Q1536, Organizations!Q:Q, Organizations!P:P, "")), "NO ORG NAME", IF(_xlfn.XLOOKUP(Q1536, Organizations!Q:Q, Organizations!P:P, "")="", "NO PRIORITY", _xlfn.XLOOKUP(Q1536, Organizations!Q:Q, Organizations!P:P, ""))))</f>
        <v>NO PRIORITY</v>
      </c>
      <c r="R1536" s="9" t="str">
        <f t="shared" si="19"/>
        <v/>
      </c>
    </row>
    <row r="1537" spans="2:18" ht="30.2" customHeight="1">
      <c r="B1537" s="212" t="str">
        <f>IF(D1537="", "NO PRIORITY", IF(ISNA(_xlfn.XLOOKUP(D1537, Organizations!C:C, Organizations!B:B, "")), "NO ORG NAME", IF(_xlfn.XLOOKUP(D1537, Organizations!C:C, Organizations!B:B, "")="", "NO PRIORITY", _xlfn.XLOOKUP(D1537, Organizations!C:C, Organizations!B:B, ""))))</f>
        <v>NO PRIORITY</v>
      </c>
      <c r="C1537" s="130"/>
      <c r="D1537" s="161"/>
      <c r="E1537" s="160"/>
      <c r="F1537" s="36"/>
      <c r="G1537" s="48"/>
      <c r="H1537" s="159"/>
      <c r="I1537" s="52"/>
      <c r="J1537" s="53"/>
      <c r="K1537" s="38"/>
      <c r="L1537" s="157"/>
      <c r="M1537" s="50"/>
      <c r="N1537" s="61"/>
      <c r="O1537" s="38" t="str">
        <f>IF(Q1537="", "NO PRIORITY", IF(ISNA(_xlfn.XLOOKUP(Q1537, Organizations!Q:Q, Organizations!P:P, "")), "NO ORG NAME", IF(_xlfn.XLOOKUP(Q1537, Organizations!Q:Q, Organizations!P:P, "")="", "NO PRIORITY", _xlfn.XLOOKUP(Q1537, Organizations!Q:Q, Organizations!P:P, ""))))</f>
        <v>NO PRIORITY</v>
      </c>
      <c r="R1537" s="9" t="str">
        <f t="shared" si="19"/>
        <v/>
      </c>
    </row>
    <row r="1538" spans="2:18" ht="30.2" customHeight="1">
      <c r="B1538" s="212" t="str">
        <f>IF(D1538="", "NO PRIORITY", IF(ISNA(_xlfn.XLOOKUP(D1538, Organizations!C:C, Organizations!B:B, "")), "NO ORG NAME", IF(_xlfn.XLOOKUP(D1538, Organizations!C:C, Organizations!B:B, "")="", "NO PRIORITY", _xlfn.XLOOKUP(D1538, Organizations!C:C, Organizations!B:B, ""))))</f>
        <v>NO PRIORITY</v>
      </c>
      <c r="C1538" s="130"/>
      <c r="D1538" s="161"/>
      <c r="E1538" s="160"/>
      <c r="F1538" s="36"/>
      <c r="G1538" s="48"/>
      <c r="H1538" s="159"/>
      <c r="I1538" s="52"/>
      <c r="J1538" s="53"/>
      <c r="K1538" s="38"/>
      <c r="L1538" s="157"/>
      <c r="M1538" s="50"/>
      <c r="N1538" s="61"/>
      <c r="O1538" s="38" t="str">
        <f>IF(Q1538="", "NO PRIORITY", IF(ISNA(_xlfn.XLOOKUP(Q1538, Organizations!Q:Q, Organizations!P:P, "")), "NO ORG NAME", IF(_xlfn.XLOOKUP(Q1538, Organizations!Q:Q, Organizations!P:P, "")="", "NO PRIORITY", _xlfn.XLOOKUP(Q1538, Organizations!Q:Q, Organizations!P:P, ""))))</f>
        <v>NO PRIORITY</v>
      </c>
      <c r="R1538" s="9" t="str">
        <f t="shared" si="19"/>
        <v/>
      </c>
    </row>
    <row r="1539" spans="2:18" ht="30.2" customHeight="1">
      <c r="B1539" s="212" t="str">
        <f>IF(D1539="", "NO PRIORITY", IF(ISNA(_xlfn.XLOOKUP(D1539, Organizations!C:C, Organizations!B:B, "")), "NO ORG NAME", IF(_xlfn.XLOOKUP(D1539, Organizations!C:C, Organizations!B:B, "")="", "NO PRIORITY", _xlfn.XLOOKUP(D1539, Organizations!C:C, Organizations!B:B, ""))))</f>
        <v>NO PRIORITY</v>
      </c>
      <c r="C1539" s="130"/>
      <c r="D1539" s="161"/>
      <c r="E1539" s="160"/>
      <c r="F1539" s="36"/>
      <c r="G1539" s="48"/>
      <c r="H1539" s="159"/>
      <c r="I1539" s="52"/>
      <c r="J1539" s="53"/>
      <c r="K1539" s="38"/>
      <c r="L1539" s="157"/>
      <c r="M1539" s="50"/>
      <c r="N1539" s="61"/>
      <c r="O1539" s="38" t="str">
        <f>IF(Q1539="", "NO PRIORITY", IF(ISNA(_xlfn.XLOOKUP(Q1539, Organizations!Q:Q, Organizations!P:P, "")), "NO ORG NAME", IF(_xlfn.XLOOKUP(Q1539, Organizations!Q:Q, Organizations!P:P, "")="", "NO PRIORITY", _xlfn.XLOOKUP(Q1539, Organizations!Q:Q, Organizations!P:P, ""))))</f>
        <v>NO PRIORITY</v>
      </c>
      <c r="R1539" s="9" t="str">
        <f t="shared" si="19"/>
        <v/>
      </c>
    </row>
    <row r="1540" spans="2:18" ht="30.2" customHeight="1">
      <c r="B1540" s="212" t="str">
        <f>IF(D1540="", "NO PRIORITY", IF(ISNA(_xlfn.XLOOKUP(D1540, Organizations!C:C, Organizations!B:B, "")), "NO ORG NAME", IF(_xlfn.XLOOKUP(D1540, Organizations!C:C, Organizations!B:B, "")="", "NO PRIORITY", _xlfn.XLOOKUP(D1540, Organizations!C:C, Organizations!B:B, ""))))</f>
        <v>NO PRIORITY</v>
      </c>
      <c r="C1540" s="130"/>
      <c r="D1540" s="161"/>
      <c r="E1540" s="160"/>
      <c r="F1540" s="36"/>
      <c r="G1540" s="48"/>
      <c r="H1540" s="159"/>
      <c r="I1540" s="52"/>
      <c r="J1540" s="53"/>
      <c r="K1540" s="38"/>
      <c r="L1540" s="157"/>
      <c r="M1540" s="50"/>
      <c r="N1540" s="61"/>
      <c r="O1540" s="38" t="str">
        <f>IF(Q1540="", "NO PRIORITY", IF(ISNA(_xlfn.XLOOKUP(Q1540, Organizations!Q:Q, Organizations!P:P, "")), "NO ORG NAME", IF(_xlfn.XLOOKUP(Q1540, Organizations!Q:Q, Organizations!P:P, "")="", "NO PRIORITY", _xlfn.XLOOKUP(Q1540, Organizations!Q:Q, Organizations!P:P, ""))))</f>
        <v>NO PRIORITY</v>
      </c>
      <c r="R1540" s="9" t="str">
        <f t="shared" si="19"/>
        <v/>
      </c>
    </row>
    <row r="1541" spans="2:18" ht="30.2" customHeight="1">
      <c r="B1541" s="212" t="str">
        <f>IF(D1541="", "NO PRIORITY", IF(ISNA(_xlfn.XLOOKUP(D1541, Organizations!C:C, Organizations!B:B, "")), "NO ORG NAME", IF(_xlfn.XLOOKUP(D1541, Organizations!C:C, Organizations!B:B, "")="", "NO PRIORITY", _xlfn.XLOOKUP(D1541, Organizations!C:C, Organizations!B:B, ""))))</f>
        <v>NO PRIORITY</v>
      </c>
      <c r="C1541" s="130"/>
      <c r="D1541" s="161"/>
      <c r="E1541" s="160"/>
      <c r="F1541" s="36"/>
      <c r="G1541" s="48"/>
      <c r="H1541" s="159"/>
      <c r="I1541" s="52"/>
      <c r="J1541" s="53"/>
      <c r="K1541" s="38"/>
      <c r="L1541" s="157"/>
      <c r="M1541" s="50"/>
      <c r="N1541" s="61"/>
      <c r="O1541" s="38" t="str">
        <f>IF(Q1541="", "NO PRIORITY", IF(ISNA(_xlfn.XLOOKUP(Q1541, Organizations!Q:Q, Organizations!P:P, "")), "NO ORG NAME", IF(_xlfn.XLOOKUP(Q1541, Organizations!Q:Q, Organizations!P:P, "")="", "NO PRIORITY", _xlfn.XLOOKUP(Q1541, Organizations!Q:Q, Organizations!P:P, ""))))</f>
        <v>NO PRIORITY</v>
      </c>
      <c r="R1541" s="9" t="str">
        <f t="shared" si="19"/>
        <v/>
      </c>
    </row>
    <row r="1542" spans="2:18" ht="30.2" customHeight="1">
      <c r="B1542" s="212" t="str">
        <f>IF(D1542="", "NO PRIORITY", IF(ISNA(_xlfn.XLOOKUP(D1542, Organizations!C:C, Organizations!B:B, "")), "NO ORG NAME", IF(_xlfn.XLOOKUP(D1542, Organizations!C:C, Organizations!B:B, "")="", "NO PRIORITY", _xlfn.XLOOKUP(D1542, Organizations!C:C, Organizations!B:B, ""))))</f>
        <v>NO PRIORITY</v>
      </c>
      <c r="C1542" s="130"/>
      <c r="D1542" s="161"/>
      <c r="E1542" s="160"/>
      <c r="F1542" s="36"/>
      <c r="G1542" s="48"/>
      <c r="H1542" s="159"/>
      <c r="I1542" s="52"/>
      <c r="J1542" s="53"/>
      <c r="K1542" s="38"/>
      <c r="L1542" s="157"/>
      <c r="M1542" s="50"/>
      <c r="N1542" s="61"/>
      <c r="O1542" s="38" t="str">
        <f>IF(Q1542="", "NO PRIORITY", IF(ISNA(_xlfn.XLOOKUP(Q1542, Organizations!Q:Q, Organizations!P:P, "")), "NO ORG NAME", IF(_xlfn.XLOOKUP(Q1542, Organizations!Q:Q, Organizations!P:P, "")="", "NO PRIORITY", _xlfn.XLOOKUP(Q1542, Organizations!Q:Q, Organizations!P:P, ""))))</f>
        <v>NO PRIORITY</v>
      </c>
      <c r="R1542" s="9" t="str">
        <f t="shared" si="19"/>
        <v/>
      </c>
    </row>
    <row r="1543" spans="2:18" ht="30.2" customHeight="1">
      <c r="B1543" s="212" t="str">
        <f>IF(D1543="", "NO PRIORITY", IF(ISNA(_xlfn.XLOOKUP(D1543, Organizations!C:C, Organizations!B:B, "")), "NO ORG NAME", IF(_xlfn.XLOOKUP(D1543, Organizations!C:C, Organizations!B:B, "")="", "NO PRIORITY", _xlfn.XLOOKUP(D1543, Organizations!C:C, Organizations!B:B, ""))))</f>
        <v>NO PRIORITY</v>
      </c>
      <c r="C1543" s="130"/>
      <c r="D1543" s="161"/>
      <c r="E1543" s="160"/>
      <c r="F1543" s="36"/>
      <c r="G1543" s="48"/>
      <c r="H1543" s="159"/>
      <c r="I1543" s="52"/>
      <c r="J1543" s="53"/>
      <c r="K1543" s="38"/>
      <c r="L1543" s="157"/>
      <c r="M1543" s="50"/>
      <c r="N1543" s="61"/>
      <c r="O1543" s="38" t="str">
        <f>IF(Q1543="", "NO PRIORITY", IF(ISNA(_xlfn.XLOOKUP(Q1543, Organizations!Q:Q, Organizations!P:P, "")), "NO ORG NAME", IF(_xlfn.XLOOKUP(Q1543, Organizations!Q:Q, Organizations!P:P, "")="", "NO PRIORITY", _xlfn.XLOOKUP(Q1543, Organizations!Q:Q, Organizations!P:P, ""))))</f>
        <v>NO PRIORITY</v>
      </c>
      <c r="R1543" s="9" t="str">
        <f t="shared" si="19"/>
        <v/>
      </c>
    </row>
    <row r="1544" spans="2:18" ht="30.2" customHeight="1">
      <c r="B1544" s="212" t="str">
        <f>IF(D1544="", "NO PRIORITY", IF(ISNA(_xlfn.XLOOKUP(D1544, Organizations!C:C, Organizations!B:B, "")), "NO ORG NAME", IF(_xlfn.XLOOKUP(D1544, Organizations!C:C, Organizations!B:B, "")="", "NO PRIORITY", _xlfn.XLOOKUP(D1544, Organizations!C:C, Organizations!B:B, ""))))</f>
        <v>NO PRIORITY</v>
      </c>
      <c r="C1544" s="130"/>
      <c r="D1544" s="161"/>
      <c r="E1544" s="160"/>
      <c r="F1544" s="36"/>
      <c r="G1544" s="48"/>
      <c r="H1544" s="159"/>
      <c r="I1544" s="52"/>
      <c r="J1544" s="53"/>
      <c r="K1544" s="38"/>
      <c r="L1544" s="157"/>
      <c r="M1544" s="50"/>
      <c r="N1544" s="61"/>
      <c r="O1544" s="38" t="str">
        <f>IF(Q1544="", "NO PRIORITY", IF(ISNA(_xlfn.XLOOKUP(Q1544, Organizations!Q:Q, Organizations!P:P, "")), "NO ORG NAME", IF(_xlfn.XLOOKUP(Q1544, Organizations!Q:Q, Organizations!P:P, "")="", "NO PRIORITY", _xlfn.XLOOKUP(Q1544, Organizations!Q:Q, Organizations!P:P, ""))))</f>
        <v>NO PRIORITY</v>
      </c>
      <c r="R1544" s="9" t="str">
        <f t="shared" si="19"/>
        <v/>
      </c>
    </row>
    <row r="1545" spans="2:18" ht="30.2" customHeight="1">
      <c r="B1545" s="212" t="str">
        <f>IF(D1545="", "NO PRIORITY", IF(ISNA(_xlfn.XLOOKUP(D1545, Organizations!C:C, Organizations!B:B, "")), "NO ORG NAME", IF(_xlfn.XLOOKUP(D1545, Organizations!C:C, Organizations!B:B, "")="", "NO PRIORITY", _xlfn.XLOOKUP(D1545, Organizations!C:C, Organizations!B:B, ""))))</f>
        <v>NO PRIORITY</v>
      </c>
      <c r="C1545" s="130"/>
      <c r="D1545" s="161"/>
      <c r="E1545" s="160"/>
      <c r="F1545" s="36"/>
      <c r="G1545" s="48"/>
      <c r="H1545" s="159"/>
      <c r="I1545" s="52"/>
      <c r="J1545" s="53"/>
      <c r="K1545" s="38"/>
      <c r="L1545" s="157"/>
      <c r="M1545" s="50"/>
      <c r="N1545" s="61"/>
      <c r="O1545" s="38" t="str">
        <f>IF(Q1545="", "NO PRIORITY", IF(ISNA(_xlfn.XLOOKUP(Q1545, Organizations!Q:Q, Organizations!P:P, "")), "NO ORG NAME", IF(_xlfn.XLOOKUP(Q1545, Organizations!Q:Q, Organizations!P:P, "")="", "NO PRIORITY", _xlfn.XLOOKUP(Q1545, Organizations!Q:Q, Organizations!P:P, ""))))</f>
        <v>NO PRIORITY</v>
      </c>
      <c r="R1545" s="9" t="str">
        <f t="shared" ref="R1545:R1608" si="20">IF(D1545&lt;&gt;"", D1545 &amp; "|" &amp; C1545, "")</f>
        <v/>
      </c>
    </row>
    <row r="1546" spans="2:18" ht="30.2" customHeight="1">
      <c r="B1546" s="212" t="str">
        <f>IF(D1546="", "NO PRIORITY", IF(ISNA(_xlfn.XLOOKUP(D1546, Organizations!C:C, Organizations!B:B, "")), "NO ORG NAME", IF(_xlfn.XLOOKUP(D1546, Organizations!C:C, Organizations!B:B, "")="", "NO PRIORITY", _xlfn.XLOOKUP(D1546, Organizations!C:C, Organizations!B:B, ""))))</f>
        <v>NO PRIORITY</v>
      </c>
      <c r="C1546" s="130"/>
      <c r="D1546" s="161"/>
      <c r="E1546" s="160"/>
      <c r="F1546" s="36"/>
      <c r="G1546" s="48"/>
      <c r="H1546" s="159"/>
      <c r="I1546" s="52"/>
      <c r="J1546" s="53"/>
      <c r="K1546" s="38"/>
      <c r="L1546" s="157"/>
      <c r="M1546" s="50"/>
      <c r="N1546" s="61"/>
      <c r="O1546" s="38" t="str">
        <f>IF(Q1546="", "NO PRIORITY", IF(ISNA(_xlfn.XLOOKUP(Q1546, Organizations!Q:Q, Organizations!P:P, "")), "NO ORG NAME", IF(_xlfn.XLOOKUP(Q1546, Organizations!Q:Q, Organizations!P:P, "")="", "NO PRIORITY", _xlfn.XLOOKUP(Q1546, Organizations!Q:Q, Organizations!P:P, ""))))</f>
        <v>NO PRIORITY</v>
      </c>
      <c r="R1546" s="9" t="str">
        <f t="shared" si="20"/>
        <v/>
      </c>
    </row>
    <row r="1547" spans="2:18" ht="30.2" customHeight="1">
      <c r="B1547" s="212" t="str">
        <f>IF(D1547="", "NO PRIORITY", IF(ISNA(_xlfn.XLOOKUP(D1547, Organizations!C:C, Organizations!B:B, "")), "NO ORG NAME", IF(_xlfn.XLOOKUP(D1547, Organizations!C:C, Organizations!B:B, "")="", "NO PRIORITY", _xlfn.XLOOKUP(D1547, Organizations!C:C, Organizations!B:B, ""))))</f>
        <v>NO PRIORITY</v>
      </c>
      <c r="C1547" s="130"/>
      <c r="D1547" s="161"/>
      <c r="E1547" s="160"/>
      <c r="F1547" s="36"/>
      <c r="G1547" s="48"/>
      <c r="H1547" s="159"/>
      <c r="I1547" s="52"/>
      <c r="J1547" s="53"/>
      <c r="K1547" s="38"/>
      <c r="L1547" s="157"/>
      <c r="M1547" s="50"/>
      <c r="N1547" s="61"/>
      <c r="O1547" s="38" t="str">
        <f>IF(Q1547="", "NO PRIORITY", IF(ISNA(_xlfn.XLOOKUP(Q1547, Organizations!Q:Q, Organizations!P:P, "")), "NO ORG NAME", IF(_xlfn.XLOOKUP(Q1547, Organizations!Q:Q, Organizations!P:P, "")="", "NO PRIORITY", _xlfn.XLOOKUP(Q1547, Organizations!Q:Q, Organizations!P:P, ""))))</f>
        <v>NO PRIORITY</v>
      </c>
      <c r="R1547" s="9" t="str">
        <f t="shared" si="20"/>
        <v/>
      </c>
    </row>
    <row r="1548" spans="2:18" ht="30.2" customHeight="1">
      <c r="B1548" s="212" t="str">
        <f>IF(D1548="", "NO PRIORITY", IF(ISNA(_xlfn.XLOOKUP(D1548, Organizations!C:C, Organizations!B:B, "")), "NO ORG NAME", IF(_xlfn.XLOOKUP(D1548, Organizations!C:C, Organizations!B:B, "")="", "NO PRIORITY", _xlfn.XLOOKUP(D1548, Organizations!C:C, Organizations!B:B, ""))))</f>
        <v>NO PRIORITY</v>
      </c>
      <c r="C1548" s="130"/>
      <c r="D1548" s="161"/>
      <c r="E1548" s="160"/>
      <c r="F1548" s="36"/>
      <c r="G1548" s="48"/>
      <c r="H1548" s="159"/>
      <c r="I1548" s="52"/>
      <c r="J1548" s="53"/>
      <c r="K1548" s="38"/>
      <c r="L1548" s="157"/>
      <c r="M1548" s="50"/>
      <c r="N1548" s="61"/>
      <c r="O1548" s="38" t="str">
        <f>IF(Q1548="", "NO PRIORITY", IF(ISNA(_xlfn.XLOOKUP(Q1548, Organizations!Q:Q, Organizations!P:P, "")), "NO ORG NAME", IF(_xlfn.XLOOKUP(Q1548, Organizations!Q:Q, Organizations!P:P, "")="", "NO PRIORITY", _xlfn.XLOOKUP(Q1548, Organizations!Q:Q, Organizations!P:P, ""))))</f>
        <v>NO PRIORITY</v>
      </c>
      <c r="R1548" s="9" t="str">
        <f t="shared" si="20"/>
        <v/>
      </c>
    </row>
    <row r="1549" spans="2:18" ht="30.2" customHeight="1">
      <c r="B1549" s="212" t="str">
        <f>IF(D1549="", "NO PRIORITY", IF(ISNA(_xlfn.XLOOKUP(D1549, Organizations!C:C, Organizations!B:B, "")), "NO ORG NAME", IF(_xlfn.XLOOKUP(D1549, Organizations!C:C, Organizations!B:B, "")="", "NO PRIORITY", _xlfn.XLOOKUP(D1549, Organizations!C:C, Organizations!B:B, ""))))</f>
        <v>NO PRIORITY</v>
      </c>
      <c r="C1549" s="130"/>
      <c r="D1549" s="161"/>
      <c r="E1549" s="160"/>
      <c r="F1549" s="36"/>
      <c r="G1549" s="48"/>
      <c r="H1549" s="159"/>
      <c r="I1549" s="52"/>
      <c r="J1549" s="53"/>
      <c r="K1549" s="38"/>
      <c r="L1549" s="157"/>
      <c r="M1549" s="50"/>
      <c r="N1549" s="61"/>
      <c r="O1549" s="38" t="str">
        <f>IF(Q1549="", "NO PRIORITY", IF(ISNA(_xlfn.XLOOKUP(Q1549, Organizations!Q:Q, Organizations!P:P, "")), "NO ORG NAME", IF(_xlfn.XLOOKUP(Q1549, Organizations!Q:Q, Organizations!P:P, "")="", "NO PRIORITY", _xlfn.XLOOKUP(Q1549, Organizations!Q:Q, Organizations!P:P, ""))))</f>
        <v>NO PRIORITY</v>
      </c>
      <c r="R1549" s="9" t="str">
        <f t="shared" si="20"/>
        <v/>
      </c>
    </row>
    <row r="1550" spans="2:18" ht="30.2" customHeight="1">
      <c r="B1550" s="212" t="str">
        <f>IF(D1550="", "NO PRIORITY", IF(ISNA(_xlfn.XLOOKUP(D1550, Organizations!C:C, Organizations!B:B, "")), "NO ORG NAME", IF(_xlfn.XLOOKUP(D1550, Organizations!C:C, Organizations!B:B, "")="", "NO PRIORITY", _xlfn.XLOOKUP(D1550, Organizations!C:C, Organizations!B:B, ""))))</f>
        <v>NO PRIORITY</v>
      </c>
      <c r="C1550" s="130"/>
      <c r="D1550" s="161"/>
      <c r="E1550" s="160"/>
      <c r="F1550" s="36"/>
      <c r="G1550" s="48"/>
      <c r="H1550" s="159"/>
      <c r="I1550" s="52"/>
      <c r="J1550" s="53"/>
      <c r="K1550" s="38"/>
      <c r="L1550" s="157"/>
      <c r="M1550" s="50"/>
      <c r="N1550" s="61"/>
      <c r="O1550" s="38" t="str">
        <f>IF(Q1550="", "NO PRIORITY", IF(ISNA(_xlfn.XLOOKUP(Q1550, Organizations!Q:Q, Organizations!P:P, "")), "NO ORG NAME", IF(_xlfn.XLOOKUP(Q1550, Organizations!Q:Q, Organizations!P:P, "")="", "NO PRIORITY", _xlfn.XLOOKUP(Q1550, Organizations!Q:Q, Organizations!P:P, ""))))</f>
        <v>NO PRIORITY</v>
      </c>
      <c r="R1550" s="9" t="str">
        <f t="shared" si="20"/>
        <v/>
      </c>
    </row>
    <row r="1551" spans="2:18" ht="30.2" customHeight="1">
      <c r="B1551" s="212" t="str">
        <f>IF(D1551="", "NO PRIORITY", IF(ISNA(_xlfn.XLOOKUP(D1551, Organizations!C:C, Organizations!B:B, "")), "NO ORG NAME", IF(_xlfn.XLOOKUP(D1551, Organizations!C:C, Organizations!B:B, "")="", "NO PRIORITY", _xlfn.XLOOKUP(D1551, Organizations!C:C, Organizations!B:B, ""))))</f>
        <v>NO PRIORITY</v>
      </c>
      <c r="C1551" s="130"/>
      <c r="D1551" s="161"/>
      <c r="E1551" s="160"/>
      <c r="F1551" s="36"/>
      <c r="G1551" s="48"/>
      <c r="H1551" s="159"/>
      <c r="I1551" s="52"/>
      <c r="J1551" s="53"/>
      <c r="K1551" s="38"/>
      <c r="L1551" s="157"/>
      <c r="M1551" s="50"/>
      <c r="N1551" s="61"/>
      <c r="O1551" s="38" t="str">
        <f>IF(Q1551="", "NO PRIORITY", IF(ISNA(_xlfn.XLOOKUP(Q1551, Organizations!Q:Q, Organizations!P:P, "")), "NO ORG NAME", IF(_xlfn.XLOOKUP(Q1551, Organizations!Q:Q, Organizations!P:P, "")="", "NO PRIORITY", _xlfn.XLOOKUP(Q1551, Organizations!Q:Q, Organizations!P:P, ""))))</f>
        <v>NO PRIORITY</v>
      </c>
      <c r="R1551" s="9" t="str">
        <f t="shared" si="20"/>
        <v/>
      </c>
    </row>
    <row r="1552" spans="2:18" ht="30.2" customHeight="1">
      <c r="B1552" s="212" t="str">
        <f>IF(D1552="", "NO PRIORITY", IF(ISNA(_xlfn.XLOOKUP(D1552, Organizations!C:C, Organizations!B:B, "")), "NO ORG NAME", IF(_xlfn.XLOOKUP(D1552, Organizations!C:C, Organizations!B:B, "")="", "NO PRIORITY", _xlfn.XLOOKUP(D1552, Organizations!C:C, Organizations!B:B, ""))))</f>
        <v>NO PRIORITY</v>
      </c>
      <c r="C1552" s="130"/>
      <c r="D1552" s="161"/>
      <c r="E1552" s="160"/>
      <c r="F1552" s="36"/>
      <c r="G1552" s="48"/>
      <c r="H1552" s="159"/>
      <c r="I1552" s="52"/>
      <c r="J1552" s="53"/>
      <c r="K1552" s="38"/>
      <c r="L1552" s="157"/>
      <c r="M1552" s="50"/>
      <c r="N1552" s="61"/>
      <c r="O1552" s="38" t="str">
        <f>IF(Q1552="", "NO PRIORITY", IF(ISNA(_xlfn.XLOOKUP(Q1552, Organizations!Q:Q, Organizations!P:P, "")), "NO ORG NAME", IF(_xlfn.XLOOKUP(Q1552, Organizations!Q:Q, Organizations!P:P, "")="", "NO PRIORITY", _xlfn.XLOOKUP(Q1552, Organizations!Q:Q, Organizations!P:P, ""))))</f>
        <v>NO PRIORITY</v>
      </c>
      <c r="R1552" s="9" t="str">
        <f t="shared" si="20"/>
        <v/>
      </c>
    </row>
    <row r="1553" spans="2:18" ht="30.2" customHeight="1">
      <c r="B1553" s="212" t="str">
        <f>IF(D1553="", "NO PRIORITY", IF(ISNA(_xlfn.XLOOKUP(D1553, Organizations!C:C, Organizations!B:B, "")), "NO ORG NAME", IF(_xlfn.XLOOKUP(D1553, Organizations!C:C, Organizations!B:B, "")="", "NO PRIORITY", _xlfn.XLOOKUP(D1553, Organizations!C:C, Organizations!B:B, ""))))</f>
        <v>NO PRIORITY</v>
      </c>
      <c r="C1553" s="130"/>
      <c r="D1553" s="161"/>
      <c r="E1553" s="160"/>
      <c r="F1553" s="36"/>
      <c r="G1553" s="48"/>
      <c r="H1553" s="159"/>
      <c r="I1553" s="52"/>
      <c r="J1553" s="53"/>
      <c r="K1553" s="38"/>
      <c r="L1553" s="157"/>
      <c r="M1553" s="50"/>
      <c r="N1553" s="61"/>
      <c r="O1553" s="38" t="str">
        <f>IF(Q1553="", "NO PRIORITY", IF(ISNA(_xlfn.XLOOKUP(Q1553, Organizations!Q:Q, Organizations!P:P, "")), "NO ORG NAME", IF(_xlfn.XLOOKUP(Q1553, Organizations!Q:Q, Organizations!P:P, "")="", "NO PRIORITY", _xlfn.XLOOKUP(Q1553, Organizations!Q:Q, Organizations!P:P, ""))))</f>
        <v>NO PRIORITY</v>
      </c>
      <c r="R1553" s="9" t="str">
        <f t="shared" si="20"/>
        <v/>
      </c>
    </row>
    <row r="1554" spans="2:18" ht="30.2" customHeight="1">
      <c r="B1554" s="212" t="str">
        <f>IF(D1554="", "NO PRIORITY", IF(ISNA(_xlfn.XLOOKUP(D1554, Organizations!C:C, Organizations!B:B, "")), "NO ORG NAME", IF(_xlfn.XLOOKUP(D1554, Organizations!C:C, Organizations!B:B, "")="", "NO PRIORITY", _xlfn.XLOOKUP(D1554, Organizations!C:C, Organizations!B:B, ""))))</f>
        <v>NO PRIORITY</v>
      </c>
      <c r="C1554" s="130"/>
      <c r="D1554" s="161"/>
      <c r="E1554" s="160"/>
      <c r="F1554" s="36"/>
      <c r="G1554" s="48"/>
      <c r="H1554" s="159"/>
      <c r="I1554" s="52"/>
      <c r="J1554" s="53"/>
      <c r="K1554" s="38"/>
      <c r="L1554" s="157"/>
      <c r="M1554" s="50"/>
      <c r="N1554" s="61"/>
      <c r="O1554" s="38" t="str">
        <f>IF(Q1554="", "NO PRIORITY", IF(ISNA(_xlfn.XLOOKUP(Q1554, Organizations!Q:Q, Organizations!P:P, "")), "NO ORG NAME", IF(_xlfn.XLOOKUP(Q1554, Organizations!Q:Q, Organizations!P:P, "")="", "NO PRIORITY", _xlfn.XLOOKUP(Q1554, Organizations!Q:Q, Organizations!P:P, ""))))</f>
        <v>NO PRIORITY</v>
      </c>
      <c r="R1554" s="9" t="str">
        <f t="shared" si="20"/>
        <v/>
      </c>
    </row>
    <row r="1555" spans="2:18" ht="30.2" customHeight="1">
      <c r="B1555" s="212" t="str">
        <f>IF(D1555="", "NO PRIORITY", IF(ISNA(_xlfn.XLOOKUP(D1555, Organizations!C:C, Organizations!B:B, "")), "NO ORG NAME", IF(_xlfn.XLOOKUP(D1555, Organizations!C:C, Organizations!B:B, "")="", "NO PRIORITY", _xlfn.XLOOKUP(D1555, Organizations!C:C, Organizations!B:B, ""))))</f>
        <v>NO PRIORITY</v>
      </c>
      <c r="C1555" s="130"/>
      <c r="D1555" s="161"/>
      <c r="E1555" s="160"/>
      <c r="F1555" s="36"/>
      <c r="G1555" s="48"/>
      <c r="H1555" s="159"/>
      <c r="I1555" s="52"/>
      <c r="J1555" s="53"/>
      <c r="K1555" s="38"/>
      <c r="L1555" s="157"/>
      <c r="M1555" s="50"/>
      <c r="N1555" s="61"/>
      <c r="O1555" s="38" t="str">
        <f>IF(Q1555="", "NO PRIORITY", IF(ISNA(_xlfn.XLOOKUP(Q1555, Organizations!Q:Q, Organizations!P:P, "")), "NO ORG NAME", IF(_xlfn.XLOOKUP(Q1555, Organizations!Q:Q, Organizations!P:P, "")="", "NO PRIORITY", _xlfn.XLOOKUP(Q1555, Organizations!Q:Q, Organizations!P:P, ""))))</f>
        <v>NO PRIORITY</v>
      </c>
      <c r="R1555" s="9" t="str">
        <f t="shared" si="20"/>
        <v/>
      </c>
    </row>
    <row r="1556" spans="2:18" ht="30.2" customHeight="1">
      <c r="B1556" s="212" t="str">
        <f>IF(D1556="", "NO PRIORITY", IF(ISNA(_xlfn.XLOOKUP(D1556, Organizations!C:C, Organizations!B:B, "")), "NO ORG NAME", IF(_xlfn.XLOOKUP(D1556, Organizations!C:C, Organizations!B:B, "")="", "NO PRIORITY", _xlfn.XLOOKUP(D1556, Organizations!C:C, Organizations!B:B, ""))))</f>
        <v>NO PRIORITY</v>
      </c>
      <c r="C1556" s="130"/>
      <c r="D1556" s="161"/>
      <c r="E1556" s="160"/>
      <c r="F1556" s="36"/>
      <c r="G1556" s="48"/>
      <c r="H1556" s="159"/>
      <c r="I1556" s="52"/>
      <c r="J1556" s="53"/>
      <c r="K1556" s="38"/>
      <c r="L1556" s="157"/>
      <c r="M1556" s="50"/>
      <c r="N1556" s="61"/>
      <c r="O1556" s="38" t="str">
        <f>IF(Q1556="", "NO PRIORITY", IF(ISNA(_xlfn.XLOOKUP(Q1556, Organizations!Q:Q, Organizations!P:P, "")), "NO ORG NAME", IF(_xlfn.XLOOKUP(Q1556, Organizations!Q:Q, Organizations!P:P, "")="", "NO PRIORITY", _xlfn.XLOOKUP(Q1556, Organizations!Q:Q, Organizations!P:P, ""))))</f>
        <v>NO PRIORITY</v>
      </c>
      <c r="R1556" s="9" t="str">
        <f t="shared" si="20"/>
        <v/>
      </c>
    </row>
    <row r="1557" spans="2:18" ht="30.2" customHeight="1">
      <c r="B1557" s="212" t="str">
        <f>IF(D1557="", "NO PRIORITY", IF(ISNA(_xlfn.XLOOKUP(D1557, Organizations!C:C, Organizations!B:B, "")), "NO ORG NAME", IF(_xlfn.XLOOKUP(D1557, Organizations!C:C, Organizations!B:B, "")="", "NO PRIORITY", _xlfn.XLOOKUP(D1557, Organizations!C:C, Organizations!B:B, ""))))</f>
        <v>NO PRIORITY</v>
      </c>
      <c r="C1557" s="130"/>
      <c r="D1557" s="161"/>
      <c r="E1557" s="160"/>
      <c r="F1557" s="36"/>
      <c r="G1557" s="48"/>
      <c r="H1557" s="159"/>
      <c r="I1557" s="52"/>
      <c r="J1557" s="53"/>
      <c r="K1557" s="38"/>
      <c r="L1557" s="157"/>
      <c r="M1557" s="50"/>
      <c r="N1557" s="61"/>
      <c r="O1557" s="38" t="str">
        <f>IF(Q1557="", "NO PRIORITY", IF(ISNA(_xlfn.XLOOKUP(Q1557, Organizations!Q:Q, Organizations!P:P, "")), "NO ORG NAME", IF(_xlfn.XLOOKUP(Q1557, Organizations!Q:Q, Organizations!P:P, "")="", "NO PRIORITY", _xlfn.XLOOKUP(Q1557, Organizations!Q:Q, Organizations!P:P, ""))))</f>
        <v>NO PRIORITY</v>
      </c>
      <c r="R1557" s="9" t="str">
        <f t="shared" si="20"/>
        <v/>
      </c>
    </row>
    <row r="1558" spans="2:18" ht="30.2" customHeight="1">
      <c r="B1558" s="212" t="str">
        <f>IF(D1558="", "NO PRIORITY", IF(ISNA(_xlfn.XLOOKUP(D1558, Organizations!C:C, Organizations!B:B, "")), "NO ORG NAME", IF(_xlfn.XLOOKUP(D1558, Organizations!C:C, Organizations!B:B, "")="", "NO PRIORITY", _xlfn.XLOOKUP(D1558, Organizations!C:C, Organizations!B:B, ""))))</f>
        <v>NO PRIORITY</v>
      </c>
      <c r="C1558" s="130"/>
      <c r="D1558" s="161"/>
      <c r="E1558" s="160"/>
      <c r="F1558" s="36"/>
      <c r="G1558" s="48"/>
      <c r="H1558" s="159"/>
      <c r="I1558" s="52"/>
      <c r="J1558" s="53"/>
      <c r="K1558" s="38"/>
      <c r="L1558" s="157"/>
      <c r="M1558" s="50"/>
      <c r="N1558" s="61"/>
      <c r="O1558" s="38" t="str">
        <f>IF(Q1558="", "NO PRIORITY", IF(ISNA(_xlfn.XLOOKUP(Q1558, Organizations!Q:Q, Organizations!P:P, "")), "NO ORG NAME", IF(_xlfn.XLOOKUP(Q1558, Organizations!Q:Q, Organizations!P:P, "")="", "NO PRIORITY", _xlfn.XLOOKUP(Q1558, Organizations!Q:Q, Organizations!P:P, ""))))</f>
        <v>NO PRIORITY</v>
      </c>
      <c r="R1558" s="9" t="str">
        <f t="shared" si="20"/>
        <v/>
      </c>
    </row>
    <row r="1559" spans="2:18" ht="30.2" customHeight="1">
      <c r="B1559" s="212" t="str">
        <f>IF(D1559="", "NO PRIORITY", IF(ISNA(_xlfn.XLOOKUP(D1559, Organizations!C:C, Organizations!B:B, "")), "NO ORG NAME", IF(_xlfn.XLOOKUP(D1559, Organizations!C:C, Organizations!B:B, "")="", "NO PRIORITY", _xlfn.XLOOKUP(D1559, Organizations!C:C, Organizations!B:B, ""))))</f>
        <v>NO PRIORITY</v>
      </c>
      <c r="C1559" s="130"/>
      <c r="D1559" s="161"/>
      <c r="E1559" s="160"/>
      <c r="F1559" s="36"/>
      <c r="G1559" s="48"/>
      <c r="H1559" s="159"/>
      <c r="I1559" s="52"/>
      <c r="J1559" s="53"/>
      <c r="K1559" s="38"/>
      <c r="L1559" s="157"/>
      <c r="M1559" s="50"/>
      <c r="N1559" s="61"/>
      <c r="O1559" s="38" t="str">
        <f>IF(Q1559="", "NO PRIORITY", IF(ISNA(_xlfn.XLOOKUP(Q1559, Organizations!Q:Q, Organizations!P:P, "")), "NO ORG NAME", IF(_xlfn.XLOOKUP(Q1559, Organizations!Q:Q, Organizations!P:P, "")="", "NO PRIORITY", _xlfn.XLOOKUP(Q1559, Organizations!Q:Q, Organizations!P:P, ""))))</f>
        <v>NO PRIORITY</v>
      </c>
      <c r="R1559" s="9" t="str">
        <f t="shared" si="20"/>
        <v/>
      </c>
    </row>
    <row r="1560" spans="2:18" ht="30.2" customHeight="1">
      <c r="B1560" s="212" t="str">
        <f>IF(D1560="", "NO PRIORITY", IF(ISNA(_xlfn.XLOOKUP(D1560, Organizations!C:C, Organizations!B:B, "")), "NO ORG NAME", IF(_xlfn.XLOOKUP(D1560, Organizations!C:C, Organizations!B:B, "")="", "NO PRIORITY", _xlfn.XLOOKUP(D1560, Organizations!C:C, Organizations!B:B, ""))))</f>
        <v>NO PRIORITY</v>
      </c>
      <c r="C1560" s="130"/>
      <c r="D1560" s="161"/>
      <c r="E1560" s="160"/>
      <c r="F1560" s="36"/>
      <c r="G1560" s="48"/>
      <c r="H1560" s="159"/>
      <c r="I1560" s="52"/>
      <c r="J1560" s="53"/>
      <c r="K1560" s="38"/>
      <c r="L1560" s="157"/>
      <c r="M1560" s="50"/>
      <c r="N1560" s="61"/>
      <c r="O1560" s="38" t="str">
        <f>IF(Q1560="", "NO PRIORITY", IF(ISNA(_xlfn.XLOOKUP(Q1560, Organizations!Q:Q, Organizations!P:P, "")), "NO ORG NAME", IF(_xlfn.XLOOKUP(Q1560, Organizations!Q:Q, Organizations!P:P, "")="", "NO PRIORITY", _xlfn.XLOOKUP(Q1560, Organizations!Q:Q, Organizations!P:P, ""))))</f>
        <v>NO PRIORITY</v>
      </c>
      <c r="R1560" s="9" t="str">
        <f t="shared" si="20"/>
        <v/>
      </c>
    </row>
    <row r="1561" spans="2:18" ht="30.2" customHeight="1">
      <c r="B1561" s="212" t="str">
        <f>IF(D1561="", "NO PRIORITY", IF(ISNA(_xlfn.XLOOKUP(D1561, Organizations!C:C, Organizations!B:B, "")), "NO ORG NAME", IF(_xlfn.XLOOKUP(D1561, Organizations!C:C, Organizations!B:B, "")="", "NO PRIORITY", _xlfn.XLOOKUP(D1561, Organizations!C:C, Organizations!B:B, ""))))</f>
        <v>NO PRIORITY</v>
      </c>
      <c r="C1561" s="130"/>
      <c r="D1561" s="161"/>
      <c r="E1561" s="160"/>
      <c r="F1561" s="36"/>
      <c r="G1561" s="48"/>
      <c r="H1561" s="159"/>
      <c r="I1561" s="52"/>
      <c r="J1561" s="53"/>
      <c r="K1561" s="38"/>
      <c r="L1561" s="157"/>
      <c r="M1561" s="50"/>
      <c r="N1561" s="61"/>
      <c r="O1561" s="38" t="str">
        <f>IF(Q1561="", "NO PRIORITY", IF(ISNA(_xlfn.XLOOKUP(Q1561, Organizations!Q:Q, Organizations!P:P, "")), "NO ORG NAME", IF(_xlfn.XLOOKUP(Q1561, Organizations!Q:Q, Organizations!P:P, "")="", "NO PRIORITY", _xlfn.XLOOKUP(Q1561, Organizations!Q:Q, Organizations!P:P, ""))))</f>
        <v>NO PRIORITY</v>
      </c>
      <c r="R1561" s="9" t="str">
        <f t="shared" si="20"/>
        <v/>
      </c>
    </row>
    <row r="1562" spans="2:18" ht="30.2" customHeight="1">
      <c r="B1562" s="212" t="str">
        <f>IF(D1562="", "NO PRIORITY", IF(ISNA(_xlfn.XLOOKUP(D1562, Organizations!C:C, Organizations!B:B, "")), "NO ORG NAME", IF(_xlfn.XLOOKUP(D1562, Organizations!C:C, Organizations!B:B, "")="", "NO PRIORITY", _xlfn.XLOOKUP(D1562, Organizations!C:C, Organizations!B:B, ""))))</f>
        <v>NO PRIORITY</v>
      </c>
      <c r="C1562" s="130"/>
      <c r="D1562" s="161"/>
      <c r="E1562" s="160"/>
      <c r="F1562" s="36"/>
      <c r="G1562" s="48"/>
      <c r="H1562" s="159"/>
      <c r="I1562" s="52"/>
      <c r="J1562" s="53"/>
      <c r="K1562" s="38"/>
      <c r="L1562" s="157"/>
      <c r="M1562" s="50"/>
      <c r="N1562" s="61"/>
      <c r="O1562" s="38" t="str">
        <f>IF(Q1562="", "NO PRIORITY", IF(ISNA(_xlfn.XLOOKUP(Q1562, Organizations!Q:Q, Organizations!P:P, "")), "NO ORG NAME", IF(_xlfn.XLOOKUP(Q1562, Organizations!Q:Q, Organizations!P:P, "")="", "NO PRIORITY", _xlfn.XLOOKUP(Q1562, Organizations!Q:Q, Organizations!P:P, ""))))</f>
        <v>NO PRIORITY</v>
      </c>
      <c r="R1562" s="9" t="str">
        <f t="shared" si="20"/>
        <v/>
      </c>
    </row>
    <row r="1563" spans="2:18" ht="30.2" customHeight="1">
      <c r="B1563" s="212" t="str">
        <f>IF(D1563="", "NO PRIORITY", IF(ISNA(_xlfn.XLOOKUP(D1563, Organizations!C:C, Organizations!B:B, "")), "NO ORG NAME", IF(_xlfn.XLOOKUP(D1563, Organizations!C:C, Organizations!B:B, "")="", "NO PRIORITY", _xlfn.XLOOKUP(D1563, Organizations!C:C, Organizations!B:B, ""))))</f>
        <v>NO PRIORITY</v>
      </c>
      <c r="C1563" s="130"/>
      <c r="D1563" s="161"/>
      <c r="E1563" s="160"/>
      <c r="F1563" s="36"/>
      <c r="G1563" s="48"/>
      <c r="H1563" s="159"/>
      <c r="I1563" s="52"/>
      <c r="J1563" s="53"/>
      <c r="K1563" s="38"/>
      <c r="L1563" s="157"/>
      <c r="M1563" s="50"/>
      <c r="N1563" s="61"/>
      <c r="O1563" s="38" t="str">
        <f>IF(Q1563="", "NO PRIORITY", IF(ISNA(_xlfn.XLOOKUP(Q1563, Organizations!Q:Q, Organizations!P:P, "")), "NO ORG NAME", IF(_xlfn.XLOOKUP(Q1563, Organizations!Q:Q, Organizations!P:P, "")="", "NO PRIORITY", _xlfn.XLOOKUP(Q1563, Organizations!Q:Q, Organizations!P:P, ""))))</f>
        <v>NO PRIORITY</v>
      </c>
      <c r="R1563" s="9" t="str">
        <f t="shared" si="20"/>
        <v/>
      </c>
    </row>
    <row r="1564" spans="2:18" ht="30.2" customHeight="1">
      <c r="B1564" s="212" t="str">
        <f>IF(D1564="", "NO PRIORITY", IF(ISNA(_xlfn.XLOOKUP(D1564, Organizations!C:C, Organizations!B:B, "")), "NO ORG NAME", IF(_xlfn.XLOOKUP(D1564, Organizations!C:C, Organizations!B:B, "")="", "NO PRIORITY", _xlfn.XLOOKUP(D1564, Organizations!C:C, Organizations!B:B, ""))))</f>
        <v>NO PRIORITY</v>
      </c>
      <c r="C1564" s="130"/>
      <c r="D1564" s="161"/>
      <c r="E1564" s="160"/>
      <c r="F1564" s="36"/>
      <c r="G1564" s="48"/>
      <c r="H1564" s="159"/>
      <c r="I1564" s="52"/>
      <c r="J1564" s="53"/>
      <c r="K1564" s="38"/>
      <c r="L1564" s="157"/>
      <c r="M1564" s="50"/>
      <c r="N1564" s="61"/>
      <c r="O1564" s="38" t="str">
        <f>IF(Q1564="", "NO PRIORITY", IF(ISNA(_xlfn.XLOOKUP(Q1564, Organizations!Q:Q, Organizations!P:P, "")), "NO ORG NAME", IF(_xlfn.XLOOKUP(Q1564, Organizations!Q:Q, Organizations!P:P, "")="", "NO PRIORITY", _xlfn.XLOOKUP(Q1564, Organizations!Q:Q, Organizations!P:P, ""))))</f>
        <v>NO PRIORITY</v>
      </c>
      <c r="R1564" s="9" t="str">
        <f t="shared" si="20"/>
        <v/>
      </c>
    </row>
    <row r="1565" spans="2:18" ht="30.2" customHeight="1">
      <c r="B1565" s="212" t="str">
        <f>IF(D1565="", "NO PRIORITY", IF(ISNA(_xlfn.XLOOKUP(D1565, Organizations!C:C, Organizations!B:B, "")), "NO ORG NAME", IF(_xlfn.XLOOKUP(D1565, Organizations!C:C, Organizations!B:B, "")="", "NO PRIORITY", _xlfn.XLOOKUP(D1565, Organizations!C:C, Organizations!B:B, ""))))</f>
        <v>NO PRIORITY</v>
      </c>
      <c r="C1565" s="130"/>
      <c r="D1565" s="161"/>
      <c r="E1565" s="160"/>
      <c r="F1565" s="36"/>
      <c r="G1565" s="48"/>
      <c r="H1565" s="159"/>
      <c r="I1565" s="52"/>
      <c r="J1565" s="53"/>
      <c r="K1565" s="38"/>
      <c r="L1565" s="157"/>
      <c r="M1565" s="50"/>
      <c r="N1565" s="61"/>
      <c r="O1565" s="38" t="str">
        <f>IF(Q1565="", "NO PRIORITY", IF(ISNA(_xlfn.XLOOKUP(Q1565, Organizations!Q:Q, Organizations!P:P, "")), "NO ORG NAME", IF(_xlfn.XLOOKUP(Q1565, Organizations!Q:Q, Organizations!P:P, "")="", "NO PRIORITY", _xlfn.XLOOKUP(Q1565, Organizations!Q:Q, Organizations!P:P, ""))))</f>
        <v>NO PRIORITY</v>
      </c>
      <c r="R1565" s="9" t="str">
        <f t="shared" si="20"/>
        <v/>
      </c>
    </row>
    <row r="1566" spans="2:18" ht="30.2" customHeight="1">
      <c r="B1566" s="212" t="str">
        <f>IF(D1566="", "NO PRIORITY", IF(ISNA(_xlfn.XLOOKUP(D1566, Organizations!C:C, Organizations!B:B, "")), "NO ORG NAME", IF(_xlfn.XLOOKUP(D1566, Organizations!C:C, Organizations!B:B, "")="", "NO PRIORITY", _xlfn.XLOOKUP(D1566, Organizations!C:C, Organizations!B:B, ""))))</f>
        <v>NO PRIORITY</v>
      </c>
      <c r="C1566" s="130"/>
      <c r="D1566" s="161"/>
      <c r="E1566" s="160"/>
      <c r="F1566" s="36"/>
      <c r="G1566" s="48"/>
      <c r="H1566" s="159"/>
      <c r="I1566" s="52"/>
      <c r="J1566" s="53"/>
      <c r="K1566" s="38"/>
      <c r="L1566" s="157"/>
      <c r="M1566" s="50"/>
      <c r="N1566" s="61"/>
      <c r="O1566" s="38" t="str">
        <f>IF(Q1566="", "NO PRIORITY", IF(ISNA(_xlfn.XLOOKUP(Q1566, Organizations!Q:Q, Organizations!P:P, "")), "NO ORG NAME", IF(_xlfn.XLOOKUP(Q1566, Organizations!Q:Q, Organizations!P:P, "")="", "NO PRIORITY", _xlfn.XLOOKUP(Q1566, Organizations!Q:Q, Organizations!P:P, ""))))</f>
        <v>NO PRIORITY</v>
      </c>
      <c r="R1566" s="9" t="str">
        <f t="shared" si="20"/>
        <v/>
      </c>
    </row>
    <row r="1567" spans="2:18" ht="30.2" customHeight="1">
      <c r="B1567" s="212" t="str">
        <f>IF(D1567="", "NO PRIORITY", IF(ISNA(_xlfn.XLOOKUP(D1567, Organizations!C:C, Organizations!B:B, "")), "NO ORG NAME", IF(_xlfn.XLOOKUP(D1567, Organizations!C:C, Organizations!B:B, "")="", "NO PRIORITY", _xlfn.XLOOKUP(D1567, Organizations!C:C, Organizations!B:B, ""))))</f>
        <v>NO PRIORITY</v>
      </c>
      <c r="C1567" s="130"/>
      <c r="D1567" s="161"/>
      <c r="E1567" s="160"/>
      <c r="F1567" s="36"/>
      <c r="G1567" s="48"/>
      <c r="H1567" s="159"/>
      <c r="I1567" s="52"/>
      <c r="J1567" s="53"/>
      <c r="K1567" s="38"/>
      <c r="L1567" s="157"/>
      <c r="M1567" s="50"/>
      <c r="N1567" s="61"/>
      <c r="O1567" s="38" t="str">
        <f>IF(Q1567="", "NO PRIORITY", IF(ISNA(_xlfn.XLOOKUP(Q1567, Organizations!Q:Q, Organizations!P:P, "")), "NO ORG NAME", IF(_xlfn.XLOOKUP(Q1567, Organizations!Q:Q, Organizations!P:P, "")="", "NO PRIORITY", _xlfn.XLOOKUP(Q1567, Organizations!Q:Q, Organizations!P:P, ""))))</f>
        <v>NO PRIORITY</v>
      </c>
      <c r="R1567" s="9" t="str">
        <f t="shared" si="20"/>
        <v/>
      </c>
    </row>
    <row r="1568" spans="2:18" ht="30.2" customHeight="1">
      <c r="B1568" s="212" t="str">
        <f>IF(D1568="", "NO PRIORITY", IF(ISNA(_xlfn.XLOOKUP(D1568, Organizations!C:C, Organizations!B:B, "")), "NO ORG NAME", IF(_xlfn.XLOOKUP(D1568, Organizations!C:C, Organizations!B:B, "")="", "NO PRIORITY", _xlfn.XLOOKUP(D1568, Organizations!C:C, Organizations!B:B, ""))))</f>
        <v>NO PRIORITY</v>
      </c>
      <c r="C1568" s="130"/>
      <c r="D1568" s="161"/>
      <c r="E1568" s="160"/>
      <c r="F1568" s="36"/>
      <c r="G1568" s="48"/>
      <c r="H1568" s="159"/>
      <c r="I1568" s="52"/>
      <c r="J1568" s="53"/>
      <c r="K1568" s="38"/>
      <c r="L1568" s="157"/>
      <c r="M1568" s="50"/>
      <c r="N1568" s="61"/>
      <c r="O1568" s="38" t="str">
        <f>IF(Q1568="", "NO PRIORITY", IF(ISNA(_xlfn.XLOOKUP(Q1568, Organizations!Q:Q, Organizations!P:P, "")), "NO ORG NAME", IF(_xlfn.XLOOKUP(Q1568, Organizations!Q:Q, Organizations!P:P, "")="", "NO PRIORITY", _xlfn.XLOOKUP(Q1568, Organizations!Q:Q, Organizations!P:P, ""))))</f>
        <v>NO PRIORITY</v>
      </c>
      <c r="R1568" s="9" t="str">
        <f t="shared" si="20"/>
        <v/>
      </c>
    </row>
    <row r="1569" spans="2:18" ht="30.2" customHeight="1">
      <c r="B1569" s="212" t="str">
        <f>IF(D1569="", "NO PRIORITY", IF(ISNA(_xlfn.XLOOKUP(D1569, Organizations!C:C, Organizations!B:B, "")), "NO ORG NAME", IF(_xlfn.XLOOKUP(D1569, Organizations!C:C, Organizations!B:B, "")="", "NO PRIORITY", _xlfn.XLOOKUP(D1569, Organizations!C:C, Organizations!B:B, ""))))</f>
        <v>NO PRIORITY</v>
      </c>
      <c r="C1569" s="130"/>
      <c r="D1569" s="161"/>
      <c r="E1569" s="160"/>
      <c r="F1569" s="36"/>
      <c r="G1569" s="48"/>
      <c r="H1569" s="159"/>
      <c r="I1569" s="52"/>
      <c r="J1569" s="53"/>
      <c r="K1569" s="38"/>
      <c r="L1569" s="157"/>
      <c r="M1569" s="50"/>
      <c r="N1569" s="61"/>
      <c r="O1569" s="38" t="str">
        <f>IF(Q1569="", "NO PRIORITY", IF(ISNA(_xlfn.XLOOKUP(Q1569, Organizations!Q:Q, Organizations!P:P, "")), "NO ORG NAME", IF(_xlfn.XLOOKUP(Q1569, Organizations!Q:Q, Organizations!P:P, "")="", "NO PRIORITY", _xlfn.XLOOKUP(Q1569, Organizations!Q:Q, Organizations!P:P, ""))))</f>
        <v>NO PRIORITY</v>
      </c>
      <c r="R1569" s="9" t="str">
        <f t="shared" si="20"/>
        <v/>
      </c>
    </row>
    <row r="1570" spans="2:18" ht="30.2" customHeight="1">
      <c r="B1570" s="212" t="str">
        <f>IF(D1570="", "NO PRIORITY", IF(ISNA(_xlfn.XLOOKUP(D1570, Organizations!C:C, Organizations!B:B, "")), "NO ORG NAME", IF(_xlfn.XLOOKUP(D1570, Organizations!C:C, Organizations!B:B, "")="", "NO PRIORITY", _xlfn.XLOOKUP(D1570, Organizations!C:C, Organizations!B:B, ""))))</f>
        <v>NO PRIORITY</v>
      </c>
      <c r="C1570" s="130"/>
      <c r="D1570" s="161"/>
      <c r="E1570" s="160"/>
      <c r="F1570" s="36"/>
      <c r="G1570" s="48"/>
      <c r="H1570" s="159"/>
      <c r="I1570" s="52"/>
      <c r="J1570" s="53"/>
      <c r="K1570" s="38"/>
      <c r="L1570" s="157"/>
      <c r="M1570" s="50"/>
      <c r="N1570" s="61"/>
      <c r="O1570" s="38" t="str">
        <f>IF(Q1570="", "NO PRIORITY", IF(ISNA(_xlfn.XLOOKUP(Q1570, Organizations!Q:Q, Organizations!P:P, "")), "NO ORG NAME", IF(_xlfn.XLOOKUP(Q1570, Organizations!Q:Q, Organizations!P:P, "")="", "NO PRIORITY", _xlfn.XLOOKUP(Q1570, Organizations!Q:Q, Organizations!P:P, ""))))</f>
        <v>NO PRIORITY</v>
      </c>
      <c r="R1570" s="9" t="str">
        <f t="shared" si="20"/>
        <v/>
      </c>
    </row>
    <row r="1571" spans="2:18" ht="30.2" customHeight="1">
      <c r="B1571" s="212" t="str">
        <f>IF(D1571="", "NO PRIORITY", IF(ISNA(_xlfn.XLOOKUP(D1571, Organizations!C:C, Organizations!B:B, "")), "NO ORG NAME", IF(_xlfn.XLOOKUP(D1571, Organizations!C:C, Organizations!B:B, "")="", "NO PRIORITY", _xlfn.XLOOKUP(D1571, Organizations!C:C, Organizations!B:B, ""))))</f>
        <v>NO PRIORITY</v>
      </c>
      <c r="C1571" s="130"/>
      <c r="D1571" s="161"/>
      <c r="E1571" s="160"/>
      <c r="F1571" s="36"/>
      <c r="G1571" s="48"/>
      <c r="H1571" s="159"/>
      <c r="I1571" s="52"/>
      <c r="J1571" s="53"/>
      <c r="K1571" s="38"/>
      <c r="L1571" s="157"/>
      <c r="M1571" s="50"/>
      <c r="N1571" s="61"/>
      <c r="O1571" s="38" t="str">
        <f>IF(Q1571="", "NO PRIORITY", IF(ISNA(_xlfn.XLOOKUP(Q1571, Organizations!Q:Q, Organizations!P:P, "")), "NO ORG NAME", IF(_xlfn.XLOOKUP(Q1571, Organizations!Q:Q, Organizations!P:P, "")="", "NO PRIORITY", _xlfn.XLOOKUP(Q1571, Organizations!Q:Q, Organizations!P:P, ""))))</f>
        <v>NO PRIORITY</v>
      </c>
      <c r="R1571" s="9" t="str">
        <f t="shared" si="20"/>
        <v/>
      </c>
    </row>
    <row r="1572" spans="2:18" ht="30.2" customHeight="1">
      <c r="B1572" s="212" t="str">
        <f>IF(D1572="", "NO PRIORITY", IF(ISNA(_xlfn.XLOOKUP(D1572, Organizations!C:C, Organizations!B:B, "")), "NO ORG NAME", IF(_xlfn.XLOOKUP(D1572, Organizations!C:C, Organizations!B:B, "")="", "NO PRIORITY", _xlfn.XLOOKUP(D1572, Organizations!C:C, Organizations!B:B, ""))))</f>
        <v>NO PRIORITY</v>
      </c>
      <c r="C1572" s="130"/>
      <c r="D1572" s="161"/>
      <c r="E1572" s="160"/>
      <c r="F1572" s="36"/>
      <c r="G1572" s="48"/>
      <c r="H1572" s="159"/>
      <c r="I1572" s="52"/>
      <c r="J1572" s="53"/>
      <c r="K1572" s="38"/>
      <c r="L1572" s="157"/>
      <c r="M1572" s="50"/>
      <c r="N1572" s="61"/>
      <c r="O1572" s="38" t="str">
        <f>IF(Q1572="", "NO PRIORITY", IF(ISNA(_xlfn.XLOOKUP(Q1572, Organizations!Q:Q, Organizations!P:P, "")), "NO ORG NAME", IF(_xlfn.XLOOKUP(Q1572, Organizations!Q:Q, Organizations!P:P, "")="", "NO PRIORITY", _xlfn.XLOOKUP(Q1572, Organizations!Q:Q, Organizations!P:P, ""))))</f>
        <v>NO PRIORITY</v>
      </c>
      <c r="R1572" s="9" t="str">
        <f t="shared" si="20"/>
        <v/>
      </c>
    </row>
    <row r="1573" spans="2:18" ht="30.2" customHeight="1">
      <c r="B1573" s="212" t="str">
        <f>IF(D1573="", "NO PRIORITY", IF(ISNA(_xlfn.XLOOKUP(D1573, Organizations!C:C, Organizations!B:B, "")), "NO ORG NAME", IF(_xlfn.XLOOKUP(D1573, Organizations!C:C, Organizations!B:B, "")="", "NO PRIORITY", _xlfn.XLOOKUP(D1573, Organizations!C:C, Organizations!B:B, ""))))</f>
        <v>NO PRIORITY</v>
      </c>
      <c r="C1573" s="130"/>
      <c r="D1573" s="161"/>
      <c r="E1573" s="160"/>
      <c r="F1573" s="36"/>
      <c r="G1573" s="48"/>
      <c r="H1573" s="159"/>
      <c r="I1573" s="52"/>
      <c r="J1573" s="53"/>
      <c r="K1573" s="38"/>
      <c r="L1573" s="157"/>
      <c r="M1573" s="50"/>
      <c r="N1573" s="61"/>
      <c r="O1573" s="38" t="str">
        <f>IF(Q1573="", "NO PRIORITY", IF(ISNA(_xlfn.XLOOKUP(Q1573, Organizations!Q:Q, Organizations!P:P, "")), "NO ORG NAME", IF(_xlfn.XLOOKUP(Q1573, Organizations!Q:Q, Organizations!P:P, "")="", "NO PRIORITY", _xlfn.XLOOKUP(Q1573, Organizations!Q:Q, Organizations!P:P, ""))))</f>
        <v>NO PRIORITY</v>
      </c>
      <c r="R1573" s="9" t="str">
        <f t="shared" si="20"/>
        <v/>
      </c>
    </row>
    <row r="1574" spans="2:18" ht="30.2" customHeight="1">
      <c r="B1574" s="212" t="str">
        <f>IF(D1574="", "NO PRIORITY", IF(ISNA(_xlfn.XLOOKUP(D1574, Organizations!C:C, Organizations!B:B, "")), "NO ORG NAME", IF(_xlfn.XLOOKUP(D1574, Organizations!C:C, Organizations!B:B, "")="", "NO PRIORITY", _xlfn.XLOOKUP(D1574, Organizations!C:C, Organizations!B:B, ""))))</f>
        <v>NO PRIORITY</v>
      </c>
      <c r="C1574" s="130"/>
      <c r="D1574" s="161"/>
      <c r="E1574" s="160"/>
      <c r="F1574" s="36"/>
      <c r="G1574" s="48"/>
      <c r="H1574" s="159"/>
      <c r="I1574" s="52"/>
      <c r="J1574" s="53"/>
      <c r="K1574" s="38"/>
      <c r="L1574" s="157"/>
      <c r="M1574" s="50"/>
      <c r="N1574" s="61"/>
      <c r="O1574" s="38" t="str">
        <f>IF(Q1574="", "NO PRIORITY", IF(ISNA(_xlfn.XLOOKUP(Q1574, Organizations!Q:Q, Organizations!P:P, "")), "NO ORG NAME", IF(_xlfn.XLOOKUP(Q1574, Organizations!Q:Q, Organizations!P:P, "")="", "NO PRIORITY", _xlfn.XLOOKUP(Q1574, Organizations!Q:Q, Organizations!P:P, ""))))</f>
        <v>NO PRIORITY</v>
      </c>
      <c r="R1574" s="9" t="str">
        <f t="shared" si="20"/>
        <v/>
      </c>
    </row>
    <row r="1575" spans="2:18" ht="30.2" customHeight="1">
      <c r="B1575" s="212" t="str">
        <f>IF(D1575="", "NO PRIORITY", IF(ISNA(_xlfn.XLOOKUP(D1575, Organizations!C:C, Organizations!B:B, "")), "NO ORG NAME", IF(_xlfn.XLOOKUP(D1575, Organizations!C:C, Organizations!B:B, "")="", "NO PRIORITY", _xlfn.XLOOKUP(D1575, Organizations!C:C, Organizations!B:B, ""))))</f>
        <v>NO PRIORITY</v>
      </c>
      <c r="C1575" s="130"/>
      <c r="D1575" s="161"/>
      <c r="E1575" s="160"/>
      <c r="F1575" s="36"/>
      <c r="G1575" s="48"/>
      <c r="H1575" s="159"/>
      <c r="I1575" s="52"/>
      <c r="J1575" s="53"/>
      <c r="K1575" s="38"/>
      <c r="L1575" s="157"/>
      <c r="M1575" s="50"/>
      <c r="N1575" s="61"/>
      <c r="O1575" s="38" t="str">
        <f>IF(Q1575="", "NO PRIORITY", IF(ISNA(_xlfn.XLOOKUP(Q1575, Organizations!Q:Q, Organizations!P:P, "")), "NO ORG NAME", IF(_xlfn.XLOOKUP(Q1575, Organizations!Q:Q, Organizations!P:P, "")="", "NO PRIORITY", _xlfn.XLOOKUP(Q1575, Organizations!Q:Q, Organizations!P:P, ""))))</f>
        <v>NO PRIORITY</v>
      </c>
      <c r="R1575" s="9" t="str">
        <f t="shared" si="20"/>
        <v/>
      </c>
    </row>
    <row r="1576" spans="2:18" ht="30.2" customHeight="1">
      <c r="B1576" s="212" t="str">
        <f>IF(D1576="", "NO PRIORITY", IF(ISNA(_xlfn.XLOOKUP(D1576, Organizations!C:C, Organizations!B:B, "")), "NO ORG NAME", IF(_xlfn.XLOOKUP(D1576, Organizations!C:C, Organizations!B:B, "")="", "NO PRIORITY", _xlfn.XLOOKUP(D1576, Organizations!C:C, Organizations!B:B, ""))))</f>
        <v>NO PRIORITY</v>
      </c>
      <c r="C1576" s="130"/>
      <c r="D1576" s="161"/>
      <c r="E1576" s="160"/>
      <c r="F1576" s="36"/>
      <c r="G1576" s="48"/>
      <c r="H1576" s="159"/>
      <c r="I1576" s="52"/>
      <c r="J1576" s="53"/>
      <c r="K1576" s="38"/>
      <c r="L1576" s="157"/>
      <c r="M1576" s="50"/>
      <c r="N1576" s="61"/>
      <c r="O1576" s="38" t="str">
        <f>IF(Q1576="", "NO PRIORITY", IF(ISNA(_xlfn.XLOOKUP(Q1576, Organizations!Q:Q, Organizations!P:P, "")), "NO ORG NAME", IF(_xlfn.XLOOKUP(Q1576, Organizations!Q:Q, Organizations!P:P, "")="", "NO PRIORITY", _xlfn.XLOOKUP(Q1576, Organizations!Q:Q, Organizations!P:P, ""))))</f>
        <v>NO PRIORITY</v>
      </c>
      <c r="R1576" s="9" t="str">
        <f t="shared" si="20"/>
        <v/>
      </c>
    </row>
    <row r="1577" spans="2:18" ht="30.2" customHeight="1">
      <c r="B1577" s="212" t="str">
        <f>IF(D1577="", "NO PRIORITY", IF(ISNA(_xlfn.XLOOKUP(D1577, Organizations!C:C, Organizations!B:B, "")), "NO ORG NAME", IF(_xlfn.XLOOKUP(D1577, Organizations!C:C, Organizations!B:B, "")="", "NO PRIORITY", _xlfn.XLOOKUP(D1577, Organizations!C:C, Organizations!B:B, ""))))</f>
        <v>NO PRIORITY</v>
      </c>
      <c r="C1577" s="130"/>
      <c r="D1577" s="161"/>
      <c r="E1577" s="160"/>
      <c r="F1577" s="36"/>
      <c r="G1577" s="48"/>
      <c r="H1577" s="159"/>
      <c r="I1577" s="52"/>
      <c r="J1577" s="53"/>
      <c r="K1577" s="38"/>
      <c r="L1577" s="157"/>
      <c r="M1577" s="50"/>
      <c r="N1577" s="61"/>
      <c r="O1577" s="38" t="str">
        <f>IF(Q1577="", "NO PRIORITY", IF(ISNA(_xlfn.XLOOKUP(Q1577, Organizations!Q:Q, Organizations!P:P, "")), "NO ORG NAME", IF(_xlfn.XLOOKUP(Q1577, Organizations!Q:Q, Organizations!P:P, "")="", "NO PRIORITY", _xlfn.XLOOKUP(Q1577, Organizations!Q:Q, Organizations!P:P, ""))))</f>
        <v>NO PRIORITY</v>
      </c>
      <c r="R1577" s="9" t="str">
        <f t="shared" si="20"/>
        <v/>
      </c>
    </row>
    <row r="1578" spans="2:18" ht="30.2" customHeight="1">
      <c r="B1578" s="212" t="str">
        <f>IF(D1578="", "NO PRIORITY", IF(ISNA(_xlfn.XLOOKUP(D1578, Organizations!C:C, Organizations!B:B, "")), "NO ORG NAME", IF(_xlfn.XLOOKUP(D1578, Organizations!C:C, Organizations!B:B, "")="", "NO PRIORITY", _xlfn.XLOOKUP(D1578, Organizations!C:C, Organizations!B:B, ""))))</f>
        <v>NO PRIORITY</v>
      </c>
      <c r="C1578" s="130"/>
      <c r="D1578" s="161"/>
      <c r="E1578" s="160"/>
      <c r="F1578" s="36"/>
      <c r="G1578" s="48"/>
      <c r="H1578" s="159"/>
      <c r="I1578" s="52"/>
      <c r="J1578" s="53"/>
      <c r="K1578" s="38"/>
      <c r="L1578" s="157"/>
      <c r="M1578" s="50"/>
      <c r="N1578" s="61"/>
      <c r="O1578" s="38" t="str">
        <f>IF(Q1578="", "NO PRIORITY", IF(ISNA(_xlfn.XLOOKUP(Q1578, Organizations!Q:Q, Organizations!P:P, "")), "NO ORG NAME", IF(_xlfn.XLOOKUP(Q1578, Organizations!Q:Q, Organizations!P:P, "")="", "NO PRIORITY", _xlfn.XLOOKUP(Q1578, Organizations!Q:Q, Organizations!P:P, ""))))</f>
        <v>NO PRIORITY</v>
      </c>
      <c r="R1578" s="9" t="str">
        <f t="shared" si="20"/>
        <v/>
      </c>
    </row>
    <row r="1579" spans="2:18" ht="30.2" customHeight="1">
      <c r="B1579" s="212" t="str">
        <f>IF(D1579="", "NO PRIORITY", IF(ISNA(_xlfn.XLOOKUP(D1579, Organizations!C:C, Organizations!B:B, "")), "NO ORG NAME", IF(_xlfn.XLOOKUP(D1579, Organizations!C:C, Organizations!B:B, "")="", "NO PRIORITY", _xlfn.XLOOKUP(D1579, Organizations!C:C, Organizations!B:B, ""))))</f>
        <v>NO PRIORITY</v>
      </c>
      <c r="C1579" s="130"/>
      <c r="D1579" s="161"/>
      <c r="E1579" s="160"/>
      <c r="F1579" s="36"/>
      <c r="G1579" s="48"/>
      <c r="H1579" s="159"/>
      <c r="I1579" s="52"/>
      <c r="J1579" s="53"/>
      <c r="K1579" s="38"/>
      <c r="L1579" s="157"/>
      <c r="M1579" s="50"/>
      <c r="N1579" s="61"/>
      <c r="O1579" s="38" t="str">
        <f>IF(Q1579="", "NO PRIORITY", IF(ISNA(_xlfn.XLOOKUP(Q1579, Organizations!Q:Q, Organizations!P:P, "")), "NO ORG NAME", IF(_xlfn.XLOOKUP(Q1579, Organizations!Q:Q, Organizations!P:P, "")="", "NO PRIORITY", _xlfn.XLOOKUP(Q1579, Organizations!Q:Q, Organizations!P:P, ""))))</f>
        <v>NO PRIORITY</v>
      </c>
      <c r="R1579" s="9" t="str">
        <f t="shared" si="20"/>
        <v/>
      </c>
    </row>
    <row r="1580" spans="2:18" ht="30.2" customHeight="1">
      <c r="B1580" s="212" t="str">
        <f>IF(D1580="", "NO PRIORITY", IF(ISNA(_xlfn.XLOOKUP(D1580, Organizations!C:C, Organizations!B:B, "")), "NO ORG NAME", IF(_xlfn.XLOOKUP(D1580, Organizations!C:C, Organizations!B:B, "")="", "NO PRIORITY", _xlfn.XLOOKUP(D1580, Organizations!C:C, Organizations!B:B, ""))))</f>
        <v>NO PRIORITY</v>
      </c>
      <c r="C1580" s="130"/>
      <c r="D1580" s="161"/>
      <c r="E1580" s="160"/>
      <c r="F1580" s="36"/>
      <c r="G1580" s="48"/>
      <c r="H1580" s="159"/>
      <c r="I1580" s="52"/>
      <c r="J1580" s="53"/>
      <c r="K1580" s="38"/>
      <c r="L1580" s="157"/>
      <c r="M1580" s="50"/>
      <c r="N1580" s="61"/>
      <c r="O1580" s="38" t="str">
        <f>IF(Q1580="", "NO PRIORITY", IF(ISNA(_xlfn.XLOOKUP(Q1580, Organizations!Q:Q, Organizations!P:P, "")), "NO ORG NAME", IF(_xlfn.XLOOKUP(Q1580, Organizations!Q:Q, Organizations!P:P, "")="", "NO PRIORITY", _xlfn.XLOOKUP(Q1580, Organizations!Q:Q, Organizations!P:P, ""))))</f>
        <v>NO PRIORITY</v>
      </c>
      <c r="R1580" s="9" t="str">
        <f t="shared" si="20"/>
        <v/>
      </c>
    </row>
    <row r="1581" spans="2:18" ht="30.2" customHeight="1">
      <c r="B1581" s="212" t="str">
        <f>IF(D1581="", "NO PRIORITY", IF(ISNA(_xlfn.XLOOKUP(D1581, Organizations!C:C, Organizations!B:B, "")), "NO ORG NAME", IF(_xlfn.XLOOKUP(D1581, Organizations!C:C, Organizations!B:B, "")="", "NO PRIORITY", _xlfn.XLOOKUP(D1581, Organizations!C:C, Organizations!B:B, ""))))</f>
        <v>NO PRIORITY</v>
      </c>
      <c r="C1581" s="130"/>
      <c r="D1581" s="161"/>
      <c r="E1581" s="160"/>
      <c r="F1581" s="36"/>
      <c r="G1581" s="48"/>
      <c r="H1581" s="159"/>
      <c r="I1581" s="52"/>
      <c r="J1581" s="53"/>
      <c r="K1581" s="38"/>
      <c r="L1581" s="157"/>
      <c r="M1581" s="50"/>
      <c r="N1581" s="61"/>
      <c r="O1581" s="38" t="str">
        <f>IF(Q1581="", "NO PRIORITY", IF(ISNA(_xlfn.XLOOKUP(Q1581, Organizations!Q:Q, Organizations!P:P, "")), "NO ORG NAME", IF(_xlfn.XLOOKUP(Q1581, Organizations!Q:Q, Organizations!P:P, "")="", "NO PRIORITY", _xlfn.XLOOKUP(Q1581, Organizations!Q:Q, Organizations!P:P, ""))))</f>
        <v>NO PRIORITY</v>
      </c>
      <c r="R1581" s="9" t="str">
        <f t="shared" si="20"/>
        <v/>
      </c>
    </row>
    <row r="1582" spans="2:18" ht="30.2" customHeight="1">
      <c r="B1582" s="212" t="str">
        <f>IF(D1582="", "NO PRIORITY", IF(ISNA(_xlfn.XLOOKUP(D1582, Organizations!C:C, Organizations!B:B, "")), "NO ORG NAME", IF(_xlfn.XLOOKUP(D1582, Organizations!C:C, Organizations!B:B, "")="", "NO PRIORITY", _xlfn.XLOOKUP(D1582, Organizations!C:C, Organizations!B:B, ""))))</f>
        <v>NO PRIORITY</v>
      </c>
      <c r="C1582" s="130"/>
      <c r="D1582" s="161"/>
      <c r="E1582" s="160"/>
      <c r="F1582" s="36"/>
      <c r="G1582" s="48"/>
      <c r="H1582" s="159"/>
      <c r="I1582" s="52"/>
      <c r="J1582" s="53"/>
      <c r="K1582" s="38"/>
      <c r="L1582" s="157"/>
      <c r="M1582" s="50"/>
      <c r="N1582" s="61"/>
      <c r="O1582" s="38" t="str">
        <f>IF(Q1582="", "NO PRIORITY", IF(ISNA(_xlfn.XLOOKUP(Q1582, Organizations!Q:Q, Organizations!P:P, "")), "NO ORG NAME", IF(_xlfn.XLOOKUP(Q1582, Organizations!Q:Q, Organizations!P:P, "")="", "NO PRIORITY", _xlfn.XLOOKUP(Q1582, Organizations!Q:Q, Organizations!P:P, ""))))</f>
        <v>NO PRIORITY</v>
      </c>
      <c r="R1582" s="9" t="str">
        <f t="shared" si="20"/>
        <v/>
      </c>
    </row>
    <row r="1583" spans="2:18" ht="30.2" customHeight="1">
      <c r="B1583" s="212" t="str">
        <f>IF(D1583="", "NO PRIORITY", IF(ISNA(_xlfn.XLOOKUP(D1583, Organizations!C:C, Organizations!B:B, "")), "NO ORG NAME", IF(_xlfn.XLOOKUP(D1583, Organizations!C:C, Organizations!B:B, "")="", "NO PRIORITY", _xlfn.XLOOKUP(D1583, Organizations!C:C, Organizations!B:B, ""))))</f>
        <v>NO PRIORITY</v>
      </c>
      <c r="C1583" s="130"/>
      <c r="D1583" s="161"/>
      <c r="E1583" s="160"/>
      <c r="F1583" s="36"/>
      <c r="G1583" s="48"/>
      <c r="H1583" s="159"/>
      <c r="I1583" s="52"/>
      <c r="J1583" s="53"/>
      <c r="K1583" s="38"/>
      <c r="L1583" s="157"/>
      <c r="M1583" s="50"/>
      <c r="N1583" s="61"/>
      <c r="O1583" s="38" t="str">
        <f>IF(Q1583="", "NO PRIORITY", IF(ISNA(_xlfn.XLOOKUP(Q1583, Organizations!Q:Q, Organizations!P:P, "")), "NO ORG NAME", IF(_xlfn.XLOOKUP(Q1583, Organizations!Q:Q, Organizations!P:P, "")="", "NO PRIORITY", _xlfn.XLOOKUP(Q1583, Organizations!Q:Q, Organizations!P:P, ""))))</f>
        <v>NO PRIORITY</v>
      </c>
      <c r="R1583" s="9" t="str">
        <f t="shared" si="20"/>
        <v/>
      </c>
    </row>
    <row r="1584" spans="2:18" ht="30.2" customHeight="1">
      <c r="B1584" s="212" t="str">
        <f>IF(D1584="", "NO PRIORITY", IF(ISNA(_xlfn.XLOOKUP(D1584, Organizations!C:C, Organizations!B:B, "")), "NO ORG NAME", IF(_xlfn.XLOOKUP(D1584, Organizations!C:C, Organizations!B:B, "")="", "NO PRIORITY", _xlfn.XLOOKUP(D1584, Organizations!C:C, Organizations!B:B, ""))))</f>
        <v>NO PRIORITY</v>
      </c>
      <c r="C1584" s="130"/>
      <c r="D1584" s="161"/>
      <c r="E1584" s="160"/>
      <c r="F1584" s="36"/>
      <c r="G1584" s="48"/>
      <c r="H1584" s="159"/>
      <c r="I1584" s="52"/>
      <c r="J1584" s="53"/>
      <c r="K1584" s="38"/>
      <c r="L1584" s="157"/>
      <c r="M1584" s="50"/>
      <c r="N1584" s="61"/>
      <c r="O1584" s="38" t="str">
        <f>IF(Q1584="", "NO PRIORITY", IF(ISNA(_xlfn.XLOOKUP(Q1584, Organizations!Q:Q, Organizations!P:P, "")), "NO ORG NAME", IF(_xlfn.XLOOKUP(Q1584, Organizations!Q:Q, Organizations!P:P, "")="", "NO PRIORITY", _xlfn.XLOOKUP(Q1584, Organizations!Q:Q, Organizations!P:P, ""))))</f>
        <v>NO PRIORITY</v>
      </c>
      <c r="R1584" s="9" t="str">
        <f t="shared" si="20"/>
        <v/>
      </c>
    </row>
    <row r="1585" spans="2:18" ht="30.2" customHeight="1">
      <c r="B1585" s="212" t="str">
        <f>IF(D1585="", "NO PRIORITY", IF(ISNA(_xlfn.XLOOKUP(D1585, Organizations!C:C, Organizations!B:B, "")), "NO ORG NAME", IF(_xlfn.XLOOKUP(D1585, Organizations!C:C, Organizations!B:B, "")="", "NO PRIORITY", _xlfn.XLOOKUP(D1585, Organizations!C:C, Organizations!B:B, ""))))</f>
        <v>NO PRIORITY</v>
      </c>
      <c r="C1585" s="130"/>
      <c r="D1585" s="161"/>
      <c r="E1585" s="160"/>
      <c r="F1585" s="36"/>
      <c r="G1585" s="48"/>
      <c r="H1585" s="159"/>
      <c r="I1585" s="52"/>
      <c r="J1585" s="53"/>
      <c r="K1585" s="38"/>
      <c r="L1585" s="157"/>
      <c r="M1585" s="50"/>
      <c r="N1585" s="61"/>
      <c r="O1585" s="38" t="str">
        <f>IF(Q1585="", "NO PRIORITY", IF(ISNA(_xlfn.XLOOKUP(Q1585, Organizations!Q:Q, Organizations!P:P, "")), "NO ORG NAME", IF(_xlfn.XLOOKUP(Q1585, Organizations!Q:Q, Organizations!P:P, "")="", "NO PRIORITY", _xlfn.XLOOKUP(Q1585, Organizations!Q:Q, Organizations!P:P, ""))))</f>
        <v>NO PRIORITY</v>
      </c>
      <c r="R1585" s="9" t="str">
        <f t="shared" si="20"/>
        <v/>
      </c>
    </row>
    <row r="1586" spans="2:18" ht="30.2" customHeight="1">
      <c r="B1586" s="212" t="str">
        <f>IF(D1586="", "NO PRIORITY", IF(ISNA(_xlfn.XLOOKUP(D1586, Organizations!C:C, Organizations!B:B, "")), "NO ORG NAME", IF(_xlfn.XLOOKUP(D1586, Organizations!C:C, Organizations!B:B, "")="", "NO PRIORITY", _xlfn.XLOOKUP(D1586, Organizations!C:C, Organizations!B:B, ""))))</f>
        <v>NO PRIORITY</v>
      </c>
      <c r="C1586" s="130"/>
      <c r="D1586" s="161"/>
      <c r="E1586" s="160"/>
      <c r="F1586" s="36"/>
      <c r="G1586" s="48"/>
      <c r="H1586" s="159"/>
      <c r="I1586" s="52"/>
      <c r="J1586" s="53"/>
      <c r="K1586" s="38"/>
      <c r="L1586" s="157"/>
      <c r="M1586" s="50"/>
      <c r="N1586" s="61"/>
      <c r="O1586" s="38" t="str">
        <f>IF(Q1586="", "NO PRIORITY", IF(ISNA(_xlfn.XLOOKUP(Q1586, Organizations!Q:Q, Organizations!P:P, "")), "NO ORG NAME", IF(_xlfn.XLOOKUP(Q1586, Organizations!Q:Q, Organizations!P:P, "")="", "NO PRIORITY", _xlfn.XLOOKUP(Q1586, Organizations!Q:Q, Organizations!P:P, ""))))</f>
        <v>NO PRIORITY</v>
      </c>
      <c r="R1586" s="9" t="str">
        <f t="shared" si="20"/>
        <v/>
      </c>
    </row>
    <row r="1587" spans="2:18" ht="30.2" customHeight="1">
      <c r="B1587" s="212" t="str">
        <f>IF(D1587="", "NO PRIORITY", IF(ISNA(_xlfn.XLOOKUP(D1587, Organizations!C:C, Organizations!B:B, "")), "NO ORG NAME", IF(_xlfn.XLOOKUP(D1587, Organizations!C:C, Organizations!B:B, "")="", "NO PRIORITY", _xlfn.XLOOKUP(D1587, Organizations!C:C, Organizations!B:B, ""))))</f>
        <v>NO PRIORITY</v>
      </c>
      <c r="C1587" s="130"/>
      <c r="D1587" s="161"/>
      <c r="E1587" s="160"/>
      <c r="F1587" s="36"/>
      <c r="G1587" s="48"/>
      <c r="H1587" s="159"/>
      <c r="I1587" s="52"/>
      <c r="J1587" s="53"/>
      <c r="K1587" s="38"/>
      <c r="L1587" s="157"/>
      <c r="M1587" s="50"/>
      <c r="N1587" s="61"/>
      <c r="O1587" s="38" t="str">
        <f>IF(Q1587="", "NO PRIORITY", IF(ISNA(_xlfn.XLOOKUP(Q1587, Organizations!Q:Q, Organizations!P:P, "")), "NO ORG NAME", IF(_xlfn.XLOOKUP(Q1587, Organizations!Q:Q, Organizations!P:P, "")="", "NO PRIORITY", _xlfn.XLOOKUP(Q1587, Organizations!Q:Q, Organizations!P:P, ""))))</f>
        <v>NO PRIORITY</v>
      </c>
      <c r="R1587" s="9" t="str">
        <f t="shared" si="20"/>
        <v/>
      </c>
    </row>
    <row r="1588" spans="2:18" ht="30.2" customHeight="1">
      <c r="B1588" s="212" t="str">
        <f>IF(D1588="", "NO PRIORITY", IF(ISNA(_xlfn.XLOOKUP(D1588, Organizations!C:C, Organizations!B:B, "")), "NO ORG NAME", IF(_xlfn.XLOOKUP(D1588, Organizations!C:C, Organizations!B:B, "")="", "NO PRIORITY", _xlfn.XLOOKUP(D1588, Organizations!C:C, Organizations!B:B, ""))))</f>
        <v>NO PRIORITY</v>
      </c>
      <c r="C1588" s="130"/>
      <c r="D1588" s="161"/>
      <c r="E1588" s="160"/>
      <c r="F1588" s="36"/>
      <c r="G1588" s="48"/>
      <c r="H1588" s="159"/>
      <c r="I1588" s="52"/>
      <c r="J1588" s="53"/>
      <c r="K1588" s="38"/>
      <c r="L1588" s="157"/>
      <c r="M1588" s="50"/>
      <c r="N1588" s="61"/>
      <c r="O1588" s="38" t="str">
        <f>IF(Q1588="", "NO PRIORITY", IF(ISNA(_xlfn.XLOOKUP(Q1588, Organizations!Q:Q, Organizations!P:P, "")), "NO ORG NAME", IF(_xlfn.XLOOKUP(Q1588, Organizations!Q:Q, Organizations!P:P, "")="", "NO PRIORITY", _xlfn.XLOOKUP(Q1588, Organizations!Q:Q, Organizations!P:P, ""))))</f>
        <v>NO PRIORITY</v>
      </c>
      <c r="R1588" s="9" t="str">
        <f t="shared" si="20"/>
        <v/>
      </c>
    </row>
    <row r="1589" spans="2:18" ht="30.2" customHeight="1">
      <c r="B1589" s="212" t="str">
        <f>IF(D1589="", "NO PRIORITY", IF(ISNA(_xlfn.XLOOKUP(D1589, Organizations!C:C, Organizations!B:B, "")), "NO ORG NAME", IF(_xlfn.XLOOKUP(D1589, Organizations!C:C, Organizations!B:B, "")="", "NO PRIORITY", _xlfn.XLOOKUP(D1589, Organizations!C:C, Organizations!B:B, ""))))</f>
        <v>NO PRIORITY</v>
      </c>
      <c r="C1589" s="130"/>
      <c r="D1589" s="161"/>
      <c r="E1589" s="160"/>
      <c r="F1589" s="36"/>
      <c r="G1589" s="48"/>
      <c r="H1589" s="159"/>
      <c r="I1589" s="52"/>
      <c r="J1589" s="53"/>
      <c r="K1589" s="38"/>
      <c r="L1589" s="157"/>
      <c r="M1589" s="50"/>
      <c r="N1589" s="54"/>
      <c r="O1589" s="36" t="str">
        <f>IF(Q1589="", "NO PRIORITY", IF(ISNA(_xlfn.XLOOKUP(Q1589, Organizations!Q:Q, Organizations!P:P, "")), "NO ORG NAME", IF(_xlfn.XLOOKUP(Q1589, Organizations!Q:Q, Organizations!P:P, "")="", "NO PRIORITY", _xlfn.XLOOKUP(Q1589, Organizations!Q:Q, Organizations!P:P, ""))))</f>
        <v>NO PRIORITY</v>
      </c>
      <c r="R1589" s="9" t="str">
        <f t="shared" si="20"/>
        <v/>
      </c>
    </row>
    <row r="1590" spans="2:18" ht="21.2" customHeight="1">
      <c r="B1590" s="23" t="s">
        <v>139</v>
      </c>
      <c r="C1590" s="23" t="s">
        <v>3876</v>
      </c>
      <c r="D1590" s="23" t="s">
        <v>3877</v>
      </c>
      <c r="E1590" s="160" t="s">
        <v>2542</v>
      </c>
      <c r="O1590" s="22"/>
      <c r="R1590" s="9" t="str">
        <f t="shared" si="20"/>
        <v>European imports|Ryan Lamere</v>
      </c>
    </row>
    <row r="1591" spans="2:18" ht="21.2" customHeight="1">
      <c r="O1591" s="22"/>
      <c r="R1591" s="9" t="str">
        <f t="shared" si="20"/>
        <v/>
      </c>
    </row>
    <row r="1592" spans="2:18" ht="21.2" customHeight="1">
      <c r="O1592" s="22"/>
      <c r="R1592" s="9" t="str">
        <f t="shared" si="20"/>
        <v/>
      </c>
    </row>
    <row r="1593" spans="2:18" ht="21.2" customHeight="1">
      <c r="O1593" s="22"/>
      <c r="R1593" s="9" t="str">
        <f t="shared" si="20"/>
        <v/>
      </c>
    </row>
    <row r="1594" spans="2:18" ht="21.2" customHeight="1">
      <c r="O1594" s="22"/>
      <c r="R1594" s="9" t="str">
        <f t="shared" si="20"/>
        <v/>
      </c>
    </row>
    <row r="1595" spans="2:18" ht="21.2" customHeight="1">
      <c r="R1595" s="9" t="str">
        <f t="shared" si="20"/>
        <v/>
      </c>
    </row>
    <row r="1596" spans="2:18" ht="21.2" customHeight="1">
      <c r="R1596" s="9" t="str">
        <f t="shared" si="20"/>
        <v/>
      </c>
    </row>
    <row r="1597" spans="2:18" ht="21.2" customHeight="1">
      <c r="R1597" s="9" t="str">
        <f t="shared" si="20"/>
        <v/>
      </c>
    </row>
    <row r="1598" spans="2:18" ht="21.2" customHeight="1">
      <c r="R1598" s="9" t="str">
        <f t="shared" si="20"/>
        <v/>
      </c>
    </row>
    <row r="1599" spans="2:18" ht="21.2" customHeight="1">
      <c r="R1599" s="9" t="str">
        <f t="shared" si="20"/>
        <v/>
      </c>
    </row>
    <row r="1600" spans="2:18" ht="21.2" customHeight="1">
      <c r="R1600" s="9" t="str">
        <f t="shared" si="20"/>
        <v/>
      </c>
    </row>
    <row r="1601" spans="18:18" ht="21.2" customHeight="1">
      <c r="R1601" s="9" t="str">
        <f t="shared" si="20"/>
        <v/>
      </c>
    </row>
    <row r="1602" spans="18:18" ht="21.2" customHeight="1">
      <c r="R1602" s="9" t="str">
        <f t="shared" si="20"/>
        <v/>
      </c>
    </row>
    <row r="1603" spans="18:18" ht="21.2" customHeight="1">
      <c r="R1603" s="9" t="str">
        <f t="shared" si="20"/>
        <v/>
      </c>
    </row>
    <row r="1604" spans="18:18" ht="21.2" customHeight="1">
      <c r="R1604" s="9" t="str">
        <f t="shared" si="20"/>
        <v/>
      </c>
    </row>
    <row r="1605" spans="18:18" ht="21.2" customHeight="1">
      <c r="R1605" s="9" t="str">
        <f t="shared" si="20"/>
        <v/>
      </c>
    </row>
    <row r="1606" spans="18:18" ht="21.2" customHeight="1">
      <c r="R1606" s="9" t="str">
        <f t="shared" si="20"/>
        <v/>
      </c>
    </row>
    <row r="1607" spans="18:18" ht="21.2" customHeight="1">
      <c r="R1607" s="9" t="str">
        <f t="shared" si="20"/>
        <v/>
      </c>
    </row>
    <row r="1608" spans="18:18" ht="21.2" customHeight="1">
      <c r="R1608" s="9" t="str">
        <f t="shared" si="20"/>
        <v/>
      </c>
    </row>
    <row r="1609" spans="18:18" ht="21.2" customHeight="1">
      <c r="R1609" s="9" t="str">
        <f t="shared" ref="R1609:R1617" si="21">IF(D1609&lt;&gt;"", D1609 &amp; "|" &amp; C1609, "")</f>
        <v/>
      </c>
    </row>
    <row r="1610" spans="18:18" ht="21.2" customHeight="1">
      <c r="R1610" s="9" t="str">
        <f t="shared" si="21"/>
        <v/>
      </c>
    </row>
    <row r="1611" spans="18:18" ht="21.2" customHeight="1">
      <c r="R1611" s="9" t="str">
        <f t="shared" si="21"/>
        <v/>
      </c>
    </row>
    <row r="1612" spans="18:18" ht="21.2" customHeight="1">
      <c r="R1612" s="9" t="str">
        <f t="shared" si="21"/>
        <v/>
      </c>
    </row>
    <row r="1613" spans="18:18" ht="21.2" customHeight="1">
      <c r="R1613" s="9" t="str">
        <f t="shared" si="21"/>
        <v/>
      </c>
    </row>
    <row r="1614" spans="18:18" ht="21.2" customHeight="1">
      <c r="R1614" s="9" t="str">
        <f t="shared" si="21"/>
        <v/>
      </c>
    </row>
    <row r="1615" spans="18:18" ht="21.2" customHeight="1">
      <c r="R1615" s="9" t="str">
        <f t="shared" si="21"/>
        <v/>
      </c>
    </row>
    <row r="1616" spans="18:18" ht="21.2" customHeight="1">
      <c r="R1616" s="9" t="str">
        <f t="shared" si="21"/>
        <v/>
      </c>
    </row>
    <row r="1617" spans="8:18" ht="21.2" customHeight="1">
      <c r="R1617" s="9" t="str">
        <f t="shared" si="21"/>
        <v/>
      </c>
    </row>
    <row r="1618" spans="8:18" ht="21.2" customHeight="1">
      <c r="H1618" s="23"/>
      <c r="L1618" s="23"/>
      <c r="N1618" s="23"/>
      <c r="R1618" s="9" t="str">
        <f t="shared" ref="R1618:R1661" si="22">IF(D1618&lt;&gt;"", D1618 &amp; "|" &amp; C1618, "")</f>
        <v/>
      </c>
    </row>
    <row r="1619" spans="8:18" ht="21.2" customHeight="1">
      <c r="H1619" s="23"/>
      <c r="L1619" s="23"/>
      <c r="N1619" s="23"/>
      <c r="R1619" s="9" t="str">
        <f t="shared" si="22"/>
        <v/>
      </c>
    </row>
    <row r="1620" spans="8:18" ht="21.2" customHeight="1">
      <c r="H1620" s="23"/>
      <c r="L1620" s="23"/>
      <c r="N1620" s="23"/>
      <c r="R1620" s="9" t="str">
        <f t="shared" si="22"/>
        <v/>
      </c>
    </row>
    <row r="1621" spans="8:18" ht="21.2" customHeight="1">
      <c r="H1621" s="23"/>
      <c r="L1621" s="23"/>
      <c r="N1621" s="23"/>
      <c r="R1621" s="9" t="str">
        <f t="shared" si="22"/>
        <v/>
      </c>
    </row>
    <row r="1622" spans="8:18" ht="21.2" customHeight="1">
      <c r="H1622" s="23"/>
      <c r="L1622" s="23"/>
      <c r="N1622" s="23"/>
      <c r="R1622" s="9" t="str">
        <f t="shared" si="22"/>
        <v/>
      </c>
    </row>
    <row r="1623" spans="8:18" ht="21.2" customHeight="1">
      <c r="H1623" s="23"/>
      <c r="L1623" s="23"/>
      <c r="N1623" s="23"/>
      <c r="R1623" s="9" t="str">
        <f t="shared" si="22"/>
        <v/>
      </c>
    </row>
    <row r="1624" spans="8:18" ht="21.2" customHeight="1">
      <c r="H1624" s="23"/>
      <c r="L1624" s="23"/>
      <c r="N1624" s="23"/>
      <c r="R1624" s="9" t="str">
        <f t="shared" si="22"/>
        <v/>
      </c>
    </row>
    <row r="1625" spans="8:18" ht="21.2" customHeight="1">
      <c r="H1625" s="23"/>
      <c r="L1625" s="23"/>
      <c r="N1625" s="23"/>
      <c r="R1625" s="9" t="str">
        <f t="shared" si="22"/>
        <v/>
      </c>
    </row>
    <row r="1626" spans="8:18" ht="21.2" customHeight="1">
      <c r="H1626" s="23"/>
      <c r="L1626" s="23"/>
      <c r="N1626" s="23"/>
      <c r="R1626" s="9" t="str">
        <f t="shared" si="22"/>
        <v/>
      </c>
    </row>
    <row r="1627" spans="8:18" ht="21.2" customHeight="1">
      <c r="H1627" s="23"/>
      <c r="L1627" s="23"/>
      <c r="N1627" s="23"/>
      <c r="R1627" s="9" t="str">
        <f t="shared" si="22"/>
        <v/>
      </c>
    </row>
    <row r="1628" spans="8:18" ht="21.2" customHeight="1">
      <c r="H1628" s="23"/>
      <c r="L1628" s="23"/>
      <c r="N1628" s="23"/>
      <c r="R1628" s="9" t="str">
        <f t="shared" si="22"/>
        <v/>
      </c>
    </row>
    <row r="1629" spans="8:18" ht="21.2" customHeight="1">
      <c r="H1629" s="23"/>
      <c r="L1629" s="23"/>
      <c r="N1629" s="23"/>
      <c r="R1629" s="9" t="str">
        <f t="shared" si="22"/>
        <v/>
      </c>
    </row>
    <row r="1630" spans="8:18" ht="21.2" customHeight="1">
      <c r="H1630" s="23"/>
      <c r="L1630" s="23"/>
      <c r="N1630" s="23"/>
      <c r="R1630" s="9" t="str">
        <f t="shared" si="22"/>
        <v/>
      </c>
    </row>
    <row r="1631" spans="8:18" ht="21.2" customHeight="1">
      <c r="H1631" s="23"/>
      <c r="L1631" s="23"/>
      <c r="N1631" s="23"/>
      <c r="R1631" s="9" t="str">
        <f t="shared" si="22"/>
        <v/>
      </c>
    </row>
    <row r="1632" spans="8:18" ht="21.2" customHeight="1">
      <c r="H1632" s="23"/>
      <c r="L1632" s="23"/>
      <c r="N1632" s="23"/>
      <c r="R1632" s="9" t="str">
        <f t="shared" si="22"/>
        <v/>
      </c>
    </row>
    <row r="1633" spans="8:18" ht="21.2" customHeight="1">
      <c r="H1633" s="23"/>
      <c r="L1633" s="23"/>
      <c r="N1633" s="23"/>
      <c r="R1633" s="9" t="str">
        <f t="shared" si="22"/>
        <v/>
      </c>
    </row>
    <row r="1634" spans="8:18" ht="21.2" customHeight="1">
      <c r="H1634" s="23"/>
      <c r="L1634" s="23"/>
      <c r="N1634" s="23"/>
      <c r="R1634" s="9" t="str">
        <f t="shared" si="22"/>
        <v/>
      </c>
    </row>
    <row r="1635" spans="8:18" ht="21.2" customHeight="1">
      <c r="H1635" s="23"/>
      <c r="L1635" s="23"/>
      <c r="N1635" s="23"/>
      <c r="R1635" s="9" t="str">
        <f t="shared" si="22"/>
        <v/>
      </c>
    </row>
    <row r="1636" spans="8:18" ht="21.2" customHeight="1">
      <c r="H1636" s="23"/>
      <c r="L1636" s="23"/>
      <c r="N1636" s="23"/>
      <c r="R1636" s="9" t="str">
        <f t="shared" si="22"/>
        <v/>
      </c>
    </row>
    <row r="1637" spans="8:18" ht="21.2" customHeight="1">
      <c r="H1637" s="23"/>
      <c r="L1637" s="23"/>
      <c r="N1637" s="23"/>
      <c r="R1637" s="9" t="str">
        <f t="shared" si="22"/>
        <v/>
      </c>
    </row>
    <row r="1638" spans="8:18" ht="21.2" customHeight="1">
      <c r="H1638" s="23"/>
      <c r="L1638" s="23"/>
      <c r="N1638" s="23"/>
      <c r="R1638" s="9" t="str">
        <f t="shared" si="22"/>
        <v/>
      </c>
    </row>
    <row r="1639" spans="8:18" ht="21.2" customHeight="1">
      <c r="H1639" s="23"/>
      <c r="L1639" s="23"/>
      <c r="N1639" s="23"/>
      <c r="R1639" s="9" t="str">
        <f t="shared" si="22"/>
        <v/>
      </c>
    </row>
    <row r="1640" spans="8:18" ht="21.2" customHeight="1">
      <c r="H1640" s="23"/>
      <c r="L1640" s="23"/>
      <c r="N1640" s="23"/>
      <c r="R1640" s="9" t="str">
        <f t="shared" si="22"/>
        <v/>
      </c>
    </row>
    <row r="1641" spans="8:18" ht="21.2" customHeight="1">
      <c r="H1641" s="23"/>
      <c r="L1641" s="23"/>
      <c r="N1641" s="23"/>
      <c r="R1641" s="9" t="str">
        <f t="shared" si="22"/>
        <v/>
      </c>
    </row>
    <row r="1642" spans="8:18" ht="21.2" customHeight="1">
      <c r="H1642" s="23"/>
      <c r="L1642" s="23"/>
      <c r="N1642" s="23"/>
      <c r="R1642" s="9" t="str">
        <f t="shared" si="22"/>
        <v/>
      </c>
    </row>
    <row r="1643" spans="8:18" ht="21.2" customHeight="1">
      <c r="H1643" s="23"/>
      <c r="L1643" s="23"/>
      <c r="N1643" s="23"/>
      <c r="R1643" s="9" t="str">
        <f t="shared" si="22"/>
        <v/>
      </c>
    </row>
    <row r="1644" spans="8:18" ht="21.2" customHeight="1">
      <c r="H1644" s="23"/>
      <c r="L1644" s="23"/>
      <c r="N1644" s="23"/>
      <c r="R1644" s="9" t="str">
        <f t="shared" si="22"/>
        <v/>
      </c>
    </row>
    <row r="1645" spans="8:18" ht="21.2" customHeight="1">
      <c r="H1645" s="23"/>
      <c r="L1645" s="23"/>
      <c r="N1645" s="23"/>
      <c r="R1645" s="9" t="str">
        <f t="shared" si="22"/>
        <v/>
      </c>
    </row>
    <row r="1646" spans="8:18" ht="21.2" customHeight="1">
      <c r="H1646" s="23"/>
      <c r="L1646" s="23"/>
      <c r="N1646" s="23"/>
      <c r="R1646" s="9" t="str">
        <f t="shared" si="22"/>
        <v/>
      </c>
    </row>
    <row r="1647" spans="8:18" ht="21.2" customHeight="1">
      <c r="H1647" s="23"/>
      <c r="L1647" s="23"/>
      <c r="N1647" s="23"/>
      <c r="R1647" s="9" t="str">
        <f t="shared" si="22"/>
        <v/>
      </c>
    </row>
    <row r="1648" spans="8:18" ht="21.2" customHeight="1">
      <c r="H1648" s="23"/>
      <c r="L1648" s="23"/>
      <c r="N1648" s="23"/>
      <c r="R1648" s="9" t="str">
        <f t="shared" si="22"/>
        <v/>
      </c>
    </row>
    <row r="1649" spans="8:18" ht="21.2" customHeight="1">
      <c r="H1649" s="23"/>
      <c r="L1649" s="23"/>
      <c r="N1649" s="23"/>
      <c r="R1649" s="9" t="str">
        <f t="shared" si="22"/>
        <v/>
      </c>
    </row>
    <row r="1650" spans="8:18" ht="21.2" customHeight="1">
      <c r="H1650" s="23"/>
      <c r="L1650" s="23"/>
      <c r="N1650" s="23"/>
      <c r="R1650" s="9" t="str">
        <f t="shared" si="22"/>
        <v/>
      </c>
    </row>
    <row r="1651" spans="8:18" ht="21.2" customHeight="1">
      <c r="H1651" s="23"/>
      <c r="L1651" s="23"/>
      <c r="N1651" s="23"/>
      <c r="R1651" s="9" t="str">
        <f t="shared" si="22"/>
        <v/>
      </c>
    </row>
    <row r="1652" spans="8:18" ht="21.2" customHeight="1">
      <c r="H1652" s="23"/>
      <c r="L1652" s="23"/>
      <c r="N1652" s="23"/>
      <c r="R1652" s="9" t="str">
        <f t="shared" si="22"/>
        <v/>
      </c>
    </row>
    <row r="1653" spans="8:18" ht="21.2" customHeight="1">
      <c r="H1653" s="23"/>
      <c r="L1653" s="23"/>
      <c r="N1653" s="23"/>
      <c r="R1653" s="9" t="str">
        <f t="shared" si="22"/>
        <v/>
      </c>
    </row>
    <row r="1654" spans="8:18" ht="21.2" customHeight="1">
      <c r="H1654" s="23"/>
      <c r="L1654" s="23"/>
      <c r="N1654" s="23"/>
      <c r="R1654" s="9" t="str">
        <f t="shared" si="22"/>
        <v/>
      </c>
    </row>
    <row r="1655" spans="8:18" ht="21.2" customHeight="1">
      <c r="H1655" s="23"/>
      <c r="L1655" s="23"/>
      <c r="N1655" s="23"/>
      <c r="R1655" s="9" t="str">
        <f t="shared" si="22"/>
        <v/>
      </c>
    </row>
    <row r="1656" spans="8:18" ht="21.2" customHeight="1">
      <c r="H1656" s="23"/>
      <c r="L1656" s="23"/>
      <c r="N1656" s="23"/>
      <c r="R1656" s="9" t="str">
        <f t="shared" si="22"/>
        <v/>
      </c>
    </row>
    <row r="1657" spans="8:18" ht="21.2" customHeight="1">
      <c r="H1657" s="23"/>
      <c r="L1657" s="23"/>
      <c r="N1657" s="23"/>
      <c r="R1657" s="9" t="str">
        <f t="shared" si="22"/>
        <v/>
      </c>
    </row>
    <row r="1658" spans="8:18" ht="21.2" customHeight="1">
      <c r="H1658" s="23"/>
      <c r="L1658" s="23"/>
      <c r="N1658" s="23"/>
      <c r="R1658" s="9" t="str">
        <f t="shared" si="22"/>
        <v/>
      </c>
    </row>
    <row r="1659" spans="8:18" ht="21.2" customHeight="1">
      <c r="H1659" s="23"/>
      <c r="L1659" s="23"/>
      <c r="N1659" s="23"/>
      <c r="R1659" s="9" t="str">
        <f t="shared" si="22"/>
        <v/>
      </c>
    </row>
    <row r="1660" spans="8:18" ht="21.2" customHeight="1">
      <c r="H1660" s="23"/>
      <c r="L1660" s="23"/>
      <c r="N1660" s="23"/>
      <c r="R1660" s="9" t="str">
        <f t="shared" si="22"/>
        <v/>
      </c>
    </row>
    <row r="1661" spans="8:18" ht="21.2" customHeight="1">
      <c r="H1661" s="23"/>
      <c r="L1661" s="23"/>
      <c r="N1661" s="23"/>
      <c r="R1661" s="9" t="str">
        <f t="shared" si="22"/>
        <v/>
      </c>
    </row>
    <row r="1662" spans="8:18" ht="21.2" customHeight="1">
      <c r="H1662" s="23"/>
      <c r="L1662" s="23"/>
      <c r="N1662" s="23"/>
      <c r="R1662" s="9" t="str">
        <f t="shared" ref="R1662:R1725" si="23">IF(D1662&lt;&gt;"", D1662 &amp; "|" &amp; C1662, "")</f>
        <v/>
      </c>
    </row>
    <row r="1663" spans="8:18" ht="21.2" customHeight="1">
      <c r="H1663" s="23"/>
      <c r="L1663" s="23"/>
      <c r="N1663" s="23"/>
      <c r="R1663" s="9" t="str">
        <f t="shared" si="23"/>
        <v/>
      </c>
    </row>
    <row r="1664" spans="8:18" ht="21.2" customHeight="1">
      <c r="H1664" s="23"/>
      <c r="L1664" s="23"/>
      <c r="N1664" s="23"/>
      <c r="R1664" s="9" t="str">
        <f t="shared" si="23"/>
        <v/>
      </c>
    </row>
    <row r="1665" spans="8:18" ht="21.2" customHeight="1">
      <c r="H1665" s="23"/>
      <c r="L1665" s="23"/>
      <c r="N1665" s="23"/>
      <c r="R1665" s="9" t="str">
        <f t="shared" si="23"/>
        <v/>
      </c>
    </row>
    <row r="1666" spans="8:18" ht="21.2" customHeight="1">
      <c r="H1666" s="23"/>
      <c r="L1666" s="23"/>
      <c r="N1666" s="23"/>
      <c r="R1666" s="9" t="str">
        <f t="shared" si="23"/>
        <v/>
      </c>
    </row>
    <row r="1667" spans="8:18" ht="21.2" customHeight="1">
      <c r="H1667" s="23"/>
      <c r="L1667" s="23"/>
      <c r="N1667" s="23"/>
      <c r="R1667" s="9" t="str">
        <f t="shared" si="23"/>
        <v/>
      </c>
    </row>
    <row r="1668" spans="8:18" ht="21.2" customHeight="1">
      <c r="H1668" s="23"/>
      <c r="L1668" s="23"/>
      <c r="N1668" s="23"/>
      <c r="R1668" s="9" t="str">
        <f t="shared" si="23"/>
        <v/>
      </c>
    </row>
    <row r="1669" spans="8:18" ht="21.2" customHeight="1">
      <c r="H1669" s="23"/>
      <c r="L1669" s="23"/>
      <c r="N1669" s="23"/>
      <c r="R1669" s="9" t="str">
        <f t="shared" si="23"/>
        <v/>
      </c>
    </row>
    <row r="1670" spans="8:18" ht="21.2" customHeight="1">
      <c r="H1670" s="23"/>
      <c r="L1670" s="23"/>
      <c r="N1670" s="23"/>
      <c r="R1670" s="9" t="str">
        <f t="shared" si="23"/>
        <v/>
      </c>
    </row>
    <row r="1671" spans="8:18" ht="21.2" customHeight="1">
      <c r="H1671" s="23"/>
      <c r="L1671" s="23"/>
      <c r="N1671" s="23"/>
      <c r="R1671" s="9" t="str">
        <f t="shared" si="23"/>
        <v/>
      </c>
    </row>
    <row r="1672" spans="8:18" ht="21.2" customHeight="1">
      <c r="H1672" s="23"/>
      <c r="L1672" s="23"/>
      <c r="N1672" s="23"/>
      <c r="R1672" s="9" t="str">
        <f t="shared" si="23"/>
        <v/>
      </c>
    </row>
    <row r="1673" spans="8:18" ht="21.2" customHeight="1">
      <c r="H1673" s="23"/>
      <c r="L1673" s="23"/>
      <c r="N1673" s="23"/>
      <c r="R1673" s="9" t="str">
        <f t="shared" si="23"/>
        <v/>
      </c>
    </row>
    <row r="1674" spans="8:18" ht="21.2" customHeight="1">
      <c r="H1674" s="23"/>
      <c r="L1674" s="23"/>
      <c r="N1674" s="23"/>
      <c r="R1674" s="9" t="str">
        <f t="shared" si="23"/>
        <v/>
      </c>
    </row>
    <row r="1675" spans="8:18" ht="21.2" customHeight="1">
      <c r="H1675" s="23"/>
      <c r="L1675" s="23"/>
      <c r="N1675" s="23"/>
      <c r="R1675" s="9" t="str">
        <f t="shared" si="23"/>
        <v/>
      </c>
    </row>
    <row r="1676" spans="8:18" ht="21.2" customHeight="1">
      <c r="H1676" s="23"/>
      <c r="L1676" s="23"/>
      <c r="N1676" s="23"/>
      <c r="R1676" s="9" t="str">
        <f t="shared" si="23"/>
        <v/>
      </c>
    </row>
    <row r="1677" spans="8:18" ht="21.2" customHeight="1">
      <c r="H1677" s="23"/>
      <c r="L1677" s="23"/>
      <c r="N1677" s="23"/>
      <c r="R1677" s="9" t="str">
        <f t="shared" si="23"/>
        <v/>
      </c>
    </row>
    <row r="1678" spans="8:18" ht="21.2" customHeight="1">
      <c r="H1678" s="23"/>
      <c r="L1678" s="23"/>
      <c r="N1678" s="23"/>
      <c r="R1678" s="9" t="str">
        <f t="shared" si="23"/>
        <v/>
      </c>
    </row>
    <row r="1679" spans="8:18" ht="21.2" customHeight="1">
      <c r="H1679" s="23"/>
      <c r="L1679" s="23"/>
      <c r="N1679" s="23"/>
      <c r="R1679" s="9" t="str">
        <f t="shared" si="23"/>
        <v/>
      </c>
    </row>
    <row r="1680" spans="8:18" ht="21.2" customHeight="1">
      <c r="H1680" s="23"/>
      <c r="L1680" s="23"/>
      <c r="N1680" s="23"/>
      <c r="R1680" s="9" t="str">
        <f t="shared" si="23"/>
        <v/>
      </c>
    </row>
    <row r="1681" spans="8:18" ht="21.2" customHeight="1">
      <c r="H1681" s="23"/>
      <c r="L1681" s="23"/>
      <c r="N1681" s="23"/>
      <c r="R1681" s="9" t="str">
        <f t="shared" si="23"/>
        <v/>
      </c>
    </row>
    <row r="1682" spans="8:18" ht="21.2" customHeight="1">
      <c r="H1682" s="23"/>
      <c r="L1682" s="23"/>
      <c r="N1682" s="23"/>
      <c r="R1682" s="9" t="str">
        <f t="shared" si="23"/>
        <v/>
      </c>
    </row>
    <row r="1683" spans="8:18" ht="21.2" customHeight="1">
      <c r="H1683" s="23"/>
      <c r="L1683" s="23"/>
      <c r="N1683" s="23"/>
      <c r="R1683" s="9" t="str">
        <f t="shared" si="23"/>
        <v/>
      </c>
    </row>
    <row r="1684" spans="8:18" ht="21.2" customHeight="1">
      <c r="H1684" s="23"/>
      <c r="L1684" s="23"/>
      <c r="N1684" s="23"/>
      <c r="R1684" s="9" t="str">
        <f t="shared" si="23"/>
        <v/>
      </c>
    </row>
    <row r="1685" spans="8:18" ht="21.2" customHeight="1">
      <c r="H1685" s="23"/>
      <c r="L1685" s="23"/>
      <c r="N1685" s="23"/>
      <c r="R1685" s="9" t="str">
        <f t="shared" si="23"/>
        <v/>
      </c>
    </row>
    <row r="1686" spans="8:18" ht="21.2" customHeight="1">
      <c r="H1686" s="23"/>
      <c r="L1686" s="23"/>
      <c r="N1686" s="23"/>
      <c r="R1686" s="9" t="str">
        <f t="shared" si="23"/>
        <v/>
      </c>
    </row>
    <row r="1687" spans="8:18" ht="21.2" customHeight="1">
      <c r="H1687" s="23"/>
      <c r="L1687" s="23"/>
      <c r="N1687" s="23"/>
      <c r="R1687" s="9" t="str">
        <f t="shared" si="23"/>
        <v/>
      </c>
    </row>
    <row r="1688" spans="8:18" ht="21.2" customHeight="1">
      <c r="H1688" s="23"/>
      <c r="L1688" s="23"/>
      <c r="N1688" s="23"/>
      <c r="R1688" s="9" t="str">
        <f t="shared" si="23"/>
        <v/>
      </c>
    </row>
    <row r="1689" spans="8:18" ht="21.2" customHeight="1">
      <c r="H1689" s="23"/>
      <c r="L1689" s="23"/>
      <c r="N1689" s="23"/>
      <c r="R1689" s="9" t="str">
        <f t="shared" si="23"/>
        <v/>
      </c>
    </row>
    <row r="1690" spans="8:18" ht="21.2" customHeight="1">
      <c r="H1690" s="23"/>
      <c r="L1690" s="23"/>
      <c r="N1690" s="23"/>
      <c r="R1690" s="9" t="str">
        <f t="shared" si="23"/>
        <v/>
      </c>
    </row>
    <row r="1691" spans="8:18" ht="21.2" customHeight="1">
      <c r="H1691" s="23"/>
      <c r="L1691" s="23"/>
      <c r="N1691" s="23"/>
      <c r="R1691" s="9" t="str">
        <f t="shared" si="23"/>
        <v/>
      </c>
    </row>
    <row r="1692" spans="8:18" ht="21.2" customHeight="1">
      <c r="H1692" s="23"/>
      <c r="L1692" s="23"/>
      <c r="N1692" s="23"/>
      <c r="R1692" s="9" t="str">
        <f t="shared" si="23"/>
        <v/>
      </c>
    </row>
    <row r="1693" spans="8:18" ht="21.2" customHeight="1">
      <c r="H1693" s="23"/>
      <c r="L1693" s="23"/>
      <c r="N1693" s="23"/>
      <c r="R1693" s="9" t="str">
        <f t="shared" si="23"/>
        <v/>
      </c>
    </row>
    <row r="1694" spans="8:18" ht="21.2" customHeight="1">
      <c r="H1694" s="23"/>
      <c r="L1694" s="23"/>
      <c r="N1694" s="23"/>
      <c r="R1694" s="9" t="str">
        <f t="shared" si="23"/>
        <v/>
      </c>
    </row>
    <row r="1695" spans="8:18" ht="21.2" customHeight="1">
      <c r="H1695" s="23"/>
      <c r="L1695" s="23"/>
      <c r="N1695" s="23"/>
      <c r="R1695" s="9" t="str">
        <f t="shared" si="23"/>
        <v/>
      </c>
    </row>
    <row r="1696" spans="8:18" ht="21.2" customHeight="1">
      <c r="H1696" s="23"/>
      <c r="L1696" s="23"/>
      <c r="N1696" s="23"/>
      <c r="R1696" s="9" t="str">
        <f t="shared" si="23"/>
        <v/>
      </c>
    </row>
    <row r="1697" spans="8:18" ht="21.2" customHeight="1">
      <c r="H1697" s="23"/>
      <c r="L1697" s="23"/>
      <c r="N1697" s="23"/>
      <c r="R1697" s="9" t="str">
        <f t="shared" si="23"/>
        <v/>
      </c>
    </row>
    <row r="1698" spans="8:18" ht="21.2" customHeight="1">
      <c r="H1698" s="23"/>
      <c r="L1698" s="23"/>
      <c r="N1698" s="23"/>
      <c r="R1698" s="9" t="str">
        <f t="shared" si="23"/>
        <v/>
      </c>
    </row>
    <row r="1699" spans="8:18" ht="21.2" customHeight="1">
      <c r="H1699" s="23"/>
      <c r="L1699" s="23"/>
      <c r="N1699" s="23"/>
      <c r="R1699" s="9" t="str">
        <f t="shared" si="23"/>
        <v/>
      </c>
    </row>
    <row r="1700" spans="8:18" ht="21.2" customHeight="1">
      <c r="H1700" s="23"/>
      <c r="L1700" s="23"/>
      <c r="N1700" s="23"/>
      <c r="R1700" s="9" t="str">
        <f t="shared" si="23"/>
        <v/>
      </c>
    </row>
    <row r="1701" spans="8:18" ht="21.2" customHeight="1">
      <c r="H1701" s="23"/>
      <c r="L1701" s="23"/>
      <c r="N1701" s="23"/>
      <c r="R1701" s="9" t="str">
        <f t="shared" si="23"/>
        <v/>
      </c>
    </row>
    <row r="1702" spans="8:18" ht="21.2" customHeight="1">
      <c r="H1702" s="23"/>
      <c r="L1702" s="23"/>
      <c r="N1702" s="23"/>
      <c r="R1702" s="9" t="str">
        <f t="shared" si="23"/>
        <v/>
      </c>
    </row>
    <row r="1703" spans="8:18" ht="21.2" customHeight="1">
      <c r="H1703" s="23"/>
      <c r="L1703" s="23"/>
      <c r="N1703" s="23"/>
      <c r="R1703" s="9" t="str">
        <f t="shared" si="23"/>
        <v/>
      </c>
    </row>
    <row r="1704" spans="8:18" ht="21.2" customHeight="1">
      <c r="H1704" s="23"/>
      <c r="L1704" s="23"/>
      <c r="N1704" s="23"/>
      <c r="R1704" s="9" t="str">
        <f t="shared" si="23"/>
        <v/>
      </c>
    </row>
    <row r="1705" spans="8:18" ht="21.2" customHeight="1">
      <c r="H1705" s="23"/>
      <c r="L1705" s="23"/>
      <c r="N1705" s="23"/>
      <c r="R1705" s="9" t="str">
        <f t="shared" si="23"/>
        <v/>
      </c>
    </row>
    <row r="1706" spans="8:18" ht="21.2" customHeight="1">
      <c r="H1706" s="23"/>
      <c r="L1706" s="23"/>
      <c r="N1706" s="23"/>
      <c r="R1706" s="9" t="str">
        <f t="shared" si="23"/>
        <v/>
      </c>
    </row>
    <row r="1707" spans="8:18" ht="21.2" customHeight="1">
      <c r="H1707" s="23"/>
      <c r="L1707" s="23"/>
      <c r="N1707" s="23"/>
      <c r="R1707" s="9" t="str">
        <f t="shared" si="23"/>
        <v/>
      </c>
    </row>
    <row r="1708" spans="8:18" ht="21.2" customHeight="1">
      <c r="H1708" s="23"/>
      <c r="L1708" s="23"/>
      <c r="N1708" s="23"/>
      <c r="R1708" s="9" t="str">
        <f t="shared" si="23"/>
        <v/>
      </c>
    </row>
    <row r="1709" spans="8:18" ht="21.2" customHeight="1">
      <c r="H1709" s="23"/>
      <c r="L1709" s="23"/>
      <c r="N1709" s="23"/>
      <c r="R1709" s="9" t="str">
        <f t="shared" si="23"/>
        <v/>
      </c>
    </row>
    <row r="1710" spans="8:18" ht="21.2" customHeight="1">
      <c r="H1710" s="23"/>
      <c r="L1710" s="23"/>
      <c r="N1710" s="23"/>
      <c r="R1710" s="9" t="str">
        <f t="shared" si="23"/>
        <v/>
      </c>
    </row>
    <row r="1711" spans="8:18" ht="21.2" customHeight="1">
      <c r="H1711" s="23"/>
      <c r="L1711" s="23"/>
      <c r="N1711" s="23"/>
      <c r="R1711" s="9" t="str">
        <f t="shared" si="23"/>
        <v/>
      </c>
    </row>
    <row r="1712" spans="8:18" ht="21.2" customHeight="1">
      <c r="H1712" s="23"/>
      <c r="L1712" s="23"/>
      <c r="N1712" s="23"/>
      <c r="R1712" s="9" t="str">
        <f t="shared" si="23"/>
        <v/>
      </c>
    </row>
    <row r="1713" spans="8:18" ht="21.2" customHeight="1">
      <c r="H1713" s="23"/>
      <c r="L1713" s="23"/>
      <c r="N1713" s="23"/>
      <c r="R1713" s="9" t="str">
        <f t="shared" si="23"/>
        <v/>
      </c>
    </row>
    <row r="1714" spans="8:18" ht="21.2" customHeight="1">
      <c r="H1714" s="23"/>
      <c r="L1714" s="23"/>
      <c r="N1714" s="23"/>
      <c r="R1714" s="9" t="str">
        <f t="shared" si="23"/>
        <v/>
      </c>
    </row>
    <row r="1715" spans="8:18" ht="21.2" customHeight="1">
      <c r="H1715" s="23"/>
      <c r="L1715" s="23"/>
      <c r="N1715" s="23"/>
      <c r="R1715" s="9" t="str">
        <f t="shared" si="23"/>
        <v/>
      </c>
    </row>
    <row r="1716" spans="8:18" ht="21.2" customHeight="1">
      <c r="H1716" s="23"/>
      <c r="L1716" s="23"/>
      <c r="N1716" s="23"/>
      <c r="R1716" s="9" t="str">
        <f t="shared" si="23"/>
        <v/>
      </c>
    </row>
    <row r="1717" spans="8:18" ht="21.2" customHeight="1">
      <c r="H1717" s="23"/>
      <c r="L1717" s="23"/>
      <c r="N1717" s="23"/>
      <c r="R1717" s="9" t="str">
        <f t="shared" si="23"/>
        <v/>
      </c>
    </row>
    <row r="1718" spans="8:18" ht="21.2" customHeight="1">
      <c r="H1718" s="23"/>
      <c r="L1718" s="23"/>
      <c r="N1718" s="23"/>
      <c r="R1718" s="9" t="str">
        <f t="shared" si="23"/>
        <v/>
      </c>
    </row>
    <row r="1719" spans="8:18" ht="21.2" customHeight="1">
      <c r="H1719" s="23"/>
      <c r="L1719" s="23"/>
      <c r="N1719" s="23"/>
      <c r="R1719" s="9" t="str">
        <f t="shared" si="23"/>
        <v/>
      </c>
    </row>
    <row r="1720" spans="8:18" ht="21.2" customHeight="1">
      <c r="H1720" s="23"/>
      <c r="L1720" s="23"/>
      <c r="N1720" s="23"/>
      <c r="R1720" s="9" t="str">
        <f t="shared" si="23"/>
        <v/>
      </c>
    </row>
    <row r="1721" spans="8:18" ht="21.2" customHeight="1">
      <c r="H1721" s="23"/>
      <c r="L1721" s="23"/>
      <c r="N1721" s="23"/>
      <c r="R1721" s="9" t="str">
        <f t="shared" si="23"/>
        <v/>
      </c>
    </row>
    <row r="1722" spans="8:18" ht="21.2" customHeight="1">
      <c r="H1722" s="23"/>
      <c r="L1722" s="23"/>
      <c r="N1722" s="23"/>
      <c r="R1722" s="9" t="str">
        <f t="shared" si="23"/>
        <v/>
      </c>
    </row>
    <row r="1723" spans="8:18" ht="21.2" customHeight="1">
      <c r="H1723" s="23"/>
      <c r="L1723" s="23"/>
      <c r="N1723" s="23"/>
      <c r="R1723" s="9" t="str">
        <f t="shared" si="23"/>
        <v/>
      </c>
    </row>
    <row r="1724" spans="8:18" ht="21.2" customHeight="1">
      <c r="H1724" s="23"/>
      <c r="L1724" s="23"/>
      <c r="N1724" s="23"/>
      <c r="R1724" s="9" t="str">
        <f t="shared" si="23"/>
        <v/>
      </c>
    </row>
    <row r="1725" spans="8:18" ht="21.2" customHeight="1">
      <c r="H1725" s="23"/>
      <c r="L1725" s="23"/>
      <c r="N1725" s="23"/>
      <c r="R1725" s="9" t="str">
        <f t="shared" si="23"/>
        <v/>
      </c>
    </row>
    <row r="1726" spans="8:18" ht="21.2" customHeight="1">
      <c r="H1726" s="23"/>
      <c r="L1726" s="23"/>
      <c r="N1726" s="23"/>
      <c r="R1726" s="9" t="str">
        <f t="shared" ref="R1726:R1789" si="24">IF(D1726&lt;&gt;"", D1726 &amp; "|" &amp; C1726, "")</f>
        <v/>
      </c>
    </row>
    <row r="1727" spans="8:18" ht="21.2" customHeight="1">
      <c r="H1727" s="23"/>
      <c r="L1727" s="23"/>
      <c r="N1727" s="23"/>
      <c r="R1727" s="9" t="str">
        <f t="shared" si="24"/>
        <v/>
      </c>
    </row>
    <row r="1728" spans="8:18" ht="21.2" customHeight="1">
      <c r="H1728" s="23"/>
      <c r="L1728" s="23"/>
      <c r="N1728" s="23"/>
      <c r="R1728" s="9" t="str">
        <f t="shared" si="24"/>
        <v/>
      </c>
    </row>
    <row r="1729" spans="8:18" ht="21.2" customHeight="1">
      <c r="H1729" s="23"/>
      <c r="L1729" s="23"/>
      <c r="N1729" s="23"/>
      <c r="R1729" s="9" t="str">
        <f t="shared" si="24"/>
        <v/>
      </c>
    </row>
    <row r="1730" spans="8:18" ht="21.2" customHeight="1">
      <c r="H1730" s="23"/>
      <c r="L1730" s="23"/>
      <c r="N1730" s="23"/>
      <c r="R1730" s="9" t="str">
        <f t="shared" si="24"/>
        <v/>
      </c>
    </row>
    <row r="1731" spans="8:18" ht="21.2" customHeight="1">
      <c r="H1731" s="23"/>
      <c r="L1731" s="23"/>
      <c r="N1731" s="23"/>
      <c r="R1731" s="9" t="str">
        <f t="shared" si="24"/>
        <v/>
      </c>
    </row>
    <row r="1732" spans="8:18" ht="21.2" customHeight="1">
      <c r="H1732" s="23"/>
      <c r="L1732" s="23"/>
      <c r="N1732" s="23"/>
      <c r="R1732" s="9" t="str">
        <f t="shared" si="24"/>
        <v/>
      </c>
    </row>
    <row r="1733" spans="8:18" ht="21.2" customHeight="1">
      <c r="H1733" s="23"/>
      <c r="L1733" s="23"/>
      <c r="N1733" s="23"/>
      <c r="R1733" s="9" t="str">
        <f t="shared" si="24"/>
        <v/>
      </c>
    </row>
    <row r="1734" spans="8:18" ht="21.2" customHeight="1">
      <c r="H1734" s="23"/>
      <c r="L1734" s="23"/>
      <c r="N1734" s="23"/>
      <c r="R1734" s="9" t="str">
        <f t="shared" si="24"/>
        <v/>
      </c>
    </row>
    <row r="1735" spans="8:18" ht="21.2" customHeight="1">
      <c r="H1735" s="23"/>
      <c r="L1735" s="23"/>
      <c r="N1735" s="23"/>
      <c r="R1735" s="9" t="str">
        <f t="shared" si="24"/>
        <v/>
      </c>
    </row>
    <row r="1736" spans="8:18" ht="21.2" customHeight="1">
      <c r="H1736" s="23"/>
      <c r="L1736" s="23"/>
      <c r="N1736" s="23"/>
      <c r="R1736" s="9" t="str">
        <f t="shared" si="24"/>
        <v/>
      </c>
    </row>
    <row r="1737" spans="8:18" ht="21.2" customHeight="1">
      <c r="H1737" s="23"/>
      <c r="L1737" s="23"/>
      <c r="N1737" s="23"/>
      <c r="R1737" s="9" t="str">
        <f t="shared" si="24"/>
        <v/>
      </c>
    </row>
    <row r="1738" spans="8:18" ht="21.2" customHeight="1">
      <c r="H1738" s="23"/>
      <c r="L1738" s="23"/>
      <c r="N1738" s="23"/>
      <c r="R1738" s="9" t="str">
        <f t="shared" si="24"/>
        <v/>
      </c>
    </row>
    <row r="1739" spans="8:18" ht="21.2" customHeight="1">
      <c r="H1739" s="23"/>
      <c r="L1739" s="23"/>
      <c r="N1739" s="23"/>
      <c r="R1739" s="9" t="str">
        <f t="shared" si="24"/>
        <v/>
      </c>
    </row>
    <row r="1740" spans="8:18" ht="21.2" customHeight="1">
      <c r="H1740" s="23"/>
      <c r="L1740" s="23"/>
      <c r="N1740" s="23"/>
      <c r="R1740" s="9" t="str">
        <f t="shared" si="24"/>
        <v/>
      </c>
    </row>
    <row r="1741" spans="8:18" ht="21.2" customHeight="1">
      <c r="H1741" s="23"/>
      <c r="L1741" s="23"/>
      <c r="N1741" s="23"/>
      <c r="R1741" s="9" t="str">
        <f t="shared" si="24"/>
        <v/>
      </c>
    </row>
    <row r="1742" spans="8:18" ht="21.2" customHeight="1">
      <c r="H1742" s="23"/>
      <c r="L1742" s="23"/>
      <c r="N1742" s="23"/>
      <c r="R1742" s="9" t="str">
        <f t="shared" si="24"/>
        <v/>
      </c>
    </row>
    <row r="1743" spans="8:18" ht="21.2" customHeight="1">
      <c r="H1743" s="23"/>
      <c r="L1743" s="23"/>
      <c r="N1743" s="23"/>
      <c r="R1743" s="9" t="str">
        <f t="shared" si="24"/>
        <v/>
      </c>
    </row>
    <row r="1744" spans="8:18" ht="21.2" customHeight="1">
      <c r="H1744" s="23"/>
      <c r="L1744" s="23"/>
      <c r="N1744" s="23"/>
      <c r="R1744" s="9" t="str">
        <f t="shared" si="24"/>
        <v/>
      </c>
    </row>
    <row r="1745" spans="8:18" ht="21.2" customHeight="1">
      <c r="H1745" s="23"/>
      <c r="L1745" s="23"/>
      <c r="N1745" s="23"/>
      <c r="R1745" s="9" t="str">
        <f t="shared" si="24"/>
        <v/>
      </c>
    </row>
    <row r="1746" spans="8:18" ht="21.2" customHeight="1">
      <c r="H1746" s="23"/>
      <c r="L1746" s="23"/>
      <c r="N1746" s="23"/>
      <c r="R1746" s="9" t="str">
        <f t="shared" si="24"/>
        <v/>
      </c>
    </row>
    <row r="1747" spans="8:18" ht="21.2" customHeight="1">
      <c r="H1747" s="23"/>
      <c r="L1747" s="23"/>
      <c r="N1747" s="23"/>
      <c r="R1747" s="9" t="str">
        <f t="shared" si="24"/>
        <v/>
      </c>
    </row>
    <row r="1748" spans="8:18" ht="21.2" customHeight="1">
      <c r="H1748" s="23"/>
      <c r="L1748" s="23"/>
      <c r="N1748" s="23"/>
      <c r="R1748" s="9" t="str">
        <f t="shared" si="24"/>
        <v/>
      </c>
    </row>
    <row r="1749" spans="8:18" ht="21.2" customHeight="1">
      <c r="H1749" s="23"/>
      <c r="L1749" s="23"/>
      <c r="N1749" s="23"/>
      <c r="R1749" s="9" t="str">
        <f t="shared" si="24"/>
        <v/>
      </c>
    </row>
    <row r="1750" spans="8:18" ht="21.2" customHeight="1">
      <c r="H1750" s="23"/>
      <c r="L1750" s="23"/>
      <c r="N1750" s="23"/>
      <c r="R1750" s="9" t="str">
        <f t="shared" si="24"/>
        <v/>
      </c>
    </row>
    <row r="1751" spans="8:18" ht="21.2" customHeight="1">
      <c r="H1751" s="23"/>
      <c r="L1751" s="23"/>
      <c r="N1751" s="23"/>
      <c r="R1751" s="9" t="str">
        <f t="shared" si="24"/>
        <v/>
      </c>
    </row>
    <row r="1752" spans="8:18" ht="21.2" customHeight="1">
      <c r="H1752" s="23"/>
      <c r="L1752" s="23"/>
      <c r="N1752" s="23"/>
      <c r="R1752" s="9" t="str">
        <f t="shared" si="24"/>
        <v/>
      </c>
    </row>
    <row r="1753" spans="8:18" ht="21.2" customHeight="1">
      <c r="H1753" s="23"/>
      <c r="L1753" s="23"/>
      <c r="N1753" s="23"/>
      <c r="R1753" s="9" t="str">
        <f t="shared" si="24"/>
        <v/>
      </c>
    </row>
    <row r="1754" spans="8:18" ht="21.2" customHeight="1">
      <c r="H1754" s="23"/>
      <c r="L1754" s="23"/>
      <c r="N1754" s="23"/>
      <c r="R1754" s="9" t="str">
        <f t="shared" si="24"/>
        <v/>
      </c>
    </row>
    <row r="1755" spans="8:18" ht="21.2" customHeight="1">
      <c r="H1755" s="23"/>
      <c r="L1755" s="23"/>
      <c r="N1755" s="23"/>
      <c r="R1755" s="9" t="str">
        <f t="shared" si="24"/>
        <v/>
      </c>
    </row>
    <row r="1756" spans="8:18" ht="21.2" customHeight="1">
      <c r="H1756" s="23"/>
      <c r="L1756" s="23"/>
      <c r="N1756" s="23"/>
      <c r="R1756" s="9" t="str">
        <f t="shared" si="24"/>
        <v/>
      </c>
    </row>
    <row r="1757" spans="8:18" ht="21.2" customHeight="1">
      <c r="H1757" s="23"/>
      <c r="L1757" s="23"/>
      <c r="N1757" s="23"/>
      <c r="R1757" s="9" t="str">
        <f t="shared" si="24"/>
        <v/>
      </c>
    </row>
    <row r="1758" spans="8:18" ht="21.2" customHeight="1">
      <c r="H1758" s="23"/>
      <c r="L1758" s="23"/>
      <c r="N1758" s="23"/>
      <c r="R1758" s="9" t="str">
        <f t="shared" si="24"/>
        <v/>
      </c>
    </row>
    <row r="1759" spans="8:18" ht="21.2" customHeight="1">
      <c r="H1759" s="23"/>
      <c r="L1759" s="23"/>
      <c r="N1759" s="23"/>
      <c r="R1759" s="9" t="str">
        <f t="shared" si="24"/>
        <v/>
      </c>
    </row>
    <row r="1760" spans="8:18" ht="21.2" customHeight="1">
      <c r="H1760" s="23"/>
      <c r="L1760" s="23"/>
      <c r="N1760" s="23"/>
      <c r="R1760" s="9" t="str">
        <f t="shared" si="24"/>
        <v/>
      </c>
    </row>
    <row r="1761" spans="8:18" ht="21.2" customHeight="1">
      <c r="H1761" s="23"/>
      <c r="L1761" s="23"/>
      <c r="N1761" s="23"/>
      <c r="R1761" s="9" t="str">
        <f t="shared" si="24"/>
        <v/>
      </c>
    </row>
    <row r="1762" spans="8:18" ht="21.2" customHeight="1">
      <c r="H1762" s="23"/>
      <c r="L1762" s="23"/>
      <c r="N1762" s="23"/>
      <c r="R1762" s="9" t="str">
        <f t="shared" si="24"/>
        <v/>
      </c>
    </row>
    <row r="1763" spans="8:18" ht="21.2" customHeight="1">
      <c r="H1763" s="23"/>
      <c r="L1763" s="23"/>
      <c r="N1763" s="23"/>
      <c r="R1763" s="9" t="str">
        <f t="shared" si="24"/>
        <v/>
      </c>
    </row>
    <row r="1764" spans="8:18" ht="21.2" customHeight="1">
      <c r="H1764" s="23"/>
      <c r="L1764" s="23"/>
      <c r="N1764" s="23"/>
      <c r="R1764" s="9" t="str">
        <f t="shared" si="24"/>
        <v/>
      </c>
    </row>
    <row r="1765" spans="8:18" ht="21.2" customHeight="1">
      <c r="H1765" s="23"/>
      <c r="L1765" s="23"/>
      <c r="N1765" s="23"/>
      <c r="R1765" s="9" t="str">
        <f t="shared" si="24"/>
        <v/>
      </c>
    </row>
    <row r="1766" spans="8:18" ht="21.2" customHeight="1">
      <c r="H1766" s="23"/>
      <c r="L1766" s="23"/>
      <c r="N1766" s="23"/>
      <c r="R1766" s="9" t="str">
        <f t="shared" si="24"/>
        <v/>
      </c>
    </row>
    <row r="1767" spans="8:18" ht="21.2" customHeight="1">
      <c r="H1767" s="23"/>
      <c r="L1767" s="23"/>
      <c r="N1767" s="23"/>
      <c r="R1767" s="9" t="str">
        <f t="shared" si="24"/>
        <v/>
      </c>
    </row>
    <row r="1768" spans="8:18" ht="21.2" customHeight="1">
      <c r="H1768" s="23"/>
      <c r="L1768" s="23"/>
      <c r="N1768" s="23"/>
      <c r="R1768" s="9" t="str">
        <f t="shared" si="24"/>
        <v/>
      </c>
    </row>
    <row r="1769" spans="8:18" ht="21.2" customHeight="1">
      <c r="H1769" s="23"/>
      <c r="L1769" s="23"/>
      <c r="N1769" s="23"/>
      <c r="R1769" s="9" t="str">
        <f t="shared" si="24"/>
        <v/>
      </c>
    </row>
    <row r="1770" spans="8:18" ht="21.2" customHeight="1">
      <c r="H1770" s="23"/>
      <c r="L1770" s="23"/>
      <c r="N1770" s="23"/>
      <c r="R1770" s="9" t="str">
        <f t="shared" si="24"/>
        <v/>
      </c>
    </row>
    <row r="1771" spans="8:18" ht="21.2" customHeight="1">
      <c r="H1771" s="23"/>
      <c r="L1771" s="23"/>
      <c r="N1771" s="23"/>
      <c r="R1771" s="9" t="str">
        <f t="shared" si="24"/>
        <v/>
      </c>
    </row>
    <row r="1772" spans="8:18" ht="21.2" customHeight="1">
      <c r="H1772" s="23"/>
      <c r="L1772" s="23"/>
      <c r="N1772" s="23"/>
      <c r="R1772" s="9" t="str">
        <f t="shared" si="24"/>
        <v/>
      </c>
    </row>
    <row r="1773" spans="8:18" ht="21.2" customHeight="1">
      <c r="H1773" s="23"/>
      <c r="L1773" s="23"/>
      <c r="N1773" s="23"/>
      <c r="R1773" s="9" t="str">
        <f t="shared" si="24"/>
        <v/>
      </c>
    </row>
    <row r="1774" spans="8:18" ht="21.2" customHeight="1">
      <c r="H1774" s="23"/>
      <c r="L1774" s="23"/>
      <c r="N1774" s="23"/>
      <c r="R1774" s="9" t="str">
        <f t="shared" si="24"/>
        <v/>
      </c>
    </row>
    <row r="1775" spans="8:18" ht="21.2" customHeight="1">
      <c r="H1775" s="23"/>
      <c r="L1775" s="23"/>
      <c r="N1775" s="23"/>
      <c r="R1775" s="9" t="str">
        <f t="shared" si="24"/>
        <v/>
      </c>
    </row>
    <row r="1776" spans="8:18" ht="21.2" customHeight="1">
      <c r="H1776" s="23"/>
      <c r="L1776" s="23"/>
      <c r="N1776" s="23"/>
      <c r="R1776" s="9" t="str">
        <f t="shared" si="24"/>
        <v/>
      </c>
    </row>
    <row r="1777" spans="8:18" ht="21.2" customHeight="1">
      <c r="H1777" s="23"/>
      <c r="L1777" s="23"/>
      <c r="N1777" s="23"/>
      <c r="R1777" s="9" t="str">
        <f t="shared" si="24"/>
        <v/>
      </c>
    </row>
    <row r="1778" spans="8:18" ht="21.2" customHeight="1">
      <c r="H1778" s="23"/>
      <c r="L1778" s="23"/>
      <c r="N1778" s="23"/>
      <c r="R1778" s="9" t="str">
        <f t="shared" si="24"/>
        <v/>
      </c>
    </row>
    <row r="1779" spans="8:18" ht="21.2" customHeight="1">
      <c r="H1779" s="23"/>
      <c r="L1779" s="23"/>
      <c r="N1779" s="23"/>
      <c r="R1779" s="9" t="str">
        <f t="shared" si="24"/>
        <v/>
      </c>
    </row>
    <row r="1780" spans="8:18" ht="21.2" customHeight="1">
      <c r="H1780" s="23"/>
      <c r="L1780" s="23"/>
      <c r="N1780" s="23"/>
      <c r="R1780" s="9" t="str">
        <f t="shared" si="24"/>
        <v/>
      </c>
    </row>
    <row r="1781" spans="8:18" ht="21.2" customHeight="1">
      <c r="H1781" s="23"/>
      <c r="L1781" s="23"/>
      <c r="N1781" s="23"/>
      <c r="R1781" s="9" t="str">
        <f t="shared" si="24"/>
        <v/>
      </c>
    </row>
    <row r="1782" spans="8:18" ht="21.2" customHeight="1">
      <c r="H1782" s="23"/>
      <c r="L1782" s="23"/>
      <c r="N1782" s="23"/>
      <c r="R1782" s="9" t="str">
        <f t="shared" si="24"/>
        <v/>
      </c>
    </row>
    <row r="1783" spans="8:18" ht="21.2" customHeight="1">
      <c r="H1783" s="23"/>
      <c r="L1783" s="23"/>
      <c r="N1783" s="23"/>
      <c r="R1783" s="9" t="str">
        <f t="shared" si="24"/>
        <v/>
      </c>
    </row>
    <row r="1784" spans="8:18" ht="21.2" customHeight="1">
      <c r="H1784" s="23"/>
      <c r="L1784" s="23"/>
      <c r="N1784" s="23"/>
      <c r="R1784" s="9" t="str">
        <f t="shared" si="24"/>
        <v/>
      </c>
    </row>
    <row r="1785" spans="8:18" ht="21.2" customHeight="1">
      <c r="H1785" s="23"/>
      <c r="L1785" s="23"/>
      <c r="N1785" s="23"/>
      <c r="R1785" s="9" t="str">
        <f t="shared" si="24"/>
        <v/>
      </c>
    </row>
    <row r="1786" spans="8:18" ht="21.2" customHeight="1">
      <c r="H1786" s="23"/>
      <c r="L1786" s="23"/>
      <c r="N1786" s="23"/>
      <c r="R1786" s="9" t="str">
        <f t="shared" si="24"/>
        <v/>
      </c>
    </row>
    <row r="1787" spans="8:18" ht="21.2" customHeight="1">
      <c r="H1787" s="23"/>
      <c r="L1787" s="23"/>
      <c r="N1787" s="23"/>
      <c r="R1787" s="9" t="str">
        <f t="shared" si="24"/>
        <v/>
      </c>
    </row>
    <row r="1788" spans="8:18" ht="21.2" customHeight="1">
      <c r="H1788" s="23"/>
      <c r="L1788" s="23"/>
      <c r="N1788" s="23"/>
      <c r="R1788" s="9" t="str">
        <f t="shared" si="24"/>
        <v/>
      </c>
    </row>
    <row r="1789" spans="8:18" ht="21.2" customHeight="1">
      <c r="H1789" s="23"/>
      <c r="L1789" s="23"/>
      <c r="N1789" s="23"/>
      <c r="R1789" s="9" t="str">
        <f t="shared" si="24"/>
        <v/>
      </c>
    </row>
    <row r="1790" spans="8:18" ht="21.2" customHeight="1">
      <c r="H1790" s="23"/>
      <c r="L1790" s="23"/>
      <c r="N1790" s="23"/>
      <c r="R1790" s="9" t="str">
        <f t="shared" ref="R1790:R1853" si="25">IF(D1790&lt;&gt;"", D1790 &amp; "|" &amp; C1790, "")</f>
        <v/>
      </c>
    </row>
    <row r="1791" spans="8:18" ht="21.2" customHeight="1">
      <c r="H1791" s="23"/>
      <c r="L1791" s="23"/>
      <c r="N1791" s="23"/>
      <c r="R1791" s="9" t="str">
        <f t="shared" si="25"/>
        <v/>
      </c>
    </row>
    <row r="1792" spans="8:18" ht="21.2" customHeight="1">
      <c r="H1792" s="23"/>
      <c r="L1792" s="23"/>
      <c r="N1792" s="23"/>
      <c r="R1792" s="9" t="str">
        <f t="shared" si="25"/>
        <v/>
      </c>
    </row>
    <row r="1793" spans="8:18" ht="21.2" customHeight="1">
      <c r="H1793" s="23"/>
      <c r="L1793" s="23"/>
      <c r="N1793" s="23"/>
      <c r="R1793" s="9" t="str">
        <f t="shared" si="25"/>
        <v/>
      </c>
    </row>
    <row r="1794" spans="8:18" ht="21.2" customHeight="1">
      <c r="H1794" s="23"/>
      <c r="L1794" s="23"/>
      <c r="N1794" s="23"/>
      <c r="R1794" s="9" t="str">
        <f t="shared" si="25"/>
        <v/>
      </c>
    </row>
    <row r="1795" spans="8:18" ht="21.2" customHeight="1">
      <c r="H1795" s="23"/>
      <c r="L1795" s="23"/>
      <c r="N1795" s="23"/>
      <c r="R1795" s="9" t="str">
        <f t="shared" si="25"/>
        <v/>
      </c>
    </row>
    <row r="1796" spans="8:18" ht="21.2" customHeight="1">
      <c r="H1796" s="23"/>
      <c r="L1796" s="23"/>
      <c r="N1796" s="23"/>
      <c r="R1796" s="9" t="str">
        <f t="shared" si="25"/>
        <v/>
      </c>
    </row>
    <row r="1797" spans="8:18" ht="21.2" customHeight="1">
      <c r="H1797" s="23"/>
      <c r="L1797" s="23"/>
      <c r="N1797" s="23"/>
      <c r="R1797" s="9" t="str">
        <f t="shared" si="25"/>
        <v/>
      </c>
    </row>
    <row r="1798" spans="8:18" ht="21.2" customHeight="1">
      <c r="H1798" s="23"/>
      <c r="L1798" s="23"/>
      <c r="N1798" s="23"/>
      <c r="R1798" s="9" t="str">
        <f t="shared" si="25"/>
        <v/>
      </c>
    </row>
    <row r="1799" spans="8:18" ht="21.2" customHeight="1">
      <c r="H1799" s="23"/>
      <c r="L1799" s="23"/>
      <c r="N1799" s="23"/>
      <c r="R1799" s="9" t="str">
        <f t="shared" si="25"/>
        <v/>
      </c>
    </row>
    <row r="1800" spans="8:18" ht="21.2" customHeight="1">
      <c r="H1800" s="23"/>
      <c r="L1800" s="23"/>
      <c r="N1800" s="23"/>
      <c r="R1800" s="9" t="str">
        <f t="shared" si="25"/>
        <v/>
      </c>
    </row>
    <row r="1801" spans="8:18" ht="21.2" customHeight="1">
      <c r="H1801" s="23"/>
      <c r="L1801" s="23"/>
      <c r="N1801" s="23"/>
      <c r="R1801" s="9" t="str">
        <f t="shared" si="25"/>
        <v/>
      </c>
    </row>
    <row r="1802" spans="8:18" ht="21.2" customHeight="1">
      <c r="H1802" s="23"/>
      <c r="L1802" s="23"/>
      <c r="N1802" s="23"/>
      <c r="R1802" s="9" t="str">
        <f t="shared" si="25"/>
        <v/>
      </c>
    </row>
    <row r="1803" spans="8:18" ht="21.2" customHeight="1">
      <c r="H1803" s="23"/>
      <c r="L1803" s="23"/>
      <c r="N1803" s="23"/>
      <c r="R1803" s="9" t="str">
        <f t="shared" si="25"/>
        <v/>
      </c>
    </row>
    <row r="1804" spans="8:18" ht="21.2" customHeight="1">
      <c r="H1804" s="23"/>
      <c r="L1804" s="23"/>
      <c r="N1804" s="23"/>
      <c r="R1804" s="9" t="str">
        <f t="shared" si="25"/>
        <v/>
      </c>
    </row>
    <row r="1805" spans="8:18" ht="21.2" customHeight="1">
      <c r="H1805" s="23"/>
      <c r="L1805" s="23"/>
      <c r="N1805" s="23"/>
      <c r="R1805" s="9" t="str">
        <f t="shared" si="25"/>
        <v/>
      </c>
    </row>
    <row r="1806" spans="8:18" ht="21.2" customHeight="1">
      <c r="H1806" s="23"/>
      <c r="L1806" s="23"/>
      <c r="N1806" s="23"/>
      <c r="R1806" s="9" t="str">
        <f t="shared" si="25"/>
        <v/>
      </c>
    </row>
    <row r="1807" spans="8:18" ht="21.2" customHeight="1">
      <c r="H1807" s="23"/>
      <c r="L1807" s="23"/>
      <c r="N1807" s="23"/>
      <c r="R1807" s="9" t="str">
        <f t="shared" si="25"/>
        <v/>
      </c>
    </row>
    <row r="1808" spans="8:18" ht="21.2" customHeight="1">
      <c r="H1808" s="23"/>
      <c r="L1808" s="23"/>
      <c r="N1808" s="23"/>
      <c r="R1808" s="9" t="str">
        <f t="shared" si="25"/>
        <v/>
      </c>
    </row>
    <row r="1809" spans="8:18" ht="21.2" customHeight="1">
      <c r="H1809" s="23"/>
      <c r="L1809" s="23"/>
      <c r="N1809" s="23"/>
      <c r="R1809" s="9" t="str">
        <f t="shared" si="25"/>
        <v/>
      </c>
    </row>
    <row r="1810" spans="8:18" ht="21.2" customHeight="1">
      <c r="H1810" s="23"/>
      <c r="L1810" s="23"/>
      <c r="N1810" s="23"/>
      <c r="R1810" s="9" t="str">
        <f t="shared" si="25"/>
        <v/>
      </c>
    </row>
    <row r="1811" spans="8:18" ht="21.2" customHeight="1">
      <c r="H1811" s="23"/>
      <c r="L1811" s="23"/>
      <c r="N1811" s="23"/>
      <c r="R1811" s="9" t="str">
        <f t="shared" si="25"/>
        <v/>
      </c>
    </row>
    <row r="1812" spans="8:18" ht="21.2" customHeight="1">
      <c r="H1812" s="23"/>
      <c r="L1812" s="23"/>
      <c r="N1812" s="23"/>
      <c r="R1812" s="9" t="str">
        <f t="shared" si="25"/>
        <v/>
      </c>
    </row>
    <row r="1813" spans="8:18" ht="21.2" customHeight="1">
      <c r="H1813" s="23"/>
      <c r="L1813" s="23"/>
      <c r="N1813" s="23"/>
      <c r="R1813" s="9" t="str">
        <f t="shared" si="25"/>
        <v/>
      </c>
    </row>
    <row r="1814" spans="8:18" ht="21.2" customHeight="1">
      <c r="H1814" s="23"/>
      <c r="L1814" s="23"/>
      <c r="N1814" s="23"/>
      <c r="R1814" s="9" t="str">
        <f t="shared" si="25"/>
        <v/>
      </c>
    </row>
    <row r="1815" spans="8:18" ht="21.2" customHeight="1">
      <c r="H1815" s="23"/>
      <c r="L1815" s="23"/>
      <c r="N1815" s="23"/>
      <c r="R1815" s="9" t="str">
        <f t="shared" si="25"/>
        <v/>
      </c>
    </row>
    <row r="1816" spans="8:18" ht="21.2" customHeight="1">
      <c r="H1816" s="23"/>
      <c r="L1816" s="23"/>
      <c r="N1816" s="23"/>
      <c r="R1816" s="9" t="str">
        <f t="shared" si="25"/>
        <v/>
      </c>
    </row>
    <row r="1817" spans="8:18" ht="21.2" customHeight="1">
      <c r="H1817" s="23"/>
      <c r="L1817" s="23"/>
      <c r="N1817" s="23"/>
      <c r="R1817" s="9" t="str">
        <f t="shared" si="25"/>
        <v/>
      </c>
    </row>
    <row r="1818" spans="8:18" ht="21.2" customHeight="1">
      <c r="H1818" s="23"/>
      <c r="L1818" s="23"/>
      <c r="N1818" s="23"/>
      <c r="R1818" s="9" t="str">
        <f t="shared" si="25"/>
        <v/>
      </c>
    </row>
    <row r="1819" spans="8:18" ht="21.2" customHeight="1">
      <c r="H1819" s="23"/>
      <c r="L1819" s="23"/>
      <c r="N1819" s="23"/>
      <c r="R1819" s="9" t="str">
        <f t="shared" si="25"/>
        <v/>
      </c>
    </row>
    <row r="1820" spans="8:18" ht="21.2" customHeight="1">
      <c r="H1820" s="23"/>
      <c r="L1820" s="23"/>
      <c r="N1820" s="23"/>
      <c r="R1820" s="9" t="str">
        <f t="shared" si="25"/>
        <v/>
      </c>
    </row>
    <row r="1821" spans="8:18" ht="21.2" customHeight="1">
      <c r="H1821" s="23"/>
      <c r="L1821" s="23"/>
      <c r="N1821" s="23"/>
      <c r="R1821" s="9" t="str">
        <f t="shared" si="25"/>
        <v/>
      </c>
    </row>
    <row r="1822" spans="8:18" ht="21.2" customHeight="1">
      <c r="H1822" s="23"/>
      <c r="L1822" s="23"/>
      <c r="N1822" s="23"/>
      <c r="R1822" s="9" t="str">
        <f t="shared" si="25"/>
        <v/>
      </c>
    </row>
    <row r="1823" spans="8:18" ht="21.2" customHeight="1">
      <c r="H1823" s="23"/>
      <c r="L1823" s="23"/>
      <c r="N1823" s="23"/>
      <c r="R1823" s="9" t="str">
        <f t="shared" si="25"/>
        <v/>
      </c>
    </row>
    <row r="1824" spans="8:18" ht="21.2" customHeight="1">
      <c r="H1824" s="23"/>
      <c r="L1824" s="23"/>
      <c r="N1824" s="23"/>
      <c r="R1824" s="9" t="str">
        <f t="shared" si="25"/>
        <v/>
      </c>
    </row>
    <row r="1825" spans="8:18" ht="21.2" customHeight="1">
      <c r="H1825" s="23"/>
      <c r="L1825" s="23"/>
      <c r="N1825" s="23"/>
      <c r="R1825" s="9" t="str">
        <f t="shared" si="25"/>
        <v/>
      </c>
    </row>
    <row r="1826" spans="8:18" ht="21.2" customHeight="1">
      <c r="H1826" s="23"/>
      <c r="L1826" s="23"/>
      <c r="N1826" s="23"/>
      <c r="R1826" s="9" t="str">
        <f t="shared" si="25"/>
        <v/>
      </c>
    </row>
    <row r="1827" spans="8:18" ht="21.2" customHeight="1">
      <c r="H1827" s="23"/>
      <c r="L1827" s="23"/>
      <c r="N1827" s="23"/>
      <c r="R1827" s="9" t="str">
        <f t="shared" si="25"/>
        <v/>
      </c>
    </row>
    <row r="1828" spans="8:18" ht="21.2" customHeight="1">
      <c r="H1828" s="23"/>
      <c r="L1828" s="23"/>
      <c r="N1828" s="23"/>
      <c r="R1828" s="9" t="str">
        <f t="shared" si="25"/>
        <v/>
      </c>
    </row>
    <row r="1829" spans="8:18" ht="21.2" customHeight="1">
      <c r="H1829" s="23"/>
      <c r="L1829" s="23"/>
      <c r="N1829" s="23"/>
      <c r="R1829" s="9" t="str">
        <f t="shared" si="25"/>
        <v/>
      </c>
    </row>
    <row r="1830" spans="8:18" ht="21.2" customHeight="1">
      <c r="H1830" s="23"/>
      <c r="L1830" s="23"/>
      <c r="N1830" s="23"/>
      <c r="R1830" s="9" t="str">
        <f t="shared" si="25"/>
        <v/>
      </c>
    </row>
    <row r="1831" spans="8:18" ht="21.2" customHeight="1">
      <c r="H1831" s="23"/>
      <c r="L1831" s="23"/>
      <c r="N1831" s="23"/>
      <c r="R1831" s="9" t="str">
        <f t="shared" si="25"/>
        <v/>
      </c>
    </row>
    <row r="1832" spans="8:18" ht="21.2" customHeight="1">
      <c r="H1832" s="23"/>
      <c r="L1832" s="23"/>
      <c r="N1832" s="23"/>
      <c r="R1832" s="9" t="str">
        <f t="shared" si="25"/>
        <v/>
      </c>
    </row>
    <row r="1833" spans="8:18" ht="21.2" customHeight="1">
      <c r="H1833" s="23"/>
      <c r="L1833" s="23"/>
      <c r="N1833" s="23"/>
      <c r="R1833" s="9" t="str">
        <f t="shared" si="25"/>
        <v/>
      </c>
    </row>
    <row r="1834" spans="8:18" ht="21.2" customHeight="1">
      <c r="H1834" s="23"/>
      <c r="L1834" s="23"/>
      <c r="N1834" s="23"/>
      <c r="R1834" s="9" t="str">
        <f t="shared" si="25"/>
        <v/>
      </c>
    </row>
    <row r="1835" spans="8:18" ht="21.2" customHeight="1">
      <c r="H1835" s="23"/>
      <c r="L1835" s="23"/>
      <c r="N1835" s="23"/>
      <c r="R1835" s="9" t="str">
        <f t="shared" si="25"/>
        <v/>
      </c>
    </row>
    <row r="1836" spans="8:18" ht="21.2" customHeight="1">
      <c r="H1836" s="23"/>
      <c r="L1836" s="23"/>
      <c r="N1836" s="23"/>
      <c r="R1836" s="9" t="str">
        <f t="shared" si="25"/>
        <v/>
      </c>
    </row>
    <row r="1837" spans="8:18" ht="21.2" customHeight="1">
      <c r="H1837" s="23"/>
      <c r="L1837" s="23"/>
      <c r="N1837" s="23"/>
      <c r="R1837" s="9" t="str">
        <f t="shared" si="25"/>
        <v/>
      </c>
    </row>
    <row r="1838" spans="8:18" ht="21.2" customHeight="1">
      <c r="H1838" s="23"/>
      <c r="L1838" s="23"/>
      <c r="N1838" s="23"/>
      <c r="R1838" s="9" t="str">
        <f t="shared" si="25"/>
        <v/>
      </c>
    </row>
    <row r="1839" spans="8:18" ht="21.2" customHeight="1">
      <c r="H1839" s="23"/>
      <c r="L1839" s="23"/>
      <c r="N1839" s="23"/>
      <c r="R1839" s="9" t="str">
        <f t="shared" si="25"/>
        <v/>
      </c>
    </row>
    <row r="1840" spans="8:18" ht="21.2" customHeight="1">
      <c r="H1840" s="23"/>
      <c r="L1840" s="23"/>
      <c r="N1840" s="23"/>
      <c r="R1840" s="9" t="str">
        <f t="shared" si="25"/>
        <v/>
      </c>
    </row>
    <row r="1841" spans="8:18" ht="21.2" customHeight="1">
      <c r="H1841" s="23"/>
      <c r="L1841" s="23"/>
      <c r="N1841" s="23"/>
      <c r="R1841" s="9" t="str">
        <f t="shared" si="25"/>
        <v/>
      </c>
    </row>
    <row r="1842" spans="8:18" ht="21.2" customHeight="1">
      <c r="H1842" s="23"/>
      <c r="L1842" s="23"/>
      <c r="N1842" s="23"/>
      <c r="R1842" s="9" t="str">
        <f t="shared" si="25"/>
        <v/>
      </c>
    </row>
    <row r="1843" spans="8:18" ht="21.2" customHeight="1">
      <c r="H1843" s="23"/>
      <c r="L1843" s="23"/>
      <c r="N1843" s="23"/>
      <c r="R1843" s="9" t="str">
        <f t="shared" si="25"/>
        <v/>
      </c>
    </row>
    <row r="1844" spans="8:18" ht="21.2" customHeight="1">
      <c r="H1844" s="23"/>
      <c r="L1844" s="23"/>
      <c r="N1844" s="23"/>
      <c r="R1844" s="9" t="str">
        <f t="shared" si="25"/>
        <v/>
      </c>
    </row>
    <row r="1845" spans="8:18" ht="21.2" customHeight="1">
      <c r="H1845" s="23"/>
      <c r="L1845" s="23"/>
      <c r="N1845" s="23"/>
      <c r="R1845" s="9" t="str">
        <f t="shared" si="25"/>
        <v/>
      </c>
    </row>
    <row r="1846" spans="8:18" ht="21.2" customHeight="1">
      <c r="H1846" s="23"/>
      <c r="L1846" s="23"/>
      <c r="N1846" s="23"/>
      <c r="R1846" s="9" t="str">
        <f t="shared" si="25"/>
        <v/>
      </c>
    </row>
    <row r="1847" spans="8:18" ht="21.2" customHeight="1">
      <c r="H1847" s="23"/>
      <c r="L1847" s="23"/>
      <c r="N1847" s="23"/>
      <c r="R1847" s="9" t="str">
        <f t="shared" si="25"/>
        <v/>
      </c>
    </row>
    <row r="1848" spans="8:18" ht="21.2" customHeight="1">
      <c r="H1848" s="23"/>
      <c r="L1848" s="23"/>
      <c r="N1848" s="23"/>
      <c r="R1848" s="9" t="str">
        <f t="shared" si="25"/>
        <v/>
      </c>
    </row>
    <row r="1849" spans="8:18" ht="21.2" customHeight="1">
      <c r="H1849" s="23"/>
      <c r="L1849" s="23"/>
      <c r="N1849" s="23"/>
      <c r="R1849" s="9" t="str">
        <f t="shared" si="25"/>
        <v/>
      </c>
    </row>
    <row r="1850" spans="8:18" ht="21.2" customHeight="1">
      <c r="H1850" s="23"/>
      <c r="L1850" s="23"/>
      <c r="N1850" s="23"/>
      <c r="R1850" s="9" t="str">
        <f t="shared" si="25"/>
        <v/>
      </c>
    </row>
    <row r="1851" spans="8:18" ht="21.2" customHeight="1">
      <c r="H1851" s="23"/>
      <c r="L1851" s="23"/>
      <c r="N1851" s="23"/>
      <c r="R1851" s="9" t="str">
        <f t="shared" si="25"/>
        <v/>
      </c>
    </row>
    <row r="1852" spans="8:18" ht="21.2" customHeight="1">
      <c r="H1852" s="23"/>
      <c r="L1852" s="23"/>
      <c r="N1852" s="23"/>
      <c r="R1852" s="9" t="str">
        <f t="shared" si="25"/>
        <v/>
      </c>
    </row>
    <row r="1853" spans="8:18" ht="21.2" customHeight="1">
      <c r="H1853" s="23"/>
      <c r="L1853" s="23"/>
      <c r="N1853" s="23"/>
      <c r="R1853" s="9" t="str">
        <f t="shared" si="25"/>
        <v/>
      </c>
    </row>
    <row r="1854" spans="8:18" ht="21.2" customHeight="1">
      <c r="H1854" s="23"/>
      <c r="L1854" s="23"/>
      <c r="N1854" s="23"/>
      <c r="R1854" s="9" t="str">
        <f t="shared" ref="R1854:R1917" si="26">IF(D1854&lt;&gt;"", D1854 &amp; "|" &amp; C1854, "")</f>
        <v/>
      </c>
    </row>
    <row r="1855" spans="8:18" ht="21.2" customHeight="1">
      <c r="H1855" s="23"/>
      <c r="L1855" s="23"/>
      <c r="N1855" s="23"/>
      <c r="R1855" s="9" t="str">
        <f t="shared" si="26"/>
        <v/>
      </c>
    </row>
    <row r="1856" spans="8:18" ht="21.2" customHeight="1">
      <c r="H1856" s="23"/>
      <c r="L1856" s="23"/>
      <c r="N1856" s="23"/>
      <c r="R1856" s="9" t="str">
        <f t="shared" si="26"/>
        <v/>
      </c>
    </row>
    <row r="1857" spans="8:18" ht="21.2" customHeight="1">
      <c r="H1857" s="23"/>
      <c r="L1857" s="23"/>
      <c r="N1857" s="23"/>
      <c r="R1857" s="9" t="str">
        <f t="shared" si="26"/>
        <v/>
      </c>
    </row>
    <row r="1858" spans="8:18" ht="21.2" customHeight="1">
      <c r="H1858" s="23"/>
      <c r="L1858" s="23"/>
      <c r="N1858" s="23"/>
      <c r="R1858" s="9" t="str">
        <f t="shared" si="26"/>
        <v/>
      </c>
    </row>
    <row r="1859" spans="8:18" ht="21.2" customHeight="1">
      <c r="H1859" s="23"/>
      <c r="L1859" s="23"/>
      <c r="N1859" s="23"/>
      <c r="R1859" s="9" t="str">
        <f t="shared" si="26"/>
        <v/>
      </c>
    </row>
    <row r="1860" spans="8:18" ht="21.2" customHeight="1">
      <c r="H1860" s="23"/>
      <c r="L1860" s="23"/>
      <c r="N1860" s="23"/>
      <c r="R1860" s="9" t="str">
        <f t="shared" si="26"/>
        <v/>
      </c>
    </row>
    <row r="1861" spans="8:18" ht="21.2" customHeight="1">
      <c r="H1861" s="23"/>
      <c r="L1861" s="23"/>
      <c r="N1861" s="23"/>
      <c r="R1861" s="9" t="str">
        <f t="shared" si="26"/>
        <v/>
      </c>
    </row>
    <row r="1862" spans="8:18" ht="21.2" customHeight="1">
      <c r="H1862" s="23"/>
      <c r="L1862" s="23"/>
      <c r="N1862" s="23"/>
      <c r="R1862" s="9" t="str">
        <f t="shared" si="26"/>
        <v/>
      </c>
    </row>
    <row r="1863" spans="8:18" ht="21.2" customHeight="1">
      <c r="H1863" s="23"/>
      <c r="L1863" s="23"/>
      <c r="N1863" s="23"/>
      <c r="R1863" s="9" t="str">
        <f t="shared" si="26"/>
        <v/>
      </c>
    </row>
    <row r="1864" spans="8:18" ht="21.2" customHeight="1">
      <c r="H1864" s="23"/>
      <c r="L1864" s="23"/>
      <c r="N1864" s="23"/>
      <c r="R1864" s="9" t="str">
        <f t="shared" si="26"/>
        <v/>
      </c>
    </row>
    <row r="1865" spans="8:18" ht="21.2" customHeight="1">
      <c r="H1865" s="23"/>
      <c r="L1865" s="23"/>
      <c r="N1865" s="23"/>
      <c r="R1865" s="9" t="str">
        <f t="shared" si="26"/>
        <v/>
      </c>
    </row>
    <row r="1866" spans="8:18" ht="21.2" customHeight="1">
      <c r="H1866" s="23"/>
      <c r="L1866" s="23"/>
      <c r="N1866" s="23"/>
      <c r="R1866" s="9" t="str">
        <f t="shared" si="26"/>
        <v/>
      </c>
    </row>
    <row r="1867" spans="8:18" ht="21.2" customHeight="1">
      <c r="H1867" s="23"/>
      <c r="L1867" s="23"/>
      <c r="N1867" s="23"/>
      <c r="R1867" s="9" t="str">
        <f t="shared" si="26"/>
        <v/>
      </c>
    </row>
    <row r="1868" spans="8:18" ht="21.2" customHeight="1">
      <c r="H1868" s="23"/>
      <c r="L1868" s="23"/>
      <c r="N1868" s="23"/>
      <c r="R1868" s="9" t="str">
        <f t="shared" si="26"/>
        <v/>
      </c>
    </row>
    <row r="1869" spans="8:18" ht="21.2" customHeight="1">
      <c r="H1869" s="23"/>
      <c r="L1869" s="23"/>
      <c r="N1869" s="23"/>
      <c r="R1869" s="9" t="str">
        <f t="shared" si="26"/>
        <v/>
      </c>
    </row>
    <row r="1870" spans="8:18" ht="21.2" customHeight="1">
      <c r="H1870" s="23"/>
      <c r="L1870" s="23"/>
      <c r="N1870" s="23"/>
      <c r="R1870" s="9" t="str">
        <f t="shared" si="26"/>
        <v/>
      </c>
    </row>
    <row r="1871" spans="8:18" ht="21.2" customHeight="1">
      <c r="H1871" s="23"/>
      <c r="L1871" s="23"/>
      <c r="N1871" s="23"/>
      <c r="R1871" s="9" t="str">
        <f t="shared" si="26"/>
        <v/>
      </c>
    </row>
    <row r="1872" spans="8:18" ht="21.2" customHeight="1">
      <c r="H1872" s="23"/>
      <c r="L1872" s="23"/>
      <c r="N1872" s="23"/>
      <c r="R1872" s="9" t="str">
        <f t="shared" si="26"/>
        <v/>
      </c>
    </row>
    <row r="1873" spans="8:18" ht="21.2" customHeight="1">
      <c r="H1873" s="23"/>
      <c r="L1873" s="23"/>
      <c r="N1873" s="23"/>
      <c r="R1873" s="9" t="str">
        <f t="shared" si="26"/>
        <v/>
      </c>
    </row>
    <row r="1874" spans="8:18" ht="21.2" customHeight="1">
      <c r="H1874" s="23"/>
      <c r="L1874" s="23"/>
      <c r="N1874" s="23"/>
      <c r="R1874" s="9" t="str">
        <f t="shared" si="26"/>
        <v/>
      </c>
    </row>
    <row r="1875" spans="8:18" ht="21.2" customHeight="1">
      <c r="H1875" s="23"/>
      <c r="L1875" s="23"/>
      <c r="N1875" s="23"/>
      <c r="R1875" s="9" t="str">
        <f t="shared" si="26"/>
        <v/>
      </c>
    </row>
    <row r="1876" spans="8:18" ht="21.2" customHeight="1">
      <c r="H1876" s="23"/>
      <c r="L1876" s="23"/>
      <c r="N1876" s="23"/>
      <c r="R1876" s="9" t="str">
        <f t="shared" si="26"/>
        <v/>
      </c>
    </row>
    <row r="1877" spans="8:18" ht="21.2" customHeight="1">
      <c r="H1877" s="23"/>
      <c r="L1877" s="23"/>
      <c r="N1877" s="23"/>
      <c r="R1877" s="9" t="str">
        <f t="shared" si="26"/>
        <v/>
      </c>
    </row>
    <row r="1878" spans="8:18" ht="21.2" customHeight="1">
      <c r="H1878" s="23"/>
      <c r="L1878" s="23"/>
      <c r="N1878" s="23"/>
      <c r="R1878" s="9" t="str">
        <f t="shared" si="26"/>
        <v/>
      </c>
    </row>
    <row r="1879" spans="8:18" ht="21.2" customHeight="1">
      <c r="H1879" s="23"/>
      <c r="L1879" s="23"/>
      <c r="N1879" s="23"/>
      <c r="R1879" s="9" t="str">
        <f t="shared" si="26"/>
        <v/>
      </c>
    </row>
    <row r="1880" spans="8:18" ht="21.2" customHeight="1">
      <c r="H1880" s="23"/>
      <c r="L1880" s="23"/>
      <c r="N1880" s="23"/>
      <c r="R1880" s="9" t="str">
        <f t="shared" si="26"/>
        <v/>
      </c>
    </row>
    <row r="1881" spans="8:18" ht="21.2" customHeight="1">
      <c r="H1881" s="23"/>
      <c r="L1881" s="23"/>
      <c r="N1881" s="23"/>
      <c r="R1881" s="9" t="str">
        <f t="shared" si="26"/>
        <v/>
      </c>
    </row>
    <row r="1882" spans="8:18" ht="21.2" customHeight="1">
      <c r="H1882" s="23"/>
      <c r="L1882" s="23"/>
      <c r="N1882" s="23"/>
      <c r="R1882" s="9" t="str">
        <f t="shared" si="26"/>
        <v/>
      </c>
    </row>
    <row r="1883" spans="8:18" ht="21.2" customHeight="1">
      <c r="H1883" s="23"/>
      <c r="L1883" s="23"/>
      <c r="N1883" s="23"/>
      <c r="R1883" s="9" t="str">
        <f t="shared" si="26"/>
        <v/>
      </c>
    </row>
    <row r="1884" spans="8:18" ht="21.2" customHeight="1">
      <c r="H1884" s="23"/>
      <c r="L1884" s="23"/>
      <c r="N1884" s="23"/>
      <c r="R1884" s="9" t="str">
        <f t="shared" si="26"/>
        <v/>
      </c>
    </row>
    <row r="1885" spans="8:18" ht="21.2" customHeight="1">
      <c r="H1885" s="23"/>
      <c r="L1885" s="23"/>
      <c r="N1885" s="23"/>
      <c r="R1885" s="9" t="str">
        <f t="shared" si="26"/>
        <v/>
      </c>
    </row>
    <row r="1886" spans="8:18" ht="21.2" customHeight="1">
      <c r="H1886" s="23"/>
      <c r="L1886" s="23"/>
      <c r="N1886" s="23"/>
      <c r="R1886" s="9" t="str">
        <f t="shared" si="26"/>
        <v/>
      </c>
    </row>
    <row r="1887" spans="8:18" ht="21.2" customHeight="1">
      <c r="H1887" s="23"/>
      <c r="L1887" s="23"/>
      <c r="N1887" s="23"/>
      <c r="R1887" s="9" t="str">
        <f t="shared" si="26"/>
        <v/>
      </c>
    </row>
    <row r="1888" spans="8:18" ht="21.2" customHeight="1">
      <c r="H1888" s="23"/>
      <c r="L1888" s="23"/>
      <c r="N1888" s="23"/>
      <c r="R1888" s="9" t="str">
        <f t="shared" si="26"/>
        <v/>
      </c>
    </row>
    <row r="1889" spans="8:18" ht="21.2" customHeight="1">
      <c r="H1889" s="23"/>
      <c r="L1889" s="23"/>
      <c r="N1889" s="23"/>
      <c r="R1889" s="9" t="str">
        <f t="shared" si="26"/>
        <v/>
      </c>
    </row>
    <row r="1890" spans="8:18" ht="21.2" customHeight="1">
      <c r="H1890" s="23"/>
      <c r="L1890" s="23"/>
      <c r="N1890" s="23"/>
      <c r="R1890" s="9" t="str">
        <f t="shared" si="26"/>
        <v/>
      </c>
    </row>
    <row r="1891" spans="8:18" ht="21.2" customHeight="1">
      <c r="H1891" s="23"/>
      <c r="L1891" s="23"/>
      <c r="N1891" s="23"/>
      <c r="R1891" s="9" t="str">
        <f t="shared" si="26"/>
        <v/>
      </c>
    </row>
    <row r="1892" spans="8:18" ht="21.2" customHeight="1">
      <c r="H1892" s="23"/>
      <c r="L1892" s="23"/>
      <c r="N1892" s="23"/>
      <c r="R1892" s="9" t="str">
        <f t="shared" si="26"/>
        <v/>
      </c>
    </row>
    <row r="1893" spans="8:18" ht="21.2" customHeight="1">
      <c r="H1893" s="23"/>
      <c r="L1893" s="23"/>
      <c r="N1893" s="23"/>
      <c r="R1893" s="9" t="str">
        <f t="shared" si="26"/>
        <v/>
      </c>
    </row>
    <row r="1894" spans="8:18" ht="21.2" customHeight="1">
      <c r="H1894" s="23"/>
      <c r="L1894" s="23"/>
      <c r="N1894" s="23"/>
      <c r="R1894" s="9" t="str">
        <f t="shared" si="26"/>
        <v/>
      </c>
    </row>
    <row r="1895" spans="8:18" ht="21.2" customHeight="1">
      <c r="H1895" s="23"/>
      <c r="L1895" s="23"/>
      <c r="N1895" s="23"/>
      <c r="R1895" s="9" t="str">
        <f t="shared" si="26"/>
        <v/>
      </c>
    </row>
    <row r="1896" spans="8:18" ht="21.2" customHeight="1">
      <c r="H1896" s="23"/>
      <c r="L1896" s="23"/>
      <c r="N1896" s="23"/>
      <c r="R1896" s="9" t="str">
        <f t="shared" si="26"/>
        <v/>
      </c>
    </row>
    <row r="1897" spans="8:18" ht="21.2" customHeight="1">
      <c r="H1897" s="23"/>
      <c r="L1897" s="23"/>
      <c r="N1897" s="23"/>
      <c r="R1897" s="9" t="str">
        <f t="shared" si="26"/>
        <v/>
      </c>
    </row>
    <row r="1898" spans="8:18" ht="21.2" customHeight="1">
      <c r="H1898" s="23"/>
      <c r="L1898" s="23"/>
      <c r="N1898" s="23"/>
      <c r="R1898" s="9" t="str">
        <f t="shared" si="26"/>
        <v/>
      </c>
    </row>
    <row r="1899" spans="8:18" ht="21.2" customHeight="1">
      <c r="H1899" s="23"/>
      <c r="L1899" s="23"/>
      <c r="N1899" s="23"/>
      <c r="R1899" s="9" t="str">
        <f t="shared" si="26"/>
        <v/>
      </c>
    </row>
    <row r="1900" spans="8:18" ht="21.2" customHeight="1">
      <c r="H1900" s="23"/>
      <c r="L1900" s="23"/>
      <c r="N1900" s="23"/>
      <c r="R1900" s="9" t="str">
        <f t="shared" si="26"/>
        <v/>
      </c>
    </row>
    <row r="1901" spans="8:18" ht="21.2" customHeight="1">
      <c r="H1901" s="23"/>
      <c r="L1901" s="23"/>
      <c r="N1901" s="23"/>
      <c r="R1901" s="9" t="str">
        <f t="shared" si="26"/>
        <v/>
      </c>
    </row>
    <row r="1902" spans="8:18" ht="21.2" customHeight="1">
      <c r="H1902" s="23"/>
      <c r="L1902" s="23"/>
      <c r="N1902" s="23"/>
      <c r="R1902" s="9" t="str">
        <f t="shared" si="26"/>
        <v/>
      </c>
    </row>
    <row r="1903" spans="8:18" ht="21.2" customHeight="1">
      <c r="H1903" s="23"/>
      <c r="L1903" s="23"/>
      <c r="N1903" s="23"/>
      <c r="R1903" s="9" t="str">
        <f t="shared" si="26"/>
        <v/>
      </c>
    </row>
    <row r="1904" spans="8:18" ht="21.2" customHeight="1">
      <c r="H1904" s="23"/>
      <c r="L1904" s="23"/>
      <c r="N1904" s="23"/>
      <c r="R1904" s="9" t="str">
        <f t="shared" si="26"/>
        <v/>
      </c>
    </row>
    <row r="1905" spans="8:18" ht="21.2" customHeight="1">
      <c r="H1905" s="23"/>
      <c r="L1905" s="23"/>
      <c r="N1905" s="23"/>
      <c r="R1905" s="9" t="str">
        <f t="shared" si="26"/>
        <v/>
      </c>
    </row>
    <row r="1906" spans="8:18" ht="21.2" customHeight="1">
      <c r="H1906" s="23"/>
      <c r="L1906" s="23"/>
      <c r="N1906" s="23"/>
      <c r="R1906" s="9" t="str">
        <f t="shared" si="26"/>
        <v/>
      </c>
    </row>
    <row r="1907" spans="8:18" ht="21.2" customHeight="1">
      <c r="H1907" s="23"/>
      <c r="L1907" s="23"/>
      <c r="N1907" s="23"/>
      <c r="R1907" s="9" t="str">
        <f t="shared" si="26"/>
        <v/>
      </c>
    </row>
    <row r="1908" spans="8:18" ht="21.2" customHeight="1">
      <c r="H1908" s="23"/>
      <c r="L1908" s="23"/>
      <c r="N1908" s="23"/>
      <c r="R1908" s="9" t="str">
        <f t="shared" si="26"/>
        <v/>
      </c>
    </row>
    <row r="1909" spans="8:18" ht="21.2" customHeight="1">
      <c r="H1909" s="23"/>
      <c r="L1909" s="23"/>
      <c r="N1909" s="23"/>
      <c r="R1909" s="9" t="str">
        <f t="shared" si="26"/>
        <v/>
      </c>
    </row>
    <row r="1910" spans="8:18" ht="21.2" customHeight="1">
      <c r="H1910" s="23"/>
      <c r="L1910" s="23"/>
      <c r="N1910" s="23"/>
      <c r="R1910" s="9" t="str">
        <f t="shared" si="26"/>
        <v/>
      </c>
    </row>
    <row r="1911" spans="8:18" ht="21.2" customHeight="1">
      <c r="H1911" s="23"/>
      <c r="L1911" s="23"/>
      <c r="N1911" s="23"/>
      <c r="R1911" s="9" t="str">
        <f t="shared" si="26"/>
        <v/>
      </c>
    </row>
    <row r="1912" spans="8:18" ht="21.2" customHeight="1">
      <c r="H1912" s="23"/>
      <c r="L1912" s="23"/>
      <c r="N1912" s="23"/>
      <c r="R1912" s="9" t="str">
        <f t="shared" si="26"/>
        <v/>
      </c>
    </row>
    <row r="1913" spans="8:18" ht="21.2" customHeight="1">
      <c r="H1913" s="23"/>
      <c r="L1913" s="23"/>
      <c r="N1913" s="23"/>
      <c r="R1913" s="9" t="str">
        <f t="shared" si="26"/>
        <v/>
      </c>
    </row>
    <row r="1914" spans="8:18" ht="21.2" customHeight="1">
      <c r="H1914" s="23"/>
      <c r="L1914" s="23"/>
      <c r="N1914" s="23"/>
      <c r="R1914" s="9" t="str">
        <f t="shared" si="26"/>
        <v/>
      </c>
    </row>
    <row r="1915" spans="8:18" ht="21.2" customHeight="1">
      <c r="H1915" s="23"/>
      <c r="L1915" s="23"/>
      <c r="N1915" s="23"/>
      <c r="R1915" s="9" t="str">
        <f t="shared" si="26"/>
        <v/>
      </c>
    </row>
    <row r="1916" spans="8:18" ht="21.2" customHeight="1">
      <c r="H1916" s="23"/>
      <c r="L1916" s="23"/>
      <c r="N1916" s="23"/>
      <c r="R1916" s="9" t="str">
        <f t="shared" si="26"/>
        <v/>
      </c>
    </row>
    <row r="1917" spans="8:18" ht="21.2" customHeight="1">
      <c r="H1917" s="23"/>
      <c r="L1917" s="23"/>
      <c r="N1917" s="23"/>
      <c r="R1917" s="9" t="str">
        <f t="shared" si="26"/>
        <v/>
      </c>
    </row>
    <row r="1918" spans="8:18" ht="21.2" customHeight="1">
      <c r="H1918" s="23"/>
      <c r="L1918" s="23"/>
      <c r="N1918" s="23"/>
      <c r="R1918" s="9" t="str">
        <f t="shared" ref="R1918:R1956" si="27">IF(D1918&lt;&gt;"", D1918 &amp; "|" &amp; C1918, "")</f>
        <v/>
      </c>
    </row>
    <row r="1919" spans="8:18" ht="21.2" customHeight="1">
      <c r="H1919" s="23"/>
      <c r="L1919" s="23"/>
      <c r="N1919" s="23"/>
      <c r="R1919" s="9" t="str">
        <f t="shared" si="27"/>
        <v/>
      </c>
    </row>
    <row r="1920" spans="8:18" ht="21.2" customHeight="1">
      <c r="H1920" s="23"/>
      <c r="L1920" s="23"/>
      <c r="N1920" s="23"/>
      <c r="R1920" s="9" t="str">
        <f t="shared" si="27"/>
        <v/>
      </c>
    </row>
    <row r="1921" spans="8:18" ht="21.2" customHeight="1">
      <c r="H1921" s="23"/>
      <c r="L1921" s="23"/>
      <c r="N1921" s="23"/>
      <c r="R1921" s="9" t="str">
        <f t="shared" si="27"/>
        <v/>
      </c>
    </row>
    <row r="1922" spans="8:18" ht="21.2" customHeight="1">
      <c r="H1922" s="23"/>
      <c r="L1922" s="23"/>
      <c r="N1922" s="23"/>
      <c r="R1922" s="9" t="str">
        <f t="shared" si="27"/>
        <v/>
      </c>
    </row>
    <row r="1923" spans="8:18" ht="21.2" customHeight="1">
      <c r="H1923" s="23"/>
      <c r="L1923" s="23"/>
      <c r="N1923" s="23"/>
      <c r="R1923" s="9" t="str">
        <f t="shared" si="27"/>
        <v/>
      </c>
    </row>
    <row r="1924" spans="8:18" ht="21.2" customHeight="1">
      <c r="H1924" s="23"/>
      <c r="L1924" s="23"/>
      <c r="N1924" s="23"/>
      <c r="R1924" s="9" t="str">
        <f t="shared" si="27"/>
        <v/>
      </c>
    </row>
    <row r="1925" spans="8:18" ht="21.2" customHeight="1">
      <c r="H1925" s="23"/>
      <c r="L1925" s="23"/>
      <c r="N1925" s="23"/>
      <c r="R1925" s="9" t="str">
        <f t="shared" si="27"/>
        <v/>
      </c>
    </row>
    <row r="1926" spans="8:18" ht="21.2" customHeight="1">
      <c r="H1926" s="23"/>
      <c r="L1926" s="23"/>
      <c r="N1926" s="23"/>
      <c r="R1926" s="9" t="str">
        <f t="shared" si="27"/>
        <v/>
      </c>
    </row>
    <row r="1927" spans="8:18" ht="21.2" customHeight="1">
      <c r="H1927" s="23"/>
      <c r="L1927" s="23"/>
      <c r="N1927" s="23"/>
      <c r="R1927" s="9" t="str">
        <f t="shared" si="27"/>
        <v/>
      </c>
    </row>
    <row r="1928" spans="8:18" ht="21.2" customHeight="1">
      <c r="H1928" s="23"/>
      <c r="L1928" s="23"/>
      <c r="N1928" s="23"/>
      <c r="R1928" s="9" t="str">
        <f t="shared" si="27"/>
        <v/>
      </c>
    </row>
    <row r="1929" spans="8:18" ht="21.2" customHeight="1">
      <c r="H1929" s="23"/>
      <c r="L1929" s="23"/>
      <c r="N1929" s="23"/>
      <c r="R1929" s="9" t="str">
        <f t="shared" si="27"/>
        <v/>
      </c>
    </row>
    <row r="1930" spans="8:18" ht="21.2" customHeight="1">
      <c r="H1930" s="23"/>
      <c r="L1930" s="23"/>
      <c r="N1930" s="23"/>
      <c r="R1930" s="9" t="str">
        <f t="shared" si="27"/>
        <v/>
      </c>
    </row>
    <row r="1931" spans="8:18" ht="21.2" customHeight="1">
      <c r="H1931" s="23"/>
      <c r="L1931" s="23"/>
      <c r="N1931" s="23"/>
      <c r="R1931" s="9" t="str">
        <f t="shared" si="27"/>
        <v/>
      </c>
    </row>
    <row r="1932" spans="8:18" ht="21.2" customHeight="1">
      <c r="H1932" s="23"/>
      <c r="L1932" s="23"/>
      <c r="N1932" s="23"/>
      <c r="R1932" s="9" t="str">
        <f t="shared" si="27"/>
        <v/>
      </c>
    </row>
    <row r="1933" spans="8:18" ht="21.2" customHeight="1">
      <c r="H1933" s="23"/>
      <c r="L1933" s="23"/>
      <c r="N1933" s="23"/>
      <c r="R1933" s="9" t="str">
        <f t="shared" si="27"/>
        <v/>
      </c>
    </row>
    <row r="1934" spans="8:18" ht="21.2" customHeight="1">
      <c r="H1934" s="23"/>
      <c r="L1934" s="23"/>
      <c r="N1934" s="23"/>
      <c r="R1934" s="9" t="str">
        <f t="shared" si="27"/>
        <v/>
      </c>
    </row>
    <row r="1935" spans="8:18" ht="21.2" customHeight="1">
      <c r="H1935" s="23"/>
      <c r="L1935" s="23"/>
      <c r="N1935" s="23"/>
      <c r="R1935" s="9" t="str">
        <f t="shared" si="27"/>
        <v/>
      </c>
    </row>
    <row r="1936" spans="8:18" ht="21.2" customHeight="1">
      <c r="H1936" s="23"/>
      <c r="L1936" s="23"/>
      <c r="N1936" s="23"/>
      <c r="R1936" s="9" t="str">
        <f t="shared" si="27"/>
        <v/>
      </c>
    </row>
    <row r="1937" spans="8:18" ht="21.2" customHeight="1">
      <c r="H1937" s="23"/>
      <c r="L1937" s="23"/>
      <c r="N1937" s="23"/>
      <c r="R1937" s="9" t="str">
        <f t="shared" si="27"/>
        <v/>
      </c>
    </row>
    <row r="1938" spans="8:18" ht="21.2" customHeight="1">
      <c r="H1938" s="23"/>
      <c r="L1938" s="23"/>
      <c r="N1938" s="23"/>
      <c r="R1938" s="9" t="str">
        <f t="shared" si="27"/>
        <v/>
      </c>
    </row>
    <row r="1939" spans="8:18" ht="21.2" customHeight="1">
      <c r="H1939" s="23"/>
      <c r="L1939" s="23"/>
      <c r="N1939" s="23"/>
      <c r="R1939" s="9" t="str">
        <f t="shared" si="27"/>
        <v/>
      </c>
    </row>
    <row r="1940" spans="8:18" ht="21.2" customHeight="1">
      <c r="H1940" s="23"/>
      <c r="L1940" s="23"/>
      <c r="N1940" s="23"/>
      <c r="R1940" s="9" t="str">
        <f t="shared" si="27"/>
        <v/>
      </c>
    </row>
    <row r="1941" spans="8:18" ht="21.2" customHeight="1">
      <c r="H1941" s="23"/>
      <c r="L1941" s="23"/>
      <c r="N1941" s="23"/>
      <c r="R1941" s="9" t="str">
        <f t="shared" si="27"/>
        <v/>
      </c>
    </row>
    <row r="1942" spans="8:18" ht="21.2" customHeight="1">
      <c r="H1942" s="23"/>
      <c r="L1942" s="23"/>
      <c r="N1942" s="23"/>
      <c r="R1942" s="9" t="str">
        <f t="shared" si="27"/>
        <v/>
      </c>
    </row>
    <row r="1943" spans="8:18" ht="21.2" customHeight="1">
      <c r="H1943" s="23"/>
      <c r="L1943" s="23"/>
      <c r="N1943" s="23"/>
      <c r="R1943" s="9" t="str">
        <f t="shared" si="27"/>
        <v/>
      </c>
    </row>
    <row r="1944" spans="8:18" ht="21.2" customHeight="1">
      <c r="H1944" s="23"/>
      <c r="L1944" s="23"/>
      <c r="N1944" s="23"/>
      <c r="R1944" s="9" t="str">
        <f t="shared" si="27"/>
        <v/>
      </c>
    </row>
    <row r="1945" spans="8:18" ht="21.2" customHeight="1">
      <c r="H1945" s="23"/>
      <c r="L1945" s="23"/>
      <c r="N1945" s="23"/>
      <c r="R1945" s="9" t="str">
        <f t="shared" si="27"/>
        <v/>
      </c>
    </row>
    <row r="1946" spans="8:18" ht="21.2" customHeight="1">
      <c r="H1946" s="23"/>
      <c r="L1946" s="23"/>
      <c r="N1946" s="23"/>
      <c r="R1946" s="9" t="str">
        <f t="shared" si="27"/>
        <v/>
      </c>
    </row>
    <row r="1947" spans="8:18" ht="21.2" customHeight="1">
      <c r="H1947" s="23"/>
      <c r="L1947" s="23"/>
      <c r="N1947" s="23"/>
      <c r="R1947" s="9" t="str">
        <f t="shared" si="27"/>
        <v/>
      </c>
    </row>
    <row r="1948" spans="8:18" ht="21.2" customHeight="1">
      <c r="H1948" s="23"/>
      <c r="L1948" s="23"/>
      <c r="N1948" s="23"/>
      <c r="R1948" s="9" t="str">
        <f t="shared" si="27"/>
        <v/>
      </c>
    </row>
    <row r="1949" spans="8:18" ht="21.2" customHeight="1">
      <c r="H1949" s="23"/>
      <c r="L1949" s="23"/>
      <c r="N1949" s="23"/>
      <c r="R1949" s="9" t="str">
        <f t="shared" si="27"/>
        <v/>
      </c>
    </row>
    <row r="1950" spans="8:18" ht="21.2" customHeight="1">
      <c r="H1950" s="23"/>
      <c r="L1950" s="23"/>
      <c r="N1950" s="23"/>
      <c r="R1950" s="9" t="str">
        <f t="shared" si="27"/>
        <v/>
      </c>
    </row>
    <row r="1951" spans="8:18" ht="21.2" customHeight="1">
      <c r="H1951" s="23"/>
      <c r="L1951" s="23"/>
      <c r="N1951" s="23"/>
      <c r="R1951" s="9" t="str">
        <f t="shared" si="27"/>
        <v/>
      </c>
    </row>
    <row r="1952" spans="8:18" ht="21.2" customHeight="1">
      <c r="H1952" s="23"/>
      <c r="L1952" s="23"/>
      <c r="N1952" s="23"/>
      <c r="R1952" s="9" t="str">
        <f t="shared" si="27"/>
        <v/>
      </c>
    </row>
    <row r="1953" spans="8:18" ht="21.2" customHeight="1">
      <c r="H1953" s="23"/>
      <c r="L1953" s="23"/>
      <c r="N1953" s="23"/>
      <c r="R1953" s="9" t="str">
        <f t="shared" si="27"/>
        <v/>
      </c>
    </row>
    <row r="1954" spans="8:18" ht="21.2" customHeight="1">
      <c r="H1954" s="23"/>
      <c r="L1954" s="23"/>
      <c r="N1954" s="23"/>
      <c r="R1954" s="9" t="str">
        <f t="shared" si="27"/>
        <v/>
      </c>
    </row>
    <row r="1955" spans="8:18" ht="21.2" customHeight="1">
      <c r="H1955" s="23"/>
      <c r="L1955" s="23"/>
      <c r="N1955" s="23"/>
      <c r="R1955" s="9" t="str">
        <f t="shared" si="27"/>
        <v/>
      </c>
    </row>
    <row r="1956" spans="8:18" ht="21.2" customHeight="1">
      <c r="H1956" s="23"/>
      <c r="L1956" s="23"/>
      <c r="N1956" s="23"/>
      <c r="R1956" s="9" t="str">
        <f t="shared" si="27"/>
        <v/>
      </c>
    </row>
  </sheetData>
  <sheetProtection selectLockedCells="1" sort="0" autoFilter="0"/>
  <mergeCells count="1">
    <mergeCell ref="E2:I2"/>
  </mergeCells>
  <conditionalFormatting sqref="B1:H1 B2:E2 B3:N3 B1590:D1590 F1590:H1590 B1591:H1591 B1592:C1592 E1592 F1592:H1593 B1593:D1593 B1594:H1048576">
    <cfRule type="expression" dxfId="21" priority="23">
      <formula>AND(ISEVEN(ROW($B1)), ROW($B1)&gt;4)</formula>
    </cfRule>
  </conditionalFormatting>
  <conditionalFormatting sqref="D563:D566">
    <cfRule type="duplicateValues" dxfId="19" priority="75"/>
  </conditionalFormatting>
  <conditionalFormatting sqref="D737:D738">
    <cfRule type="duplicateValues" dxfId="18" priority="4"/>
  </conditionalFormatting>
  <conditionalFormatting sqref="D746:D751">
    <cfRule type="duplicateValues" dxfId="17" priority="1"/>
  </conditionalFormatting>
  <conditionalFormatting sqref="E1593">
    <cfRule type="expression" dxfId="15" priority="24">
      <formula>AND(ISEVEN(ROW($B1592)), ROW($B1592)&gt;4)</formula>
    </cfRule>
  </conditionalFormatting>
  <dataValidations count="8">
    <dataValidation type="custom" allowBlank="1" showDropDown="1" showInputMessage="1" showErrorMessage="1" errorTitle="Invalid ZIP Code" error="Please enter a valid ZIP code in format: 12345 or 12345-6789" promptTitle="ZIP Code Entry" prompt="Enter a 5-digit ZIP code (12345) or 9-digit ZIP+4 code (12345-6789)" sqref="M5:M186 M188:M423 M425:M1589" xr:uid="{F9829C6C-91C1-4CAF-B969-B2BA24EAEDB3}">
      <formula1>OR(AND(LEN(M5)=5,ISNUMBER(--M5)),AND(LEN(M5)=10,ISNUMBER(--LEFT(M5,5)),ISNUMBER(--RIGHT(M5,4)),MID(M5,6,1)="-"))</formula1>
    </dataValidation>
    <dataValidation type="list" allowBlank="1" showInputMessage="1" showErrorMessage="1" errorTitle="Invalid format for US state" error="This not a US State, please try again and choose from the dropwdown. " promptTitle="Choose a US State" prompt="Please choose a US state from the dropdown. " sqref="L5:L1589" xr:uid="{75DFDC55-D2CB-49F4-A74C-D13E52083459}">
      <formula1>"AL,AK,AZ,AR,CA,CO,CT,DE,FL,GA,HI,ID,IL,IN,IA,KS,KY,LA,ME,MD,MA,MI,MN,MS,MO,MT,NE,NV,NH,NJ,NM,NY,NC,ND,OH,OK,OR,PA,RI,SC,SD,TN,TX,UT,VT,VA,WA,WV,WI,WY"</formula1>
    </dataValidation>
    <dataValidation allowBlank="1" showErrorMessage="1" error="Not an Option" sqref="F684:F769 F821:F829 F831 F910:F1589 F5:F671" xr:uid="{117552F4-CFF6-4C5C-B3C5-202B3124E4F5}"/>
    <dataValidation allowBlank="1" sqref="B752:B1589 B5:B745" xr:uid="{2AF8BE9B-4988-4B20-8C8B-CA2BC691C57A}"/>
    <dataValidation type="list" allowBlank="1" showInputMessage="1" showErrorMessage="1" sqref="B746:B751" xr:uid="{A306ACC8-F60F-4065-A0F8-A02C412D3596}">
      <formula1>PriorityList</formula1>
    </dataValidation>
    <dataValidation type="list" allowBlank="1" showInputMessage="1" showErrorMessage="1" promptTitle="Select Position" prompt="Select position from dropdown._x000a_Missing options? Update Dropdowns sheet._x000a__x000a_Note: Non-dropdown entries turn red._x000a_" sqref="E5:E1590" xr:uid="{5D6BB156-8431-4C89-AA02-909C1CD6C591}">
      <formula1>PositionList</formula1>
    </dataValidation>
    <dataValidation type="list" allowBlank="1" showInputMessage="1" showErrorMessage="1" promptTitle="Select Primary Account Manager" prompt="Select an Account Manager from the dropdown_x000a_For new entries, update the &quot;Dropdowns&quot; sheet._x000a__x000a_Note: Cell will turn red if text is entered that is not in the dropdown list._x000a_" sqref="H5:H1589" xr:uid="{DA4AFB97-C4E0-491E-BB1E-6BEC7471D9CD}">
      <formula1>AcctManagerList</formula1>
    </dataValidation>
    <dataValidation type="list" allowBlank="1" showInputMessage="1" showErrorMessage="1" sqref="D5:D934 D1010:D1589" xr:uid="{12B5E204-85D2-4338-BD78-2F835C8353F6}">
      <formula1>OperatorList</formula1>
    </dataValidation>
  </dataValidations>
  <hyperlinks>
    <hyperlink ref="F474" r:id="rId1" xr:uid="{18BF7B92-C146-2E47-BE34-830BD3E17DDA}"/>
    <hyperlink ref="F546" r:id="rId2" xr:uid="{7DE50137-2AE0-42FA-896E-51A8758A1530}"/>
    <hyperlink ref="F580" r:id="rId3" xr:uid="{D58BB606-7234-41BC-A96F-AA46C1511789}"/>
    <hyperlink ref="F581" r:id="rId4" xr:uid="{E637E1CF-294F-46D9-9A05-D1ED88160080}"/>
    <hyperlink ref="F582" r:id="rId5" xr:uid="{72DE1C5D-6307-40E7-A83F-43C13C96FA50}"/>
    <hyperlink ref="F583" r:id="rId6" xr:uid="{524D6C80-7676-461E-AD69-D9CCD3033188}"/>
    <hyperlink ref="F584" r:id="rId7" xr:uid="{F7ECF81A-A51F-42E4-8A5C-0CEF6BA2A486}"/>
    <hyperlink ref="F586" r:id="rId8" xr:uid="{C07DA916-F806-4ED3-ADC9-207A6EF60960}"/>
    <hyperlink ref="F585" r:id="rId9" xr:uid="{388C15DC-8402-4885-A0F2-C5955D8CDB0C}"/>
    <hyperlink ref="F587" r:id="rId10" xr:uid="{80911547-00D0-4EDA-9AEF-32418E2959CD}"/>
    <hyperlink ref="F589" r:id="rId11" xr:uid="{8CFA613B-0C0E-4C2D-9479-897DE354309F}"/>
    <hyperlink ref="F590" r:id="rId12" xr:uid="{55EEAEB7-7D56-40C4-A5BF-ED32B712C0DD}"/>
    <hyperlink ref="C595" r:id="rId13" xr:uid="{0A28586D-2D13-4D6A-8344-678B895E0E2A}"/>
    <hyperlink ref="C596" r:id="rId14" xr:uid="{46384B86-1E4D-435B-9A64-7D61A3CB0D20}"/>
    <hyperlink ref="F605" r:id="rId15" xr:uid="{5748CE1E-8123-4168-BB15-8EB09A7726F1}"/>
    <hyperlink ref="F606" r:id="rId16" xr:uid="{260AF556-C576-4AE1-A0DA-3AFC514A4924}"/>
    <hyperlink ref="F625" r:id="rId17" xr:uid="{8D17BD40-EAE4-4D5C-8D36-D0A2C3364EA8}"/>
    <hyperlink ref="F626" r:id="rId18" xr:uid="{2E3E8207-8B25-42E0-B051-C525DEC0BA7D}"/>
    <hyperlink ref="F685" r:id="rId19" xr:uid="{E8FFA48E-89A9-4B51-B6A9-0AAC83C3EAA4}"/>
    <hyperlink ref="F692" r:id="rId20" xr:uid="{45CECCFD-308C-4955-86B2-8EB4CA2B29C8}"/>
    <hyperlink ref="F693" r:id="rId21" xr:uid="{36E9C2E6-7492-4ABC-AAB6-AD1B0F54BBD2}"/>
    <hyperlink ref="F697" r:id="rId22" xr:uid="{54B8EA61-A4D5-42A0-8BB4-58B8C466AB2C}"/>
    <hyperlink ref="F698" r:id="rId23" xr:uid="{5A59C4BC-C25A-46B3-9278-2197B0A79982}"/>
    <hyperlink ref="F701" r:id="rId24" xr:uid="{AFC71014-FFBB-4484-A828-51B6366D33DC}"/>
    <hyperlink ref="F704" r:id="rId25" xr:uid="{0E4C09EF-E9AB-4D30-BB1A-A23E45B27E0A}"/>
    <hyperlink ref="F705" r:id="rId26" xr:uid="{558AC435-1522-42AC-B310-6444FA25E084}"/>
    <hyperlink ref="F706" r:id="rId27" xr:uid="{4412FF5A-13D6-4D4B-BB34-4327D4B7F847}"/>
    <hyperlink ref="F707" r:id="rId28" xr:uid="{733B2DF0-8737-47DF-85E5-2D9597BA5074}"/>
    <hyperlink ref="F708" r:id="rId29" xr:uid="{C2CE3E85-2451-4BE6-8E9F-D257B07E6A87}"/>
    <hyperlink ref="F709" r:id="rId30" xr:uid="{C6F954BB-499D-4D1E-AA8E-AE6C52B23533}"/>
    <hyperlink ref="F710" r:id="rId31" xr:uid="{BD25D0C3-96C6-4A1D-BF81-9AD94196383F}"/>
    <hyperlink ref="F712" r:id="rId32" xr:uid="{3FA9FF96-269D-401C-A588-36621B867684}"/>
    <hyperlink ref="F722" r:id="rId33" xr:uid="{543526BC-DB39-4B32-8F36-7A8F538C79E2}"/>
    <hyperlink ref="F723" r:id="rId34" xr:uid="{87E72D33-7039-4E0F-9CBB-DDFDE62DE749}"/>
    <hyperlink ref="F724" r:id="rId35" xr:uid="{C0CBA1BD-AEF2-44C0-A2B5-B133F4CBDABF}"/>
    <hyperlink ref="F725" r:id="rId36" xr:uid="{31E65E25-0D69-4095-8CE2-368910FB141C}"/>
    <hyperlink ref="F726" r:id="rId37" xr:uid="{B8854BDF-22C4-49DE-96AE-7407AD30EA04}"/>
    <hyperlink ref="F728" r:id="rId38" xr:uid="{0003947F-34B8-4244-97CC-C10542F2DA92}"/>
    <hyperlink ref="F729" r:id="rId39" xr:uid="{B79B2CDD-5EAA-4E87-8C8A-BF021A3CDE92}"/>
    <hyperlink ref="F730" r:id="rId40" xr:uid="{31567BE6-6B0B-4082-943E-47989DC26FB6}"/>
    <hyperlink ref="F731" r:id="rId41" xr:uid="{C28C21C9-AAE8-4D8F-AA38-324252C5ED51}"/>
    <hyperlink ref="F732" r:id="rId42" xr:uid="{98385881-BA48-42B7-ACB7-4B37AD37CC89}"/>
    <hyperlink ref="F742" r:id="rId43" xr:uid="{8075F6CA-5569-46A6-940F-D401BFB76F94}"/>
    <hyperlink ref="F754" r:id="rId44" xr:uid="{14314C1C-8748-4D9D-AF3F-11C537AE0135}"/>
    <hyperlink ref="F755" r:id="rId45" xr:uid="{C979A08B-AEF7-4E2C-9782-CA8EFE840146}"/>
    <hyperlink ref="F756" r:id="rId46" xr:uid="{43C505F7-35BF-467B-966E-4BB62CAE3709}"/>
    <hyperlink ref="F760" r:id="rId47" xr:uid="{C9BFADAF-0127-4D7E-B2DA-12EC1F3E8C57}"/>
    <hyperlink ref="F762" r:id="rId48" xr:uid="{B0B19F09-7383-4F95-9968-0AA691DD62BD}"/>
    <hyperlink ref="F765" r:id="rId49" xr:uid="{621ECA20-0878-44A4-838F-ABA62C788403}"/>
    <hyperlink ref="F764" r:id="rId50" xr:uid="{A3ACE6E2-D406-41B1-AAF6-8EBEAB31D3F9}"/>
    <hyperlink ref="F763" r:id="rId51" xr:uid="{A8350FC7-5F63-40B0-86D4-5498506F903C}"/>
    <hyperlink ref="F766" r:id="rId52" xr:uid="{09D4BAB9-FADD-4849-AF85-C0C9B709CE65}"/>
    <hyperlink ref="F767" r:id="rId53" xr:uid="{EE5C0DEB-93CA-41F4-A1BF-613E42AB5005}"/>
    <hyperlink ref="F768" r:id="rId54" xr:uid="{4F900966-4E9E-4EF5-9D9B-1F94560229D3}"/>
    <hyperlink ref="F822" r:id="rId55" xr:uid="{016802B7-E354-46F9-BD33-41C24FAF000C}"/>
    <hyperlink ref="F824" r:id="rId56" xr:uid="{0646F7D3-E345-4BA6-9503-B52F5AB02AF9}"/>
    <hyperlink ref="F826" r:id="rId57" xr:uid="{16F0CFF2-B034-4B06-B060-C0132DA98371}"/>
    <hyperlink ref="F827" r:id="rId58" xr:uid="{65D235DA-8F99-4DC8-9A8F-99BD9E81A46E}"/>
    <hyperlink ref="F828" r:id="rId59" xr:uid="{3C627FAF-41BC-4FF4-A946-41A57BDCD907}"/>
    <hyperlink ref="F829" r:id="rId60" xr:uid="{5D45CEAE-305B-4815-AD77-147333E6D0C7}"/>
    <hyperlink ref="F830" r:id="rId61" xr:uid="{14776662-0E49-4860-A77D-73C8B7AD9615}"/>
    <hyperlink ref="F832" r:id="rId62" xr:uid="{0F100597-E587-4DBE-A695-261E59C01226}"/>
    <hyperlink ref="F833" r:id="rId63" xr:uid="{51CE7009-4A09-41BA-A2B7-00F3C2669B41}"/>
    <hyperlink ref="F834" r:id="rId64" xr:uid="{ABFFA1D2-F9E7-4B27-8C57-D78757FBC138}"/>
    <hyperlink ref="F835" r:id="rId65" xr:uid="{84A77781-E6B0-4AFC-BA05-D899B50436AD}"/>
    <hyperlink ref="F836" r:id="rId66" xr:uid="{0E3C5A30-6513-49F6-9562-A2BD211AF4CF}"/>
    <hyperlink ref="F837" r:id="rId67" xr:uid="{7B7B228B-F9F3-4DD5-8565-C5CB3896AABE}"/>
    <hyperlink ref="F838" r:id="rId68" xr:uid="{02846CF5-327C-40C3-A009-17E76B5A2B88}"/>
    <hyperlink ref="F839" r:id="rId69" xr:uid="{D570E41A-4D05-48A1-9EDD-FFEF64F3A338}"/>
    <hyperlink ref="F840" r:id="rId70" xr:uid="{D3FBB800-6031-4BA9-9D11-FE0E5DC03783}"/>
    <hyperlink ref="F841" r:id="rId71" xr:uid="{1EFEC071-992D-4AD9-BB81-DFDB6AC0AC66}"/>
    <hyperlink ref="F842" r:id="rId72" xr:uid="{08B1357E-8DB8-4557-8AFD-B068F43A116F}"/>
    <hyperlink ref="F843" r:id="rId73" xr:uid="{A14D7C10-BE3C-4B1A-9C8F-190C2643DB34}"/>
    <hyperlink ref="F844" r:id="rId74" xr:uid="{7588FB9B-EA6D-4393-BBE7-C181F42C292F}"/>
    <hyperlink ref="F845" r:id="rId75" xr:uid="{2AC01F42-3188-494A-B6DA-73DB806C593B}"/>
    <hyperlink ref="F846" r:id="rId76" xr:uid="{5E7C585E-B305-45CD-84FC-E696581DBFA7}"/>
    <hyperlink ref="F847" r:id="rId77" xr:uid="{35579BAE-5DB9-48D1-82D7-9B6962B09232}"/>
    <hyperlink ref="F848" r:id="rId78" xr:uid="{8E66E7FD-3D1C-462D-A406-D6854DBF170D}"/>
    <hyperlink ref="F849" r:id="rId79" xr:uid="{696DFDBF-C1EE-4AB4-8BD3-17FD79C39814}"/>
    <hyperlink ref="F850" r:id="rId80" xr:uid="{FD31F24A-42FE-449B-B132-0A89BC32AC17}"/>
    <hyperlink ref="F851" r:id="rId81" xr:uid="{A2EEB436-F2C4-410B-B570-A0224298CDCF}"/>
    <hyperlink ref="F852" r:id="rId82" xr:uid="{EF882710-CE7E-4423-94CF-5FD0F8272232}"/>
    <hyperlink ref="F853" r:id="rId83" xr:uid="{38B50417-766F-4E04-9349-6BC0F1D416D3}"/>
    <hyperlink ref="F854" r:id="rId84" xr:uid="{3F0DE567-8E48-4EA7-A758-E853665AFDFD}"/>
    <hyperlink ref="F855" r:id="rId85" xr:uid="{010B4C38-559D-4171-AD5D-8CFBD3518F76}"/>
    <hyperlink ref="F856" r:id="rId86" xr:uid="{903281B4-A50E-45B0-A7B6-F1C8514C3D6B}"/>
    <hyperlink ref="F857" r:id="rId87" xr:uid="{23F1B11F-0FEF-4921-AEF3-9BE7E1567005}"/>
    <hyperlink ref="F858" r:id="rId88" xr:uid="{46CACF29-FD12-47A2-BD96-CE9F25C015E5}"/>
    <hyperlink ref="F859" r:id="rId89" xr:uid="{ABDDD4EE-30F8-4601-9627-543C24E5CC2B}"/>
    <hyperlink ref="F860" r:id="rId90" xr:uid="{DAEDA641-BAFD-44A1-8761-6272BC127A9D}"/>
    <hyperlink ref="F861" r:id="rId91" xr:uid="{F729B130-717F-411C-9FD0-C11248D9F65D}"/>
    <hyperlink ref="F862" r:id="rId92" xr:uid="{3A65D5C3-FF1C-48A0-A3F7-1BE70D787451}"/>
    <hyperlink ref="F863" r:id="rId93" xr:uid="{56ABF325-BF57-4AA9-8BB4-E3177E1EED02}"/>
    <hyperlink ref="F864" r:id="rId94" xr:uid="{514C949A-2400-4854-ABD2-863451573691}"/>
    <hyperlink ref="F865" r:id="rId95" xr:uid="{E38DA3A8-5F8F-4823-9BA8-49F9E4226B45}"/>
    <hyperlink ref="F866" r:id="rId96" xr:uid="{1E247C2C-73BB-4EB6-958D-B170774A1DB6}"/>
    <hyperlink ref="F867" r:id="rId97" xr:uid="{261B71BA-4AD1-428D-B9A2-482B495CA3F6}"/>
    <hyperlink ref="F868" r:id="rId98" xr:uid="{8D1F1AC4-4DBC-451B-9B6E-66CDD00BA775}"/>
    <hyperlink ref="F869" r:id="rId99" xr:uid="{732C9C95-BF39-408A-9B50-680FFDB7738B}"/>
    <hyperlink ref="F870" r:id="rId100" xr:uid="{C3AB0998-F3E5-4900-83E8-E00003ABA30A}"/>
    <hyperlink ref="F871" r:id="rId101" xr:uid="{1887BD6E-B57C-48C9-9DCF-5902E162F411}"/>
    <hyperlink ref="F872" r:id="rId102" xr:uid="{C282DB78-1A7B-4731-89EA-37D3FE6DE55B}"/>
    <hyperlink ref="F873" r:id="rId103" xr:uid="{7997C67A-D7FA-4F71-A934-961BF9FD959E}"/>
    <hyperlink ref="F874" r:id="rId104" xr:uid="{C1F3D02E-E4E0-4127-B9B8-7515049F61C7}"/>
    <hyperlink ref="F875" r:id="rId105" xr:uid="{4B1B7980-0C6A-46A8-A812-626E6BEFD9A0}"/>
    <hyperlink ref="F876" r:id="rId106" xr:uid="{BD6607EE-C4B7-4ECC-949C-99BA6DFB078D}"/>
    <hyperlink ref="F877" r:id="rId107" xr:uid="{31E2F861-22E9-45F8-AC2A-317A10411F63}"/>
    <hyperlink ref="F878" r:id="rId108" xr:uid="{C04040BD-2703-4EA9-92F9-BA72870A34DA}"/>
    <hyperlink ref="F879" r:id="rId109" xr:uid="{90151EC3-BF25-4F38-A3D8-5C37B60627E0}"/>
    <hyperlink ref="F880" r:id="rId110" xr:uid="{15C1CDB8-A5FB-4957-B5F8-2617164F9BDB}"/>
    <hyperlink ref="F881" r:id="rId111" xr:uid="{000A2974-6FA8-4AEA-A329-A99591407A9E}"/>
    <hyperlink ref="F882" r:id="rId112" xr:uid="{513C90B4-FD00-44F7-AA5E-D6A06A599E25}"/>
    <hyperlink ref="F883" r:id="rId113" xr:uid="{6D83384B-23FD-48E9-B526-FF32B93E1260}"/>
    <hyperlink ref="F884" r:id="rId114" xr:uid="{3680FED6-12D0-4EF9-AB7F-08C7714E1A14}"/>
    <hyperlink ref="F885" r:id="rId115" xr:uid="{0EDF6B0E-695B-4D32-96BA-7AC3DA0AB215}"/>
    <hyperlink ref="F886" r:id="rId116" xr:uid="{719E4F54-4CE4-4669-AE20-D29D7C9B0129}"/>
    <hyperlink ref="F887" r:id="rId117" xr:uid="{3D403EC0-3D98-4F00-B19B-7945D6867951}"/>
    <hyperlink ref="F888" r:id="rId118" xr:uid="{B9E6FDCA-B05D-4008-B824-B0D2F679907E}"/>
    <hyperlink ref="F889" r:id="rId119" xr:uid="{AD3F11B9-2190-422F-906A-B1DA6B242F2B}"/>
    <hyperlink ref="F890" r:id="rId120" xr:uid="{B15623A1-CE9D-4304-866E-7BAD0D9CC9C9}"/>
    <hyperlink ref="F891" r:id="rId121" xr:uid="{4585F146-4FBB-425A-8523-D824572C9202}"/>
    <hyperlink ref="F892" r:id="rId122" xr:uid="{9E368D92-D74C-48F4-A819-3518C2AA19AB}"/>
    <hyperlink ref="F893" r:id="rId123" xr:uid="{9B4D94AB-8C20-4D83-B884-27802511DCAC}"/>
    <hyperlink ref="F894" r:id="rId124" xr:uid="{D413920F-0833-4467-B40E-05F6A2A7946F}"/>
    <hyperlink ref="F895" r:id="rId125" xr:uid="{437BED61-0549-4C0C-8B32-2E8FBAA78588}"/>
    <hyperlink ref="F896" r:id="rId126" xr:uid="{F150A71E-742D-4878-BDE1-38AE92CCC31B}"/>
    <hyperlink ref="F897" r:id="rId127" xr:uid="{6CA8A8EE-9BBD-47F5-B41A-D76A2D3F87A7}"/>
    <hyperlink ref="F898" r:id="rId128" xr:uid="{A722AF07-01DC-49EF-AD25-1A60483604AD}"/>
    <hyperlink ref="F899" r:id="rId129" xr:uid="{2E3D0546-7D7D-4F7C-85EA-83A049D130E6}"/>
    <hyperlink ref="F902" r:id="rId130" xr:uid="{B2A89802-0461-4EA2-AE1D-DE55BB1B654B}"/>
    <hyperlink ref="F903" r:id="rId131" xr:uid="{CA5EFDB6-7F28-461F-A414-6000AD55AFFB}"/>
    <hyperlink ref="F904" r:id="rId132" xr:uid="{0455CA6F-BBD5-4EBB-80BA-60B4CC95F32A}"/>
    <hyperlink ref="F905" r:id="rId133" xr:uid="{8DF9E001-DCA5-41E8-801D-E94EDFE88B67}"/>
    <hyperlink ref="F906" r:id="rId134" xr:uid="{C2BD66A2-8365-4862-AE5D-FDF9790BB44F}"/>
    <hyperlink ref="F907" r:id="rId135" xr:uid="{6F33C9BD-9707-44C8-935F-F1EB7EBD55D1}"/>
    <hyperlink ref="F911" r:id="rId136" xr:uid="{3D3C5D36-920C-4FCD-91AC-566B5A60E8B4}"/>
    <hyperlink ref="F912" r:id="rId137" xr:uid="{101D98A4-B68F-440D-B9B5-210D45518E2E}"/>
    <hyperlink ref="F913" r:id="rId138" xr:uid="{9FB38616-647B-434A-A998-D8D021588B94}"/>
    <hyperlink ref="F914" r:id="rId139" xr:uid="{010E7B1D-1D7A-4520-9D1C-CBCB7D9F0ABF}"/>
    <hyperlink ref="F916" r:id="rId140" xr:uid="{63C8FDB0-D159-460A-A865-FD5711A8297D}"/>
    <hyperlink ref="F918" r:id="rId141" xr:uid="{21D2A9AE-2586-48D4-AEFB-0F0B1812F600}"/>
    <hyperlink ref="F919" r:id="rId142" xr:uid="{741BBF62-AFC9-4DBA-B1D9-E6BE4400DCE6}"/>
    <hyperlink ref="F920" r:id="rId143" xr:uid="{D9A7654E-B441-4974-9366-095736DC8AD9}"/>
    <hyperlink ref="F923" r:id="rId144" xr:uid="{4695F7C8-A2ED-45EE-9824-9AFCE72BCB54}"/>
    <hyperlink ref="F929" r:id="rId145" xr:uid="{68E912FB-23B4-43CA-8A9D-B149FF03DD43}"/>
    <hyperlink ref="F930" r:id="rId146" xr:uid="{F22F99A0-52BC-4204-8B3C-EC960F18D314}"/>
    <hyperlink ref="F931" r:id="rId147" xr:uid="{28D0BBD8-D937-410B-98D8-8B1F4134F9AE}"/>
    <hyperlink ref="F933" r:id="rId148" xr:uid="{44C6CF2F-3D1D-4ECD-8AD4-FFFCABB1DECE}"/>
    <hyperlink ref="F934" r:id="rId149" xr:uid="{F3F46D28-0D5A-4834-886D-F71A5EB8E69E}"/>
    <hyperlink ref="F1014" r:id="rId150" xr:uid="{435A738A-7A0C-4DA4-812D-61EEA0B85069}"/>
    <hyperlink ref="F1015" r:id="rId151" xr:uid="{0852BFC4-E104-4463-9344-A264F5415198}"/>
    <hyperlink ref="F1016" r:id="rId152" xr:uid="{8DF76A03-2FCF-430E-A07A-CC173BDC2586}"/>
    <hyperlink ref="F1017" r:id="rId153" xr:uid="{338AD463-A395-4C6C-816D-37A7331DA5EA}"/>
  </hyperlinks>
  <printOptions horizontalCentered="1" gridLines="1"/>
  <pageMargins left="0.25" right="0.25" top="0.25" bottom="0.75" header="0" footer="0"/>
  <pageSetup scale="46" fitToHeight="0" pageOrder="overThenDown" orientation="landscape" cellComments="atEnd" r:id="rId154"/>
  <tableParts count="1">
    <tablePart r:id="rId155"/>
  </tableParts>
  <extLst>
    <ext xmlns:x14="http://schemas.microsoft.com/office/spreadsheetml/2009/9/main" uri="{78C0D931-6437-407d-A8EE-F0AAD7539E65}">
      <x14:conditionalFormattings>
        <x14:conditionalFormatting xmlns:xm="http://schemas.microsoft.com/office/excel/2006/main">
          <x14:cfRule type="expression" priority="20" id="{F12083F5-7893-4DA7-85AD-A4A1CA9970F6}">
            <xm:f>AND($D5&lt;&gt;"",COUNTIF(Organizations!$C$5:$C$1939,$D5)=0)</xm:f>
            <x14:dxf>
              <fill>
                <patternFill>
                  <bgColor rgb="FFFF0000"/>
                </patternFill>
              </fill>
            </x14:dxf>
          </x14:cfRule>
          <xm:sqref>D5:D934 D1010:D1589</xm:sqref>
        </x14:conditionalFormatting>
        <x14:conditionalFormatting xmlns:xm="http://schemas.microsoft.com/office/excel/2006/main">
          <x14:cfRule type="expression" priority="19" id="{7159C761-BAC4-4C46-A7DC-FB56AFA86B24}">
            <xm:f>AND($E5&lt;&gt;"",COUNTIF(Dropdowns!$G$5:$G$940,$E5)=0)</xm:f>
            <x14:dxf>
              <fill>
                <patternFill>
                  <bgColor rgb="FFFF0000"/>
                </patternFill>
              </fill>
            </x14:dxf>
          </x14:cfRule>
          <xm:sqref>E5:E1590</xm:sqref>
        </x14:conditionalFormatting>
        <x14:conditionalFormatting xmlns:xm="http://schemas.microsoft.com/office/excel/2006/main">
          <x14:cfRule type="expression" priority="18" id="{65A5D8A8-F105-4B39-901E-A706B34F5E38}">
            <xm:f>AND($H5&lt;&gt;"",COUNTIF(Dropdowns!$E$5:$E$940,$H5)=0)</xm:f>
            <x14:dxf>
              <fill>
                <patternFill>
                  <bgColor rgb="FFFF0000"/>
                </patternFill>
              </fill>
            </x14:dxf>
          </x14:cfRule>
          <xm:sqref>H5:H1589</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ErrorMessage="1" error="Not an Option" xr:uid="{DF5B9692-883F-4508-9AAA-F07132A8DA8E}">
          <x14:formula1>
            <xm:f>Dropdowns!$E$5:$E$946</xm:f>
          </x14:formula1>
          <xm:sqref>D1590:D1591 D1593:D1048576</xm:sqref>
        </x14:dataValidation>
        <x14:dataValidation type="list" allowBlank="1" xr:uid="{7AFC3D6B-FC89-4572-BBE9-4F170A41EA62}">
          <x14:formula1>
            <xm:f>Dropdowns!$B$5:$B$946</xm:f>
          </x14:formula1>
          <xm:sqref>B1590:B1048576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DA817-1AC6-4075-9E62-A6F565F58C68}">
  <dimension ref="A4:AY1560"/>
  <sheetViews>
    <sheetView topLeftCell="A91" zoomScale="85" zoomScaleNormal="85" workbookViewId="0">
      <selection activeCell="H90" sqref="H90"/>
    </sheetView>
  </sheetViews>
  <sheetFormatPr defaultRowHeight="12.75"/>
  <cols>
    <col min="1" max="1" width="37.28515625" bestFit="1" customWidth="1"/>
    <col min="2" max="3" width="92.42578125" bestFit="1" customWidth="1"/>
    <col min="4" max="4" width="17.42578125" customWidth="1"/>
  </cols>
  <sheetData>
    <row r="4" spans="1:6" s="183" customFormat="1">
      <c r="A4" s="182" t="s">
        <v>3878</v>
      </c>
      <c r="B4" s="183" t="s">
        <v>3879</v>
      </c>
      <c r="C4" s="184" t="s">
        <v>3880</v>
      </c>
      <c r="D4" s="184"/>
      <c r="E4" s="184"/>
    </row>
    <row r="5" spans="1:6">
      <c r="A5" t="str">
        <f>ContactsTable[[#This Row],[FULL NAME (FIRST, LAST)]]</f>
        <v>Yu</v>
      </c>
      <c r="B5" t="str">
        <f>ContactsTable[[#This Row],[Organizations (DropDown)]]</f>
        <v>2d Restaurant</v>
      </c>
      <c r="C5" t="str" cm="1">
        <f t="array" ref="C5">IF(Interactions!F5 = "", "", IFERROR(_xlfn.TEXTJOIN(",", TRUE, _xlfn._xlws.FILTER($A$5:$A$2214, $B$5:$B$2214 = Interactions!F5)), "No Contacts"))</f>
        <v>Chris Eliopulis</v>
      </c>
      <c r="D5" t="str" cm="1">
        <f t="array" ref="D5">IF($C5&lt;&gt;"", _xlfn.TEXTSPLIT($C5, ","), "")</f>
        <v>Chris Eliopulis</v>
      </c>
    </row>
    <row r="6" spans="1:6">
      <c r="A6">
        <f>ContactsTable[[#This Row],[FULL NAME (FIRST, LAST)]]</f>
        <v>0</v>
      </c>
      <c r="B6" t="str">
        <f>ContactsTable[[#This Row],[Organizations (DropDown)]]</f>
        <v>7 Monks Taproom Grand Rapids</v>
      </c>
      <c r="C6" t="str" cm="1">
        <f t="array" ref="C6">IF(Interactions!F6 = "", "", IFERROR(_xlfn.TEXTJOIN(",", TRUE, _xlfn._xlws.FILTER($A$5:$A$2214, $B$5:$B$2214 = Interactions!F6)), "No Contacts"))</f>
        <v>Brent,Mike</v>
      </c>
      <c r="D6" t="str" cm="1">
        <f t="array" ref="D6:E6">IF($C6&lt;&gt;"", _xlfn.TEXTSPLIT($C6, ","), "")</f>
        <v>Brent</v>
      </c>
      <c r="E6" t="str">
        <v>Mike</v>
      </c>
    </row>
    <row r="7" spans="1:6">
      <c r="A7" t="str">
        <f>ContactsTable[[#This Row],[FULL NAME (FIRST, LAST)]]</f>
        <v>Kidwell</v>
      </c>
      <c r="B7" t="str">
        <f>ContactsTable[[#This Row],[Organizations (DropDown)]]</f>
        <v>A Plus Inc DBA: Noodles Etc</v>
      </c>
      <c r="C7" t="str" cm="1">
        <f t="array" ref="C7">IF(Interactions!F7 = "", "", IFERROR(_xlfn.TEXTJOIN(",", TRUE, _xlfn._xlws.FILTER($A$5:$A$2214, $B$5:$B$2214 = Interactions!F7)), "No Contacts"))</f>
        <v>Joe Fitzgerald ,Joe Fitzgerald</v>
      </c>
      <c r="D7" t="str" cm="1">
        <f t="array" ref="D7:E7">IF($C7&lt;&gt;"", _xlfn.TEXTSPLIT($C7, ","), "")</f>
        <v xml:space="preserve">Joe Fitzgerald </v>
      </c>
      <c r="E7" t="str">
        <v>Joe Fitzgerald</v>
      </c>
    </row>
    <row r="8" spans="1:6">
      <c r="A8">
        <f>ContactsTable[[#This Row],[FULL NAME (FIRST, LAST)]]</f>
        <v>0</v>
      </c>
      <c r="B8" t="str">
        <f>ContactsTable[[#This Row],[Organizations (DropDown)]]</f>
        <v>A.Fusion</v>
      </c>
      <c r="C8" t="str" cm="1">
        <f t="array" ref="C8">IF(Interactions!F8 = "", "", IFERROR(_xlfn.TEXTJOIN(",", TRUE, _xlfn._xlws.FILTER($A$5:$A$2214, $B$5:$B$2214 = Interactions!F8)), "No Contacts"))</f>
        <v/>
      </c>
      <c r="D8" t="str" cm="1">
        <f t="array" ref="D8">IF($C8&lt;&gt;"", _xlfn.TEXTSPLIT($C8, ","), "")</f>
        <v/>
      </c>
    </row>
    <row r="9" spans="1:6">
      <c r="A9" t="str">
        <f>ContactsTable[[#This Row],[FULL NAME (FIRST, LAST)]]</f>
        <v>Rose</v>
      </c>
      <c r="B9" t="str">
        <f>ContactsTable[[#This Row],[Organizations (DropDown)]]</f>
        <v>A.Fusion</v>
      </c>
      <c r="C9" t="str" cm="1">
        <f t="array" ref="C9">IF(Interactions!F9 = "", "", IFERROR(_xlfn.TEXTJOIN(",", TRUE, _xlfn._xlws.FILTER($A$5:$A$2214, $B$5:$B$2214 = Interactions!F9)), "No Contacts"))</f>
        <v>No Contacts</v>
      </c>
      <c r="D9" t="str" cm="1">
        <f t="array" ref="D9">IF($C9&lt;&gt;"", _xlfn.TEXTSPLIT($C9, ","), "")</f>
        <v>No Contacts</v>
      </c>
    </row>
    <row r="10" spans="1:6">
      <c r="A10" t="str">
        <f>ContactsTable[[#This Row],[FULL NAME (FIRST, LAST)]]</f>
        <v>Tellez</v>
      </c>
      <c r="B10" t="str">
        <f>ContactsTable[[#This Row],[Organizations (DropDown)]]</f>
        <v>Advanced Accounting Cntr, Ltd</v>
      </c>
      <c r="C10" t="str" cm="1">
        <f t="array" ref="C10">IF(Interactions!F10 = "", "", IFERROR(_xlfn.TEXTJOIN(",", TRUE, _xlfn._xlws.FILTER($A$5:$A$2214, $B$5:$B$2214 = Interactions!F10)), "No Contacts"))</f>
        <v>Exec chef Elton Mann and  Brady Cohen GM ,Brady Cohen,Brady Cohen</v>
      </c>
      <c r="D10" t="str" cm="1">
        <f t="array" ref="D10:F10">IF($C10&lt;&gt;"", _xlfn.TEXTSPLIT($C10, ","), "")</f>
        <v xml:space="preserve">Exec chef Elton Mann and  Brady Cohen GM </v>
      </c>
      <c r="E10" t="str">
        <v>Brady Cohen</v>
      </c>
      <c r="F10" t="str">
        <v>Brady Cohen</v>
      </c>
    </row>
    <row r="11" spans="1:6">
      <c r="A11" t="str">
        <f>ContactsTable[[#This Row],[FULL NAME (FIRST, LAST)]]</f>
        <v>Figueroa</v>
      </c>
      <c r="B11" t="str">
        <f>ContactsTable[[#This Row],[Organizations (DropDown)]]</f>
        <v>Agents Harmony</v>
      </c>
      <c r="C11" t="str" cm="1">
        <f t="array" ref="C11">IF(Interactions!F11 = "", "", IFERROR(_xlfn.TEXTJOIN(",", TRUE, _xlfn._xlws.FILTER($A$5:$A$2214, $B$5:$B$2214 = Interactions!F11)), "No Contacts"))</f>
        <v>No Contacts</v>
      </c>
      <c r="D11" t="str" cm="1">
        <f t="array" ref="D11">IF($C11&lt;&gt;"", _xlfn.TEXTSPLIT($C11, ","), "")</f>
        <v>No Contacts</v>
      </c>
    </row>
    <row r="12" spans="1:6">
      <c r="A12" t="str">
        <f>ContactsTable[[#This Row],[FULL NAME (FIRST, LAST)]]</f>
        <v>Thor</v>
      </c>
      <c r="B12" t="str">
        <f>ContactsTable[[#This Row],[Organizations (DropDown)]]</f>
        <v>Alice &amp; Friends-Ashland</v>
      </c>
      <c r="C12" t="str" cm="1">
        <f t="array" ref="C12">IF(Interactions!F12 = "", "", IFERROR(_xlfn.TEXTJOIN(",", TRUE, _xlfn._xlws.FILTER($A$5:$A$2214, $B$5:$B$2214 = Interactions!F12)), "No Contacts"))</f>
        <v>No Contacts</v>
      </c>
      <c r="D12" t="str" cm="1">
        <f t="array" ref="D12">IF($C12&lt;&gt;"", _xlfn.TEXTSPLIT($C12, ","), "")</f>
        <v>No Contacts</v>
      </c>
    </row>
    <row r="13" spans="1:6">
      <c r="A13" t="str">
        <f>ContactsTable[[#This Row],[FULL NAME (FIRST, LAST)]]</f>
        <v>Darryl</v>
      </c>
      <c r="B13" t="str">
        <f>ContactsTable[[#This Row],[Organizations (DropDown)]]</f>
        <v>All Ways Catering</v>
      </c>
      <c r="C13" t="str" cm="1">
        <f t="array" ref="C13">IF(Interactions!F13 = "", "", IFERROR(_xlfn.TEXTJOIN(",", TRUE, _xlfn._xlws.FILTER($A$5:$A$2214, $B$5:$B$2214 = Interactions!F13)), "No Contacts"))</f>
        <v>Exec chef Elton Mann and  Brady Cohen GM ,Brady Cohen,Brady Cohen</v>
      </c>
      <c r="D13" t="str" cm="1">
        <f t="array" ref="D13:F13">IF($C13&lt;&gt;"", _xlfn.TEXTSPLIT($C13, ","), "")</f>
        <v xml:space="preserve">Exec chef Elton Mann and  Brady Cohen GM </v>
      </c>
      <c r="E13" t="str">
        <v>Brady Cohen</v>
      </c>
      <c r="F13" t="str">
        <v>Brady Cohen</v>
      </c>
    </row>
    <row r="14" spans="1:6">
      <c r="A14" t="str">
        <f>ContactsTable[[#This Row],[FULL NAME (FIRST, LAST)]]</f>
        <v>Rodriguez</v>
      </c>
      <c r="B14" t="str">
        <f>ContactsTable[[#This Row],[Organizations (DropDown)]]</f>
        <v>Amg</v>
      </c>
      <c r="C14" t="str" cm="1">
        <f t="array" ref="C14">IF(Interactions!F14 = "", "", IFERROR(_xlfn.TEXTJOIN(",", TRUE, _xlfn._xlws.FILTER($A$5:$A$2214, $B$5:$B$2214 = Interactions!F14)), "No Contacts"))</f>
        <v>Exec chef Elton Mann and  Brady Cohen GM ,Brady Cohen,Brady Cohen</v>
      </c>
      <c r="D14" t="str" cm="1">
        <f t="array" ref="D14:F14">IF($C14&lt;&gt;"", _xlfn.TEXTSPLIT($C14, ","), "")</f>
        <v xml:space="preserve">Exec chef Elton Mann and  Brady Cohen GM </v>
      </c>
      <c r="E14" t="str">
        <v>Brady Cohen</v>
      </c>
      <c r="F14" t="str">
        <v>Brady Cohen</v>
      </c>
    </row>
    <row r="15" spans="1:6">
      <c r="A15" t="str">
        <f>ContactsTable[[#This Row],[FULL NAME (FIRST, LAST)]]</f>
        <v>Cornell</v>
      </c>
      <c r="B15" t="str">
        <f>ContactsTable[[#This Row],[Organizations (DropDown)]]</f>
        <v>Anchored Consulting</v>
      </c>
      <c r="C15" t="str" cm="1">
        <f t="array" ref="C15">IF(Interactions!F15 = "", "", IFERROR(_xlfn.TEXTJOIN(",", TRUE, _xlfn._xlws.FILTER($A$5:$A$2214, $B$5:$B$2214 = Interactions!F15)), "No Contacts"))</f>
        <v>Exec chef Elton Mann and  Brady Cohen GM ,Brady Cohen,Brady Cohen</v>
      </c>
      <c r="D15" t="str" cm="1">
        <f t="array" ref="D15:F15">IF($C15&lt;&gt;"", _xlfn.TEXTSPLIT($C15, ","), "")</f>
        <v xml:space="preserve">Exec chef Elton Mann and  Brady Cohen GM </v>
      </c>
      <c r="E15" t="str">
        <v>Brady Cohen</v>
      </c>
      <c r="F15" t="str">
        <v>Brady Cohen</v>
      </c>
    </row>
    <row r="16" spans="1:6">
      <c r="A16" t="str">
        <f>ContactsTable[[#This Row],[FULL NAME (FIRST, LAST)]]</f>
        <v>President</v>
      </c>
      <c r="B16" t="str">
        <f>ContactsTable[[#This Row],[Organizations (DropDown)]]</f>
        <v>Angie's</v>
      </c>
      <c r="C16" t="str" cm="1">
        <f t="array" ref="C16">IF(Interactions!F16 = "", "", IFERROR(_xlfn.TEXTJOIN(",", TRUE, _xlfn._xlws.FILTER($A$5:$A$2214, $B$5:$B$2214 = Interactions!F16)), "No Contacts"))</f>
        <v>Rob and abby</v>
      </c>
      <c r="D16" t="str" cm="1">
        <f t="array" ref="D16">IF($C16&lt;&gt;"", _xlfn.TEXTSPLIT($C16, ","), "")</f>
        <v>Rob and abby</v>
      </c>
    </row>
    <row r="17" spans="1:51">
      <c r="A17" t="str">
        <f>ContactsTable[[#This Row],[FULL NAME (FIRST, LAST)]]</f>
        <v>Corso</v>
      </c>
      <c r="B17" t="str">
        <f>ContactsTable[[#This Row],[Organizations (DropDown)]]</f>
        <v>Angie's Sports Bar &amp; Pizzeria</v>
      </c>
      <c r="C17" t="str" cm="1">
        <f t="array" ref="C17">IF(Interactions!F17 = "", "", IFERROR(_xlfn.TEXTJOIN(",", TRUE, _xlfn._xlws.FILTER($A$5:$A$2214, $B$5:$B$2214 = Interactions!F17)), "No Contacts"))</f>
        <v>No Contacts</v>
      </c>
      <c r="D17" t="str" cm="1">
        <f t="array" ref="D17">IF($C17&lt;&gt;"", _xlfn.TEXTSPLIT($C17, ","), "")</f>
        <v>No Contacts</v>
      </c>
    </row>
    <row r="18" spans="1:51">
      <c r="A18" t="str">
        <f>ContactsTable[[#This Row],[FULL NAME (FIRST, LAST)]]</f>
        <v>Chef Manager Tinaglia</v>
      </c>
      <c r="B18" t="str">
        <f>ContactsTable[[#This Row],[Organizations (DropDown)]]</f>
        <v>Arami</v>
      </c>
      <c r="C18" t="str" cm="1">
        <f t="array" ref="C18">IF(Interactions!F18 = "", "", IFERROR(_xlfn.TEXTJOIN(",", TRUE, _xlfn._xlws.FILTER($A$5:$A$2214, $B$5:$B$2214 = Interactions!F18)), "No Contacts"))</f>
        <v>Michael Nelson</v>
      </c>
      <c r="D18" t="str" cm="1">
        <f t="array" ref="D18">IF($C18&lt;&gt;"", _xlfn.TEXTSPLIT($C18, ","), "")</f>
        <v>Michael Nelson</v>
      </c>
    </row>
    <row r="19" spans="1:51">
      <c r="A19" t="str">
        <f>ContactsTable[[#This Row],[FULL NAME (FIRST, LAST)]]</f>
        <v>Jay-GM</v>
      </c>
      <c r="B19" t="str">
        <f>ContactsTable[[#This Row],[Organizations (DropDown)]]</f>
        <v>Arlington Tap House</v>
      </c>
      <c r="C19" t="str" cm="1">
        <f t="array" ref="C19">IF(Interactions!F19 = "", "", IFERROR(_xlfn.TEXTJOIN(",", TRUE, _xlfn._xlws.FILTER($A$5:$A$2214, $B$5:$B$2214 = Interactions!F19)), "No Contacts"))</f>
        <v>Jennifer Baldwin,Lonnie,Christine Manolakis,Kristina Clark,Ron Peterson</v>
      </c>
      <c r="D19" t="str" cm="1">
        <f t="array" ref="D19:H19">IF($C19&lt;&gt;"", _xlfn.TEXTSPLIT($C19, ","), "")</f>
        <v>Jennifer Baldwin</v>
      </c>
      <c r="E19" t="str">
        <v>Lonnie</v>
      </c>
      <c r="F19" t="str">
        <v>Christine Manolakis</v>
      </c>
      <c r="G19" t="str">
        <v>Kristina Clark</v>
      </c>
      <c r="H19" t="str">
        <v>Ron Peterson</v>
      </c>
    </row>
    <row r="20" spans="1:51">
      <c r="A20" t="str">
        <f>ContactsTable[[#This Row],[FULL NAME (FIRST, LAST)]]</f>
        <v>Michael campenil - Greco</v>
      </c>
      <c r="B20" t="str">
        <f>ContactsTable[[#This Row],[Organizations (DropDown)]]</f>
        <v>Arlington Tap House</v>
      </c>
      <c r="C20" t="str" cm="1">
        <f t="array" ref="C20">IF(Interactions!F20 = "", "", IFERROR(_xlfn.TEXTJOIN(",", TRUE, _xlfn._xlws.FILTER($A$5:$A$2214, $B$5:$B$2214 = Interactions!F20)), "No Contacts"))</f>
        <v>Brad,Brad Dempsey,Tim Gernatt,eric prall,Eric prall,Tim Gernaat</v>
      </c>
      <c r="D20" t="str" cm="1">
        <f t="array" ref="D20:I20">IF($C20&lt;&gt;"", _xlfn.TEXTSPLIT($C20, ","), "")</f>
        <v>Brad</v>
      </c>
      <c r="E20" t="str">
        <v>Brad Dempsey</v>
      </c>
      <c r="F20" t="str">
        <v>Tim Gernatt</v>
      </c>
      <c r="G20" t="str">
        <v>eric prall</v>
      </c>
      <c r="H20" t="str">
        <v>Eric prall</v>
      </c>
      <c r="I20" t="str">
        <v>Tim Gernaat</v>
      </c>
    </row>
    <row r="21" spans="1:51">
      <c r="A21" t="str">
        <f>ContactsTable[[#This Row],[FULL NAME (FIRST, LAST)]]</f>
        <v>Don Smith</v>
      </c>
      <c r="B21" t="str">
        <f>ContactsTable[[#This Row],[Organizations (DropDown)]]</f>
        <v>Avgo (Theo's RG)</v>
      </c>
      <c r="C21" t="str" cm="1">
        <f t="array" ref="C21">IF(Interactions!F21 = "", "", IFERROR(_xlfn.TEXTJOIN(",", TRUE, _xlfn._xlws.FILTER($A$5:$A$2214, $B$5:$B$2214 = Interactions!F21)), "No Contacts"))</f>
        <v>Cory,Brad,Anna</v>
      </c>
      <c r="D21" t="str" cm="1">
        <f t="array" ref="D21:F21">IF($C21&lt;&gt;"", _xlfn.TEXTSPLIT($C21, ","), "")</f>
        <v>Cory</v>
      </c>
      <c r="E21" t="str">
        <v>Brad</v>
      </c>
      <c r="F21" t="str">
        <v>Anna</v>
      </c>
    </row>
    <row r="22" spans="1:51">
      <c r="A22" t="str">
        <f>ContactsTable[[#This Row],[FULL NAME (FIRST, LAST)]]</f>
        <v xml:space="preserve">Mike </v>
      </c>
      <c r="B22" t="str">
        <f>ContactsTable[[#This Row],[Organizations (DropDown)]]</f>
        <v>Avgo (Theo's RG)</v>
      </c>
      <c r="C22" t="str" cm="1">
        <f t="array" ref="C22">IF(Interactions!F22 = "", "", IFERROR(_xlfn.TEXTJOIN(",", TRUE, _xlfn._xlws.FILTER($A$5:$A$2214, $B$5:$B$2214 = Interactions!F22)),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22" t="str" cm="1">
        <f t="array" ref="D22:AY22">IF($C22&lt;&gt;"", _xlfn.TEXTSPLIT($C22, ","), "")</f>
        <v>Nick Byanski</v>
      </c>
      <c r="E22" t="str">
        <v>Chef Bill Barker</v>
      </c>
      <c r="F22" t="str">
        <v>Pat Lyons</v>
      </c>
      <c r="G22" t="str">
        <v>Lauren Frazier</v>
      </c>
      <c r="H22" t="str">
        <v>Stephen Hess</v>
      </c>
      <c r="I22" t="str">
        <v>Chef Megan Punches</v>
      </c>
      <c r="J22" t="str">
        <v>Mike Hiskes</v>
      </c>
      <c r="K22" t="str">
        <v>Rob Renninger</v>
      </c>
      <c r="L22" t="str">
        <v>Rachel Sohovich</v>
      </c>
      <c r="M22" t="str">
        <v>Matt Stielow</v>
      </c>
      <c r="N22" t="str">
        <v>Mike Hiskes</v>
      </c>
      <c r="O22" t="str">
        <v>Jene braden</v>
      </c>
      <c r="P22" t="str">
        <v>Sherri Brown</v>
      </c>
      <c r="Q22" t="str">
        <v>Dana Kinsman</v>
      </c>
      <c r="R22" t="str">
        <v>Brandon Girard</v>
      </c>
      <c r="S22" t="str">
        <v>Michael Schultz</v>
      </c>
      <c r="T22" t="str">
        <v>Darryl White</v>
      </c>
      <c r="U22" t="str">
        <v>Miranda Heinrich</v>
      </c>
      <c r="V22" t="str">
        <v>Derek Winter</v>
      </c>
      <c r="W22" t="str">
        <v>Philip Bakousidis</v>
      </c>
      <c r="X22" t="str">
        <v> Michael Gunderson</v>
      </c>
      <c r="Y22" t="str">
        <v>Jasen Anthony</v>
      </c>
      <c r="Z22" t="str">
        <v>Jodi Ward</v>
      </c>
      <c r="AA22" t="str">
        <v>Paula Ball</v>
      </c>
      <c r="AB22" t="str">
        <v>Kevin Green</v>
      </c>
      <c r="AC22" t="str">
        <v>Patrick Kaufman</v>
      </c>
      <c r="AD22" t="str">
        <v>Christine Michel</v>
      </c>
      <c r="AE22" t="str">
        <v xml:space="preserve">Kevin Green </v>
      </c>
      <c r="AF22" t="str">
        <v>Sam Butler</v>
      </c>
      <c r="AG22" t="str">
        <v>Dave Hampel</v>
      </c>
      <c r="AH22" t="str">
        <v>Ryan Treharne</v>
      </c>
      <c r="AI22" t="str">
        <v>chad bruinsslot</v>
      </c>
      <c r="AJ22" t="str">
        <v>Joe Ihl</v>
      </c>
      <c r="AK22" t="str">
        <v>Freddy Sheir</v>
      </c>
      <c r="AL22" t="str">
        <v>Chad Bruinslott</v>
      </c>
      <c r="AM22" t="str">
        <v>Erin Rogers</v>
      </c>
      <c r="AN22" t="str">
        <v>Brittany Bradley</v>
      </c>
      <c r="AO22" t="str">
        <v>Kevin Skukalek</v>
      </c>
      <c r="AP22" t="str">
        <v>Matt Dalicandro</v>
      </c>
      <c r="AQ22" t="str">
        <v>Maranda Thompson</v>
      </c>
      <c r="AR22" t="str">
        <v>Lauren Vanryn</v>
      </c>
      <c r="AS22" t="str">
        <v>alex wagner</v>
      </c>
      <c r="AT22" t="str">
        <v>Aric Nichols</v>
      </c>
      <c r="AU22" t="str">
        <v>Martin Hart</v>
      </c>
      <c r="AV22" t="str">
        <v>Graham Garrett</v>
      </c>
      <c r="AW22" t="str">
        <v>Ethan Weinberger</v>
      </c>
      <c r="AX22" t="str">
        <v>Maranda Thompson</v>
      </c>
      <c r="AY22" t="str">
        <v>Zack Lockhart</v>
      </c>
    </row>
    <row r="23" spans="1:51">
      <c r="A23" t="str">
        <f>ContactsTable[[#This Row],[FULL NAME (FIRST, LAST)]]</f>
        <v>Max</v>
      </c>
      <c r="B23" t="str">
        <f>ContactsTable[[#This Row],[Organizations (DropDown)]]</f>
        <v>Avgo (Theo's RG)</v>
      </c>
      <c r="C23" t="str" cm="1">
        <f t="array" ref="C23">IF(Interactions!F23 = "", "", IFERROR(_xlfn.TEXTJOIN(",", TRUE, _xlfn._xlws.FILTER($A$5:$A$2214, $B$5:$B$2214 = Interactions!F23)), "No Contacts"))</f>
        <v>Megan,Steve Testa,Jennifer Fried,Jennifer Fried,Kristen Hettinga,Kristen Hettinga</v>
      </c>
      <c r="D23" t="str" cm="1">
        <f t="array" ref="D23:I23">IF($C23&lt;&gt;"", _xlfn.TEXTSPLIT($C23, ","), "")</f>
        <v>Megan</v>
      </c>
      <c r="E23" t="str">
        <v>Steve Testa</v>
      </c>
      <c r="F23" t="str">
        <v>Jennifer Fried</v>
      </c>
      <c r="G23" t="str">
        <v>Jennifer Fried</v>
      </c>
      <c r="H23" t="str">
        <v>Kristen Hettinga</v>
      </c>
      <c r="I23" t="str">
        <v>Kristen Hettinga</v>
      </c>
    </row>
    <row r="24" spans="1:51">
      <c r="A24" t="str">
        <f>ContactsTable[[#This Row],[FULL NAME (FIRST, LAST)]]</f>
        <v>SPENCER Beverly</v>
      </c>
      <c r="B24" t="str">
        <f>ContactsTable[[#This Row],[Organizations (DropDown)]]</f>
        <v>B N B CREATIONS</v>
      </c>
      <c r="C24" t="str" cm="1">
        <f t="array" ref="C24">IF(Interactions!F24 = "", "", IFERROR(_xlfn.TEXTJOIN(",", TRUE, _xlfn._xlws.FILTER($A$5:$A$2214, $B$5:$B$2214 = Interactions!F24)), "No Contacts"))</f>
        <v>Jennifer Baldwin,Lonnie,Christine Manolakis,Kristina Clark,Ron Peterson</v>
      </c>
      <c r="D24" t="str" cm="1">
        <f t="array" ref="D24:H24">IF($C24&lt;&gt;"", _xlfn.TEXTSPLIT($C24, ","), "")</f>
        <v>Jennifer Baldwin</v>
      </c>
      <c r="E24" t="str">
        <v>Lonnie</v>
      </c>
      <c r="F24" t="str">
        <v>Christine Manolakis</v>
      </c>
      <c r="G24" t="str">
        <v>Kristina Clark</v>
      </c>
      <c r="H24" t="str">
        <v>Ron Peterson</v>
      </c>
    </row>
    <row r="25" spans="1:51">
      <c r="A25" t="str">
        <f>ContactsTable[[#This Row],[FULL NAME (FIRST, LAST)]]</f>
        <v>Balis</v>
      </c>
      <c r="B25" t="str">
        <f>ContactsTable[[#This Row],[Organizations (DropDown)]]</f>
        <v>Balis Brothers Catering</v>
      </c>
      <c r="C25" t="str" cm="1">
        <f t="array" ref="C25">IF(Interactions!F25 = "", "", IFERROR(_xlfn.TEXTJOIN(",", TRUE, _xlfn._xlws.FILTER($A$5:$A$2214, $B$5:$B$2214 = Interactions!F25)), "No Contacts"))</f>
        <v/>
      </c>
      <c r="D25" t="str" cm="1">
        <f t="array" ref="D25">IF($C25&lt;&gt;"", _xlfn.TEXTSPLIT($C25, ","), "")</f>
        <v/>
      </c>
    </row>
    <row r="26" spans="1:51">
      <c r="A26" t="str">
        <f>ContactsTable[[#This Row],[FULL NAME (FIRST, LAST)]]</f>
        <v xml:space="preserve">Chef Cardelli </v>
      </c>
      <c r="B26" t="str">
        <f>ContactsTable[[#This Row],[Organizations (DropDown)]]</f>
        <v>Ballyhoo Hospitality</v>
      </c>
      <c r="C26" t="str" cm="1">
        <f t="array" ref="C26">IF(Interactions!F26 = "", "", IFERROR(_xlfn.TEXTJOIN(",", TRUE, _xlfn._xlws.FILTER($A$5:$A$2214, $B$5:$B$2214 = Interactions!F26)), "No Contacts"))</f>
        <v>Carl Chambers,Corey Fuller ,Colin Hilton</v>
      </c>
      <c r="D26" t="str" cm="1">
        <f t="array" ref="D26:F26">IF($C26&lt;&gt;"", _xlfn.TEXTSPLIT($C26, ","), "")</f>
        <v>Carl Chambers</v>
      </c>
      <c r="E26" t="str">
        <v xml:space="preserve">Corey Fuller </v>
      </c>
      <c r="F26" t="str">
        <v>Colin Hilton</v>
      </c>
    </row>
    <row r="27" spans="1:51">
      <c r="A27" t="str">
        <f>ContactsTable[[#This Row],[FULL NAME (FIRST, LAST)]]</f>
        <v>Kyle Ramsy</v>
      </c>
      <c r="B27" t="str">
        <f>ContactsTable[[#This Row],[Organizations (DropDown)]]</f>
        <v>Bally's Casino and Hotel</v>
      </c>
      <c r="C27" t="str" cm="1">
        <f t="array" ref="C27">IF(Interactions!F27 = "", "", IFERROR(_xlfn.TEXTJOIN(",", TRUE, _xlfn._xlws.FILTER($A$5:$A$2214, $B$5:$B$2214 = Interactions!F27)), "No Contacts"))</f>
        <v/>
      </c>
      <c r="D27" t="str" cm="1">
        <f t="array" ref="D27">IF($C27&lt;&gt;"", _xlfn.TEXTSPLIT($C27, ","), "")</f>
        <v/>
      </c>
    </row>
    <row r="28" spans="1:51">
      <c r="A28" t="str">
        <f>ContactsTable[[#This Row],[FULL NAME (FIRST, LAST)]]</f>
        <v xml:space="preserve">Paul Ramsy </v>
      </c>
      <c r="B28" t="str">
        <f>ContactsTable[[#This Row],[Organizations (DropDown)]]</f>
        <v>Bally's Casino and Hotel</v>
      </c>
      <c r="C28" t="str" cm="1">
        <f t="array" ref="C28">IF(Interactions!F28 = "", "", IFERROR(_xlfn.TEXTJOIN(",", TRUE, _xlfn._xlws.FILTER($A$5:$A$2214, $B$5:$B$2214 = Interactions!F28)), "No Contacts"))</f>
        <v>Nicky P,Jeff &amp; Mike</v>
      </c>
      <c r="D28" t="str" cm="1">
        <f t="array" ref="D28:E28">IF($C28&lt;&gt;"", _xlfn.TEXTSPLIT($C28, ","), "")</f>
        <v>Nicky P</v>
      </c>
      <c r="E28" t="str">
        <v>Jeff &amp; Mike</v>
      </c>
    </row>
    <row r="29" spans="1:51">
      <c r="A29" t="str">
        <f>ContactsTable[[#This Row],[FULL NAME (FIRST, LAST)]]</f>
        <v>VP Community Engagement</v>
      </c>
      <c r="B29" t="str">
        <f>ContactsTable[[#This Row],[Organizations (DropDown)]]</f>
        <v>Bally's Casino and Hotel</v>
      </c>
      <c r="C29" t="str" cm="1">
        <f t="array" ref="C29">IF(Interactions!F29 = "", "", IFERROR(_xlfn.TEXTJOIN(",", TRUE, _xlfn._xlws.FILTER($A$5:$A$2214, $B$5:$B$2214 = Interactions!F29)), "No Contacts"))</f>
        <v/>
      </c>
      <c r="D29" t="str" cm="1">
        <f t="array" ref="D29">IF($C29&lt;&gt;"", _xlfn.TEXTSPLIT($C29, ","), "")</f>
        <v/>
      </c>
    </row>
    <row r="30" spans="1:51">
      <c r="A30" t="str">
        <f>ContactsTable[[#This Row],[FULL NAME (FIRST, LAST)]]</f>
        <v xml:space="preserve">David Tsirekas Craig Richardson </v>
      </c>
      <c r="B30" t="str">
        <f>ContactsTable[[#This Row],[Organizations (DropDown)]]</f>
        <v>Batter &amp; Berries</v>
      </c>
      <c r="C30" t="str" cm="1">
        <f t="array" ref="C30">IF(Interactions!F30 = "", "", IFERROR(_xlfn.TEXTJOIN(",", TRUE, _xlfn._xlws.FILTER($A$5:$A$2214, $B$5:$B$2214 = Interactions!F30)), "No Contacts"))</f>
        <v xml:space="preserve">Daniel Gutierrez,Primo </v>
      </c>
      <c r="D30" t="str" cm="1">
        <f t="array" ref="D30:E30">IF($C30&lt;&gt;"", _xlfn.TEXTSPLIT($C30, ","), "")</f>
        <v>Daniel Gutierrez</v>
      </c>
      <c r="E30" t="str">
        <v xml:space="preserve">Primo </v>
      </c>
    </row>
    <row r="31" spans="1:51">
      <c r="A31" t="str">
        <f>ContactsTable[[#This Row],[FULL NAME (FIRST, LAST)]]</f>
        <v>Joe Plewa</v>
      </c>
      <c r="B31" t="str">
        <f>ContactsTable[[#This Row],[Organizations (DropDown)]]</f>
        <v>Big City Tap</v>
      </c>
      <c r="C31" t="str" cm="1">
        <f t="array" ref="C31">IF(Interactions!F31 = "", "", IFERROR(_xlfn.TEXTJOIN(",", TRUE, _xlfn._xlws.FILTER($A$5:$A$2214, $B$5:$B$2214 = Interactions!F31)), "No Contacts"))</f>
        <v>Chef Manny,Daniel Gutierrez</v>
      </c>
      <c r="D31" t="str" cm="1">
        <f t="array" ref="D31:E31">IF($C31&lt;&gt;"", _xlfn.TEXTSPLIT($C31, ","), "")</f>
        <v>Chef Manny</v>
      </c>
      <c r="E31" t="str">
        <v>Daniel Gutierrez</v>
      </c>
    </row>
    <row r="32" spans="1:51">
      <c r="A32" t="str">
        <f>ContactsTable[[#This Row],[FULL NAME (FIRST, LAST)]]</f>
        <v>Rosenbush</v>
      </c>
      <c r="B32" t="str">
        <f>ContactsTable[[#This Row],[Organizations (DropDown)]]</f>
        <v>Big Red Oven</v>
      </c>
      <c r="C32" t="str" cm="1">
        <f t="array" ref="C32">IF(Interactions!F32 = "", "", IFERROR(_xlfn.TEXTJOIN(",", TRUE, _xlfn._xlws.FILTER($A$5:$A$2214, $B$5:$B$2214 = Interactions!F32)), "No Contacts"))</f>
        <v>Terry Comer</v>
      </c>
      <c r="D32" t="str" cm="1">
        <f t="array" ref="D32">IF($C32&lt;&gt;"", _xlfn.TEXTSPLIT($C32, ","), "")</f>
        <v>Terry Comer</v>
      </c>
    </row>
    <row r="33" spans="1:9">
      <c r="A33" t="str">
        <f>ContactsTable[[#This Row],[FULL NAME (FIRST, LAST)]]</f>
        <v>Antia Zubin</v>
      </c>
      <c r="B33" t="str">
        <f>ContactsTable[[#This Row],[Organizations (DropDown)]]</f>
        <v>Bl Development Group</v>
      </c>
      <c r="C33" t="str" cm="1">
        <f t="array" ref="C33">IF(Interactions!F33 = "", "", IFERROR(_xlfn.TEXTJOIN(",", TRUE, _xlfn._xlws.FILTER($A$5:$A$2214, $B$5:$B$2214 = Interactions!F33)), "No Contacts"))</f>
        <v>Jose Solis</v>
      </c>
      <c r="D33" t="str" cm="1">
        <f t="array" ref="D33">IF($C33&lt;&gt;"", _xlfn.TEXTSPLIT($C33, ","), "")</f>
        <v>Jose Solis</v>
      </c>
    </row>
    <row r="34" spans="1:9">
      <c r="A34" t="str">
        <f>ContactsTable[[#This Row],[FULL NAME (FIRST, LAST)]]</f>
        <v>Christophersen Keegan</v>
      </c>
      <c r="B34" t="str">
        <f>ContactsTable[[#This Row],[Organizations (DropDown)]]</f>
        <v>Blackwing Organic Meats</v>
      </c>
      <c r="C34" t="str" cm="1">
        <f t="array" ref="C34">IF(Interactions!F34 = "", "", IFERROR(_xlfn.TEXTJOIN(",", TRUE, _xlfn._xlws.FILTER($A$5:$A$2214, $B$5:$B$2214 = Interactions!F34)), "No Contacts"))</f>
        <v>Greg Youra</v>
      </c>
      <c r="D34" t="str" cm="1">
        <f t="array" ref="D34">IF($C34&lt;&gt;"", _xlfn.TEXTSPLIT($C34, ","), "")</f>
        <v>Greg Youra</v>
      </c>
    </row>
    <row r="35" spans="1:9">
      <c r="A35" t="str">
        <f>ContactsTable[[#This Row],[FULL NAME (FIRST, LAST)]]</f>
        <v>Olichwier Jeff</v>
      </c>
      <c r="B35" t="str">
        <f>ContactsTable[[#This Row],[Organizations (DropDown)]]</f>
        <v>Bloom &amp; Associates</v>
      </c>
      <c r="C35" t="str" cm="1">
        <f t="array" ref="C35">IF(Interactions!F35 = "", "", IFERROR(_xlfn.TEXTJOIN(",", TRUE, _xlfn._xlws.FILTER($A$5:$A$2214, $B$5:$B$2214 = Interactions!F35)), "No Contacts"))</f>
        <v/>
      </c>
      <c r="D35" t="str" cm="1">
        <f t="array" ref="D35">IF($C35&lt;&gt;"", _xlfn.TEXTSPLIT($C35, ","), "")</f>
        <v/>
      </c>
    </row>
    <row r="36" spans="1:9">
      <c r="A36" t="str">
        <f>ContactsTable[[#This Row],[FULL NAME (FIRST, LAST)]]</f>
        <v>Cullars Patrick</v>
      </c>
      <c r="B36" t="str">
        <f>ContactsTable[[#This Row],[Organizations (DropDown)]]</f>
        <v>Blue Chip Casino</v>
      </c>
      <c r="C36" t="str" cm="1">
        <f t="array" ref="C36">IF(Interactions!F36 = "", "", IFERROR(_xlfn.TEXTJOIN(",", TRUE, _xlfn._xlws.FILTER($A$5:$A$2214, $B$5:$B$2214 = Interactions!F36)), "No Contacts"))</f>
        <v>Michelle Martinez</v>
      </c>
      <c r="D36" t="str" cm="1">
        <f t="array" ref="D36">IF($C36&lt;&gt;"", _xlfn.TEXTSPLIT($C36, ","), "")</f>
        <v>Michelle Martinez</v>
      </c>
    </row>
    <row r="37" spans="1:9">
      <c r="A37" t="str">
        <f>ContactsTable[[#This Row],[FULL NAME (FIRST, LAST)]]</f>
        <v>Ghoman</v>
      </c>
      <c r="B37" t="str">
        <f>ContactsTable[[#This Row],[Organizations (DropDown)]]</f>
        <v>Blue Ridge Hotel partners</v>
      </c>
      <c r="C37" t="str" cm="1">
        <f t="array" ref="C37">IF(Interactions!F37 = "", "", IFERROR(_xlfn.TEXTJOIN(",", TRUE, _xlfn._xlws.FILTER($A$5:$A$2214, $B$5:$B$2214 = Interactions!F37)), "No Contacts"))</f>
        <v>Nick Dostal</v>
      </c>
      <c r="D37" t="str" cm="1">
        <f t="array" ref="D37">IF($C37&lt;&gt;"", _xlfn.TEXTSPLIT($C37, ","), "")</f>
        <v>Nick Dostal</v>
      </c>
    </row>
    <row r="38" spans="1:9">
      <c r="A38" t="str">
        <f>ContactsTable[[#This Row],[FULL NAME (FIRST, LAST)]]</f>
        <v>Seth Minton chef de cuisine</v>
      </c>
      <c r="B38" t="str">
        <f>ContactsTable[[#This Row],[Organizations (DropDown)]]</f>
        <v>Bob Chinn's  Crabhouse</v>
      </c>
      <c r="C38" t="str" cm="1">
        <f t="array" ref="C38">IF(Interactions!F38 = "", "", IFERROR(_xlfn.TEXTJOIN(",", TRUE, _xlfn._xlws.FILTER($A$5:$A$2214, $B$5:$B$2214 = Interactions!F38)), "No Contacts"))</f>
        <v>Bill Caldwell,Angie Conner</v>
      </c>
      <c r="D38" t="str" cm="1">
        <f t="array" ref="D38:E38">IF($C38&lt;&gt;"", _xlfn.TEXTSPLIT($C38, ","), "")</f>
        <v>Bill Caldwell</v>
      </c>
      <c r="E38" t="str">
        <v>Angie Conner</v>
      </c>
    </row>
    <row r="39" spans="1:9">
      <c r="A39" t="str">
        <f>ContactsTable[[#This Row],[FULL NAME (FIRST, LAST)]]</f>
        <v xml:space="preserve">Brewer Mark </v>
      </c>
      <c r="B39" t="str">
        <f>ContactsTable[[#This Row],[Organizations (DropDown)]]</f>
        <v>Boelter</v>
      </c>
      <c r="C39" t="str" cm="1">
        <f t="array" ref="C39">IF(Interactions!F39 = "", "", IFERROR(_xlfn.TEXTJOIN(",", TRUE, _xlfn._xlws.FILTER($A$5:$A$2214, $B$5:$B$2214 = Interactions!F39)), "No Contacts"))</f>
        <v/>
      </c>
      <c r="D39" t="str" cm="1">
        <f t="array" ref="D39">IF($C39&lt;&gt;"", _xlfn.TEXTSPLIT($C39, ","), "")</f>
        <v/>
      </c>
    </row>
    <row r="40" spans="1:9">
      <c r="A40" t="str">
        <f>ContactsTable[[#This Row],[FULL NAME (FIRST, LAST)]]</f>
        <v>Krueger</v>
      </c>
      <c r="B40" t="str">
        <f>ContactsTable[[#This Row],[Organizations (DropDown)]]</f>
        <v>Boelter</v>
      </c>
      <c r="C40" t="str" cm="1">
        <f t="array" ref="C40">IF(Interactions!F40 = "", "", IFERROR(_xlfn.TEXTJOIN(",", TRUE, _xlfn._xlws.FILTER($A$5:$A$2214, $B$5:$B$2214 = Interactions!F40)), "No Contacts"))</f>
        <v>Charlie,Jamie Moore</v>
      </c>
      <c r="D40" t="str" cm="1">
        <f t="array" ref="D40:E40">IF($C40&lt;&gt;"", _xlfn.TEXTSPLIT($C40, ","), "")</f>
        <v>Charlie</v>
      </c>
      <c r="E40" t="str">
        <v>Jamie Moore</v>
      </c>
    </row>
    <row r="41" spans="1:9">
      <c r="A41" t="str">
        <f>ContactsTable[[#This Row],[FULL NAME (FIRST, LAST)]]</f>
        <v>GIUSEPPE TENTORI</v>
      </c>
      <c r="B41" t="str">
        <f>ContactsTable[[#This Row],[Organizations (DropDown)]]</f>
        <v>Boka Restaurant Group/Momotaro</v>
      </c>
      <c r="C41" t="str" cm="1">
        <f t="array" ref="C41">IF(Interactions!F41 = "", "", IFERROR(_xlfn.TEXTJOIN(",", TRUE, _xlfn._xlws.FILTER($A$5:$A$2214, $B$5:$B$2214 = Interactions!F41)), "No Contacts"))</f>
        <v>Megan,Steve Testa,Jennifer Fried,Jennifer Fried,Kristen Hettinga,Kristen Hettinga</v>
      </c>
      <c r="D41" t="str" cm="1">
        <f t="array" ref="D41:I41">IF($C41&lt;&gt;"", _xlfn.TEXTSPLIT($C41, ","), "")</f>
        <v>Megan</v>
      </c>
      <c r="E41" t="str">
        <v>Steve Testa</v>
      </c>
      <c r="F41" t="str">
        <v>Jennifer Fried</v>
      </c>
      <c r="G41" t="str">
        <v>Jennifer Fried</v>
      </c>
      <c r="H41" t="str">
        <v>Kristen Hettinga</v>
      </c>
      <c r="I41" t="str">
        <v>Kristen Hettinga</v>
      </c>
    </row>
    <row r="42" spans="1:9">
      <c r="A42" t="str">
        <f>ContactsTable[[#This Row],[FULL NAME (FIRST, LAST)]]</f>
        <v>Pastry Chef Schawecker</v>
      </c>
      <c r="B42" t="str">
        <f>ContactsTable[[#This Row],[Organizations (DropDown)]]</f>
        <v>Bon Appetit</v>
      </c>
      <c r="C42" t="str" cm="1">
        <f t="array" ref="C42">IF(Interactions!F42 = "", "", IFERROR(_xlfn.TEXTJOIN(",", TRUE, _xlfn._xlws.FILTER($A$5:$A$2214, $B$5:$B$2214 = Interactions!F42)), "No Contacts"))</f>
        <v/>
      </c>
      <c r="D42" t="str" cm="1">
        <f t="array" ref="D42">IF($C42&lt;&gt;"", _xlfn.TEXTSPLIT($C42, ","), "")</f>
        <v/>
      </c>
    </row>
    <row r="43" spans="1:9">
      <c r="A43" t="str">
        <f>ContactsTable[[#This Row],[FULL NAME (FIRST, LAST)]]</f>
        <v>Owner Dillon</v>
      </c>
      <c r="B43" t="str">
        <f>ContactsTable[[#This Row],[Organizations (DropDown)]]</f>
        <v>BON Manger Catering and Events</v>
      </c>
      <c r="C43" t="str" cm="1">
        <f t="array" ref="C43">IF(Interactions!F43 = "", "", IFERROR(_xlfn.TEXTJOIN(",", TRUE, _xlfn._xlws.FILTER($A$5:$A$2214, $B$5:$B$2214 = Interactions!F43)), "No Contacts"))</f>
        <v/>
      </c>
      <c r="D43" t="str" cm="1">
        <f t="array" ref="D43">IF($C43&lt;&gt;"", _xlfn.TEXTSPLIT($C43, ","), "")</f>
        <v/>
      </c>
    </row>
    <row r="44" spans="1:9">
      <c r="A44" t="str">
        <f>ContactsTable[[#This Row],[FULL NAME (FIRST, LAST)]]</f>
        <v>Nicky P</v>
      </c>
      <c r="B44" t="str">
        <f>ContactsTable[[#This Row],[Organizations (DropDown)]]</f>
        <v>Briar Ridge</v>
      </c>
      <c r="C44" t="str" cm="1">
        <f t="array" ref="C44">IF(Interactions!F44 = "", "", IFERROR(_xlfn.TEXTJOIN(",", TRUE, _xlfn._xlws.FILTER($A$5:$A$2214, $B$5:$B$2214 = Interactions!F44)), "No Contacts"))</f>
        <v>depaz Gerardo,Ortiz Jesus</v>
      </c>
      <c r="D44" t="str" cm="1">
        <f t="array" ref="D44:E44">IF($C44&lt;&gt;"", _xlfn.TEXTSPLIT($C44, ","), "")</f>
        <v>depaz Gerardo</v>
      </c>
      <c r="E44" t="str">
        <v>Ortiz Jesus</v>
      </c>
    </row>
    <row r="45" spans="1:9">
      <c r="A45" t="str">
        <f>ContactsTable[[#This Row],[FULL NAME (FIRST, LAST)]]</f>
        <v>Chef. Bryant Anderson</v>
      </c>
      <c r="B45" t="str">
        <f>ContactsTable[[#This Row],[Organizations (DropDown)]]</f>
        <v xml:space="preserve">Broken barrel bar </v>
      </c>
      <c r="C45" t="str" cm="1">
        <f t="array" ref="C45">IF(Interactions!F45 = "", "", IFERROR(_xlfn.TEXTJOIN(",", TRUE, _xlfn._xlws.FILTER($A$5:$A$2214, $B$5:$B$2214 = Interactions!F45)), "No Contacts"))</f>
        <v>depaz Gerardo,Ortiz Jesus</v>
      </c>
      <c r="D45" t="str" cm="1">
        <f t="array" ref="D45:E45">IF($C45&lt;&gt;"", _xlfn.TEXTSPLIT($C45, ","), "")</f>
        <v>depaz Gerardo</v>
      </c>
      <c r="E45" t="str">
        <v>Ortiz Jesus</v>
      </c>
    </row>
    <row r="46" spans="1:9">
      <c r="A46" t="str">
        <f>ContactsTable[[#This Row],[FULL NAME (FIRST, LAST)]]</f>
        <v>Chef ERIC WILLIAMS CECILIA CUFF CHEF LAMAR MOORE</v>
      </c>
      <c r="B46" t="str">
        <f>ContactsTable[[#This Row],[Organizations (DropDown)]]</f>
        <v>Bronzeville WINERY</v>
      </c>
      <c r="C46" t="str" cm="1">
        <f t="array" ref="C46">IF(Interactions!F46 = "", "", IFERROR(_xlfn.TEXTJOIN(",", TRUE, _xlfn._xlws.FILTER($A$5:$A$2214, $B$5:$B$2214 = Interactions!F46)), "No Contacts"))</f>
        <v/>
      </c>
      <c r="D46" t="str" cm="1">
        <f t="array" ref="D46">IF($C46&lt;&gt;"", _xlfn.TEXTSPLIT($C46, ","), "")</f>
        <v/>
      </c>
    </row>
    <row r="47" spans="1:9">
      <c r="A47" t="str">
        <f>ContactsTable[[#This Row],[FULL NAME (FIRST, LAST)]]</f>
        <v>Howlett Sarah</v>
      </c>
      <c r="B47" t="str">
        <f>ContactsTable[[#This Row],[Organizations (DropDown)]]</f>
        <v>BuB Cafe</v>
      </c>
      <c r="C47" t="str" cm="1">
        <f t="array" ref="C47">IF(Interactions!F47 = "", "", IFERROR(_xlfn.TEXTJOIN(",", TRUE, _xlfn._xlws.FILTER($A$5:$A$2214, $B$5:$B$2214 = Interactions!F47)), "No Contacts"))</f>
        <v/>
      </c>
      <c r="D47" t="str" cm="1">
        <f t="array" ref="D47">IF($C47&lt;&gt;"", _xlfn.TEXTSPLIT($C47, ","), "")</f>
        <v/>
      </c>
    </row>
    <row r="48" spans="1:9">
      <c r="A48" t="str">
        <f>ContactsTable[[#This Row],[FULL NAME (FIRST, LAST)]]</f>
        <v>Daisy</v>
      </c>
      <c r="B48" t="str">
        <f>ContactsTable[[#This Row],[Organizations (DropDown)]]</f>
        <v>Bullpen</v>
      </c>
      <c r="C48" t="str" cm="1">
        <f t="array" ref="C48">IF(Interactions!F48 = "", "", IFERROR(_xlfn.TEXTJOIN(",", TRUE, _xlfn._xlws.FILTER($A$5:$A$2214, $B$5:$B$2214 = Interactions!F48)), "No Contacts"))</f>
        <v>Chris Pavlou,Chef Louis-Radius,Chef Edward-Maple</v>
      </c>
      <c r="D48" t="str" cm="1">
        <f t="array" ref="D48:F48">IF($C48&lt;&gt;"", _xlfn.TEXTSPLIT($C48, ","), "")</f>
        <v>Chris Pavlou</v>
      </c>
      <c r="E48" t="str">
        <v>Chef Louis-Radius</v>
      </c>
      <c r="F48" t="str">
        <v>Chef Edward-Maple</v>
      </c>
    </row>
    <row r="49" spans="1:6">
      <c r="A49" t="str">
        <f>ContactsTable[[#This Row],[FULL NAME (FIRST, LAST)]]</f>
        <v>Chef Saul Ramos</v>
      </c>
      <c r="B49" t="str">
        <f>ContactsTable[[#This Row],[Organizations (DropDown)]]</f>
        <v xml:space="preserve">Butcher and the bear </v>
      </c>
      <c r="C49" t="str" cm="1">
        <f t="array" ref="C49">IF(Interactions!F49 = "", "", IFERROR(_xlfn.TEXTJOIN(",", TRUE, _xlfn._xlws.FILTER($A$5:$A$2214, $B$5:$B$2214 = Interactions!F49)), "No Contacts"))</f>
        <v>Chris Pavlou,Chef Louis-Radius,Chef Edward-Maple</v>
      </c>
      <c r="D49" t="str" cm="1">
        <f t="array" ref="D49:F49">IF($C49&lt;&gt;"", _xlfn.TEXTSPLIT($C49, ","), "")</f>
        <v>Chris Pavlou</v>
      </c>
      <c r="E49" t="str">
        <v>Chef Louis-Radius</v>
      </c>
      <c r="F49" t="str">
        <v>Chef Edward-Maple</v>
      </c>
    </row>
    <row r="50" spans="1:6">
      <c r="A50" t="str">
        <f>ContactsTable[[#This Row],[FULL NAME (FIRST, LAST)]]</f>
        <v>Chris and Susie Maloyan -OWNERS</v>
      </c>
      <c r="B50" t="str">
        <f>ContactsTable[[#This Row],[Organizations (DropDown)]]</f>
        <v xml:space="preserve">Butcher and the bear </v>
      </c>
      <c r="C50" t="str" cm="1">
        <f t="array" ref="C50">IF(Interactions!F50 = "", "", IFERROR(_xlfn.TEXTJOIN(",", TRUE, _xlfn._xlws.FILTER($A$5:$A$2214, $B$5:$B$2214 = Interactions!F50)), "No Contacts"))</f>
        <v>Chris Pavlou,Chef Louis-Radius,Chef Edward-Maple</v>
      </c>
      <c r="D50" t="str" cm="1">
        <f t="array" ref="D50:F50">IF($C50&lt;&gt;"", _xlfn.TEXTSPLIT($C50, ","), "")</f>
        <v>Chris Pavlou</v>
      </c>
      <c r="E50" t="str">
        <v>Chef Louis-Radius</v>
      </c>
      <c r="F50" t="str">
        <v>Chef Edward-Maple</v>
      </c>
    </row>
    <row r="51" spans="1:6">
      <c r="A51" t="str">
        <f>ContactsTable[[#This Row],[FULL NAME (FIRST, LAST)]]</f>
        <v>shabani Marwan</v>
      </c>
      <c r="B51" t="str">
        <f>ContactsTable[[#This Row],[Organizations (DropDown)]]</f>
        <v>Cafe 53</v>
      </c>
      <c r="C51" t="str" cm="1">
        <f t="array" ref="C51">IF(Interactions!F51 = "", "", IFERROR(_xlfn.TEXTJOIN(",", TRUE, _xlfn._xlws.FILTER($A$5:$A$2214, $B$5:$B$2214 = Interactions!F51)), "No Contacts"))</f>
        <v>Chef Eddie</v>
      </c>
      <c r="D51" t="str" cm="1">
        <f t="array" ref="D51">IF($C51&lt;&gt;"", _xlfn.TEXTSPLIT($C51, ","), "")</f>
        <v>Chef Eddie</v>
      </c>
    </row>
    <row r="52" spans="1:6">
      <c r="A52" t="str">
        <f>ContactsTable[[#This Row],[FULL NAME (FIRST, LAST)]]</f>
        <v>Ribel eddie</v>
      </c>
      <c r="B52" t="str">
        <f>ContactsTable[[#This Row],[Organizations (DropDown)]]</f>
        <v>Calling a Chef LLC</v>
      </c>
      <c r="C52" t="str" cm="1">
        <f t="array" ref="C52">IF(Interactions!F52 = "", "", IFERROR(_xlfn.TEXTJOIN(",", TRUE, _xlfn._xlws.FILTER($A$5:$A$2214, $B$5:$B$2214 = Interactions!F52)), "No Contacts"))</f>
        <v>Nick Albanos</v>
      </c>
      <c r="D52" t="str" cm="1">
        <f t="array" ref="D52">IF($C52&lt;&gt;"", _xlfn.TEXTSPLIT($C52, ","), "")</f>
        <v>Nick Albanos</v>
      </c>
    </row>
    <row r="53" spans="1:6">
      <c r="A53" t="str">
        <f>ContactsTable[[#This Row],[FULL NAME (FIRST, LAST)]]</f>
        <v>Chandler Latricia</v>
      </c>
      <c r="B53" t="str">
        <f>ContactsTable[[#This Row],[Organizations (DropDown)]]</f>
        <v>Can't Belive It;s Not Meat</v>
      </c>
      <c r="C53" t="str" cm="1">
        <f t="array" ref="C53">IF(Interactions!F53 = "", "", IFERROR(_xlfn.TEXTJOIN(",", TRUE, _xlfn._xlws.FILTER($A$5:$A$2214, $B$5:$B$2214 = Interactions!F53)), "No Contacts"))</f>
        <v>Chef Bill Kim</v>
      </c>
      <c r="D53" t="str" cm="1">
        <f t="array" ref="D53">IF($C53&lt;&gt;"", _xlfn.TEXTSPLIT($C53, ","), "")</f>
        <v>Chef Bill Kim</v>
      </c>
    </row>
    <row r="54" spans="1:6">
      <c r="A54" t="str">
        <f>ContactsTable[[#This Row],[FULL NAME (FIRST, LAST)]]</f>
        <v>carlos Mendez</v>
      </c>
      <c r="B54" t="str">
        <f>ContactsTable[[#This Row],[Organizations (DropDown)]]</f>
        <v>Carlos &amp; Lupitas Restaurants</v>
      </c>
      <c r="C54" t="str" cm="1">
        <f t="array" ref="C54">IF(Interactions!F54 = "", "", IFERROR(_xlfn.TEXTJOIN(",", TRUE, _xlfn._xlws.FILTER($A$5:$A$2214, $B$5:$B$2214 = Interactions!F54)), "No Contacts"))</f>
        <v>Chef Bill Kim</v>
      </c>
      <c r="D54" t="str" cm="1">
        <f t="array" ref="D54">IF($C54&lt;&gt;"", _xlfn.TEXTSPLIT($C54, ","), "")</f>
        <v>Chef Bill Kim</v>
      </c>
    </row>
    <row r="55" spans="1:6">
      <c r="A55" t="str">
        <f>ContactsTable[[#This Row],[FULL NAME (FIRST, LAST)]]</f>
        <v>Waller Anthony</v>
      </c>
      <c r="B55" t="str">
        <f>ContactsTable[[#This Row],[Organizations (DropDown)]]</f>
        <v>Catering Out The Box</v>
      </c>
      <c r="C55" t="str" cm="1">
        <f t="array" ref="C55">IF(Interactions!F55 = "", "", IFERROR(_xlfn.TEXTJOIN(",", TRUE, _xlfn._xlws.FILTER($A$5:$A$2214, $B$5:$B$2214 = Interactions!F55)), "No Contacts"))</f>
        <v/>
      </c>
      <c r="D55" t="str" cm="1">
        <f t="array" ref="D55">IF($C55&lt;&gt;"", _xlfn.TEXTSPLIT($C55, ","), "")</f>
        <v/>
      </c>
    </row>
    <row r="56" spans="1:6">
      <c r="A56" t="str">
        <f>ContactsTable[[#This Row],[FULL NAME (FIRST, LAST)]]</f>
        <v>Christian  Lucas</v>
      </c>
      <c r="B56" t="str">
        <f>ContactsTable[[#This Row],[Organizations (DropDown)]]</f>
        <v>Chaney's Dairy Farm</v>
      </c>
      <c r="C56" t="str" cm="1">
        <f t="array" ref="C56">IF(Interactions!F56 = "", "", IFERROR(_xlfn.TEXTJOIN(",", TRUE, _xlfn._xlws.FILTER($A$5:$A$2214, $B$5:$B$2214 = Interactions!F56)), "No Contacts"))</f>
        <v/>
      </c>
      <c r="D56" t="str" cm="1">
        <f t="array" ref="D56">IF($C56&lt;&gt;"", _xlfn.TEXTSPLIT($C56, ","), "")</f>
        <v/>
      </c>
    </row>
    <row r="57" spans="1:6">
      <c r="A57" t="str">
        <f>ContactsTable[[#This Row],[FULL NAME (FIRST, LAST)]]</f>
        <v>GM Uldrich</v>
      </c>
      <c r="B57" t="str">
        <f>ContactsTable[[#This Row],[Organizations (DropDown)]]</f>
        <v>Chapel Street Cafe</v>
      </c>
      <c r="C57" t="str" cm="1">
        <f t="array" ref="C57">IF(Interactions!F57 = "", "", IFERROR(_xlfn.TEXTJOIN(",", TRUE, _xlfn._xlws.FILTER($A$5:$A$2214, $B$5:$B$2214 = Interactions!F57)), "No Contacts"))</f>
        <v/>
      </c>
      <c r="D57" t="str" cm="1">
        <f t="array" ref="D57">IF($C57&lt;&gt;"", _xlfn.TEXTSPLIT($C57, ","), "")</f>
        <v/>
      </c>
    </row>
    <row r="58" spans="1:6">
      <c r="A58" t="str">
        <f>ContactsTable[[#This Row],[FULL NAME (FIRST, LAST)]]</f>
        <v>Baggs Charlie</v>
      </c>
      <c r="B58" t="str">
        <f>ContactsTable[[#This Row],[Organizations (DropDown)]]</f>
        <v>Charlie Baggs Culinary Innovations</v>
      </c>
      <c r="C58" t="str" cm="1">
        <f t="array" ref="C58">IF(Interactions!F58 = "", "", IFERROR(_xlfn.TEXTJOIN(",", TRUE, _xlfn._xlws.FILTER($A$5:$A$2214, $B$5:$B$2214 = Interactions!F58)), "No Contacts"))</f>
        <v/>
      </c>
      <c r="D58" t="str" cm="1">
        <f t="array" ref="D58">IF($C58&lt;&gt;"", _xlfn.TEXTSPLIT($C58, ","), "")</f>
        <v/>
      </c>
    </row>
    <row r="59" spans="1:6">
      <c r="A59" t="str">
        <f>ContactsTable[[#This Row],[FULL NAME (FIRST, LAST)]]</f>
        <v>Jesse Ayello</v>
      </c>
      <c r="B59" t="str">
        <f>ContactsTable[[#This Row],[Organizations (DropDown)]]</f>
        <v>Chasers</v>
      </c>
      <c r="C59" t="str" cm="1">
        <f t="array" ref="C59">IF(Interactions!F59 = "", "", IFERROR(_xlfn.TEXTJOIN(",", TRUE, _xlfn._xlws.FILTER($A$5:$A$2214, $B$5:$B$2214 = Interactions!F59)), "No Contacts"))</f>
        <v/>
      </c>
      <c r="D59" t="str" cm="1">
        <f t="array" ref="D59">IF($C59&lt;&gt;"", _xlfn.TEXTSPLIT($C59, ","), "")</f>
        <v/>
      </c>
    </row>
    <row r="60" spans="1:6">
      <c r="A60" t="str">
        <f>ContactsTable[[#This Row],[FULL NAME (FIRST, LAST)]]</f>
        <v>Nicky P chef Stavo</v>
      </c>
      <c r="B60" t="str">
        <f>ContactsTable[[#This Row],[Organizations (DropDown)]]</f>
        <v>Cheer's Food &amp; Drink</v>
      </c>
      <c r="C60" t="str" cm="1">
        <f t="array" ref="C60">IF(Interactions!F60 = "", "", IFERROR(_xlfn.TEXTJOIN(",", TRUE, _xlfn._xlws.FILTER($A$5:$A$2214, $B$5:$B$2214 = Interactions!F60)), "No Contacts"))</f>
        <v/>
      </c>
      <c r="D60" t="str" cm="1">
        <f t="array" ref="D60">IF($C60&lt;&gt;"", _xlfn.TEXTSPLIT($C60, ","), "")</f>
        <v/>
      </c>
    </row>
    <row r="61" spans="1:6">
      <c r="A61" t="str">
        <f>ContactsTable[[#This Row],[FULL NAME (FIRST, LAST)]]</f>
        <v>Schmidt</v>
      </c>
      <c r="B61" t="str">
        <f>ContactsTable[[#This Row],[Organizations (DropDown)]]</f>
        <v>Cherry Creek Golf Course</v>
      </c>
      <c r="C61" t="str" cm="1">
        <f t="array" ref="C61">IF(Interactions!F61 = "", "", IFERROR(_xlfn.TEXTJOIN(",", TRUE, _xlfn._xlws.FILTER($A$5:$A$2214, $B$5:$B$2214 = Interactions!F61)), "No Contacts"))</f>
        <v/>
      </c>
      <c r="D61" t="str" cm="1">
        <f t="array" ref="D61">IF($C61&lt;&gt;"", _xlfn.TEXTSPLIT($C61, ","), "")</f>
        <v/>
      </c>
    </row>
    <row r="62" spans="1:6">
      <c r="A62" t="str">
        <f>ContactsTable[[#This Row],[FULL NAME (FIRST, LAST)]]</f>
        <v>Mastroianni Salvatore</v>
      </c>
      <c r="B62" t="str">
        <f>ContactsTable[[#This Row],[Organizations (DropDown)]]</f>
        <v>Chicago Club Makers LLC</v>
      </c>
      <c r="C62" t="str" cm="1">
        <f t="array" ref="C62">IF(Interactions!F62 = "", "", IFERROR(_xlfn.TEXTJOIN(",", TRUE, _xlfn._xlws.FILTER($A$5:$A$2214, $B$5:$B$2214 = Interactions!F62)), "No Contacts"))</f>
        <v>Norman Hargrove@ulcc.org</v>
      </c>
      <c r="D62" t="str" cm="1">
        <f t="array" ref="D62">IF($C62&lt;&gt;"", _xlfn.TEXTSPLIT($C62, ","), "")</f>
        <v>Norman Hargrove@ulcc.org</v>
      </c>
    </row>
    <row r="63" spans="1:6">
      <c r="A63" t="str">
        <f>ContactsTable[[#This Row],[FULL NAME (FIRST, LAST)]]</f>
        <v>DeBlasio Doninic</v>
      </c>
      <c r="B63" t="str">
        <f>ContactsTable[[#This Row],[Organizations (DropDown)]]</f>
        <v>Chicago Vegan Foods</v>
      </c>
      <c r="C63" t="str" cm="1">
        <f t="array" ref="C63">IF(Interactions!F63 = "", "", IFERROR(_xlfn.TEXTJOIN(",", TRUE, _xlfn._xlws.FILTER($A$5:$A$2214, $B$5:$B$2214 = Interactions!F63)), "No Contacts"))</f>
        <v/>
      </c>
      <c r="D63" t="str" cm="1">
        <f t="array" ref="D63">IF($C63&lt;&gt;"", _xlfn.TEXTSPLIT($C63, ","), "")</f>
        <v/>
      </c>
    </row>
    <row r="64" spans="1:6">
      <c r="A64" t="str">
        <f>ContactsTable[[#This Row],[FULL NAME (FIRST, LAST)]]</f>
        <v>Manager Romano</v>
      </c>
      <c r="B64" t="str">
        <f>ContactsTable[[#This Row],[Organizations (DropDown)]]</f>
        <v>Chicago winery</v>
      </c>
      <c r="C64" t="str" cm="1">
        <f t="array" ref="C64">IF(Interactions!F64 = "", "", IFERROR(_xlfn.TEXTJOIN(",", TRUE, _xlfn._xlws.FILTER($A$5:$A$2214, $B$5:$B$2214 = Interactions!F64)), "No Contacts"))</f>
        <v>Mason Upton</v>
      </c>
      <c r="D64" t="str" cm="1">
        <f t="array" ref="D64">IF($C64&lt;&gt;"", _xlfn.TEXTSPLIT($C64, ","), "")</f>
        <v>Mason Upton</v>
      </c>
    </row>
    <row r="65" spans="1:4">
      <c r="A65" t="str">
        <f>ContactsTable[[#This Row],[FULL NAME (FIRST, LAST)]]</f>
        <v>Tuler Michelle</v>
      </c>
      <c r="B65" t="str">
        <f>ContactsTable[[#This Row],[Organizations (DropDown)]]</f>
        <v>Chocolate Shoppe Ice Cream Co</v>
      </c>
      <c r="C65" t="str" cm="1">
        <f t="array" ref="C65">IF(Interactions!F65 = "", "", IFERROR(_xlfn.TEXTJOIN(",", TRUE, _xlfn._xlws.FILTER($A$5:$A$2214, $B$5:$B$2214 = Interactions!F65)), "No Contacts"))</f>
        <v/>
      </c>
      <c r="D65" t="str" cm="1">
        <f t="array" ref="D65">IF($C65&lt;&gt;"", _xlfn.TEXTSPLIT($C65, ","), "")</f>
        <v/>
      </c>
    </row>
    <row r="66" spans="1:4">
      <c r="A66" t="str">
        <f>ContactsTable[[#This Row],[FULL NAME (FIRST, LAST)]]</f>
        <v>Newson delangelo</v>
      </c>
      <c r="B66" t="str">
        <f>ContactsTable[[#This Row],[Organizations (DropDown)]]</f>
        <v>ClarkLindsey</v>
      </c>
      <c r="C66" t="str" cm="1">
        <f t="array" ref="C66">IF(Interactions!F66 = "", "", IFERROR(_xlfn.TEXTJOIN(",", TRUE, _xlfn._xlws.FILTER($A$5:$A$2214, $B$5:$B$2214 = Interactions!F66)), "No Contacts"))</f>
        <v/>
      </c>
      <c r="D66" t="str" cm="1">
        <f t="array" ref="D66">IF($C66&lt;&gt;"", _xlfn.TEXTSPLIT($C66, ","), "")</f>
        <v/>
      </c>
    </row>
    <row r="67" spans="1:4">
      <c r="A67" t="str">
        <f>ContactsTable[[#This Row],[FULL NAME (FIRST, LAST)]]</f>
        <v>Wyman beth</v>
      </c>
      <c r="B67" t="str">
        <f>ContactsTable[[#This Row],[Organizations (DropDown)]]</f>
        <v>ClarkLindsey</v>
      </c>
      <c r="C67" t="str" cm="1">
        <f t="array" ref="C67">IF(Interactions!F67 = "", "", IFERROR(_xlfn.TEXTJOIN(",", TRUE, _xlfn._xlws.FILTER($A$5:$A$2214, $B$5:$B$2214 = Interactions!F67)), "No Contacts"))</f>
        <v/>
      </c>
      <c r="D67" t="str" cm="1">
        <f t="array" ref="D67">IF($C67&lt;&gt;"", _xlfn.TEXTSPLIT($C67, ","), "")</f>
        <v/>
      </c>
    </row>
    <row r="68" spans="1:4">
      <c r="A68" t="str">
        <f>ContactsTable[[#This Row],[FULL NAME (FIRST, LAST)]]</f>
        <v>Jay Wright General Manager</v>
      </c>
      <c r="B68" t="str">
        <f>ContactsTable[[#This Row],[Organizations (DropDown)]]</f>
        <v>Club 18 at Mister B's(Evansville and Owensboro</v>
      </c>
      <c r="C68" t="str" cm="1">
        <f t="array" ref="C68">IF(Interactions!F68 = "", "", IFERROR(_xlfn.TEXTJOIN(",", TRUE, _xlfn._xlws.FILTER($A$5:$A$2214, $B$5:$B$2214 = Interactions!F68)), "No Contacts"))</f>
        <v/>
      </c>
      <c r="D68" t="str" cm="1">
        <f t="array" ref="D68">IF($C68&lt;&gt;"", _xlfn.TEXTSPLIT($C68, ","), "")</f>
        <v/>
      </c>
    </row>
    <row r="69" spans="1:4">
      <c r="A69" t="str">
        <f>ContactsTable[[#This Row],[FULL NAME (FIRST, LAST)]]</f>
        <v>Cromwell</v>
      </c>
      <c r="B69" t="str">
        <f>ContactsTable[[#This Row],[Organizations (DropDown)]]</f>
        <v>Colasanti's / Milford Markets</v>
      </c>
      <c r="C69" t="str" cm="1">
        <f t="array" ref="C69">IF(Interactions!F69 = "", "", IFERROR(_xlfn.TEXTJOIN(",", TRUE, _xlfn._xlws.FILTER($A$5:$A$2214, $B$5:$B$2214 = Interactions!F69)), "No Contacts"))</f>
        <v/>
      </c>
      <c r="D69" t="str" cm="1">
        <f t="array" ref="D69">IF($C69&lt;&gt;"", _xlfn.TEXTSPLIT($C69, ","), "")</f>
        <v/>
      </c>
    </row>
    <row r="70" spans="1:4">
      <c r="A70" t="str">
        <f>ContactsTable[[#This Row],[FULL NAME (FIRST, LAST)]]</f>
        <v>Geiser Albert</v>
      </c>
      <c r="B70" t="str">
        <f>ContactsTable[[#This Row],[Organizations (DropDown)]]</f>
        <v>Concept Development Group</v>
      </c>
      <c r="C70" t="str" cm="1">
        <f t="array" ref="C70">IF(Interactions!F70 = "", "", IFERROR(_xlfn.TEXTJOIN(",", TRUE, _xlfn._xlws.FILTER($A$5:$A$2214, $B$5:$B$2214 = Interactions!F70)), "No Contacts"))</f>
        <v/>
      </c>
      <c r="D70" t="str" cm="1">
        <f t="array" ref="D70">IF($C70&lt;&gt;"", _xlfn.TEXTSPLIT($C70, ","), "")</f>
        <v/>
      </c>
    </row>
    <row r="71" spans="1:4">
      <c r="A71" t="str">
        <f>ContactsTable[[#This Row],[FULL NAME (FIRST, LAST)]]</f>
        <v>Vanderbilt william</v>
      </c>
      <c r="B71" t="str">
        <f>ContactsTable[[#This Row],[Organizations (DropDown)]]</f>
        <v>Concordia College Dining Services</v>
      </c>
      <c r="C71" t="str" cm="1">
        <f t="array" ref="C71">IF(Interactions!F71 = "", "", IFERROR(_xlfn.TEXTJOIN(",", TRUE, _xlfn._xlws.FILTER($A$5:$A$2214, $B$5:$B$2214 = Interactions!F71)), "No Contacts"))</f>
        <v/>
      </c>
      <c r="D71" t="str" cm="1">
        <f t="array" ref="D71">IF($C71&lt;&gt;"", _xlfn.TEXTSPLIT($C71, ","), "")</f>
        <v/>
      </c>
    </row>
    <row r="72" spans="1:4">
      <c r="A72" t="str">
        <f>ContactsTable[[#This Row],[FULL NAME (FIRST, LAST)]]</f>
        <v>Boyer zachary</v>
      </c>
      <c r="B72" t="str">
        <f>ContactsTable[[#This Row],[Organizations (DropDown)]]</f>
        <v>Continental Canteen - Sterling Heights, MI</v>
      </c>
      <c r="C72" t="str" cm="1">
        <f t="array" ref="C72">IF(Interactions!F72 = "", "", IFERROR(_xlfn.TEXTJOIN(",", TRUE, _xlfn._xlws.FILTER($A$5:$A$2214, $B$5:$B$2214 = Interactions!F72)), "No Contacts"))</f>
        <v/>
      </c>
      <c r="D72" t="str" cm="1">
        <f t="array" ref="D72">IF($C72&lt;&gt;"", _xlfn.TEXTSPLIT($C72, ","), "")</f>
        <v/>
      </c>
    </row>
    <row r="73" spans="1:4">
      <c r="A73" t="str">
        <f>ContactsTable[[#This Row],[FULL NAME (FIRST, LAST)]]</f>
        <v>Stafford</v>
      </c>
      <c r="B73" t="str">
        <f>ContactsTable[[#This Row],[Organizations (DropDown)]]</f>
        <v>Copper Fox</v>
      </c>
      <c r="C73" t="str" cm="1">
        <f t="array" ref="C73">IF(Interactions!F73 = "", "", IFERROR(_xlfn.TEXTJOIN(",", TRUE, _xlfn._xlws.FILTER($A$5:$A$2214, $B$5:$B$2214 = Interactions!F73)), "No Contacts"))</f>
        <v/>
      </c>
      <c r="D73" t="str" cm="1">
        <f t="array" ref="D73">IF($C73&lt;&gt;"", _xlfn.TEXTSPLIT($C73, ","), "")</f>
        <v/>
      </c>
    </row>
    <row r="74" spans="1:4">
      <c r="A74" t="str">
        <f>ContactsTable[[#This Row],[FULL NAME (FIRST, LAST)]]</f>
        <v>Chef Bill Kim</v>
      </c>
      <c r="B74" t="str">
        <f>ContactsTable[[#This Row],[Organizations (DropDown)]]</f>
        <v>Cornerstone Restaurant Group</v>
      </c>
      <c r="C74" t="str" cm="1">
        <f t="array" ref="C74">IF(Interactions!F74 = "", "", IFERROR(_xlfn.TEXTJOIN(",", TRUE, _xlfn._xlws.FILTER($A$5:$A$2214, $B$5:$B$2214 = Interactions!F74)), "No Contacts"))</f>
        <v/>
      </c>
      <c r="D74" t="str" cm="1">
        <f t="array" ref="D74">IF($C74&lt;&gt;"", _xlfn.TEXTSPLIT($C74, ","), "")</f>
        <v/>
      </c>
    </row>
    <row r="75" spans="1:4">
      <c r="A75" t="str">
        <f>ContactsTable[[#This Row],[FULL NAME (FIRST, LAST)]]</f>
        <v>Derheim</v>
      </c>
      <c r="B75" t="str">
        <f>ContactsTable[[#This Row],[Organizations (DropDown)]]</f>
        <v>Craft &amp; Crew Hospitality</v>
      </c>
      <c r="C75" t="str" cm="1">
        <f t="array" ref="C75">IF(Interactions!F75 = "", "", IFERROR(_xlfn.TEXTJOIN(",", TRUE, _xlfn._xlws.FILTER($A$5:$A$2214, $B$5:$B$2214 = Interactions!F75)), "No Contacts"))</f>
        <v/>
      </c>
      <c r="D75" t="str" cm="1">
        <f t="array" ref="D75">IF($C75&lt;&gt;"", _xlfn.TEXTSPLIT($C75, ","), "")</f>
        <v/>
      </c>
    </row>
    <row r="76" spans="1:4">
      <c r="A76" t="str">
        <f>ContactsTable[[#This Row],[FULL NAME (FIRST, LAST)]]</f>
        <v>Juarez</v>
      </c>
      <c r="B76" t="str">
        <f>ContactsTable[[#This Row],[Organizations (DropDown)]]</f>
        <v>Creekside Restaurant &amp; Bar</v>
      </c>
      <c r="C76" t="str" cm="1">
        <f t="array" ref="C76">IF(Interactions!F76 = "", "", IFERROR(_xlfn.TEXTJOIN(",", TRUE, _xlfn._xlws.FILTER($A$5:$A$2214, $B$5:$B$2214 = Interactions!F76)), "No Contacts"))</f>
        <v/>
      </c>
      <c r="D76" t="str" cm="1">
        <f t="array" ref="D76">IF($C76&lt;&gt;"", _xlfn.TEXTSPLIT($C76, ","), "")</f>
        <v/>
      </c>
    </row>
    <row r="77" spans="1:4">
      <c r="A77" t="str">
        <f>ContactsTable[[#This Row],[FULL NAME (FIRST, LAST)]]</f>
        <v>Chef owner anthony sitek</v>
      </c>
      <c r="B77" t="str">
        <f>ContactsTable[[#This Row],[Organizations (DropDown)]]</f>
        <v>Crown Republic Gastropub</v>
      </c>
      <c r="C77" t="str" cm="1">
        <f t="array" ref="C77">IF(Interactions!F77 = "", "", IFERROR(_xlfn.TEXTJOIN(",", TRUE, _xlfn._xlws.FILTER($A$5:$A$2214, $B$5:$B$2214 = Interactions!F77)), "No Contacts"))</f>
        <v/>
      </c>
      <c r="D77" t="str" cm="1">
        <f t="array" ref="D77">IF($C77&lt;&gt;"", _xlfn.TEXTSPLIT($C77, ","), "")</f>
        <v/>
      </c>
    </row>
    <row r="78" spans="1:4">
      <c r="A78" t="str">
        <f>ContactsTable[[#This Row],[FULL NAME (FIRST, LAST)]]</f>
        <v>Chef owner anthony sitek</v>
      </c>
      <c r="B78" t="str">
        <f>ContactsTable[[#This Row],[Organizations (DropDown)]]</f>
        <v>Crown Republic Gastropub</v>
      </c>
      <c r="C78" t="str" cm="1">
        <f t="array" ref="C78">IF(Interactions!F78 = "", "", IFERROR(_xlfn.TEXTJOIN(",", TRUE, _xlfn._xlws.FILTER($A$5:$A$2214, $B$5:$B$2214 = Interactions!F78)), "No Contacts"))</f>
        <v/>
      </c>
      <c r="D78" t="str" cm="1">
        <f t="array" ref="D78">IF($C78&lt;&gt;"", _xlfn.TEXTSPLIT($C78, ","), "")</f>
        <v/>
      </c>
    </row>
    <row r="79" spans="1:4">
      <c r="A79" t="str">
        <f>ContactsTable[[#This Row],[FULL NAME (FIRST, LAST)]]</f>
        <v>Namdari</v>
      </c>
      <c r="B79" t="str">
        <f>ContactsTable[[#This Row],[Organizations (DropDown)]]</f>
        <v>Crushed pizzeria</v>
      </c>
      <c r="C79" t="str" cm="1">
        <f t="array" ref="C79">IF(Interactions!F79 = "", "", IFERROR(_xlfn.TEXTJOIN(",", TRUE, _xlfn._xlws.FILTER($A$5:$A$2214, $B$5:$B$2214 = Interactions!F79)), "No Contacts"))</f>
        <v>No Contacts</v>
      </c>
      <c r="D79" t="str" cm="1">
        <f t="array" ref="D79">IF($C79&lt;&gt;"", _xlfn.TEXTSPLIT($C79, ","), "")</f>
        <v>No Contacts</v>
      </c>
    </row>
    <row r="80" spans="1:4">
      <c r="A80" t="str">
        <f>ContactsTable[[#This Row],[FULL NAME (FIRST, LAST)]]</f>
        <v>Bryant</v>
      </c>
      <c r="B80" t="str">
        <f>ContactsTable[[#This Row],[Organizations (DropDown)]]</f>
        <v>Cynergy Bakes</v>
      </c>
      <c r="C80" t="str" cm="1">
        <f t="array" ref="C80">IF(Interactions!F80 = "", "", IFERROR(_xlfn.TEXTJOIN(",", TRUE, _xlfn._xlws.FILTER($A$5:$A$2214, $B$5:$B$2214 = Interactions!F80)), "No Contacts"))</f>
        <v/>
      </c>
      <c r="D80" t="str" cm="1">
        <f t="array" ref="D80">IF($C80&lt;&gt;"", _xlfn.TEXTSPLIT($C80, ","), "")</f>
        <v/>
      </c>
    </row>
    <row r="81" spans="1:51">
      <c r="A81" t="str">
        <f>ContactsTable[[#This Row],[FULL NAME (FIRST, LAST)]]</f>
        <v>Chef JOE FRILLMAN</v>
      </c>
      <c r="B81" t="str">
        <f>ContactsTable[[#This Row],[Organizations (DropDown)]]</f>
        <v>Daisies</v>
      </c>
      <c r="C81" t="str" cm="1">
        <f t="array" ref="C81">IF(Interactions!F81 = "", "", IFERROR(_xlfn.TEXTJOIN(",", TRUE, _xlfn._xlws.FILTER($A$5:$A$2214, $B$5:$B$2214 = Interactions!F81)), "No Contacts"))</f>
        <v>Pasha Volokh</v>
      </c>
      <c r="D81" t="str" cm="1">
        <f t="array" ref="D81">IF($C81&lt;&gt;"", _xlfn.TEXTSPLIT($C81, ","), "")</f>
        <v>Pasha Volokh</v>
      </c>
    </row>
    <row r="82" spans="1:51">
      <c r="A82" t="str">
        <f>ContactsTable[[#This Row],[FULL NAME (FIRST, LAST)]]</f>
        <v>Nicky P Shannon Tom or George</v>
      </c>
      <c r="B82" t="str">
        <f>ContactsTable[[#This Row],[Organizations (DropDown)]]</f>
        <v>Danny's</v>
      </c>
      <c r="C82" t="str" cm="1">
        <f t="array" ref="C82">IF(Interactions!F82 = "", "", IFERROR(_xlfn.TEXTJOIN(",", TRUE, _xlfn._xlws.FILTER($A$5:$A$2214, $B$5:$B$2214 = Interactions!F82)), "No Contacts"))</f>
        <v>No Contacts</v>
      </c>
      <c r="D82" t="str" cm="1">
        <f t="array" ref="D82">IF($C82&lt;&gt;"", _xlfn.TEXTSPLIT($C82, ","), "")</f>
        <v>No Contacts</v>
      </c>
    </row>
    <row r="83" spans="1:51">
      <c r="A83" t="str">
        <f>ContactsTable[[#This Row],[FULL NAME (FIRST, LAST)]]</f>
        <v>Badawy</v>
      </c>
      <c r="B83" t="str">
        <f>ContactsTable[[#This Row],[Organizations (DropDown)]]</f>
        <v>Dar Baklava, LLC</v>
      </c>
      <c r="C83" t="str" cm="1">
        <f t="array" ref="C83">IF(Interactions!F83 = "", "", IFERROR(_xlfn.TEXTJOIN(",", TRUE, _xlfn._xlws.FILTER($A$5:$A$2214, $B$5:$B$2214 = Interactions!F83)), "No Contacts"))</f>
        <v>No Contacts</v>
      </c>
      <c r="D83" t="str" cm="1">
        <f t="array" ref="D83">IF($C83&lt;&gt;"", _xlfn.TEXTSPLIT($C83, ","), "")</f>
        <v>No Contacts</v>
      </c>
    </row>
    <row r="84" spans="1:51">
      <c r="A84" t="str">
        <f>ContactsTable[[#This Row],[FULL NAME (FIRST, LAST)]]</f>
        <v>Jesse Ayello</v>
      </c>
      <c r="B84" t="str">
        <f>ContactsTable[[#This Row],[Organizations (DropDown)]]</f>
        <v>D'Asti Deli</v>
      </c>
      <c r="C84" t="str" cm="1">
        <f t="array" ref="C84">IF(Interactions!F84 = "", "", IFERROR(_xlfn.TEXTJOIN(",", TRUE, _xlfn._xlws.FILTER($A$5:$A$2214, $B$5:$B$2214 = Interactions!F84)), "No Contacts"))</f>
        <v/>
      </c>
      <c r="D84" t="str" cm="1">
        <f t="array" ref="D84">IF($C84&lt;&gt;"", _xlfn.TEXTSPLIT($C84, ","), "")</f>
        <v/>
      </c>
    </row>
    <row r="85" spans="1:51">
      <c r="A85" t="str">
        <f>ContactsTable[[#This Row],[FULL NAME (FIRST, LAST)]]</f>
        <v>Dina Kijuno</v>
      </c>
      <c r="B85" t="str">
        <f>ContactsTable[[#This Row],[Organizations (DropDown)]]</f>
        <v>Dave &amp; Buster's Rosemont</v>
      </c>
      <c r="C85" t="str" cm="1">
        <f t="array" ref="C85">IF(Interactions!F85 = "", "", IFERROR(_xlfn.TEXTJOIN(",", TRUE, _xlfn._xlws.FILTER($A$5:$A$2214, $B$5:$B$2214 = Interactions!F85)), "No Contacts"))</f>
        <v>No Contacts</v>
      </c>
      <c r="D85" t="str" cm="1">
        <f t="array" ref="D85">IF($C85&lt;&gt;"", _xlfn.TEXTSPLIT($C85, ","), "")</f>
        <v>No Contacts</v>
      </c>
    </row>
    <row r="86" spans="1:51">
      <c r="A86" t="str">
        <f>ContactsTable[[#This Row],[FULL NAME (FIRST, LAST)]]</f>
        <v>Edwards Claveneque</v>
      </c>
      <c r="B86" t="str">
        <f>ContactsTable[[#This Row],[Organizations (DropDown)]]</f>
        <v>DePaul University</v>
      </c>
      <c r="C86" t="str" cm="1">
        <f t="array" ref="C86">IF(Interactions!F86 = "", "", IFERROR(_xlfn.TEXTJOIN(",", TRUE, _xlfn._xlws.FILTER($A$5:$A$2214, $B$5:$B$2214 = Interactions!F86)), "No Contacts"))</f>
        <v>No Contacts</v>
      </c>
      <c r="D86" t="str" cm="1">
        <f t="array" ref="D86">IF($C86&lt;&gt;"", _xlfn.TEXTSPLIT($C86, ","), "")</f>
        <v>No Contacts</v>
      </c>
    </row>
    <row r="87" spans="1:51">
      <c r="A87" t="str">
        <f>ContactsTable[[#This Row],[FULL NAME (FIRST, LAST)]]</f>
        <v>Fifarek Michael</v>
      </c>
      <c r="B87" t="str">
        <f>ContactsTable[[#This Row],[Organizations (DropDown)]]</f>
        <v>DeRosa Corporation</v>
      </c>
      <c r="C87" t="str" cm="1">
        <f t="array" ref="C87">IF(Interactions!F87 = "", "", IFERROR(_xlfn.TEXTJOIN(",", TRUE, _xlfn._xlws.FILTER($A$5:$A$2214, $B$5:$B$2214 = Interactions!F87)), "No Contacts"))</f>
        <v>Megan,Steve Testa,Jennifer Fried,Jennifer Fried,Kristen Hettinga,Kristen Hettinga</v>
      </c>
      <c r="D87" t="str" cm="1">
        <f t="array" ref="D87:I87">IF($C87&lt;&gt;"", _xlfn.TEXTSPLIT($C87, ","), "")</f>
        <v>Megan</v>
      </c>
      <c r="E87" t="str">
        <v>Steve Testa</v>
      </c>
      <c r="F87" t="str">
        <v>Jennifer Fried</v>
      </c>
      <c r="G87" t="str">
        <v>Jennifer Fried</v>
      </c>
      <c r="H87" t="str">
        <v>Kristen Hettinga</v>
      </c>
      <c r="I87" t="str">
        <v>Kristen Hettinga</v>
      </c>
    </row>
    <row r="88" spans="1:51">
      <c r="A88" t="str">
        <f>ContactsTable[[#This Row],[FULL NAME (FIRST, LAST)]]</f>
        <v>CLAVIN EDGHSIN</v>
      </c>
      <c r="B88" t="str">
        <f>ContactsTable[[#This Row],[Organizations (DropDown)]]</f>
        <v>Diageo Beer Company</v>
      </c>
      <c r="C88" t="str" cm="1">
        <f t="array" ref="C88">IF(Interactions!F88 = "", "", IFERROR(_xlfn.TEXTJOIN(",", TRUE, _xlfn._xlws.FILTER($A$5:$A$2214, $B$5:$B$2214 = Interactions!F88)),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88" t="str" cm="1">
        <f t="array" ref="D88:AY88">IF($C88&lt;&gt;"", _xlfn.TEXTSPLIT($C88, ","), "")</f>
        <v>Nick Byanski</v>
      </c>
      <c r="E88" t="str">
        <v>Chef Bill Barker</v>
      </c>
      <c r="F88" t="str">
        <v>Pat Lyons</v>
      </c>
      <c r="G88" t="str">
        <v>Lauren Frazier</v>
      </c>
      <c r="H88" t="str">
        <v>Stephen Hess</v>
      </c>
      <c r="I88" t="str">
        <v>Chef Megan Punches</v>
      </c>
      <c r="J88" t="str">
        <v>Mike Hiskes</v>
      </c>
      <c r="K88" t="str">
        <v>Rob Renninger</v>
      </c>
      <c r="L88" t="str">
        <v>Rachel Sohovich</v>
      </c>
      <c r="M88" t="str">
        <v>Matt Stielow</v>
      </c>
      <c r="N88" t="str">
        <v>Mike Hiskes</v>
      </c>
      <c r="O88" t="str">
        <v>Jene braden</v>
      </c>
      <c r="P88" t="str">
        <v>Sherri Brown</v>
      </c>
      <c r="Q88" t="str">
        <v>Dana Kinsman</v>
      </c>
      <c r="R88" t="str">
        <v>Brandon Girard</v>
      </c>
      <c r="S88" t="str">
        <v>Michael Schultz</v>
      </c>
      <c r="T88" t="str">
        <v>Darryl White</v>
      </c>
      <c r="U88" t="str">
        <v>Miranda Heinrich</v>
      </c>
      <c r="V88" t="str">
        <v>Derek Winter</v>
      </c>
      <c r="W88" t="str">
        <v>Philip Bakousidis</v>
      </c>
      <c r="X88" t="str">
        <v> Michael Gunderson</v>
      </c>
      <c r="Y88" t="str">
        <v>Jasen Anthony</v>
      </c>
      <c r="Z88" t="str">
        <v>Jodi Ward</v>
      </c>
      <c r="AA88" t="str">
        <v>Paula Ball</v>
      </c>
      <c r="AB88" t="str">
        <v>Kevin Green</v>
      </c>
      <c r="AC88" t="str">
        <v>Patrick Kaufman</v>
      </c>
      <c r="AD88" t="str">
        <v>Christine Michel</v>
      </c>
      <c r="AE88" t="str">
        <v xml:space="preserve">Kevin Green </v>
      </c>
      <c r="AF88" t="str">
        <v>Sam Butler</v>
      </c>
      <c r="AG88" t="str">
        <v>Dave Hampel</v>
      </c>
      <c r="AH88" t="str">
        <v>Ryan Treharne</v>
      </c>
      <c r="AI88" t="str">
        <v>chad bruinsslot</v>
      </c>
      <c r="AJ88" t="str">
        <v>Joe Ihl</v>
      </c>
      <c r="AK88" t="str">
        <v>Freddy Sheir</v>
      </c>
      <c r="AL88" t="str">
        <v>Chad Bruinslott</v>
      </c>
      <c r="AM88" t="str">
        <v>Erin Rogers</v>
      </c>
      <c r="AN88" t="str">
        <v>Brittany Bradley</v>
      </c>
      <c r="AO88" t="str">
        <v>Kevin Skukalek</v>
      </c>
      <c r="AP88" t="str">
        <v>Matt Dalicandro</v>
      </c>
      <c r="AQ88" t="str">
        <v>Maranda Thompson</v>
      </c>
      <c r="AR88" t="str">
        <v>Lauren Vanryn</v>
      </c>
      <c r="AS88" t="str">
        <v>alex wagner</v>
      </c>
      <c r="AT88" t="str">
        <v>Aric Nichols</v>
      </c>
      <c r="AU88" t="str">
        <v>Martin Hart</v>
      </c>
      <c r="AV88" t="str">
        <v>Graham Garrett</v>
      </c>
      <c r="AW88" t="str">
        <v>Ethan Weinberger</v>
      </c>
      <c r="AX88" t="str">
        <v>Maranda Thompson</v>
      </c>
      <c r="AY88" t="str">
        <v>Zack Lockhart</v>
      </c>
    </row>
    <row r="89" spans="1:51">
      <c r="A89" t="str">
        <f>ContactsTable[[#This Row],[FULL NAME (FIRST, LAST)]]</f>
        <v>Nick De Astis</v>
      </c>
      <c r="B89" t="str">
        <f>ContactsTable[[#This Row],[Organizations (DropDown)]]</f>
        <v>Direct Food Services</v>
      </c>
      <c r="C89" t="str" cm="1">
        <f t="array" ref="C89">IF(Interactions!F89 = "", "", IFERROR(_xlfn.TEXTJOIN(",", TRUE, _xlfn._xlws.FILTER($A$5:$A$2214, $B$5:$B$2214 = Interactions!F89)),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89" t="str" cm="1">
        <f t="array" ref="D89:AY89">IF($C89&lt;&gt;"", _xlfn.TEXTSPLIT($C89, ","), "")</f>
        <v>Nick Byanski</v>
      </c>
      <c r="E89" t="str">
        <v>Chef Bill Barker</v>
      </c>
      <c r="F89" t="str">
        <v>Pat Lyons</v>
      </c>
      <c r="G89" t="str">
        <v>Lauren Frazier</v>
      </c>
      <c r="H89" t="str">
        <v>Stephen Hess</v>
      </c>
      <c r="I89" t="str">
        <v>Chef Megan Punches</v>
      </c>
      <c r="J89" t="str">
        <v>Mike Hiskes</v>
      </c>
      <c r="K89" t="str">
        <v>Rob Renninger</v>
      </c>
      <c r="L89" t="str">
        <v>Rachel Sohovich</v>
      </c>
      <c r="M89" t="str">
        <v>Matt Stielow</v>
      </c>
      <c r="N89" t="str">
        <v>Mike Hiskes</v>
      </c>
      <c r="O89" t="str">
        <v>Jene braden</v>
      </c>
      <c r="P89" t="str">
        <v>Sherri Brown</v>
      </c>
      <c r="Q89" t="str">
        <v>Dana Kinsman</v>
      </c>
      <c r="R89" t="str">
        <v>Brandon Girard</v>
      </c>
      <c r="S89" t="str">
        <v>Michael Schultz</v>
      </c>
      <c r="T89" t="str">
        <v>Darryl White</v>
      </c>
      <c r="U89" t="str">
        <v>Miranda Heinrich</v>
      </c>
      <c r="V89" t="str">
        <v>Derek Winter</v>
      </c>
      <c r="W89" t="str">
        <v>Philip Bakousidis</v>
      </c>
      <c r="X89" t="str">
        <v> Michael Gunderson</v>
      </c>
      <c r="Y89" t="str">
        <v>Jasen Anthony</v>
      </c>
      <c r="Z89" t="str">
        <v>Jodi Ward</v>
      </c>
      <c r="AA89" t="str">
        <v>Paula Ball</v>
      </c>
      <c r="AB89" t="str">
        <v>Kevin Green</v>
      </c>
      <c r="AC89" t="str">
        <v>Patrick Kaufman</v>
      </c>
      <c r="AD89" t="str">
        <v>Christine Michel</v>
      </c>
      <c r="AE89" t="str">
        <v xml:space="preserve">Kevin Green </v>
      </c>
      <c r="AF89" t="str">
        <v>Sam Butler</v>
      </c>
      <c r="AG89" t="str">
        <v>Dave Hampel</v>
      </c>
      <c r="AH89" t="str">
        <v>Ryan Treharne</v>
      </c>
      <c r="AI89" t="str">
        <v>chad bruinsslot</v>
      </c>
      <c r="AJ89" t="str">
        <v>Joe Ihl</v>
      </c>
      <c r="AK89" t="str">
        <v>Freddy Sheir</v>
      </c>
      <c r="AL89" t="str">
        <v>Chad Bruinslott</v>
      </c>
      <c r="AM89" t="str">
        <v>Erin Rogers</v>
      </c>
      <c r="AN89" t="str">
        <v>Brittany Bradley</v>
      </c>
      <c r="AO89" t="str">
        <v>Kevin Skukalek</v>
      </c>
      <c r="AP89" t="str">
        <v>Matt Dalicandro</v>
      </c>
      <c r="AQ89" t="str">
        <v>Maranda Thompson</v>
      </c>
      <c r="AR89" t="str">
        <v>Lauren Vanryn</v>
      </c>
      <c r="AS89" t="str">
        <v>alex wagner</v>
      </c>
      <c r="AT89" t="str">
        <v>Aric Nichols</v>
      </c>
      <c r="AU89" t="str">
        <v>Martin Hart</v>
      </c>
      <c r="AV89" t="str">
        <v>Graham Garrett</v>
      </c>
      <c r="AW89" t="str">
        <v>Ethan Weinberger</v>
      </c>
      <c r="AX89" t="str">
        <v>Maranda Thompson</v>
      </c>
      <c r="AY89" t="str">
        <v>Zack Lockhart</v>
      </c>
    </row>
    <row r="90" spans="1:51">
      <c r="A90" t="str">
        <f>ContactsTable[[#This Row],[FULL NAME (FIRST, LAST)]]</f>
        <v>Gaetano Nardulli</v>
      </c>
      <c r="B90" t="str">
        <f>ContactsTable[[#This Row],[Organizations (DropDown)]]</f>
        <v>Direct Food Services</v>
      </c>
      <c r="C90" t="str" cm="1">
        <f t="array" ref="C90">IF(Interactions!F90 = "", "", IFERROR(_xlfn.TEXTJOIN(",", TRUE, _xlfn._xlws.FILTER($A$5:$A$2214, $B$5:$B$2214 = Interactions!F90)),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90" t="str" cm="1">
        <f t="array" ref="D90:AY90">IF($C90&lt;&gt;"", _xlfn.TEXTSPLIT($C90, ","), "")</f>
        <v>Nick Byanski</v>
      </c>
      <c r="E90" t="str">
        <v>Chef Bill Barker</v>
      </c>
      <c r="F90" t="str">
        <v>Pat Lyons</v>
      </c>
      <c r="G90" t="str">
        <v>Lauren Frazier</v>
      </c>
      <c r="H90" t="str">
        <v>Stephen Hess</v>
      </c>
      <c r="I90" t="str">
        <v>Chef Megan Punches</v>
      </c>
      <c r="J90" t="str">
        <v>Mike Hiskes</v>
      </c>
      <c r="K90" t="str">
        <v>Rob Renninger</v>
      </c>
      <c r="L90" t="str">
        <v>Rachel Sohovich</v>
      </c>
      <c r="M90" t="str">
        <v>Matt Stielow</v>
      </c>
      <c r="N90" t="str">
        <v>Mike Hiskes</v>
      </c>
      <c r="O90" t="str">
        <v>Jene braden</v>
      </c>
      <c r="P90" t="str">
        <v>Sherri Brown</v>
      </c>
      <c r="Q90" t="str">
        <v>Dana Kinsman</v>
      </c>
      <c r="R90" t="str">
        <v>Brandon Girard</v>
      </c>
      <c r="S90" t="str">
        <v>Michael Schultz</v>
      </c>
      <c r="T90" t="str">
        <v>Darryl White</v>
      </c>
      <c r="U90" t="str">
        <v>Miranda Heinrich</v>
      </c>
      <c r="V90" t="str">
        <v>Derek Winter</v>
      </c>
      <c r="W90" t="str">
        <v>Philip Bakousidis</v>
      </c>
      <c r="X90" t="str">
        <v> Michael Gunderson</v>
      </c>
      <c r="Y90" t="str">
        <v>Jasen Anthony</v>
      </c>
      <c r="Z90" t="str">
        <v>Jodi Ward</v>
      </c>
      <c r="AA90" t="str">
        <v>Paula Ball</v>
      </c>
      <c r="AB90" t="str">
        <v>Kevin Green</v>
      </c>
      <c r="AC90" t="str">
        <v>Patrick Kaufman</v>
      </c>
      <c r="AD90" t="str">
        <v>Christine Michel</v>
      </c>
      <c r="AE90" t="str">
        <v xml:space="preserve">Kevin Green </v>
      </c>
      <c r="AF90" t="str">
        <v>Sam Butler</v>
      </c>
      <c r="AG90" t="str">
        <v>Dave Hampel</v>
      </c>
      <c r="AH90" t="str">
        <v>Ryan Treharne</v>
      </c>
      <c r="AI90" t="str">
        <v>chad bruinsslot</v>
      </c>
      <c r="AJ90" t="str">
        <v>Joe Ihl</v>
      </c>
      <c r="AK90" t="str">
        <v>Freddy Sheir</v>
      </c>
      <c r="AL90" t="str">
        <v>Chad Bruinslott</v>
      </c>
      <c r="AM90" t="str">
        <v>Erin Rogers</v>
      </c>
      <c r="AN90" t="str">
        <v>Brittany Bradley</v>
      </c>
      <c r="AO90" t="str">
        <v>Kevin Skukalek</v>
      </c>
      <c r="AP90" t="str">
        <v>Matt Dalicandro</v>
      </c>
      <c r="AQ90" t="str">
        <v>Maranda Thompson</v>
      </c>
      <c r="AR90" t="str">
        <v>Lauren Vanryn</v>
      </c>
      <c r="AS90" t="str">
        <v>alex wagner</v>
      </c>
      <c r="AT90" t="str">
        <v>Aric Nichols</v>
      </c>
      <c r="AU90" t="str">
        <v>Martin Hart</v>
      </c>
      <c r="AV90" t="str">
        <v>Graham Garrett</v>
      </c>
      <c r="AW90" t="str">
        <v>Ethan Weinberger</v>
      </c>
      <c r="AX90" t="str">
        <v>Maranda Thompson</v>
      </c>
      <c r="AY90" t="str">
        <v>Zack Lockhart</v>
      </c>
    </row>
    <row r="91" spans="1:51">
      <c r="A91" t="str">
        <f>ContactsTable[[#This Row],[FULL NAME (FIRST, LAST)]]</f>
        <v>Nathan Rager</v>
      </c>
      <c r="B91" t="str">
        <f>ContactsTable[[#This Row],[Organizations (DropDown)]]</f>
        <v>Direct Food Services</v>
      </c>
      <c r="C91" t="str" cm="1">
        <f t="array" ref="C91">IF(Interactions!F91 = "", "", IFERROR(_xlfn.TEXTJOIN(",", TRUE, _xlfn._xlws.FILTER($A$5:$A$2214, $B$5:$B$2214 = Interactions!F91)),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91" t="str" cm="1">
        <f t="array" ref="D91:AY91">IF($C91&lt;&gt;"", _xlfn.TEXTSPLIT($C91, ","), "")</f>
        <v>Nick Byanski</v>
      </c>
      <c r="E91" t="str">
        <v>Chef Bill Barker</v>
      </c>
      <c r="F91" t="str">
        <v>Pat Lyons</v>
      </c>
      <c r="G91" t="str">
        <v>Lauren Frazier</v>
      </c>
      <c r="H91" t="str">
        <v>Stephen Hess</v>
      </c>
      <c r="I91" t="str">
        <v>Chef Megan Punches</v>
      </c>
      <c r="J91" t="str">
        <v>Mike Hiskes</v>
      </c>
      <c r="K91" t="str">
        <v>Rob Renninger</v>
      </c>
      <c r="L91" t="str">
        <v>Rachel Sohovich</v>
      </c>
      <c r="M91" t="str">
        <v>Matt Stielow</v>
      </c>
      <c r="N91" t="str">
        <v>Mike Hiskes</v>
      </c>
      <c r="O91" t="str">
        <v>Jene braden</v>
      </c>
      <c r="P91" t="str">
        <v>Sherri Brown</v>
      </c>
      <c r="Q91" t="str">
        <v>Dana Kinsman</v>
      </c>
      <c r="R91" t="str">
        <v>Brandon Girard</v>
      </c>
      <c r="S91" t="str">
        <v>Michael Schultz</v>
      </c>
      <c r="T91" t="str">
        <v>Darryl White</v>
      </c>
      <c r="U91" t="str">
        <v>Miranda Heinrich</v>
      </c>
      <c r="V91" t="str">
        <v>Derek Winter</v>
      </c>
      <c r="W91" t="str">
        <v>Philip Bakousidis</v>
      </c>
      <c r="X91" t="str">
        <v> Michael Gunderson</v>
      </c>
      <c r="Y91" t="str">
        <v>Jasen Anthony</v>
      </c>
      <c r="Z91" t="str">
        <v>Jodi Ward</v>
      </c>
      <c r="AA91" t="str">
        <v>Paula Ball</v>
      </c>
      <c r="AB91" t="str">
        <v>Kevin Green</v>
      </c>
      <c r="AC91" t="str">
        <v>Patrick Kaufman</v>
      </c>
      <c r="AD91" t="str">
        <v>Christine Michel</v>
      </c>
      <c r="AE91" t="str">
        <v xml:space="preserve">Kevin Green </v>
      </c>
      <c r="AF91" t="str">
        <v>Sam Butler</v>
      </c>
      <c r="AG91" t="str">
        <v>Dave Hampel</v>
      </c>
      <c r="AH91" t="str">
        <v>Ryan Treharne</v>
      </c>
      <c r="AI91" t="str">
        <v>chad bruinsslot</v>
      </c>
      <c r="AJ91" t="str">
        <v>Joe Ihl</v>
      </c>
      <c r="AK91" t="str">
        <v>Freddy Sheir</v>
      </c>
      <c r="AL91" t="str">
        <v>Chad Bruinslott</v>
      </c>
      <c r="AM91" t="str">
        <v>Erin Rogers</v>
      </c>
      <c r="AN91" t="str">
        <v>Brittany Bradley</v>
      </c>
      <c r="AO91" t="str">
        <v>Kevin Skukalek</v>
      </c>
      <c r="AP91" t="str">
        <v>Matt Dalicandro</v>
      </c>
      <c r="AQ91" t="str">
        <v>Maranda Thompson</v>
      </c>
      <c r="AR91" t="str">
        <v>Lauren Vanryn</v>
      </c>
      <c r="AS91" t="str">
        <v>alex wagner</v>
      </c>
      <c r="AT91" t="str">
        <v>Aric Nichols</v>
      </c>
      <c r="AU91" t="str">
        <v>Martin Hart</v>
      </c>
      <c r="AV91" t="str">
        <v>Graham Garrett</v>
      </c>
      <c r="AW91" t="str">
        <v>Ethan Weinberger</v>
      </c>
      <c r="AX91" t="str">
        <v>Maranda Thompson</v>
      </c>
      <c r="AY91" t="str">
        <v>Zack Lockhart</v>
      </c>
    </row>
    <row r="92" spans="1:51">
      <c r="A92" t="str">
        <f>ContactsTable[[#This Row],[FULL NAME (FIRST, LAST)]]</f>
        <v>Thai Tram</v>
      </c>
      <c r="B92" t="str">
        <f>ContactsTable[[#This Row],[Organizations (DropDown)]]</f>
        <v>District 6 Restaurant</v>
      </c>
      <c r="C92" t="str" cm="1">
        <f t="array" ref="C92">IF(Interactions!F92 = "", "", IFERROR(_xlfn.TEXTJOIN(",", TRUE, _xlfn._xlws.FILTER($A$5:$A$2214, $B$5:$B$2214 = Interactions!F92)),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92" t="str" cm="1">
        <f t="array" ref="D92:AY92">IF($C92&lt;&gt;"", _xlfn.TEXTSPLIT($C92, ","), "")</f>
        <v>Nick Byanski</v>
      </c>
      <c r="E92" t="str">
        <v>Chef Bill Barker</v>
      </c>
      <c r="F92" t="str">
        <v>Pat Lyons</v>
      </c>
      <c r="G92" t="str">
        <v>Lauren Frazier</v>
      </c>
      <c r="H92" t="str">
        <v>Stephen Hess</v>
      </c>
      <c r="I92" t="str">
        <v>Chef Megan Punches</v>
      </c>
      <c r="J92" t="str">
        <v>Mike Hiskes</v>
      </c>
      <c r="K92" t="str">
        <v>Rob Renninger</v>
      </c>
      <c r="L92" t="str">
        <v>Rachel Sohovich</v>
      </c>
      <c r="M92" t="str">
        <v>Matt Stielow</v>
      </c>
      <c r="N92" t="str">
        <v>Mike Hiskes</v>
      </c>
      <c r="O92" t="str">
        <v>Jene braden</v>
      </c>
      <c r="P92" t="str">
        <v>Sherri Brown</v>
      </c>
      <c r="Q92" t="str">
        <v>Dana Kinsman</v>
      </c>
      <c r="R92" t="str">
        <v>Brandon Girard</v>
      </c>
      <c r="S92" t="str">
        <v>Michael Schultz</v>
      </c>
      <c r="T92" t="str">
        <v>Darryl White</v>
      </c>
      <c r="U92" t="str">
        <v>Miranda Heinrich</v>
      </c>
      <c r="V92" t="str">
        <v>Derek Winter</v>
      </c>
      <c r="W92" t="str">
        <v>Philip Bakousidis</v>
      </c>
      <c r="X92" t="str">
        <v> Michael Gunderson</v>
      </c>
      <c r="Y92" t="str">
        <v>Jasen Anthony</v>
      </c>
      <c r="Z92" t="str">
        <v>Jodi Ward</v>
      </c>
      <c r="AA92" t="str">
        <v>Paula Ball</v>
      </c>
      <c r="AB92" t="str">
        <v>Kevin Green</v>
      </c>
      <c r="AC92" t="str">
        <v>Patrick Kaufman</v>
      </c>
      <c r="AD92" t="str">
        <v>Christine Michel</v>
      </c>
      <c r="AE92" t="str">
        <v xml:space="preserve">Kevin Green </v>
      </c>
      <c r="AF92" t="str">
        <v>Sam Butler</v>
      </c>
      <c r="AG92" t="str">
        <v>Dave Hampel</v>
      </c>
      <c r="AH92" t="str">
        <v>Ryan Treharne</v>
      </c>
      <c r="AI92" t="str">
        <v>chad bruinsslot</v>
      </c>
      <c r="AJ92" t="str">
        <v>Joe Ihl</v>
      </c>
      <c r="AK92" t="str">
        <v>Freddy Sheir</v>
      </c>
      <c r="AL92" t="str">
        <v>Chad Bruinslott</v>
      </c>
      <c r="AM92" t="str">
        <v>Erin Rogers</v>
      </c>
      <c r="AN92" t="str">
        <v>Brittany Bradley</v>
      </c>
      <c r="AO92" t="str">
        <v>Kevin Skukalek</v>
      </c>
      <c r="AP92" t="str">
        <v>Matt Dalicandro</v>
      </c>
      <c r="AQ92" t="str">
        <v>Maranda Thompson</v>
      </c>
      <c r="AR92" t="str">
        <v>Lauren Vanryn</v>
      </c>
      <c r="AS92" t="str">
        <v>alex wagner</v>
      </c>
      <c r="AT92" t="str">
        <v>Aric Nichols</v>
      </c>
      <c r="AU92" t="str">
        <v>Martin Hart</v>
      </c>
      <c r="AV92" t="str">
        <v>Graham Garrett</v>
      </c>
      <c r="AW92" t="str">
        <v>Ethan Weinberger</v>
      </c>
      <c r="AX92" t="str">
        <v>Maranda Thompson</v>
      </c>
      <c r="AY92" t="str">
        <v>Zack Lockhart</v>
      </c>
    </row>
    <row r="93" spans="1:51">
      <c r="A93" t="str">
        <f>ContactsTable[[#This Row],[FULL NAME (FIRST, LAST)]]</f>
        <v>Zuber Lynn</v>
      </c>
      <c r="B93" t="str">
        <f>ContactsTable[[#This Row],[Organizations (DropDown)]]</f>
        <v>DJ's On Chestnut</v>
      </c>
      <c r="C93" t="str" cm="1">
        <f t="array" ref="C93">IF(Interactions!F93 = "", "", IFERROR(_xlfn.TEXTJOIN(",", TRUE, _xlfn._xlws.FILTER($A$5:$A$2214, $B$5:$B$2214 = Interactions!F93)),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93" t="str" cm="1">
        <f t="array" ref="D93:AY93">IF($C93&lt;&gt;"", _xlfn.TEXTSPLIT($C93, ","), "")</f>
        <v>Nick Byanski</v>
      </c>
      <c r="E93" t="str">
        <v>Chef Bill Barker</v>
      </c>
      <c r="F93" t="str">
        <v>Pat Lyons</v>
      </c>
      <c r="G93" t="str">
        <v>Lauren Frazier</v>
      </c>
      <c r="H93" t="str">
        <v>Stephen Hess</v>
      </c>
      <c r="I93" t="str">
        <v>Chef Megan Punches</v>
      </c>
      <c r="J93" t="str">
        <v>Mike Hiskes</v>
      </c>
      <c r="K93" t="str">
        <v>Rob Renninger</v>
      </c>
      <c r="L93" t="str">
        <v>Rachel Sohovich</v>
      </c>
      <c r="M93" t="str">
        <v>Matt Stielow</v>
      </c>
      <c r="N93" t="str">
        <v>Mike Hiskes</v>
      </c>
      <c r="O93" t="str">
        <v>Jene braden</v>
      </c>
      <c r="P93" t="str">
        <v>Sherri Brown</v>
      </c>
      <c r="Q93" t="str">
        <v>Dana Kinsman</v>
      </c>
      <c r="R93" t="str">
        <v>Brandon Girard</v>
      </c>
      <c r="S93" t="str">
        <v>Michael Schultz</v>
      </c>
      <c r="T93" t="str">
        <v>Darryl White</v>
      </c>
      <c r="U93" t="str">
        <v>Miranda Heinrich</v>
      </c>
      <c r="V93" t="str">
        <v>Derek Winter</v>
      </c>
      <c r="W93" t="str">
        <v>Philip Bakousidis</v>
      </c>
      <c r="X93" t="str">
        <v> Michael Gunderson</v>
      </c>
      <c r="Y93" t="str">
        <v>Jasen Anthony</v>
      </c>
      <c r="Z93" t="str">
        <v>Jodi Ward</v>
      </c>
      <c r="AA93" t="str">
        <v>Paula Ball</v>
      </c>
      <c r="AB93" t="str">
        <v>Kevin Green</v>
      </c>
      <c r="AC93" t="str">
        <v>Patrick Kaufman</v>
      </c>
      <c r="AD93" t="str">
        <v>Christine Michel</v>
      </c>
      <c r="AE93" t="str">
        <v xml:space="preserve">Kevin Green </v>
      </c>
      <c r="AF93" t="str">
        <v>Sam Butler</v>
      </c>
      <c r="AG93" t="str">
        <v>Dave Hampel</v>
      </c>
      <c r="AH93" t="str">
        <v>Ryan Treharne</v>
      </c>
      <c r="AI93" t="str">
        <v>chad bruinsslot</v>
      </c>
      <c r="AJ93" t="str">
        <v>Joe Ihl</v>
      </c>
      <c r="AK93" t="str">
        <v>Freddy Sheir</v>
      </c>
      <c r="AL93" t="str">
        <v>Chad Bruinslott</v>
      </c>
      <c r="AM93" t="str">
        <v>Erin Rogers</v>
      </c>
      <c r="AN93" t="str">
        <v>Brittany Bradley</v>
      </c>
      <c r="AO93" t="str">
        <v>Kevin Skukalek</v>
      </c>
      <c r="AP93" t="str">
        <v>Matt Dalicandro</v>
      </c>
      <c r="AQ93" t="str">
        <v>Maranda Thompson</v>
      </c>
      <c r="AR93" t="str">
        <v>Lauren Vanryn</v>
      </c>
      <c r="AS93" t="str">
        <v>alex wagner</v>
      </c>
      <c r="AT93" t="str">
        <v>Aric Nichols</v>
      </c>
      <c r="AU93" t="str">
        <v>Martin Hart</v>
      </c>
      <c r="AV93" t="str">
        <v>Graham Garrett</v>
      </c>
      <c r="AW93" t="str">
        <v>Ethan Weinberger</v>
      </c>
      <c r="AX93" t="str">
        <v>Maranda Thompson</v>
      </c>
      <c r="AY93" t="str">
        <v>Zack Lockhart</v>
      </c>
    </row>
    <row r="94" spans="1:51">
      <c r="A94" t="str">
        <f>ContactsTable[[#This Row],[FULL NAME (FIRST, LAST)]]</f>
        <v>Bradley Miller</v>
      </c>
      <c r="B94" t="str">
        <f>ContactsTable[[#This Row],[Organizations (DropDown)]]</f>
        <v>Dog n Suds Drive In</v>
      </c>
      <c r="C94" t="str" cm="1">
        <f t="array" ref="C94">IF(Interactions!F94 = "", "", IFERROR(_xlfn.TEXTJOIN(",", TRUE, _xlfn._xlws.FILTER($A$5:$A$2214, $B$5:$B$2214 = Interactions!F94)),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94" t="str" cm="1">
        <f t="array" ref="D94:AY94">IF($C94&lt;&gt;"", _xlfn.TEXTSPLIT($C94, ","), "")</f>
        <v>Nick Byanski</v>
      </c>
      <c r="E94" t="str">
        <v>Chef Bill Barker</v>
      </c>
      <c r="F94" t="str">
        <v>Pat Lyons</v>
      </c>
      <c r="G94" t="str">
        <v>Lauren Frazier</v>
      </c>
      <c r="H94" t="str">
        <v>Stephen Hess</v>
      </c>
      <c r="I94" t="str">
        <v>Chef Megan Punches</v>
      </c>
      <c r="J94" t="str">
        <v>Mike Hiskes</v>
      </c>
      <c r="K94" t="str">
        <v>Rob Renninger</v>
      </c>
      <c r="L94" t="str">
        <v>Rachel Sohovich</v>
      </c>
      <c r="M94" t="str">
        <v>Matt Stielow</v>
      </c>
      <c r="N94" t="str">
        <v>Mike Hiskes</v>
      </c>
      <c r="O94" t="str">
        <v>Jene braden</v>
      </c>
      <c r="P94" t="str">
        <v>Sherri Brown</v>
      </c>
      <c r="Q94" t="str">
        <v>Dana Kinsman</v>
      </c>
      <c r="R94" t="str">
        <v>Brandon Girard</v>
      </c>
      <c r="S94" t="str">
        <v>Michael Schultz</v>
      </c>
      <c r="T94" t="str">
        <v>Darryl White</v>
      </c>
      <c r="U94" t="str">
        <v>Miranda Heinrich</v>
      </c>
      <c r="V94" t="str">
        <v>Derek Winter</v>
      </c>
      <c r="W94" t="str">
        <v>Philip Bakousidis</v>
      </c>
      <c r="X94" t="str">
        <v> Michael Gunderson</v>
      </c>
      <c r="Y94" t="str">
        <v>Jasen Anthony</v>
      </c>
      <c r="Z94" t="str">
        <v>Jodi Ward</v>
      </c>
      <c r="AA94" t="str">
        <v>Paula Ball</v>
      </c>
      <c r="AB94" t="str">
        <v>Kevin Green</v>
      </c>
      <c r="AC94" t="str">
        <v>Patrick Kaufman</v>
      </c>
      <c r="AD94" t="str">
        <v>Christine Michel</v>
      </c>
      <c r="AE94" t="str">
        <v xml:space="preserve">Kevin Green </v>
      </c>
      <c r="AF94" t="str">
        <v>Sam Butler</v>
      </c>
      <c r="AG94" t="str">
        <v>Dave Hampel</v>
      </c>
      <c r="AH94" t="str">
        <v>Ryan Treharne</v>
      </c>
      <c r="AI94" t="str">
        <v>chad bruinsslot</v>
      </c>
      <c r="AJ94" t="str">
        <v>Joe Ihl</v>
      </c>
      <c r="AK94" t="str">
        <v>Freddy Sheir</v>
      </c>
      <c r="AL94" t="str">
        <v>Chad Bruinslott</v>
      </c>
      <c r="AM94" t="str">
        <v>Erin Rogers</v>
      </c>
      <c r="AN94" t="str">
        <v>Brittany Bradley</v>
      </c>
      <c r="AO94" t="str">
        <v>Kevin Skukalek</v>
      </c>
      <c r="AP94" t="str">
        <v>Matt Dalicandro</v>
      </c>
      <c r="AQ94" t="str">
        <v>Maranda Thompson</v>
      </c>
      <c r="AR94" t="str">
        <v>Lauren Vanryn</v>
      </c>
      <c r="AS94" t="str">
        <v>alex wagner</v>
      </c>
      <c r="AT94" t="str">
        <v>Aric Nichols</v>
      </c>
      <c r="AU94" t="str">
        <v>Martin Hart</v>
      </c>
      <c r="AV94" t="str">
        <v>Graham Garrett</v>
      </c>
      <c r="AW94" t="str">
        <v>Ethan Weinberger</v>
      </c>
      <c r="AX94" t="str">
        <v>Maranda Thompson</v>
      </c>
      <c r="AY94" t="str">
        <v>Zack Lockhart</v>
      </c>
    </row>
    <row r="95" spans="1:51">
      <c r="A95" t="str">
        <f>ContactsTable[[#This Row],[FULL NAME (FIRST, LAST)]]</f>
        <v>General Manager Jensen</v>
      </c>
      <c r="B95" t="str">
        <f>ContactsTable[[#This Row],[Organizations (DropDown)]]</f>
        <v>DosBros</v>
      </c>
      <c r="C95" t="str" cm="1">
        <f t="array" ref="C95">IF(Interactions!F95 = "", "", IFERROR(_xlfn.TEXTJOIN(",", TRUE, _xlfn._xlws.FILTER($A$5:$A$2214, $B$5:$B$2214 = Interactions!F95)),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95" t="str" cm="1">
        <f t="array" ref="D95:AY95">IF($C95&lt;&gt;"", _xlfn.TEXTSPLIT($C95, ","), "")</f>
        <v>Nick Byanski</v>
      </c>
      <c r="E95" t="str">
        <v>Chef Bill Barker</v>
      </c>
      <c r="F95" t="str">
        <v>Pat Lyons</v>
      </c>
      <c r="G95" t="str">
        <v>Lauren Frazier</v>
      </c>
      <c r="H95" t="str">
        <v>Stephen Hess</v>
      </c>
      <c r="I95" t="str">
        <v>Chef Megan Punches</v>
      </c>
      <c r="J95" t="str">
        <v>Mike Hiskes</v>
      </c>
      <c r="K95" t="str">
        <v>Rob Renninger</v>
      </c>
      <c r="L95" t="str">
        <v>Rachel Sohovich</v>
      </c>
      <c r="M95" t="str">
        <v>Matt Stielow</v>
      </c>
      <c r="N95" t="str">
        <v>Mike Hiskes</v>
      </c>
      <c r="O95" t="str">
        <v>Jene braden</v>
      </c>
      <c r="P95" t="str">
        <v>Sherri Brown</v>
      </c>
      <c r="Q95" t="str">
        <v>Dana Kinsman</v>
      </c>
      <c r="R95" t="str">
        <v>Brandon Girard</v>
      </c>
      <c r="S95" t="str">
        <v>Michael Schultz</v>
      </c>
      <c r="T95" t="str">
        <v>Darryl White</v>
      </c>
      <c r="U95" t="str">
        <v>Miranda Heinrich</v>
      </c>
      <c r="V95" t="str">
        <v>Derek Winter</v>
      </c>
      <c r="W95" t="str">
        <v>Philip Bakousidis</v>
      </c>
      <c r="X95" t="str">
        <v> Michael Gunderson</v>
      </c>
      <c r="Y95" t="str">
        <v>Jasen Anthony</v>
      </c>
      <c r="Z95" t="str">
        <v>Jodi Ward</v>
      </c>
      <c r="AA95" t="str">
        <v>Paula Ball</v>
      </c>
      <c r="AB95" t="str">
        <v>Kevin Green</v>
      </c>
      <c r="AC95" t="str">
        <v>Patrick Kaufman</v>
      </c>
      <c r="AD95" t="str">
        <v>Christine Michel</v>
      </c>
      <c r="AE95" t="str">
        <v xml:space="preserve">Kevin Green </v>
      </c>
      <c r="AF95" t="str">
        <v>Sam Butler</v>
      </c>
      <c r="AG95" t="str">
        <v>Dave Hampel</v>
      </c>
      <c r="AH95" t="str">
        <v>Ryan Treharne</v>
      </c>
      <c r="AI95" t="str">
        <v>chad bruinsslot</v>
      </c>
      <c r="AJ95" t="str">
        <v>Joe Ihl</v>
      </c>
      <c r="AK95" t="str">
        <v>Freddy Sheir</v>
      </c>
      <c r="AL95" t="str">
        <v>Chad Bruinslott</v>
      </c>
      <c r="AM95" t="str">
        <v>Erin Rogers</v>
      </c>
      <c r="AN95" t="str">
        <v>Brittany Bradley</v>
      </c>
      <c r="AO95" t="str">
        <v>Kevin Skukalek</v>
      </c>
      <c r="AP95" t="str">
        <v>Matt Dalicandro</v>
      </c>
      <c r="AQ95" t="str">
        <v>Maranda Thompson</v>
      </c>
      <c r="AR95" t="str">
        <v>Lauren Vanryn</v>
      </c>
      <c r="AS95" t="str">
        <v>alex wagner</v>
      </c>
      <c r="AT95" t="str">
        <v>Aric Nichols</v>
      </c>
      <c r="AU95" t="str">
        <v>Martin Hart</v>
      </c>
      <c r="AV95" t="str">
        <v>Graham Garrett</v>
      </c>
      <c r="AW95" t="str">
        <v>Ethan Weinberger</v>
      </c>
      <c r="AX95" t="str">
        <v>Maranda Thompson</v>
      </c>
      <c r="AY95" t="str">
        <v>Zack Lockhart</v>
      </c>
    </row>
    <row r="96" spans="1:51">
      <c r="A96" t="str">
        <f>ContactsTable[[#This Row],[FULL NAME (FIRST, LAST)]]</f>
        <v>Tsyhanenko</v>
      </c>
      <c r="B96" t="str">
        <f>ContactsTable[[#This Row],[Organizations (DropDown)]]</f>
        <v>Dots Platform</v>
      </c>
      <c r="C96" t="str" cm="1">
        <f t="array" ref="C96">IF(Interactions!F96 = "", "", IFERROR(_xlfn.TEXTJOIN(",", TRUE, _xlfn._xlws.FILTER($A$5:$A$2214, $B$5:$B$2214 = Interactions!F96)), "No Contacts"))</f>
        <v>No Contacts</v>
      </c>
      <c r="D96" t="str" cm="1">
        <f t="array" ref="D96">IF($C96&lt;&gt;"", _xlfn.TEXTSPLIT($C96, ","), "")</f>
        <v>No Contacts</v>
      </c>
    </row>
    <row r="97" spans="1:51">
      <c r="A97" t="str">
        <f>ContactsTable[[#This Row],[FULL NAME (FIRST, LAST)]]</f>
        <v>Brent</v>
      </c>
      <c r="B97" t="str">
        <f>ContactsTable[[#This Row],[Organizations (DropDown)]]</f>
        <v>Earl G. Dumplins</v>
      </c>
      <c r="C97" t="str" cm="1">
        <f t="array" ref="C97">IF(Interactions!F97 = "", "", IFERROR(_xlfn.TEXTJOIN(",", TRUE, _xlfn._xlws.FILTER($A$5:$A$2214, $B$5:$B$2214 = Interactions!F97)), "No Contacts"))</f>
        <v>Charlie,Jamie Moore</v>
      </c>
      <c r="D97" t="str" cm="1">
        <f t="array" ref="D97:E97">IF($C97&lt;&gt;"", _xlfn.TEXTSPLIT($C97, ","), "")</f>
        <v>Charlie</v>
      </c>
      <c r="E97" t="str">
        <v>Jamie Moore</v>
      </c>
    </row>
    <row r="98" spans="1:51">
      <c r="A98" t="str">
        <f>ContactsTable[[#This Row],[FULL NAME (FIRST, LAST)]]</f>
        <v>Mike</v>
      </c>
      <c r="B98" t="str">
        <f>ContactsTable[[#This Row],[Organizations (DropDown)]]</f>
        <v>Earl G. Dumplins</v>
      </c>
      <c r="C98" t="str" cm="1">
        <f t="array" ref="C98">IF(Interactions!F98 = "", "", IFERROR(_xlfn.TEXTJOIN(",", TRUE, _xlfn._xlws.FILTER($A$5:$A$2214, $B$5:$B$2214 = Interactions!F98)), "No Contacts"))</f>
        <v>David Talent,Joe Hearth ,Kirchofer Jason,David Tallent</v>
      </c>
      <c r="D98" t="str" cm="1">
        <f t="array" ref="D98:G98">IF($C98&lt;&gt;"", _xlfn.TEXTSPLIT($C98, ","), "")</f>
        <v>David Talent</v>
      </c>
      <c r="E98" t="str">
        <v xml:space="preserve">Joe Hearth </v>
      </c>
      <c r="F98" t="str">
        <v>Kirchofer Jason</v>
      </c>
      <c r="G98" t="str">
        <v>David Tallent</v>
      </c>
    </row>
    <row r="99" spans="1:51">
      <c r="A99" t="str">
        <f>ContactsTable[[#This Row],[FULL NAME (FIRST, LAST)]]</f>
        <v>Executive Chef Perez</v>
      </c>
      <c r="B99" t="str">
        <f>ContactsTable[[#This Row],[Organizations (DropDown)]]</f>
        <v>East Bank Club</v>
      </c>
      <c r="C99" t="str" cm="1">
        <f t="array" ref="C99">IF(Interactions!F99 = "", "", IFERROR(_xlfn.TEXTJOIN(",", TRUE, _xlfn._xlws.FILTER($A$5:$A$2214, $B$5:$B$2214 = Interactions!F99)), "No Contacts"))</f>
        <v>No Contacts</v>
      </c>
      <c r="D99" t="str" cm="1">
        <f t="array" ref="D99">IF($C99&lt;&gt;"", _xlfn.TEXTSPLIT($C99, ","), "")</f>
        <v>No Contacts</v>
      </c>
    </row>
    <row r="100" spans="1:51">
      <c r="A100" t="str">
        <f>ContactsTable[[#This Row],[FULL NAME (FIRST, LAST)]]</f>
        <v>Fuller David</v>
      </c>
      <c r="B100" t="str">
        <f>ContactsTable[[#This Row],[Organizations (DropDown)]]</f>
        <v>Eating To Live LLC</v>
      </c>
      <c r="C100" t="str" cm="1">
        <f t="array" ref="C100">IF(Interactions!F100 = "", "", IFERROR(_xlfn.TEXTJOIN(",", TRUE, _xlfn._xlws.FILTER($A$5:$A$2214, $B$5:$B$2214 = Interactions!F100)), "No Contacts"))</f>
        <v>Demetrio Kyprianos</v>
      </c>
      <c r="D100" t="str" cm="1">
        <f t="array" ref="D100">IF($C100&lt;&gt;"", _xlfn.TEXTSPLIT($C100, ","), "")</f>
        <v>Demetrio Kyprianos</v>
      </c>
    </row>
    <row r="101" spans="1:51">
      <c r="A101" t="str">
        <f>ContactsTable[[#This Row],[FULL NAME (FIRST, LAST)]]</f>
        <v>Dave</v>
      </c>
      <c r="B101" t="str">
        <f>ContactsTable[[#This Row],[Organizations (DropDown)]]</f>
        <v>El Salto</v>
      </c>
      <c r="C101" t="str" cm="1">
        <f t="array" ref="C101">IF(Interactions!F101 = "", "", IFERROR(_xlfn.TEXTJOIN(",", TRUE, _xlfn._xlws.FILTER($A$5:$A$2214, $B$5:$B$2214 = Interactions!F101)), "No Contacts"))</f>
        <v>No Contacts</v>
      </c>
      <c r="D101" t="str" cm="1">
        <f t="array" ref="D101">IF($C101&lt;&gt;"", _xlfn.TEXTSPLIT($C101, ","), "")</f>
        <v>No Contacts</v>
      </c>
    </row>
    <row r="102" spans="1:51">
      <c r="A102" t="str">
        <f>ContactsTable[[#This Row],[FULL NAME (FIRST, LAST)]]</f>
        <v>Reasoner Andre</v>
      </c>
      <c r="B102" t="str">
        <f>ContactsTable[[#This Row],[Organizations (DropDown)]]</f>
        <v>Epic</v>
      </c>
      <c r="C102" t="str" cm="1">
        <f t="array" ref="C102">IF(Interactions!F102 = "", "", IFERROR(_xlfn.TEXTJOIN(",", TRUE, _xlfn._xlws.FILTER($A$5:$A$2214, $B$5:$B$2214 = Interactions!F102)),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102" t="str" cm="1">
        <f t="array" ref="D102:AY102">IF($C102&lt;&gt;"", _xlfn.TEXTSPLIT($C102, ","), "")</f>
        <v>Nick Byanski</v>
      </c>
      <c r="E102" t="str">
        <v>Chef Bill Barker</v>
      </c>
      <c r="F102" t="str">
        <v>Pat Lyons</v>
      </c>
      <c r="G102" t="str">
        <v>Lauren Frazier</v>
      </c>
      <c r="H102" t="str">
        <v>Stephen Hess</v>
      </c>
      <c r="I102" t="str">
        <v>Chef Megan Punches</v>
      </c>
      <c r="J102" t="str">
        <v>Mike Hiskes</v>
      </c>
      <c r="K102" t="str">
        <v>Rob Renninger</v>
      </c>
      <c r="L102" t="str">
        <v>Rachel Sohovich</v>
      </c>
      <c r="M102" t="str">
        <v>Matt Stielow</v>
      </c>
      <c r="N102" t="str">
        <v>Mike Hiskes</v>
      </c>
      <c r="O102" t="str">
        <v>Jene braden</v>
      </c>
      <c r="P102" t="str">
        <v>Sherri Brown</v>
      </c>
      <c r="Q102" t="str">
        <v>Dana Kinsman</v>
      </c>
      <c r="R102" t="str">
        <v>Brandon Girard</v>
      </c>
      <c r="S102" t="str">
        <v>Michael Schultz</v>
      </c>
      <c r="T102" t="str">
        <v>Darryl White</v>
      </c>
      <c r="U102" t="str">
        <v>Miranda Heinrich</v>
      </c>
      <c r="V102" t="str">
        <v>Derek Winter</v>
      </c>
      <c r="W102" t="str">
        <v>Philip Bakousidis</v>
      </c>
      <c r="X102" t="str">
        <v> Michael Gunderson</v>
      </c>
      <c r="Y102" t="str">
        <v>Jasen Anthony</v>
      </c>
      <c r="Z102" t="str">
        <v>Jodi Ward</v>
      </c>
      <c r="AA102" t="str">
        <v>Paula Ball</v>
      </c>
      <c r="AB102" t="str">
        <v>Kevin Green</v>
      </c>
      <c r="AC102" t="str">
        <v>Patrick Kaufman</v>
      </c>
      <c r="AD102" t="str">
        <v>Christine Michel</v>
      </c>
      <c r="AE102" t="str">
        <v xml:space="preserve">Kevin Green </v>
      </c>
      <c r="AF102" t="str">
        <v>Sam Butler</v>
      </c>
      <c r="AG102" t="str">
        <v>Dave Hampel</v>
      </c>
      <c r="AH102" t="str">
        <v>Ryan Treharne</v>
      </c>
      <c r="AI102" t="str">
        <v>chad bruinsslot</v>
      </c>
      <c r="AJ102" t="str">
        <v>Joe Ihl</v>
      </c>
      <c r="AK102" t="str">
        <v>Freddy Sheir</v>
      </c>
      <c r="AL102" t="str">
        <v>Chad Bruinslott</v>
      </c>
      <c r="AM102" t="str">
        <v>Erin Rogers</v>
      </c>
      <c r="AN102" t="str">
        <v>Brittany Bradley</v>
      </c>
      <c r="AO102" t="str">
        <v>Kevin Skukalek</v>
      </c>
      <c r="AP102" t="str">
        <v>Matt Dalicandro</v>
      </c>
      <c r="AQ102" t="str">
        <v>Maranda Thompson</v>
      </c>
      <c r="AR102" t="str">
        <v>Lauren Vanryn</v>
      </c>
      <c r="AS102" t="str">
        <v>alex wagner</v>
      </c>
      <c r="AT102" t="str">
        <v>Aric Nichols</v>
      </c>
      <c r="AU102" t="str">
        <v>Martin Hart</v>
      </c>
      <c r="AV102" t="str">
        <v>Graham Garrett</v>
      </c>
      <c r="AW102" t="str">
        <v>Ethan Weinberger</v>
      </c>
      <c r="AX102" t="str">
        <v>Maranda Thompson</v>
      </c>
      <c r="AY102" t="str">
        <v>Zack Lockhart</v>
      </c>
    </row>
    <row r="103" spans="1:51">
      <c r="A103" t="str">
        <f>ContactsTable[[#This Row],[FULL NAME (FIRST, LAST)]]</f>
        <v>Szombatfalvy Nicholas</v>
      </c>
      <c r="B103" t="str">
        <f>ContactsTable[[#This Row],[Organizations (DropDown)]]</f>
        <v>Epic</v>
      </c>
      <c r="C103" t="str" cm="1">
        <f t="array" ref="C103">IF(Interactions!F103 = "", "", IFERROR(_xlfn.TEXTJOIN(",", TRUE, _xlfn._xlws.FILTER($A$5:$A$2214, $B$5:$B$2214 = Interactions!F103)),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103" t="str" cm="1">
        <f t="array" ref="D103:AY103">IF($C103&lt;&gt;"", _xlfn.TEXTSPLIT($C103, ","), "")</f>
        <v>Nick Byanski</v>
      </c>
      <c r="E103" t="str">
        <v>Chef Bill Barker</v>
      </c>
      <c r="F103" t="str">
        <v>Pat Lyons</v>
      </c>
      <c r="G103" t="str">
        <v>Lauren Frazier</v>
      </c>
      <c r="H103" t="str">
        <v>Stephen Hess</v>
      </c>
      <c r="I103" t="str">
        <v>Chef Megan Punches</v>
      </c>
      <c r="J103" t="str">
        <v>Mike Hiskes</v>
      </c>
      <c r="K103" t="str">
        <v>Rob Renninger</v>
      </c>
      <c r="L103" t="str">
        <v>Rachel Sohovich</v>
      </c>
      <c r="M103" t="str">
        <v>Matt Stielow</v>
      </c>
      <c r="N103" t="str">
        <v>Mike Hiskes</v>
      </c>
      <c r="O103" t="str">
        <v>Jene braden</v>
      </c>
      <c r="P103" t="str">
        <v>Sherri Brown</v>
      </c>
      <c r="Q103" t="str">
        <v>Dana Kinsman</v>
      </c>
      <c r="R103" t="str">
        <v>Brandon Girard</v>
      </c>
      <c r="S103" t="str">
        <v>Michael Schultz</v>
      </c>
      <c r="T103" t="str">
        <v>Darryl White</v>
      </c>
      <c r="U103" t="str">
        <v>Miranda Heinrich</v>
      </c>
      <c r="V103" t="str">
        <v>Derek Winter</v>
      </c>
      <c r="W103" t="str">
        <v>Philip Bakousidis</v>
      </c>
      <c r="X103" t="str">
        <v> Michael Gunderson</v>
      </c>
      <c r="Y103" t="str">
        <v>Jasen Anthony</v>
      </c>
      <c r="Z103" t="str">
        <v>Jodi Ward</v>
      </c>
      <c r="AA103" t="str">
        <v>Paula Ball</v>
      </c>
      <c r="AB103" t="str">
        <v>Kevin Green</v>
      </c>
      <c r="AC103" t="str">
        <v>Patrick Kaufman</v>
      </c>
      <c r="AD103" t="str">
        <v>Christine Michel</v>
      </c>
      <c r="AE103" t="str">
        <v xml:space="preserve">Kevin Green </v>
      </c>
      <c r="AF103" t="str">
        <v>Sam Butler</v>
      </c>
      <c r="AG103" t="str">
        <v>Dave Hampel</v>
      </c>
      <c r="AH103" t="str">
        <v>Ryan Treharne</v>
      </c>
      <c r="AI103" t="str">
        <v>chad bruinsslot</v>
      </c>
      <c r="AJ103" t="str">
        <v>Joe Ihl</v>
      </c>
      <c r="AK103" t="str">
        <v>Freddy Sheir</v>
      </c>
      <c r="AL103" t="str">
        <v>Chad Bruinslott</v>
      </c>
      <c r="AM103" t="str">
        <v>Erin Rogers</v>
      </c>
      <c r="AN103" t="str">
        <v>Brittany Bradley</v>
      </c>
      <c r="AO103" t="str">
        <v>Kevin Skukalek</v>
      </c>
      <c r="AP103" t="str">
        <v>Matt Dalicandro</v>
      </c>
      <c r="AQ103" t="str">
        <v>Maranda Thompson</v>
      </c>
      <c r="AR103" t="str">
        <v>Lauren Vanryn</v>
      </c>
      <c r="AS103" t="str">
        <v>alex wagner</v>
      </c>
      <c r="AT103" t="str">
        <v>Aric Nichols</v>
      </c>
      <c r="AU103" t="str">
        <v>Martin Hart</v>
      </c>
      <c r="AV103" t="str">
        <v>Graham Garrett</v>
      </c>
      <c r="AW103" t="str">
        <v>Ethan Weinberger</v>
      </c>
      <c r="AX103" t="str">
        <v>Maranda Thompson</v>
      </c>
      <c r="AY103" t="str">
        <v>Zack Lockhart</v>
      </c>
    </row>
    <row r="104" spans="1:51">
      <c r="A104" t="str">
        <f>ContactsTable[[#This Row],[FULL NAME (FIRST, LAST)]]</f>
        <v>Jenner Tomaska and wife Katrina Bravo</v>
      </c>
      <c r="B104" t="str">
        <f>ContactsTable[[#This Row],[Organizations (DropDown)]]</f>
        <v>Esme</v>
      </c>
      <c r="C104" t="str" cm="1">
        <f t="array" ref="C104">IF(Interactions!F104 = "", "", IFERROR(_xlfn.TEXTJOIN(",", TRUE, _xlfn._xlws.FILTER($A$5:$A$2214, $B$5:$B$2214 = Interactions!F104)),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104" t="str" cm="1">
        <f t="array" ref="D104:AY104">IF($C104&lt;&gt;"", _xlfn.TEXTSPLIT($C104, ","), "")</f>
        <v>Nick Byanski</v>
      </c>
      <c r="E104" t="str">
        <v>Chef Bill Barker</v>
      </c>
      <c r="F104" t="str">
        <v>Pat Lyons</v>
      </c>
      <c r="G104" t="str">
        <v>Lauren Frazier</v>
      </c>
      <c r="H104" t="str">
        <v>Stephen Hess</v>
      </c>
      <c r="I104" t="str">
        <v>Chef Megan Punches</v>
      </c>
      <c r="J104" t="str">
        <v>Mike Hiskes</v>
      </c>
      <c r="K104" t="str">
        <v>Rob Renninger</v>
      </c>
      <c r="L104" t="str">
        <v>Rachel Sohovich</v>
      </c>
      <c r="M104" t="str">
        <v>Matt Stielow</v>
      </c>
      <c r="N104" t="str">
        <v>Mike Hiskes</v>
      </c>
      <c r="O104" t="str">
        <v>Jene braden</v>
      </c>
      <c r="P104" t="str">
        <v>Sherri Brown</v>
      </c>
      <c r="Q104" t="str">
        <v>Dana Kinsman</v>
      </c>
      <c r="R104" t="str">
        <v>Brandon Girard</v>
      </c>
      <c r="S104" t="str">
        <v>Michael Schultz</v>
      </c>
      <c r="T104" t="str">
        <v>Darryl White</v>
      </c>
      <c r="U104" t="str">
        <v>Miranda Heinrich</v>
      </c>
      <c r="V104" t="str">
        <v>Derek Winter</v>
      </c>
      <c r="W104" t="str">
        <v>Philip Bakousidis</v>
      </c>
      <c r="X104" t="str">
        <v> Michael Gunderson</v>
      </c>
      <c r="Y104" t="str">
        <v>Jasen Anthony</v>
      </c>
      <c r="Z104" t="str">
        <v>Jodi Ward</v>
      </c>
      <c r="AA104" t="str">
        <v>Paula Ball</v>
      </c>
      <c r="AB104" t="str">
        <v>Kevin Green</v>
      </c>
      <c r="AC104" t="str">
        <v>Patrick Kaufman</v>
      </c>
      <c r="AD104" t="str">
        <v>Christine Michel</v>
      </c>
      <c r="AE104" t="str">
        <v xml:space="preserve">Kevin Green </v>
      </c>
      <c r="AF104" t="str">
        <v>Sam Butler</v>
      </c>
      <c r="AG104" t="str">
        <v>Dave Hampel</v>
      </c>
      <c r="AH104" t="str">
        <v>Ryan Treharne</v>
      </c>
      <c r="AI104" t="str">
        <v>chad bruinsslot</v>
      </c>
      <c r="AJ104" t="str">
        <v>Joe Ihl</v>
      </c>
      <c r="AK104" t="str">
        <v>Freddy Sheir</v>
      </c>
      <c r="AL104" t="str">
        <v>Chad Bruinslott</v>
      </c>
      <c r="AM104" t="str">
        <v>Erin Rogers</v>
      </c>
      <c r="AN104" t="str">
        <v>Brittany Bradley</v>
      </c>
      <c r="AO104" t="str">
        <v>Kevin Skukalek</v>
      </c>
      <c r="AP104" t="str">
        <v>Matt Dalicandro</v>
      </c>
      <c r="AQ104" t="str">
        <v>Maranda Thompson</v>
      </c>
      <c r="AR104" t="str">
        <v>Lauren Vanryn</v>
      </c>
      <c r="AS104" t="str">
        <v>alex wagner</v>
      </c>
      <c r="AT104" t="str">
        <v>Aric Nichols</v>
      </c>
      <c r="AU104" t="str">
        <v>Martin Hart</v>
      </c>
      <c r="AV104" t="str">
        <v>Graham Garrett</v>
      </c>
      <c r="AW104" t="str">
        <v>Ethan Weinberger</v>
      </c>
      <c r="AX104" t="str">
        <v>Maranda Thompson</v>
      </c>
      <c r="AY104" t="str">
        <v>Zack Lockhart</v>
      </c>
    </row>
    <row r="105" spans="1:51">
      <c r="A105" t="str">
        <f>ContactsTable[[#This Row],[FULL NAME (FIRST, LAST)]]</f>
        <v>MacNeil</v>
      </c>
      <c r="B105" t="str">
        <f>ContactsTable[[#This Row],[Organizations (DropDown)]]</f>
        <v>e-tailer, inc</v>
      </c>
      <c r="C105" t="str" cm="1">
        <f t="array" ref="C105">IF(Interactions!F105 = "", "", IFERROR(_xlfn.TEXTJOIN(",", TRUE, _xlfn._xlws.FILTER($A$5:$A$2214, $B$5:$B$2214 = Interactions!F105)),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105" t="str" cm="1">
        <f t="array" ref="D105:AY105">IF($C105&lt;&gt;"", _xlfn.TEXTSPLIT($C105, ","), "")</f>
        <v>Nick Byanski</v>
      </c>
      <c r="E105" t="str">
        <v>Chef Bill Barker</v>
      </c>
      <c r="F105" t="str">
        <v>Pat Lyons</v>
      </c>
      <c r="G105" t="str">
        <v>Lauren Frazier</v>
      </c>
      <c r="H105" t="str">
        <v>Stephen Hess</v>
      </c>
      <c r="I105" t="str">
        <v>Chef Megan Punches</v>
      </c>
      <c r="J105" t="str">
        <v>Mike Hiskes</v>
      </c>
      <c r="K105" t="str">
        <v>Rob Renninger</v>
      </c>
      <c r="L105" t="str">
        <v>Rachel Sohovich</v>
      </c>
      <c r="M105" t="str">
        <v>Matt Stielow</v>
      </c>
      <c r="N105" t="str">
        <v>Mike Hiskes</v>
      </c>
      <c r="O105" t="str">
        <v>Jene braden</v>
      </c>
      <c r="P105" t="str">
        <v>Sherri Brown</v>
      </c>
      <c r="Q105" t="str">
        <v>Dana Kinsman</v>
      </c>
      <c r="R105" t="str">
        <v>Brandon Girard</v>
      </c>
      <c r="S105" t="str">
        <v>Michael Schultz</v>
      </c>
      <c r="T105" t="str">
        <v>Darryl White</v>
      </c>
      <c r="U105" t="str">
        <v>Miranda Heinrich</v>
      </c>
      <c r="V105" t="str">
        <v>Derek Winter</v>
      </c>
      <c r="W105" t="str">
        <v>Philip Bakousidis</v>
      </c>
      <c r="X105" t="str">
        <v> Michael Gunderson</v>
      </c>
      <c r="Y105" t="str">
        <v>Jasen Anthony</v>
      </c>
      <c r="Z105" t="str">
        <v>Jodi Ward</v>
      </c>
      <c r="AA105" t="str">
        <v>Paula Ball</v>
      </c>
      <c r="AB105" t="str">
        <v>Kevin Green</v>
      </c>
      <c r="AC105" t="str">
        <v>Patrick Kaufman</v>
      </c>
      <c r="AD105" t="str">
        <v>Christine Michel</v>
      </c>
      <c r="AE105" t="str">
        <v xml:space="preserve">Kevin Green </v>
      </c>
      <c r="AF105" t="str">
        <v>Sam Butler</v>
      </c>
      <c r="AG105" t="str">
        <v>Dave Hampel</v>
      </c>
      <c r="AH105" t="str">
        <v>Ryan Treharne</v>
      </c>
      <c r="AI105" t="str">
        <v>chad bruinsslot</v>
      </c>
      <c r="AJ105" t="str">
        <v>Joe Ihl</v>
      </c>
      <c r="AK105" t="str">
        <v>Freddy Sheir</v>
      </c>
      <c r="AL105" t="str">
        <v>Chad Bruinslott</v>
      </c>
      <c r="AM105" t="str">
        <v>Erin Rogers</v>
      </c>
      <c r="AN105" t="str">
        <v>Brittany Bradley</v>
      </c>
      <c r="AO105" t="str">
        <v>Kevin Skukalek</v>
      </c>
      <c r="AP105" t="str">
        <v>Matt Dalicandro</v>
      </c>
      <c r="AQ105" t="str">
        <v>Maranda Thompson</v>
      </c>
      <c r="AR105" t="str">
        <v>Lauren Vanryn</v>
      </c>
      <c r="AS105" t="str">
        <v>alex wagner</v>
      </c>
      <c r="AT105" t="str">
        <v>Aric Nichols</v>
      </c>
      <c r="AU105" t="str">
        <v>Martin Hart</v>
      </c>
      <c r="AV105" t="str">
        <v>Graham Garrett</v>
      </c>
      <c r="AW105" t="str">
        <v>Ethan Weinberger</v>
      </c>
      <c r="AX105" t="str">
        <v>Maranda Thompson</v>
      </c>
      <c r="AY105" t="str">
        <v>Zack Lockhart</v>
      </c>
    </row>
    <row r="106" spans="1:51">
      <c r="A106" t="str">
        <f>ContactsTable[[#This Row],[FULL NAME (FIRST, LAST)]]</f>
        <v>Jamroch Christopher</v>
      </c>
      <c r="B106" t="str">
        <f>ContactsTable[[#This Row],[Organizations (DropDown)]]</f>
        <v>Eurest</v>
      </c>
      <c r="C106" t="str" cm="1">
        <f t="array" ref="C106">IF(Interactions!F106 = "", "", IFERROR(_xlfn.TEXTJOIN(",", TRUE, _xlfn._xlws.FILTER($A$5:$A$2214, $B$5:$B$2214 = Interactions!F106)),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106" t="str" cm="1">
        <f t="array" ref="D106:AY106">IF($C106&lt;&gt;"", _xlfn.TEXTSPLIT($C106, ","), "")</f>
        <v>Nick Byanski</v>
      </c>
      <c r="E106" t="str">
        <v>Chef Bill Barker</v>
      </c>
      <c r="F106" t="str">
        <v>Pat Lyons</v>
      </c>
      <c r="G106" t="str">
        <v>Lauren Frazier</v>
      </c>
      <c r="H106" t="str">
        <v>Stephen Hess</v>
      </c>
      <c r="I106" t="str">
        <v>Chef Megan Punches</v>
      </c>
      <c r="J106" t="str">
        <v>Mike Hiskes</v>
      </c>
      <c r="K106" t="str">
        <v>Rob Renninger</v>
      </c>
      <c r="L106" t="str">
        <v>Rachel Sohovich</v>
      </c>
      <c r="M106" t="str">
        <v>Matt Stielow</v>
      </c>
      <c r="N106" t="str">
        <v>Mike Hiskes</v>
      </c>
      <c r="O106" t="str">
        <v>Jene braden</v>
      </c>
      <c r="P106" t="str">
        <v>Sherri Brown</v>
      </c>
      <c r="Q106" t="str">
        <v>Dana Kinsman</v>
      </c>
      <c r="R106" t="str">
        <v>Brandon Girard</v>
      </c>
      <c r="S106" t="str">
        <v>Michael Schultz</v>
      </c>
      <c r="T106" t="str">
        <v>Darryl White</v>
      </c>
      <c r="U106" t="str">
        <v>Miranda Heinrich</v>
      </c>
      <c r="V106" t="str">
        <v>Derek Winter</v>
      </c>
      <c r="W106" t="str">
        <v>Philip Bakousidis</v>
      </c>
      <c r="X106" t="str">
        <v> Michael Gunderson</v>
      </c>
      <c r="Y106" t="str">
        <v>Jasen Anthony</v>
      </c>
      <c r="Z106" t="str">
        <v>Jodi Ward</v>
      </c>
      <c r="AA106" t="str">
        <v>Paula Ball</v>
      </c>
      <c r="AB106" t="str">
        <v>Kevin Green</v>
      </c>
      <c r="AC106" t="str">
        <v>Patrick Kaufman</v>
      </c>
      <c r="AD106" t="str">
        <v>Christine Michel</v>
      </c>
      <c r="AE106" t="str">
        <v xml:space="preserve">Kevin Green </v>
      </c>
      <c r="AF106" t="str">
        <v>Sam Butler</v>
      </c>
      <c r="AG106" t="str">
        <v>Dave Hampel</v>
      </c>
      <c r="AH106" t="str">
        <v>Ryan Treharne</v>
      </c>
      <c r="AI106" t="str">
        <v>chad bruinsslot</v>
      </c>
      <c r="AJ106" t="str">
        <v>Joe Ihl</v>
      </c>
      <c r="AK106" t="str">
        <v>Freddy Sheir</v>
      </c>
      <c r="AL106" t="str">
        <v>Chad Bruinslott</v>
      </c>
      <c r="AM106" t="str">
        <v>Erin Rogers</v>
      </c>
      <c r="AN106" t="str">
        <v>Brittany Bradley</v>
      </c>
      <c r="AO106" t="str">
        <v>Kevin Skukalek</v>
      </c>
      <c r="AP106" t="str">
        <v>Matt Dalicandro</v>
      </c>
      <c r="AQ106" t="str">
        <v>Maranda Thompson</v>
      </c>
      <c r="AR106" t="str">
        <v>Lauren Vanryn</v>
      </c>
      <c r="AS106" t="str">
        <v>alex wagner</v>
      </c>
      <c r="AT106" t="str">
        <v>Aric Nichols</v>
      </c>
      <c r="AU106" t="str">
        <v>Martin Hart</v>
      </c>
      <c r="AV106" t="str">
        <v>Graham Garrett</v>
      </c>
      <c r="AW106" t="str">
        <v>Ethan Weinberger</v>
      </c>
      <c r="AX106" t="str">
        <v>Maranda Thompson</v>
      </c>
      <c r="AY106" t="str">
        <v>Zack Lockhart</v>
      </c>
    </row>
    <row r="107" spans="1:51">
      <c r="A107" t="str">
        <f>ContactsTable[[#This Row],[FULL NAME (FIRST, LAST)]]</f>
        <v>King Ryan</v>
      </c>
      <c r="B107" t="str">
        <f>ContactsTable[[#This Row],[Organizations (DropDown)]]</f>
        <v>Eurest</v>
      </c>
      <c r="C107" t="str" cm="1">
        <f t="array" ref="C107">IF(Interactions!F107 = "", "", IFERROR(_xlfn.TEXTJOIN(",", TRUE, _xlfn._xlws.FILTER($A$5:$A$2214, $B$5:$B$2214 = Interactions!F107)),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107" t="str" cm="1">
        <f t="array" ref="D107:AY107">IF($C107&lt;&gt;"", _xlfn.TEXTSPLIT($C107, ","), "")</f>
        <v>Nick Byanski</v>
      </c>
      <c r="E107" t="str">
        <v>Chef Bill Barker</v>
      </c>
      <c r="F107" t="str">
        <v>Pat Lyons</v>
      </c>
      <c r="G107" t="str">
        <v>Lauren Frazier</v>
      </c>
      <c r="H107" t="str">
        <v>Stephen Hess</v>
      </c>
      <c r="I107" t="str">
        <v>Chef Megan Punches</v>
      </c>
      <c r="J107" t="str">
        <v>Mike Hiskes</v>
      </c>
      <c r="K107" t="str">
        <v>Rob Renninger</v>
      </c>
      <c r="L107" t="str">
        <v>Rachel Sohovich</v>
      </c>
      <c r="M107" t="str">
        <v>Matt Stielow</v>
      </c>
      <c r="N107" t="str">
        <v>Mike Hiskes</v>
      </c>
      <c r="O107" t="str">
        <v>Jene braden</v>
      </c>
      <c r="P107" t="str">
        <v>Sherri Brown</v>
      </c>
      <c r="Q107" t="str">
        <v>Dana Kinsman</v>
      </c>
      <c r="R107" t="str">
        <v>Brandon Girard</v>
      </c>
      <c r="S107" t="str">
        <v>Michael Schultz</v>
      </c>
      <c r="T107" t="str">
        <v>Darryl White</v>
      </c>
      <c r="U107" t="str">
        <v>Miranda Heinrich</v>
      </c>
      <c r="V107" t="str">
        <v>Derek Winter</v>
      </c>
      <c r="W107" t="str">
        <v>Philip Bakousidis</v>
      </c>
      <c r="X107" t="str">
        <v> Michael Gunderson</v>
      </c>
      <c r="Y107" t="str">
        <v>Jasen Anthony</v>
      </c>
      <c r="Z107" t="str">
        <v>Jodi Ward</v>
      </c>
      <c r="AA107" t="str">
        <v>Paula Ball</v>
      </c>
      <c r="AB107" t="str">
        <v>Kevin Green</v>
      </c>
      <c r="AC107" t="str">
        <v>Patrick Kaufman</v>
      </c>
      <c r="AD107" t="str">
        <v>Christine Michel</v>
      </c>
      <c r="AE107" t="str">
        <v xml:space="preserve">Kevin Green </v>
      </c>
      <c r="AF107" t="str">
        <v>Sam Butler</v>
      </c>
      <c r="AG107" t="str">
        <v>Dave Hampel</v>
      </c>
      <c r="AH107" t="str">
        <v>Ryan Treharne</v>
      </c>
      <c r="AI107" t="str">
        <v>chad bruinsslot</v>
      </c>
      <c r="AJ107" t="str">
        <v>Joe Ihl</v>
      </c>
      <c r="AK107" t="str">
        <v>Freddy Sheir</v>
      </c>
      <c r="AL107" t="str">
        <v>Chad Bruinslott</v>
      </c>
      <c r="AM107" t="str">
        <v>Erin Rogers</v>
      </c>
      <c r="AN107" t="str">
        <v>Brittany Bradley</v>
      </c>
      <c r="AO107" t="str">
        <v>Kevin Skukalek</v>
      </c>
      <c r="AP107" t="str">
        <v>Matt Dalicandro</v>
      </c>
      <c r="AQ107" t="str">
        <v>Maranda Thompson</v>
      </c>
      <c r="AR107" t="str">
        <v>Lauren Vanryn</v>
      </c>
      <c r="AS107" t="str">
        <v>alex wagner</v>
      </c>
      <c r="AT107" t="str">
        <v>Aric Nichols</v>
      </c>
      <c r="AU107" t="str">
        <v>Martin Hart</v>
      </c>
      <c r="AV107" t="str">
        <v>Graham Garrett</v>
      </c>
      <c r="AW107" t="str">
        <v>Ethan Weinberger</v>
      </c>
      <c r="AX107" t="str">
        <v>Maranda Thompson</v>
      </c>
      <c r="AY107" t="str">
        <v>Zack Lockhart</v>
      </c>
    </row>
    <row r="108" spans="1:51">
      <c r="A108" t="str">
        <f>ContactsTable[[#This Row],[FULL NAME (FIRST, LAST)]]</f>
        <v>Kolasinski</v>
      </c>
      <c r="B108" t="str">
        <f>ContactsTable[[#This Row],[Organizations (DropDown)]]</f>
        <v>European Imports</v>
      </c>
      <c r="C108" t="str" cm="1">
        <f t="array" ref="C108">IF(Interactions!F108 = "", "", IFERROR(_xlfn.TEXTJOIN(",", TRUE, _xlfn._xlws.FILTER($A$5:$A$2214, $B$5:$B$2214 = Interactions!F108)),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108" t="str" cm="1">
        <f t="array" ref="D108:AY108">IF($C108&lt;&gt;"", _xlfn.TEXTSPLIT($C108, ","), "")</f>
        <v>Nick Byanski</v>
      </c>
      <c r="E108" t="str">
        <v>Chef Bill Barker</v>
      </c>
      <c r="F108" t="str">
        <v>Pat Lyons</v>
      </c>
      <c r="G108" t="str">
        <v>Lauren Frazier</v>
      </c>
      <c r="H108" t="str">
        <v>Stephen Hess</v>
      </c>
      <c r="I108" t="str">
        <v>Chef Megan Punches</v>
      </c>
      <c r="J108" t="str">
        <v>Mike Hiskes</v>
      </c>
      <c r="K108" t="str">
        <v>Rob Renninger</v>
      </c>
      <c r="L108" t="str">
        <v>Rachel Sohovich</v>
      </c>
      <c r="M108" t="str">
        <v>Matt Stielow</v>
      </c>
      <c r="N108" t="str">
        <v>Mike Hiskes</v>
      </c>
      <c r="O108" t="str">
        <v>Jene braden</v>
      </c>
      <c r="P108" t="str">
        <v>Sherri Brown</v>
      </c>
      <c r="Q108" t="str">
        <v>Dana Kinsman</v>
      </c>
      <c r="R108" t="str">
        <v>Brandon Girard</v>
      </c>
      <c r="S108" t="str">
        <v>Michael Schultz</v>
      </c>
      <c r="T108" t="str">
        <v>Darryl White</v>
      </c>
      <c r="U108" t="str">
        <v>Miranda Heinrich</v>
      </c>
      <c r="V108" t="str">
        <v>Derek Winter</v>
      </c>
      <c r="W108" t="str">
        <v>Philip Bakousidis</v>
      </c>
      <c r="X108" t="str">
        <v> Michael Gunderson</v>
      </c>
      <c r="Y108" t="str">
        <v>Jasen Anthony</v>
      </c>
      <c r="Z108" t="str">
        <v>Jodi Ward</v>
      </c>
      <c r="AA108" t="str">
        <v>Paula Ball</v>
      </c>
      <c r="AB108" t="str">
        <v>Kevin Green</v>
      </c>
      <c r="AC108" t="str">
        <v>Patrick Kaufman</v>
      </c>
      <c r="AD108" t="str">
        <v>Christine Michel</v>
      </c>
      <c r="AE108" t="str">
        <v xml:space="preserve">Kevin Green </v>
      </c>
      <c r="AF108" t="str">
        <v>Sam Butler</v>
      </c>
      <c r="AG108" t="str">
        <v>Dave Hampel</v>
      </c>
      <c r="AH108" t="str">
        <v>Ryan Treharne</v>
      </c>
      <c r="AI108" t="str">
        <v>chad bruinsslot</v>
      </c>
      <c r="AJ108" t="str">
        <v>Joe Ihl</v>
      </c>
      <c r="AK108" t="str">
        <v>Freddy Sheir</v>
      </c>
      <c r="AL108" t="str">
        <v>Chad Bruinslott</v>
      </c>
      <c r="AM108" t="str">
        <v>Erin Rogers</v>
      </c>
      <c r="AN108" t="str">
        <v>Brittany Bradley</v>
      </c>
      <c r="AO108" t="str">
        <v>Kevin Skukalek</v>
      </c>
      <c r="AP108" t="str">
        <v>Matt Dalicandro</v>
      </c>
      <c r="AQ108" t="str">
        <v>Maranda Thompson</v>
      </c>
      <c r="AR108" t="str">
        <v>Lauren Vanryn</v>
      </c>
      <c r="AS108" t="str">
        <v>alex wagner</v>
      </c>
      <c r="AT108" t="str">
        <v>Aric Nichols</v>
      </c>
      <c r="AU108" t="str">
        <v>Martin Hart</v>
      </c>
      <c r="AV108" t="str">
        <v>Graham Garrett</v>
      </c>
      <c r="AW108" t="str">
        <v>Ethan Weinberger</v>
      </c>
      <c r="AX108" t="str">
        <v>Maranda Thompson</v>
      </c>
      <c r="AY108" t="str">
        <v>Zack Lockhart</v>
      </c>
    </row>
    <row r="109" spans="1:51">
      <c r="A109" t="str">
        <f>ContactsTable[[#This Row],[FULL NAME (FIRST, LAST)]]</f>
        <v>Wengel Tomme</v>
      </c>
      <c r="B109" t="str">
        <f>ContactsTable[[#This Row],[Organizations (DropDown)]]</f>
        <v>Even Odds</v>
      </c>
      <c r="C109" t="str" cm="1">
        <f t="array" ref="C109">IF(Interactions!F109 = "", "", IFERROR(_xlfn.TEXTJOIN(",", TRUE, _xlfn._xlws.FILTER($A$5:$A$2214, $B$5:$B$2214 = Interactions!F109)),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109" t="str" cm="1">
        <f t="array" ref="D109:AY109">IF($C109&lt;&gt;"", _xlfn.TEXTSPLIT($C109, ","), "")</f>
        <v>Nick Byanski</v>
      </c>
      <c r="E109" t="str">
        <v>Chef Bill Barker</v>
      </c>
      <c r="F109" t="str">
        <v>Pat Lyons</v>
      </c>
      <c r="G109" t="str">
        <v>Lauren Frazier</v>
      </c>
      <c r="H109" t="str">
        <v>Stephen Hess</v>
      </c>
      <c r="I109" t="str">
        <v>Chef Megan Punches</v>
      </c>
      <c r="J109" t="str">
        <v>Mike Hiskes</v>
      </c>
      <c r="K109" t="str">
        <v>Rob Renninger</v>
      </c>
      <c r="L109" t="str">
        <v>Rachel Sohovich</v>
      </c>
      <c r="M109" t="str">
        <v>Matt Stielow</v>
      </c>
      <c r="N109" t="str">
        <v>Mike Hiskes</v>
      </c>
      <c r="O109" t="str">
        <v>Jene braden</v>
      </c>
      <c r="P109" t="str">
        <v>Sherri Brown</v>
      </c>
      <c r="Q109" t="str">
        <v>Dana Kinsman</v>
      </c>
      <c r="R109" t="str">
        <v>Brandon Girard</v>
      </c>
      <c r="S109" t="str">
        <v>Michael Schultz</v>
      </c>
      <c r="T109" t="str">
        <v>Darryl White</v>
      </c>
      <c r="U109" t="str">
        <v>Miranda Heinrich</v>
      </c>
      <c r="V109" t="str">
        <v>Derek Winter</v>
      </c>
      <c r="W109" t="str">
        <v>Philip Bakousidis</v>
      </c>
      <c r="X109" t="str">
        <v> Michael Gunderson</v>
      </c>
      <c r="Y109" t="str">
        <v>Jasen Anthony</v>
      </c>
      <c r="Z109" t="str">
        <v>Jodi Ward</v>
      </c>
      <c r="AA109" t="str">
        <v>Paula Ball</v>
      </c>
      <c r="AB109" t="str">
        <v>Kevin Green</v>
      </c>
      <c r="AC109" t="str">
        <v>Patrick Kaufman</v>
      </c>
      <c r="AD109" t="str">
        <v>Christine Michel</v>
      </c>
      <c r="AE109" t="str">
        <v xml:space="preserve">Kevin Green </v>
      </c>
      <c r="AF109" t="str">
        <v>Sam Butler</v>
      </c>
      <c r="AG109" t="str">
        <v>Dave Hampel</v>
      </c>
      <c r="AH109" t="str">
        <v>Ryan Treharne</v>
      </c>
      <c r="AI109" t="str">
        <v>chad bruinsslot</v>
      </c>
      <c r="AJ109" t="str">
        <v>Joe Ihl</v>
      </c>
      <c r="AK109" t="str">
        <v>Freddy Sheir</v>
      </c>
      <c r="AL109" t="str">
        <v>Chad Bruinslott</v>
      </c>
      <c r="AM109" t="str">
        <v>Erin Rogers</v>
      </c>
      <c r="AN109" t="str">
        <v>Brittany Bradley</v>
      </c>
      <c r="AO109" t="str">
        <v>Kevin Skukalek</v>
      </c>
      <c r="AP109" t="str">
        <v>Matt Dalicandro</v>
      </c>
      <c r="AQ109" t="str">
        <v>Maranda Thompson</v>
      </c>
      <c r="AR109" t="str">
        <v>Lauren Vanryn</v>
      </c>
      <c r="AS109" t="str">
        <v>alex wagner</v>
      </c>
      <c r="AT109" t="str">
        <v>Aric Nichols</v>
      </c>
      <c r="AU109" t="str">
        <v>Martin Hart</v>
      </c>
      <c r="AV109" t="str">
        <v>Graham Garrett</v>
      </c>
      <c r="AW109" t="str">
        <v>Ethan Weinberger</v>
      </c>
      <c r="AX109" t="str">
        <v>Maranda Thompson</v>
      </c>
      <c r="AY109" t="str">
        <v>Zack Lockhart</v>
      </c>
    </row>
    <row r="110" spans="1:51">
      <c r="A110" t="str">
        <f>ContactsTable[[#This Row],[FULL NAME (FIRST, LAST)]]</f>
        <v>Chef Diguido</v>
      </c>
      <c r="B110" t="str">
        <f>ContactsTable[[#This Row],[Organizations (DropDown)]]</f>
        <v>Farmhouse Academy</v>
      </c>
      <c r="C110" t="str" cm="1">
        <f t="array" ref="C110">IF(Interactions!F110 = "", "", IFERROR(_xlfn.TEXTJOIN(",", TRUE, _xlfn._xlws.FILTER($A$5:$A$2214, $B$5:$B$2214 = Interactions!F110)),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110" t="str" cm="1">
        <f t="array" ref="D110:AY110">IF($C110&lt;&gt;"", _xlfn.TEXTSPLIT($C110, ","), "")</f>
        <v>Nick Byanski</v>
      </c>
      <c r="E110" t="str">
        <v>Chef Bill Barker</v>
      </c>
      <c r="F110" t="str">
        <v>Pat Lyons</v>
      </c>
      <c r="G110" t="str">
        <v>Lauren Frazier</v>
      </c>
      <c r="H110" t="str">
        <v>Stephen Hess</v>
      </c>
      <c r="I110" t="str">
        <v>Chef Megan Punches</v>
      </c>
      <c r="J110" t="str">
        <v>Mike Hiskes</v>
      </c>
      <c r="K110" t="str">
        <v>Rob Renninger</v>
      </c>
      <c r="L110" t="str">
        <v>Rachel Sohovich</v>
      </c>
      <c r="M110" t="str">
        <v>Matt Stielow</v>
      </c>
      <c r="N110" t="str">
        <v>Mike Hiskes</v>
      </c>
      <c r="O110" t="str">
        <v>Jene braden</v>
      </c>
      <c r="P110" t="str">
        <v>Sherri Brown</v>
      </c>
      <c r="Q110" t="str">
        <v>Dana Kinsman</v>
      </c>
      <c r="R110" t="str">
        <v>Brandon Girard</v>
      </c>
      <c r="S110" t="str">
        <v>Michael Schultz</v>
      </c>
      <c r="T110" t="str">
        <v>Darryl White</v>
      </c>
      <c r="U110" t="str">
        <v>Miranda Heinrich</v>
      </c>
      <c r="V110" t="str">
        <v>Derek Winter</v>
      </c>
      <c r="W110" t="str">
        <v>Philip Bakousidis</v>
      </c>
      <c r="X110" t="str">
        <v> Michael Gunderson</v>
      </c>
      <c r="Y110" t="str">
        <v>Jasen Anthony</v>
      </c>
      <c r="Z110" t="str">
        <v>Jodi Ward</v>
      </c>
      <c r="AA110" t="str">
        <v>Paula Ball</v>
      </c>
      <c r="AB110" t="str">
        <v>Kevin Green</v>
      </c>
      <c r="AC110" t="str">
        <v>Patrick Kaufman</v>
      </c>
      <c r="AD110" t="str">
        <v>Christine Michel</v>
      </c>
      <c r="AE110" t="str">
        <v xml:space="preserve">Kevin Green </v>
      </c>
      <c r="AF110" t="str">
        <v>Sam Butler</v>
      </c>
      <c r="AG110" t="str">
        <v>Dave Hampel</v>
      </c>
      <c r="AH110" t="str">
        <v>Ryan Treharne</v>
      </c>
      <c r="AI110" t="str">
        <v>chad bruinsslot</v>
      </c>
      <c r="AJ110" t="str">
        <v>Joe Ihl</v>
      </c>
      <c r="AK110" t="str">
        <v>Freddy Sheir</v>
      </c>
      <c r="AL110" t="str">
        <v>Chad Bruinslott</v>
      </c>
      <c r="AM110" t="str">
        <v>Erin Rogers</v>
      </c>
      <c r="AN110" t="str">
        <v>Brittany Bradley</v>
      </c>
      <c r="AO110" t="str">
        <v>Kevin Skukalek</v>
      </c>
      <c r="AP110" t="str">
        <v>Matt Dalicandro</v>
      </c>
      <c r="AQ110" t="str">
        <v>Maranda Thompson</v>
      </c>
      <c r="AR110" t="str">
        <v>Lauren Vanryn</v>
      </c>
      <c r="AS110" t="str">
        <v>alex wagner</v>
      </c>
      <c r="AT110" t="str">
        <v>Aric Nichols</v>
      </c>
      <c r="AU110" t="str">
        <v>Martin Hart</v>
      </c>
      <c r="AV110" t="str">
        <v>Graham Garrett</v>
      </c>
      <c r="AW110" t="str">
        <v>Ethan Weinberger</v>
      </c>
      <c r="AX110" t="str">
        <v>Maranda Thompson</v>
      </c>
      <c r="AY110" t="str">
        <v>Zack Lockhart</v>
      </c>
    </row>
    <row r="111" spans="1:51">
      <c r="A111" t="str">
        <f>ContactsTable[[#This Row],[FULL NAME (FIRST, LAST)]]</f>
        <v>DiGuido</v>
      </c>
      <c r="B111" t="str">
        <f>ContactsTable[[#This Row],[Organizations (DropDown)]]</f>
        <v>Farmhouse Academy</v>
      </c>
      <c r="C111" t="str" cm="1">
        <f t="array" ref="C111">IF(Interactions!F111 = "", "", IFERROR(_xlfn.TEXTJOIN(",", TRUE, _xlfn._xlws.FILTER($A$5:$A$2214, $B$5:$B$2214 = Interactions!F111)),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111" t="str" cm="1">
        <f t="array" ref="D111:AY111">IF($C111&lt;&gt;"", _xlfn.TEXTSPLIT($C111, ","), "")</f>
        <v>Nick Byanski</v>
      </c>
      <c r="E111" t="str">
        <v>Chef Bill Barker</v>
      </c>
      <c r="F111" t="str">
        <v>Pat Lyons</v>
      </c>
      <c r="G111" t="str">
        <v>Lauren Frazier</v>
      </c>
      <c r="H111" t="str">
        <v>Stephen Hess</v>
      </c>
      <c r="I111" t="str">
        <v>Chef Megan Punches</v>
      </c>
      <c r="J111" t="str">
        <v>Mike Hiskes</v>
      </c>
      <c r="K111" t="str">
        <v>Rob Renninger</v>
      </c>
      <c r="L111" t="str">
        <v>Rachel Sohovich</v>
      </c>
      <c r="M111" t="str">
        <v>Matt Stielow</v>
      </c>
      <c r="N111" t="str">
        <v>Mike Hiskes</v>
      </c>
      <c r="O111" t="str">
        <v>Jene braden</v>
      </c>
      <c r="P111" t="str">
        <v>Sherri Brown</v>
      </c>
      <c r="Q111" t="str">
        <v>Dana Kinsman</v>
      </c>
      <c r="R111" t="str">
        <v>Brandon Girard</v>
      </c>
      <c r="S111" t="str">
        <v>Michael Schultz</v>
      </c>
      <c r="T111" t="str">
        <v>Darryl White</v>
      </c>
      <c r="U111" t="str">
        <v>Miranda Heinrich</v>
      </c>
      <c r="V111" t="str">
        <v>Derek Winter</v>
      </c>
      <c r="W111" t="str">
        <v>Philip Bakousidis</v>
      </c>
      <c r="X111" t="str">
        <v> Michael Gunderson</v>
      </c>
      <c r="Y111" t="str">
        <v>Jasen Anthony</v>
      </c>
      <c r="Z111" t="str">
        <v>Jodi Ward</v>
      </c>
      <c r="AA111" t="str">
        <v>Paula Ball</v>
      </c>
      <c r="AB111" t="str">
        <v>Kevin Green</v>
      </c>
      <c r="AC111" t="str">
        <v>Patrick Kaufman</v>
      </c>
      <c r="AD111" t="str">
        <v>Christine Michel</v>
      </c>
      <c r="AE111" t="str">
        <v xml:space="preserve">Kevin Green </v>
      </c>
      <c r="AF111" t="str">
        <v>Sam Butler</v>
      </c>
      <c r="AG111" t="str">
        <v>Dave Hampel</v>
      </c>
      <c r="AH111" t="str">
        <v>Ryan Treharne</v>
      </c>
      <c r="AI111" t="str">
        <v>chad bruinsslot</v>
      </c>
      <c r="AJ111" t="str">
        <v>Joe Ihl</v>
      </c>
      <c r="AK111" t="str">
        <v>Freddy Sheir</v>
      </c>
      <c r="AL111" t="str">
        <v>Chad Bruinslott</v>
      </c>
      <c r="AM111" t="str">
        <v>Erin Rogers</v>
      </c>
      <c r="AN111" t="str">
        <v>Brittany Bradley</v>
      </c>
      <c r="AO111" t="str">
        <v>Kevin Skukalek</v>
      </c>
      <c r="AP111" t="str">
        <v>Matt Dalicandro</v>
      </c>
      <c r="AQ111" t="str">
        <v>Maranda Thompson</v>
      </c>
      <c r="AR111" t="str">
        <v>Lauren Vanryn</v>
      </c>
      <c r="AS111" t="str">
        <v>alex wagner</v>
      </c>
      <c r="AT111" t="str">
        <v>Aric Nichols</v>
      </c>
      <c r="AU111" t="str">
        <v>Martin Hart</v>
      </c>
      <c r="AV111" t="str">
        <v>Graham Garrett</v>
      </c>
      <c r="AW111" t="str">
        <v>Ethan Weinberger</v>
      </c>
      <c r="AX111" t="str">
        <v>Maranda Thompson</v>
      </c>
      <c r="AY111" t="str">
        <v>Zack Lockhart</v>
      </c>
    </row>
    <row r="112" spans="1:51">
      <c r="A112" t="str">
        <f>ContactsTable[[#This Row],[FULL NAME (FIRST, LAST)]]</f>
        <v>GFS Kathy Lyons</v>
      </c>
      <c r="B112" t="str">
        <f>ContactsTable[[#This Row],[Organizations (DropDown)]]</f>
        <v xml:space="preserve">FatKats Pizzaeria and Restaurant </v>
      </c>
      <c r="C112" t="str" cm="1">
        <f t="array" ref="C112">IF(Interactions!F112 = "", "", IFERROR(_xlfn.TEXTJOIN(",", TRUE, _xlfn._xlws.FILTER($A$5:$A$2214, $B$5:$B$2214 = Interactions!F112)),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112" t="str" cm="1">
        <f t="array" ref="D112:AY112">IF($C112&lt;&gt;"", _xlfn.TEXTSPLIT($C112, ","), "")</f>
        <v>Nick Byanski</v>
      </c>
      <c r="E112" t="str">
        <v>Chef Bill Barker</v>
      </c>
      <c r="F112" t="str">
        <v>Pat Lyons</v>
      </c>
      <c r="G112" t="str">
        <v>Lauren Frazier</v>
      </c>
      <c r="H112" t="str">
        <v>Stephen Hess</v>
      </c>
      <c r="I112" t="str">
        <v>Chef Megan Punches</v>
      </c>
      <c r="J112" t="str">
        <v>Mike Hiskes</v>
      </c>
      <c r="K112" t="str">
        <v>Rob Renninger</v>
      </c>
      <c r="L112" t="str">
        <v>Rachel Sohovich</v>
      </c>
      <c r="M112" t="str">
        <v>Matt Stielow</v>
      </c>
      <c r="N112" t="str">
        <v>Mike Hiskes</v>
      </c>
      <c r="O112" t="str">
        <v>Jene braden</v>
      </c>
      <c r="P112" t="str">
        <v>Sherri Brown</v>
      </c>
      <c r="Q112" t="str">
        <v>Dana Kinsman</v>
      </c>
      <c r="R112" t="str">
        <v>Brandon Girard</v>
      </c>
      <c r="S112" t="str">
        <v>Michael Schultz</v>
      </c>
      <c r="T112" t="str">
        <v>Darryl White</v>
      </c>
      <c r="U112" t="str">
        <v>Miranda Heinrich</v>
      </c>
      <c r="V112" t="str">
        <v>Derek Winter</v>
      </c>
      <c r="W112" t="str">
        <v>Philip Bakousidis</v>
      </c>
      <c r="X112" t="str">
        <v> Michael Gunderson</v>
      </c>
      <c r="Y112" t="str">
        <v>Jasen Anthony</v>
      </c>
      <c r="Z112" t="str">
        <v>Jodi Ward</v>
      </c>
      <c r="AA112" t="str">
        <v>Paula Ball</v>
      </c>
      <c r="AB112" t="str">
        <v>Kevin Green</v>
      </c>
      <c r="AC112" t="str">
        <v>Patrick Kaufman</v>
      </c>
      <c r="AD112" t="str">
        <v>Christine Michel</v>
      </c>
      <c r="AE112" t="str">
        <v xml:space="preserve">Kevin Green </v>
      </c>
      <c r="AF112" t="str">
        <v>Sam Butler</v>
      </c>
      <c r="AG112" t="str">
        <v>Dave Hampel</v>
      </c>
      <c r="AH112" t="str">
        <v>Ryan Treharne</v>
      </c>
      <c r="AI112" t="str">
        <v>chad bruinsslot</v>
      </c>
      <c r="AJ112" t="str">
        <v>Joe Ihl</v>
      </c>
      <c r="AK112" t="str">
        <v>Freddy Sheir</v>
      </c>
      <c r="AL112" t="str">
        <v>Chad Bruinslott</v>
      </c>
      <c r="AM112" t="str">
        <v>Erin Rogers</v>
      </c>
      <c r="AN112" t="str">
        <v>Brittany Bradley</v>
      </c>
      <c r="AO112" t="str">
        <v>Kevin Skukalek</v>
      </c>
      <c r="AP112" t="str">
        <v>Matt Dalicandro</v>
      </c>
      <c r="AQ112" t="str">
        <v>Maranda Thompson</v>
      </c>
      <c r="AR112" t="str">
        <v>Lauren Vanryn</v>
      </c>
      <c r="AS112" t="str">
        <v>alex wagner</v>
      </c>
      <c r="AT112" t="str">
        <v>Aric Nichols</v>
      </c>
      <c r="AU112" t="str">
        <v>Martin Hart</v>
      </c>
      <c r="AV112" t="str">
        <v>Graham Garrett</v>
      </c>
      <c r="AW112" t="str">
        <v>Ethan Weinberger</v>
      </c>
      <c r="AX112" t="str">
        <v>Maranda Thompson</v>
      </c>
      <c r="AY112" t="str">
        <v>Zack Lockhart</v>
      </c>
    </row>
    <row r="113" spans="1:51">
      <c r="A113" t="str">
        <f>ContactsTable[[#This Row],[FULL NAME (FIRST, LAST)]]</f>
        <v>Key Account Manager, eRetail and Omni</v>
      </c>
      <c r="B113" t="str">
        <f>ContactsTable[[#This Row],[Organizations (DropDown)]]</f>
        <v>Ferrara Candy Company</v>
      </c>
      <c r="C113" t="str" cm="1">
        <f t="array" ref="C113">IF(Interactions!F113 = "", "", IFERROR(_xlfn.TEXTJOIN(",", TRUE, _xlfn._xlws.FILTER($A$5:$A$2214, $B$5:$B$2214 = Interactions!F113)),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113" t="str" cm="1">
        <f t="array" ref="D113:AY113">IF($C113&lt;&gt;"", _xlfn.TEXTSPLIT($C113, ","), "")</f>
        <v>Nick Byanski</v>
      </c>
      <c r="E113" t="str">
        <v>Chef Bill Barker</v>
      </c>
      <c r="F113" t="str">
        <v>Pat Lyons</v>
      </c>
      <c r="G113" t="str">
        <v>Lauren Frazier</v>
      </c>
      <c r="H113" t="str">
        <v>Stephen Hess</v>
      </c>
      <c r="I113" t="str">
        <v>Chef Megan Punches</v>
      </c>
      <c r="J113" t="str">
        <v>Mike Hiskes</v>
      </c>
      <c r="K113" t="str">
        <v>Rob Renninger</v>
      </c>
      <c r="L113" t="str">
        <v>Rachel Sohovich</v>
      </c>
      <c r="M113" t="str">
        <v>Matt Stielow</v>
      </c>
      <c r="N113" t="str">
        <v>Mike Hiskes</v>
      </c>
      <c r="O113" t="str">
        <v>Jene braden</v>
      </c>
      <c r="P113" t="str">
        <v>Sherri Brown</v>
      </c>
      <c r="Q113" t="str">
        <v>Dana Kinsman</v>
      </c>
      <c r="R113" t="str">
        <v>Brandon Girard</v>
      </c>
      <c r="S113" t="str">
        <v>Michael Schultz</v>
      </c>
      <c r="T113" t="str">
        <v>Darryl White</v>
      </c>
      <c r="U113" t="str">
        <v>Miranda Heinrich</v>
      </c>
      <c r="V113" t="str">
        <v>Derek Winter</v>
      </c>
      <c r="W113" t="str">
        <v>Philip Bakousidis</v>
      </c>
      <c r="X113" t="str">
        <v> Michael Gunderson</v>
      </c>
      <c r="Y113" t="str">
        <v>Jasen Anthony</v>
      </c>
      <c r="Z113" t="str">
        <v>Jodi Ward</v>
      </c>
      <c r="AA113" t="str">
        <v>Paula Ball</v>
      </c>
      <c r="AB113" t="str">
        <v>Kevin Green</v>
      </c>
      <c r="AC113" t="str">
        <v>Patrick Kaufman</v>
      </c>
      <c r="AD113" t="str">
        <v>Christine Michel</v>
      </c>
      <c r="AE113" t="str">
        <v xml:space="preserve">Kevin Green </v>
      </c>
      <c r="AF113" t="str">
        <v>Sam Butler</v>
      </c>
      <c r="AG113" t="str">
        <v>Dave Hampel</v>
      </c>
      <c r="AH113" t="str">
        <v>Ryan Treharne</v>
      </c>
      <c r="AI113" t="str">
        <v>chad bruinsslot</v>
      </c>
      <c r="AJ113" t="str">
        <v>Joe Ihl</v>
      </c>
      <c r="AK113" t="str">
        <v>Freddy Sheir</v>
      </c>
      <c r="AL113" t="str">
        <v>Chad Bruinslott</v>
      </c>
      <c r="AM113" t="str">
        <v>Erin Rogers</v>
      </c>
      <c r="AN113" t="str">
        <v>Brittany Bradley</v>
      </c>
      <c r="AO113" t="str">
        <v>Kevin Skukalek</v>
      </c>
      <c r="AP113" t="str">
        <v>Matt Dalicandro</v>
      </c>
      <c r="AQ113" t="str">
        <v>Maranda Thompson</v>
      </c>
      <c r="AR113" t="str">
        <v>Lauren Vanryn</v>
      </c>
      <c r="AS113" t="str">
        <v>alex wagner</v>
      </c>
      <c r="AT113" t="str">
        <v>Aric Nichols</v>
      </c>
      <c r="AU113" t="str">
        <v>Martin Hart</v>
      </c>
      <c r="AV113" t="str">
        <v>Graham Garrett</v>
      </c>
      <c r="AW113" t="str">
        <v>Ethan Weinberger</v>
      </c>
      <c r="AX113" t="str">
        <v>Maranda Thompson</v>
      </c>
      <c r="AY113" t="str">
        <v>Zack Lockhart</v>
      </c>
    </row>
    <row r="114" spans="1:51">
      <c r="A114" t="str">
        <f>ContactsTable[[#This Row],[FULL NAME (FIRST, LAST)]]</f>
        <v>Moe Procopos</v>
      </c>
      <c r="B114" t="str">
        <f>ContactsTable[[#This Row],[Organizations (DropDown)]]</f>
        <v>Fireside Grille</v>
      </c>
      <c r="C114" t="str" cm="1">
        <f t="array" ref="C114">IF(Interactions!F114 = "", "", IFERROR(_xlfn.TEXTJOIN(",", TRUE, _xlfn._xlws.FILTER($A$5:$A$2214, $B$5:$B$2214 = Interactions!F114)),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114" t="str" cm="1">
        <f t="array" ref="D114:AY114">IF($C114&lt;&gt;"", _xlfn.TEXTSPLIT($C114, ","), "")</f>
        <v>Nick Byanski</v>
      </c>
      <c r="E114" t="str">
        <v>Chef Bill Barker</v>
      </c>
      <c r="F114" t="str">
        <v>Pat Lyons</v>
      </c>
      <c r="G114" t="str">
        <v>Lauren Frazier</v>
      </c>
      <c r="H114" t="str">
        <v>Stephen Hess</v>
      </c>
      <c r="I114" t="str">
        <v>Chef Megan Punches</v>
      </c>
      <c r="J114" t="str">
        <v>Mike Hiskes</v>
      </c>
      <c r="K114" t="str">
        <v>Rob Renninger</v>
      </c>
      <c r="L114" t="str">
        <v>Rachel Sohovich</v>
      </c>
      <c r="M114" t="str">
        <v>Matt Stielow</v>
      </c>
      <c r="N114" t="str">
        <v>Mike Hiskes</v>
      </c>
      <c r="O114" t="str">
        <v>Jene braden</v>
      </c>
      <c r="P114" t="str">
        <v>Sherri Brown</v>
      </c>
      <c r="Q114" t="str">
        <v>Dana Kinsman</v>
      </c>
      <c r="R114" t="str">
        <v>Brandon Girard</v>
      </c>
      <c r="S114" t="str">
        <v>Michael Schultz</v>
      </c>
      <c r="T114" t="str">
        <v>Darryl White</v>
      </c>
      <c r="U114" t="str">
        <v>Miranda Heinrich</v>
      </c>
      <c r="V114" t="str">
        <v>Derek Winter</v>
      </c>
      <c r="W114" t="str">
        <v>Philip Bakousidis</v>
      </c>
      <c r="X114" t="str">
        <v> Michael Gunderson</v>
      </c>
      <c r="Y114" t="str">
        <v>Jasen Anthony</v>
      </c>
      <c r="Z114" t="str">
        <v>Jodi Ward</v>
      </c>
      <c r="AA114" t="str">
        <v>Paula Ball</v>
      </c>
      <c r="AB114" t="str">
        <v>Kevin Green</v>
      </c>
      <c r="AC114" t="str">
        <v>Patrick Kaufman</v>
      </c>
      <c r="AD114" t="str">
        <v>Christine Michel</v>
      </c>
      <c r="AE114" t="str">
        <v xml:space="preserve">Kevin Green </v>
      </c>
      <c r="AF114" t="str">
        <v>Sam Butler</v>
      </c>
      <c r="AG114" t="str">
        <v>Dave Hampel</v>
      </c>
      <c r="AH114" t="str">
        <v>Ryan Treharne</v>
      </c>
      <c r="AI114" t="str">
        <v>chad bruinsslot</v>
      </c>
      <c r="AJ114" t="str">
        <v>Joe Ihl</v>
      </c>
      <c r="AK114" t="str">
        <v>Freddy Sheir</v>
      </c>
      <c r="AL114" t="str">
        <v>Chad Bruinslott</v>
      </c>
      <c r="AM114" t="str">
        <v>Erin Rogers</v>
      </c>
      <c r="AN114" t="str">
        <v>Brittany Bradley</v>
      </c>
      <c r="AO114" t="str">
        <v>Kevin Skukalek</v>
      </c>
      <c r="AP114" t="str">
        <v>Matt Dalicandro</v>
      </c>
      <c r="AQ114" t="str">
        <v>Maranda Thompson</v>
      </c>
      <c r="AR114" t="str">
        <v>Lauren Vanryn</v>
      </c>
      <c r="AS114" t="str">
        <v>alex wagner</v>
      </c>
      <c r="AT114" t="str">
        <v>Aric Nichols</v>
      </c>
      <c r="AU114" t="str">
        <v>Martin Hart</v>
      </c>
      <c r="AV114" t="str">
        <v>Graham Garrett</v>
      </c>
      <c r="AW114" t="str">
        <v>Ethan Weinberger</v>
      </c>
      <c r="AX114" t="str">
        <v>Maranda Thompson</v>
      </c>
      <c r="AY114" t="str">
        <v>Zack Lockhart</v>
      </c>
    </row>
    <row r="115" spans="1:51">
      <c r="A115" t="str">
        <f>ContactsTable[[#This Row],[FULL NAME (FIRST, LAST)]]</f>
        <v>Hirmez</v>
      </c>
      <c r="B115" t="str">
        <f>ContactsTable[[#This Row],[Organizations (DropDown)]]</f>
        <v>Flik Hospitality</v>
      </c>
      <c r="C115" t="str" cm="1">
        <f t="array" ref="C115">IF(Interactions!F115 = "", "", IFERROR(_xlfn.TEXTJOIN(",", TRUE, _xlfn._xlws.FILTER($A$5:$A$2214, $B$5:$B$2214 = Interactions!F115)),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115" t="str" cm="1">
        <f t="array" ref="D115:AY115">IF($C115&lt;&gt;"", _xlfn.TEXTSPLIT($C115, ","), "")</f>
        <v>Nick Byanski</v>
      </c>
      <c r="E115" t="str">
        <v>Chef Bill Barker</v>
      </c>
      <c r="F115" t="str">
        <v>Pat Lyons</v>
      </c>
      <c r="G115" t="str">
        <v>Lauren Frazier</v>
      </c>
      <c r="H115" t="str">
        <v>Stephen Hess</v>
      </c>
      <c r="I115" t="str">
        <v>Chef Megan Punches</v>
      </c>
      <c r="J115" t="str">
        <v>Mike Hiskes</v>
      </c>
      <c r="K115" t="str">
        <v>Rob Renninger</v>
      </c>
      <c r="L115" t="str">
        <v>Rachel Sohovich</v>
      </c>
      <c r="M115" t="str">
        <v>Matt Stielow</v>
      </c>
      <c r="N115" t="str">
        <v>Mike Hiskes</v>
      </c>
      <c r="O115" t="str">
        <v>Jene braden</v>
      </c>
      <c r="P115" t="str">
        <v>Sherri Brown</v>
      </c>
      <c r="Q115" t="str">
        <v>Dana Kinsman</v>
      </c>
      <c r="R115" t="str">
        <v>Brandon Girard</v>
      </c>
      <c r="S115" t="str">
        <v>Michael Schultz</v>
      </c>
      <c r="T115" t="str">
        <v>Darryl White</v>
      </c>
      <c r="U115" t="str">
        <v>Miranda Heinrich</v>
      </c>
      <c r="V115" t="str">
        <v>Derek Winter</v>
      </c>
      <c r="W115" t="str">
        <v>Philip Bakousidis</v>
      </c>
      <c r="X115" t="str">
        <v> Michael Gunderson</v>
      </c>
      <c r="Y115" t="str">
        <v>Jasen Anthony</v>
      </c>
      <c r="Z115" t="str">
        <v>Jodi Ward</v>
      </c>
      <c r="AA115" t="str">
        <v>Paula Ball</v>
      </c>
      <c r="AB115" t="str">
        <v>Kevin Green</v>
      </c>
      <c r="AC115" t="str">
        <v>Patrick Kaufman</v>
      </c>
      <c r="AD115" t="str">
        <v>Christine Michel</v>
      </c>
      <c r="AE115" t="str">
        <v xml:space="preserve">Kevin Green </v>
      </c>
      <c r="AF115" t="str">
        <v>Sam Butler</v>
      </c>
      <c r="AG115" t="str">
        <v>Dave Hampel</v>
      </c>
      <c r="AH115" t="str">
        <v>Ryan Treharne</v>
      </c>
      <c r="AI115" t="str">
        <v>chad bruinsslot</v>
      </c>
      <c r="AJ115" t="str">
        <v>Joe Ihl</v>
      </c>
      <c r="AK115" t="str">
        <v>Freddy Sheir</v>
      </c>
      <c r="AL115" t="str">
        <v>Chad Bruinslott</v>
      </c>
      <c r="AM115" t="str">
        <v>Erin Rogers</v>
      </c>
      <c r="AN115" t="str">
        <v>Brittany Bradley</v>
      </c>
      <c r="AO115" t="str">
        <v>Kevin Skukalek</v>
      </c>
      <c r="AP115" t="str">
        <v>Matt Dalicandro</v>
      </c>
      <c r="AQ115" t="str">
        <v>Maranda Thompson</v>
      </c>
      <c r="AR115" t="str">
        <v>Lauren Vanryn</v>
      </c>
      <c r="AS115" t="str">
        <v>alex wagner</v>
      </c>
      <c r="AT115" t="str">
        <v>Aric Nichols</v>
      </c>
      <c r="AU115" t="str">
        <v>Martin Hart</v>
      </c>
      <c r="AV115" t="str">
        <v>Graham Garrett</v>
      </c>
      <c r="AW115" t="str">
        <v>Ethan Weinberger</v>
      </c>
      <c r="AX115" t="str">
        <v>Maranda Thompson</v>
      </c>
      <c r="AY115" t="str">
        <v>Zack Lockhart</v>
      </c>
    </row>
    <row r="116" spans="1:51">
      <c r="A116" t="str">
        <f>ContactsTable[[#This Row],[FULL NAME (FIRST, LAST)]]</f>
        <v>Griffith</v>
      </c>
      <c r="B116" t="str">
        <f>ContactsTable[[#This Row],[Organizations (DropDown)]]</f>
        <v>Food Export - Midwest</v>
      </c>
      <c r="C116" t="str" cm="1">
        <f t="array" ref="C116">IF(Interactions!F116 = "", "", IFERROR(_xlfn.TEXTJOIN(",", TRUE, _xlfn._xlws.FILTER($A$5:$A$2214, $B$5:$B$2214 = Interactions!F116)), "No Contacts"))</f>
        <v>Chef Eric Gillish</v>
      </c>
      <c r="D116" t="str" cm="1">
        <f t="array" ref="D116">IF($C116&lt;&gt;"", _xlfn.TEXTSPLIT($C116, ","), "")</f>
        <v>Chef Eric Gillish</v>
      </c>
    </row>
    <row r="117" spans="1:51">
      <c r="A117" t="str">
        <f>ContactsTable[[#This Row],[FULL NAME (FIRST, LAST)]]</f>
        <v>Vasilevski</v>
      </c>
      <c r="B117" t="str">
        <f>ContactsTable[[#This Row],[Organizations (DropDown)]]</f>
        <v>Food Export - Midwest</v>
      </c>
      <c r="C117" t="str" cm="1">
        <f t="array" ref="C117">IF(Interactions!F117 = "", "", IFERROR(_xlfn.TEXTJOIN(",", TRUE, _xlfn._xlws.FILTER($A$5:$A$2214, $B$5:$B$2214 = Interactions!F117)), "No Contacts"))</f>
        <v>dino</v>
      </c>
      <c r="D117" t="str" cm="1">
        <f t="array" ref="D117">IF($C117&lt;&gt;"", _xlfn.TEXTSPLIT($C117, ","), "")</f>
        <v>dino</v>
      </c>
    </row>
    <row r="118" spans="1:51">
      <c r="A118" t="str">
        <f>ContactsTable[[#This Row],[FULL NAME (FIRST, LAST)]]</f>
        <v>Kuhn</v>
      </c>
      <c r="B118" t="str">
        <f>ContactsTable[[#This Row],[Organizations (DropDown)]]</f>
        <v>Food Technology Magazine, Institute of Food Technologists</v>
      </c>
      <c r="C118" t="str" cm="1">
        <f t="array" ref="C118">IF(Interactions!F118 = "", "", IFERROR(_xlfn.TEXTJOIN(",", TRUE, _xlfn._xlws.FILTER($A$5:$A$2214, $B$5:$B$2214 = Interactions!F118)), "No Contacts"))</f>
        <v>chef Matt</v>
      </c>
      <c r="D118" t="str" cm="1">
        <f t="array" ref="D118">IF($C118&lt;&gt;"", _xlfn.TEXTSPLIT($C118, ","), "")</f>
        <v>chef Matt</v>
      </c>
    </row>
    <row r="119" spans="1:51">
      <c r="A119" t="str">
        <f>ContactsTable[[#This Row],[FULL NAME (FIRST, LAST)]]</f>
        <v>Miller</v>
      </c>
      <c r="B119" t="str">
        <f>ContactsTable[[#This Row],[Organizations (DropDown)]]</f>
        <v>FoodMix</v>
      </c>
      <c r="C119" t="str" cm="1">
        <f t="array" ref="C119">IF(Interactions!F119 = "", "", IFERROR(_xlfn.TEXTJOIN(",", TRUE, _xlfn._xlws.FILTER($A$5:$A$2214, $B$5:$B$2214 = Interactions!F119)), "No Contacts"))</f>
        <v>chef Jeff shaver</v>
      </c>
      <c r="D119" t="str" cm="1">
        <f t="array" ref="D119">IF($C119&lt;&gt;"", _xlfn.TEXTSPLIT($C119, ","), "")</f>
        <v>chef Jeff shaver</v>
      </c>
    </row>
    <row r="120" spans="1:51">
      <c r="A120" t="str">
        <f>ContactsTable[[#This Row],[FULL NAME (FIRST, LAST)]]</f>
        <v>Craig Spillman</v>
      </c>
      <c r="B120" t="str">
        <f>ContactsTable[[#This Row],[Organizations (DropDown)]]</f>
        <v>Ford Center Arena Evsnsville</v>
      </c>
      <c r="C120" t="str" cm="1">
        <f t="array" ref="C120">IF(Interactions!F120 = "", "", IFERROR(_xlfn.TEXTJOIN(",", TRUE, _xlfn._xlws.FILTER($A$5:$A$2214, $B$5:$B$2214 = Interactions!F120)), "No Contacts"))</f>
        <v>Paul choker,Andrew Francisco,emily hazel mitchell,larry flynn,Paul Choker</v>
      </c>
      <c r="D120" t="str" cm="1">
        <f t="array" ref="D120:H120">IF($C120&lt;&gt;"", _xlfn.TEXTSPLIT($C120, ","), "")</f>
        <v>Paul choker</v>
      </c>
      <c r="E120" t="str">
        <v>Andrew Francisco</v>
      </c>
      <c r="F120" t="str">
        <v>emily hazel mitchell</v>
      </c>
      <c r="G120" t="str">
        <v>larry flynn</v>
      </c>
      <c r="H120" t="str">
        <v>Paul Choker</v>
      </c>
    </row>
    <row r="121" spans="1:51">
      <c r="A121" t="str">
        <f>ContactsTable[[#This Row],[FULL NAME (FIRST, LAST)]]</f>
        <v>Mike Schatzman-Owner</v>
      </c>
      <c r="B121" t="str">
        <f>ContactsTable[[#This Row],[Organizations (DropDown)]]</f>
        <v>Franklin Room</v>
      </c>
      <c r="C121" t="str" cm="1">
        <f t="array" ref="C121">IF(Interactions!F121 = "", "", IFERROR(_xlfn.TEXTJOIN(",", TRUE, _xlfn._xlws.FILTER($A$5:$A$2214, $B$5:$B$2214 = Interactions!F121)), "No Contacts"))</f>
        <v>Paul choker,Andrew Francisco,emily hazel mitchell,larry flynn,Paul Choker</v>
      </c>
      <c r="D121" t="str" cm="1">
        <f t="array" ref="D121:H121">IF($C121&lt;&gt;"", _xlfn.TEXTSPLIT($C121, ","), "")</f>
        <v>Paul choker</v>
      </c>
      <c r="E121" t="str">
        <v>Andrew Francisco</v>
      </c>
      <c r="F121" t="str">
        <v>emily hazel mitchell</v>
      </c>
      <c r="G121" t="str">
        <v>larry flynn</v>
      </c>
      <c r="H121" t="str">
        <v>Paul Choker</v>
      </c>
    </row>
    <row r="122" spans="1:51">
      <c r="A122" t="str">
        <f>ContactsTable[[#This Row],[FULL NAME (FIRST, LAST)]]</f>
        <v>Svoboda Corey</v>
      </c>
      <c r="B122" t="str">
        <f>ContactsTable[[#This Row],[Organizations (DropDown)]]</f>
        <v>Freedom Brothers Pizzeria &amp; Alehouse</v>
      </c>
      <c r="C122" t="str" cm="1">
        <f t="array" ref="C122">IF(Interactions!F122 = "", "", IFERROR(_xlfn.TEXTJOIN(",", TRUE, _xlfn._xlws.FILTER($A$5:$A$2214, $B$5:$B$2214 = Interactions!F122)), "No Contacts"))</f>
        <v>Paul choker,Andrew Francisco,emily hazel mitchell,larry flynn,Paul Choker</v>
      </c>
      <c r="D122" t="str" cm="1">
        <f t="array" ref="D122:H122">IF($C122&lt;&gt;"", _xlfn.TEXTSPLIT($C122, ","), "")</f>
        <v>Paul choker</v>
      </c>
      <c r="E122" t="str">
        <v>Andrew Francisco</v>
      </c>
      <c r="F122" t="str">
        <v>emily hazel mitchell</v>
      </c>
      <c r="G122" t="str">
        <v>larry flynn</v>
      </c>
      <c r="H122" t="str">
        <v>Paul Choker</v>
      </c>
    </row>
    <row r="123" spans="1:51">
      <c r="A123" t="str">
        <f>ContactsTable[[#This Row],[FULL NAME (FIRST, LAST)]]</f>
        <v>Futterman Lisa</v>
      </c>
      <c r="B123" t="str">
        <f>ContactsTable[[#This Row],[Organizations (DropDown)]]</f>
        <v>Freelance</v>
      </c>
      <c r="C123" t="str" cm="1">
        <f t="array" ref="C123">IF(Interactions!F123 = "", "", IFERROR(_xlfn.TEXTJOIN(",", TRUE, _xlfn._xlws.FILTER($A$5:$A$2214, $B$5:$B$2214 = Interactions!F123)), "No Contacts"))</f>
        <v>Paul choker,Andrew Francisco,emily hazel mitchell,larry flynn,Paul Choker</v>
      </c>
      <c r="D123" t="str" cm="1">
        <f t="array" ref="D123:H123">IF($C123&lt;&gt;"", _xlfn.TEXTSPLIT($C123, ","), "")</f>
        <v>Paul choker</v>
      </c>
      <c r="E123" t="str">
        <v>Andrew Francisco</v>
      </c>
      <c r="F123" t="str">
        <v>emily hazel mitchell</v>
      </c>
      <c r="G123" t="str">
        <v>larry flynn</v>
      </c>
      <c r="H123" t="str">
        <v>Paul Choker</v>
      </c>
    </row>
    <row r="124" spans="1:51">
      <c r="A124" t="str">
        <f>ContactsTable[[#This Row],[FULL NAME (FIRST, LAST)]]</f>
        <v>Maynard Chris</v>
      </c>
      <c r="B124" t="str">
        <f>ContactsTable[[#This Row],[Organizations (DropDown)]]</f>
        <v>FreezPak</v>
      </c>
      <c r="C124" t="str" cm="1">
        <f t="array" ref="C124">IF(Interactions!F124 = "", "", IFERROR(_xlfn.TEXTJOIN(",", TRUE, _xlfn._xlws.FILTER($A$5:$A$2214, $B$5:$B$2214 = Interactions!F124)),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124" t="str" cm="1">
        <f t="array" ref="D124:AY124">IF($C124&lt;&gt;"", _xlfn.TEXTSPLIT($C124, ","), "")</f>
        <v>Nick Byanski</v>
      </c>
      <c r="E124" t="str">
        <v>Chef Bill Barker</v>
      </c>
      <c r="F124" t="str">
        <v>Pat Lyons</v>
      </c>
      <c r="G124" t="str">
        <v>Lauren Frazier</v>
      </c>
      <c r="H124" t="str">
        <v>Stephen Hess</v>
      </c>
      <c r="I124" t="str">
        <v>Chef Megan Punches</v>
      </c>
      <c r="J124" t="str">
        <v>Mike Hiskes</v>
      </c>
      <c r="K124" t="str">
        <v>Rob Renninger</v>
      </c>
      <c r="L124" t="str">
        <v>Rachel Sohovich</v>
      </c>
      <c r="M124" t="str">
        <v>Matt Stielow</v>
      </c>
      <c r="N124" t="str">
        <v>Mike Hiskes</v>
      </c>
      <c r="O124" t="str">
        <v>Jene braden</v>
      </c>
      <c r="P124" t="str">
        <v>Sherri Brown</v>
      </c>
      <c r="Q124" t="str">
        <v>Dana Kinsman</v>
      </c>
      <c r="R124" t="str">
        <v>Brandon Girard</v>
      </c>
      <c r="S124" t="str">
        <v>Michael Schultz</v>
      </c>
      <c r="T124" t="str">
        <v>Darryl White</v>
      </c>
      <c r="U124" t="str">
        <v>Miranda Heinrich</v>
      </c>
      <c r="V124" t="str">
        <v>Derek Winter</v>
      </c>
      <c r="W124" t="str">
        <v>Philip Bakousidis</v>
      </c>
      <c r="X124" t="str">
        <v> Michael Gunderson</v>
      </c>
      <c r="Y124" t="str">
        <v>Jasen Anthony</v>
      </c>
      <c r="Z124" t="str">
        <v>Jodi Ward</v>
      </c>
      <c r="AA124" t="str">
        <v>Paula Ball</v>
      </c>
      <c r="AB124" t="str">
        <v>Kevin Green</v>
      </c>
      <c r="AC124" t="str">
        <v>Patrick Kaufman</v>
      </c>
      <c r="AD124" t="str">
        <v>Christine Michel</v>
      </c>
      <c r="AE124" t="str">
        <v xml:space="preserve">Kevin Green </v>
      </c>
      <c r="AF124" t="str">
        <v>Sam Butler</v>
      </c>
      <c r="AG124" t="str">
        <v>Dave Hampel</v>
      </c>
      <c r="AH124" t="str">
        <v>Ryan Treharne</v>
      </c>
      <c r="AI124" t="str">
        <v>chad bruinsslot</v>
      </c>
      <c r="AJ124" t="str">
        <v>Joe Ihl</v>
      </c>
      <c r="AK124" t="str">
        <v>Freddy Sheir</v>
      </c>
      <c r="AL124" t="str">
        <v>Chad Bruinslott</v>
      </c>
      <c r="AM124" t="str">
        <v>Erin Rogers</v>
      </c>
      <c r="AN124" t="str">
        <v>Brittany Bradley</v>
      </c>
      <c r="AO124" t="str">
        <v>Kevin Skukalek</v>
      </c>
      <c r="AP124" t="str">
        <v>Matt Dalicandro</v>
      </c>
      <c r="AQ124" t="str">
        <v>Maranda Thompson</v>
      </c>
      <c r="AR124" t="str">
        <v>Lauren Vanryn</v>
      </c>
      <c r="AS124" t="str">
        <v>alex wagner</v>
      </c>
      <c r="AT124" t="str">
        <v>Aric Nichols</v>
      </c>
      <c r="AU124" t="str">
        <v>Martin Hart</v>
      </c>
      <c r="AV124" t="str">
        <v>Graham Garrett</v>
      </c>
      <c r="AW124" t="str">
        <v>Ethan Weinberger</v>
      </c>
      <c r="AX124" t="str">
        <v>Maranda Thompson</v>
      </c>
      <c r="AY124" t="str">
        <v>Zack Lockhart</v>
      </c>
    </row>
    <row r="125" spans="1:51">
      <c r="A125" t="str">
        <f>ContactsTable[[#This Row],[FULL NAME (FIRST, LAST)]]</f>
        <v>Farhana Rahim</v>
      </c>
      <c r="B125" t="str">
        <f>ContactsTable[[#This Row],[Organizations (DropDown)]]</f>
        <v>FRESH CREATIONS LLC</v>
      </c>
      <c r="C125" t="str" cm="1">
        <f t="array" ref="C125">IF(Interactions!F125 = "", "", IFERROR(_xlfn.TEXTJOIN(",", TRUE, _xlfn._xlws.FILTER($A$5:$A$2214, $B$5:$B$2214 = Interactions!F125)),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125" t="str" cm="1">
        <f t="array" ref="D125:AY125">IF($C125&lt;&gt;"", _xlfn.TEXTSPLIT($C125, ","), "")</f>
        <v>Nick Byanski</v>
      </c>
      <c r="E125" t="str">
        <v>Chef Bill Barker</v>
      </c>
      <c r="F125" t="str">
        <v>Pat Lyons</v>
      </c>
      <c r="G125" t="str">
        <v>Lauren Frazier</v>
      </c>
      <c r="H125" t="str">
        <v>Stephen Hess</v>
      </c>
      <c r="I125" t="str">
        <v>Chef Megan Punches</v>
      </c>
      <c r="J125" t="str">
        <v>Mike Hiskes</v>
      </c>
      <c r="K125" t="str">
        <v>Rob Renninger</v>
      </c>
      <c r="L125" t="str">
        <v>Rachel Sohovich</v>
      </c>
      <c r="M125" t="str">
        <v>Matt Stielow</v>
      </c>
      <c r="N125" t="str">
        <v>Mike Hiskes</v>
      </c>
      <c r="O125" t="str">
        <v>Jene braden</v>
      </c>
      <c r="P125" t="str">
        <v>Sherri Brown</v>
      </c>
      <c r="Q125" t="str">
        <v>Dana Kinsman</v>
      </c>
      <c r="R125" t="str">
        <v>Brandon Girard</v>
      </c>
      <c r="S125" t="str">
        <v>Michael Schultz</v>
      </c>
      <c r="T125" t="str">
        <v>Darryl White</v>
      </c>
      <c r="U125" t="str">
        <v>Miranda Heinrich</v>
      </c>
      <c r="V125" t="str">
        <v>Derek Winter</v>
      </c>
      <c r="W125" t="str">
        <v>Philip Bakousidis</v>
      </c>
      <c r="X125" t="str">
        <v> Michael Gunderson</v>
      </c>
      <c r="Y125" t="str">
        <v>Jasen Anthony</v>
      </c>
      <c r="Z125" t="str">
        <v>Jodi Ward</v>
      </c>
      <c r="AA125" t="str">
        <v>Paula Ball</v>
      </c>
      <c r="AB125" t="str">
        <v>Kevin Green</v>
      </c>
      <c r="AC125" t="str">
        <v>Patrick Kaufman</v>
      </c>
      <c r="AD125" t="str">
        <v>Christine Michel</v>
      </c>
      <c r="AE125" t="str">
        <v xml:space="preserve">Kevin Green </v>
      </c>
      <c r="AF125" t="str">
        <v>Sam Butler</v>
      </c>
      <c r="AG125" t="str">
        <v>Dave Hampel</v>
      </c>
      <c r="AH125" t="str">
        <v>Ryan Treharne</v>
      </c>
      <c r="AI125" t="str">
        <v>chad bruinsslot</v>
      </c>
      <c r="AJ125" t="str">
        <v>Joe Ihl</v>
      </c>
      <c r="AK125" t="str">
        <v>Freddy Sheir</v>
      </c>
      <c r="AL125" t="str">
        <v>Chad Bruinslott</v>
      </c>
      <c r="AM125" t="str">
        <v>Erin Rogers</v>
      </c>
      <c r="AN125" t="str">
        <v>Brittany Bradley</v>
      </c>
      <c r="AO125" t="str">
        <v>Kevin Skukalek</v>
      </c>
      <c r="AP125" t="str">
        <v>Matt Dalicandro</v>
      </c>
      <c r="AQ125" t="str">
        <v>Maranda Thompson</v>
      </c>
      <c r="AR125" t="str">
        <v>Lauren Vanryn</v>
      </c>
      <c r="AS125" t="str">
        <v>alex wagner</v>
      </c>
      <c r="AT125" t="str">
        <v>Aric Nichols</v>
      </c>
      <c r="AU125" t="str">
        <v>Martin Hart</v>
      </c>
      <c r="AV125" t="str">
        <v>Graham Garrett</v>
      </c>
      <c r="AW125" t="str">
        <v>Ethan Weinberger</v>
      </c>
      <c r="AX125" t="str">
        <v>Maranda Thompson</v>
      </c>
      <c r="AY125" t="str">
        <v>Zack Lockhart</v>
      </c>
    </row>
    <row r="126" spans="1:51">
      <c r="A126" t="str">
        <f>ContactsTable[[#This Row],[FULL NAME (FIRST, LAST)]]</f>
        <v>FROEHLICH</v>
      </c>
      <c r="B126" t="str">
        <f>ContactsTable[[#This Row],[Organizations (DropDown)]]</f>
        <v>Froelichs</v>
      </c>
      <c r="C126" t="str" cm="1">
        <f t="array" ref="C126">IF(Interactions!F126 = "", "", IFERROR(_xlfn.TEXTJOIN(",", TRUE, _xlfn._xlws.FILTER($A$5:$A$2214, $B$5:$B$2214 = Interactions!F126)),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126" t="str" cm="1">
        <f t="array" ref="D126:AY126">IF($C126&lt;&gt;"", _xlfn.TEXTSPLIT($C126, ","), "")</f>
        <v>Nick Byanski</v>
      </c>
      <c r="E126" t="str">
        <v>Chef Bill Barker</v>
      </c>
      <c r="F126" t="str">
        <v>Pat Lyons</v>
      </c>
      <c r="G126" t="str">
        <v>Lauren Frazier</v>
      </c>
      <c r="H126" t="str">
        <v>Stephen Hess</v>
      </c>
      <c r="I126" t="str">
        <v>Chef Megan Punches</v>
      </c>
      <c r="J126" t="str">
        <v>Mike Hiskes</v>
      </c>
      <c r="K126" t="str">
        <v>Rob Renninger</v>
      </c>
      <c r="L126" t="str">
        <v>Rachel Sohovich</v>
      </c>
      <c r="M126" t="str">
        <v>Matt Stielow</v>
      </c>
      <c r="N126" t="str">
        <v>Mike Hiskes</v>
      </c>
      <c r="O126" t="str">
        <v>Jene braden</v>
      </c>
      <c r="P126" t="str">
        <v>Sherri Brown</v>
      </c>
      <c r="Q126" t="str">
        <v>Dana Kinsman</v>
      </c>
      <c r="R126" t="str">
        <v>Brandon Girard</v>
      </c>
      <c r="S126" t="str">
        <v>Michael Schultz</v>
      </c>
      <c r="T126" t="str">
        <v>Darryl White</v>
      </c>
      <c r="U126" t="str">
        <v>Miranda Heinrich</v>
      </c>
      <c r="V126" t="str">
        <v>Derek Winter</v>
      </c>
      <c r="W126" t="str">
        <v>Philip Bakousidis</v>
      </c>
      <c r="X126" t="str">
        <v> Michael Gunderson</v>
      </c>
      <c r="Y126" t="str">
        <v>Jasen Anthony</v>
      </c>
      <c r="Z126" t="str">
        <v>Jodi Ward</v>
      </c>
      <c r="AA126" t="str">
        <v>Paula Ball</v>
      </c>
      <c r="AB126" t="str">
        <v>Kevin Green</v>
      </c>
      <c r="AC126" t="str">
        <v>Patrick Kaufman</v>
      </c>
      <c r="AD126" t="str">
        <v>Christine Michel</v>
      </c>
      <c r="AE126" t="str">
        <v xml:space="preserve">Kevin Green </v>
      </c>
      <c r="AF126" t="str">
        <v>Sam Butler</v>
      </c>
      <c r="AG126" t="str">
        <v>Dave Hampel</v>
      </c>
      <c r="AH126" t="str">
        <v>Ryan Treharne</v>
      </c>
      <c r="AI126" t="str">
        <v>chad bruinsslot</v>
      </c>
      <c r="AJ126" t="str">
        <v>Joe Ihl</v>
      </c>
      <c r="AK126" t="str">
        <v>Freddy Sheir</v>
      </c>
      <c r="AL126" t="str">
        <v>Chad Bruinslott</v>
      </c>
      <c r="AM126" t="str">
        <v>Erin Rogers</v>
      </c>
      <c r="AN126" t="str">
        <v>Brittany Bradley</v>
      </c>
      <c r="AO126" t="str">
        <v>Kevin Skukalek</v>
      </c>
      <c r="AP126" t="str">
        <v>Matt Dalicandro</v>
      </c>
      <c r="AQ126" t="str">
        <v>Maranda Thompson</v>
      </c>
      <c r="AR126" t="str">
        <v>Lauren Vanryn</v>
      </c>
      <c r="AS126" t="str">
        <v>alex wagner</v>
      </c>
      <c r="AT126" t="str">
        <v>Aric Nichols</v>
      </c>
      <c r="AU126" t="str">
        <v>Martin Hart</v>
      </c>
      <c r="AV126" t="str">
        <v>Graham Garrett</v>
      </c>
      <c r="AW126" t="str">
        <v>Ethan Weinberger</v>
      </c>
      <c r="AX126" t="str">
        <v>Maranda Thompson</v>
      </c>
      <c r="AY126" t="str">
        <v>Zack Lockhart</v>
      </c>
    </row>
    <row r="127" spans="1:51">
      <c r="A127" t="str">
        <f>ContactsTable[[#This Row],[FULL NAME (FIRST, LAST)]]</f>
        <v>Chef Rick Bayless</v>
      </c>
      <c r="B127" t="str">
        <f>ContactsTable[[#This Row],[Organizations (DropDown)]]</f>
        <v>Frontera</v>
      </c>
      <c r="C127" t="str" cm="1">
        <f t="array" ref="C127">IF(Interactions!F127 = "", "", IFERROR(_xlfn.TEXTJOIN(",", TRUE, _xlfn._xlws.FILTER($A$5:$A$2214, $B$5:$B$2214 = Interactions!F127)),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127" t="str" cm="1">
        <f t="array" ref="D127:AY127">IF($C127&lt;&gt;"", _xlfn.TEXTSPLIT($C127, ","), "")</f>
        <v>Nick Byanski</v>
      </c>
      <c r="E127" t="str">
        <v>Chef Bill Barker</v>
      </c>
      <c r="F127" t="str">
        <v>Pat Lyons</v>
      </c>
      <c r="G127" t="str">
        <v>Lauren Frazier</v>
      </c>
      <c r="H127" t="str">
        <v>Stephen Hess</v>
      </c>
      <c r="I127" t="str">
        <v>Chef Megan Punches</v>
      </c>
      <c r="J127" t="str">
        <v>Mike Hiskes</v>
      </c>
      <c r="K127" t="str">
        <v>Rob Renninger</v>
      </c>
      <c r="L127" t="str">
        <v>Rachel Sohovich</v>
      </c>
      <c r="M127" t="str">
        <v>Matt Stielow</v>
      </c>
      <c r="N127" t="str">
        <v>Mike Hiskes</v>
      </c>
      <c r="O127" t="str">
        <v>Jene braden</v>
      </c>
      <c r="P127" t="str">
        <v>Sherri Brown</v>
      </c>
      <c r="Q127" t="str">
        <v>Dana Kinsman</v>
      </c>
      <c r="R127" t="str">
        <v>Brandon Girard</v>
      </c>
      <c r="S127" t="str">
        <v>Michael Schultz</v>
      </c>
      <c r="T127" t="str">
        <v>Darryl White</v>
      </c>
      <c r="U127" t="str">
        <v>Miranda Heinrich</v>
      </c>
      <c r="V127" t="str">
        <v>Derek Winter</v>
      </c>
      <c r="W127" t="str">
        <v>Philip Bakousidis</v>
      </c>
      <c r="X127" t="str">
        <v> Michael Gunderson</v>
      </c>
      <c r="Y127" t="str">
        <v>Jasen Anthony</v>
      </c>
      <c r="Z127" t="str">
        <v>Jodi Ward</v>
      </c>
      <c r="AA127" t="str">
        <v>Paula Ball</v>
      </c>
      <c r="AB127" t="str">
        <v>Kevin Green</v>
      </c>
      <c r="AC127" t="str">
        <v>Patrick Kaufman</v>
      </c>
      <c r="AD127" t="str">
        <v>Christine Michel</v>
      </c>
      <c r="AE127" t="str">
        <v xml:space="preserve">Kevin Green </v>
      </c>
      <c r="AF127" t="str">
        <v>Sam Butler</v>
      </c>
      <c r="AG127" t="str">
        <v>Dave Hampel</v>
      </c>
      <c r="AH127" t="str">
        <v>Ryan Treharne</v>
      </c>
      <c r="AI127" t="str">
        <v>chad bruinsslot</v>
      </c>
      <c r="AJ127" t="str">
        <v>Joe Ihl</v>
      </c>
      <c r="AK127" t="str">
        <v>Freddy Sheir</v>
      </c>
      <c r="AL127" t="str">
        <v>Chad Bruinslott</v>
      </c>
      <c r="AM127" t="str">
        <v>Erin Rogers</v>
      </c>
      <c r="AN127" t="str">
        <v>Brittany Bradley</v>
      </c>
      <c r="AO127" t="str">
        <v>Kevin Skukalek</v>
      </c>
      <c r="AP127" t="str">
        <v>Matt Dalicandro</v>
      </c>
      <c r="AQ127" t="str">
        <v>Maranda Thompson</v>
      </c>
      <c r="AR127" t="str">
        <v>Lauren Vanryn</v>
      </c>
      <c r="AS127" t="str">
        <v>alex wagner</v>
      </c>
      <c r="AT127" t="str">
        <v>Aric Nichols</v>
      </c>
      <c r="AU127" t="str">
        <v>Martin Hart</v>
      </c>
      <c r="AV127" t="str">
        <v>Graham Garrett</v>
      </c>
      <c r="AW127" t="str">
        <v>Ethan Weinberger</v>
      </c>
      <c r="AX127" t="str">
        <v>Maranda Thompson</v>
      </c>
      <c r="AY127" t="str">
        <v>Zack Lockhart</v>
      </c>
    </row>
    <row r="128" spans="1:51">
      <c r="A128" t="str">
        <f>ContactsTable[[#This Row],[FULL NAME (FIRST, LAST)]]</f>
        <v xml:space="preserve">Hibachi Chef Senmounnarath </v>
      </c>
      <c r="B128" t="str">
        <f>ContactsTable[[#This Row],[Organizations (DropDown)]]</f>
        <v>Fujiyama Steakhouse of Japan</v>
      </c>
      <c r="C128" t="str" cm="1">
        <f t="array" ref="C128">IF(Interactions!F128 = "", "", IFERROR(_xlfn.TEXTJOIN(",", TRUE, _xlfn._xlws.FILTER($A$5:$A$2214, $B$5:$B$2214 = Interactions!F128)),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128" t="str" cm="1">
        <f t="array" ref="D128:AY128">IF($C128&lt;&gt;"", _xlfn.TEXTSPLIT($C128, ","), "")</f>
        <v>Nick Byanski</v>
      </c>
      <c r="E128" t="str">
        <v>Chef Bill Barker</v>
      </c>
      <c r="F128" t="str">
        <v>Pat Lyons</v>
      </c>
      <c r="G128" t="str">
        <v>Lauren Frazier</v>
      </c>
      <c r="H128" t="str">
        <v>Stephen Hess</v>
      </c>
      <c r="I128" t="str">
        <v>Chef Megan Punches</v>
      </c>
      <c r="J128" t="str">
        <v>Mike Hiskes</v>
      </c>
      <c r="K128" t="str">
        <v>Rob Renninger</v>
      </c>
      <c r="L128" t="str">
        <v>Rachel Sohovich</v>
      </c>
      <c r="M128" t="str">
        <v>Matt Stielow</v>
      </c>
      <c r="N128" t="str">
        <v>Mike Hiskes</v>
      </c>
      <c r="O128" t="str">
        <v>Jene braden</v>
      </c>
      <c r="P128" t="str">
        <v>Sherri Brown</v>
      </c>
      <c r="Q128" t="str">
        <v>Dana Kinsman</v>
      </c>
      <c r="R128" t="str">
        <v>Brandon Girard</v>
      </c>
      <c r="S128" t="str">
        <v>Michael Schultz</v>
      </c>
      <c r="T128" t="str">
        <v>Darryl White</v>
      </c>
      <c r="U128" t="str">
        <v>Miranda Heinrich</v>
      </c>
      <c r="V128" t="str">
        <v>Derek Winter</v>
      </c>
      <c r="W128" t="str">
        <v>Philip Bakousidis</v>
      </c>
      <c r="X128" t="str">
        <v> Michael Gunderson</v>
      </c>
      <c r="Y128" t="str">
        <v>Jasen Anthony</v>
      </c>
      <c r="Z128" t="str">
        <v>Jodi Ward</v>
      </c>
      <c r="AA128" t="str">
        <v>Paula Ball</v>
      </c>
      <c r="AB128" t="str">
        <v>Kevin Green</v>
      </c>
      <c r="AC128" t="str">
        <v>Patrick Kaufman</v>
      </c>
      <c r="AD128" t="str">
        <v>Christine Michel</v>
      </c>
      <c r="AE128" t="str">
        <v xml:space="preserve">Kevin Green </v>
      </c>
      <c r="AF128" t="str">
        <v>Sam Butler</v>
      </c>
      <c r="AG128" t="str">
        <v>Dave Hampel</v>
      </c>
      <c r="AH128" t="str">
        <v>Ryan Treharne</v>
      </c>
      <c r="AI128" t="str">
        <v>chad bruinsslot</v>
      </c>
      <c r="AJ128" t="str">
        <v>Joe Ihl</v>
      </c>
      <c r="AK128" t="str">
        <v>Freddy Sheir</v>
      </c>
      <c r="AL128" t="str">
        <v>Chad Bruinslott</v>
      </c>
      <c r="AM128" t="str">
        <v>Erin Rogers</v>
      </c>
      <c r="AN128" t="str">
        <v>Brittany Bradley</v>
      </c>
      <c r="AO128" t="str">
        <v>Kevin Skukalek</v>
      </c>
      <c r="AP128" t="str">
        <v>Matt Dalicandro</v>
      </c>
      <c r="AQ128" t="str">
        <v>Maranda Thompson</v>
      </c>
      <c r="AR128" t="str">
        <v>Lauren Vanryn</v>
      </c>
      <c r="AS128" t="str">
        <v>alex wagner</v>
      </c>
      <c r="AT128" t="str">
        <v>Aric Nichols</v>
      </c>
      <c r="AU128" t="str">
        <v>Martin Hart</v>
      </c>
      <c r="AV128" t="str">
        <v>Graham Garrett</v>
      </c>
      <c r="AW128" t="str">
        <v>Ethan Weinberger</v>
      </c>
      <c r="AX128" t="str">
        <v>Maranda Thompson</v>
      </c>
      <c r="AY128" t="str">
        <v>Zack Lockhart</v>
      </c>
    </row>
    <row r="129" spans="1:9">
      <c r="A129" t="str">
        <f>ContactsTable[[#This Row],[FULL NAME (FIRST, LAST)]]</f>
        <v>Gines Jason</v>
      </c>
      <c r="B129" t="str">
        <f>ContactsTable[[#This Row],[Organizations (DropDown)]]</f>
        <v>Gabby Goat American Pub and Grill</v>
      </c>
      <c r="C129" t="str" cm="1">
        <f t="array" ref="C129">IF(Interactions!F129 = "", "", IFERROR(_xlfn.TEXTJOIN(",", TRUE, _xlfn._xlws.FILTER($A$5:$A$2214, $B$5:$B$2214 = Interactions!F129)), "No Contacts"))</f>
        <v>Brad,Brad Dempsey,Tim Gernatt,eric prall,Eric prall,Tim Gernaat</v>
      </c>
      <c r="D129" t="str" cm="1">
        <f t="array" ref="D129:I129">IF($C129&lt;&gt;"", _xlfn.TEXTSPLIT($C129, ","), "")</f>
        <v>Brad</v>
      </c>
      <c r="E129" t="str">
        <v>Brad Dempsey</v>
      </c>
      <c r="F129" t="str">
        <v>Tim Gernatt</v>
      </c>
      <c r="G129" t="str">
        <v>eric prall</v>
      </c>
      <c r="H129" t="str">
        <v>Eric prall</v>
      </c>
      <c r="I129" t="str">
        <v>Tim Gernaat</v>
      </c>
    </row>
    <row r="130" spans="1:9">
      <c r="A130" t="str">
        <f>ContactsTable[[#This Row],[FULL NAME (FIRST, LAST)]]</f>
        <v>KURLAND ROBERT</v>
      </c>
      <c r="B130" t="str">
        <f>ContactsTable[[#This Row],[Organizations (DropDown)]]</f>
        <v>GALANT FOOD COMPANY</v>
      </c>
      <c r="C130" t="str" cm="1">
        <f t="array" ref="C130">IF(Interactions!F130 = "", "", IFERROR(_xlfn.TEXTJOIN(",", TRUE, _xlfn._xlws.FILTER($A$5:$A$2214, $B$5:$B$2214 = Interactions!F130)), "No Contacts"))</f>
        <v>Brad,Brad Dempsey,Tim Gernatt,eric prall,Eric prall,Tim Gernaat</v>
      </c>
      <c r="D130" t="str" cm="1">
        <f t="array" ref="D130:I130">IF($C130&lt;&gt;"", _xlfn.TEXTSPLIT($C130, ","), "")</f>
        <v>Brad</v>
      </c>
      <c r="E130" t="str">
        <v>Brad Dempsey</v>
      </c>
      <c r="F130" t="str">
        <v>Tim Gernatt</v>
      </c>
      <c r="G130" t="str">
        <v>eric prall</v>
      </c>
      <c r="H130" t="str">
        <v>Eric prall</v>
      </c>
      <c r="I130" t="str">
        <v>Tim Gernaat</v>
      </c>
    </row>
    <row r="131" spans="1:9">
      <c r="A131" t="str">
        <f>ContactsTable[[#This Row],[FULL NAME (FIRST, LAST)]]</f>
        <v>Andrew McGovern</v>
      </c>
      <c r="B131" t="str">
        <f>ContactsTable[[#This Row],[Organizations (DropDown)]]</f>
        <v>Galena Associates Inc.</v>
      </c>
      <c r="C131" t="str" cm="1">
        <f t="array" ref="C131">IF(Interactions!F131 = "", "", IFERROR(_xlfn.TEXTJOIN(",", TRUE, _xlfn._xlws.FILTER($A$5:$A$2214, $B$5:$B$2214 = Interactions!F131)), "No Contacts"))</f>
        <v>Chef Tim</v>
      </c>
      <c r="D131" t="str" cm="1">
        <f t="array" ref="D131">IF($C131&lt;&gt;"", _xlfn.TEXTSPLIT($C131, ","), "")</f>
        <v>Chef Tim</v>
      </c>
    </row>
    <row r="132" spans="1:9">
      <c r="A132" t="str">
        <f>ContactsTable[[#This Row],[FULL NAME (FIRST, LAST)]]</f>
        <v>Nicky P</v>
      </c>
      <c r="B132" t="str">
        <f>ContactsTable[[#This Row],[Organizations (DropDown)]]</f>
        <v>Gelsosomo's Pizzeria</v>
      </c>
      <c r="C132" t="str" cm="1">
        <f t="array" ref="C132">IF(Interactions!F132 = "", "", IFERROR(_xlfn.TEXTJOIN(",", TRUE, _xlfn._xlws.FILTER($A$5:$A$2214, $B$5:$B$2214 = Interactions!F132)), "No Contacts"))</f>
        <v>No Contacts</v>
      </c>
      <c r="D132" t="str" cm="1">
        <f t="array" ref="D132">IF($C132&lt;&gt;"", _xlfn.TEXTSPLIT($C132, ","), "")</f>
        <v>No Contacts</v>
      </c>
    </row>
    <row r="133" spans="1:9">
      <c r="A133" t="str">
        <f>ContactsTable[[#This Row],[FULL NAME (FIRST, LAST)]]</f>
        <v>Jose</v>
      </c>
      <c r="B133" t="str">
        <f>ContactsTable[[#This Row],[Organizations (DropDown)]]</f>
        <v>Gemato's Wood Pit BBQ</v>
      </c>
      <c r="C133" t="str" cm="1">
        <f t="array" ref="C133">IF(Interactions!F133 = "", "", IFERROR(_xlfn.TEXTJOIN(",", TRUE, _xlfn._xlws.FILTER($A$5:$A$2214, $B$5:$B$2214 = Interactions!F133)), "No Contacts"))</f>
        <v>Jorge Esparza</v>
      </c>
      <c r="D133" t="str" cm="1">
        <f t="array" ref="D133">IF($C133&lt;&gt;"", _xlfn.TEXTSPLIT($C133, ","), "")</f>
        <v>Jorge Esparza</v>
      </c>
    </row>
    <row r="134" spans="1:9">
      <c r="A134" t="str">
        <f>ContactsTable[[#This Row],[FULL NAME (FIRST, LAST)]]</f>
        <v>Chef Drew Keane Gibsons Group</v>
      </c>
      <c r="B134" t="str">
        <f>ContactsTable[[#This Row],[Organizations (DropDown)]]</f>
        <v xml:space="preserve">Gibson's Rosemont </v>
      </c>
      <c r="C134" t="str" cm="1">
        <f t="array" ref="C134">IF(Interactions!F134 = "", "", IFERROR(_xlfn.TEXTJOIN(",", TRUE, _xlfn._xlws.FILTER($A$5:$A$2214, $B$5:$B$2214 = Interactions!F134)), "No Contacts"))</f>
        <v xml:space="preserve">Stephan Grey </v>
      </c>
      <c r="D134" t="str" cm="1">
        <f t="array" ref="D134">IF($C134&lt;&gt;"", _xlfn.TEXTSPLIT($C134, ","), "")</f>
        <v xml:space="preserve">Stephan Grey </v>
      </c>
    </row>
    <row r="135" spans="1:9">
      <c r="A135" t="str">
        <f>ContactsTable[[#This Row],[FULL NAME (FIRST, LAST)]]</f>
        <v>Ashley Redding</v>
      </c>
      <c r="B135" t="str">
        <f>ContactsTable[[#This Row],[Organizations (DropDown)]]</f>
        <v>Gino's Prime - Dyer</v>
      </c>
      <c r="C135" t="str" cm="1">
        <f t="array" ref="C135">IF(Interactions!F135 = "", "", IFERROR(_xlfn.TEXTJOIN(",", TRUE, _xlfn._xlws.FILTER($A$5:$A$2214, $B$5:$B$2214 = Interactions!F135)), "No Contacts"))</f>
        <v>Antonio Herrera</v>
      </c>
      <c r="D135" t="str" cm="1">
        <f t="array" ref="D135">IF($C135&lt;&gt;"", _xlfn.TEXTSPLIT($C135, ","), "")</f>
        <v>Antonio Herrera</v>
      </c>
    </row>
    <row r="136" spans="1:9">
      <c r="A136" t="str">
        <f>ContactsTable[[#This Row],[FULL NAME (FIRST, LAST)]]</f>
        <v>Kagan IRV</v>
      </c>
      <c r="B136" t="str">
        <f>ContactsTable[[#This Row],[Organizations (DropDown)]]</f>
        <v>Good To Go Food</v>
      </c>
      <c r="C136" t="str" cm="1">
        <f t="array" ref="C136">IF(Interactions!F136 = "", "", IFERROR(_xlfn.TEXTJOIN(",", TRUE, _xlfn._xlws.FILTER($A$5:$A$2214, $B$5:$B$2214 = Interactions!F136)), "No Contacts"))</f>
        <v>No Contacts</v>
      </c>
      <c r="D136" t="str" cm="1">
        <f t="array" ref="D136">IF($C136&lt;&gt;"", _xlfn.TEXTSPLIT($C136, ","), "")</f>
        <v>No Contacts</v>
      </c>
    </row>
    <row r="137" spans="1:9">
      <c r="A137" t="str">
        <f>ContactsTable[[#This Row],[FULL NAME (FIRST, LAST)]]</f>
        <v>Boonjathai Amy</v>
      </c>
      <c r="B137" t="str">
        <f>ContactsTable[[#This Row],[Organizations (DropDown)]]</f>
        <v>Greenleaf Foods</v>
      </c>
      <c r="C137" t="str" cm="1">
        <f t="array" ref="C137">IF(Interactions!F137 = "", "", IFERROR(_xlfn.TEXTJOIN(",", TRUE, _xlfn._xlws.FILTER($A$5:$A$2214, $B$5:$B$2214 = Interactions!F137)), "No Contacts"))</f>
        <v>Jorge Esparza</v>
      </c>
      <c r="D137" t="str" cm="1">
        <f t="array" ref="D137">IF($C137&lt;&gt;"", _xlfn.TEXTSPLIT($C137, ","), "")</f>
        <v>Jorge Esparza</v>
      </c>
    </row>
    <row r="138" spans="1:9">
      <c r="A138" t="str">
        <f>ContactsTable[[#This Row],[FULL NAME (FIRST, LAST)]]</f>
        <v>McDonald tommy</v>
      </c>
      <c r="B138" t="str">
        <f>ContactsTable[[#This Row],[Organizations (DropDown)]]</f>
        <v>Greenleaf Foods</v>
      </c>
      <c r="C138" t="str" cm="1">
        <f t="array" ref="C138">IF(Interactions!F138 = "", "", IFERROR(_xlfn.TEXTJOIN(",", TRUE, _xlfn._xlws.FILTER($A$5:$A$2214, $B$5:$B$2214 = Interactions!F138)), "No Contacts"))</f>
        <v xml:space="preserve">Stephan Grey </v>
      </c>
      <c r="D138" t="str" cm="1">
        <f t="array" ref="D138">IF($C138&lt;&gt;"", _xlfn.TEXTSPLIT($C138, ","), "")</f>
        <v xml:space="preserve">Stephan Grey </v>
      </c>
    </row>
    <row r="139" spans="1:9">
      <c r="A139" t="str">
        <f>ContactsTable[[#This Row],[FULL NAME (FIRST, LAST)]]</f>
        <v>Pesce Crystal</v>
      </c>
      <c r="B139" t="str">
        <f>ContactsTable[[#This Row],[Organizations (DropDown)]]</f>
        <v>Greenwood Associates</v>
      </c>
      <c r="C139" t="str" cm="1">
        <f t="array" ref="C139">IF(Interactions!F139 = "", "", IFERROR(_xlfn.TEXTJOIN(",", TRUE, _xlfn._xlws.FILTER($A$5:$A$2214, $B$5:$B$2214 = Interactions!F139)), "No Contacts"))</f>
        <v>Antonio Herrera</v>
      </c>
      <c r="D139" t="str" cm="1">
        <f t="array" ref="D139">IF($C139&lt;&gt;"", _xlfn.TEXTSPLIT($C139, ","), "")</f>
        <v>Antonio Herrera</v>
      </c>
    </row>
    <row r="140" spans="1:9">
      <c r="A140" t="str">
        <f>ContactsTable[[#This Row],[FULL NAME (FIRST, LAST)]]</f>
        <v>Andrew Kapordelis</v>
      </c>
      <c r="B140" t="str">
        <f>ContactsTable[[#This Row],[Organizations (DropDown)]]</f>
        <v>Greystone Tavern</v>
      </c>
      <c r="C140" t="str" cm="1">
        <f t="array" ref="C140">IF(Interactions!F140 = "", "", IFERROR(_xlfn.TEXTJOIN(",", TRUE, _xlfn._xlws.FILTER($A$5:$A$2214, $B$5:$B$2214 = Interactions!F140)), "No Contacts"))</f>
        <v>No Contacts</v>
      </c>
      <c r="D140" t="str" cm="1">
        <f t="array" ref="D140">IF($C140&lt;&gt;"", _xlfn.TEXTSPLIT($C140, ","), "")</f>
        <v>No Contacts</v>
      </c>
    </row>
    <row r="141" spans="1:9">
      <c r="A141" t="str">
        <f>ContactsTable[[#This Row],[FULL NAME (FIRST, LAST)]]</f>
        <v>Finn camille</v>
      </c>
      <c r="B141" t="str">
        <f>ContactsTable[[#This Row],[Organizations (DropDown)]]</f>
        <v>Guckenheimer</v>
      </c>
      <c r="C141" t="str" cm="1">
        <f t="array" ref="C141">IF(Interactions!F141 = "", "", IFERROR(_xlfn.TEXTJOIN(",", TRUE, _xlfn._xlws.FILTER($A$5:$A$2214, $B$5:$B$2214 = Interactions!F141)), "No Contacts"))</f>
        <v>Sue and Tim</v>
      </c>
      <c r="D141" t="str" cm="1">
        <f t="array" ref="D141">IF($C141&lt;&gt;"", _xlfn.TEXTSPLIT($C141, ","), "")</f>
        <v>Sue and Tim</v>
      </c>
    </row>
    <row r="142" spans="1:9">
      <c r="A142" t="str">
        <f>ContactsTable[[#This Row],[FULL NAME (FIRST, LAST)]]</f>
        <v>Holtevert Brent</v>
      </c>
      <c r="B142" t="str">
        <f>ContactsTable[[#This Row],[Organizations (DropDown)]]</f>
        <v>Guckenheimer</v>
      </c>
      <c r="C142" t="str" cm="1">
        <f t="array" ref="C142">IF(Interactions!F142 = "", "", IFERROR(_xlfn.TEXTJOIN(",", TRUE, _xlfn._xlws.FILTER($A$5:$A$2214, $B$5:$B$2214 = Interactions!F142)), "No Contacts"))</f>
        <v>Emily</v>
      </c>
      <c r="D142" t="str" cm="1">
        <f t="array" ref="D142">IF($C142&lt;&gt;"", _xlfn.TEXTSPLIT($C142, ","), "")</f>
        <v>Emily</v>
      </c>
    </row>
    <row r="143" spans="1:9">
      <c r="A143" t="str">
        <f>ContactsTable[[#This Row],[FULL NAME (FIRST, LAST)]]</f>
        <v>Bulfer kyle</v>
      </c>
      <c r="B143" t="str">
        <f>ContactsTable[[#This Row],[Organizations (DropDown)]]</f>
        <v>Harrison Lake Country Club</v>
      </c>
      <c r="C143" t="str" cm="1">
        <f t="array" ref="C143">IF(Interactions!F143 = "", "", IFERROR(_xlfn.TEXTJOIN(",", TRUE, _xlfn._xlws.FILTER($A$5:$A$2214, $B$5:$B$2214 = Interactions!F143)), "No Contacts"))</f>
        <v>Mazarakos alex,George and Tim</v>
      </c>
      <c r="D143" t="str" cm="1">
        <f t="array" ref="D143:E143">IF($C143&lt;&gt;"", _xlfn.TEXTSPLIT($C143, ","), "")</f>
        <v>Mazarakos alex</v>
      </c>
      <c r="E143" t="str">
        <v>George and Tim</v>
      </c>
    </row>
    <row r="144" spans="1:9">
      <c r="A144" t="str">
        <f>ContactsTable[[#This Row],[FULL NAME (FIRST, LAST)]]</f>
        <v>Al-Qadi HAlimah</v>
      </c>
      <c r="B144" t="str">
        <f>ContactsTable[[#This Row],[Organizations (DropDown)]]</f>
        <v>Hayah Treats</v>
      </c>
      <c r="C144" t="str" cm="1">
        <f t="array" ref="C144">IF(Interactions!F144 = "", "", IFERROR(_xlfn.TEXTJOIN(",", TRUE, _xlfn._xlws.FILTER($A$5:$A$2214, $B$5:$B$2214 = Interactions!F144)), "No Contacts"))</f>
        <v>Javier</v>
      </c>
      <c r="D144" t="str" cm="1">
        <f t="array" ref="D144">IF($C144&lt;&gt;"", _xlfn.TEXTSPLIT($C144, ","), "")</f>
        <v>Javier</v>
      </c>
    </row>
    <row r="145" spans="1:51">
      <c r="A145" t="str">
        <f>ContactsTable[[#This Row],[FULL NAME (FIRST, LAST)]]</f>
        <v>Chef Ethan Lim</v>
      </c>
      <c r="B145" t="str">
        <f>ContactsTable[[#This Row],[Organizations (DropDown)]]</f>
        <v>Hermosa</v>
      </c>
      <c r="C145" t="str" cm="1">
        <f t="array" ref="C145">IF(Interactions!F145 = "", "", IFERROR(_xlfn.TEXTJOIN(",", TRUE, _xlfn._xlws.FILTER($A$5:$A$2214, $B$5:$B$2214 = Interactions!F145)), "No Contacts"))</f>
        <v>Chris Gonsowski</v>
      </c>
      <c r="D145" t="str" cm="1">
        <f t="array" ref="D145">IF($C145&lt;&gt;"", _xlfn.TEXTSPLIT($C145, ","), "")</f>
        <v>Chris Gonsowski</v>
      </c>
    </row>
    <row r="146" spans="1:51">
      <c r="A146" t="str">
        <f>ContactsTable[[#This Row],[FULL NAME (FIRST, LAST)]]</f>
        <v>Vocal Chelsea</v>
      </c>
      <c r="B146" t="str">
        <f>ContactsTable[[#This Row],[Organizations (DropDown)]]</f>
        <v>Hiraya Hospitality Collective</v>
      </c>
      <c r="C146" t="str" cm="1">
        <f t="array" ref="C146">IF(Interactions!F146 = "", "", IFERROR(_xlfn.TEXTJOIN(",", TRUE, _xlfn._xlws.FILTER($A$5:$A$2214, $B$5:$B$2214 = Interactions!F146)), "No Contacts"))</f>
        <v>Chris Gonsowski</v>
      </c>
      <c r="D146" t="str" cm="1">
        <f t="array" ref="D146">IF($C146&lt;&gt;"", _xlfn.TEXTSPLIT($C146, ","), "")</f>
        <v>Chris Gonsowski</v>
      </c>
    </row>
    <row r="147" spans="1:51">
      <c r="A147" t="str">
        <f>ContactsTable[[#This Row],[FULL NAME (FIRST, LAST)]]</f>
        <v>Shin Burnsik</v>
      </c>
      <c r="B147" t="str">
        <f>ContactsTable[[#This Row],[Organizations (DropDown)]]</f>
        <v>HK Banjum Glenview Inc</v>
      </c>
      <c r="C147" t="str" cm="1">
        <f t="array" ref="C147">IF(Interactions!F147 = "", "", IFERROR(_xlfn.TEXTJOIN(",", TRUE, _xlfn._xlws.FILTER($A$5:$A$2214, $B$5:$B$2214 = Interactions!F147)), "No Contacts"))</f>
        <v>Owner Christine demacapoulos,Antonio Demacopoulos</v>
      </c>
      <c r="D147" t="str" cm="1">
        <f t="array" ref="D147:E147">IF($C147&lt;&gt;"", _xlfn.TEXTSPLIT($C147, ","), "")</f>
        <v>Owner Christine demacapoulos</v>
      </c>
      <c r="E147" t="str">
        <v>Antonio Demacopoulos</v>
      </c>
    </row>
    <row r="148" spans="1:51">
      <c r="A148" t="str">
        <f>ContactsTable[[#This Row],[FULL NAME (FIRST, LAST)]]</f>
        <v xml:space="preserve">Joe Doran culinary Director, Ryan Nilson, senior executive culinary Director DUSTIN trip culinary Director </v>
      </c>
      <c r="B148" t="str">
        <f>ContactsTable[[#This Row],[Organizations (DropDown)]]</f>
        <v>Hogsalt Hospitality Group</v>
      </c>
      <c r="C148" t="str" cm="1">
        <f t="array" ref="C148">IF(Interactions!F148 = "", "", IFERROR(_xlfn.TEXTJOIN(",", TRUE, _xlfn._xlws.FILTER($A$5:$A$2214, $B$5:$B$2214 = Interactions!F148)), "No Contacts"))</f>
        <v>Roger Kuehn,Shane Farzad,Erik Keever</v>
      </c>
      <c r="D148" t="str" cm="1">
        <f t="array" ref="D148:F148">IF($C148&lt;&gt;"", _xlfn.TEXTSPLIT($C148, ","), "")</f>
        <v>Roger Kuehn</v>
      </c>
      <c r="E148" t="str">
        <v>Shane Farzad</v>
      </c>
      <c r="F148" t="str">
        <v>Erik Keever</v>
      </c>
    </row>
    <row r="149" spans="1:51">
      <c r="A149" t="str">
        <f>ContactsTable[[#This Row],[FULL NAME (FIRST, LAST)]]</f>
        <v>salhab Mohdkairi</v>
      </c>
      <c r="B149" t="str">
        <f>ContactsTable[[#This Row],[Organizations (DropDown)]]</f>
        <v>hook fish and chicken</v>
      </c>
      <c r="C149" t="str" cm="1">
        <f t="array" ref="C149">IF(Interactions!F149 = "", "", IFERROR(_xlfn.TEXTJOIN(",", TRUE, _xlfn._xlws.FILTER($A$5:$A$2214, $B$5:$B$2214 = Interactions!F149)), "No Contacts"))</f>
        <v>Caroline Anderson</v>
      </c>
      <c r="D149" t="str" cm="1">
        <f t="array" ref="D149">IF($C149&lt;&gt;"", _xlfn.TEXTSPLIT($C149, ","), "")</f>
        <v>Caroline Anderson</v>
      </c>
    </row>
    <row r="150" spans="1:51">
      <c r="A150" t="str">
        <f>ContactsTable[[#This Row],[FULL NAME (FIRST, LAST)]]</f>
        <v>patel Imtiyaz</v>
      </c>
      <c r="B150" t="str">
        <f>ContactsTable[[#This Row],[Organizations (DropDown)]]</f>
        <v>Hookup LLC</v>
      </c>
      <c r="C150" t="str" cm="1">
        <f t="array" ref="C150">IF(Interactions!F150 = "", "", IFERROR(_xlfn.TEXTJOIN(",", TRUE, _xlfn._xlws.FILTER($A$5:$A$2214, $B$5:$B$2214 = Interactions!F150)), "No Contacts"))</f>
        <v>Cheryl Bauer</v>
      </c>
      <c r="D150" t="str" cm="1">
        <f t="array" ref="D150">IF($C150&lt;&gt;"", _xlfn.TEXTSPLIT($C150, ","), "")</f>
        <v>Cheryl Bauer</v>
      </c>
    </row>
    <row r="151" spans="1:51">
      <c r="A151" t="str">
        <f>ContactsTable[[#This Row],[FULL NAME (FIRST, LAST)]]</f>
        <v>Torres Valerie</v>
      </c>
      <c r="B151" t="str">
        <f>ContactsTable[[#This Row],[Organizations (DropDown)]]</f>
        <v>Horseshoe Casino</v>
      </c>
      <c r="C151" t="str" cm="1">
        <f t="array" ref="C151">IF(Interactions!F151 = "", "", IFERROR(_xlfn.TEXTJOIN(",", TRUE, _xlfn._xlws.FILTER($A$5:$A$2214, $B$5:$B$2214 = Interactions!F151)), "No Contacts"))</f>
        <v>No Contacts</v>
      </c>
      <c r="D151" t="str" cm="1">
        <f t="array" ref="D151">IF($C151&lt;&gt;"", _xlfn.TEXTSPLIT($C151, ","), "")</f>
        <v>No Contacts</v>
      </c>
    </row>
    <row r="152" spans="1:51">
      <c r="A152" t="str">
        <f>ContactsTable[[#This Row],[FULL NAME (FIRST, LAST)]]</f>
        <v>Abby Smith</v>
      </c>
      <c r="B152" t="str">
        <f>ContactsTable[[#This Row],[Organizations (DropDown)]]</f>
        <v>Illinois State University</v>
      </c>
      <c r="C152" t="str" cm="1">
        <f t="array" ref="C152">IF(Interactions!F152 = "", "", IFERROR(_xlfn.TEXTJOIN(",", TRUE, _xlfn._xlws.FILTER($A$5:$A$2214, $B$5:$B$2214 = Interactions!F152)), "No Contacts"))</f>
        <v>Tiffany Baxter</v>
      </c>
      <c r="D152" t="str" cm="1">
        <f t="array" ref="D152">IF($C152&lt;&gt;"", _xlfn.TEXTSPLIT($C152, ","), "")</f>
        <v>Tiffany Baxter</v>
      </c>
    </row>
    <row r="153" spans="1:51">
      <c r="A153" t="str">
        <f>ContactsTable[[#This Row],[FULL NAME (FIRST, LAST)]]</f>
        <v>Tomlinson</v>
      </c>
      <c r="B153" t="str">
        <f>ContactsTable[[#This Row],[Organizations (DropDown)]]</f>
        <v>Illinois State University</v>
      </c>
      <c r="C153" t="str" cm="1">
        <f t="array" ref="C153">IF(Interactions!F153 = "", "", IFERROR(_xlfn.TEXTJOIN(",", TRUE, _xlfn._xlws.FILTER($A$5:$A$2214, $B$5:$B$2214 = Interactions!F153)), "No Contacts"))</f>
        <v>Cheryl Bauer</v>
      </c>
      <c r="D153" t="str" cm="1">
        <f t="array" ref="D153">IF($C153&lt;&gt;"", _xlfn.TEXTSPLIT($C153, ","), "")</f>
        <v>Cheryl Bauer</v>
      </c>
    </row>
    <row r="154" spans="1:51">
      <c r="A154" t="str">
        <f>ContactsTable[[#This Row],[FULL NAME (FIRST, LAST)]]</f>
        <v>David Talent</v>
      </c>
      <c r="B154" t="str">
        <f>ContactsTable[[#This Row],[Organizations (DropDown)]]</f>
        <v xml:space="preserve">Indiana University </v>
      </c>
      <c r="C154" t="str" cm="1">
        <f t="array" ref="C154">IF(Interactions!F154 = "", "", IFERROR(_xlfn.TEXTJOIN(",", TRUE, _xlfn._xlws.FILTER($A$5:$A$2214, $B$5:$B$2214 = Interactions!F154)), "No Contacts"))</f>
        <v>Mason Upton</v>
      </c>
      <c r="D154" t="str" cm="1">
        <f t="array" ref="D154">IF($C154&lt;&gt;"", _xlfn.TEXTSPLIT($C154, ","), "")</f>
        <v>Mason Upton</v>
      </c>
    </row>
    <row r="155" spans="1:51">
      <c r="A155" t="str">
        <f>ContactsTable[[#This Row],[FULL NAME (FIRST, LAST)]]</f>
        <v xml:space="preserve">Joe Hearth </v>
      </c>
      <c r="B155" t="str">
        <f>ContactsTable[[#This Row],[Organizations (DropDown)]]</f>
        <v xml:space="preserve">Indiana University </v>
      </c>
      <c r="C155" t="str" cm="1">
        <f t="array" ref="C155">IF(Interactions!F155 = "", "", IFERROR(_xlfn.TEXTJOIN(",", TRUE, _xlfn._xlws.FILTER($A$5:$A$2214, $B$5:$B$2214 = Interactions!F155)),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155" t="str" cm="1">
        <f t="array" ref="D155:AY155">IF($C155&lt;&gt;"", _xlfn.TEXTSPLIT($C155, ","), "")</f>
        <v>Nick Byanski</v>
      </c>
      <c r="E155" t="str">
        <v>Chef Bill Barker</v>
      </c>
      <c r="F155" t="str">
        <v>Pat Lyons</v>
      </c>
      <c r="G155" t="str">
        <v>Lauren Frazier</v>
      </c>
      <c r="H155" t="str">
        <v>Stephen Hess</v>
      </c>
      <c r="I155" t="str">
        <v>Chef Megan Punches</v>
      </c>
      <c r="J155" t="str">
        <v>Mike Hiskes</v>
      </c>
      <c r="K155" t="str">
        <v>Rob Renninger</v>
      </c>
      <c r="L155" t="str">
        <v>Rachel Sohovich</v>
      </c>
      <c r="M155" t="str">
        <v>Matt Stielow</v>
      </c>
      <c r="N155" t="str">
        <v>Mike Hiskes</v>
      </c>
      <c r="O155" t="str">
        <v>Jene braden</v>
      </c>
      <c r="P155" t="str">
        <v>Sherri Brown</v>
      </c>
      <c r="Q155" t="str">
        <v>Dana Kinsman</v>
      </c>
      <c r="R155" t="str">
        <v>Brandon Girard</v>
      </c>
      <c r="S155" t="str">
        <v>Michael Schultz</v>
      </c>
      <c r="T155" t="str">
        <v>Darryl White</v>
      </c>
      <c r="U155" t="str">
        <v>Miranda Heinrich</v>
      </c>
      <c r="V155" t="str">
        <v>Derek Winter</v>
      </c>
      <c r="W155" t="str">
        <v>Philip Bakousidis</v>
      </c>
      <c r="X155" t="str">
        <v> Michael Gunderson</v>
      </c>
      <c r="Y155" t="str">
        <v>Jasen Anthony</v>
      </c>
      <c r="Z155" t="str">
        <v>Jodi Ward</v>
      </c>
      <c r="AA155" t="str">
        <v>Paula Ball</v>
      </c>
      <c r="AB155" t="str">
        <v>Kevin Green</v>
      </c>
      <c r="AC155" t="str">
        <v>Patrick Kaufman</v>
      </c>
      <c r="AD155" t="str">
        <v>Christine Michel</v>
      </c>
      <c r="AE155" t="str">
        <v xml:space="preserve">Kevin Green </v>
      </c>
      <c r="AF155" t="str">
        <v>Sam Butler</v>
      </c>
      <c r="AG155" t="str">
        <v>Dave Hampel</v>
      </c>
      <c r="AH155" t="str">
        <v>Ryan Treharne</v>
      </c>
      <c r="AI155" t="str">
        <v>chad bruinsslot</v>
      </c>
      <c r="AJ155" t="str">
        <v>Joe Ihl</v>
      </c>
      <c r="AK155" t="str">
        <v>Freddy Sheir</v>
      </c>
      <c r="AL155" t="str">
        <v>Chad Bruinslott</v>
      </c>
      <c r="AM155" t="str">
        <v>Erin Rogers</v>
      </c>
      <c r="AN155" t="str">
        <v>Brittany Bradley</v>
      </c>
      <c r="AO155" t="str">
        <v>Kevin Skukalek</v>
      </c>
      <c r="AP155" t="str">
        <v>Matt Dalicandro</v>
      </c>
      <c r="AQ155" t="str">
        <v>Maranda Thompson</v>
      </c>
      <c r="AR155" t="str">
        <v>Lauren Vanryn</v>
      </c>
      <c r="AS155" t="str">
        <v>alex wagner</v>
      </c>
      <c r="AT155" t="str">
        <v>Aric Nichols</v>
      </c>
      <c r="AU155" t="str">
        <v>Martin Hart</v>
      </c>
      <c r="AV155" t="str">
        <v>Graham Garrett</v>
      </c>
      <c r="AW155" t="str">
        <v>Ethan Weinberger</v>
      </c>
      <c r="AX155" t="str">
        <v>Maranda Thompson</v>
      </c>
      <c r="AY155" t="str">
        <v>Zack Lockhart</v>
      </c>
    </row>
    <row r="156" spans="1:51">
      <c r="A156" t="str">
        <f>ContactsTable[[#This Row],[FULL NAME (FIRST, LAST)]]</f>
        <v>Kirchofer Jason</v>
      </c>
      <c r="B156" t="str">
        <f>ContactsTable[[#This Row],[Organizations (DropDown)]]</f>
        <v xml:space="preserve">Indiana University </v>
      </c>
      <c r="C156" t="str" cm="1">
        <f t="array" ref="C156">IF(Interactions!F156 = "", "", IFERROR(_xlfn.TEXTJOIN(",", TRUE, _xlfn._xlws.FILTER($A$5:$A$2214, $B$5:$B$2214 = Interactions!F156)), "No Contacts"))</f>
        <v>Caroline Anderson</v>
      </c>
      <c r="D156" t="str" cm="1">
        <f t="array" ref="D156">IF($C156&lt;&gt;"", _xlfn.TEXTSPLIT($C156, ","), "")</f>
        <v>Caroline Anderson</v>
      </c>
    </row>
    <row r="157" spans="1:51">
      <c r="A157" t="str">
        <f>ContactsTable[[#This Row],[FULL NAME (FIRST, LAST)]]</f>
        <v>Townsend Audarshia</v>
      </c>
      <c r="B157" t="str">
        <f>ContactsTable[[#This Row],[Organizations (DropDown)]]</f>
        <v>Informa Markets/SupplySide/Food &amp; Beverage Insider</v>
      </c>
      <c r="C157" t="str" cm="1">
        <f t="array" ref="C157">IF(Interactions!F157 = "", "", IFERROR(_xlfn.TEXTJOIN(",", TRUE, _xlfn._xlws.FILTER($A$5:$A$2214, $B$5:$B$2214 = Interactions!F157)), "No Contacts"))</f>
        <v>Delaney McCarrey</v>
      </c>
      <c r="D157" t="str" cm="1">
        <f t="array" ref="D157">IF($C157&lt;&gt;"", _xlfn.TEXTSPLIT($C157, ","), "")</f>
        <v>Delaney McCarrey</v>
      </c>
    </row>
    <row r="158" spans="1:51">
      <c r="A158" t="str">
        <f>ContactsTable[[#This Row],[FULL NAME (FIRST, LAST)]]</f>
        <v>Chairman/CEO Starks</v>
      </c>
      <c r="B158" t="str">
        <f>ContactsTable[[#This Row],[Organizations (DropDown)]]</f>
        <v>Inner City Entertainment</v>
      </c>
      <c r="C158" t="str" cm="1">
        <f t="array" ref="C158">IF(Interactions!F158 = "", "", IFERROR(_xlfn.TEXTJOIN(",", TRUE, _xlfn._xlws.FILTER($A$5:$A$2214, $B$5:$B$2214 = Interactions!F158)), "No Contacts"))</f>
        <v>jeff Hall</v>
      </c>
      <c r="D158" t="str" cm="1">
        <f t="array" ref="D158">IF($C158&lt;&gt;"", _xlfn.TEXTSPLIT($C158, ","), "")</f>
        <v>jeff Hall</v>
      </c>
    </row>
    <row r="159" spans="1:51">
      <c r="A159" t="str">
        <f>ContactsTable[[#This Row],[FULL NAME (FIRST, LAST)]]</f>
        <v>Head Chef</v>
      </c>
      <c r="B159" t="str">
        <f>ContactsTable[[#This Row],[Organizations (DropDown)]]</f>
        <v>Inspiration Kitchens</v>
      </c>
      <c r="C159" t="str" cm="1">
        <f t="array" ref="C159">IF(Interactions!F159 = "", "", IFERROR(_xlfn.TEXTJOIN(",", TRUE, _xlfn._xlws.FILTER($A$5:$A$2214, $B$5:$B$2214 = Interactions!F159)), "No Contacts"))</f>
        <v>Bin An,Eddie Hernandez</v>
      </c>
      <c r="D159" t="str" cm="1">
        <f t="array" ref="D159:E159">IF($C159&lt;&gt;"", _xlfn.TEXTSPLIT($C159, ","), "")</f>
        <v>Bin An</v>
      </c>
      <c r="E159" t="str">
        <v>Eddie Hernandez</v>
      </c>
    </row>
    <row r="160" spans="1:51">
      <c r="A160" t="str">
        <f>ContactsTable[[#This Row],[FULL NAME (FIRST, LAST)]]</f>
        <v>Henderson Samara</v>
      </c>
      <c r="B160" t="str">
        <f>ContactsTable[[#This Row],[Organizations (DropDown)]]</f>
        <v>Inspiration Kitchens</v>
      </c>
      <c r="C160" t="str" cm="1">
        <f t="array" ref="C160">IF(Interactions!F160 = "", "", IFERROR(_xlfn.TEXTJOIN(",", TRUE, _xlfn._xlws.FILTER($A$5:$A$2214, $B$5:$B$2214 = Interactions!F160)), "No Contacts"))</f>
        <v>Islam Gashi,0</v>
      </c>
      <c r="D160" t="str" cm="1">
        <f t="array" ref="D160:E160">IF($C160&lt;&gt;"", _xlfn.TEXTSPLIT($C160, ","), "")</f>
        <v>Islam Gashi</v>
      </c>
      <c r="E160" t="str">
        <v>0</v>
      </c>
    </row>
    <row r="161" spans="1:9">
      <c r="A161" t="str">
        <f>ContactsTable[[#This Row],[FULL NAME (FIRST, LAST)]]</f>
        <v>Klimek Edward</v>
      </c>
      <c r="B161" t="str">
        <f>ContactsTable[[#This Row],[Organizations (DropDown)]]</f>
        <v>Italia Gardens</v>
      </c>
      <c r="C161" t="str" cm="1">
        <f t="array" ref="C161">IF(Interactions!F161 = "", "", IFERROR(_xlfn.TEXTJOIN(",", TRUE, _xlfn._xlws.FILTER($A$5:$A$2214, $B$5:$B$2214 = Interactions!F161)), "No Contacts"))</f>
        <v>Mike Roper</v>
      </c>
      <c r="D161" t="str" cm="1">
        <f t="array" ref="D161">IF($C161&lt;&gt;"", _xlfn.TEXTSPLIT($C161, ","), "")</f>
        <v>Mike Roper</v>
      </c>
    </row>
    <row r="162" spans="1:9">
      <c r="A162" t="str">
        <f>ContactsTable[[#This Row],[FULL NAME (FIRST, LAST)]]</f>
        <v>CEO / Owner Crawford</v>
      </c>
      <c r="B162" t="str">
        <f>ContactsTable[[#This Row],[Organizations (DropDown)]]</f>
        <v>J. Mark Enterprises, LLC</v>
      </c>
      <c r="C162" t="str" cm="1">
        <f t="array" ref="C162">IF(Interactions!F162 = "", "", IFERROR(_xlfn.TEXTJOIN(",", TRUE, _xlfn._xlws.FILTER($A$5:$A$2214, $B$5:$B$2214 = Interactions!F162)), "No Contacts"))</f>
        <v>dave Pestrak,Scott Banacka</v>
      </c>
      <c r="D162" t="str" cm="1">
        <f t="array" ref="D162:E162">IF($C162&lt;&gt;"", _xlfn.TEXTSPLIT($C162, ","), "")</f>
        <v>dave Pestrak</v>
      </c>
      <c r="E162" t="str">
        <v>Scott Banacka</v>
      </c>
    </row>
    <row r="163" spans="1:9">
      <c r="A163" t="str">
        <f>ContactsTable[[#This Row],[FULL NAME (FIRST, LAST)]]</f>
        <v>Corporate Chef Roirdan</v>
      </c>
      <c r="B163" t="str">
        <f>ContactsTable[[#This Row],[Organizations (DropDown)]]</f>
        <v>J. Mark Enterprises, LLC</v>
      </c>
      <c r="C163" t="str" cm="1">
        <f t="array" ref="C163">IF(Interactions!F163 = "", "", IFERROR(_xlfn.TEXTJOIN(",", TRUE, _xlfn._xlws.FILTER($A$5:$A$2214, $B$5:$B$2214 = Interactions!F163)), "No Contacts"))</f>
        <v>Matt Regula,Matt Regula</v>
      </c>
      <c r="D163" t="str" cm="1">
        <f t="array" ref="D163:E163">IF($C163&lt;&gt;"", _xlfn.TEXTSPLIT($C163, ","), "")</f>
        <v>Matt Regula</v>
      </c>
      <c r="E163" t="str">
        <v>Matt Regula</v>
      </c>
    </row>
    <row r="164" spans="1:9">
      <c r="A164" t="str">
        <f>ContactsTable[[#This Row],[FULL NAME (FIRST, LAST)]]</f>
        <v>Executive Chef</v>
      </c>
      <c r="B164" t="str">
        <f>ContactsTable[[#This Row],[Organizations (DropDown)]]</f>
        <v>J. Mark Enterprises, LLC</v>
      </c>
      <c r="C164" t="str" cm="1">
        <f t="array" ref="C164">IF(Interactions!F164 = "", "", IFERROR(_xlfn.TEXTJOIN(",", TRUE, _xlfn._xlws.FILTER($A$5:$A$2214, $B$5:$B$2214 = Interactions!F164)), "No Contacts"))</f>
        <v>Chad Neer</v>
      </c>
      <c r="D164" t="str" cm="1">
        <f t="array" ref="D164">IF($C164&lt;&gt;"", _xlfn.TEXTSPLIT($C164, ","), "")</f>
        <v>Chad Neer</v>
      </c>
    </row>
    <row r="165" spans="1:9">
      <c r="A165" t="str">
        <f>ContactsTable[[#This Row],[FULL NAME (FIRST, LAST)]]</f>
        <v>Owner,Ripley</v>
      </c>
      <c r="B165" t="str">
        <f>ContactsTable[[#This Row],[Organizations (DropDown)]]</f>
        <v>J. Mark Enterprises, LLC</v>
      </c>
      <c r="C165" t="str" cm="1">
        <f t="array" ref="C165">IF(Interactions!F165 = "", "", IFERROR(_xlfn.TEXTJOIN(",", TRUE, _xlfn._xlws.FILTER($A$5:$A$2214, $B$5:$B$2214 = Interactions!F165)), "No Contacts"))</f>
        <v>Charlie,Jamie Moore</v>
      </c>
      <c r="D165" t="str" cm="1">
        <f t="array" ref="D165:E165">IF($C165&lt;&gt;"", _xlfn.TEXTSPLIT($C165, ","), "")</f>
        <v>Charlie</v>
      </c>
      <c r="E165" t="str">
        <v>Jamie Moore</v>
      </c>
    </row>
    <row r="166" spans="1:9">
      <c r="A166" t="str">
        <f>ContactsTable[[#This Row],[FULL NAME (FIRST, LAST)]]</f>
        <v>Tai james</v>
      </c>
      <c r="B166" t="str">
        <f>ContactsTable[[#This Row],[Organizations (DropDown)]]</f>
        <v>Joy Yee Noodle</v>
      </c>
      <c r="C166" t="str" cm="1">
        <f t="array" ref="C166">IF(Interactions!F166 = "", "", IFERROR(_xlfn.TEXTJOIN(",", TRUE, _xlfn._xlws.FILTER($A$5:$A$2214, $B$5:$B$2214 = Interactions!F166)), "No Contacts"))</f>
        <v>Ched Brent</v>
      </c>
      <c r="D166" t="str" cm="1">
        <f t="array" ref="D166">IF($C166&lt;&gt;"", _xlfn.TEXTSPLIT($C166, ","), "")</f>
        <v>Ched Brent</v>
      </c>
    </row>
    <row r="167" spans="1:9">
      <c r="A167" t="str">
        <f>ContactsTable[[#This Row],[FULL NAME (FIRST, LAST)]]</f>
        <v>Zenk John</v>
      </c>
      <c r="B167" t="str">
        <f>ContactsTable[[#This Row],[Organizations (DropDown)]]</f>
        <v>JTM Food Group</v>
      </c>
      <c r="C167" t="str" cm="1">
        <f t="array" ref="C167">IF(Interactions!F167 = "", "", IFERROR(_xlfn.TEXTJOIN(",", TRUE, _xlfn._xlws.FILTER($A$5:$A$2214, $B$5:$B$2214 = Interactions!F167)), "No Contacts"))</f>
        <v>Pauley,Jeremymmclain@gmail.som,alexvaldez@gmail.com</v>
      </c>
      <c r="D167" t="str" cm="1">
        <f t="array" ref="D167:F167">IF($C167&lt;&gt;"", _xlfn.TEXTSPLIT($C167, ","), "")</f>
        <v>Pauley</v>
      </c>
      <c r="E167" t="str">
        <v>Jeremymmclain@gmail.som</v>
      </c>
      <c r="F167" t="str">
        <v>alexvaldez@gmail.com</v>
      </c>
    </row>
    <row r="168" spans="1:9">
      <c r="A168" t="str">
        <f>ContactsTable[[#This Row],[FULL NAME (FIRST, LAST)]]</f>
        <v>Contreras Alexis</v>
      </c>
      <c r="B168" t="str">
        <f>ContactsTable[[#This Row],[Organizations (DropDown)]]</f>
        <v>Kathryn’s place</v>
      </c>
      <c r="C168" t="str" cm="1">
        <f t="array" ref="C168">IF(Interactions!F168 = "", "", IFERROR(_xlfn.TEXTJOIN(",", TRUE, _xlfn._xlws.FILTER($A$5:$A$2214, $B$5:$B$2214 = Interactions!F168)), "No Contacts"))</f>
        <v>Chef Joe Stauffer</v>
      </c>
      <c r="D168" t="str" cm="1">
        <f t="array" ref="D168">IF($C168&lt;&gt;"", _xlfn.TEXTSPLIT($C168, ","), "")</f>
        <v>Chef Joe Stauffer</v>
      </c>
    </row>
    <row r="169" spans="1:9">
      <c r="A169" t="str">
        <f>ContactsTable[[#This Row],[FULL NAME (FIRST, LAST)]]</f>
        <v>Thompson Quint</v>
      </c>
      <c r="B169" t="str">
        <f>ContactsTable[[#This Row],[Organizations (DropDown)]]</f>
        <v>Kathryn’s place</v>
      </c>
      <c r="C169" t="str" cm="1">
        <f t="array" ref="C169">IF(Interactions!F169 = "", "", IFERROR(_xlfn.TEXTJOIN(",", TRUE, _xlfn._xlws.FILTER($A$5:$A$2214, $B$5:$B$2214 = Interactions!F169)), "No Contacts"))</f>
        <v>0</v>
      </c>
      <c r="D169" t="str" cm="1">
        <f t="array" ref="D169">IF($C169&lt;&gt;"", _xlfn.TEXTSPLIT($C169, ","), "")</f>
        <v>0</v>
      </c>
    </row>
    <row r="170" spans="1:9">
      <c r="A170" t="str">
        <f>ContactsTable[[#This Row],[FULL NAME (FIRST, LAST)]]</f>
        <v>Thompson quint</v>
      </c>
      <c r="B170" t="str">
        <f>ContactsTable[[#This Row],[Organizations (DropDown)]]</f>
        <v>Kathryn’s place</v>
      </c>
      <c r="C170" t="str" cm="1">
        <f t="array" ref="C170">IF(Interactions!F170 = "", "", IFERROR(_xlfn.TEXTJOIN(",", TRUE, _xlfn._xlws.FILTER($A$5:$A$2214, $B$5:$B$2214 = Interactions!F170)), "No Contacts"))</f>
        <v>Peter Shuey</v>
      </c>
      <c r="D170" t="str" cm="1">
        <f t="array" ref="D170">IF($C170&lt;&gt;"", _xlfn.TEXTSPLIT($C170, ","), "")</f>
        <v>Peter Shuey</v>
      </c>
    </row>
    <row r="171" spans="1:9">
      <c r="A171" t="str">
        <f>ContactsTable[[#This Row],[FULL NAME (FIRST, LAST)]]</f>
        <v>Bruder Dan</v>
      </c>
      <c r="B171" t="str">
        <f>ContactsTable[[#This Row],[Organizations (DropDown)]]</f>
        <v>Kelber Caterin</v>
      </c>
      <c r="C171" t="str" cm="1">
        <f t="array" ref="C171">IF(Interactions!F171 = "", "", IFERROR(_xlfn.TEXTJOIN(",", TRUE, _xlfn._xlws.FILTER($A$5:$A$2214, $B$5:$B$2214 = Interactions!F171)), "No Contacts"))</f>
        <v>Peter Shuey</v>
      </c>
      <c r="D171" t="str" cm="1">
        <f t="array" ref="D171">IF($C171&lt;&gt;"", _xlfn.TEXTSPLIT($C171, ","), "")</f>
        <v>Peter Shuey</v>
      </c>
    </row>
    <row r="172" spans="1:9">
      <c r="A172" t="str">
        <f>ContactsTable[[#This Row],[FULL NAME (FIRST, LAST)]]</f>
        <v>Streitz</v>
      </c>
      <c r="B172" t="str">
        <f>ContactsTable[[#This Row],[Organizations (DropDown)]]</f>
        <v>Kelber Catering</v>
      </c>
      <c r="C172" t="str" cm="1">
        <f t="array" ref="C172">IF(Interactions!F172 = "", "", IFERROR(_xlfn.TEXTJOIN(",", TRUE, _xlfn._xlws.FILTER($A$5:$A$2214, $B$5:$B$2214 = Interactions!F172)), "No Contacts"))</f>
        <v>Peter Shuey</v>
      </c>
      <c r="D172" t="str" cm="1">
        <f t="array" ref="D172">IF($C172&lt;&gt;"", _xlfn.TEXTSPLIT($C172, ","), "")</f>
        <v>Peter Shuey</v>
      </c>
    </row>
    <row r="173" spans="1:9">
      <c r="A173" t="str">
        <f>ContactsTable[[#This Row],[FULL NAME (FIRST, LAST)]]</f>
        <v>Quinn</v>
      </c>
      <c r="B173" t="str">
        <f>ContactsTable[[#This Row],[Organizations (DropDown)]]</f>
        <v>Kettering Health</v>
      </c>
      <c r="C173" t="str" cm="1">
        <f t="array" ref="C173">IF(Interactions!F173 = "", "", IFERROR(_xlfn.TEXTJOIN(",", TRUE, _xlfn._xlws.FILTER($A$5:$A$2214, $B$5:$B$2214 = Interactions!F173)), "No Contacts"))</f>
        <v>Peter Shuey</v>
      </c>
      <c r="D173" t="str" cm="1">
        <f t="array" ref="D173">IF($C173&lt;&gt;"", _xlfn.TEXTSPLIT($C173, ","), "")</f>
        <v>Peter Shuey</v>
      </c>
    </row>
    <row r="174" spans="1:9">
      <c r="A174" t="str">
        <f>ContactsTable[[#This Row],[FULL NAME (FIRST, LAST)]]</f>
        <v>Gee Henry</v>
      </c>
      <c r="B174" t="str">
        <f>ContactsTable[[#This Row],[Organizations (DropDown)]]</f>
        <v>Key Food Services Co.</v>
      </c>
      <c r="C174" t="str" cm="1">
        <f t="array" ref="C174">IF(Interactions!F174 = "", "", IFERROR(_xlfn.TEXTJOIN(",", TRUE, _xlfn._xlws.FILTER($A$5:$A$2214, $B$5:$B$2214 = Interactions!F174)), "No Contacts"))</f>
        <v>Peter Shuey</v>
      </c>
      <c r="D174" t="str" cm="1">
        <f t="array" ref="D174">IF($C174&lt;&gt;"", _xlfn.TEXTSPLIT($C174, ","), "")</f>
        <v>Peter Shuey</v>
      </c>
    </row>
    <row r="175" spans="1:9">
      <c r="A175" t="str">
        <f>ContactsTable[[#This Row],[FULL NAME (FIRST, LAST)]]</f>
        <v>Koubise Mohammad</v>
      </c>
      <c r="B175" t="str">
        <f>ContactsTable[[#This Row],[Organizations (DropDown)]]</f>
        <v>KL Trading</v>
      </c>
      <c r="C175" t="str" cm="1">
        <f t="array" ref="C175">IF(Interactions!F175 = "", "", IFERROR(_xlfn.TEXTJOIN(",", TRUE, _xlfn._xlws.FILTER($A$5:$A$2214, $B$5:$B$2214 = Interactions!F175)), "No Contacts"))</f>
        <v>Megan,Steve Testa,Jennifer Fried,Jennifer Fried,Kristen Hettinga,Kristen Hettinga</v>
      </c>
      <c r="D175" t="str" cm="1">
        <f t="array" ref="D175:I175">IF($C175&lt;&gt;"", _xlfn.TEXTSPLIT($C175, ","), "")</f>
        <v>Megan</v>
      </c>
      <c r="E175" t="str">
        <v>Steve Testa</v>
      </c>
      <c r="F175" t="str">
        <v>Jennifer Fried</v>
      </c>
      <c r="G175" t="str">
        <v>Jennifer Fried</v>
      </c>
      <c r="H175" t="str">
        <v>Kristen Hettinga</v>
      </c>
      <c r="I175" t="str">
        <v>Kristen Hettinga</v>
      </c>
    </row>
    <row r="176" spans="1:9">
      <c r="A176" t="str">
        <f>ContactsTable[[#This Row],[FULL NAME (FIRST, LAST)]]</f>
        <v>Devoe Natalie</v>
      </c>
      <c r="B176" t="str">
        <f>ContactsTable[[#This Row],[Organizations (DropDown)]]</f>
        <v>Kraft Heinz Company</v>
      </c>
      <c r="C176" t="str" cm="1">
        <f t="array" ref="C176">IF(Interactions!F176 = "", "", IFERROR(_xlfn.TEXTJOIN(",", TRUE, _xlfn._xlws.FILTER($A$5:$A$2214, $B$5:$B$2214 = Interactions!F176)), "No Contacts"))</f>
        <v>Megan,Steve Testa,Jennifer Fried,Jennifer Fried,Kristen Hettinga,Kristen Hettinga</v>
      </c>
      <c r="D176" t="str" cm="1">
        <f t="array" ref="D176:I176">IF($C176&lt;&gt;"", _xlfn.TEXTSPLIT($C176, ","), "")</f>
        <v>Megan</v>
      </c>
      <c r="E176" t="str">
        <v>Steve Testa</v>
      </c>
      <c r="F176" t="str">
        <v>Jennifer Fried</v>
      </c>
      <c r="G176" t="str">
        <v>Jennifer Fried</v>
      </c>
      <c r="H176" t="str">
        <v>Kristen Hettinga</v>
      </c>
      <c r="I176" t="str">
        <v>Kristen Hettinga</v>
      </c>
    </row>
    <row r="177" spans="1:9">
      <c r="A177" t="str">
        <f>ContactsTable[[#This Row],[FULL NAME (FIRST, LAST)]]</f>
        <v>Nick Miller</v>
      </c>
      <c r="B177" t="str">
        <f>ContactsTable[[#This Row],[Organizations (DropDown)]]</f>
        <v>Kuma's Korner</v>
      </c>
      <c r="C177" t="str" cm="1">
        <f t="array" ref="C177">IF(Interactions!F177 = "", "", IFERROR(_xlfn.TEXTJOIN(",", TRUE, _xlfn._xlws.FILTER($A$5:$A$2214, $B$5:$B$2214 = Interactions!F177)), "No Contacts"))</f>
        <v>Megan,Steve Testa,Jennifer Fried,Jennifer Fried,Kristen Hettinga,Kristen Hettinga</v>
      </c>
      <c r="D177" t="str" cm="1">
        <f t="array" ref="D177:I177">IF($C177&lt;&gt;"", _xlfn.TEXTSPLIT($C177, ","), "")</f>
        <v>Megan</v>
      </c>
      <c r="E177" t="str">
        <v>Steve Testa</v>
      </c>
      <c r="F177" t="str">
        <v>Jennifer Fried</v>
      </c>
      <c r="G177" t="str">
        <v>Jennifer Fried</v>
      </c>
      <c r="H177" t="str">
        <v>Kristen Hettinga</v>
      </c>
      <c r="I177" t="str">
        <v>Kristen Hettinga</v>
      </c>
    </row>
    <row r="178" spans="1:9">
      <c r="A178" t="str">
        <f>ContactsTable[[#This Row],[FULL NAME (FIRST, LAST)]]</f>
        <v>Valladolid adrian</v>
      </c>
      <c r="B178" t="str">
        <f>ContactsTable[[#This Row],[Organizations (DropDown)]]</f>
        <v>La Otra Radio Chicago</v>
      </c>
      <c r="C178" t="str" cm="1">
        <f t="array" ref="C178">IF(Interactions!F178 = "", "", IFERROR(_xlfn.TEXTJOIN(",", TRUE, _xlfn._xlws.FILTER($A$5:$A$2214, $B$5:$B$2214 = Interactions!F178)), "No Contacts"))</f>
        <v>Matt Regula,Matt Regula</v>
      </c>
      <c r="D178" t="str" cm="1">
        <f t="array" ref="D178:E178">IF($C178&lt;&gt;"", _xlfn.TEXTSPLIT($C178, ","), "")</f>
        <v>Matt Regula</v>
      </c>
      <c r="E178" t="str">
        <v>Matt Regula</v>
      </c>
    </row>
    <row r="179" spans="1:9">
      <c r="A179" t="str">
        <f>ContactsTable[[#This Row],[FULL NAME (FIRST, LAST)]]</f>
        <v>Foodservice Manager Sampson</v>
      </c>
      <c r="B179" t="str">
        <f>ContactsTable[[#This Row],[Organizations (DropDown)]]</f>
        <v>La Rabida Childerns Hospital</v>
      </c>
      <c r="C179" t="str" cm="1">
        <f t="array" ref="C179">IF(Interactions!F179 = "", "", IFERROR(_xlfn.TEXTJOIN(",", TRUE, _xlfn._xlws.FILTER($A$5:$A$2214, $B$5:$B$2214 = Interactions!F179)), "No Contacts"))</f>
        <v>Peter Shuey</v>
      </c>
      <c r="D179" t="str" cm="1">
        <f t="array" ref="D179">IF($C179&lt;&gt;"", _xlfn.TEXTSPLIT($C179, ","), "")</f>
        <v>Peter Shuey</v>
      </c>
    </row>
    <row r="180" spans="1:9">
      <c r="A180" t="str">
        <f>ContactsTable[[#This Row],[FULL NAME (FIRST, LAST)]]</f>
        <v>Anthony</v>
      </c>
      <c r="B180" t="str">
        <f>ContactsTable[[#This Row],[Organizations (DropDown)]]</f>
        <v xml:space="preserve">LaCoCo's </v>
      </c>
      <c r="C180" t="str" cm="1">
        <f t="array" ref="C180">IF(Interactions!F180 = "", "", IFERROR(_xlfn.TEXTJOIN(",", TRUE, _xlfn._xlws.FILTER($A$5:$A$2214, $B$5:$B$2214 = Interactions!F180)), "No Contacts"))</f>
        <v>dave Pestrak,Scott Banacka</v>
      </c>
      <c r="D180" t="str" cm="1">
        <f t="array" ref="D180:E180">IF($C180&lt;&gt;"", _xlfn.TEXTSPLIT($C180, ","), "")</f>
        <v>dave Pestrak</v>
      </c>
      <c r="E180" t="str">
        <v>Scott Banacka</v>
      </c>
    </row>
    <row r="181" spans="1:9">
      <c r="A181" t="str">
        <f>ContactsTable[[#This Row],[FULL NAME (FIRST, LAST)]]</f>
        <v>Balzer david</v>
      </c>
      <c r="B181" t="str">
        <f>ContactsTable[[#This Row],[Organizations (DropDown)]]</f>
        <v>Lady Gregory's</v>
      </c>
      <c r="C181" t="str" cm="1">
        <f t="array" ref="C181">IF(Interactions!F181 = "", "", IFERROR(_xlfn.TEXTJOIN(",", TRUE, _xlfn._xlws.FILTER($A$5:$A$2214, $B$5:$B$2214 = Interactions!F181)), "No Contacts"))</f>
        <v>Chef Tim</v>
      </c>
      <c r="D181" t="str" cm="1">
        <f t="array" ref="D181">IF($C181&lt;&gt;"", _xlfn.TEXTSPLIT($C181, ","), "")</f>
        <v>Chef Tim</v>
      </c>
    </row>
    <row r="182" spans="1:9">
      <c r="A182" t="str">
        <f>ContactsTable[[#This Row],[FULL NAME (FIRST, LAST)]]</f>
        <v>Hernandez ernie</v>
      </c>
      <c r="B182" t="str">
        <f>ContactsTable[[#This Row],[Organizations (DropDown)]]</f>
        <v>Lady Gregory's</v>
      </c>
      <c r="C182" t="str" cm="1">
        <f t="array" ref="C182">IF(Interactions!F182 = "", "", IFERROR(_xlfn.TEXTJOIN(",", TRUE, _xlfn._xlws.FILTER($A$5:$A$2214, $B$5:$B$2214 = Interactions!F182)), "No Contacts"))</f>
        <v>No Contacts</v>
      </c>
      <c r="D182" t="str" cm="1">
        <f t="array" ref="D182">IF($C182&lt;&gt;"", _xlfn.TEXTSPLIT($C182, ","), "")</f>
        <v>No Contacts</v>
      </c>
    </row>
    <row r="183" spans="1:9">
      <c r="A183" t="str">
        <f>ContactsTable[[#This Row],[FULL NAME (FIRST, LAST)]]</f>
        <v>Owner rubin</v>
      </c>
      <c r="B183" t="str">
        <f>ContactsTable[[#This Row],[Organizations (DropDown)]]</f>
        <v>Laine Too</v>
      </c>
      <c r="C183" t="str" cm="1">
        <f t="array" ref="C183">IF(Interactions!F183 = "", "", IFERROR(_xlfn.TEXTJOIN(",", TRUE, _xlfn._xlws.FILTER($A$5:$A$2214, $B$5:$B$2214 = Interactions!F183)), "No Contacts"))</f>
        <v>Megan,Steve Testa,Jennifer Fried,Jennifer Fried,Kristen Hettinga,Kristen Hettinga</v>
      </c>
      <c r="D183" t="str" cm="1">
        <f t="array" ref="D183:I183">IF($C183&lt;&gt;"", _xlfn.TEXTSPLIT($C183, ","), "")</f>
        <v>Megan</v>
      </c>
      <c r="E183" t="str">
        <v>Steve Testa</v>
      </c>
      <c r="F183" t="str">
        <v>Jennifer Fried</v>
      </c>
      <c r="G183" t="str">
        <v>Jennifer Fried</v>
      </c>
      <c r="H183" t="str">
        <v>Kristen Hettinga</v>
      </c>
      <c r="I183" t="str">
        <v>Kristen Hettinga</v>
      </c>
    </row>
    <row r="184" spans="1:9">
      <c r="A184" t="str">
        <f>ContactsTable[[#This Row],[FULL NAME (FIRST, LAST)]]</f>
        <v>Chris reickermanm</v>
      </c>
      <c r="B184" t="str">
        <f>ContactsTable[[#This Row],[Organizations (DropDown)]]</f>
        <v>Lassen's Tap</v>
      </c>
      <c r="C184" t="str" cm="1">
        <f t="array" ref="C184">IF(Interactions!F184 = "", "", IFERROR(_xlfn.TEXTJOIN(",", TRUE, _xlfn._xlws.FILTER($A$5:$A$2214, $B$5:$B$2214 = Interactions!F184)), "No Contacts"))</f>
        <v>Megan,Steve Testa,Jennifer Fried,Jennifer Fried,Kristen Hettinga,Kristen Hettinga</v>
      </c>
      <c r="D184" t="str" cm="1">
        <f t="array" ref="D184:I184">IF($C184&lt;&gt;"", _xlfn.TEXTSPLIT($C184, ","), "")</f>
        <v>Megan</v>
      </c>
      <c r="E184" t="str">
        <v>Steve Testa</v>
      </c>
      <c r="F184" t="str">
        <v>Jennifer Fried</v>
      </c>
      <c r="G184" t="str">
        <v>Jennifer Fried</v>
      </c>
      <c r="H184" t="str">
        <v>Kristen Hettinga</v>
      </c>
      <c r="I184" t="str">
        <v>Kristen Hettinga</v>
      </c>
    </row>
    <row r="185" spans="1:9">
      <c r="A185" t="str">
        <f>ContactsTable[[#This Row],[FULL NAME (FIRST, LAST)]]</f>
        <v>Guzman liliano</v>
      </c>
      <c r="B185" t="str">
        <f>ContactsTable[[#This Row],[Organizations (DropDown)]]</f>
        <v>LCacao</v>
      </c>
      <c r="C185" t="str" cm="1">
        <f t="array" ref="C185">IF(Interactions!F185 = "", "", IFERROR(_xlfn.TEXTJOIN(",", TRUE, _xlfn._xlws.FILTER($A$5:$A$2214, $B$5:$B$2214 = Interactions!F185)), "No Contacts"))</f>
        <v>Charlie,Jamie Moore</v>
      </c>
      <c r="D185" t="str" cm="1">
        <f t="array" ref="D185:E185">IF($C185&lt;&gt;"", _xlfn.TEXTSPLIT($C185, ","), "")</f>
        <v>Charlie</v>
      </c>
      <c r="E185" t="str">
        <v>Jamie Moore</v>
      </c>
    </row>
    <row r="186" spans="1:9">
      <c r="A186" t="str">
        <f>ContactsTable[[#This Row],[FULL NAME (FIRST, LAST)]]</f>
        <v>Marino willim</v>
      </c>
      <c r="B186" t="str">
        <f>ContactsTable[[#This Row],[Organizations (DropDown)]]</f>
        <v>Leona’s Pizzeria</v>
      </c>
      <c r="C186" t="str" cm="1">
        <f t="array" ref="C186">IF(Interactions!F186 = "", "", IFERROR(_xlfn.TEXTJOIN(",", TRUE, _xlfn._xlws.FILTER($A$5:$A$2214, $B$5:$B$2214 = Interactions!F186)), "No Contacts"))</f>
        <v>Mason Upton</v>
      </c>
      <c r="D186" t="str" cm="1">
        <f t="array" ref="D186">IF($C186&lt;&gt;"", _xlfn.TEXTSPLIT($C186, ","), "")</f>
        <v>Mason Upton</v>
      </c>
    </row>
    <row r="187" spans="1:9">
      <c r="A187" t="str">
        <f>ContactsTable[[#This Row],[FULL NAME (FIRST, LAST)]]</f>
        <v>Volk lisa</v>
      </c>
      <c r="B187" t="str">
        <f>ContactsTable[[#This Row],[Organizations (DropDown)]]</f>
        <v>Lesaffre</v>
      </c>
      <c r="C187" t="str" cm="1">
        <f t="array" ref="C187">IF(Interactions!F187 = "", "", IFERROR(_xlfn.TEXTJOIN(",", TRUE, _xlfn._xlws.FILTER($A$5:$A$2214, $B$5:$B$2214 = Interactions!F187)), "No Contacts"))</f>
        <v>David Talent,Joe Hearth ,Kirchofer Jason,David Tallent</v>
      </c>
      <c r="D187" t="str" cm="1">
        <f t="array" ref="D187:G187">IF($C187&lt;&gt;"", _xlfn.TEXTSPLIT($C187, ","), "")</f>
        <v>David Talent</v>
      </c>
      <c r="E187" t="str">
        <v xml:space="preserve">Joe Hearth </v>
      </c>
      <c r="F187" t="str">
        <v>Kirchofer Jason</v>
      </c>
      <c r="G187" t="str">
        <v>David Tallent</v>
      </c>
    </row>
    <row r="188" spans="1:9">
      <c r="A188" t="str">
        <f>ContactsTable[[#This Row],[FULL NAME (FIRST, LAST)]]</f>
        <v>Jeff Matuszewski</v>
      </c>
      <c r="B188" t="str">
        <f>ContactsTable[[#This Row],[Organizations (DropDown)]]</f>
        <v>Lettuce Entertain you</v>
      </c>
      <c r="C188" t="str" cm="1">
        <f t="array" ref="C188">IF(Interactions!F188 = "", "", IFERROR(_xlfn.TEXTJOIN(",", TRUE, _xlfn._xlws.FILTER($A$5:$A$2214, $B$5:$B$2214 = Interactions!F188)), "No Contacts"))</f>
        <v>Matt Regula,Matt Regula</v>
      </c>
      <c r="D188" t="str" cm="1">
        <f t="array" ref="D188:E188">IF($C188&lt;&gt;"", _xlfn.TEXTSPLIT($C188, ","), "")</f>
        <v>Matt Regula</v>
      </c>
      <c r="E188" t="str">
        <v>Matt Regula</v>
      </c>
    </row>
    <row r="189" spans="1:9">
      <c r="A189" t="str">
        <f>ContactsTable[[#This Row],[FULL NAME (FIRST, LAST)]]</f>
        <v>Dineen Joshua</v>
      </c>
      <c r="B189" t="str">
        <f>ContactsTable[[#This Row],[Organizations (DropDown)]]</f>
        <v>LLCC</v>
      </c>
      <c r="C189" t="str" cm="1">
        <f t="array" ref="C189">IF(Interactions!F189 = "", "", IFERROR(_xlfn.TEXTJOIN(",", TRUE, _xlfn._xlws.FILTER($A$5:$A$2214, $B$5:$B$2214 = Interactions!F189)), "No Contacts"))</f>
        <v>Caroline Anderson</v>
      </c>
      <c r="D189" t="str" cm="1">
        <f t="array" ref="D189">IF($C189&lt;&gt;"", _xlfn.TEXTSPLIT($C189, ","), "")</f>
        <v>Caroline Anderson</v>
      </c>
    </row>
    <row r="190" spans="1:9">
      <c r="A190" t="str">
        <f>ContactsTable[[#This Row],[FULL NAME (FIRST, LAST)]]</f>
        <v>Dineen melania</v>
      </c>
      <c r="B190" t="str">
        <f>ContactsTable[[#This Row],[Organizations (DropDown)]]</f>
        <v>LLCC</v>
      </c>
      <c r="C190" t="str" cm="1">
        <f t="array" ref="C190">IF(Interactions!F190 = "", "", IFERROR(_xlfn.TEXTJOIN(",", TRUE, _xlfn._xlws.FILTER($A$5:$A$2214, $B$5:$B$2214 = Interactions!F190)), "No Contacts"))</f>
        <v>eric gillish</v>
      </c>
      <c r="D190" t="str" cm="1">
        <f t="array" ref="D190">IF($C190&lt;&gt;"", _xlfn.TEXTSPLIT($C190, ","), "")</f>
        <v>eric gillish</v>
      </c>
    </row>
    <row r="191" spans="1:9">
      <c r="A191" t="str">
        <f>ContactsTable[[#This Row],[FULL NAME (FIRST, LAST)]]</f>
        <v>Exec chef Brian Motyka</v>
      </c>
      <c r="B191" t="str">
        <f>ContactsTable[[#This Row],[Organizations (DropDown)]]</f>
        <v>Longman &amp;Eagle</v>
      </c>
      <c r="C191" t="str" cm="1">
        <f t="array" ref="C191">IF(Interactions!F191 = "", "", IFERROR(_xlfn.TEXTJOIN(",", TRUE, _xlfn._xlws.FILTER($A$5:$A$2214, $B$5:$B$2214 = Interactions!F191)), "No Contacts"))</f>
        <v>Robin Hadnett,Clifton Riddle,Catherine Bush,John Foster</v>
      </c>
      <c r="D191" t="str" cm="1">
        <f t="array" ref="D191:G191">IF($C191&lt;&gt;"", _xlfn.TEXTSPLIT($C191, ","), "")</f>
        <v>Robin Hadnett</v>
      </c>
      <c r="E191" t="str">
        <v>Clifton Riddle</v>
      </c>
      <c r="F191" t="str">
        <v>Catherine Bush</v>
      </c>
      <c r="G191" t="str">
        <v>John Foster</v>
      </c>
    </row>
    <row r="192" spans="1:9">
      <c r="A192" t="str">
        <f>ContactsTable[[#This Row],[FULL NAME (FIRST, LAST)]]</f>
        <v>Kreis Emma</v>
      </c>
      <c r="B192" t="str">
        <f>ContactsTable[[#This Row],[Organizations (DropDown)]]</f>
        <v>Lot</v>
      </c>
      <c r="C192" t="str" cm="1">
        <f t="array" ref="C192">IF(Interactions!F192 = "", "", IFERROR(_xlfn.TEXTJOIN(",", TRUE, _xlfn._xlws.FILTER($A$5:$A$2214, $B$5:$B$2214 = Interactions!F192)), "No Contacts"))</f>
        <v>Robin Hadnett,Clifton Riddle,Catherine Bush,John Foster</v>
      </c>
      <c r="D192" t="str" cm="1">
        <f t="array" ref="D192:G192">IF($C192&lt;&gt;"", _xlfn.TEXTSPLIT($C192, ","), "")</f>
        <v>Robin Hadnett</v>
      </c>
      <c r="E192" t="str">
        <v>Clifton Riddle</v>
      </c>
      <c r="F192" t="str">
        <v>Catherine Bush</v>
      </c>
      <c r="G192" t="str">
        <v>John Foster</v>
      </c>
    </row>
    <row r="193" spans="1:7">
      <c r="A193" t="str">
        <f>ContactsTable[[#This Row],[FULL NAME (FIRST, LAST)]]</f>
        <v>Milton Cayden</v>
      </c>
      <c r="B193" t="str">
        <f>ContactsTable[[#This Row],[Organizations (DropDown)]]</f>
        <v>Lowlands Group</v>
      </c>
      <c r="C193" t="str" cm="1">
        <f t="array" ref="C193">IF(Interactions!F193 = "", "", IFERROR(_xlfn.TEXTJOIN(",", TRUE, _xlfn._xlws.FILTER($A$5:$A$2214, $B$5:$B$2214 = Interactions!F193)), "No Contacts"))</f>
        <v>Robin Hadnett,Clifton Riddle,Catherine Bush,John Foster</v>
      </c>
      <c r="D193" t="str" cm="1">
        <f t="array" ref="D193:G193">IF($C193&lt;&gt;"", _xlfn.TEXTSPLIT($C193, ","), "")</f>
        <v>Robin Hadnett</v>
      </c>
      <c r="E193" t="str">
        <v>Clifton Riddle</v>
      </c>
      <c r="F193" t="str">
        <v>Catherine Bush</v>
      </c>
      <c r="G193" t="str">
        <v>John Foster</v>
      </c>
    </row>
    <row r="194" spans="1:7">
      <c r="A194" t="str">
        <f>ContactsTable[[#This Row],[FULL NAME (FIRST, LAST)]]</f>
        <v xml:space="preserve">Nick </v>
      </c>
      <c r="B194" t="str">
        <f>ContactsTable[[#This Row],[Organizations (DropDown)]]</f>
        <v>Lucrezia</v>
      </c>
      <c r="C194" t="str" cm="1">
        <f t="array" ref="C194">IF(Interactions!F194 = "", "", IFERROR(_xlfn.TEXTJOIN(",", TRUE, _xlfn._xlws.FILTER($A$5:$A$2214, $B$5:$B$2214 = Interactions!F194)), "No Contacts"))</f>
        <v>Robin Hadnett,Clifton Riddle,Catherine Bush,John Foster</v>
      </c>
      <c r="D194" t="str" cm="1">
        <f t="array" ref="D194:G194">IF($C194&lt;&gt;"", _xlfn.TEXTSPLIT($C194, ","), "")</f>
        <v>Robin Hadnett</v>
      </c>
      <c r="E194" t="str">
        <v>Clifton Riddle</v>
      </c>
      <c r="F194" t="str">
        <v>Catherine Bush</v>
      </c>
      <c r="G194" t="str">
        <v>John Foster</v>
      </c>
    </row>
    <row r="195" spans="1:7">
      <c r="A195">
        <f>ContactsTable[[#This Row],[FULL NAME (FIRST, LAST)]]</f>
        <v>0</v>
      </c>
      <c r="B195" t="str">
        <f>ContactsTable[[#This Row],[Organizations (DropDown)]]</f>
        <v>Madame Zusus</v>
      </c>
      <c r="C195" t="str" cm="1">
        <f t="array" ref="C195">IF(Interactions!F195 = "", "", IFERROR(_xlfn.TEXTJOIN(",", TRUE, _xlfn._xlws.FILTER($A$5:$A$2214, $B$5:$B$2214 = Interactions!F195)), "No Contacts"))</f>
        <v>Caroline Anderson</v>
      </c>
      <c r="D195" t="str" cm="1">
        <f t="array" ref="D195">IF($C195&lt;&gt;"", _xlfn.TEXTSPLIT($C195, ","), "")</f>
        <v>Caroline Anderson</v>
      </c>
    </row>
    <row r="196" spans="1:7">
      <c r="A196" t="str">
        <f>ContactsTable[[#This Row],[FULL NAME (FIRST, LAST)]]</f>
        <v>Guerrero Brenda</v>
      </c>
      <c r="B196" t="str">
        <f>ContactsTable[[#This Row],[Organizations (DropDown)]]</f>
        <v>Madison's Restaurant</v>
      </c>
      <c r="C196" t="str" cm="1">
        <f t="array" ref="C196">IF(Interactions!F196 = "", "", IFERROR(_xlfn.TEXTJOIN(",", TRUE, _xlfn._xlws.FILTER($A$5:$A$2214, $B$5:$B$2214 = Interactions!F196)), "No Contacts"))</f>
        <v>Roger Kuehn,Shane Farzad,Erik Keever</v>
      </c>
      <c r="D196" t="str" cm="1">
        <f t="array" ref="D196:F196">IF($C196&lt;&gt;"", _xlfn.TEXTSPLIT($C196, ","), "")</f>
        <v>Roger Kuehn</v>
      </c>
      <c r="E196" t="str">
        <v>Shane Farzad</v>
      </c>
      <c r="F196" t="str">
        <v>Erik Keever</v>
      </c>
    </row>
    <row r="197" spans="1:7">
      <c r="A197" t="str">
        <f>ContactsTable[[#This Row],[FULL NAME (FIRST, LAST)]]</f>
        <v>Pardo Christina</v>
      </c>
      <c r="B197" t="str">
        <f>ContactsTable[[#This Row],[Organizations (DropDown)]]</f>
        <v>Madison's Restaurant</v>
      </c>
      <c r="C197" t="str" cm="1">
        <f t="array" ref="C197">IF(Interactions!F197 = "", "", IFERROR(_xlfn.TEXTJOIN(",", TRUE, _xlfn._xlws.FILTER($A$5:$A$2214, $B$5:$B$2214 = Interactions!F197)), "No Contacts"))</f>
        <v>Dennis Mitchell,Emma Swift,Steven Zabel</v>
      </c>
      <c r="D197" t="str" cm="1">
        <f t="array" ref="D197:F197">IF($C197&lt;&gt;"", _xlfn.TEXTSPLIT($C197, ","), "")</f>
        <v>Dennis Mitchell</v>
      </c>
      <c r="E197" t="str">
        <v>Emma Swift</v>
      </c>
      <c r="F197" t="str">
        <v>Steven Zabel</v>
      </c>
    </row>
    <row r="198" spans="1:7">
      <c r="A198" t="str">
        <f>ContactsTable[[#This Row],[FULL NAME (FIRST, LAST)]]</f>
        <v xml:space="preserve">Mike Heminger </v>
      </c>
      <c r="B198" t="str">
        <f>ContactsTable[[#This Row],[Organizations (DropDown)]]</f>
        <v>Main Street Cafe</v>
      </c>
      <c r="C198" t="str" cm="1">
        <f t="array" ref="C198">IF(Interactions!F198 = "", "", IFERROR(_xlfn.TEXTJOIN(",", TRUE, _xlfn._xlws.FILTER($A$5:$A$2214, $B$5:$B$2214 = Interactions!F198)), "No Contacts"))</f>
        <v>Jesse Ayello</v>
      </c>
      <c r="D198" t="str" cm="1">
        <f t="array" ref="D198">IF($C198&lt;&gt;"", _xlfn.TEXTSPLIT($C198, ","), "")</f>
        <v>Jesse Ayello</v>
      </c>
    </row>
    <row r="199" spans="1:7">
      <c r="A199" t="str">
        <f>ContactsTable[[#This Row],[FULL NAME (FIRST, LAST)]]</f>
        <v>Bayer keith</v>
      </c>
      <c r="B199" t="str">
        <f>ContactsTable[[#This Row],[Organizations (DropDown)]]</f>
        <v>Maple lake assisted living</v>
      </c>
      <c r="C199" t="str" cm="1">
        <f t="array" ref="C199">IF(Interactions!F199 = "", "", IFERROR(_xlfn.TEXTJOIN(",", TRUE, _xlfn._xlws.FILTER($A$5:$A$2214, $B$5:$B$2214 = Interactions!F199)), "No Contacts"))</f>
        <v>Kate Healy</v>
      </c>
      <c r="D199" t="str" cm="1">
        <f t="array" ref="D199">IF($C199&lt;&gt;"", _xlfn.TEXTSPLIT($C199, ","), "")</f>
        <v>Kate Healy</v>
      </c>
    </row>
    <row r="200" spans="1:7">
      <c r="A200" t="str">
        <f>ContactsTable[[#This Row],[FULL NAME (FIRST, LAST)]]</f>
        <v>Owner / Chef de Cuisine wennberg</v>
      </c>
      <c r="B200" t="str">
        <f>ContactsTable[[#This Row],[Organizations (DropDown)]]</f>
        <v>Maple Tree Inn</v>
      </c>
      <c r="C200" t="str" cm="1">
        <f t="array" ref="C200">IF(Interactions!F200 = "", "", IFERROR(_xlfn.TEXTJOIN(",", TRUE, _xlfn._xlws.FILTER($A$5:$A$2214, $B$5:$B$2214 = Interactions!F200)), "No Contacts"))</f>
        <v>Chef Trevor,Adam Bliter</v>
      </c>
      <c r="D200" t="str" cm="1">
        <f t="array" ref="D200:E200">IF($C200&lt;&gt;"", _xlfn.TEXTSPLIT($C200, ","), "")</f>
        <v>Chef Trevor</v>
      </c>
      <c r="E200" t="str">
        <v>Adam Bliter</v>
      </c>
    </row>
    <row r="201" spans="1:7">
      <c r="A201" t="str">
        <f>ContactsTable[[#This Row],[FULL NAME (FIRST, LAST)]]</f>
        <v>Running chris</v>
      </c>
      <c r="B201" t="str">
        <f>ContactsTable[[#This Row],[Organizations (DropDown)]]</f>
        <v>Marcus Hotels and Resorts</v>
      </c>
      <c r="C201" t="str" cm="1">
        <f t="array" ref="C201">IF(Interactions!F201 = "", "", IFERROR(_xlfn.TEXTJOIN(",", TRUE, _xlfn._xlws.FILTER($A$5:$A$2214, $B$5:$B$2214 = Interactions!F201)), "No Contacts"))</f>
        <v>Chef Elton</v>
      </c>
      <c r="D201" t="str" cm="1">
        <f t="array" ref="D201">IF($C201&lt;&gt;"", _xlfn.TEXTSPLIT($C201, ","), "")</f>
        <v>Chef Elton</v>
      </c>
    </row>
    <row r="202" spans="1:7">
      <c r="A202" t="str">
        <f>ContactsTable[[#This Row],[FULL NAME (FIRST, LAST)]]</f>
        <v>Prajapati apexa</v>
      </c>
      <c r="B202" t="str">
        <f>ContactsTable[[#This Row],[Organizations (DropDown)]]</f>
        <v>Matc College</v>
      </c>
      <c r="C202" t="str" cm="1">
        <f t="array" ref="C202">IF(Interactions!F202 = "", "", IFERROR(_xlfn.TEXTJOIN(",", TRUE, _xlfn._xlws.FILTER($A$5:$A$2214, $B$5:$B$2214 = Interactions!F202)), "No Contacts"))</f>
        <v>Chef Rachel,Josh Owens</v>
      </c>
      <c r="D202" t="str" cm="1">
        <f t="array" ref="D202:E202">IF($C202&lt;&gt;"", _xlfn.TEXTSPLIT($C202, ","), "")</f>
        <v>Chef Rachel</v>
      </c>
      <c r="E202" t="str">
        <v>Josh Owens</v>
      </c>
    </row>
    <row r="203" spans="1:7">
      <c r="A203" t="str">
        <f>ContactsTable[[#This Row],[FULL NAME (FIRST, LAST)]]</f>
        <v>Parton Thad</v>
      </c>
      <c r="B203" t="str">
        <f>ContactsTable[[#This Row],[Organizations (DropDown)]]</f>
        <v>Mather</v>
      </c>
      <c r="C203" t="str" cm="1">
        <f t="array" ref="C203">IF(Interactions!F203 = "", "", IFERROR(_xlfn.TEXTJOIN(",", TRUE, _xlfn._xlws.FILTER($A$5:$A$2214, $B$5:$B$2214 = Interactions!F203)), "No Contacts"))</f>
        <v>Sam Butler GFS</v>
      </c>
      <c r="D203" t="str" cm="1">
        <f t="array" ref="D203">IF($C203&lt;&gt;"", _xlfn.TEXTSPLIT($C203, ","), "")</f>
        <v>Sam Butler GFS</v>
      </c>
    </row>
    <row r="204" spans="1:7">
      <c r="A204" t="str">
        <f>ContactsTable[[#This Row],[FULL NAME (FIRST, LAST)]]</f>
        <v>Jackson Josephine</v>
      </c>
      <c r="B204" t="str">
        <f>ContactsTable[[#This Row],[Organizations (DropDown)]]</f>
        <v>MB Restaurant Group LLC</v>
      </c>
      <c r="C204" t="str" cm="1">
        <f t="array" ref="C204">IF(Interactions!F204 = "", "", IFERROR(_xlfn.TEXTJOIN(",", TRUE, _xlfn._xlws.FILTER($A$5:$A$2214, $B$5:$B$2214 = Interactions!F204)), "No Contacts"))</f>
        <v>Chef Andrew Caplinger</v>
      </c>
      <c r="D204" t="str" cm="1">
        <f t="array" ref="D204">IF($C204&lt;&gt;"", _xlfn.TEXTSPLIT($C204, ","), "")</f>
        <v>Chef Andrew Caplinger</v>
      </c>
    </row>
    <row r="205" spans="1:7">
      <c r="A205" t="str">
        <f>ContactsTable[[#This Row],[FULL NAME (FIRST, LAST)]]</f>
        <v>Edsall jean</v>
      </c>
      <c r="B205" t="str">
        <f>ContactsTable[[#This Row],[Organizations (DropDown)]]</f>
        <v>Meijer</v>
      </c>
      <c r="C205" t="str" cm="1">
        <f t="array" ref="C205">IF(Interactions!F205 = "", "", IFERROR(_xlfn.TEXTJOIN(",", TRUE, _xlfn._xlws.FILTER($A$5:$A$2214, $B$5:$B$2214 = Interactions!F205)), "No Contacts"))</f>
        <v>No Contacts</v>
      </c>
      <c r="D205" t="str" cm="1">
        <f t="array" ref="D205">IF($C205&lt;&gt;"", _xlfn.TEXTSPLIT($C205, ","), "")</f>
        <v>No Contacts</v>
      </c>
    </row>
    <row r="206" spans="1:7">
      <c r="A206" t="str">
        <f>ContactsTable[[#This Row],[FULL NAME (FIRST, LAST)]]</f>
        <v>Rudner alyssa</v>
      </c>
      <c r="B206" t="str">
        <f>ContactsTable[[#This Row],[Organizations (DropDown)]]</f>
        <v>Mesh Systems</v>
      </c>
      <c r="C206" t="str" cm="1">
        <f t="array" ref="C206">IF(Interactions!F206 = "", "", IFERROR(_xlfn.TEXTJOIN(",", TRUE, _xlfn._xlws.FILTER($A$5:$A$2214, $B$5:$B$2214 = Interactions!F206)), "No Contacts"))</f>
        <v>No Contacts</v>
      </c>
      <c r="D206" t="str" cm="1">
        <f t="array" ref="D206">IF($C206&lt;&gt;"", _xlfn.TEXTSPLIT($C206, ","), "")</f>
        <v>No Contacts</v>
      </c>
    </row>
    <row r="207" spans="1:7">
      <c r="A207" t="str">
        <f>ContactsTable[[#This Row],[FULL NAME (FIRST, LAST)]]</f>
        <v>Executive Chef moreno</v>
      </c>
      <c r="B207" t="str">
        <f>ContactsTable[[#This Row],[Organizations (DropDown)]]</f>
        <v>Mexo GR</v>
      </c>
      <c r="C207" t="str" cm="1">
        <f t="array" ref="C207">IF(Interactions!F207 = "", "", IFERROR(_xlfn.TEXTJOIN(",", TRUE, _xlfn._xlws.FILTER($A$5:$A$2214, $B$5:$B$2214 = Interactions!F207)), "No Contacts"))</f>
        <v>dave Pestrak,Scott Banacka</v>
      </c>
      <c r="D207" t="str" cm="1">
        <f t="array" ref="D207:E207">IF($C207&lt;&gt;"", _xlfn.TEXTSPLIT($C207, ","), "")</f>
        <v>dave Pestrak</v>
      </c>
      <c r="E207" t="str">
        <v>Scott Banacka</v>
      </c>
    </row>
    <row r="208" spans="1:7">
      <c r="A208" t="str">
        <f>ContactsTable[[#This Row],[FULL NAME (FIRST, LAST)]]</f>
        <v>Venue Management urquiza</v>
      </c>
      <c r="B208" t="str">
        <f>ContactsTable[[#This Row],[Organizations (DropDown)]]</f>
        <v>Meyer's Castle</v>
      </c>
      <c r="C208" t="str" cm="1">
        <f t="array" ref="C208">IF(Interactions!F208 = "", "", IFERROR(_xlfn.TEXTJOIN(",", TRUE, _xlfn._xlws.FILTER($A$5:$A$2214, $B$5:$B$2214 = Interactions!F208)), "No Contacts"))</f>
        <v>Chef Tim</v>
      </c>
      <c r="D208" t="str" cm="1">
        <f t="array" ref="D208">IF($C208&lt;&gt;"", _xlfn.TEXTSPLIT($C208, ","), "")</f>
        <v>Chef Tim</v>
      </c>
    </row>
    <row r="209" spans="1:8">
      <c r="A209" t="str">
        <f>ContactsTable[[#This Row],[FULL NAME (FIRST, LAST)]]</f>
        <v>Jesse Rogers Sara Brad</v>
      </c>
      <c r="B209" t="str">
        <f>ContactsTable[[#This Row],[Organizations (DropDown)]]</f>
        <v>Michael's Pizza</v>
      </c>
      <c r="C209" t="str" cm="1">
        <f t="array" ref="C209">IF(Interactions!F209 = "", "", IFERROR(_xlfn.TEXTJOIN(",", TRUE, _xlfn._xlws.FILTER($A$5:$A$2214, $B$5:$B$2214 = Interactions!F209)), "No Contacts"))</f>
        <v>Paul choker,Andrew Francisco,emily hazel mitchell,larry flynn,Paul Choker</v>
      </c>
      <c r="D209" t="str" cm="1">
        <f t="array" ref="D209:H209">IF($C209&lt;&gt;"", _xlfn.TEXTSPLIT($C209, ","), "")</f>
        <v>Paul choker</v>
      </c>
      <c r="E209" t="str">
        <v>Andrew Francisco</v>
      </c>
      <c r="F209" t="str">
        <v>emily hazel mitchell</v>
      </c>
      <c r="G209" t="str">
        <v>larry flynn</v>
      </c>
      <c r="H209" t="str">
        <v>Paul Choker</v>
      </c>
    </row>
    <row r="210" spans="1:8">
      <c r="A210" t="str">
        <f>ContactsTable[[#This Row],[FULL NAME (FIRST, LAST)]]</f>
        <v xml:space="preserve">Patrick  Gibson 231.410.8730 jordan </v>
      </c>
      <c r="B210" t="str">
        <f>ContactsTable[[#This Row],[Organizations (DropDown)]]</f>
        <v>Michigan State University</v>
      </c>
      <c r="C210" t="str" cm="1">
        <f t="array" ref="C210">IF(Interactions!F210 = "", "", IFERROR(_xlfn.TEXTJOIN(",", TRUE, _xlfn._xlws.FILTER($A$5:$A$2214, $B$5:$B$2214 = Interactions!F210)), "No Contacts"))</f>
        <v>Delaney McCarrey</v>
      </c>
      <c r="D210" t="str" cm="1">
        <f t="array" ref="D210">IF($C210&lt;&gt;"", _xlfn.TEXTSPLIT($C210, ","), "")</f>
        <v>Delaney McCarrey</v>
      </c>
    </row>
    <row r="211" spans="1:8">
      <c r="A211" t="str">
        <f>ContactsTable[[#This Row],[FULL NAME (FIRST, LAST)]]</f>
        <v>Lizet Lopez</v>
      </c>
      <c r="B211" t="str">
        <f>ContactsTable[[#This Row],[Organizations (DropDown)]]</f>
        <v xml:space="preserve">Midtown Athletic Club </v>
      </c>
      <c r="C211" t="str" cm="1">
        <f t="array" ref="C211">IF(Interactions!F211 = "", "", IFERROR(_xlfn.TEXTJOIN(",", TRUE, _xlfn._xlws.FILTER($A$5:$A$2214, $B$5:$B$2214 = Interactions!F211)), "No Contacts"))</f>
        <v>dave Pestrak,Scott Banacka</v>
      </c>
      <c r="D211" t="str" cm="1">
        <f t="array" ref="D211:E211">IF($C211&lt;&gt;"", _xlfn.TEXTSPLIT($C211, ","), "")</f>
        <v>dave Pestrak</v>
      </c>
      <c r="E211" t="str">
        <v>Scott Banacka</v>
      </c>
    </row>
    <row r="212" spans="1:8">
      <c r="A212" t="str">
        <f>ContactsTable[[#This Row],[FULL NAME (FIRST, LAST)]]</f>
        <v>Rahim</v>
      </c>
      <c r="B212" t="str">
        <f>ContactsTable[[#This Row],[Organizations (DropDown)]]</f>
        <v>Midway Restaurant Dev</v>
      </c>
      <c r="C212" t="str" cm="1">
        <f t="array" ref="C212">IF(Interactions!F212 = "", "", IFERROR(_xlfn.TEXTJOIN(",", TRUE, _xlfn._xlws.FILTER($A$5:$A$2214, $B$5:$B$2214 = Interactions!F212)), "No Contacts"))</f>
        <v>Caroline Anderson</v>
      </c>
      <c r="D212" t="str" cm="1">
        <f t="array" ref="D212">IF($C212&lt;&gt;"", _xlfn.TEXTSPLIT($C212, ","), "")</f>
        <v>Caroline Anderson</v>
      </c>
    </row>
    <row r="213" spans="1:8">
      <c r="A213" t="str">
        <f>ContactsTable[[#This Row],[FULL NAME (FIRST, LAST)]]</f>
        <v xml:space="preserve">Joe Fitzgerald </v>
      </c>
      <c r="B213" t="str">
        <f>ContactsTable[[#This Row],[Organizations (DropDown)]]</f>
        <v>Midwest Foods</v>
      </c>
      <c r="C213" t="str" cm="1">
        <f t="array" ref="C213">IF(Interactions!F213 = "", "", IFERROR(_xlfn.TEXTJOIN(",", TRUE, _xlfn._xlws.FILTER($A$5:$A$2214, $B$5:$B$2214 = Interactions!F213)), "No Contacts"))</f>
        <v>Ched Brent</v>
      </c>
      <c r="D213" t="str" cm="1">
        <f t="array" ref="D213">IF($C213&lt;&gt;"", _xlfn.TEXTSPLIT($C213, ","), "")</f>
        <v>Ched Brent</v>
      </c>
    </row>
    <row r="214" spans="1:8">
      <c r="A214" t="str">
        <f>ContactsTable[[#This Row],[FULL NAME (FIRST, LAST)]]</f>
        <v>Jim Drewenski</v>
      </c>
      <c r="B214" t="str">
        <f>ContactsTable[[#This Row],[Organizations (DropDown)]]</f>
        <v>Midwest Training &amp; Ice Center</v>
      </c>
      <c r="C214" t="str" cm="1">
        <f t="array" ref="C214">IF(Interactions!F214 = "", "", IFERROR(_xlfn.TEXTJOIN(",", TRUE, _xlfn._xlws.FILTER($A$5:$A$2214, $B$5:$B$2214 = Interactions!F214)), "No Contacts"))</f>
        <v>Chef Quoc</v>
      </c>
      <c r="D214" t="str" cm="1">
        <f t="array" ref="D214">IF($C214&lt;&gt;"", _xlfn.TEXTSPLIT($C214, ","), "")</f>
        <v>Chef Quoc</v>
      </c>
    </row>
    <row r="215" spans="1:8">
      <c r="A215" t="str">
        <f>ContactsTable[[#This Row],[FULL NAME (FIRST, LAST)]]</f>
        <v>Bennett-Harris</v>
      </c>
      <c r="B215" t="str">
        <f>ContactsTable[[#This Row],[Organizations (DropDown)]]</f>
        <v>Milwaukee Area Technical College</v>
      </c>
      <c r="C215" t="str" cm="1">
        <f t="array" ref="C215">IF(Interactions!F215 = "", "", IFERROR(_xlfn.TEXTJOIN(",", TRUE, _xlfn._xlws.FILTER($A$5:$A$2214, $B$5:$B$2214 = Interactions!F215)), "No Contacts"))</f>
        <v>Louise, Aaron, Rachel</v>
      </c>
      <c r="D215" t="str" cm="1">
        <f t="array" ref="D215:F215">IF($C215&lt;&gt;"", _xlfn.TEXTSPLIT($C215, ","), "")</f>
        <v>Louise</v>
      </c>
      <c r="E215" t="str">
        <v xml:space="preserve"> Aaron</v>
      </c>
      <c r="F215" t="str">
        <v xml:space="preserve"> Rachel</v>
      </c>
    </row>
    <row r="216" spans="1:8">
      <c r="A216" t="str">
        <f>ContactsTable[[#This Row],[FULL NAME (FIRST, LAST)]]</f>
        <v>Brown</v>
      </c>
      <c r="B216" t="str">
        <f>ContactsTable[[#This Row],[Organizations (DropDown)]]</f>
        <v>Milwaukee Area Technical College</v>
      </c>
      <c r="C216" t="str" cm="1">
        <f t="array" ref="C216">IF(Interactions!F216 = "", "", IFERROR(_xlfn.TEXTJOIN(",", TRUE, _xlfn._xlws.FILTER($A$5:$A$2214, $B$5:$B$2214 = Interactions!F216)), "No Contacts"))</f>
        <v>No Contacts</v>
      </c>
      <c r="D216" t="str" cm="1">
        <f t="array" ref="D216">IF($C216&lt;&gt;"", _xlfn.TEXTSPLIT($C216, ","), "")</f>
        <v>No Contacts</v>
      </c>
    </row>
    <row r="217" spans="1:8">
      <c r="A217" t="str">
        <f>ContactsTable[[#This Row],[FULL NAME (FIRST, LAST)]]</f>
        <v>Weber</v>
      </c>
      <c r="B217" t="str">
        <f>ContactsTable[[#This Row],[Organizations (DropDown)]]</f>
        <v>Minneapolis Public Schools</v>
      </c>
      <c r="C217" t="str" cm="1">
        <f t="array" ref="C217">IF(Interactions!F217 = "", "", IFERROR(_xlfn.TEXTJOIN(",", TRUE, _xlfn._xlws.FILTER($A$5:$A$2214, $B$5:$B$2214 = Interactions!F217)), "No Contacts"))</f>
        <v>Angel</v>
      </c>
      <c r="D217" t="str" cm="1">
        <f t="array" ref="D217">IF($C217&lt;&gt;"", _xlfn.TEXTSPLIT($C217, ","), "")</f>
        <v>Angel</v>
      </c>
    </row>
    <row r="218" spans="1:8">
      <c r="A218" t="str">
        <f>ContactsTable[[#This Row],[FULL NAME (FIRST, LAST)]]</f>
        <v>Jennifer</v>
      </c>
      <c r="B218" t="str">
        <f>ContactsTable[[#This Row],[Organizations (DropDown)]]</f>
        <v>Miss mamies seafood and steaks</v>
      </c>
      <c r="C218" t="str" cm="1">
        <f t="array" ref="C218">IF(Interactions!F218 = "", "", IFERROR(_xlfn.TEXTJOIN(",", TRUE, _xlfn._xlws.FILTER($A$5:$A$2214, $B$5:$B$2214 = Interactions!F218)), "No Contacts"))</f>
        <v>No Contacts</v>
      </c>
      <c r="D218" t="str" cm="1">
        <f t="array" ref="D218">IF($C218&lt;&gt;"", _xlfn.TEXTSPLIT($C218, ","), "")</f>
        <v>No Contacts</v>
      </c>
    </row>
    <row r="219" spans="1:8">
      <c r="A219" t="str">
        <f>ContactsTable[[#This Row],[FULL NAME (FIRST, LAST)]]</f>
        <v>Alexis Francis General Manager</v>
      </c>
      <c r="B219" t="str">
        <f>ContactsTable[[#This Row],[Organizations (DropDown)]]</f>
        <v>Mister B's Pizza and Wings Bowling Green KY</v>
      </c>
      <c r="C219" t="str" cm="1">
        <f t="array" ref="C219">IF(Interactions!F219 = "", "", IFERROR(_xlfn.TEXTJOIN(",", TRUE, _xlfn._xlws.FILTER($A$5:$A$2214, $B$5:$B$2214 = Interactions!F219)), "No Contacts"))</f>
        <v>Chef Paul</v>
      </c>
      <c r="D219" t="str" cm="1">
        <f t="array" ref="D219">IF($C219&lt;&gt;"", _xlfn.TEXTSPLIT($C219, ","), "")</f>
        <v>Chef Paul</v>
      </c>
    </row>
    <row r="220" spans="1:8">
      <c r="A220" t="str">
        <f>ContactsTable[[#This Row],[FULL NAME (FIRST, LAST)]]</f>
        <v>Cassie Hagans General Manager</v>
      </c>
      <c r="B220" t="str">
        <f>ContactsTable[[#This Row],[Organizations (DropDown)]]</f>
        <v>Mister B's Pizza and Wings Bowling Green KY</v>
      </c>
      <c r="C220" t="str" cm="1">
        <f t="array" ref="C220">IF(Interactions!F220 = "", "", IFERROR(_xlfn.TEXTJOIN(",", TRUE, _xlfn._xlws.FILTER($A$5:$A$2214, $B$5:$B$2214 = Interactions!F220)), "No Contacts"))</f>
        <v>No Contacts</v>
      </c>
      <c r="D220" t="str" cm="1">
        <f t="array" ref="D220">IF($C220&lt;&gt;"", _xlfn.TEXTSPLIT($C220, ","), "")</f>
        <v>No Contacts</v>
      </c>
    </row>
    <row r="221" spans="1:8">
      <c r="A221" t="str">
        <f>ContactsTable[[#This Row],[FULL NAME (FIRST, LAST)]]</f>
        <v>Shannon Coughlin owner</v>
      </c>
      <c r="B221" t="str">
        <f>ContactsTable[[#This Row],[Organizations (DropDown)]]</f>
        <v>Mister B's Pizza and Wings Bowling Green KY</v>
      </c>
      <c r="C221" t="str" cm="1">
        <f t="array" ref="C221">IF(Interactions!F221 = "", "", IFERROR(_xlfn.TEXTJOIN(",", TRUE, _xlfn._xlws.FILTER($A$5:$A$2214, $B$5:$B$2214 = Interactions!F221)), "No Contacts"))</f>
        <v>Terry Comer</v>
      </c>
      <c r="D221" t="str" cm="1">
        <f t="array" ref="D221">IF($C221&lt;&gt;"", _xlfn.TEXTSPLIT($C221, ","), "")</f>
        <v>Terry Comer</v>
      </c>
    </row>
    <row r="222" spans="1:8">
      <c r="A222" t="str">
        <f>ContactsTable[[#This Row],[FULL NAME (FIRST, LAST)]]</f>
        <v>Chris McGraw General Manager sales.Mrbsmurray@gmail.com</v>
      </c>
      <c r="B222" t="str">
        <f>ContactsTable[[#This Row],[Organizations (DropDown)]]</f>
        <v>Mister B's Pizza and Wings Murray KY</v>
      </c>
      <c r="C222" t="str" cm="1">
        <f t="array" ref="C222">IF(Interactions!F222 = "", "", IFERROR(_xlfn.TEXTJOIN(",", TRUE, _xlfn._xlws.FILTER($A$5:$A$2214, $B$5:$B$2214 = Interactions!F222)), "No Contacts"))</f>
        <v>dave Pestrak,Scott Banacka</v>
      </c>
      <c r="D222" t="str" cm="1">
        <f t="array" ref="D222:E222">IF($C222&lt;&gt;"", _xlfn.TEXTSPLIT($C222, ","), "")</f>
        <v>dave Pestrak</v>
      </c>
      <c r="E222" t="str">
        <v>Scott Banacka</v>
      </c>
    </row>
    <row r="223" spans="1:8">
      <c r="A223" t="str">
        <f>ContactsTable[[#This Row],[FULL NAME (FIRST, LAST)]]</f>
        <v>Moschouris</v>
      </c>
      <c r="B223" t="str">
        <f>ContactsTable[[#This Row],[Organizations (DropDown)]]</f>
        <v>MMD</v>
      </c>
      <c r="C223" t="str" cm="1">
        <f t="array" ref="C223">IF(Interactions!F223 = "", "", IFERROR(_xlfn.TEXTJOIN(",", TRUE, _xlfn._xlws.FILTER($A$5:$A$2214, $B$5:$B$2214 = Interactions!F223)), "No Contacts"))</f>
        <v>Raven Williams,Matt Smith</v>
      </c>
      <c r="D223" t="str" cm="1">
        <f t="array" ref="D223:E223">IF($C223&lt;&gt;"", _xlfn.TEXTSPLIT($C223, ","), "")</f>
        <v>Raven Williams</v>
      </c>
      <c r="E223" t="str">
        <v>Matt Smith</v>
      </c>
    </row>
    <row r="224" spans="1:8">
      <c r="A224" t="str">
        <f>ContactsTable[[#This Row],[FULL NAME (FIRST, LAST)]]</f>
        <v>Rogers</v>
      </c>
      <c r="B224" t="str">
        <f>ContactsTable[[#This Row],[Organizations (DropDown)]]</f>
        <v>Modern Interiors</v>
      </c>
      <c r="C224" t="str" cm="1">
        <f t="array" ref="C224">IF(Interactions!F224 = "", "", IFERROR(_xlfn.TEXTJOIN(",", TRUE, _xlfn._xlws.FILTER($A$5:$A$2214, $B$5:$B$2214 = Interactions!F224)), "No Contacts"))</f>
        <v>Matt, Eddie</v>
      </c>
      <c r="D224" t="str" cm="1">
        <f t="array" ref="D224:E224">IF($C224&lt;&gt;"", _xlfn.TEXTSPLIT($C224, ","), "")</f>
        <v>Matt</v>
      </c>
      <c r="E224" t="str">
        <v xml:space="preserve"> Eddie</v>
      </c>
    </row>
    <row r="225" spans="1:51">
      <c r="A225" t="str">
        <f>ContactsTable[[#This Row],[FULL NAME (FIRST, LAST)]]</f>
        <v>Chef Jared Wentworth</v>
      </c>
      <c r="B225" t="str">
        <f>ContactsTable[[#This Row],[Organizations (DropDown)]]</f>
        <v xml:space="preserve">Moody tongue </v>
      </c>
      <c r="C225" t="str" cm="1">
        <f t="array" ref="C225">IF(Interactions!F225 = "", "", IFERROR(_xlfn.TEXTJOIN(",", TRUE, _xlfn._xlws.FILTER($A$5:$A$2214, $B$5:$B$2214 = Interactions!F225)), "No Contacts"))</f>
        <v>Matt, Eddie</v>
      </c>
      <c r="D225" t="str" cm="1">
        <f t="array" ref="D225:E225">IF($C225&lt;&gt;"", _xlfn.TEXTSPLIT($C225, ","), "")</f>
        <v>Matt</v>
      </c>
      <c r="E225" t="str">
        <v xml:space="preserve"> Eddie</v>
      </c>
    </row>
    <row r="226" spans="1:51">
      <c r="A226" t="str">
        <f>ContactsTable[[#This Row],[FULL NAME (FIRST, LAST)]]</f>
        <v>Co-Owner</v>
      </c>
      <c r="B226" t="str">
        <f>ContactsTable[[#This Row],[Organizations (DropDown)]]</f>
        <v>Motor City Soul Food Express</v>
      </c>
      <c r="C226" t="str" cm="1">
        <f t="array" ref="C226">IF(Interactions!F226 = "", "", IFERROR(_xlfn.TEXTJOIN(",", TRUE, _xlfn._xlws.FILTER($A$5:$A$2214, $B$5:$B$2214 = Interactions!F226)), "No Contacts"))</f>
        <v>No Contacts</v>
      </c>
      <c r="D226" t="str" cm="1">
        <f t="array" ref="D226">IF($C226&lt;&gt;"", _xlfn.TEXTSPLIT($C226, ","), "")</f>
        <v>No Contacts</v>
      </c>
    </row>
    <row r="227" spans="1:51">
      <c r="A227" t="str">
        <f>ContactsTable[[#This Row],[FULL NAME (FIRST, LAST)]]</f>
        <v>Co-Ownter</v>
      </c>
      <c r="B227" t="str">
        <f>ContactsTable[[#This Row],[Organizations (DropDown)]]</f>
        <v>Motor City Soul Food Express</v>
      </c>
      <c r="C227" t="str" cm="1">
        <f t="array" ref="C227">IF(Interactions!F227 = "", "", IFERROR(_xlfn.TEXTJOIN(",", TRUE, _xlfn._xlws.FILTER($A$5:$A$2214, $B$5:$B$2214 = Interactions!F227)), "No Contacts"))</f>
        <v>No Contacts</v>
      </c>
      <c r="D227" t="str" cm="1">
        <f t="array" ref="D227">IF($C227&lt;&gt;"", _xlfn.TEXTSPLIT($C227, ","), "")</f>
        <v>No Contacts</v>
      </c>
    </row>
    <row r="228" spans="1:51">
      <c r="A228" t="str">
        <f>ContactsTable[[#This Row],[FULL NAME (FIRST, LAST)]]</f>
        <v>Jay Baron cell 270-227-8423 muggyshideoutr20052gmail.com</v>
      </c>
      <c r="B228" t="str">
        <f>ContactsTable[[#This Row],[Organizations (DropDown)]]</f>
        <v>Mugsy's Hideout Murray</v>
      </c>
      <c r="C228" t="str" cm="1">
        <f t="array" ref="C228">IF(Interactions!F228 = "", "", IFERROR(_xlfn.TEXTJOIN(",", TRUE, _xlfn._xlws.FILTER($A$5:$A$2214, $B$5:$B$2214 = Interactions!F228)), "No Contacts"))</f>
        <v>No Contacts</v>
      </c>
      <c r="D228" t="str" cm="1">
        <f t="array" ref="D228">IF($C228&lt;&gt;"", _xlfn.TEXTSPLIT($C228, ","), "")</f>
        <v>No Contacts</v>
      </c>
    </row>
    <row r="229" spans="1:51">
      <c r="A229" t="str">
        <f>ContactsTable[[#This Row],[FULL NAME (FIRST, LAST)]]</f>
        <v>Duquette Julie</v>
      </c>
      <c r="B229" t="str">
        <f>ContactsTable[[#This Row],[Organizations (DropDown)]]</f>
        <v>Mush Foods</v>
      </c>
      <c r="C229" t="str" cm="1">
        <f t="array" ref="C229">IF(Interactions!F229 = "", "", IFERROR(_xlfn.TEXTJOIN(",", TRUE, _xlfn._xlws.FILTER($A$5:$A$2214, $B$5:$B$2214 = Interactions!F229)), "No Contacts"))</f>
        <v>Dia dame,Lashay,Owner dia</v>
      </c>
      <c r="D229" t="str" cm="1">
        <f t="array" ref="D229:F229">IF($C229&lt;&gt;"", _xlfn.TEXTSPLIT($C229, ","), "")</f>
        <v>Dia dame</v>
      </c>
      <c r="E229" t="str">
        <v>Lashay</v>
      </c>
      <c r="F229" t="str">
        <v>Owner dia</v>
      </c>
    </row>
    <row r="230" spans="1:51">
      <c r="A230" t="str">
        <f>ContactsTable[[#This Row],[FULL NAME (FIRST, LAST)]]</f>
        <v>Binno Joe</v>
      </c>
      <c r="B230" t="str">
        <f>ContactsTable[[#This Row],[Organizations (DropDown)]]</f>
        <v>My Big Fat Shawarma</v>
      </c>
      <c r="C230" t="str" cm="1">
        <f t="array" ref="C230">IF(Interactions!F230 = "", "", IFERROR(_xlfn.TEXTJOIN(",", TRUE, _xlfn._xlws.FILTER($A$5:$A$2214, $B$5:$B$2214 = Interactions!F230)), "No Contacts"))</f>
        <v>No Contacts</v>
      </c>
      <c r="D230" t="str" cm="1">
        <f t="array" ref="D230">IF($C230&lt;&gt;"", _xlfn.TEXTSPLIT($C230, ","), "")</f>
        <v>No Contacts</v>
      </c>
    </row>
    <row r="231" spans="1:51">
      <c r="A231" t="str">
        <f>ContactsTable[[#This Row],[FULL NAME (FIRST, LAST)]]</f>
        <v>Davis jordan</v>
      </c>
      <c r="B231" t="str">
        <f>ContactsTable[[#This Row],[Organizations (DropDown)]]</f>
        <v>Naf Naf Grill</v>
      </c>
      <c r="C231" t="str" cm="1">
        <f t="array" ref="C231">IF(Interactions!F231 = "", "", IFERROR(_xlfn.TEXTJOIN(",", TRUE, _xlfn._xlws.FILTER($A$5:$A$2214, $B$5:$B$2214 = Interactions!F231)), "No Contacts"))</f>
        <v>No Contacts</v>
      </c>
      <c r="D231" t="str" cm="1">
        <f t="array" ref="D231">IF($C231&lt;&gt;"", _xlfn.TEXTSPLIT($C231, ","), "")</f>
        <v>No Contacts</v>
      </c>
    </row>
    <row r="232" spans="1:51">
      <c r="A232" t="str">
        <f>ContactsTable[[#This Row],[FULL NAME (FIRST, LAST)]]</f>
        <v>Bryant kelly</v>
      </c>
      <c r="B232" t="str">
        <f>ContactsTable[[#This Row],[Organizations (DropDown)]]</f>
        <v>National Restaurant Association</v>
      </c>
      <c r="C232" t="str" cm="1">
        <f t="array" ref="C232">IF(Interactions!F232 = "", "", IFERROR(_xlfn.TEXTJOIN(",", TRUE, _xlfn._xlws.FILTER($A$5:$A$2214, $B$5:$B$2214 = Interactions!F232)), "No Contacts"))</f>
        <v>Megan,Steve Testa,Jennifer Fried,Jennifer Fried,Kristen Hettinga,Kristen Hettinga</v>
      </c>
      <c r="D232" t="str" cm="1">
        <f t="array" ref="D232:I232">IF($C232&lt;&gt;"", _xlfn.TEXTSPLIT($C232, ","), "")</f>
        <v>Megan</v>
      </c>
      <c r="E232" t="str">
        <v>Steve Testa</v>
      </c>
      <c r="F232" t="str">
        <v>Jennifer Fried</v>
      </c>
      <c r="G232" t="str">
        <v>Jennifer Fried</v>
      </c>
      <c r="H232" t="str">
        <v>Kristen Hettinga</v>
      </c>
      <c r="I232" t="str">
        <v>Kristen Hettinga</v>
      </c>
    </row>
    <row r="233" spans="1:51">
      <c r="A233" t="str">
        <f>ContactsTable[[#This Row],[FULL NAME (FIRST, LAST)]]</f>
        <v>Dia dame</v>
      </c>
      <c r="B233" t="str">
        <f>ContactsTable[[#This Row],[Organizations (DropDown)]]</f>
        <v>Native Foods</v>
      </c>
      <c r="C233" t="str" cm="1">
        <f t="array" ref="C233">IF(Interactions!F233 = "", "", IFERROR(_xlfn.TEXTJOIN(",", TRUE, _xlfn._xlws.FILTER($A$5:$A$2214, $B$5:$B$2214 = Interactions!F233)), "No Contacts"))</f>
        <v>Megan,Steve Testa,Jennifer Fried,Jennifer Fried,Kristen Hettinga,Kristen Hettinga</v>
      </c>
      <c r="D233" t="str" cm="1">
        <f t="array" ref="D233:I233">IF($C233&lt;&gt;"", _xlfn.TEXTSPLIT($C233, ","), "")</f>
        <v>Megan</v>
      </c>
      <c r="E233" t="str">
        <v>Steve Testa</v>
      </c>
      <c r="F233" t="str">
        <v>Jennifer Fried</v>
      </c>
      <c r="G233" t="str">
        <v>Jennifer Fried</v>
      </c>
      <c r="H233" t="str">
        <v>Kristen Hettinga</v>
      </c>
      <c r="I233" t="str">
        <v>Kristen Hettinga</v>
      </c>
    </row>
    <row r="234" spans="1:51">
      <c r="A234" t="str">
        <f>ContactsTable[[#This Row],[FULL NAME (FIRST, LAST)]]</f>
        <v>Lashay</v>
      </c>
      <c r="B234" t="str">
        <f>ContactsTable[[#This Row],[Organizations (DropDown)]]</f>
        <v>Native Foods</v>
      </c>
      <c r="C234" t="str" cm="1">
        <f t="array" ref="C234">IF(Interactions!F234 = "", "", IFERROR(_xlfn.TEXTJOIN(",", TRUE, _xlfn._xlws.FILTER($A$5:$A$2214, $B$5:$B$2214 = Interactions!F234)), "No Contacts"))</f>
        <v>Megan,Steve Testa,Jennifer Fried,Jennifer Fried,Kristen Hettinga,Kristen Hettinga</v>
      </c>
      <c r="D234" t="str" cm="1">
        <f t="array" ref="D234:I234">IF($C234&lt;&gt;"", _xlfn.TEXTSPLIT($C234, ","), "")</f>
        <v>Megan</v>
      </c>
      <c r="E234" t="str">
        <v>Steve Testa</v>
      </c>
      <c r="F234" t="str">
        <v>Jennifer Fried</v>
      </c>
      <c r="G234" t="str">
        <v>Jennifer Fried</v>
      </c>
      <c r="H234" t="str">
        <v>Kristen Hettinga</v>
      </c>
      <c r="I234" t="str">
        <v>Kristen Hettinga</v>
      </c>
    </row>
    <row r="235" spans="1:51">
      <c r="A235" t="str">
        <f>ContactsTable[[#This Row],[FULL NAME (FIRST, LAST)]]</f>
        <v>Owner dia</v>
      </c>
      <c r="B235" t="str">
        <f>ContactsTable[[#This Row],[Organizations (DropDown)]]</f>
        <v>Native Foods</v>
      </c>
      <c r="C235" t="str" cm="1">
        <f t="array" ref="C235">IF(Interactions!F235 = "", "", IFERROR(_xlfn.TEXTJOIN(",", TRUE, _xlfn._xlws.FILTER($A$5:$A$2214, $B$5:$B$2214 = Interactions!F235)), "No Contacts"))</f>
        <v>Megan,Steve Testa,Jennifer Fried,Jennifer Fried,Kristen Hettinga,Kristen Hettinga</v>
      </c>
      <c r="D235" t="str" cm="1">
        <f t="array" ref="D235:I235">IF($C235&lt;&gt;"", _xlfn.TEXTSPLIT($C235, ","), "")</f>
        <v>Megan</v>
      </c>
      <c r="E235" t="str">
        <v>Steve Testa</v>
      </c>
      <c r="F235" t="str">
        <v>Jennifer Fried</v>
      </c>
      <c r="G235" t="str">
        <v>Jennifer Fried</v>
      </c>
      <c r="H235" t="str">
        <v>Kristen Hettinga</v>
      </c>
      <c r="I235" t="str">
        <v>Kristen Hettinga</v>
      </c>
    </row>
    <row r="236" spans="1:51">
      <c r="A236" t="str">
        <f>ContactsTable[[#This Row],[FULL NAME (FIRST, LAST)]]</f>
        <v>Lija workman</v>
      </c>
      <c r="B236" t="str">
        <f>ContactsTable[[#This Row],[Organizations (DropDown)]]</f>
        <v>Nehemiah's</v>
      </c>
      <c r="C236" t="str" cm="1">
        <f t="array" ref="C236">IF(Interactions!F236 = "", "", IFERROR(_xlfn.TEXTJOIN(",", TRUE, _xlfn._xlws.FILTER($A$5:$A$2214, $B$5:$B$2214 = Interactions!F236)), "No Contacts"))</f>
        <v>No Contacts</v>
      </c>
      <c r="D236" t="str" cm="1">
        <f t="array" ref="D236">IF($C236&lt;&gt;"", _xlfn.TEXTSPLIT($C236, ","), "")</f>
        <v>No Contacts</v>
      </c>
    </row>
    <row r="237" spans="1:51">
      <c r="A237" t="str">
        <f>ContactsTable[[#This Row],[FULL NAME (FIRST, LAST)]]</f>
        <v>Bechle Shelley</v>
      </c>
      <c r="B237" t="str">
        <f>ContactsTable[[#This Row],[Organizations (DropDown)]]</f>
        <v>New Beginnings Restaurant</v>
      </c>
      <c r="C237" t="str" cm="1">
        <f t="array" ref="C237">IF(Interactions!F237 = "", "", IFERROR(_xlfn.TEXTJOIN(",", TRUE, _xlfn._xlws.FILTER($A$5:$A$2214, $B$5:$B$2214 = Interactions!F237)), "No Contacts"))</f>
        <v>Lesa Booker</v>
      </c>
      <c r="D237" t="str" cm="1">
        <f t="array" ref="D237">IF($C237&lt;&gt;"", _xlfn.TEXTSPLIT($C237, ","), "")</f>
        <v>Lesa Booker</v>
      </c>
    </row>
    <row r="238" spans="1:51">
      <c r="A238" t="str">
        <f>ContactsTable[[#This Row],[FULL NAME (FIRST, LAST)]]</f>
        <v>CEO chambers brown</v>
      </c>
      <c r="B238" t="str">
        <f>ContactsTable[[#This Row],[Organizations (DropDown)]]</f>
        <v>Newport Cafe &amp; Go Grocer</v>
      </c>
      <c r="C238" t="str" cm="1">
        <f t="array" ref="C238">IF(Interactions!F238 = "", "", IFERROR(_xlfn.TEXTJOIN(",", TRUE, _xlfn._xlws.FILTER($A$5:$A$2214, $B$5:$B$2214 = Interactions!F238)), "No Contacts"))</f>
        <v>Nick Byanski,Chef Bill Barker,Pat Lyons,Lauren Frazier,Stephen Hess,Chef Megan Punches,Mike Hiskes,Rob Renninger,Rachel Sohovich,Matt Stielow,Mike Hiskes,Jene braden,Sherri Brown,Dana Kinsman,Brandon Girard,Michael Schultz,Darryl White,Miranda Heinrich,Derek Winter,Philip Bakousidis, Michael Gunderson,Jasen Anthony,Jodi Ward,Paula Ball,Kevin Green,Patrick Kaufman,Christine Michel,Kevin Green ,Sam Butler,Dave Hampel,Ryan Treharne,chad bruinsslot,Joe Ihl,Freddy Sheir,Chad Bruinslott,Erin Rogers,Brittany Bradley,Kevin Skukalek,Matt Dalicandro,Maranda Thompson,Lauren Vanryn,alex wagner,Aric Nichols,Martin Hart,Graham Garrett,Ethan Weinberger,Maranda Thompson,Zack Lockhart</v>
      </c>
      <c r="D238" t="str" cm="1">
        <f t="array" ref="D238:AY238">IF($C238&lt;&gt;"", _xlfn.TEXTSPLIT($C238, ","), "")</f>
        <v>Nick Byanski</v>
      </c>
      <c r="E238" t="str">
        <v>Chef Bill Barker</v>
      </c>
      <c r="F238" t="str">
        <v>Pat Lyons</v>
      </c>
      <c r="G238" t="str">
        <v>Lauren Frazier</v>
      </c>
      <c r="H238" t="str">
        <v>Stephen Hess</v>
      </c>
      <c r="I238" t="str">
        <v>Chef Megan Punches</v>
      </c>
      <c r="J238" t="str">
        <v>Mike Hiskes</v>
      </c>
      <c r="K238" t="str">
        <v>Rob Renninger</v>
      </c>
      <c r="L238" t="str">
        <v>Rachel Sohovich</v>
      </c>
      <c r="M238" t="str">
        <v>Matt Stielow</v>
      </c>
      <c r="N238" t="str">
        <v>Mike Hiskes</v>
      </c>
      <c r="O238" t="str">
        <v>Jene braden</v>
      </c>
      <c r="P238" t="str">
        <v>Sherri Brown</v>
      </c>
      <c r="Q238" t="str">
        <v>Dana Kinsman</v>
      </c>
      <c r="R238" t="str">
        <v>Brandon Girard</v>
      </c>
      <c r="S238" t="str">
        <v>Michael Schultz</v>
      </c>
      <c r="T238" t="str">
        <v>Darryl White</v>
      </c>
      <c r="U238" t="str">
        <v>Miranda Heinrich</v>
      </c>
      <c r="V238" t="str">
        <v>Derek Winter</v>
      </c>
      <c r="W238" t="str">
        <v>Philip Bakousidis</v>
      </c>
      <c r="X238" t="str">
        <v> Michael Gunderson</v>
      </c>
      <c r="Y238" t="str">
        <v>Jasen Anthony</v>
      </c>
      <c r="Z238" t="str">
        <v>Jodi Ward</v>
      </c>
      <c r="AA238" t="str">
        <v>Paula Ball</v>
      </c>
      <c r="AB238" t="str">
        <v>Kevin Green</v>
      </c>
      <c r="AC238" t="str">
        <v>Patrick Kaufman</v>
      </c>
      <c r="AD238" t="str">
        <v>Christine Michel</v>
      </c>
      <c r="AE238" t="str">
        <v xml:space="preserve">Kevin Green </v>
      </c>
      <c r="AF238" t="str">
        <v>Sam Butler</v>
      </c>
      <c r="AG238" t="str">
        <v>Dave Hampel</v>
      </c>
      <c r="AH238" t="str">
        <v>Ryan Treharne</v>
      </c>
      <c r="AI238" t="str">
        <v>chad bruinsslot</v>
      </c>
      <c r="AJ238" t="str">
        <v>Joe Ihl</v>
      </c>
      <c r="AK238" t="str">
        <v>Freddy Sheir</v>
      </c>
      <c r="AL238" t="str">
        <v>Chad Bruinslott</v>
      </c>
      <c r="AM238" t="str">
        <v>Erin Rogers</v>
      </c>
      <c r="AN238" t="str">
        <v>Brittany Bradley</v>
      </c>
      <c r="AO238" t="str">
        <v>Kevin Skukalek</v>
      </c>
      <c r="AP238" t="str">
        <v>Matt Dalicandro</v>
      </c>
      <c r="AQ238" t="str">
        <v>Maranda Thompson</v>
      </c>
      <c r="AR238" t="str">
        <v>Lauren Vanryn</v>
      </c>
      <c r="AS238" t="str">
        <v>alex wagner</v>
      </c>
      <c r="AT238" t="str">
        <v>Aric Nichols</v>
      </c>
      <c r="AU238" t="str">
        <v>Martin Hart</v>
      </c>
      <c r="AV238" t="str">
        <v>Graham Garrett</v>
      </c>
      <c r="AW238" t="str">
        <v>Ethan Weinberger</v>
      </c>
      <c r="AX238" t="str">
        <v>Maranda Thompson</v>
      </c>
      <c r="AY238" t="str">
        <v>Zack Lockhart</v>
      </c>
    </row>
    <row r="239" spans="1:51">
      <c r="A239" t="str">
        <f>ContactsTable[[#This Row],[FULL NAME (FIRST, LAST)]]</f>
        <v>Sanders Desiree</v>
      </c>
      <c r="B239" t="str">
        <f>ContactsTable[[#This Row],[Organizations (DropDown)]]</f>
        <v>Newport Cafe &amp; Go Grocer</v>
      </c>
      <c r="C239" t="str" cm="1">
        <f t="array" ref="C239">IF(Interactions!F239 = "", "", IFERROR(_xlfn.TEXTJOIN(",", TRUE, _xlfn._xlws.FILTER($A$5:$A$2214, $B$5:$B$2214 = Interactions!F239)), "No Contacts"))</f>
        <v>No Contacts</v>
      </c>
      <c r="D239" t="str" cm="1">
        <f t="array" ref="D239">IF($C239&lt;&gt;"", _xlfn.TEXTSPLIT($C239, ","), "")</f>
        <v>No Contacts</v>
      </c>
    </row>
    <row r="240" spans="1:51">
      <c r="A240" t="str">
        <f>ContactsTable[[#This Row],[FULL NAME (FIRST, LAST)]]</f>
        <v>Rintelman Joe</v>
      </c>
      <c r="B240" t="str">
        <f>ContactsTable[[#This Row],[Organizations (DropDown)]]</f>
        <v>Noble DQ</v>
      </c>
      <c r="C240" t="str" cm="1">
        <f t="array" ref="C240">IF(Interactions!F240 = "", "", IFERROR(_xlfn.TEXTJOIN(",", TRUE, _xlfn._xlws.FILTER($A$5:$A$2214, $B$5:$B$2214 = Interactions!F240)), "No Contacts"))</f>
        <v>Patrick  Gibson 231.410.8730 jordan ,Kevin Cruz,Brenda Nelson,Rajeev Patgaonkar,Rebecca Selesky</v>
      </c>
      <c r="D240" t="str" cm="1">
        <f t="array" ref="D240:H240">IF($C240&lt;&gt;"", _xlfn.TEXTSPLIT($C240, ","), "")</f>
        <v xml:space="preserve">Patrick  Gibson 231.410.8730 jordan </v>
      </c>
      <c r="E240" t="str">
        <v>Kevin Cruz</v>
      </c>
      <c r="F240" t="str">
        <v>Brenda Nelson</v>
      </c>
      <c r="G240" t="str">
        <v>Rajeev Patgaonkar</v>
      </c>
      <c r="H240" t="str">
        <v>Rebecca Selesky</v>
      </c>
    </row>
    <row r="241" spans="1:5">
      <c r="A241" t="str">
        <f>ContactsTable[[#This Row],[FULL NAME (FIRST, LAST)]]</f>
        <v>Hooper Amanda</v>
      </c>
      <c r="B241" t="str">
        <f>ContactsTable[[#This Row],[Organizations (DropDown)]]</f>
        <v>NorthAmerican Concessions</v>
      </c>
      <c r="C241" t="str" cm="1">
        <f t="array" ref="C241">IF(Interactions!F241 = "", "", IFERROR(_xlfn.TEXTJOIN(",", TRUE, _xlfn._xlws.FILTER($A$5:$A$2214, $B$5:$B$2214 = Interactions!F241)), "No Contacts"))</f>
        <v>No Contacts</v>
      </c>
      <c r="D241" t="str" cm="1">
        <f t="array" ref="D241">IF($C241&lt;&gt;"", _xlfn.TEXTSPLIT($C241, ","), "")</f>
        <v>No Contacts</v>
      </c>
    </row>
    <row r="242" spans="1:5">
      <c r="A242" t="str">
        <f>ContactsTable[[#This Row],[FULL NAME (FIRST, LAST)]]</f>
        <v>Leal angel</v>
      </c>
      <c r="B242" t="str">
        <f>ContactsTable[[#This Row],[Organizations (DropDown)]]</f>
        <v>NorthAmerican Concessions</v>
      </c>
      <c r="C242" t="str" cm="1">
        <f t="array" ref="C242">IF(Interactions!F242 = "", "", IFERROR(_xlfn.TEXTJOIN(",", TRUE, _xlfn._xlws.FILTER($A$5:$A$2214, $B$5:$B$2214 = Interactions!F242)), "No Contacts"))</f>
        <v>No Contacts</v>
      </c>
      <c r="D242" t="str" cm="1">
        <f t="array" ref="D242">IF($C242&lt;&gt;"", _xlfn.TEXTSPLIT($C242, ","), "")</f>
        <v>No Contacts</v>
      </c>
    </row>
    <row r="243" spans="1:5">
      <c r="A243" t="str">
        <f>ContactsTable[[#This Row],[FULL NAME (FIRST, LAST)]]</f>
        <v>Trujillo Lucero</v>
      </c>
      <c r="B243" t="str">
        <f>ContactsTable[[#This Row],[Organizations (DropDown)]]</f>
        <v>NorthAmerican Concessions</v>
      </c>
      <c r="C243" t="str" cm="1">
        <f t="array" ref="C243">IF(Interactions!F243 = "", "", IFERROR(_xlfn.TEXTJOIN(",", TRUE, _xlfn._xlws.FILTER($A$5:$A$2214, $B$5:$B$2214 = Interactions!F243)), "No Contacts"))</f>
        <v>No Contacts</v>
      </c>
      <c r="D243" t="str" cm="1">
        <f t="array" ref="D243">IF($C243&lt;&gt;"", _xlfn.TEXTSPLIT($C243, ","), "")</f>
        <v>No Contacts</v>
      </c>
    </row>
    <row r="244" spans="1:5">
      <c r="A244" t="str">
        <f>ContactsTable[[#This Row],[FULL NAME (FIRST, LAST)]]</f>
        <v>Matthusen dale</v>
      </c>
      <c r="B244" t="str">
        <f>ContactsTable[[#This Row],[Organizations (DropDown)]]</f>
        <v>Nu Bistro</v>
      </c>
      <c r="C244" t="str" cm="1">
        <f t="array" ref="C244">IF(Interactions!F244 = "", "", IFERROR(_xlfn.TEXTJOIN(",", TRUE, _xlfn._xlws.FILTER($A$5:$A$2214, $B$5:$B$2214 = Interactions!F244)), "No Contacts"))</f>
        <v>No Contacts</v>
      </c>
      <c r="D244" t="str" cm="1">
        <f t="array" ref="D244">IF($C244&lt;&gt;"", _xlfn.TEXTSPLIT($C244, ","), "")</f>
        <v>No Contacts</v>
      </c>
    </row>
    <row r="245" spans="1:5">
      <c r="A245" t="str">
        <f>ContactsTable[[#This Row],[FULL NAME (FIRST, LAST)]]</f>
        <v>Salman sam</v>
      </c>
      <c r="B245" t="str">
        <f>ContactsTable[[#This Row],[Organizations (DropDown)]]</f>
        <v>NU WAVE</v>
      </c>
      <c r="C245" t="str" cm="1">
        <f t="array" ref="C245">IF(Interactions!F245 = "", "", IFERROR(_xlfn.TEXTJOIN(",", TRUE, _xlfn._xlws.FILTER($A$5:$A$2214, $B$5:$B$2214 = Interactions!F245)), "No Contacts"))</f>
        <v>No Contacts</v>
      </c>
      <c r="D245" t="str" cm="1">
        <f t="array" ref="D245">IF($C245&lt;&gt;"", _xlfn.TEXTSPLIT($C245, ","), "")</f>
        <v>No Contacts</v>
      </c>
    </row>
    <row r="246" spans="1:5">
      <c r="A246" t="str">
        <f>ContactsTable[[#This Row],[FULL NAME (FIRST, LAST)]]</f>
        <v xml:space="preserve">Joshua Blevins-GM </v>
      </c>
      <c r="B246" t="str">
        <f>ContactsTable[[#This Row],[Organizations (DropDown)]]</f>
        <v xml:space="preserve">Old Irving brewing Company </v>
      </c>
      <c r="C246" t="str" cm="1">
        <f t="array" ref="C246">IF(Interactions!F246 = "", "", IFERROR(_xlfn.TEXTJOIN(",", TRUE, _xlfn._xlws.FILTER($A$5:$A$2214, $B$5:$B$2214 = Interactions!F246)), "No Contacts"))</f>
        <v>Andrew Hubbell,Andrew Hubbell</v>
      </c>
      <c r="D246" t="str" cm="1">
        <f t="array" ref="D246:E246">IF($C246&lt;&gt;"", _xlfn.TEXTSPLIT($C246, ","), "")</f>
        <v>Andrew Hubbell</v>
      </c>
      <c r="E246" t="str">
        <v>Andrew Hubbell</v>
      </c>
    </row>
    <row r="247" spans="1:5">
      <c r="A247" t="str">
        <f>ContactsTable[[#This Row],[FULL NAME (FIRST, LAST)]]</f>
        <v>Mazarakos alex</v>
      </c>
      <c r="B247" t="str">
        <f>ContactsTable[[#This Row],[Organizations (DropDown)]]</f>
        <v>Olivers Bar &amp; Grill</v>
      </c>
      <c r="C247" t="str" cm="1">
        <f t="array" ref="C247">IF(Interactions!F247 = "", "", IFERROR(_xlfn.TEXTJOIN(",", TRUE, _xlfn._xlws.FILTER($A$5:$A$2214, $B$5:$B$2214 = Interactions!F247)), "No Contacts"))</f>
        <v>Chef Jarrod</v>
      </c>
      <c r="D247" t="str" cm="1">
        <f t="array" ref="D247">IF($C247&lt;&gt;"", _xlfn.TEXTSPLIT($C247, ","), "")</f>
        <v>Chef Jarrod</v>
      </c>
    </row>
    <row r="248" spans="1:5">
      <c r="A248" t="str">
        <f>ContactsTable[[#This Row],[FULL NAME (FIRST, LAST)]]</f>
        <v>Cook meyer</v>
      </c>
      <c r="B248" t="str">
        <f>ContactsTable[[#This Row],[Organizations (DropDown)]]</f>
        <v>One Hope United</v>
      </c>
      <c r="C248" t="str" cm="1">
        <f t="array" ref="C248">IF(Interactions!F248 = "", "", IFERROR(_xlfn.TEXTJOIN(",", TRUE, _xlfn._xlws.FILTER($A$5:$A$2214, $B$5:$B$2214 = Interactions!F248)), "No Contacts"))</f>
        <v>terry and shannon</v>
      </c>
      <c r="D248" t="str" cm="1">
        <f t="array" ref="D248">IF($C248&lt;&gt;"", _xlfn.TEXTSPLIT($C248, ","), "")</f>
        <v>terry and shannon</v>
      </c>
    </row>
    <row r="249" spans="1:5">
      <c r="A249" t="str">
        <f>ContactsTable[[#This Row],[FULL NAME (FIRST, LAST)]]</f>
        <v>Lead Cook snow</v>
      </c>
      <c r="B249" t="str">
        <f>ContactsTable[[#This Row],[Organizations (DropDown)]]</f>
        <v>One Hope United</v>
      </c>
      <c r="C249" t="str" cm="1">
        <f t="array" ref="C249">IF(Interactions!F249 = "", "", IFERROR(_xlfn.TEXTJOIN(",", TRUE, _xlfn._xlws.FILTER($A$5:$A$2214, $B$5:$B$2214 = Interactions!F249)), "No Contacts"))</f>
        <v>No Contacts</v>
      </c>
      <c r="D249" t="str" cm="1">
        <f t="array" ref="D249">IF($C249&lt;&gt;"", _xlfn.TEXTSPLIT($C249, ","), "")</f>
        <v>No Contacts</v>
      </c>
    </row>
    <row r="250" spans="1:5">
      <c r="A250" t="str">
        <f>ContactsTable[[#This Row],[FULL NAME (FIRST, LAST)]]</f>
        <v>Chef Paul Kahan</v>
      </c>
      <c r="B250" t="str">
        <f>ContactsTable[[#This Row],[Organizations (DropDown)]]</f>
        <v>ONE OFF HOSPITALITY</v>
      </c>
      <c r="C250" t="str" cm="1">
        <f t="array" ref="C250">IF(Interactions!F618 = "", "", IFERROR(_xlfn.TEXTJOIN(",", TRUE, _xlfn._xlws.FILTER($A$5:$A$2214, $B$5:$B$2214 = Interactions!F618)), "No Contacts"))</f>
        <v>No Contacts</v>
      </c>
      <c r="D250" t="str" cm="1">
        <f t="array" ref="D250">IF($C250&lt;&gt;"", _xlfn.TEXTSPLIT($C250, ","), "")</f>
        <v>No Contacts</v>
      </c>
    </row>
    <row r="251" spans="1:5">
      <c r="A251" t="str">
        <f>ContactsTable[[#This Row],[FULL NAME (FIRST, LAST)]]</f>
        <v>Chef Tony D</v>
      </c>
      <c r="B251" t="str">
        <f>ContactsTable[[#This Row],[Organizations (DropDown)]]</f>
        <v>ONE OFF HOSPITALITY</v>
      </c>
      <c r="C251" t="s">
        <v>3881</v>
      </c>
      <c r="D251" t="str" cm="1">
        <f t="array" ref="D251">IF($C251&lt;&gt;"", _xlfn.TEXTSPLIT($C251, ","), "")</f>
        <v>No Contacts</v>
      </c>
    </row>
    <row r="252" spans="1:5">
      <c r="A252" t="str">
        <f>ContactsTable[[#This Row],[FULL NAME (FIRST, LAST)]]</f>
        <v>GFS</v>
      </c>
      <c r="B252" t="str">
        <f>ContactsTable[[#This Row],[Organizations (DropDown)]]</f>
        <v>ONLY FRIES FOOD TRUCK BG</v>
      </c>
      <c r="C252" t="s">
        <v>3881</v>
      </c>
      <c r="D252" t="str" cm="1">
        <f t="array" ref="D252">IF($C252&lt;&gt;"", _xlfn.TEXTSPLIT($C252, ","), "")</f>
        <v>No Contacts</v>
      </c>
    </row>
    <row r="253" spans="1:5">
      <c r="A253" t="str">
        <f>ContactsTable[[#This Row],[FULL NAME (FIRST, LAST)]]</f>
        <v xml:space="preserve">Gitler Karen </v>
      </c>
      <c r="B253" t="str">
        <f>ContactsTable[[#This Row],[Organizations (DropDown)]]</f>
        <v>Original Bagel &amp; Bialy</v>
      </c>
      <c r="C253" t="s">
        <v>3881</v>
      </c>
      <c r="D253" t="str" cm="1">
        <f t="array" ref="D253">IF($C253&lt;&gt;"", _xlfn.TEXTSPLIT($C253, ","), "")</f>
        <v>No Contacts</v>
      </c>
    </row>
    <row r="254" spans="1:5">
      <c r="A254" t="str">
        <f>ContactsTable[[#This Row],[FULL NAME (FIRST, LAST)]]</f>
        <v>Chef Noah Sandoval-owner</v>
      </c>
      <c r="B254" t="str">
        <f>ContactsTable[[#This Row],[Organizations (DropDown)]]</f>
        <v>ORIOLE</v>
      </c>
      <c r="C254" t="s">
        <v>3881</v>
      </c>
      <c r="D254" t="str" cm="1">
        <f t="array" ref="D254">IF($C254&lt;&gt;"", _xlfn.TEXTSPLIT($C254, ","), "")</f>
        <v>No Contacts</v>
      </c>
    </row>
    <row r="255" spans="1:5">
      <c r="A255" t="str">
        <f>ContactsTable[[#This Row],[FULL NAME (FIRST, LAST)]]</f>
        <v>Lesa Holford</v>
      </c>
      <c r="B255" t="str">
        <f>ContactsTable[[#This Row],[Organizations (DropDown)]]</f>
        <v>The Ohio State U</v>
      </c>
      <c r="C255" t="s">
        <v>3881</v>
      </c>
      <c r="D255" t="str" cm="1">
        <f t="array" ref="D255">IF($C255&lt;&gt;"", _xlfn.TEXTSPLIT($C255, ","), "")</f>
        <v>No Contacts</v>
      </c>
    </row>
    <row r="256" spans="1:5">
      <c r="A256" t="str">
        <f>ContactsTable[[#This Row],[FULL NAME (FIRST, LAST)]]</f>
        <v xml:space="preserve">USF Brian Mish </v>
      </c>
      <c r="B256" t="str">
        <f>ContactsTable[[#This Row],[Organizations (DropDown)]]</f>
        <v>Pappas</v>
      </c>
      <c r="C256" t="s">
        <v>3514</v>
      </c>
      <c r="D256" t="str" cm="1">
        <f t="array" ref="D256">IF($C256&lt;&gt;"", _xlfn.TEXTSPLIT($C256, ","), "")</f>
        <v>Lesa Booker</v>
      </c>
    </row>
    <row r="257" spans="1:47">
      <c r="A257" t="str">
        <f>ContactsTable[[#This Row],[FULL NAME (FIRST, LAST)]]</f>
        <v>Chef Rick Tramonto</v>
      </c>
      <c r="B257" t="str">
        <f>ContactsTable[[#This Row],[Organizations (DropDown)]]</f>
        <v>Parker restaurant Group</v>
      </c>
      <c r="C257" t="s">
        <v>3882</v>
      </c>
      <c r="D257" t="str" cm="1">
        <f t="array" ref="D257:AU257">IF($C257&lt;&gt;"", _xlfn.TEXTSPLIT($C257, ","), "")</f>
        <v>Nick Byanski</v>
      </c>
      <c r="E257" t="str">
        <v>Chef Bill Barker</v>
      </c>
      <c r="F257" t="str">
        <v>Pat Lyons</v>
      </c>
      <c r="G257" t="str">
        <v>Lauren Frazier</v>
      </c>
      <c r="H257" t="str">
        <v>Stephen Hess</v>
      </c>
      <c r="I257" t="str">
        <v>Chef Megan Punches</v>
      </c>
      <c r="J257" t="str">
        <v>Mike Hiskes</v>
      </c>
      <c r="K257" t="str">
        <v>Rob Renninger</v>
      </c>
      <c r="L257" t="str">
        <v>Rachel Sohovich</v>
      </c>
      <c r="M257" t="str">
        <v>Matt Stielow</v>
      </c>
      <c r="N257" t="str">
        <v>Mike Hiskes</v>
      </c>
      <c r="O257" t="str">
        <v>Jene braden</v>
      </c>
      <c r="P257" t="str">
        <v>Sherri Brown</v>
      </c>
      <c r="Q257" t="str">
        <v>Dana Kinsman</v>
      </c>
      <c r="R257" t="str">
        <v>Brandon Girard</v>
      </c>
      <c r="S257" t="str">
        <v>Michael Schultz</v>
      </c>
      <c r="T257" t="str">
        <v>Darryl White</v>
      </c>
      <c r="U257" t="str">
        <v>Miranda Heinrich</v>
      </c>
      <c r="V257" t="str">
        <v>Derek Winter</v>
      </c>
      <c r="W257" t="str">
        <v>Philip Bakousidis</v>
      </c>
      <c r="X257" t="str">
        <v> Michael Gunderson</v>
      </c>
      <c r="Y257" t="str">
        <v>Jasen Anthony</v>
      </c>
      <c r="Z257" t="str">
        <v>Jodi Ward</v>
      </c>
      <c r="AA257" t="str">
        <v>Paula Ball</v>
      </c>
      <c r="AB257" t="str">
        <v>Kevin Green</v>
      </c>
      <c r="AC257" t="str">
        <v>Patrick Kaufman</v>
      </c>
      <c r="AD257" t="str">
        <v>Christine Michel</v>
      </c>
      <c r="AE257" t="str">
        <v xml:space="preserve">Kevin Green </v>
      </c>
      <c r="AF257" t="str">
        <v>Sam Butler</v>
      </c>
      <c r="AG257" t="str">
        <v>Dave Hampel</v>
      </c>
      <c r="AH257" t="str">
        <v>Ryan Treharne</v>
      </c>
      <c r="AI257" t="str">
        <v>chad bruinsslot</v>
      </c>
      <c r="AJ257" t="str">
        <v>Joe Ihl</v>
      </c>
      <c r="AK257" t="str">
        <v>Freddy Sheir</v>
      </c>
      <c r="AL257" t="str">
        <v>Chad Bruinslott</v>
      </c>
      <c r="AM257" t="str">
        <v>Erin Rogers</v>
      </c>
      <c r="AN257" t="str">
        <v>Brittany Bradley</v>
      </c>
      <c r="AO257" t="str">
        <v>Kevin Skukalek</v>
      </c>
      <c r="AP257" t="str">
        <v>Matt Dalicandro</v>
      </c>
      <c r="AQ257" t="str">
        <v>Maranda Thompson</v>
      </c>
      <c r="AR257" t="str">
        <v>Lauren Vanryn</v>
      </c>
      <c r="AS257" t="str">
        <v>alex wagner</v>
      </c>
      <c r="AT257" t="str">
        <v>Aric Nichols</v>
      </c>
      <c r="AU257" t="str">
        <v>Martin Hart</v>
      </c>
    </row>
    <row r="258" spans="1:47">
      <c r="A258" t="str">
        <f>ContactsTable[[#This Row],[FULL NAME (FIRST, LAST)]]</f>
        <v>Charlie</v>
      </c>
      <c r="B258" t="str">
        <f>ContactsTable[[#This Row],[Organizations (DropDown)]]</f>
        <v>Parkhurst Dining</v>
      </c>
      <c r="C258" t="s">
        <v>3881</v>
      </c>
      <c r="D258" t="str" cm="1">
        <f t="array" ref="D258">IF($C258&lt;&gt;"", _xlfn.TEXTSPLIT($C258, ","), "")</f>
        <v>No Contacts</v>
      </c>
    </row>
    <row r="259" spans="1:47">
      <c r="A259">
        <f>ContactsTable[[#This Row],[FULL NAME (FIRST, LAST)]]</f>
        <v>0</v>
      </c>
      <c r="B259">
        <f>ContactsTable[[#This Row],[Organizations (DropDown)]]</f>
        <v>0</v>
      </c>
      <c r="C259" t="s">
        <v>3883</v>
      </c>
      <c r="D259" t="str" cm="1">
        <f t="array" ref="D259:H259">IF($C259&lt;&gt;"", _xlfn.TEXTSPLIT($C259, ","), "")</f>
        <v xml:space="preserve">Patrick  Gibson 231.410.8730 jordan </v>
      </c>
      <c r="E259" t="str">
        <v>Kevin Cruz</v>
      </c>
      <c r="F259" t="str">
        <v>Brenda Nelson</v>
      </c>
      <c r="G259" t="str">
        <v>Rajeev Patgaonkar</v>
      </c>
      <c r="H259" t="str">
        <v>Rebecca Selesky</v>
      </c>
    </row>
    <row r="260" spans="1:47">
      <c r="A260" t="str">
        <f>ContactsTable[[#This Row],[FULL NAME (FIRST, LAST)]]</f>
        <v>Altstadt jennifer</v>
      </c>
      <c r="B260" t="str">
        <f>ContactsTable[[#This Row],[Organizations (DropDown)]]</f>
        <v>Parts Town</v>
      </c>
      <c r="C260" t="s">
        <v>3884</v>
      </c>
      <c r="D260" t="str" cm="1">
        <f t="array" ref="D260:H260">IF($C260&lt;&gt;"", _xlfn.TEXTSPLIT($C260, ","), "")</f>
        <v>Nikki Goodman</v>
      </c>
      <c r="E260" t="str">
        <v>Shawn Duggan</v>
      </c>
      <c r="F260" t="str">
        <v>Jae Craycraft</v>
      </c>
      <c r="G260" t="str">
        <v>Gary Shelton</v>
      </c>
      <c r="H260" t="str">
        <v>Shawn Duggan</v>
      </c>
    </row>
    <row r="261" spans="1:47">
      <c r="A261" t="str">
        <f>ContactsTable[[#This Row],[FULL NAME (FIRST, LAST)]]</f>
        <v>Townsend Taylor</v>
      </c>
      <c r="B261" t="str">
        <f>ContactsTable[[#This Row],[Organizations (DropDown)]]</f>
        <v>Paulie Gee’s</v>
      </c>
      <c r="C261" t="s">
        <v>3440</v>
      </c>
      <c r="D261" t="str" cm="1">
        <f t="array" ref="D261">IF($C261&lt;&gt;"", _xlfn.TEXTSPLIT($C261, ","), "")</f>
        <v>Chef Leslie Irvin</v>
      </c>
    </row>
    <row r="262" spans="1:47">
      <c r="A262" t="str">
        <f>ContactsTable[[#This Row],[FULL NAME (FIRST, LAST)]]</f>
        <v>Drabkin danielle</v>
      </c>
      <c r="B262" t="str">
        <f>ContactsTable[[#This Row],[Organizations (DropDown)]]</f>
        <v>Pear Chef</v>
      </c>
      <c r="C262" t="s">
        <v>3885</v>
      </c>
      <c r="D262" t="str" cm="1">
        <f t="array" ref="D262:E262">IF($C262&lt;&gt;"", _xlfn.TEXTSPLIT($C262, ","), "")</f>
        <v>Naveen Rajagopal</v>
      </c>
      <c r="E262" t="str">
        <v>Ben Flores</v>
      </c>
    </row>
    <row r="263" spans="1:47">
      <c r="A263" t="str">
        <f>ContactsTable[[#This Row],[FULL NAME (FIRST, LAST)]]</f>
        <v>Nicky P</v>
      </c>
      <c r="B263" t="str">
        <f>ContactsTable[[#This Row],[Organizations (DropDown)]]</f>
        <v>Pepino's</v>
      </c>
      <c r="C263" t="s">
        <v>3886</v>
      </c>
      <c r="D263" t="str" cm="1">
        <f t="array" ref="D263:E263">IF($C263&lt;&gt;"", _xlfn.TEXTSPLIT($C263, ","), "")</f>
        <v xml:space="preserve">Justin </v>
      </c>
      <c r="E263" t="str">
        <v>Joan Bauman</v>
      </c>
    </row>
    <row r="264" spans="1:47">
      <c r="A264" t="str">
        <f>ContactsTable[[#This Row],[FULL NAME (FIRST, LAST)]]</f>
        <v>Manager, Govt Affairs hurtado</v>
      </c>
      <c r="B264" t="str">
        <f>ContactsTable[[#This Row],[Organizations (DropDown)]]</f>
        <v>PepsiCo</v>
      </c>
      <c r="C264" t="s">
        <v>3244</v>
      </c>
      <c r="D264" t="str" cm="1">
        <f t="array" ref="D264">IF($C264&lt;&gt;"", _xlfn.TEXTSPLIT($C264, ","), "")</f>
        <v>Ched Brent</v>
      </c>
    </row>
    <row r="265" spans="1:47">
      <c r="A265" t="str">
        <f>ContactsTable[[#This Row],[FULL NAME (FIRST, LAST)]]</f>
        <v>Valladolid leo</v>
      </c>
      <c r="B265" t="str">
        <f>ContactsTable[[#This Row],[Organizations (DropDown)]]</f>
        <v>Pescadon</v>
      </c>
      <c r="C265" t="s">
        <v>3881</v>
      </c>
      <c r="D265" t="str" cm="1">
        <f t="array" ref="D265">IF($C265&lt;&gt;"", _xlfn.TEXTSPLIT($C265, ","), "")</f>
        <v>No Contacts</v>
      </c>
    </row>
    <row r="266" spans="1:47">
      <c r="A266" t="str">
        <f>ContactsTable[[#This Row],[FULL NAME (FIRST, LAST)]]</f>
        <v>Jordan Gottlieb</v>
      </c>
      <c r="B266" t="str">
        <f>ContactsTable[[#This Row],[Organizations (DropDown)]]</f>
        <v>PFG=Jordan Gottlieb</v>
      </c>
      <c r="C266" t="s">
        <v>3881</v>
      </c>
      <c r="D266" t="str" cm="1">
        <f t="array" ref="D266">IF($C266&lt;&gt;"", _xlfn.TEXTSPLIT($C266, ","), "")</f>
        <v>No Contacts</v>
      </c>
    </row>
    <row r="267" spans="1:47">
      <c r="A267" t="str">
        <f>ContactsTable[[#This Row],[FULL NAME (FIRST, LAST)]]</f>
        <v>Keith stucker</v>
      </c>
      <c r="B267" t="str">
        <f>ContactsTable[[#This Row],[Organizations (DropDown)]]</f>
        <v>Pier 48 Indy, LLC</v>
      </c>
      <c r="C267" t="s">
        <v>2804</v>
      </c>
      <c r="D267" t="str" cm="1">
        <f t="array" ref="D267">IF($C267&lt;&gt;"", _xlfn.TEXTSPLIT($C267, ","), "")</f>
        <v xml:space="preserve">Ashley Sargent </v>
      </c>
    </row>
    <row r="268" spans="1:47">
      <c r="A268" t="str">
        <f>ContactsTable[[#This Row],[FULL NAME (FIRST, LAST)]]</f>
        <v>Chefs Cesar, Ryan.d, Pedro.c, Nicole</v>
      </c>
      <c r="B268" t="str">
        <f>ContactsTable[[#This Row],[Organizations (DropDown)]]</f>
        <v>Pinstripes</v>
      </c>
      <c r="C268" t="s">
        <v>3881</v>
      </c>
      <c r="D268" t="str" cm="1">
        <f t="array" ref="D268">IF($C268&lt;&gt;"", _xlfn.TEXTSPLIT($C268, ","), "")</f>
        <v>No Contacts</v>
      </c>
    </row>
    <row r="269" spans="1:47">
      <c r="A269" t="str">
        <f>ContactsTable[[#This Row],[FULL NAME (FIRST, LAST)]]</f>
        <v>Hady</v>
      </c>
      <c r="B269" t="str">
        <f>ContactsTable[[#This Row],[Organizations (DropDown)]]</f>
        <v>Pita Inn</v>
      </c>
      <c r="C269" t="s">
        <v>3881</v>
      </c>
      <c r="D269" t="str" cm="1">
        <f t="array" ref="D269">IF($C269&lt;&gt;"", _xlfn.TEXTSPLIT($C269, ","), "")</f>
        <v>No Contacts</v>
      </c>
    </row>
    <row r="270" spans="1:47">
      <c r="A270" t="str">
        <f>ContactsTable[[#This Row],[FULL NAME (FIRST, LAST)]]</f>
        <v xml:space="preserve">Exec chef Elton Mann and  Brady Cohen GM </v>
      </c>
      <c r="B270" t="str">
        <f>ContactsTable[[#This Row],[Organizations (DropDown)]]</f>
        <v>Planks Tavern on the Water</v>
      </c>
      <c r="C270" t="s">
        <v>3881</v>
      </c>
      <c r="D270" t="str" cm="1">
        <f t="array" ref="D270">IF($C270&lt;&gt;"", _xlfn.TEXTSPLIT($C270, ","), "")</f>
        <v>No Contacts</v>
      </c>
    </row>
    <row r="271" spans="1:47">
      <c r="A271" t="str">
        <f>ContactsTable[[#This Row],[FULL NAME (FIRST, LAST)]]</f>
        <v>Brady Cohen</v>
      </c>
      <c r="B271" t="str">
        <f>ContactsTable[[#This Row],[Organizations (DropDown)]]</f>
        <v>Planks Tavern on the Water</v>
      </c>
      <c r="C271" t="e" cm="1">
        <f t="array" ref="C271">IF(Interactions!#REF! = "", "", IFERROR(_xlfn.TEXTJOIN(",", TRUE, _xlfn._xlws.FILTER($A$5:$A$2214, $B$5:$B$2214 = Interactions!#REF!)), "No Contacts"))</f>
        <v>#REF!</v>
      </c>
      <c r="D271" t="e" cm="1">
        <f t="array" ref="D271">IF($C271&lt;&gt;"", _xlfn.TEXTSPLIT($C271, ","), "")</f>
        <v>#REF!</v>
      </c>
    </row>
    <row r="272" spans="1:47">
      <c r="A272" t="str">
        <f>ContactsTable[[#This Row],[FULL NAME (FIRST, LAST)]]</f>
        <v>Bartlett taiana</v>
      </c>
      <c r="B272" t="str">
        <f>ContactsTable[[#This Row],[Organizations (DropDown)]]</f>
        <v>Plantastic Indy</v>
      </c>
      <c r="C272" t="e" cm="1">
        <f t="array" ref="C272">IF(Interactions!#REF! = "", "", IFERROR(_xlfn.TEXTJOIN(",", TRUE, _xlfn._xlws.FILTER($A$5:$A$2214, $B$5:$B$2214 = Interactions!#REF!)), "No Contacts"))</f>
        <v>#REF!</v>
      </c>
      <c r="D272" t="e" cm="1">
        <f t="array" ref="D272">IF($C272&lt;&gt;"", _xlfn.TEXTSPLIT($C272, ","), "")</f>
        <v>#REF!</v>
      </c>
    </row>
    <row r="273" spans="1:4">
      <c r="A273" t="str">
        <f>ContactsTable[[#This Row],[FULL NAME (FIRST, LAST)]]</f>
        <v>Borkovec kyle</v>
      </c>
      <c r="B273" t="str">
        <f>ContactsTable[[#This Row],[Organizations (DropDown)]]</f>
        <v>Planteneers</v>
      </c>
      <c r="C273" t="s">
        <v>3881</v>
      </c>
      <c r="D273" t="str" cm="1">
        <f t="array" ref="D273">IF($C273&lt;&gt;"", _xlfn.TEXTSPLIT($C273, ","), "")</f>
        <v>No Contacts</v>
      </c>
    </row>
    <row r="274" spans="1:4">
      <c r="A274" t="str">
        <f>ContactsTable[[#This Row],[FULL NAME (FIRST, LAST)]]</f>
        <v>Henry samuel</v>
      </c>
      <c r="B274" t="str">
        <f>ContactsTable[[#This Row],[Organizations (DropDown)]]</f>
        <v>Planteneers</v>
      </c>
      <c r="C274" t="s">
        <v>3881</v>
      </c>
      <c r="D274" t="str" cm="1">
        <f t="array" ref="D274">IF($C274&lt;&gt;"", _xlfn.TEXTSPLIT($C274, ","), "")</f>
        <v>No Contacts</v>
      </c>
    </row>
    <row r="275" spans="1:4">
      <c r="A275" t="str">
        <f>ContactsTable[[#This Row],[FULL NAME (FIRST, LAST)]]</f>
        <v>Montanez Tatiana</v>
      </c>
      <c r="B275" t="str">
        <f>ContactsTable[[#This Row],[Organizations (DropDown)]]</f>
        <v>Planteneers</v>
      </c>
      <c r="C275" t="s">
        <v>3881</v>
      </c>
      <c r="D275" t="str" cm="1">
        <f t="array" ref="D275">IF($C275&lt;&gt;"", _xlfn.TEXTSPLIT($C275, ","), "")</f>
        <v>No Contacts</v>
      </c>
    </row>
    <row r="276" spans="1:4">
      <c r="A276" t="str">
        <f>ContactsTable[[#This Row],[FULL NAME (FIRST, LAST)]]</f>
        <v xml:space="preserve">Chefs owner Art and Chelsea Jackson </v>
      </c>
      <c r="B276" t="str">
        <f>ContactsTable[[#This Row],[Organizations (DropDown)]]</f>
        <v>Pleasant House Pub</v>
      </c>
      <c r="C276" t="s">
        <v>3881</v>
      </c>
      <c r="D276" t="str" cm="1">
        <f t="array" ref="D276">IF($C276&lt;&gt;"", _xlfn.TEXTSPLIT($C276, ","), "")</f>
        <v>No Contacts</v>
      </c>
    </row>
    <row r="277" spans="1:4">
      <c r="A277" t="str">
        <f>ContactsTable[[#This Row],[FULL NAME (FIRST, LAST)]]</f>
        <v>William mylan</v>
      </c>
      <c r="B277" t="str">
        <f>ContactsTable[[#This Row],[Organizations (DropDown)]]</f>
        <v>Porkys BBQ &amp; Grill</v>
      </c>
      <c r="C277" t="s">
        <v>3881</v>
      </c>
      <c r="D277" t="str" cm="1">
        <f t="array" ref="D277">IF($C277&lt;&gt;"", _xlfn.TEXTSPLIT($C277, ","), "")</f>
        <v>No Contacts</v>
      </c>
    </row>
    <row r="278" spans="1:4">
      <c r="A278" t="str">
        <f>ContactsTable[[#This Row],[FULL NAME (FIRST, LAST)]]</f>
        <v>Kurt miller</v>
      </c>
      <c r="B278" t="str">
        <f>ContactsTable[[#This Row],[Organizations (DropDown)]]</f>
        <v>Porky's BBQ &amp; Grill</v>
      </c>
      <c r="C278" t="s">
        <v>3881</v>
      </c>
      <c r="D278" t="str" cm="1">
        <f t="array" ref="D278">IF($C278&lt;&gt;"", _xlfn.TEXTSPLIT($C278, ","), "")</f>
        <v>No Contacts</v>
      </c>
    </row>
    <row r="279" spans="1:4">
      <c r="A279" t="str">
        <f>ContactsTable[[#This Row],[FULL NAME (FIRST, LAST)]]</f>
        <v>Skrzypczak zygmut</v>
      </c>
      <c r="B279" t="str">
        <f>ContactsTable[[#This Row],[Organizations (DropDown)]]</f>
        <v>Port Drive In</v>
      </c>
      <c r="C279" t="e" cm="1">
        <f t="array" ref="C279">IF(Interactions!#REF! = "", "", IFERROR(_xlfn.TEXTJOIN(",", TRUE, _xlfn._xlws.FILTER($A$5:$A$2214, $B$5:$B$2214 = Interactions!#REF!)), "No Contacts"))</f>
        <v>#REF!</v>
      </c>
      <c r="D279" t="e" cm="1">
        <f t="array" ref="D279">IF($C279&lt;&gt;"", _xlfn.TEXTSPLIT($C279, ","), "")</f>
        <v>#REF!</v>
      </c>
    </row>
    <row r="280" spans="1:4">
      <c r="A280" t="str">
        <f>ContactsTable[[#This Row],[FULL NAME (FIRST, LAST)]]</f>
        <v>Kern garrett</v>
      </c>
      <c r="B280" t="str">
        <f>ContactsTable[[#This Row],[Organizations (DropDown)]]</f>
        <v>Portillo's</v>
      </c>
      <c r="C280" t="e" cm="1">
        <f t="array" ref="C280">IF(Interactions!#REF! = "", "", IFERROR(_xlfn.TEXTJOIN(",", TRUE, _xlfn._xlws.FILTER($A$5:$A$2214, $B$5:$B$2214 = Interactions!#REF!)), "No Contacts"))</f>
        <v>#REF!</v>
      </c>
      <c r="D280" t="e" cm="1">
        <f t="array" ref="D280">IF($C280&lt;&gt;"", _xlfn.TEXTSPLIT($C280, ","), "")</f>
        <v>#REF!</v>
      </c>
    </row>
    <row r="281" spans="1:4">
      <c r="A281" t="str">
        <f>ContactsTable[[#This Row],[FULL NAME (FIRST, LAST)]]</f>
        <v>Sysco</v>
      </c>
      <c r="B281" t="str">
        <f>ContactsTable[[#This Row],[Organizations (DropDown)]]</f>
        <v>Postboy</v>
      </c>
      <c r="C281" t="s">
        <v>3881</v>
      </c>
      <c r="D281" t="str" cm="1">
        <f t="array" ref="D281">IF($C281&lt;&gt;"", _xlfn.TEXTSPLIT($C281, ","), "")</f>
        <v>No Contacts</v>
      </c>
    </row>
    <row r="282" spans="1:4">
      <c r="A282" t="str">
        <f>ContactsTable[[#This Row],[FULL NAME (FIRST, LAST)]]</f>
        <v>Lou Minaglia</v>
      </c>
      <c r="B282" t="str">
        <f>ContactsTable[[#This Row],[Organizations (DropDown)]]</f>
        <v>Premier Produce</v>
      </c>
      <c r="C282" t="s">
        <v>3881</v>
      </c>
      <c r="D282" t="str" cm="1">
        <f t="array" ref="D282">IF($C282&lt;&gt;"", _xlfn.TEXTSPLIT($C282, ","), "")</f>
        <v>No Contacts</v>
      </c>
    </row>
    <row r="283" spans="1:4">
      <c r="A283" t="str">
        <f>ContactsTable[[#This Row],[FULL NAME (FIRST, LAST)]]</f>
        <v>Jones wilbert</v>
      </c>
      <c r="B283" t="str">
        <f>ContactsTable[[#This Row],[Organizations (DropDown)]]</f>
        <v>Prepared Foods Magazine</v>
      </c>
      <c r="C283" t="e" cm="1">
        <f t="array" ref="C283">IF(Interactions!#REF! = "", "", IFERROR(_xlfn.TEXTJOIN(",", TRUE, _xlfn._xlws.FILTER($A$5:$A$2214, $B$5:$B$2214 = Interactions!#REF!)), "No Contacts"))</f>
        <v>#REF!</v>
      </c>
      <c r="D283" t="e" cm="1">
        <f t="array" ref="D283">IF($C283&lt;&gt;"", _xlfn.TEXTSPLIT($C283, ","), "")</f>
        <v>#REF!</v>
      </c>
    </row>
    <row r="284" spans="1:4">
      <c r="A284" t="str">
        <f>ContactsTable[[#This Row],[FULL NAME (FIRST, LAST)]]</f>
        <v>Chris Pappas</v>
      </c>
      <c r="B284" t="str">
        <f>ContactsTable[[#This Row],[Organizations (DropDown)]]</f>
        <v>Prime Steak</v>
      </c>
      <c r="C284" t="e" cm="1">
        <f t="array" ref="C284">IF(Interactions!#REF! = "", "", IFERROR(_xlfn.TEXTJOIN(",", TRUE, _xlfn._xlws.FILTER($A$5:$A$2214, $B$5:$B$2214 = Interactions!#REF!)), "No Contacts"))</f>
        <v>#REF!</v>
      </c>
      <c r="D284" t="e" cm="1">
        <f t="array" ref="D284">IF($C284&lt;&gt;"", _xlfn.TEXTSPLIT($C284, ","), "")</f>
        <v>#REF!</v>
      </c>
    </row>
    <row r="285" spans="1:4">
      <c r="A285" t="str">
        <f>ContactsTable[[#This Row],[FULL NAME (FIRST, LAST)]]</f>
        <v xml:space="preserve">USF Brian Mish </v>
      </c>
      <c r="B285" t="str">
        <f>ContactsTable[[#This Row],[Organizations (DropDown)]]</f>
        <v>Provecho</v>
      </c>
      <c r="C285" t="e" cm="1">
        <f t="array" ref="C285">IF(Interactions!#REF! = "", "", IFERROR(_xlfn.TEXTJOIN(",", TRUE, _xlfn._xlws.FILTER($A$5:$A$2214, $B$5:$B$2214 = Interactions!#REF!)), "No Contacts"))</f>
        <v>#REF!</v>
      </c>
      <c r="D285" t="e" cm="1">
        <f t="array" ref="D285">IF($C285&lt;&gt;"", _xlfn.TEXTSPLIT($C285, ","), "")</f>
        <v>#REF!</v>
      </c>
    </row>
    <row r="286" spans="1:4">
      <c r="A286" t="str">
        <f>ContactsTable[[#This Row],[FULL NAME (FIRST, LAST)]]</f>
        <v>Chef Andreas Gabby, Lex</v>
      </c>
      <c r="B286" t="str">
        <f>ContactsTable[[#This Row],[Organizations (DropDown)]]</f>
        <v>Public Bar</v>
      </c>
      <c r="C286" t="e" cm="1">
        <f t="array" ref="C286">IF(Interactions!#REF! = "", "", IFERROR(_xlfn.TEXTJOIN(",", TRUE, _xlfn._xlws.FILTER($A$5:$A$2214, $B$5:$B$2214 = Interactions!#REF!)), "No Contacts"))</f>
        <v>#REF!</v>
      </c>
      <c r="D286" t="e" cm="1">
        <f t="array" ref="D286">IF($C286&lt;&gt;"", _xlfn.TEXTSPLIT($C286, ","), "")</f>
        <v>#REF!</v>
      </c>
    </row>
    <row r="287" spans="1:4">
      <c r="A287" t="str">
        <f>ContactsTable[[#This Row],[FULL NAME (FIRST, LAST)]]</f>
        <v>Meter jonathan</v>
      </c>
      <c r="B287" t="str">
        <f>ContactsTable[[#This Row],[Organizations (DropDown)]]</f>
        <v>Pui Tak Center</v>
      </c>
      <c r="C287" t="e" cm="1">
        <f t="array" ref="C287">IF(Interactions!#REF! = "", "", IFERROR(_xlfn.TEXTJOIN(",", TRUE, _xlfn._xlws.FILTER($A$5:$A$2214, $B$5:$B$2214 = Interactions!#REF!)), "No Contacts"))</f>
        <v>#REF!</v>
      </c>
      <c r="D287" t="e" cm="1">
        <f t="array" ref="D287">IF($C287&lt;&gt;"", _xlfn.TEXTSPLIT($C287, ","), "")</f>
        <v>#REF!</v>
      </c>
    </row>
    <row r="288" spans="1:4">
      <c r="A288" t="str">
        <f>ContactsTable[[#This Row],[FULL NAME (FIRST, LAST)]]</f>
        <v xml:space="preserve">Ashley Sargent </v>
      </c>
      <c r="B288" t="str">
        <f>ContactsTable[[#This Row],[Organizations (DropDown)]]</f>
        <v>Purdue</v>
      </c>
      <c r="C288" t="e" cm="1">
        <f t="array" ref="C288">IF(Interactions!#REF! = "", "", IFERROR(_xlfn.TEXTJOIN(",", TRUE, _xlfn._xlws.FILTER($A$5:$A$2214, $B$5:$B$2214 = Interactions!#REF!)), "No Contacts"))</f>
        <v>#REF!</v>
      </c>
      <c r="D288" t="e" cm="1">
        <f t="array" ref="D288">IF($C288&lt;&gt;"", _xlfn.TEXTSPLIT($C288, ","), "")</f>
        <v>#REF!</v>
      </c>
    </row>
    <row r="289" spans="1:4">
      <c r="A289" t="str">
        <f>ContactsTable[[#This Row],[FULL NAME (FIRST, LAST)]]</f>
        <v>RIVERA</v>
      </c>
      <c r="B289" t="str">
        <f>ContactsTable[[#This Row],[Organizations (DropDown)]]</f>
        <v>PURDUE UNIVERSITY NORTHWEST</v>
      </c>
      <c r="C289" t="e" cm="1">
        <f t="array" ref="C289">IF(Interactions!#REF! = "", "", IFERROR(_xlfn.TEXTJOIN(",", TRUE, _xlfn._xlws.FILTER($A$5:$A$2214, $B$5:$B$2214 = Interactions!#REF!)), "No Contacts"))</f>
        <v>#REF!</v>
      </c>
      <c r="D289" t="e" cm="1">
        <f t="array" ref="D289">IF($C289&lt;&gt;"", _xlfn.TEXTSPLIT($C289, ","), "")</f>
        <v>#REF!</v>
      </c>
    </row>
    <row r="290" spans="1:4">
      <c r="A290" t="str">
        <f>ContactsTable[[#This Row],[FULL NAME (FIRST, LAST)]]</f>
        <v>Parks-Fried aubrey</v>
      </c>
      <c r="B290" t="str">
        <f>ContactsTable[[#This Row],[Organizations (DropDown)]]</f>
        <v>Purple Carrot</v>
      </c>
      <c r="C290" t="e" cm="1">
        <f t="array" ref="C290">IF(Interactions!#REF! = "", "", IFERROR(_xlfn.TEXTJOIN(",", TRUE, _xlfn._xlws.FILTER($A$5:$A$2214, $B$5:$B$2214 = Interactions!#REF!)), "No Contacts"))</f>
        <v>#REF!</v>
      </c>
      <c r="D290" t="e" cm="1">
        <f t="array" ref="D290">IF($C290&lt;&gt;"", _xlfn.TEXTSPLIT($C290, ","), "")</f>
        <v>#REF!</v>
      </c>
    </row>
    <row r="291" spans="1:4">
      <c r="A291" t="str">
        <f>ContactsTable[[#This Row],[FULL NAME (FIRST, LAST)]]</f>
        <v>Pepper sophie</v>
      </c>
      <c r="B291" t="str">
        <f>ContactsTable[[#This Row],[Organizations (DropDown)]]</f>
        <v>Purple Carrot</v>
      </c>
      <c r="C291" t="e" cm="1">
        <f t="array" ref="C291">IF(Interactions!#REF! = "", "", IFERROR(_xlfn.TEXTJOIN(",", TRUE, _xlfn._xlws.FILTER($A$5:$A$2214, $B$5:$B$2214 = Interactions!#REF!)), "No Contacts"))</f>
        <v>#REF!</v>
      </c>
      <c r="D291" t="e" cm="1">
        <f t="array" ref="D291">IF($C291&lt;&gt;"", _xlfn.TEXTSPLIT($C291, ","), "")</f>
        <v>#REF!</v>
      </c>
    </row>
    <row r="292" spans="1:4">
      <c r="A292" t="str">
        <f>ContactsTable[[#This Row],[FULL NAME (FIRST, LAST)]]</f>
        <v>Suski Ivan</v>
      </c>
      <c r="B292" t="str">
        <f>ContactsTable[[#This Row],[Organizations (DropDown)]]</f>
        <v>RATIONAL USA</v>
      </c>
      <c r="C292" t="e" cm="1">
        <f t="array" ref="C292">IF(Interactions!#REF! = "", "", IFERROR(_xlfn.TEXTJOIN(",", TRUE, _xlfn._xlws.FILTER($A$5:$A$2214, $B$5:$B$2214 = Interactions!#REF!)), "No Contacts"))</f>
        <v>#REF!</v>
      </c>
      <c r="D292" t="e" cm="1">
        <f t="array" ref="D292">IF($C292&lt;&gt;"", _xlfn.TEXTSPLIT($C292, ","), "")</f>
        <v>#REF!</v>
      </c>
    </row>
    <row r="293" spans="1:4">
      <c r="A293" t="str">
        <f>ContactsTable[[#This Row],[FULL NAME (FIRST, LAST)]]</f>
        <v>Kastelz jckie</v>
      </c>
      <c r="B293" t="str">
        <f>ContactsTable[[#This Row],[Organizations (DropDown)]]</f>
        <v>RDV Corp</v>
      </c>
      <c r="C293" t="e" cm="1">
        <f t="array" ref="C293">IF(Interactions!#REF! = "", "", IFERROR(_xlfn.TEXTJOIN(",", TRUE, _xlfn._xlws.FILTER($A$5:$A$2214, $B$5:$B$2214 = Interactions!#REF!)), "No Contacts"))</f>
        <v>#REF!</v>
      </c>
      <c r="D293" t="e" cm="1">
        <f t="array" ref="D293">IF($C293&lt;&gt;"", _xlfn.TEXTSPLIT($C293, ","), "")</f>
        <v>#REF!</v>
      </c>
    </row>
    <row r="294" spans="1:4">
      <c r="A294" t="str">
        <f>ContactsTable[[#This Row],[FULL NAME (FIRST, LAST)]]</f>
        <v>Ames Elliott</v>
      </c>
      <c r="B294" t="str">
        <f>ContactsTable[[#This Row],[Organizations (DropDown)]]</f>
        <v>Rewards Network</v>
      </c>
      <c r="C294" t="e" cm="1">
        <f t="array" ref="C294">IF(Interactions!#REF! = "", "", IFERROR(_xlfn.TEXTJOIN(",", TRUE, _xlfn._xlws.FILTER($A$5:$A$2214, $B$5:$B$2214 = Interactions!#REF!)), "No Contacts"))</f>
        <v>#REF!</v>
      </c>
      <c r="D294" t="e" cm="1">
        <f t="array" ref="D294">IF($C294&lt;&gt;"", _xlfn.TEXTSPLIT($C294, ","), "")</f>
        <v>#REF!</v>
      </c>
    </row>
    <row r="295" spans="1:4">
      <c r="A295" t="str">
        <f>ContactsTable[[#This Row],[FULL NAME (FIRST, LAST)]]</f>
        <v>Sutton Silas</v>
      </c>
      <c r="B295" t="str">
        <f>ContactsTable[[#This Row],[Organizations (DropDown)]]</f>
        <v>RICHWAY</v>
      </c>
      <c r="C295" t="e" cm="1">
        <f t="array" ref="C295">IF(Interactions!#REF! = "", "", IFERROR(_xlfn.TEXTJOIN(",", TRUE, _xlfn._xlws.FILTER($A$5:$A$2214, $B$5:$B$2214 = Interactions!#REF!)), "No Contacts"))</f>
        <v>#REF!</v>
      </c>
      <c r="D295" t="e" cm="1">
        <f t="array" ref="D295">IF($C295&lt;&gt;"", _xlfn.TEXTSPLIT($C295, ","), "")</f>
        <v>#REF!</v>
      </c>
    </row>
    <row r="296" spans="1:4">
      <c r="A296" t="str">
        <f>ContactsTable[[#This Row],[FULL NAME (FIRST, LAST)]]</f>
        <v>Rob and abby</v>
      </c>
      <c r="B296" t="str">
        <f>ContactsTable[[#This Row],[Organizations (DropDown)]]</f>
        <v>Rob's Meat</v>
      </c>
      <c r="C296" t="e" cm="1">
        <f t="array" ref="C296">IF(Interactions!#REF! = "", "", IFERROR(_xlfn.TEXTJOIN(",", TRUE, _xlfn._xlws.FILTER($A$5:$A$2214, $B$5:$B$2214 = Interactions!#REF!)), "No Contacts"))</f>
        <v>#REF!</v>
      </c>
      <c r="D296" t="e" cm="1">
        <f t="array" ref="D296">IF($C296&lt;&gt;"", _xlfn.TEXTSPLIT($C296, ","), "")</f>
        <v>#REF!</v>
      </c>
    </row>
    <row r="297" spans="1:4">
      <c r="A297" t="str">
        <f>ContactsTable[[#This Row],[FULL NAME (FIRST, LAST)]]</f>
        <v>Batus kevin</v>
      </c>
      <c r="B297" t="str">
        <f>ContactsTable[[#This Row],[Organizations (DropDown)]]</f>
        <v>Roc City Bar and Grill</v>
      </c>
      <c r="C297" t="e" cm="1">
        <f t="array" ref="C297">IF(Interactions!#REF! = "", "", IFERROR(_xlfn.TEXTJOIN(",", TRUE, _xlfn._xlws.FILTER($A$5:$A$2214, $B$5:$B$2214 = Interactions!#REF!)), "No Contacts"))</f>
        <v>#REF!</v>
      </c>
      <c r="D297" t="e" cm="1">
        <f t="array" ref="D297">IF($C297&lt;&gt;"", _xlfn.TEXTSPLIT($C297, ","), "")</f>
        <v>#REF!</v>
      </c>
    </row>
    <row r="298" spans="1:4">
      <c r="A298" t="str">
        <f>ContactsTable[[#This Row],[FULL NAME (FIRST, LAST)]]</f>
        <v>Monroe mell</v>
      </c>
      <c r="B298" t="str">
        <f>ContactsTable[[#This Row],[Organizations (DropDown)]]</f>
        <v>Rogers Park Restaurant</v>
      </c>
      <c r="C298" t="e" cm="1">
        <f t="array" ref="C298">IF(Interactions!#REF! = "", "", IFERROR(_xlfn.TEXTJOIN(",", TRUE, _xlfn._xlws.FILTER($A$5:$A$2214, $B$5:$B$2214 = Interactions!#REF!)), "No Contacts"))</f>
        <v>#REF!</v>
      </c>
      <c r="D298" t="e" cm="1">
        <f t="array" ref="D298">IF($C298&lt;&gt;"", _xlfn.TEXTSPLIT($C298, ","), "")</f>
        <v>#REF!</v>
      </c>
    </row>
    <row r="299" spans="1:4">
      <c r="A299" t="str">
        <f>ContactsTable[[#This Row],[FULL NAME (FIRST, LAST)]]</f>
        <v>Rugiero Patrick</v>
      </c>
      <c r="B299" t="str">
        <f>ContactsTable[[#This Row],[Organizations (DropDown)]]</f>
        <v>Roman Village</v>
      </c>
      <c r="C299" t="e" cm="1">
        <f t="array" ref="C299">IF(Interactions!#REF! = "", "", IFERROR(_xlfn.TEXTJOIN(",", TRUE, _xlfn._xlws.FILTER($A$5:$A$2214, $B$5:$B$2214 = Interactions!#REF!)), "No Contacts"))</f>
        <v>#REF!</v>
      </c>
      <c r="D299" t="e" cm="1">
        <f t="array" ref="D299">IF($C299&lt;&gt;"", _xlfn.TEXTSPLIT($C299, ","), "")</f>
        <v>#REF!</v>
      </c>
    </row>
    <row r="300" spans="1:4">
      <c r="A300" t="str">
        <f>ContactsTable[[#This Row],[FULL NAME (FIRST, LAST)]]</f>
        <v>CEO jones</v>
      </c>
      <c r="B300" t="str">
        <f>ContactsTable[[#This Row],[Organizations (DropDown)]]</f>
        <v>Roots &amp; Vine Produce And Cafe</v>
      </c>
      <c r="C300" t="e" cm="1">
        <f t="array" ref="C300">IF(Interactions!#REF! = "", "", IFERROR(_xlfn.TEXTJOIN(",", TRUE, _xlfn._xlws.FILTER($A$5:$A$2214, $B$5:$B$2214 = Interactions!#REF!)), "No Contacts"))</f>
        <v>#REF!</v>
      </c>
      <c r="D300" t="e" cm="1">
        <f t="array" ref="D300">IF($C300&lt;&gt;"", _xlfn.TEXTSPLIT($C300, ","), "")</f>
        <v>#REF!</v>
      </c>
    </row>
    <row r="301" spans="1:4">
      <c r="A301" t="str">
        <f>ContactsTable[[#This Row],[FULL NAME (FIRST, LAST)]]</f>
        <v>Chef Joe Flamm</v>
      </c>
      <c r="B301" t="str">
        <f>ContactsTable[[#This Row],[Organizations (DropDown)]]</f>
        <v>Rose Mary</v>
      </c>
      <c r="C301" t="e" cm="1">
        <f t="array" ref="C301">IF(Interactions!#REF! = "", "", IFERROR(_xlfn.TEXTJOIN(",", TRUE, _xlfn._xlws.FILTER($A$5:$A$2214, $B$5:$B$2214 = Interactions!#REF!)), "No Contacts"))</f>
        <v>#REF!</v>
      </c>
      <c r="D301" t="e" cm="1">
        <f t="array" ref="D301">IF($C301&lt;&gt;"", _xlfn.TEXTSPLIT($C301, ","), "")</f>
        <v>#REF!</v>
      </c>
    </row>
    <row r="302" spans="1:4">
      <c r="A302" t="str">
        <f>ContactsTable[[#This Row],[FULL NAME (FIRST, LAST)]]</f>
        <v xml:space="preserve">Jim Drewenski alberto </v>
      </c>
      <c r="B302" t="str">
        <f>ContactsTable[[#This Row],[Organizations (DropDown)]]</f>
        <v>Route 66</v>
      </c>
      <c r="C302" t="e" cm="1">
        <f t="array" ref="C302">IF(Interactions!#REF! = "", "", IFERROR(_xlfn.TEXTJOIN(",", TRUE, _xlfn._xlws.FILTER($A$5:$A$2214, $B$5:$B$2214 = Interactions!#REF!)), "No Contacts"))</f>
        <v>#REF!</v>
      </c>
      <c r="D302" t="e" cm="1">
        <f t="array" ref="D302">IF($C302&lt;&gt;"", _xlfn.TEXTSPLIT($C302, ","), "")</f>
        <v>#REF!</v>
      </c>
    </row>
    <row r="303" spans="1:4">
      <c r="A303" t="str">
        <f>ContactsTable[[#This Row],[FULL NAME (FIRST, LAST)]]</f>
        <v xml:space="preserve">Exec Chef John Rudolph </v>
      </c>
      <c r="B303" t="str">
        <f>ContactsTable[[#This Row],[Organizations (DropDown)]]</f>
        <v>Royal Sonesta Downtown/River North</v>
      </c>
      <c r="C303" t="e" cm="1">
        <f t="array" ref="C303">IF(Interactions!#REF! = "", "", IFERROR(_xlfn.TEXTJOIN(",", TRUE, _xlfn._xlws.FILTER($A$5:$A$2214, $B$5:$B$2214 = Interactions!#REF!)), "No Contacts"))</f>
        <v>#REF!</v>
      </c>
      <c r="D303" t="e" cm="1">
        <f t="array" ref="D303">IF($C303&lt;&gt;"", _xlfn.TEXTSPLIT($C303, ","), "")</f>
        <v>#REF!</v>
      </c>
    </row>
    <row r="304" spans="1:4">
      <c r="A304" t="str">
        <f>ContactsTable[[#This Row],[FULL NAME (FIRST, LAST)]]</f>
        <v>Rashid</v>
      </c>
      <c r="B304" t="str">
        <f>ContactsTable[[#This Row],[Organizations (DropDown)]]</f>
        <v>Rumi Grill Inc</v>
      </c>
      <c r="C304" t="e" cm="1">
        <f t="array" ref="C304">IF(Interactions!#REF! = "", "", IFERROR(_xlfn.TEXTJOIN(",", TRUE, _xlfn._xlws.FILTER($A$5:$A$2214, $B$5:$B$2214 = Interactions!#REF!)), "No Contacts"))</f>
        <v>#REF!</v>
      </c>
      <c r="D304" t="e" cm="1">
        <f t="array" ref="D304">IF($C304&lt;&gt;"", _xlfn.TEXTSPLIT($C304, ","), "")</f>
        <v>#REF!</v>
      </c>
    </row>
    <row r="305" spans="1:4">
      <c r="A305" t="str">
        <f>ContactsTable[[#This Row],[FULL NAME (FIRST, LAST)]]</f>
        <v>Johnson</v>
      </c>
      <c r="B305" t="str">
        <f>ContactsTable[[#This Row],[Organizations (DropDown)]]</f>
        <v>S2 City Grill &amp; Daiquiri Bar</v>
      </c>
      <c r="C305" t="e" cm="1">
        <f t="array" ref="C305">IF(Interactions!#REF! = "", "", IFERROR(_xlfn.TEXTJOIN(",", TRUE, _xlfn._xlws.FILTER($A$5:$A$2214, $B$5:$B$2214 = Interactions!#REF!)), "No Contacts"))</f>
        <v>#REF!</v>
      </c>
      <c r="D305" t="e" cm="1">
        <f t="array" ref="D305">IF($C305&lt;&gt;"", _xlfn.TEXTSPLIT($C305, ","), "")</f>
        <v>#REF!</v>
      </c>
    </row>
    <row r="306" spans="1:4">
      <c r="A306" t="str">
        <f>ContactsTable[[#This Row],[FULL NAME (FIRST, LAST)]]</f>
        <v>Latman</v>
      </c>
      <c r="B306" t="str">
        <f>ContactsTable[[#This Row],[Organizations (DropDown)]]</f>
        <v>S2 City Grill &amp; Daiquiri Bar</v>
      </c>
      <c r="C306" t="e" cm="1">
        <f t="array" ref="C306">IF(Interactions!#REF! = "", "", IFERROR(_xlfn.TEXTJOIN(",", TRUE, _xlfn._xlws.FILTER($A$5:$A$2214, $B$5:$B$2214 = Interactions!#REF!)), "No Contacts"))</f>
        <v>#REF!</v>
      </c>
      <c r="D306" t="e" cm="1">
        <f t="array" ref="D306">IF($C306&lt;&gt;"", _xlfn.TEXTSPLIT($C306, ","), "")</f>
        <v>#REF!</v>
      </c>
    </row>
    <row r="307" spans="1:4">
      <c r="A307" t="str">
        <f>ContactsTable[[#This Row],[FULL NAME (FIRST, LAST)]]</f>
        <v>Barakat suheir</v>
      </c>
      <c r="B307" t="str">
        <f>ContactsTable[[#This Row],[Organizations (DropDown)]]</f>
        <v>S2 Express Grill</v>
      </c>
      <c r="C307" t="e" cm="1">
        <f t="array" ref="C307">IF(Interactions!#REF! = "", "", IFERROR(_xlfn.TEXTJOIN(",", TRUE, _xlfn._xlws.FILTER($A$5:$A$2214, $B$5:$B$2214 = Interactions!#REF!)), "No Contacts"))</f>
        <v>#REF!</v>
      </c>
      <c r="D307" t="e" cm="1">
        <f t="array" ref="D307">IF($C307&lt;&gt;"", _xlfn.TEXTSPLIT($C307, ","), "")</f>
        <v>#REF!</v>
      </c>
    </row>
    <row r="308" spans="1:4">
      <c r="A308" t="str">
        <f>ContactsTable[[#This Row],[FULL NAME (FIRST, LAST)]]</f>
        <v>Groce alex</v>
      </c>
      <c r="B308" t="str">
        <f>ContactsTable[[#This Row],[Organizations (DropDown)]]</f>
        <v>SALT.</v>
      </c>
      <c r="C308" t="e" cm="1">
        <f t="array" ref="C308">IF(Interactions!#REF! = "", "", IFERROR(_xlfn.TEXTJOIN(",", TRUE, _xlfn._xlws.FILTER($A$5:$A$2214, $B$5:$B$2214 = Interactions!#REF!)), "No Contacts"))</f>
        <v>#REF!</v>
      </c>
      <c r="D308" t="e" cm="1">
        <f t="array" ref="D308">IF($C308&lt;&gt;"", _xlfn.TEXTSPLIT($C308, ","), "")</f>
        <v>#REF!</v>
      </c>
    </row>
    <row r="309" spans="1:4">
      <c r="A309" t="str">
        <f>ContactsTable[[#This Row],[FULL NAME (FIRST, LAST)]]</f>
        <v>Taborski, CEC, CCA, PCII brian</v>
      </c>
      <c r="B309" t="str">
        <f>ContactsTable[[#This Row],[Organizations (DropDown)]]</f>
        <v>Saz's Hospitality Group</v>
      </c>
      <c r="C309" t="e" cm="1">
        <f t="array" ref="C309">IF(Interactions!#REF! = "", "", IFERROR(_xlfn.TEXTJOIN(",", TRUE, _xlfn._xlws.FILTER($A$5:$A$2214, $B$5:$B$2214 = Interactions!#REF!)), "No Contacts"))</f>
        <v>#REF!</v>
      </c>
      <c r="D309" t="e" cm="1">
        <f t="array" ref="D309">IF($C309&lt;&gt;"", _xlfn.TEXTSPLIT($C309, ","), "")</f>
        <v>#REF!</v>
      </c>
    </row>
    <row r="310" spans="1:4">
      <c r="A310" t="str">
        <f>ContactsTable[[#This Row],[FULL NAME (FIRST, LAST)]]</f>
        <v>Jesse Ayello Patrick obrien</v>
      </c>
      <c r="B310" t="str">
        <f>ContactsTable[[#This Row],[Organizations (DropDown)]]</f>
        <v>Scratch Kitchen</v>
      </c>
      <c r="C310" t="e" cm="1">
        <f t="array" ref="C310">IF(Interactions!#REF! = "", "", IFERROR(_xlfn.TEXTJOIN(",", TRUE, _xlfn._xlws.FILTER($A$5:$A$2214, $B$5:$B$2214 = Interactions!#REF!)), "No Contacts"))</f>
        <v>#REF!</v>
      </c>
      <c r="D310" t="e" cm="1">
        <f t="array" ref="D310">IF($C310&lt;&gt;"", _xlfn.TEXTSPLIT($C310, ","), "")</f>
        <v>#REF!</v>
      </c>
    </row>
    <row r="311" spans="1:4">
      <c r="A311" t="str">
        <f>ContactsTable[[#This Row],[FULL NAME (FIRST, LAST)]]</f>
        <v>President hassan</v>
      </c>
      <c r="B311" t="str">
        <f>ContactsTable[[#This Row],[Organizations (DropDown)]]</f>
        <v>Seoul Bites</v>
      </c>
      <c r="C311" t="e" cm="1">
        <f t="array" ref="C311">IF(Interactions!#REF! = "", "", IFERROR(_xlfn.TEXTJOIN(",", TRUE, _xlfn._xlws.FILTER($A$5:$A$2214, $B$5:$B$2214 = Interactions!#REF!)), "No Contacts"))</f>
        <v>#REF!</v>
      </c>
      <c r="D311" t="e" cm="1">
        <f t="array" ref="D311">IF($C311&lt;&gt;"", _xlfn.TEXTSPLIT($C311, ","), "")</f>
        <v>#REF!</v>
      </c>
    </row>
    <row r="312" spans="1:4">
      <c r="A312" t="str">
        <f>ContactsTable[[#This Row],[FULL NAME (FIRST, LAST)]]</f>
        <v>Creative Eats Officer policarpio</v>
      </c>
      <c r="B312" t="str">
        <f>ContactsTable[[#This Row],[Organizations (DropDown)]]</f>
        <v>Sfg</v>
      </c>
      <c r="C312" t="e" cm="1">
        <f t="array" ref="C312">IF(Interactions!#REF! = "", "", IFERROR(_xlfn.TEXTJOIN(",", TRUE, _xlfn._xlws.FILTER($A$5:$A$2214, $B$5:$B$2214 = Interactions!#REF!)), "No Contacts"))</f>
        <v>#REF!</v>
      </c>
      <c r="D312" t="e" cm="1">
        <f t="array" ref="D312">IF($C312&lt;&gt;"", _xlfn.TEXTSPLIT($C312, ","), "")</f>
        <v>#REF!</v>
      </c>
    </row>
    <row r="313" spans="1:4">
      <c r="A313" t="str">
        <f>ContactsTable[[#This Row],[FULL NAME (FIRST, LAST)]]</f>
        <v>Carvajal ismael</v>
      </c>
      <c r="B313" t="str">
        <f>ContactsTable[[#This Row],[Organizations (DropDown)]]</f>
        <v>Sheraton Grand</v>
      </c>
      <c r="C313" t="e" cm="1">
        <f t="array" ref="C313">IF(Interactions!#REF! = "", "", IFERROR(_xlfn.TEXTJOIN(",", TRUE, _xlfn._xlws.FILTER($A$5:$A$2214, $B$5:$B$2214 = Interactions!#REF!)), "No Contacts"))</f>
        <v>#REF!</v>
      </c>
      <c r="D313" t="e" cm="1">
        <f t="array" ref="D313">IF($C313&lt;&gt;"", _xlfn.TEXTSPLIT($C313, ","), "")</f>
        <v>#REF!</v>
      </c>
    </row>
    <row r="314" spans="1:4">
      <c r="A314" t="str">
        <f>ContactsTable[[#This Row],[FULL NAME (FIRST, LAST)]]</f>
        <v>Joe Spretnjak exec chef</v>
      </c>
      <c r="B314" t="str">
        <f>ContactsTable[[#This Row],[Organizations (DropDown)]]</f>
        <v xml:space="preserve">Signature bar and restaurant </v>
      </c>
      <c r="C314" t="e" cm="1">
        <f t="array" ref="C314">IF(Interactions!#REF! = "", "", IFERROR(_xlfn.TEXTJOIN(",", TRUE, _xlfn._xlws.FILTER($A$5:$A$2214, $B$5:$B$2214 = Interactions!#REF!)), "No Contacts"))</f>
        <v>#REF!</v>
      </c>
      <c r="D314" t="e" cm="1">
        <f t="array" ref="D314">IF($C314&lt;&gt;"", _xlfn.TEXTSPLIT($C314, ","), "")</f>
        <v>#REF!</v>
      </c>
    </row>
    <row r="315" spans="1:4">
      <c r="A315" t="str">
        <f>ContactsTable[[#This Row],[FULL NAME (FIRST, LAST)]]</f>
        <v>Gleim Eric</v>
      </c>
      <c r="B315" t="str">
        <f>ContactsTable[[#This Row],[Organizations (DropDown)]]</f>
        <v>Skoogs</v>
      </c>
      <c r="C315" t="e" cm="1">
        <f t="array" ref="C315">IF(Interactions!#REF! = "", "", IFERROR(_xlfn.TEXTJOIN(",", TRUE, _xlfn._xlws.FILTER($A$5:$A$2214, $B$5:$B$2214 = Interactions!#REF!)), "No Contacts"))</f>
        <v>#REF!</v>
      </c>
      <c r="D315" t="e" cm="1">
        <f t="array" ref="D315">IF($C315&lt;&gt;"", _xlfn.TEXTSPLIT($C315, ","), "")</f>
        <v>#REF!</v>
      </c>
    </row>
    <row r="316" spans="1:4">
      <c r="A316" t="str">
        <f>ContactsTable[[#This Row],[FULL NAME (FIRST, LAST)]]</f>
        <v>Firkus drew</v>
      </c>
      <c r="B316" t="str">
        <f>ContactsTable[[#This Row],[Organizations (DropDown)]]</f>
        <v>SKY CLUB</v>
      </c>
      <c r="C316" t="e" cm="1">
        <f t="array" ref="C316">IF(Interactions!#REF! = "", "", IFERROR(_xlfn.TEXTJOIN(",", TRUE, _xlfn._xlws.FILTER($A$5:$A$2214, $B$5:$B$2214 = Interactions!#REF!)), "No Contacts"))</f>
        <v>#REF!</v>
      </c>
      <c r="D316" t="e" cm="1">
        <f t="array" ref="D316">IF($C316&lt;&gt;"", _xlfn.TEXTSPLIT($C316, ","), "")</f>
        <v>#REF!</v>
      </c>
    </row>
    <row r="317" spans="1:4">
      <c r="A317" t="str">
        <f>ContactsTable[[#This Row],[FULL NAME (FIRST, LAST)]]</f>
        <v>Co-Owner erkenswick</v>
      </c>
      <c r="B317" t="str">
        <f>ContactsTable[[#This Row],[Organizations (DropDown)]]</f>
        <v>Smack Dab Chicago</v>
      </c>
      <c r="C317" t="e" cm="1">
        <f t="array" ref="C317">IF(Interactions!#REF! = "", "", IFERROR(_xlfn.TEXTJOIN(",", TRUE, _xlfn._xlws.FILTER($A$5:$A$2214, $B$5:$B$2214 = Interactions!#REF!)), "No Contacts"))</f>
        <v>#REF!</v>
      </c>
      <c r="D317" t="e" cm="1">
        <f t="array" ref="D317">IF($C317&lt;&gt;"", _xlfn.TEXTSPLIT($C317, ","), "")</f>
        <v>#REF!</v>
      </c>
    </row>
    <row r="318" spans="1:4">
      <c r="A318" t="str">
        <f>ContactsTable[[#This Row],[FULL NAME (FIRST, LAST)]]</f>
        <v>John and a Karen Shields</v>
      </c>
      <c r="B318" t="str">
        <f>ContactsTable[[#This Row],[Organizations (DropDown)]]</f>
        <v>Smyth</v>
      </c>
      <c r="C318" t="e" cm="1">
        <f t="array" ref="C318">IF(Interactions!#REF! = "", "", IFERROR(_xlfn.TEXTJOIN(",", TRUE, _xlfn._xlws.FILTER($A$5:$A$2214, $B$5:$B$2214 = Interactions!#REF!)), "No Contacts"))</f>
        <v>#REF!</v>
      </c>
      <c r="D318" t="e" cm="1">
        <f t="array" ref="D318">IF($C318&lt;&gt;"", _xlfn.TEXTSPLIT($C318, ","), "")</f>
        <v>#REF!</v>
      </c>
    </row>
    <row r="319" spans="1:4">
      <c r="A319" t="str">
        <f>ContactsTable[[#This Row],[FULL NAME (FIRST, LAST)]]</f>
        <v>Sasha chris</v>
      </c>
      <c r="B319" t="str">
        <f>ContactsTable[[#This Row],[Organizations (DropDown)]]</f>
        <v>Social 219</v>
      </c>
      <c r="C319" t="e" cm="1">
        <f t="array" ref="C319">IF(Interactions!#REF! = "", "", IFERROR(_xlfn.TEXTJOIN(",", TRUE, _xlfn._xlws.FILTER($A$5:$A$2214, $B$5:$B$2214 = Interactions!#REF!)), "No Contacts"))</f>
        <v>#REF!</v>
      </c>
      <c r="D319" t="e" cm="1">
        <f t="array" ref="D319">IF($C319&lt;&gt;"", _xlfn.TEXTSPLIT($C319, ","), "")</f>
        <v>#REF!</v>
      </c>
    </row>
    <row r="320" spans="1:4">
      <c r="A320" t="str">
        <f>ContactsTable[[#This Row],[FULL NAME (FIRST, LAST)]]</f>
        <v xml:space="preserve">Chefs John McLean Martin Murch </v>
      </c>
      <c r="B320" t="str">
        <f>ContactsTable[[#This Row],[Organizations (DropDown)]]</f>
        <v>Sociale</v>
      </c>
      <c r="C320" t="e" cm="1">
        <f t="array" ref="C320">IF(Interactions!#REF! = "", "", IFERROR(_xlfn.TEXTJOIN(",", TRUE, _xlfn._xlws.FILTER($A$5:$A$2214, $B$5:$B$2214 = Interactions!#REF!)), "No Contacts"))</f>
        <v>#REF!</v>
      </c>
      <c r="D320" t="e" cm="1">
        <f t="array" ref="D320">IF($C320&lt;&gt;"", _xlfn.TEXTSPLIT($C320, ","), "")</f>
        <v>#REF!</v>
      </c>
    </row>
    <row r="321" spans="1:4">
      <c r="A321" t="str">
        <f>ContactsTable[[#This Row],[FULL NAME (FIRST, LAST)]]</f>
        <v>Chef Mac</v>
      </c>
      <c r="B321" t="str">
        <f>ContactsTable[[#This Row],[Organizations (DropDown)]]</f>
        <v>Sociale</v>
      </c>
      <c r="C321" t="e" cm="1">
        <f t="array" ref="C321">IF(Interactions!#REF! = "", "", IFERROR(_xlfn.TEXTJOIN(",", TRUE, _xlfn._xlws.FILTER($A$5:$A$2214, $B$5:$B$2214 = Interactions!#REF!)), "No Contacts"))</f>
        <v>#REF!</v>
      </c>
      <c r="D321" t="e" cm="1">
        <f t="array" ref="D321">IF($C321&lt;&gt;"", _xlfn.TEXTSPLIT($C321, ","), "")</f>
        <v>#REF!</v>
      </c>
    </row>
    <row r="322" spans="1:4">
      <c r="A322" t="str">
        <f>ContactsTable[[#This Row],[FULL NAME (FIRST, LAST)]]</f>
        <v>Lee Jake</v>
      </c>
      <c r="B322" t="str">
        <f>ContactsTable[[#This Row],[Organizations (DropDown)]]</f>
        <v>SoJu BBQ</v>
      </c>
      <c r="C322" t="e" cm="1">
        <f t="array" ref="C322">IF(Interactions!#REF! = "", "", IFERROR(_xlfn.TEXTJOIN(",", TRUE, _xlfn._xlws.FILTER($A$5:$A$2214, $B$5:$B$2214 = Interactions!#REF!)), "No Contacts"))</f>
        <v>#REF!</v>
      </c>
      <c r="D322" t="e" cm="1">
        <f t="array" ref="D322">IF($C322&lt;&gt;"", _xlfn.TEXTSPLIT($C322, ","), "")</f>
        <v>#REF!</v>
      </c>
    </row>
    <row r="323" spans="1:4">
      <c r="A323" t="str">
        <f>ContactsTable[[#This Row],[FULL NAME (FIRST, LAST)]]</f>
        <v>D'Andre Carter and Heather Bublick</v>
      </c>
      <c r="B323" t="str">
        <f>ContactsTable[[#This Row],[Organizations (DropDown)]]</f>
        <v>Soul and smoke</v>
      </c>
      <c r="C323" t="e" cm="1">
        <f t="array" ref="C323">IF(Interactions!#REF! = "", "", IFERROR(_xlfn.TEXTJOIN(",", TRUE, _xlfn._xlws.FILTER($A$5:$A$2214, $B$5:$B$2214 = Interactions!#REF!)), "No Contacts"))</f>
        <v>#REF!</v>
      </c>
      <c r="D323" t="e" cm="1">
        <f t="array" ref="D323">IF($C323&lt;&gt;"", _xlfn.TEXTSPLIT($C323, ","), "")</f>
        <v>#REF!</v>
      </c>
    </row>
    <row r="324" spans="1:4">
      <c r="A324" t="str">
        <f>ContactsTable[[#This Row],[FULL NAME (FIRST, LAST)]]</f>
        <v>Seay</v>
      </c>
      <c r="B324" t="str">
        <f>ContactsTable[[#This Row],[Organizations (DropDown)]]</f>
        <v>Soul Veg City</v>
      </c>
      <c r="C324" t="e" cm="1">
        <f t="array" ref="C324">IF(Interactions!#REF! = "", "", IFERROR(_xlfn.TEXTJOIN(",", TRUE, _xlfn._xlws.FILTER($A$5:$A$2214, $B$5:$B$2214 = Interactions!#REF!)), "No Contacts"))</f>
        <v>#REF!</v>
      </c>
      <c r="D324" t="e" cm="1">
        <f t="array" ref="D324">IF($C324&lt;&gt;"", _xlfn.TEXTSPLIT($C324, ","), "")</f>
        <v>#REF!</v>
      </c>
    </row>
    <row r="325" spans="1:4">
      <c r="A325" t="str">
        <f>ContactsTable[[#This Row],[FULL NAME (FIRST, LAST)]]</f>
        <v>Vlahos themis</v>
      </c>
      <c r="B325" t="str">
        <f>ContactsTable[[#This Row],[Organizations (DropDown)]]</f>
        <v>Soul Vibez</v>
      </c>
      <c r="C325" t="e" cm="1">
        <f t="array" ref="C325">IF(Interactions!#REF! = "", "", IFERROR(_xlfn.TEXTJOIN(",", TRUE, _xlfn._xlws.FILTER($A$5:$A$2214, $B$5:$B$2214 = Interactions!#REF!)), "No Contacts"))</f>
        <v>#REF!</v>
      </c>
      <c r="D325" t="e" cm="1">
        <f t="array" ref="D325">IF($C325&lt;&gt;"", _xlfn.TEXTSPLIT($C325, ","), "")</f>
        <v>#REF!</v>
      </c>
    </row>
    <row r="326" spans="1:4">
      <c r="A326" t="str">
        <f>ContactsTable[[#This Row],[FULL NAME (FIRST, LAST)]]</f>
        <v>General Manager dame</v>
      </c>
      <c r="B326" t="str">
        <f>ContactsTable[[#This Row],[Organizations (DropDown)]]</f>
        <v>Soupicurean</v>
      </c>
      <c r="C326" t="e" cm="1">
        <f t="array" ref="C326">IF(Interactions!#REF! = "", "", IFERROR(_xlfn.TEXTJOIN(",", TRUE, _xlfn._xlws.FILTER($A$5:$A$2214, $B$5:$B$2214 = Interactions!#REF!)), "No Contacts"))</f>
        <v>#REF!</v>
      </c>
      <c r="D326" t="e" cm="1">
        <f t="array" ref="D326">IF($C326&lt;&gt;"", _xlfn.TEXTSPLIT($C326, ","), "")</f>
        <v>#REF!</v>
      </c>
    </row>
    <row r="327" spans="1:4">
      <c r="A327" t="str">
        <f>ContactsTable[[#This Row],[FULL NAME (FIRST, LAST)]]</f>
        <v>Lakhani farhan</v>
      </c>
      <c r="B327" t="str">
        <f>ContactsTable[[#This Row],[Organizations (DropDown)]]</f>
        <v>Springhill Suites by Marriott Springfield Southwest</v>
      </c>
      <c r="C327" t="e" cm="1">
        <f t="array" ref="C327">IF(Interactions!#REF! = "", "", IFERROR(_xlfn.TEXTJOIN(",", TRUE, _xlfn._xlws.FILTER($A$5:$A$2214, $B$5:$B$2214 = Interactions!#REF!)), "No Contacts"))</f>
        <v>#REF!</v>
      </c>
      <c r="D327" t="e" cm="1">
        <f t="array" ref="D327">IF($C327&lt;&gt;"", _xlfn.TEXTSPLIT($C327, ","), "")</f>
        <v>#REF!</v>
      </c>
    </row>
    <row r="328" spans="1:4">
      <c r="A328" t="str">
        <f>ContactsTable[[#This Row],[FULL NAME (FIRST, LAST)]]</f>
        <v>Greco</v>
      </c>
      <c r="B328" t="str">
        <f>ContactsTable[[#This Row],[Organizations (DropDown)]]</f>
        <v>Squire Ale House</v>
      </c>
      <c r="C328" t="e" cm="1">
        <f t="array" ref="C328">IF(Interactions!#REF! = "", "", IFERROR(_xlfn.TEXTJOIN(",", TRUE, _xlfn._xlws.FILTER($A$5:$A$2214, $B$5:$B$2214 = Interactions!#REF!)), "No Contacts"))</f>
        <v>#REF!</v>
      </c>
      <c r="D328" t="e" cm="1">
        <f t="array" ref="D328">IF($C328&lt;&gt;"", _xlfn.TEXTSPLIT($C328, ","), "")</f>
        <v>#REF!</v>
      </c>
    </row>
    <row r="329" spans="1:4">
      <c r="A329" t="str">
        <f>ContactsTable[[#This Row],[FULL NAME (FIRST, LAST)]]</f>
        <v>Greco</v>
      </c>
      <c r="B329" t="str">
        <f>ContactsTable[[#This Row],[Organizations (DropDown)]]</f>
        <v>Squire On The Square</v>
      </c>
      <c r="C329" t="e" cm="1">
        <f t="array" ref="C329">IF(Interactions!#REF! = "", "", IFERROR(_xlfn.TEXTJOIN(",", TRUE, _xlfn._xlws.FILTER($A$5:$A$2214, $B$5:$B$2214 = Interactions!#REF!)), "No Contacts"))</f>
        <v>#REF!</v>
      </c>
      <c r="D329" t="e" cm="1">
        <f t="array" ref="D329">IF($C329&lt;&gt;"", _xlfn.TEXTSPLIT($C329, ","), "")</f>
        <v>#REF!</v>
      </c>
    </row>
    <row r="330" spans="1:4">
      <c r="A330" t="str">
        <f>ContactsTable[[#This Row],[FULL NAME (FIRST, LAST)]]</f>
        <v>Tom Domenico</v>
      </c>
      <c r="B330" t="str">
        <f>ContactsTable[[#This Row],[Organizations (DropDown)]]</f>
        <v>Squire On The Square</v>
      </c>
      <c r="C330" t="e" cm="1">
        <f t="array" ref="C330">IF(Interactions!#REF! = "", "", IFERROR(_xlfn.TEXTJOIN(",", TRUE, _xlfn._xlws.FILTER($A$5:$A$2214, $B$5:$B$2214 = Interactions!#REF!)), "No Contacts"))</f>
        <v>#REF!</v>
      </c>
      <c r="D330" t="e" cm="1">
        <f t="array" ref="D330">IF($C330&lt;&gt;"", _xlfn.TEXTSPLIT($C330, ","), "")</f>
        <v>#REF!</v>
      </c>
    </row>
    <row r="331" spans="1:4">
      <c r="A331" t="str">
        <f>ContactsTable[[#This Row],[FULL NAME (FIRST, LAST)]]</f>
        <v>Ryan Smith</v>
      </c>
      <c r="B331" t="str">
        <f>ContactsTable[[#This Row],[Organizations (DropDown)]]</f>
        <v>St. Mary's Hospital</v>
      </c>
      <c r="C331" t="e" cm="1">
        <f t="array" ref="C331">IF(Interactions!#REF! = "", "", IFERROR(_xlfn.TEXTJOIN(",", TRUE, _xlfn._xlws.FILTER($A$5:$A$2214, $B$5:$B$2214 = Interactions!#REF!)), "No Contacts"))</f>
        <v>#REF!</v>
      </c>
      <c r="D331" t="e" cm="1">
        <f t="array" ref="D331">IF($C331&lt;&gt;"", _xlfn.TEXTSPLIT($C331, ","), "")</f>
        <v>#REF!</v>
      </c>
    </row>
    <row r="332" spans="1:4">
      <c r="A332" t="str">
        <f>ContactsTable[[#This Row],[FULL NAME (FIRST, LAST)]]</f>
        <v>Owner Christine demacapoulos</v>
      </c>
      <c r="B332" t="str">
        <f>ContactsTable[[#This Row],[Organizations (DropDown)]]</f>
        <v>STACKED Pancake House</v>
      </c>
      <c r="C332" t="e" cm="1">
        <f t="array" ref="C332">IF(Interactions!#REF! = "", "", IFERROR(_xlfn.TEXTJOIN(",", TRUE, _xlfn._xlws.FILTER($A$5:$A$2214, $B$5:$B$2214 = Interactions!#REF!)), "No Contacts"))</f>
        <v>#REF!</v>
      </c>
      <c r="D332" t="e" cm="1">
        <f t="array" ref="D332">IF($C332&lt;&gt;"", _xlfn.TEXTSPLIT($C332, ","), "")</f>
        <v>#REF!</v>
      </c>
    </row>
    <row r="333" spans="1:4">
      <c r="A333" t="str">
        <f>ContactsTable[[#This Row],[FULL NAME (FIRST, LAST)]]</f>
        <v>Jim Drewenski Suzanne Tim</v>
      </c>
      <c r="B333" t="str">
        <f>ContactsTable[[#This Row],[Organizations (DropDown)]]</f>
        <v>State Line Pizza</v>
      </c>
      <c r="C333" t="e" cm="1">
        <f t="array" ref="C333">IF(Interactions!#REF! = "", "", IFERROR(_xlfn.TEXTJOIN(",", TRUE, _xlfn._xlws.FILTER($A$5:$A$2214, $B$5:$B$2214 = Interactions!#REF!)), "No Contacts"))</f>
        <v>#REF!</v>
      </c>
      <c r="D333" t="e" cm="1">
        <f t="array" ref="D333">IF($C333&lt;&gt;"", _xlfn.TEXTSPLIT($C333, ","), "")</f>
        <v>#REF!</v>
      </c>
    </row>
    <row r="334" spans="1:4">
      <c r="A334" t="str">
        <f>ContactsTable[[#This Row],[FULL NAME (FIRST, LAST)]]</f>
        <v>Brian Mish dave</v>
      </c>
      <c r="B334" t="str">
        <f>ContactsTable[[#This Row],[Organizations (DropDown)]]</f>
        <v>Station 21</v>
      </c>
      <c r="C334" t="e" cm="1">
        <f t="array" ref="C334">IF(Interactions!#REF! = "", "", IFERROR(_xlfn.TEXTJOIN(",", TRUE, _xlfn._xlws.FILTER($A$5:$A$2214, $B$5:$B$2214 = Interactions!#REF!)), "No Contacts"))</f>
        <v>#REF!</v>
      </c>
      <c r="D334" t="e" cm="1">
        <f t="array" ref="D334">IF($C334&lt;&gt;"", _xlfn.TEXTSPLIT($C334, ","), "")</f>
        <v>#REF!</v>
      </c>
    </row>
    <row r="335" spans="1:4">
      <c r="A335" t="str">
        <f>ContactsTable[[#This Row],[FULL NAME (FIRST, LAST)]]</f>
        <v>Brooks</v>
      </c>
      <c r="B335" t="str">
        <f>ContactsTable[[#This Row],[Organizations (DropDown)]]</f>
        <v>Steel Plow Burger Co</v>
      </c>
      <c r="C335" t="e" cm="1">
        <f t="array" ref="C335">IF(Interactions!#REF! = "", "", IFERROR(_xlfn.TEXTJOIN(",", TRUE, _xlfn._xlws.FILTER($A$5:$A$2214, $B$5:$B$2214 = Interactions!#REF!)), "No Contacts"))</f>
        <v>#REF!</v>
      </c>
      <c r="D335" t="e" cm="1">
        <f t="array" ref="D335">IF($C335&lt;&gt;"", _xlfn.TEXTSPLIT($C335, ","), "")</f>
        <v>#REF!</v>
      </c>
    </row>
    <row r="336" spans="1:4">
      <c r="A336" t="str">
        <f>ContactsTable[[#This Row],[FULL NAME (FIRST, LAST)]]</f>
        <v>Todd</v>
      </c>
      <c r="B336" t="str">
        <f>ContactsTable[[#This Row],[Organizations (DropDown)]]</f>
        <v>Steel Plow Burger Co</v>
      </c>
      <c r="C336" t="e" cm="1">
        <f t="array" ref="C336">IF(Interactions!#REF! = "", "", IFERROR(_xlfn.TEXTJOIN(",", TRUE, _xlfn._xlws.FILTER($A$5:$A$2214, $B$5:$B$2214 = Interactions!#REF!)), "No Contacts"))</f>
        <v>#REF!</v>
      </c>
      <c r="D336" t="e" cm="1">
        <f t="array" ref="D336">IF($C336&lt;&gt;"", _xlfn.TEXTSPLIT($C336, ","), "")</f>
        <v>#REF!</v>
      </c>
    </row>
    <row r="337" spans="1:4">
      <c r="A337" t="str">
        <f>ContactsTable[[#This Row],[FULL NAME (FIRST, LAST)]]</f>
        <v>L ustick</v>
      </c>
      <c r="B337" t="str">
        <f>ContactsTable[[#This Row],[Organizations (DropDown)]]</f>
        <v>Superdawg Drive-In</v>
      </c>
      <c r="C337" t="e" cm="1">
        <f t="array" ref="C337">IF(Interactions!#REF! = "", "", IFERROR(_xlfn.TEXTJOIN(",", TRUE, _xlfn._xlws.FILTER($A$5:$A$2214, $B$5:$B$2214 = Interactions!#REF!)), "No Contacts"))</f>
        <v>#REF!</v>
      </c>
      <c r="D337" t="e" cm="1">
        <f t="array" ref="D337">IF($C337&lt;&gt;"", _xlfn.TEXTSPLIT($C337, ","), "")</f>
        <v>#REF!</v>
      </c>
    </row>
    <row r="338" spans="1:4">
      <c r="A338" t="str">
        <f>ContactsTable[[#This Row],[FULL NAME (FIRST, LAST)]]</f>
        <v>Brad</v>
      </c>
      <c r="B338" t="str">
        <f>ContactsTable[[#This Row],[Organizations (DropDown)]]</f>
        <v>Superior</v>
      </c>
      <c r="C338" t="e" cm="1">
        <f t="array" ref="C338">IF(Interactions!#REF! = "", "", IFERROR(_xlfn.TEXTJOIN(",", TRUE, _xlfn._xlws.FILTER($A$5:$A$2214, $B$5:$B$2214 = Interactions!#REF!)), "No Contacts"))</f>
        <v>#REF!</v>
      </c>
      <c r="D338" t="e" cm="1">
        <f t="array" ref="D338">IF($C338&lt;&gt;"", _xlfn.TEXTSPLIT($C338, ","), "")</f>
        <v>#REF!</v>
      </c>
    </row>
    <row r="339" spans="1:4">
      <c r="A339" t="str">
        <f>ContactsTable[[#This Row],[FULL NAME (FIRST, LAST)]]</f>
        <v>Roy wric</v>
      </c>
      <c r="B339" t="str">
        <f>ContactsTable[[#This Row],[Organizations (DropDown)]]</f>
        <v>Surf’s Up Franchising Corporation</v>
      </c>
      <c r="C339" t="e" cm="1">
        <f t="array" ref="C339">IF(Interactions!#REF! = "", "", IFERROR(_xlfn.TEXTJOIN(",", TRUE, _xlfn._xlws.FILTER($A$5:$A$2214, $B$5:$B$2214 = Interactions!#REF!)), "No Contacts"))</f>
        <v>#REF!</v>
      </c>
      <c r="D339" t="e" cm="1">
        <f t="array" ref="D339">IF($C339&lt;&gt;"", _xlfn.TEXTSPLIT($C339, ","), "")</f>
        <v>#REF!</v>
      </c>
    </row>
    <row r="340" spans="1:4">
      <c r="A340" t="str">
        <f>ContactsTable[[#This Row],[FULL NAME (FIRST, LAST)]]</f>
        <v>Sthay molly</v>
      </c>
      <c r="B340" t="str">
        <f>ContactsTable[[#This Row],[Organizations (DropDown)]]</f>
        <v>Sweeney Girl Sweets</v>
      </c>
      <c r="C340" t="e" cm="1">
        <f t="array" ref="C340">IF(Interactions!#REF! = "", "", IFERROR(_xlfn.TEXTJOIN(",", TRUE, _xlfn._xlws.FILTER($A$5:$A$2214, $B$5:$B$2214 = Interactions!#REF!)), "No Contacts"))</f>
        <v>#REF!</v>
      </c>
      <c r="D340" t="e" cm="1">
        <f t="array" ref="D340">IF($C340&lt;&gt;"", _xlfn.TEXTSPLIT($C340, ","), "")</f>
        <v>#REF!</v>
      </c>
    </row>
    <row r="341" spans="1:4">
      <c r="A341" t="str">
        <f>ContactsTable[[#This Row],[FULL NAME (FIRST, LAST)]]</f>
        <v>Mellender chris</v>
      </c>
      <c r="B341" t="str">
        <f>ContactsTable[[#This Row],[Organizations (DropDown)]]</f>
        <v>Syds Fine Foods</v>
      </c>
      <c r="C341" t="e" cm="1">
        <f t="array" ref="C341">IF(Interactions!#REF! = "", "", IFERROR(_xlfn.TEXTJOIN(",", TRUE, _xlfn._xlws.FILTER($A$5:$A$2214, $B$5:$B$2214 = Interactions!#REF!)), "No Contacts"))</f>
        <v>#REF!</v>
      </c>
      <c r="D341" t="e" cm="1">
        <f t="array" ref="D341">IF($C341&lt;&gt;"", _xlfn.TEXTSPLIT($C341, ","), "")</f>
        <v>#REF!</v>
      </c>
    </row>
    <row r="342" spans="1:4">
      <c r="A342" t="str">
        <f>ContactsTable[[#This Row],[FULL NAME (FIRST, LAST)]]</f>
        <v>Tamewitz ashley</v>
      </c>
      <c r="B342" t="str">
        <f>ContactsTable[[#This Row],[Organizations (DropDown)]]</f>
        <v>Sysco</v>
      </c>
      <c r="C342" t="e" cm="1">
        <f t="array" ref="C342">IF(Interactions!#REF! = "", "", IFERROR(_xlfn.TEXTJOIN(",", TRUE, _xlfn._xlws.FILTER($A$5:$A$2214, $B$5:$B$2214 = Interactions!#REF!)), "No Contacts"))</f>
        <v>#REF!</v>
      </c>
      <c r="D342" t="e" cm="1">
        <f t="array" ref="D342">IF($C342&lt;&gt;"", _xlfn.TEXTSPLIT($C342, ","), "")</f>
        <v>#REF!</v>
      </c>
    </row>
    <row r="343" spans="1:4">
      <c r="A343" t="str">
        <f>ContactsTable[[#This Row],[FULL NAME (FIRST, LAST)]]</f>
        <v>Mike Hemingermiranda, John, it,, Chef Nick</v>
      </c>
      <c r="B343" t="str">
        <f>ContactsTable[[#This Row],[Organizations (DropDown)]]</f>
        <v>Tavern on Main</v>
      </c>
      <c r="C343" t="e" cm="1">
        <f t="array" ref="C343">IF(Interactions!#REF! = "", "", IFERROR(_xlfn.TEXTJOIN(",", TRUE, _xlfn._xlws.FILTER($A$5:$A$2214, $B$5:$B$2214 = Interactions!#REF!)), "No Contacts"))</f>
        <v>#REF!</v>
      </c>
      <c r="D343" t="e" cm="1">
        <f t="array" ref="D343">IF($C343&lt;&gt;"", _xlfn.TEXTSPLIT($C343, ","), "")</f>
        <v>#REF!</v>
      </c>
    </row>
    <row r="344" spans="1:4">
      <c r="A344" t="str">
        <f>ContactsTable[[#This Row],[FULL NAME (FIRST, LAST)]]</f>
        <v>Owner juju</v>
      </c>
      <c r="B344" t="str">
        <f>ContactsTable[[#This Row],[Organizations (DropDown)]]</f>
        <v>Tavvas LLC</v>
      </c>
      <c r="C344" t="e" cm="1">
        <f t="array" ref="C344">IF(Interactions!#REF! = "", "", IFERROR(_xlfn.TEXTJOIN(",", TRUE, _xlfn._xlws.FILTER($A$5:$A$2214, $B$5:$B$2214 = Interactions!#REF!)), "No Contacts"))</f>
        <v>#REF!</v>
      </c>
      <c r="D344" t="e" cm="1">
        <f t="array" ref="D344">IF($C344&lt;&gt;"", _xlfn.TEXTSPLIT($C344, ","), "")</f>
        <v>#REF!</v>
      </c>
    </row>
    <row r="345" spans="1:4">
      <c r="A345" t="str">
        <f>ContactsTable[[#This Row],[FULL NAME (FIRST, LAST)]]</f>
        <v>Mike Heminger chef rick</v>
      </c>
      <c r="B345" t="str">
        <f>ContactsTable[[#This Row],[Organizations (DropDown)]]</f>
        <v>Teibel's</v>
      </c>
      <c r="C345" t="e" cm="1">
        <f t="array" ref="C345">IF(Interactions!#REF! = "", "", IFERROR(_xlfn.TEXTJOIN(",", TRUE, _xlfn._xlws.FILTER($A$5:$A$2214, $B$5:$B$2214 = Interactions!#REF!)), "No Contacts"))</f>
        <v>#REF!</v>
      </c>
      <c r="D345" t="e" cm="1">
        <f t="array" ref="D345">IF($C345&lt;&gt;"", _xlfn.TEXTSPLIT($C345, ","), "")</f>
        <v>#REF!</v>
      </c>
    </row>
    <row r="346" spans="1:4">
      <c r="A346" t="str">
        <f>ContactsTable[[#This Row],[FULL NAME (FIRST, LAST)]]</f>
        <v>MATA</v>
      </c>
      <c r="B346" t="str">
        <f>ContactsTable[[#This Row],[Organizations (DropDown)]]</f>
        <v>Texas Corral Restaurants</v>
      </c>
      <c r="C346" t="e" cm="1">
        <f t="array" ref="C346">IF(Interactions!#REF! = "", "", IFERROR(_xlfn.TEXTJOIN(",", TRUE, _xlfn._xlws.FILTER($A$5:$A$2214, $B$5:$B$2214 = Interactions!#REF!)), "No Contacts"))</f>
        <v>#REF!</v>
      </c>
      <c r="D346" t="e" cm="1">
        <f t="array" ref="D346">IF($C346&lt;&gt;"", _xlfn.TEXTSPLIT($C346, ","), "")</f>
        <v>#REF!</v>
      </c>
    </row>
    <row r="347" spans="1:4">
      <c r="A347" t="str">
        <f>ContactsTable[[#This Row],[FULL NAME (FIRST, LAST)]]</f>
        <v>Switzer paul</v>
      </c>
      <c r="B347" t="str">
        <f>ContactsTable[[#This Row],[Organizations (DropDown)]]</f>
        <v>Texas Corral Restaurants</v>
      </c>
      <c r="C347" t="e" cm="1">
        <f t="array" ref="C347">IF(Interactions!#REF! = "", "", IFERROR(_xlfn.TEXTJOIN(",", TRUE, _xlfn._xlws.FILTER($A$5:$A$2214, $B$5:$B$2214 = Interactions!#REF!)), "No Contacts"))</f>
        <v>#REF!</v>
      </c>
      <c r="D347" t="e" cm="1">
        <f t="array" ref="D347">IF($C347&lt;&gt;"", _xlfn.TEXTSPLIT($C347, ","), "")</f>
        <v>#REF!</v>
      </c>
    </row>
    <row r="348" spans="1:4">
      <c r="A348" t="str">
        <f>ContactsTable[[#This Row],[FULL NAME (FIRST, LAST)]]</f>
        <v>Chef jim Mitchell</v>
      </c>
      <c r="B348" t="str">
        <f>ContactsTable[[#This Row],[Organizations (DropDown)]]</f>
        <v>The Barge</v>
      </c>
      <c r="C348" t="e" cm="1">
        <f t="array" ref="C348">IF(Interactions!#REF! = "", "", IFERROR(_xlfn.TEXTJOIN(",", TRUE, _xlfn._xlws.FILTER($A$5:$A$2214, $B$5:$B$2214 = Interactions!#REF!)), "No Contacts"))</f>
        <v>#REF!</v>
      </c>
      <c r="D348" t="e" cm="1">
        <f t="array" ref="D348">IF($C348&lt;&gt;"", _xlfn.TEXTSPLIT($C348, ","), "")</f>
        <v>#REF!</v>
      </c>
    </row>
    <row r="349" spans="1:4">
      <c r="A349" t="str">
        <f>ContactsTable[[#This Row],[FULL NAME (FIRST, LAST)]]</f>
        <v>CHEF ANTHONY</v>
      </c>
      <c r="B349" t="str">
        <f>ContactsTable[[#This Row],[Organizations (DropDown)]]</f>
        <v>The BUTLER</v>
      </c>
      <c r="C349" t="e" cm="1">
        <f t="array" ref="C349">IF(Interactions!#REF! = "", "", IFERROR(_xlfn.TEXTJOIN(",", TRUE, _xlfn._xlws.FILTER($A$5:$A$2214, $B$5:$B$2214 = Interactions!#REF!)), "No Contacts"))</f>
        <v>#REF!</v>
      </c>
      <c r="D349" t="e" cm="1">
        <f t="array" ref="D349">IF($C349&lt;&gt;"", _xlfn.TEXTSPLIT($C349, ","), "")</f>
        <v>#REF!</v>
      </c>
    </row>
    <row r="350" spans="1:4">
      <c r="A350" t="str">
        <f>ContactsTable[[#This Row],[FULL NAME (FIRST, LAST)]]</f>
        <v>Salnave erick</v>
      </c>
      <c r="B350" t="str">
        <f>ContactsTable[[#This Row],[Organizations (DropDown)]]</f>
        <v>The Cliff Dwellers</v>
      </c>
      <c r="C350" t="e" cm="1">
        <f t="array" ref="C350">IF(Interactions!#REF! = "", "", IFERROR(_xlfn.TEXTJOIN(",", TRUE, _xlfn._xlws.FILTER($A$5:$A$2214, $B$5:$B$2214 = Interactions!#REF!)), "No Contacts"))</f>
        <v>#REF!</v>
      </c>
      <c r="D350" t="e" cm="1">
        <f t="array" ref="D350">IF($C350&lt;&gt;"", _xlfn.TEXTSPLIT($C350, ","), "")</f>
        <v>#REF!</v>
      </c>
    </row>
    <row r="351" spans="1:4">
      <c r="A351" t="str">
        <f>ContactsTable[[#This Row],[FULL NAME (FIRST, LAST)]]</f>
        <v xml:space="preserve">Irish Jennifer </v>
      </c>
      <c r="B351" t="str">
        <f>ContactsTable[[#This Row],[Organizations (DropDown)]]</f>
        <v>The Draft House</v>
      </c>
      <c r="C351" t="e" cm="1">
        <f t="array" ref="C351">IF(Interactions!#REF! = "", "", IFERROR(_xlfn.TEXTJOIN(",", TRUE, _xlfn._xlws.FILTER($A$5:$A$2214, $B$5:$B$2214 = Interactions!#REF!)), "No Contacts"))</f>
        <v>#REF!</v>
      </c>
      <c r="D351" t="e" cm="1">
        <f t="array" ref="D351">IF($C351&lt;&gt;"", _xlfn.TEXTSPLIT($C351, ","), "")</f>
        <v>#REF!</v>
      </c>
    </row>
    <row r="352" spans="1:4">
      <c r="A352" t="str">
        <f>ContactsTable[[#This Row],[FULL NAME (FIRST, LAST)]]</f>
        <v>General Manager payerli</v>
      </c>
      <c r="B352" t="str">
        <f>ContactsTable[[#This Row],[Organizations (DropDown)]]</f>
        <v>The Emily Hotel Chicago</v>
      </c>
      <c r="C352" t="e" cm="1">
        <f t="array" ref="C352">IF(Interactions!#REF! = "", "", IFERROR(_xlfn.TEXTJOIN(",", TRUE, _xlfn._xlws.FILTER($A$5:$A$2214, $B$5:$B$2214 = Interactions!#REF!)), "No Contacts"))</f>
        <v>#REF!</v>
      </c>
      <c r="D352" t="e" cm="1">
        <f t="array" ref="D352">IF($C352&lt;&gt;"", _xlfn.TEXTSPLIT($C352, ","), "")</f>
        <v>#REF!</v>
      </c>
    </row>
    <row r="353" spans="1:4">
      <c r="A353" t="str">
        <f>ContactsTable[[#This Row],[FULL NAME (FIRST, LAST)]]</f>
        <v>Posan Lauren</v>
      </c>
      <c r="B353" t="str">
        <f>ContactsTable[[#This Row],[Organizations (DropDown)]]</f>
        <v>The Farmacy</v>
      </c>
      <c r="C353" t="e" cm="1">
        <f t="array" ref="C353">IF(Interactions!#REF! = "", "", IFERROR(_xlfn.TEXTJOIN(",", TRUE, _xlfn._xlws.FILTER($A$5:$A$2214, $B$5:$B$2214 = Interactions!#REF!)), "No Contacts"))</f>
        <v>#REF!</v>
      </c>
      <c r="D353" t="e" cm="1">
        <f t="array" ref="D353">IF($C353&lt;&gt;"", _xlfn.TEXTSPLIT($C353, ","), "")</f>
        <v>#REF!</v>
      </c>
    </row>
    <row r="354" spans="1:4">
      <c r="A354" t="str">
        <f>ContactsTable[[#This Row],[FULL NAME (FIRST, LAST)]]</f>
        <v>Lee Virginia</v>
      </c>
      <c r="B354" t="str">
        <f>ContactsTable[[#This Row],[Organizations (DropDown)]]</f>
        <v>The Food Institute</v>
      </c>
      <c r="C354" t="e" cm="1">
        <f t="array" ref="C354">IF(Interactions!#REF! = "", "", IFERROR(_xlfn.TEXTJOIN(",", TRUE, _xlfn._xlws.FILTER($A$5:$A$2214, $B$5:$B$2214 = Interactions!#REF!)), "No Contacts"))</f>
        <v>#REF!</v>
      </c>
      <c r="D354" t="e" cm="1">
        <f t="array" ref="D354">IF($C354&lt;&gt;"", _xlfn.TEXTSPLIT($C354, ","), "")</f>
        <v>#REF!</v>
      </c>
    </row>
    <row r="355" spans="1:4">
      <c r="A355" t="str">
        <f>ContactsTable[[#This Row],[FULL NAME (FIRST, LAST)]]</f>
        <v>Howell Rochelle</v>
      </c>
      <c r="B355" t="str">
        <f>ContactsTable[[#This Row],[Organizations (DropDown)]]</f>
        <v>The Paperwork Chef</v>
      </c>
      <c r="C355" t="e" cm="1">
        <f t="array" ref="C355">IF(Interactions!#REF! = "", "", IFERROR(_xlfn.TEXTJOIN(",", TRUE, _xlfn._xlws.FILTER($A$5:$A$2214, $B$5:$B$2214 = Interactions!#REF!)), "No Contacts"))</f>
        <v>#REF!</v>
      </c>
      <c r="D355" t="e" cm="1">
        <f t="array" ref="D355">IF($C355&lt;&gt;"", _xlfn.TEXTSPLIT($C355, ","), "")</f>
        <v>#REF!</v>
      </c>
    </row>
    <row r="356" spans="1:4">
      <c r="A356" t="str">
        <f>ContactsTable[[#This Row],[FULL NAME (FIRST, LAST)]]</f>
        <v>GFS/Abdale chef Eric</v>
      </c>
      <c r="B356" t="str">
        <f>ContactsTable[[#This Row],[Organizations (DropDown)]]</f>
        <v>The Rackhouse Tavern</v>
      </c>
      <c r="C356" t="e" cm="1">
        <f t="array" ref="C356">IF(Interactions!#REF! = "", "", IFERROR(_xlfn.TEXTJOIN(",", TRUE, _xlfn._xlws.FILTER($A$5:$A$2214, $B$5:$B$2214 = Interactions!#REF!)), "No Contacts"))</f>
        <v>#REF!</v>
      </c>
      <c r="D356" t="e" cm="1">
        <f t="array" ref="D356">IF($C356&lt;&gt;"", _xlfn.TEXTSPLIT($C356, ","), "")</f>
        <v>#REF!</v>
      </c>
    </row>
    <row r="357" spans="1:4">
      <c r="A357" t="str">
        <f>ContactsTable[[#This Row],[FULL NAME (FIRST, LAST)]]</f>
        <v xml:space="preserve">USF Brian Mish Chris Pappas </v>
      </c>
      <c r="B357" t="str">
        <f>ContactsTable[[#This Row],[Organizations (DropDown)]]</f>
        <v>The Ramen District</v>
      </c>
      <c r="C357" t="e" cm="1">
        <f t="array" ref="C357">IF(Interactions!#REF! = "", "", IFERROR(_xlfn.TEXTJOIN(",", TRUE, _xlfn._xlws.FILTER($A$5:$A$2214, $B$5:$B$2214 = Interactions!#REF!)), "No Contacts"))</f>
        <v>#REF!</v>
      </c>
      <c r="D357" t="e" cm="1">
        <f t="array" ref="D357">IF($C357&lt;&gt;"", _xlfn.TEXTSPLIT($C357, ","), "")</f>
        <v>#REF!</v>
      </c>
    </row>
    <row r="358" spans="1:4">
      <c r="A358" t="str">
        <f>ContactsTable[[#This Row],[FULL NAME (FIRST, LAST)]]</f>
        <v>Wallet Scott</v>
      </c>
      <c r="B358" t="str">
        <f>ContactsTable[[#This Row],[Organizations (DropDown)]]</f>
        <v>The Rose Hotel</v>
      </c>
      <c r="C358" t="e" cm="1">
        <f t="array" ref="C358">IF(Interactions!#REF! = "", "", IFERROR(_xlfn.TEXTJOIN(",", TRUE, _xlfn._xlws.FILTER($A$5:$A$2214, $B$5:$B$2214 = Interactions!#REF!)), "No Contacts"))</f>
        <v>#REF!</v>
      </c>
      <c r="D358" t="e" cm="1">
        <f t="array" ref="D358">IF($C358&lt;&gt;"", _xlfn.TEXTSPLIT($C358, ","), "")</f>
        <v>#REF!</v>
      </c>
    </row>
    <row r="359" spans="1:4">
      <c r="A359" t="str">
        <f>ContactsTable[[#This Row],[FULL NAME (FIRST, LAST)]]</f>
        <v>Account Manager cope</v>
      </c>
      <c r="B359" t="str">
        <f>ContactsTable[[#This Row],[Organizations (DropDown)]]</f>
        <v>The Royal Group</v>
      </c>
      <c r="C359" t="e" cm="1">
        <f t="array" ref="C359">IF(Interactions!#REF! = "", "", IFERROR(_xlfn.TEXTJOIN(",", TRUE, _xlfn._xlws.FILTER($A$5:$A$2214, $B$5:$B$2214 = Interactions!#REF!)), "No Contacts"))</f>
        <v>#REF!</v>
      </c>
      <c r="D359" t="e" cm="1">
        <f t="array" ref="D359">IF($C359&lt;&gt;"", _xlfn.TEXTSPLIT($C359, ","), "")</f>
        <v>#REF!</v>
      </c>
    </row>
    <row r="360" spans="1:4">
      <c r="A360" t="str">
        <f>ContactsTable[[#This Row],[FULL NAME (FIRST, LAST)]]</f>
        <v>Chef Tim</v>
      </c>
      <c r="B360" t="str">
        <f>ContactsTable[[#This Row],[Organizations (DropDown)]]</f>
        <v>The Scrambled</v>
      </c>
      <c r="C360" t="e" cm="1">
        <f t="array" ref="C360">IF(Interactions!#REF! = "", "", IFERROR(_xlfn.TEXTJOIN(",", TRUE, _xlfn._xlws.FILTER($A$5:$A$2214, $B$5:$B$2214 = Interactions!#REF!)), "No Contacts"))</f>
        <v>#REF!</v>
      </c>
      <c r="D360" t="e" cm="1">
        <f t="array" ref="D360">IF($C360&lt;&gt;"", _xlfn.TEXTSPLIT($C360, ","), "")</f>
        <v>#REF!</v>
      </c>
    </row>
    <row r="361" spans="1:4">
      <c r="A361" t="str">
        <f>ContactsTable[[#This Row],[FULL NAME (FIRST, LAST)]]</f>
        <v>West Karrie</v>
      </c>
      <c r="B361" t="str">
        <f>ContactsTable[[#This Row],[Organizations (DropDown)]]</f>
        <v>The Vault Downtown</v>
      </c>
      <c r="C361" t="e" cm="1">
        <f t="array" ref="C361">IF(Interactions!#REF! = "", "", IFERROR(_xlfn.TEXTJOIN(",", TRUE, _xlfn._xlws.FILTER($A$5:$A$2214, $B$5:$B$2214 = Interactions!#REF!)), "No Contacts"))</f>
        <v>#REF!</v>
      </c>
      <c r="D361" t="e" cm="1">
        <f t="array" ref="D361">IF($C361&lt;&gt;"", _xlfn.TEXTSPLIT($C361, ","), "")</f>
        <v>#REF!</v>
      </c>
    </row>
    <row r="362" spans="1:4">
      <c r="A362" t="str">
        <f>ContactsTable[[#This Row],[FULL NAME (FIRST, LAST)]]</f>
        <v>VanderPal Samantha</v>
      </c>
      <c r="B362" t="str">
        <f>ContactsTable[[#This Row],[Organizations (DropDown)]]</f>
        <v>Three Tarts Bakery and Cafe</v>
      </c>
      <c r="C362" t="e" cm="1">
        <f t="array" ref="C362">IF(Interactions!#REF! = "", "", IFERROR(_xlfn.TEXTJOIN(",", TRUE, _xlfn._xlws.FILTER($A$5:$A$2214, $B$5:$B$2214 = Interactions!#REF!)), "No Contacts"))</f>
        <v>#REF!</v>
      </c>
      <c r="D362" t="e" cm="1">
        <f t="array" ref="D362">IF($C362&lt;&gt;"", _xlfn.TEXTSPLIT($C362, ","), "")</f>
        <v>#REF!</v>
      </c>
    </row>
    <row r="363" spans="1:4">
      <c r="A363" t="str">
        <f>ContactsTable[[#This Row],[FULL NAME (FIRST, LAST)]]</f>
        <v>Joel Wolter</v>
      </c>
      <c r="B363" t="str">
        <f>ContactsTable[[#This Row],[Organizations (DropDown)]]</f>
        <v>Tiger Lily Cafe</v>
      </c>
      <c r="C363" t="e" cm="1">
        <f t="array" ref="C363">IF(Interactions!#REF! = "", "", IFERROR(_xlfn.TEXTJOIN(",", TRUE, _xlfn._xlws.FILTER($A$5:$A$2214, $B$5:$B$2214 = Interactions!#REF!)), "No Contacts"))</f>
        <v>#REF!</v>
      </c>
      <c r="D363" t="e" cm="1">
        <f t="array" ref="D363">IF($C363&lt;&gt;"", _xlfn.TEXTSPLIT($C363, ","), "")</f>
        <v>#REF!</v>
      </c>
    </row>
    <row r="364" spans="1:4">
      <c r="A364" t="str">
        <f>ContactsTable[[#This Row],[FULL NAME (FIRST, LAST)]]</f>
        <v>Susanne Novak</v>
      </c>
      <c r="B364" t="str">
        <f>ContactsTable[[#This Row],[Organizations (DropDown)]]</f>
        <v>Tiger Lily Café (buys from GFS)</v>
      </c>
      <c r="C364" t="e" cm="1">
        <f t="array" ref="C364">IF(Interactions!#REF! = "", "", IFERROR(_xlfn.TEXTJOIN(",", TRUE, _xlfn._xlws.FILTER($A$5:$A$2214, $B$5:$B$2214 = Interactions!#REF!)), "No Contacts"))</f>
        <v>#REF!</v>
      </c>
      <c r="D364" t="e" cm="1">
        <f t="array" ref="D364">IF($C364&lt;&gt;"", _xlfn.TEXTSPLIT($C364, ","), "")</f>
        <v>#REF!</v>
      </c>
    </row>
    <row r="365" spans="1:4">
      <c r="A365" t="str">
        <f>ContactsTable[[#This Row],[FULL NAME (FIRST, LAST)]]</f>
        <v>Moore Sharon</v>
      </c>
      <c r="B365" t="str">
        <f>ContactsTable[[#This Row],[Organizations (DropDown)]]</f>
        <v>Tilly’s Tea Room</v>
      </c>
      <c r="C365" t="e" cm="1">
        <f t="array" ref="C365">IF(Interactions!#REF! = "", "", IFERROR(_xlfn.TEXTJOIN(",", TRUE, _xlfn._xlws.FILTER($A$5:$A$2214, $B$5:$B$2214 = Interactions!#REF!)), "No Contacts"))</f>
        <v>#REF!</v>
      </c>
      <c r="D365" t="e" cm="1">
        <f t="array" ref="D365">IF($C365&lt;&gt;"", _xlfn.TEXTSPLIT($C365, ","), "")</f>
        <v>#REF!</v>
      </c>
    </row>
    <row r="366" spans="1:4">
      <c r="A366" t="str">
        <f>ContactsTable[[#This Row],[FULL NAME (FIRST, LAST)]]</f>
        <v>Erin Schultz</v>
      </c>
      <c r="B366" t="str">
        <f>ContactsTable[[#This Row],[Organizations (DropDown)]]</f>
        <v>Toeless Joel's</v>
      </c>
      <c r="C366" t="e" cm="1">
        <f t="array" ref="C366">IF(Interactions!#REF! = "", "", IFERROR(_xlfn.TEXTJOIN(",", TRUE, _xlfn._xlws.FILTER($A$5:$A$2214, $B$5:$B$2214 = Interactions!#REF!)), "No Contacts"))</f>
        <v>#REF!</v>
      </c>
      <c r="D366" t="e" cm="1">
        <f t="array" ref="D366">IF($C366&lt;&gt;"", _xlfn.TEXTSPLIT($C366, ","), "")</f>
        <v>#REF!</v>
      </c>
    </row>
    <row r="367" spans="1:4">
      <c r="A367" t="str">
        <f>ContactsTable[[#This Row],[FULL NAME (FIRST, LAST)]]</f>
        <v>Joel downs</v>
      </c>
      <c r="B367" t="str">
        <f>ContactsTable[[#This Row],[Organizations (DropDown)]]</f>
        <v>Toeless Joel's</v>
      </c>
      <c r="C367" t="e" cm="1">
        <f t="array" ref="C367">IF(Interactions!#REF! = "", "", IFERROR(_xlfn.TEXTJOIN(",", TRUE, _xlfn._xlws.FILTER($A$5:$A$2214, $B$5:$B$2214 = Interactions!#REF!)), "No Contacts"))</f>
        <v>#REF!</v>
      </c>
      <c r="D367" t="e" cm="1">
        <f t="array" ref="D367">IF($C367&lt;&gt;"", _xlfn.TEXTSPLIT($C367, ","), "")</f>
        <v>#REF!</v>
      </c>
    </row>
    <row r="368" spans="1:4">
      <c r="A368" t="str">
        <f>ContactsTable[[#This Row],[FULL NAME (FIRST, LAST)]]</f>
        <v>depaz Gerardo</v>
      </c>
      <c r="B368" t="str">
        <f>ContactsTable[[#This Row],[Organizations (DropDown)]]</f>
        <v>Tony’s Tacos</v>
      </c>
      <c r="C368" t="e" cm="1">
        <f t="array" ref="C368">IF(Interactions!#REF! = "", "", IFERROR(_xlfn.TEXTJOIN(",", TRUE, _xlfn._xlws.FILTER($A$5:$A$2214, $B$5:$B$2214 = Interactions!#REF!)), "No Contacts"))</f>
        <v>#REF!</v>
      </c>
      <c r="D368" t="e" cm="1">
        <f t="array" ref="D368">IF($C368&lt;&gt;"", _xlfn.TEXTSPLIT($C368, ","), "")</f>
        <v>#REF!</v>
      </c>
    </row>
    <row r="369" spans="1:4">
      <c r="A369" t="str">
        <f>ContactsTable[[#This Row],[FULL NAME (FIRST, LAST)]]</f>
        <v>Ortiz Jesus</v>
      </c>
      <c r="B369" t="str">
        <f>ContactsTable[[#This Row],[Organizations (DropDown)]]</f>
        <v>Tony’s Tacos</v>
      </c>
      <c r="C369" t="e" cm="1">
        <f t="array" ref="C369">IF(Interactions!#REF! = "", "", IFERROR(_xlfn.TEXTJOIN(",", TRUE, _xlfn._xlws.FILTER($A$5:$A$2214, $B$5:$B$2214 = Interactions!#REF!)), "No Contacts"))</f>
        <v>#REF!</v>
      </c>
      <c r="D369" t="e" cm="1">
        <f t="array" ref="D369">IF($C369&lt;&gt;"", _xlfn.TEXTSPLIT($C369, ","), "")</f>
        <v>#REF!</v>
      </c>
    </row>
    <row r="370" spans="1:4">
      <c r="A370" t="str">
        <f>ContactsTable[[#This Row],[FULL NAME (FIRST, LAST)]]</f>
        <v>Dalip</v>
      </c>
      <c r="B370" t="str">
        <f>ContactsTable[[#This Row],[Organizations (DropDown)]]</f>
        <v>Top Dog Pizza Pub</v>
      </c>
      <c r="C370" t="e" cm="1">
        <f t="array" ref="C370">IF(Interactions!#REF! = "", "", IFERROR(_xlfn.TEXTJOIN(",", TRUE, _xlfn._xlws.FILTER($A$5:$A$2214, $B$5:$B$2214 = Interactions!#REF!)), "No Contacts"))</f>
        <v>#REF!</v>
      </c>
      <c r="D370" t="e" cm="1">
        <f t="array" ref="D370">IF($C370&lt;&gt;"", _xlfn.TEXTSPLIT($C370, ","), "")</f>
        <v>#REF!</v>
      </c>
    </row>
    <row r="371" spans="1:4">
      <c r="A371" t="str">
        <f>ContactsTable[[#This Row],[FULL NAME (FIRST, LAST)]]</f>
        <v>Arzola Tory</v>
      </c>
      <c r="B371" t="str">
        <f>ContactsTable[[#This Row],[Organizations (DropDown)]]</f>
        <v>Top Shooters</v>
      </c>
      <c r="C371" t="e" cm="1">
        <f t="array" ref="C371">IF(Interactions!#REF! = "", "", IFERROR(_xlfn.TEXTJOIN(",", TRUE, _xlfn._xlws.FILTER($A$5:$A$2214, $B$5:$B$2214 = Interactions!#REF!)), "No Contacts"))</f>
        <v>#REF!</v>
      </c>
      <c r="D371" t="e" cm="1">
        <f t="array" ref="D371">IF($C371&lt;&gt;"", _xlfn.TEXTSPLIT($C371, ","), "")</f>
        <v>#REF!</v>
      </c>
    </row>
    <row r="372" spans="1:4">
      <c r="A372" t="str">
        <f>ContactsTable[[#This Row],[FULL NAME (FIRST, LAST)]]</f>
        <v>PFG dave and sister Cindy</v>
      </c>
      <c r="B372" t="str">
        <f>ContactsTable[[#This Row],[Organizations (DropDown)]]</f>
        <v>Town Club</v>
      </c>
      <c r="C372" t="e" cm="1">
        <f t="array" ref="C372">IF(Interactions!#REF! = "", "", IFERROR(_xlfn.TEXTJOIN(",", TRUE, _xlfn._xlws.FILTER($A$5:$A$2214, $B$5:$B$2214 = Interactions!#REF!)), "No Contacts"))</f>
        <v>#REF!</v>
      </c>
      <c r="D372" t="e" cm="1">
        <f t="array" ref="D372">IF($C372&lt;&gt;"", _xlfn.TEXTSPLIT($C372, ","), "")</f>
        <v>#REF!</v>
      </c>
    </row>
    <row r="373" spans="1:4">
      <c r="A373" t="str">
        <f>ContactsTable[[#This Row],[FULL NAME (FIRST, LAST)]]</f>
        <v>Karahalios Christine</v>
      </c>
      <c r="B373" t="str">
        <f>ContactsTable[[#This Row],[Organizations (DropDown)]]</f>
        <v>Townee Square Restaurant</v>
      </c>
      <c r="C373" t="e" cm="1">
        <f t="array" ref="C373">IF(Interactions!#REF! = "", "", IFERROR(_xlfn.TEXTJOIN(",", TRUE, _xlfn._xlws.FILTER($A$5:$A$2214, $B$5:$B$2214 = Interactions!#REF!)), "No Contacts"))</f>
        <v>#REF!</v>
      </c>
      <c r="D373" t="e" cm="1">
        <f t="array" ref="D373">IF($C373&lt;&gt;"", _xlfn.TEXTSPLIT($C373, ","), "")</f>
        <v>#REF!</v>
      </c>
    </row>
    <row r="374" spans="1:4">
      <c r="A374" t="str">
        <f>ContactsTable[[#This Row],[FULL NAME (FIRST, LAST)]]</f>
        <v>Owner Karahalios</v>
      </c>
      <c r="B374" t="str">
        <f>ContactsTable[[#This Row],[Organizations (DropDown)]]</f>
        <v>Townee Square Restaurant</v>
      </c>
      <c r="C374" t="e" cm="1">
        <f t="array" ref="C374">IF(Interactions!#REF! = "", "", IFERROR(_xlfn.TEXTJOIN(",", TRUE, _xlfn._xlws.FILTER($A$5:$A$2214, $B$5:$B$2214 = Interactions!#REF!)), "No Contacts"))</f>
        <v>#REF!</v>
      </c>
      <c r="D374" t="e" cm="1">
        <f t="array" ref="D374">IF($C374&lt;&gt;"", _xlfn.TEXTSPLIT($C374, ","), "")</f>
        <v>#REF!</v>
      </c>
    </row>
    <row r="375" spans="1:4">
      <c r="A375" t="str">
        <f>ContactsTable[[#This Row],[FULL NAME (FIRST, LAST)]]</f>
        <v>West w.l.</v>
      </c>
      <c r="B375" t="str">
        <f>ContactsTable[[#This Row],[Organizations (DropDown)]]</f>
        <v>Transitions</v>
      </c>
      <c r="C375" t="e" cm="1">
        <f t="array" ref="C375">IF(Interactions!#REF! = "", "", IFERROR(_xlfn.TEXTJOIN(",", TRUE, _xlfn._xlws.FILTER($A$5:$A$2214, $B$5:$B$2214 = Interactions!#REF!)), "No Contacts"))</f>
        <v>#REF!</v>
      </c>
      <c r="D375" t="e" cm="1">
        <f t="array" ref="D375">IF($C375&lt;&gt;"", _xlfn.TEXTSPLIT($C375, ","), "")</f>
        <v>#REF!</v>
      </c>
    </row>
    <row r="376" spans="1:4">
      <c r="A376" t="str">
        <f>ContactsTable[[#This Row],[FULL NAME (FIRST, LAST)]]</f>
        <v>Chef and Owner Williams</v>
      </c>
      <c r="B376" t="str">
        <f>ContactsTable[[#This Row],[Organizations (DropDown)]]</f>
        <v>Trini’s Tasty Pastries</v>
      </c>
      <c r="C376" t="e" cm="1">
        <f t="array" ref="C376">IF(Interactions!#REF! = "", "", IFERROR(_xlfn.TEXTJOIN(",", TRUE, _xlfn._xlws.FILTER($A$5:$A$2214, $B$5:$B$2214 = Interactions!#REF!)), "No Contacts"))</f>
        <v>#REF!</v>
      </c>
      <c r="D376" t="e" cm="1">
        <f t="array" ref="D376">IF($C376&lt;&gt;"", _xlfn.TEXTSPLIT($C376, ","), "")</f>
        <v>#REF!</v>
      </c>
    </row>
    <row r="377" spans="1:4">
      <c r="A377" t="str">
        <f>ContactsTable[[#This Row],[FULL NAME (FIRST, LAST)]]</f>
        <v>Hunter French</v>
      </c>
      <c r="B377" t="str">
        <f>ContactsTable[[#This Row],[Organizations (DropDown)]]</f>
        <v>Tujax tavern</v>
      </c>
      <c r="C377" t="e" cm="1">
        <f t="array" ref="C377">IF(Interactions!#REF! = "", "", IFERROR(_xlfn.TEXTJOIN(",", TRUE, _xlfn._xlws.FILTER($A$5:$A$2214, $B$5:$B$2214 = Interactions!#REF!)), "No Contacts"))</f>
        <v>#REF!</v>
      </c>
      <c r="D377" t="e" cm="1">
        <f t="array" ref="D377">IF($C377&lt;&gt;"", _xlfn.TEXTSPLIT($C377, ","), "")</f>
        <v>#REF!</v>
      </c>
    </row>
    <row r="378" spans="1:4">
      <c r="A378" t="str">
        <f>ContactsTable[[#This Row],[FULL NAME (FIRST, LAST)]]</f>
        <v>Turano g</v>
      </c>
      <c r="B378" t="str">
        <f>ContactsTable[[#This Row],[Organizations (DropDown)]]</f>
        <v>Turano Baking Co.</v>
      </c>
      <c r="C378" t="e" cm="1">
        <f t="array" ref="C378">IF(Interactions!#REF! = "", "", IFERROR(_xlfn.TEXTJOIN(",", TRUE, _xlfn._xlws.FILTER($A$5:$A$2214, $B$5:$B$2214 = Interactions!#REF!)), "No Contacts"))</f>
        <v>#REF!</v>
      </c>
      <c r="D378" t="e" cm="1">
        <f t="array" ref="D378">IF($C378&lt;&gt;"", _xlfn.TEXTSPLIT($C378, ","), "")</f>
        <v>#REF!</v>
      </c>
    </row>
    <row r="379" spans="1:4">
      <c r="A379" t="str">
        <f>ContactsTable[[#This Row],[FULL NAME (FIRST, LAST)]]</f>
        <v>Kline french</v>
      </c>
      <c r="B379" t="str">
        <f>ContactsTable[[#This Row],[Organizations (DropDown)]]</f>
        <v>UChicago Dining</v>
      </c>
      <c r="C379" t="e" cm="1">
        <f t="array" ref="C379">IF(Interactions!#REF! = "", "", IFERROR(_xlfn.TEXTJOIN(",", TRUE, _xlfn._xlws.FILTER($A$5:$A$2214, $B$5:$B$2214 = Interactions!#REF!)), "No Contacts"))</f>
        <v>#REF!</v>
      </c>
      <c r="D379" t="e" cm="1">
        <f t="array" ref="D379">IF($C379&lt;&gt;"", _xlfn.TEXTSPLIT($C379, ","), "")</f>
        <v>#REF!</v>
      </c>
    </row>
    <row r="380" spans="1:4">
      <c r="A380" t="str">
        <f>ContactsTable[[#This Row],[FULL NAME (FIRST, LAST)]]</f>
        <v>Director brooks</v>
      </c>
      <c r="B380" t="str">
        <f>ContactsTable[[#This Row],[Organizations (DropDown)]]</f>
        <v>UHC</v>
      </c>
      <c r="C380" t="e" cm="1">
        <f t="array" ref="C380">IF(Interactions!#REF! = "", "", IFERROR(_xlfn.TEXTJOIN(",", TRUE, _xlfn._xlws.FILTER($A$5:$A$2214, $B$5:$B$2214 = Interactions!#REF!)), "No Contacts"))</f>
        <v>#REF!</v>
      </c>
      <c r="D380" t="e" cm="1">
        <f t="array" ref="D380">IF($C380&lt;&gt;"", _xlfn.TEXTSPLIT($C380, ","), "")</f>
        <v>#REF!</v>
      </c>
    </row>
    <row r="381" spans="1:4">
      <c r="A381" t="str">
        <f>ContactsTable[[#This Row],[FULL NAME (FIRST, LAST)]]</f>
        <v>Director michael</v>
      </c>
      <c r="B381" t="str">
        <f>ContactsTable[[#This Row],[Organizations (DropDown)]]</f>
        <v>UHC</v>
      </c>
      <c r="C381" t="e" cm="1">
        <f t="array" ref="C381">IF(Interactions!#REF! = "", "", IFERROR(_xlfn.TEXTJOIN(",", TRUE, _xlfn._xlws.FILTER($A$5:$A$2214, $B$5:$B$2214 = Interactions!#REF!)), "No Contacts"))</f>
        <v>#REF!</v>
      </c>
      <c r="D381" t="e" cm="1">
        <f t="array" ref="D381">IF($C381&lt;&gt;"", _xlfn.TEXTSPLIT($C381, ","), "")</f>
        <v>#REF!</v>
      </c>
    </row>
    <row r="382" spans="1:4">
      <c r="A382" t="str">
        <f>ContactsTable[[#This Row],[FULL NAME (FIRST, LAST)]]</f>
        <v>Director uldrych</v>
      </c>
      <c r="B382" t="str">
        <f>ContactsTable[[#This Row],[Organizations (DropDown)]]</f>
        <v>UHC</v>
      </c>
      <c r="C382" t="e" cm="1">
        <f t="array" ref="C382">IF(Interactions!#REF! = "", "", IFERROR(_xlfn.TEXTJOIN(",", TRUE, _xlfn._xlws.FILTER($A$5:$A$2214, $B$5:$B$2214 = Interactions!#REF!)), "No Contacts"))</f>
        <v>#REF!</v>
      </c>
      <c r="D382" t="e" cm="1">
        <f t="array" ref="D382">IF($C382&lt;&gt;"", _xlfn.TEXTSPLIT($C382, ","), "")</f>
        <v>#REF!</v>
      </c>
    </row>
    <row r="383" spans="1:4">
      <c r="A383" t="str">
        <f>ContactsTable[[#This Row],[FULL NAME (FIRST, LAST)]]</f>
        <v>Wang zuoda</v>
      </c>
      <c r="B383" t="str">
        <f>ContactsTable[[#This Row],[Organizations (DropDown)]]</f>
        <v>Umeteagroup Inc</v>
      </c>
      <c r="C383" t="e" cm="1">
        <f t="array" ref="C383">IF(Interactions!#REF! = "", "", IFERROR(_xlfn.TEXTJOIN(",", TRUE, _xlfn._xlws.FILTER($A$5:$A$2214, $B$5:$B$2214 = Interactions!#REF!)), "No Contacts"))</f>
        <v>#REF!</v>
      </c>
      <c r="D383" t="e" cm="1">
        <f t="array" ref="D383">IF($C383&lt;&gt;"", _xlfn.TEXTSPLIT($C383, ","), "")</f>
        <v>#REF!</v>
      </c>
    </row>
    <row r="384" spans="1:4">
      <c r="A384" t="str">
        <f>ContactsTable[[#This Row],[FULL NAME (FIRST, LAST)]]</f>
        <v>Exec chef Mike hamm owner</v>
      </c>
      <c r="B384" t="str">
        <f>ContactsTable[[#This Row],[Organizations (DropDown)]]</f>
        <v>Union sushi and bbq bar</v>
      </c>
      <c r="C384" t="e" cm="1">
        <f t="array" ref="C384">IF(Interactions!#REF! = "", "", IFERROR(_xlfn.TEXTJOIN(",", TRUE, _xlfn._xlws.FILTER($A$5:$A$2214, $B$5:$B$2214 = Interactions!#REF!)), "No Contacts"))</f>
        <v>#REF!</v>
      </c>
      <c r="D384" t="e" cm="1">
        <f t="array" ref="D384">IF($C384&lt;&gt;"", _xlfn.TEXTSPLIT($C384, ","), "")</f>
        <v>#REF!</v>
      </c>
    </row>
    <row r="385" spans="1:4">
      <c r="A385" t="str">
        <f>ContactsTable[[#This Row],[FULL NAME (FIRST, LAST)]]</f>
        <v>Telesky gail</v>
      </c>
      <c r="B385" t="str">
        <f>ContactsTable[[#This Row],[Organizations (DropDown)]]</f>
        <v>One Hope United</v>
      </c>
      <c r="C385" t="e" cm="1">
        <f t="array" ref="C385">IF(Interactions!#REF! = "", "", IFERROR(_xlfn.TEXTJOIN(",", TRUE, _xlfn._xlws.FILTER($A$5:$A$2214, $B$5:$B$2214 = Interactions!#REF!)), "No Contacts"))</f>
        <v>#REF!</v>
      </c>
      <c r="D385" t="e" cm="1">
        <f t="array" ref="D385">IF($C385&lt;&gt;"", _xlfn.TEXTSPLIT($C385, ","), "")</f>
        <v>#REF!</v>
      </c>
    </row>
    <row r="386" spans="1:4">
      <c r="A386" t="str">
        <f>ContactsTable[[#This Row],[FULL NAME (FIRST, LAST)]]</f>
        <v xml:space="preserve">Justin </v>
      </c>
      <c r="B386" t="str">
        <f>ContactsTable[[#This Row],[Organizations (DropDown)]]</f>
        <v>University of Dayton</v>
      </c>
      <c r="C386" t="e" cm="1">
        <f t="array" ref="C386">IF(Interactions!#REF! = "", "", IFERROR(_xlfn.TEXTJOIN(",", TRUE, _xlfn._xlws.FILTER($A$5:$A$2214, $B$5:$B$2214 = Interactions!#REF!)), "No Contacts"))</f>
        <v>#REF!</v>
      </c>
      <c r="D386" t="e" cm="1">
        <f t="array" ref="D386">IF($C386&lt;&gt;"", _xlfn.TEXTSPLIT($C386, ","), "")</f>
        <v>#REF!</v>
      </c>
    </row>
    <row r="387" spans="1:4">
      <c r="A387" t="str">
        <f>ContactsTable[[#This Row],[FULL NAME (FIRST, LAST)]]</f>
        <v>Jones ruth</v>
      </c>
      <c r="B387" t="str">
        <f>ContactsTable[[#This Row],[Organizations (DropDown)]]</f>
        <v>University of Illinois</v>
      </c>
      <c r="C387" t="e" cm="1">
        <f t="array" ref="C387">IF(Interactions!#REF! = "", "", IFERROR(_xlfn.TEXTJOIN(",", TRUE, _xlfn._xlws.FILTER($A$5:$A$2214, $B$5:$B$2214 = Interactions!#REF!)), "No Contacts"))</f>
        <v>#REF!</v>
      </c>
      <c r="D387" t="e" cm="1">
        <f t="array" ref="D387">IF($C387&lt;&gt;"", _xlfn.TEXTSPLIT($C387, ","), "")</f>
        <v>#REF!</v>
      </c>
    </row>
    <row r="388" spans="1:4">
      <c r="A388" t="str">
        <f>ContactsTable[[#This Row],[FULL NAME (FIRST, LAST)]]</f>
        <v>Campus Executive Chef Frank Turchan</v>
      </c>
      <c r="B388" t="str">
        <f>ContactsTable[[#This Row],[Organizations (DropDown)]]</f>
        <v>University of Michigan</v>
      </c>
      <c r="C388" t="e" cm="1">
        <f t="array" ref="C388">IF(Interactions!#REF! = "", "", IFERROR(_xlfn.TEXTJOIN(",", TRUE, _xlfn._xlws.FILTER($A$5:$A$2214, $B$5:$B$2214 = Interactions!#REF!)), "No Contacts"))</f>
        <v>#REF!</v>
      </c>
      <c r="D388" t="e" cm="1">
        <f t="array" ref="D388">IF($C388&lt;&gt;"", _xlfn.TEXTSPLIT($C388, ","), "")</f>
        <v>#REF!</v>
      </c>
    </row>
    <row r="389" spans="1:4">
      <c r="A389" t="str">
        <f>ContactsTable[[#This Row],[FULL NAME (FIRST, LAST)]]</f>
        <v>Culinary Assistant Director of Catering miller</v>
      </c>
      <c r="B389" t="str">
        <f>ContactsTable[[#This Row],[Organizations (DropDown)]]</f>
        <v>University of Michigan</v>
      </c>
      <c r="C389" t="e" cm="1">
        <f t="array" ref="C389">IF(Interactions!#REF! = "", "", IFERROR(_xlfn.TEXTJOIN(",", TRUE, _xlfn._xlws.FILTER($A$5:$A$2214, $B$5:$B$2214 = Interactions!#REF!)), "No Contacts"))</f>
        <v>#REF!</v>
      </c>
      <c r="D389" t="e" cm="1">
        <f t="array" ref="D389">IF($C389&lt;&gt;"", _xlfn.TEXTSPLIT($C389, ","), "")</f>
        <v>#REF!</v>
      </c>
    </row>
    <row r="390" spans="1:4">
      <c r="A390" t="str">
        <f>ContactsTable[[#This Row],[FULL NAME (FIRST, LAST)]]</f>
        <v>Dubis Michelle</v>
      </c>
      <c r="B390" t="str">
        <f>ContactsTable[[#This Row],[Organizations (DropDown)]]</f>
        <v>University of Wisconsin Madison</v>
      </c>
      <c r="C390" t="e" cm="1">
        <f t="array" ref="C390">IF(Interactions!#REF! = "", "", IFERROR(_xlfn.TEXTJOIN(",", TRUE, _xlfn._xlws.FILTER($A$5:$A$2214, $B$5:$B$2214 = Interactions!#REF!)), "No Contacts"))</f>
        <v>#REF!</v>
      </c>
      <c r="D390" t="e" cm="1">
        <f t="array" ref="D390">IF($C390&lt;&gt;"", _xlfn.TEXTSPLIT($C390, ","), "")</f>
        <v>#REF!</v>
      </c>
    </row>
    <row r="391" spans="1:4">
      <c r="A391" t="str">
        <f>ContactsTable[[#This Row],[FULL NAME (FIRST, LAST)]]</f>
        <v>Potrawski Nicole</v>
      </c>
      <c r="B391" t="str">
        <f>ContactsTable[[#This Row],[Organizations (DropDown)]]</f>
        <v>Upstairs Pub</v>
      </c>
      <c r="C391" t="e" cm="1">
        <f t="array" ref="C391">IF(Interactions!#REF! = "", "", IFERROR(_xlfn.TEXTJOIN(",", TRUE, _xlfn._xlws.FILTER($A$5:$A$2214, $B$5:$B$2214 = Interactions!#REF!)), "No Contacts"))</f>
        <v>#REF!</v>
      </c>
      <c r="D391" t="e" cm="1">
        <f t="array" ref="D391">IF($C391&lt;&gt;"", _xlfn.TEXTSPLIT($C391, ","), "")</f>
        <v>#REF!</v>
      </c>
    </row>
    <row r="392" spans="1:4">
      <c r="A392" t="str">
        <f>ContactsTable[[#This Row],[FULL NAME (FIRST, LAST)]]</f>
        <v>Johnson Tran's</v>
      </c>
      <c r="B392" t="str">
        <f>ContactsTable[[#This Row],[Organizations (DropDown)]]</f>
        <v>urban transformation</v>
      </c>
      <c r="C392" t="e" cm="1">
        <f t="array" ref="C392">IF(Interactions!#REF! = "", "", IFERROR(_xlfn.TEXTJOIN(",", TRUE, _xlfn._xlws.FILTER($A$5:$A$2214, $B$5:$B$2214 = Interactions!#REF!)), "No Contacts"))</f>
        <v>#REF!</v>
      </c>
      <c r="D392" t="e" cm="1">
        <f t="array" ref="D392">IF($C392&lt;&gt;"", _xlfn.TEXTSPLIT($C392, ","), "")</f>
        <v>#REF!</v>
      </c>
    </row>
    <row r="393" spans="1:4">
      <c r="A393" t="str">
        <f>ContactsTable[[#This Row],[FULL NAME (FIRST, LAST)]]</f>
        <v>BULLINGER Jane</v>
      </c>
      <c r="B393" t="str">
        <f>ContactsTable[[#This Row],[Organizations (DropDown)]]</f>
        <v>US FOODS</v>
      </c>
      <c r="C393" t="e" cm="1">
        <f t="array" ref="C393">IF(Interactions!#REF! = "", "", IFERROR(_xlfn.TEXTJOIN(",", TRUE, _xlfn._xlws.FILTER($A$5:$A$2214, $B$5:$B$2214 = Interactions!#REF!)), "No Contacts"))</f>
        <v>#REF!</v>
      </c>
      <c r="D393" t="e" cm="1">
        <f t="array" ref="D393">IF($C393&lt;&gt;"", _xlfn.TEXTSPLIT($C393, ","), "")</f>
        <v>#REF!</v>
      </c>
    </row>
    <row r="394" spans="1:4">
      <c r="A394" t="str">
        <f>ContactsTable[[#This Row],[FULL NAME (FIRST, LAST)]]</f>
        <v xml:space="preserve">Tong </v>
      </c>
      <c r="B394" t="str">
        <f>ContactsTable[[#This Row],[Organizations (DropDown)]]</f>
        <v>US FOODS</v>
      </c>
      <c r="C394" t="e" cm="1">
        <f t="array" ref="C394">IF(Interactions!#REF! = "", "", IFERROR(_xlfn.TEXTJOIN(",", TRUE, _xlfn._xlws.FILTER($A$5:$A$2214, $B$5:$B$2214 = Interactions!#REF!)), "No Contacts"))</f>
        <v>#REF!</v>
      </c>
      <c r="D394" t="e" cm="1">
        <f t="array" ref="D394">IF($C394&lt;&gt;"", _xlfn.TEXTSPLIT($C394, ","), "")</f>
        <v>#REF!</v>
      </c>
    </row>
    <row r="395" spans="1:4">
      <c r="A395" t="str">
        <f>ContactsTable[[#This Row],[FULL NAME (FIRST, LAST)]]</f>
        <v>Eckles Kris</v>
      </c>
      <c r="B395" t="str">
        <f>ContactsTable[[#This Row],[Organizations (DropDown)]]</f>
        <v>UW-Madison</v>
      </c>
      <c r="C395" t="e" cm="1">
        <f t="array" ref="C395">IF(Interactions!#REF! = "", "", IFERROR(_xlfn.TEXTJOIN(",", TRUE, _xlfn._xlws.FILTER($A$5:$A$2214, $B$5:$B$2214 = Interactions!#REF!)), "No Contacts"))</f>
        <v>#REF!</v>
      </c>
      <c r="D395" t="e" cm="1">
        <f t="array" ref="D395">IF($C395&lt;&gt;"", _xlfn.TEXTSPLIT($C395, ","), "")</f>
        <v>#REF!</v>
      </c>
    </row>
    <row r="396" spans="1:4">
      <c r="A396" t="str">
        <f>ContactsTable[[#This Row],[FULL NAME (FIRST, LAST)]]</f>
        <v>Ecklor Jenny</v>
      </c>
      <c r="B396" t="str">
        <f>ContactsTable[[#This Row],[Organizations (DropDown)]]</f>
        <v>UW-Stout Dinning Service</v>
      </c>
      <c r="C396" t="e" cm="1">
        <f t="array" ref="C396">IF(Interactions!#REF! = "", "", IFERROR(_xlfn.TEXTJOIN(",", TRUE, _xlfn._xlws.FILTER($A$5:$A$2214, $B$5:$B$2214 = Interactions!#REF!)), "No Contacts"))</f>
        <v>#REF!</v>
      </c>
      <c r="D396" t="e" cm="1">
        <f t="array" ref="D396">IF($C396&lt;&gt;"", _xlfn.TEXTSPLIT($C396, ","), "")</f>
        <v>#REF!</v>
      </c>
    </row>
    <row r="397" spans="1:4">
      <c r="A397" t="str">
        <f>ContactsTable[[#This Row],[FULL NAME (FIRST, LAST)]]</f>
        <v>Petrouske Melissa</v>
      </c>
      <c r="B397" t="str">
        <f>ContactsTable[[#This Row],[Organizations (DropDown)]]</f>
        <v>UW-Stout Dinning Service</v>
      </c>
      <c r="C397" t="e" cm="1">
        <f t="array" ref="C397">IF(Interactions!#REF! = "", "", IFERROR(_xlfn.TEXTJOIN(",", TRUE, _xlfn._xlws.FILTER($A$5:$A$2214, $B$5:$B$2214 = Interactions!#REF!)), "No Contacts"))</f>
        <v>#REF!</v>
      </c>
      <c r="D397" t="e" cm="1">
        <f t="array" ref="D397">IF($C397&lt;&gt;"", _xlfn.TEXTSPLIT($C397, ","), "")</f>
        <v>#REF!</v>
      </c>
    </row>
    <row r="398" spans="1:4">
      <c r="A398" t="str">
        <f>ContactsTable[[#This Row],[FULL NAME (FIRST, LAST)]]</f>
        <v>Stephen Gillanders-CHEF/Owner</v>
      </c>
      <c r="B398" t="str">
        <f>ContactsTable[[#This Row],[Organizations (DropDown)]]</f>
        <v>Valhalla</v>
      </c>
      <c r="C398" t="e" cm="1">
        <f t="array" ref="C398">IF(Interactions!#REF! = "", "", IFERROR(_xlfn.TEXTJOIN(",", TRUE, _xlfn._xlws.FILTER($A$5:$A$2214, $B$5:$B$2214 = Interactions!#REF!)), "No Contacts"))</f>
        <v>#REF!</v>
      </c>
      <c r="D398" t="e" cm="1">
        <f t="array" ref="D398">IF($C398&lt;&gt;"", _xlfn.TEXTSPLIT($C398, ","), "")</f>
        <v>#REF!</v>
      </c>
    </row>
    <row r="399" spans="1:4">
      <c r="A399" t="str">
        <f>ContactsTable[[#This Row],[FULL NAME (FIRST, LAST)]]</f>
        <v>Chef Jim Charlie</v>
      </c>
      <c r="B399" t="str">
        <f>ContactsTable[[#This Row],[Organizations (DropDown)]]</f>
        <v>Valparaiso University</v>
      </c>
      <c r="C399" t="e" cm="1">
        <f t="array" ref="C399">IF(Interactions!#REF! = "", "", IFERROR(_xlfn.TEXTJOIN(",", TRUE, _xlfn._xlws.FILTER($A$5:$A$2214, $B$5:$B$2214 = Interactions!#REF!)), "No Contacts"))</f>
        <v>#REF!</v>
      </c>
      <c r="D399" t="e" cm="1">
        <f t="array" ref="D399">IF($C399&lt;&gt;"", _xlfn.TEXTSPLIT($C399, ","), "")</f>
        <v>#REF!</v>
      </c>
    </row>
    <row r="400" spans="1:4">
      <c r="A400" t="str">
        <f>ContactsTable[[#This Row],[FULL NAME (FIRST, LAST)]]</f>
        <v>USF, Testa, GFS</v>
      </c>
      <c r="B400" t="str">
        <f>ContactsTable[[#This Row],[Organizations (DropDown)]]</f>
        <v>Valparaiso University</v>
      </c>
      <c r="C400" t="e" cm="1">
        <f t="array" ref="C400">IF(Interactions!#REF! = "", "", IFERROR(_xlfn.TEXTJOIN(",", TRUE, _xlfn._xlws.FILTER($A$5:$A$2214, $B$5:$B$2214 = Interactions!#REF!)), "No Contacts"))</f>
        <v>#REF!</v>
      </c>
      <c r="D400" t="e" cm="1">
        <f t="array" ref="D400">IF($C400&lt;&gt;"", _xlfn.TEXTSPLIT($C400, ","), "")</f>
        <v>#REF!</v>
      </c>
    </row>
    <row r="401" spans="1:4">
      <c r="A401" t="str">
        <f>ContactsTable[[#This Row],[FULL NAME (FIRST, LAST)]]</f>
        <v>Beske John</v>
      </c>
      <c r="B401" t="str">
        <f>ContactsTable[[#This Row],[Organizations (DropDown)]]</f>
        <v>Vegan Street</v>
      </c>
      <c r="C401" t="e" cm="1">
        <f t="array" ref="C401">IF(Interactions!#REF! = "", "", IFERROR(_xlfn.TEXTJOIN(",", TRUE, _xlfn._xlws.FILTER($A$5:$A$2214, $B$5:$B$2214 = Interactions!#REF!)), "No Contacts"))</f>
        <v>#REF!</v>
      </c>
      <c r="D401" t="e" cm="1">
        <f t="array" ref="D401">IF($C401&lt;&gt;"", _xlfn.TEXTSPLIT($C401, ","), "")</f>
        <v>#REF!</v>
      </c>
    </row>
    <row r="402" spans="1:4">
      <c r="A402" t="str">
        <f>ContactsTable[[#This Row],[FULL NAME (FIRST, LAST)]]</f>
        <v>Rose Maria</v>
      </c>
      <c r="B402" t="str">
        <f>ContactsTable[[#This Row],[Organizations (DropDown)]]</f>
        <v>VegNews and VeganStreet.com</v>
      </c>
      <c r="C402" t="e" cm="1">
        <f t="array" ref="C402">IF(Interactions!#REF! = "", "", IFERROR(_xlfn.TEXTJOIN(",", TRUE, _xlfn._xlws.FILTER($A$5:$A$2214, $B$5:$B$2214 = Interactions!#REF!)), "No Contacts"))</f>
        <v>#REF!</v>
      </c>
      <c r="D402" t="e" cm="1">
        <f t="array" ref="D402">IF($C402&lt;&gt;"", _xlfn.TEXTSPLIT($C402, ","), "")</f>
        <v>#REF!</v>
      </c>
    </row>
    <row r="403" spans="1:4">
      <c r="A403" t="str">
        <f>ContactsTable[[#This Row],[FULL NAME (FIRST, LAST)]]</f>
        <v>GFS/abdale beckley gm</v>
      </c>
      <c r="B403" t="str">
        <f>ContactsTable[[#This Row],[Organizations (DropDown)]]</f>
        <v>Versailles Food Mart</v>
      </c>
      <c r="C403" t="e" cm="1">
        <f t="array" ref="C403">IF(Interactions!#REF! = "", "", IFERROR(_xlfn.TEXTJOIN(",", TRUE, _xlfn._xlws.FILTER($A$5:$A$2214, $B$5:$B$2214 = Interactions!#REF!)), "No Contacts"))</f>
        <v>#REF!</v>
      </c>
      <c r="D403" t="e" cm="1">
        <f t="array" ref="D403">IF($C403&lt;&gt;"", _xlfn.TEXTSPLIT($C403, ","), "")</f>
        <v>#REF!</v>
      </c>
    </row>
    <row r="404" spans="1:4">
      <c r="A404" t="str">
        <f>ContactsTable[[#This Row],[FULL NAME (FIRST, LAST)]]</f>
        <v>Thanopoulos marianthi</v>
      </c>
      <c r="B404" t="str">
        <f>ContactsTable[[#This Row],[Organizations (DropDown)]]</f>
        <v>Village of Wheeling</v>
      </c>
      <c r="C404" t="e" cm="1">
        <f t="array" ref="C404">IF(Interactions!#REF! = "", "", IFERROR(_xlfn.TEXTJOIN(",", TRUE, _xlfn._xlws.FILTER($A$5:$A$2214, $B$5:$B$2214 = Interactions!#REF!)), "No Contacts"))</f>
        <v>#REF!</v>
      </c>
      <c r="D404" t="e" cm="1">
        <f t="array" ref="D404">IF($C404&lt;&gt;"", _xlfn.TEXTSPLIT($C404, ","), "")</f>
        <v>#REF!</v>
      </c>
    </row>
    <row r="405" spans="1:4">
      <c r="A405" t="str">
        <f>ContactsTable[[#This Row],[FULL NAME (FIRST, LAST)]]</f>
        <v>Greco bob Kara's</v>
      </c>
      <c r="B405" t="str">
        <f>ContactsTable[[#This Row],[Organizations (DropDown)]]</f>
        <v>Village Squire</v>
      </c>
      <c r="C405" t="e" cm="1">
        <f t="array" ref="C405">IF(Interactions!#REF! = "", "", IFERROR(_xlfn.TEXTJOIN(",", TRUE, _xlfn._xlws.FILTER($A$5:$A$2214, $B$5:$B$2214 = Interactions!#REF!)), "No Contacts"))</f>
        <v>#REF!</v>
      </c>
      <c r="D405" t="e" cm="1">
        <f t="array" ref="D405">IF($C405&lt;&gt;"", _xlfn.TEXTSPLIT($C405, ","), "")</f>
        <v>#REF!</v>
      </c>
    </row>
    <row r="406" spans="1:4">
      <c r="A406" t="str">
        <f>ContactsTable[[#This Row],[FULL NAME (FIRST, LAST)]]</f>
        <v>Brady Robert</v>
      </c>
      <c r="B406" t="str">
        <f>ContactsTable[[#This Row],[Organizations (DropDown)]]</f>
        <v>Vinegar Solutions</v>
      </c>
      <c r="C406" t="e" cm="1">
        <f t="array" ref="C406">IF(Interactions!#REF! = "", "", IFERROR(_xlfn.TEXTJOIN(",", TRUE, _xlfn._xlws.FILTER($A$5:$A$2214, $B$5:$B$2214 = Interactions!#REF!)), "No Contacts"))</f>
        <v>#REF!</v>
      </c>
      <c r="D406" t="e" cm="1">
        <f t="array" ref="D406">IF($C406&lt;&gt;"", _xlfn.TEXTSPLIT($C406, ","), "")</f>
        <v>#REF!</v>
      </c>
    </row>
    <row r="407" spans="1:4">
      <c r="A407" t="str">
        <f>ContactsTable[[#This Row],[FULL NAME (FIRST, LAST)]]</f>
        <v>Erick williams</v>
      </c>
      <c r="B407" t="str">
        <f>ContactsTable[[#This Row],[Organizations (DropDown)]]</f>
        <v>VIRTUE</v>
      </c>
      <c r="C407" t="e" cm="1">
        <f t="array" ref="C407">IF(Interactions!#REF! = "", "", IFERROR(_xlfn.TEXTJOIN(",", TRUE, _xlfn._xlws.FILTER($A$5:$A$2214, $B$5:$B$2214 = Interactions!#REF!)), "No Contacts"))</f>
        <v>#REF!</v>
      </c>
      <c r="D407" t="e" cm="1">
        <f t="array" ref="D407">IF($C407&lt;&gt;"", _xlfn.TEXTSPLIT($C407, ","), "")</f>
        <v>#REF!</v>
      </c>
    </row>
    <row r="408" spans="1:4">
      <c r="A408" t="str">
        <f>ContactsTable[[#This Row],[FULL NAME (FIRST, LAST)]]</f>
        <v>Mike janots</v>
      </c>
      <c r="B408" t="str">
        <f>ContactsTable[[#This Row],[Organizations (DropDown)]]</f>
        <v>Wagon Wheel BBQ</v>
      </c>
      <c r="C408" t="e" cm="1">
        <f t="array" ref="C408">IF(Interactions!#REF! = "", "", IFERROR(_xlfn.TEXTJOIN(",", TRUE, _xlfn._xlws.FILTER($A$5:$A$2214, $B$5:$B$2214 = Interactions!#REF!)), "No Contacts"))</f>
        <v>#REF!</v>
      </c>
      <c r="D408" t="e" cm="1">
        <f t="array" ref="D408">IF($C408&lt;&gt;"", _xlfn.TEXTSPLIT($C408, ","), "")</f>
        <v>#REF!</v>
      </c>
    </row>
    <row r="409" spans="1:4">
      <c r="A409" t="str">
        <f>ContactsTable[[#This Row],[FULL NAME (FIRST, LAST)]]</f>
        <v>Chefs Emily Kraszk, John Lipton, Trevor Fleming</v>
      </c>
      <c r="B409" t="str">
        <f>ContactsTable[[#This Row],[Organizations (DropDown)]]</f>
        <v>Warlord</v>
      </c>
      <c r="C409" t="e" cm="1">
        <f t="array" ref="C409">IF(Interactions!#REF! = "", "", IFERROR(_xlfn.TEXTJOIN(",", TRUE, _xlfn._xlws.FILTER($A$5:$A$2214, $B$5:$B$2214 = Interactions!#REF!)), "No Contacts"))</f>
        <v>#REF!</v>
      </c>
      <c r="D409" t="e" cm="1">
        <f t="array" ref="D409">IF($C409&lt;&gt;"", _xlfn.TEXTSPLIT($C409, ","), "")</f>
        <v>#REF!</v>
      </c>
    </row>
    <row r="410" spans="1:4">
      <c r="A410" t="str">
        <f>ContactsTable[[#This Row],[FULL NAME (FIRST, LAST)]]</f>
        <v>Matsushima paul</v>
      </c>
      <c r="B410" t="str">
        <f>ContactsTable[[#This Row],[Organizations (DropDown)]]</f>
        <v>West Suburban Community Pantry</v>
      </c>
      <c r="C410" t="e" cm="1">
        <f t="array" ref="C410">IF(Interactions!#REF! = "", "", IFERROR(_xlfn.TEXTJOIN(",", TRUE, _xlfn._xlws.FILTER($A$5:$A$2214, $B$5:$B$2214 = Interactions!#REF!)), "No Contacts"))</f>
        <v>#REF!</v>
      </c>
      <c r="D410" t="e" cm="1">
        <f t="array" ref="D410">IF($C410&lt;&gt;"", _xlfn.TEXTSPLIT($C410, ","), "")</f>
        <v>#REF!</v>
      </c>
    </row>
    <row r="411" spans="1:4">
      <c r="A411" t="str">
        <f>ContactsTable[[#This Row],[FULL NAME (FIRST, LAST)]]</f>
        <v>Paul choker</v>
      </c>
      <c r="B411" t="str">
        <f>ContactsTable[[#This Row],[Organizations (DropDown)]]</f>
        <v>Western Michigan University</v>
      </c>
      <c r="C411" t="e" cm="1">
        <f t="array" ref="C411">IF(Interactions!#REF! = "", "", IFERROR(_xlfn.TEXTJOIN(",", TRUE, _xlfn._xlws.FILTER($A$5:$A$2214, $B$5:$B$2214 = Interactions!#REF!)), "No Contacts"))</f>
        <v>#REF!</v>
      </c>
      <c r="D411" t="e" cm="1">
        <f t="array" ref="D411">IF($C411&lt;&gt;"", _xlfn.TEXTSPLIT($C411, ","), "")</f>
        <v>#REF!</v>
      </c>
    </row>
    <row r="412" spans="1:4">
      <c r="A412" t="str">
        <f>ContactsTable[[#This Row],[FULL NAME (FIRST, LAST)]]</f>
        <v>Wynn maisha</v>
      </c>
      <c r="B412" t="str">
        <f>ContactsTable[[#This Row],[Organizations (DropDown)]]</f>
        <v>WGN</v>
      </c>
      <c r="C412" t="s">
        <v>3465</v>
      </c>
      <c r="D412" t="str" cm="1">
        <f t="array" ref="D412">IF($C412&lt;&gt;"", _xlfn.TEXTSPLIT($C412, ","), "")</f>
        <v>Renata Irving</v>
      </c>
    </row>
    <row r="413" spans="1:4">
      <c r="A413" t="str">
        <f>ContactsTable[[#This Row],[FULL NAME (FIRST, LAST)]]</f>
        <v>Brian Mish diane Katie jose</v>
      </c>
      <c r="B413" t="str">
        <f>ContactsTable[[#This Row],[Organizations (DropDown)]]</f>
        <v>White Rhino</v>
      </c>
      <c r="C413" t="s">
        <v>3465</v>
      </c>
      <c r="D413" t="str" cm="1">
        <f t="array" ref="D413">IF($C413&lt;&gt;"", _xlfn.TEXTSPLIT($C413, ","), "")</f>
        <v>Renata Irving</v>
      </c>
    </row>
    <row r="414" spans="1:4">
      <c r="A414" t="str">
        <f>ContactsTable[[#This Row],[FULL NAME (FIRST, LAST)]]</f>
        <v>Ankenbrandt courtney</v>
      </c>
      <c r="B414" t="str">
        <f>ContactsTable[[#This Row],[Organizations (DropDown)]]</f>
        <v>Whole Foods</v>
      </c>
      <c r="C414" t="s">
        <v>3465</v>
      </c>
      <c r="D414" t="str" cm="1">
        <f t="array" ref="D414">IF($C414&lt;&gt;"", _xlfn.TEXTSPLIT($C414, ","), "")</f>
        <v>Renata Irving</v>
      </c>
    </row>
    <row r="415" spans="1:4">
      <c r="A415" t="str">
        <f>ContactsTable[[#This Row],[FULL NAME (FIRST, LAST)]]</f>
        <v>Van Ermen layna</v>
      </c>
      <c r="B415" t="str">
        <f>ContactsTable[[#This Row],[Organizations (DropDown)]]</f>
        <v>Wild Goose</v>
      </c>
      <c r="C415" t="s">
        <v>3469</v>
      </c>
      <c r="D415" t="str" cm="1">
        <f t="array" ref="D415">IF($C415&lt;&gt;"", _xlfn.TEXTSPLIT($C415, ","), "")</f>
        <v>Alec Bayman</v>
      </c>
    </row>
    <row r="416" spans="1:4">
      <c r="A416" t="str">
        <f>ContactsTable[[#This Row],[FULL NAME (FIRST, LAST)]]</f>
        <v>Pierson James</v>
      </c>
      <c r="B416" t="str">
        <f>ContactsTable[[#This Row],[Organizations (DropDown)]]</f>
        <v>Wild Thing Restaurants</v>
      </c>
      <c r="C416" t="s">
        <v>3469</v>
      </c>
      <c r="D416" t="str" cm="1">
        <f t="array" ref="D416">IF($C416&lt;&gt;"", _xlfn.TEXTSPLIT($C416, ","), "")</f>
        <v>Alec Bayman</v>
      </c>
    </row>
    <row r="417" spans="1:4">
      <c r="A417" t="str">
        <f>ContactsTable[[#This Row],[FULL NAME (FIRST, LAST)]]</f>
        <v>Davis Andrew</v>
      </c>
      <c r="B417" t="str">
        <f>ContactsTable[[#This Row],[Organizations (DropDown)]]</f>
        <v>Windy City Media Group</v>
      </c>
      <c r="C417" t="e" cm="1">
        <f t="array" ref="C417">IF(Interactions!#REF! = "", "", IFERROR(_xlfn.TEXTJOIN(",", TRUE, _xlfn._xlws.FILTER($A$5:$A$2214, $B$5:$B$2214 = Interactions!#REF!)), "No Contacts"))</f>
        <v>#REF!</v>
      </c>
      <c r="D417" t="e" cm="1">
        <f t="array" ref="D417">IF($C417&lt;&gt;"", _xlfn.TEXTSPLIT($C417, ","), "")</f>
        <v>#REF!</v>
      </c>
    </row>
    <row r="418" spans="1:4">
      <c r="A418" t="str">
        <f>ContactsTable[[#This Row],[FULL NAME (FIRST, LAST)]]</f>
        <v>Jesse Ayello Marco</v>
      </c>
      <c r="B418" t="str">
        <f>ContactsTable[[#This Row],[Organizations (DropDown)]]</f>
        <v>WOW Pizzeria</v>
      </c>
      <c r="C418" t="e" cm="1">
        <f t="array" ref="C418">IF(Interactions!#REF! = "", "", IFERROR(_xlfn.TEXTJOIN(",", TRUE, _xlfn._xlws.FILTER($A$5:$A$2214, $B$5:$B$2214 = Interactions!#REF!)), "No Contacts"))</f>
        <v>#REF!</v>
      </c>
      <c r="D418" t="e" cm="1">
        <f t="array" ref="D418">IF($C418&lt;&gt;"", _xlfn.TEXTSPLIT($C418, ","), "")</f>
        <v>#REF!</v>
      </c>
    </row>
    <row r="419" spans="1:4">
      <c r="A419" t="str">
        <f>ContactsTable[[#This Row],[FULL NAME (FIRST, LAST)]]</f>
        <v>Maria Lazaro</v>
      </c>
      <c r="B419" t="str">
        <f>ContactsTable[[#This Row],[Organizations (DropDown)]]</f>
        <v xml:space="preserve">YARDBIRD GROUP </v>
      </c>
      <c r="C419" t="e" cm="1">
        <f t="array" ref="C419">IF(Interactions!#REF! = "", "", IFERROR(_xlfn.TEXTJOIN(",", TRUE, _xlfn._xlws.FILTER($A$5:$A$2214, $B$5:$B$2214 = Interactions!#REF!)), "No Contacts"))</f>
        <v>#REF!</v>
      </c>
      <c r="D419" t="e" cm="1">
        <f t="array" ref="D419">IF($C419&lt;&gt;"", _xlfn.TEXTSPLIT($C419, ","), "")</f>
        <v>#REF!</v>
      </c>
    </row>
    <row r="420" spans="1:4">
      <c r="A420" t="str">
        <f>ContactsTable[[#This Row],[FULL NAME (FIRST, LAST)]]</f>
        <v>Bryak</v>
      </c>
      <c r="B420" t="str">
        <f>ContactsTable[[#This Row],[Organizations (DropDown)]]</f>
        <v>Zel’s Great Roast Beef</v>
      </c>
      <c r="C420" t="e" cm="1">
        <f t="array" ref="C420">IF(Interactions!#REF! = "", "", IFERROR(_xlfn.TEXTJOIN(",", TRUE, _xlfn._xlws.FILTER($A$5:$A$2214, $B$5:$B$2214 = Interactions!#REF!)), "No Contacts"))</f>
        <v>#REF!</v>
      </c>
      <c r="D420" t="e" cm="1">
        <f t="array" ref="D420">IF($C420&lt;&gt;"", _xlfn.TEXTSPLIT($C420, ","), "")</f>
        <v>#REF!</v>
      </c>
    </row>
    <row r="421" spans="1:4">
      <c r="A421" t="str">
        <f>ContactsTable[[#This Row],[FULL NAME (FIRST, LAST)]]</f>
        <v>Soria frank</v>
      </c>
      <c r="B421" t="str">
        <f>ContactsTable[[#This Row],[Organizations (DropDown)]]</f>
        <v>Zel’s Great Roast Beef</v>
      </c>
      <c r="C421" t="e" cm="1">
        <f t="array" ref="C421">IF(Interactions!#REF! = "", "", IFERROR(_xlfn.TEXTJOIN(",", TRUE, _xlfn._xlws.FILTER($A$5:$A$2214, $B$5:$B$2214 = Interactions!#REF!)), "No Contacts"))</f>
        <v>#REF!</v>
      </c>
      <c r="D421" t="e" cm="1">
        <f t="array" ref="D421">IF($C421&lt;&gt;"", _xlfn.TEXTSPLIT($C421, ","), "")</f>
        <v>#REF!</v>
      </c>
    </row>
    <row r="422" spans="1:4">
      <c r="A422" t="str">
        <f>ContactsTable[[#This Row],[FULL NAME (FIRST, LAST)]]</f>
        <v>Abilgail</v>
      </c>
      <c r="B422" t="str">
        <f>ContactsTable[[#This Row],[Organizations (DropDown)]]</f>
        <v>Zels Great Roast Beef</v>
      </c>
      <c r="C422" t="e" cm="1">
        <f t="array" ref="C422">IF(Interactions!#REF! = "", "", IFERROR(_xlfn.TEXTJOIN(",", TRUE, _xlfn._xlws.FILTER($A$5:$A$2214, $B$5:$B$2214 = Interactions!#REF!)), "No Contacts"))</f>
        <v>#REF!</v>
      </c>
      <c r="D422" t="e" cm="1">
        <f t="array" ref="D422">IF($C422&lt;&gt;"", _xlfn.TEXTSPLIT($C422, ","), "")</f>
        <v>#REF!</v>
      </c>
    </row>
    <row r="423" spans="1:4">
      <c r="A423" t="str">
        <f>ContactsTable[[#This Row],[FULL NAME (FIRST, LAST)]]</f>
        <v>James</v>
      </c>
      <c r="B423" t="str">
        <f>ContactsTable[[#This Row],[Organizations (DropDown)]]</f>
        <v>ZOGALO FOODS</v>
      </c>
      <c r="C423" t="e" cm="1">
        <f t="array" ref="C423">IF(Interactions!#REF! = "", "", IFERROR(_xlfn.TEXTJOIN(",", TRUE, _xlfn._xlws.FILTER($A$5:$A$2214, $B$5:$B$2214 = Interactions!#REF!)), "No Contacts"))</f>
        <v>#REF!</v>
      </c>
      <c r="D423" t="e" cm="1">
        <f t="array" ref="D423">IF($C423&lt;&gt;"", _xlfn.TEXTSPLIT($C423, ","), "")</f>
        <v>#REF!</v>
      </c>
    </row>
    <row r="424" spans="1:4">
      <c r="A424" t="str">
        <f>ContactsTable[[#This Row],[FULL NAME (FIRST, LAST)]]</f>
        <v>Arjay Liarakos</v>
      </c>
      <c r="B424" t="str">
        <f>ContactsTable[[#This Row],[Organizations (DropDown)]]</f>
        <v>Artisan Specialty Foods</v>
      </c>
      <c r="C424" t="e" cm="1">
        <f t="array" ref="C424">IF(Interactions!#REF! = "", "", IFERROR(_xlfn.TEXTJOIN(",", TRUE, _xlfn._xlws.FILTER($A$5:$A$2214, $B$5:$B$2214 = Interactions!#REF!)), "No Contacts"))</f>
        <v>#REF!</v>
      </c>
      <c r="D424" t="e" cm="1">
        <f t="array" ref="D424">IF($C424&lt;&gt;"", _xlfn.TEXTSPLIT($C424, ","), "")</f>
        <v>#REF!</v>
      </c>
    </row>
    <row r="425" spans="1:4">
      <c r="A425" t="str">
        <f>ContactsTable[[#This Row],[FULL NAME (FIRST, LAST)]]</f>
        <v>Cory</v>
      </c>
      <c r="B425" t="str">
        <f>ContactsTable[[#This Row],[Organizations (DropDown)]]</f>
        <v>Crust Brewing</v>
      </c>
      <c r="C425" t="e" cm="1">
        <f t="array" ref="C425">IF(Interactions!#REF! = "", "", IFERROR(_xlfn.TEXTJOIN(",", TRUE, _xlfn._xlws.FILTER($A$5:$A$2214, $B$5:$B$2214 = Interactions!#REF!)), "No Contacts"))</f>
        <v>#REF!</v>
      </c>
      <c r="D425" t="e" cm="1">
        <f t="array" ref="D425">IF($C425&lt;&gt;"", _xlfn.TEXTSPLIT($C425, ","), "")</f>
        <v>#REF!</v>
      </c>
    </row>
    <row r="426" spans="1:4">
      <c r="A426" t="str">
        <f>ContactsTable[[#This Row],[FULL NAME (FIRST, LAST)]]</f>
        <v>Brad</v>
      </c>
      <c r="B426" t="str">
        <f>ContactsTable[[#This Row],[Organizations (DropDown)]]</f>
        <v>Crust Brewing</v>
      </c>
      <c r="C426" t="e" cm="1">
        <f t="array" ref="C426">IF(Interactions!#REF! = "", "", IFERROR(_xlfn.TEXTJOIN(",", TRUE, _xlfn._xlws.FILTER($A$5:$A$2214, $B$5:$B$2214 = Interactions!#REF!)), "No Contacts"))</f>
        <v>#REF!</v>
      </c>
      <c r="D426" t="e" cm="1">
        <f t="array" ref="D426">IF($C426&lt;&gt;"", _xlfn.TEXTSPLIT($C426, ","), "")</f>
        <v>#REF!</v>
      </c>
    </row>
    <row r="427" spans="1:4">
      <c r="A427" t="str">
        <f>ContactsTable[[#This Row],[FULL NAME (FIRST, LAST)]]</f>
        <v>Anna</v>
      </c>
      <c r="B427" t="str">
        <f>ContactsTable[[#This Row],[Organizations (DropDown)]]</f>
        <v>Crust Brewing</v>
      </c>
      <c r="C427" t="e" cm="1">
        <f t="array" ref="C427">IF(Interactions!#REF! = "", "", IFERROR(_xlfn.TEXTJOIN(",", TRUE, _xlfn._xlws.FILTER($A$5:$A$2214, $B$5:$B$2214 = Interactions!#REF!)), "No Contacts"))</f>
        <v>#REF!</v>
      </c>
      <c r="D427" t="e" cm="1">
        <f t="array" ref="D427">IF($C427&lt;&gt;"", _xlfn.TEXTSPLIT($C427, ","), "")</f>
        <v>#REF!</v>
      </c>
    </row>
    <row r="428" spans="1:4">
      <c r="A428" t="str">
        <f>ContactsTable[[#This Row],[FULL NAME (FIRST, LAST)]]</f>
        <v>Michelle Martinez</v>
      </c>
      <c r="B428" t="str">
        <f>ContactsTable[[#This Row],[Organizations (DropDown)]]</f>
        <v>Toast &amp; Jam</v>
      </c>
      <c r="C428" t="e" cm="1">
        <f t="array" ref="C428">IF(Interactions!#REF! = "", "", IFERROR(_xlfn.TEXTJOIN(",", TRUE, _xlfn._xlws.FILTER($A$5:$A$2214, $B$5:$B$2214 = Interactions!#REF!)), "No Contacts"))</f>
        <v>#REF!</v>
      </c>
      <c r="D428" t="e" cm="1">
        <f t="array" ref="D428">IF($C428&lt;&gt;"", _xlfn.TEXTSPLIT($C428, ","), "")</f>
        <v>#REF!</v>
      </c>
    </row>
    <row r="429" spans="1:4">
      <c r="A429" t="str">
        <f>ContactsTable[[#This Row],[FULL NAME (FIRST, LAST)]]</f>
        <v>Dale</v>
      </c>
      <c r="B429" t="str">
        <f>ContactsTable[[#This Row],[Organizations (DropDown)]]</f>
        <v>Test 12/2</v>
      </c>
      <c r="C429" t="e" cm="1">
        <f t="array" ref="C429">IF(Interactions!#REF! = "", "", IFERROR(_xlfn.TEXTJOIN(",", TRUE, _xlfn._xlws.FILTER($A$5:$A$2214, $B$5:$B$2214 = Interactions!#REF!)), "No Contacts"))</f>
        <v>#REF!</v>
      </c>
      <c r="D429" t="e" cm="1">
        <f t="array" ref="D429">IF($C429&lt;&gt;"", _xlfn.TEXTSPLIT($C429, ","), "")</f>
        <v>#REF!</v>
      </c>
    </row>
    <row r="430" spans="1:4">
      <c r="A430" t="str">
        <f>ContactsTable[[#This Row],[FULL NAME (FIRST, LAST)]]</f>
        <v>Greg Youra</v>
      </c>
      <c r="B430" t="str">
        <f>ContactsTable[[#This Row],[Organizations (DropDown)]]</f>
        <v>Recess</v>
      </c>
      <c r="C430" t="e" cm="1">
        <f t="array" ref="C430">IF(Interactions!#REF! = "", "", IFERROR(_xlfn.TEXTJOIN(",", TRUE, _xlfn._xlws.FILTER($A$5:$A$2214, $B$5:$B$2214 = Interactions!#REF!)), "No Contacts"))</f>
        <v>#REF!</v>
      </c>
      <c r="D430" t="e" cm="1">
        <f t="array" ref="D430">IF($C430&lt;&gt;"", _xlfn.TEXTSPLIT($C430, ","), "")</f>
        <v>#REF!</v>
      </c>
    </row>
    <row r="431" spans="1:4">
      <c r="A431" t="str">
        <f>ContactsTable[[#This Row],[FULL NAME (FIRST, LAST)]]</f>
        <v>Chef Matt Combs</v>
      </c>
      <c r="B431" t="str">
        <f>ContactsTable[[#This Row],[Organizations (DropDown)]]</f>
        <v>Bluegrass Hospitality Group</v>
      </c>
      <c r="C431" t="e" cm="1">
        <f t="array" ref="C431">IF(Interactions!#REF! = "", "", IFERROR(_xlfn.TEXTJOIN(",", TRUE, _xlfn._xlws.FILTER($A$5:$A$2214, $B$5:$B$2214 = Interactions!#REF!)), "No Contacts"))</f>
        <v>#REF!</v>
      </c>
      <c r="D431" t="e" cm="1">
        <f t="array" ref="D431">IF($C431&lt;&gt;"", _xlfn.TEXTSPLIT($C431, ","), "")</f>
        <v>#REF!</v>
      </c>
    </row>
    <row r="432" spans="1:4">
      <c r="A432" t="str">
        <f>ContactsTable[[#This Row],[FULL NAME (FIRST, LAST)]]</f>
        <v>Terry Comer</v>
      </c>
      <c r="B432" t="str">
        <f>ContactsTable[[#This Row],[Organizations (DropDown)]]</f>
        <v>EuroUSA</v>
      </c>
      <c r="C432" t="e" cm="1">
        <f t="array" ref="C432">IF(Interactions!#REF! = "", "", IFERROR(_xlfn.TEXTJOIN(",", TRUE, _xlfn._xlws.FILTER($A$5:$A$2214, $B$5:$B$2214 = Interactions!#REF!)), "No Contacts"))</f>
        <v>#REF!</v>
      </c>
      <c r="D432" t="e" cm="1">
        <f t="array" ref="D432">IF($C432&lt;&gt;"", _xlfn.TEXTSPLIT($C432, ","), "")</f>
        <v>#REF!</v>
      </c>
    </row>
    <row r="433" spans="1:7">
      <c r="A433" t="str">
        <f>ContactsTable[[#This Row],[FULL NAME (FIRST, LAST)]]</f>
        <v>Jennifer Baldwin</v>
      </c>
      <c r="B433" t="str">
        <f>ContactsTable[[#This Row],[Organizations (DropDown)]]</f>
        <v xml:space="preserve">Atlantic Food Distributors </v>
      </c>
      <c r="C433" t="e" cm="1">
        <f t="array" ref="C433">IF(Interactions!#REF! = "", "", IFERROR(_xlfn.TEXTJOIN(",", TRUE, _xlfn._xlws.FILTER($A$5:$A$2214, $B$5:$B$2214 = Interactions!#REF!)), "No Contacts"))</f>
        <v>#REF!</v>
      </c>
      <c r="D433" t="e" cm="1">
        <f t="array" ref="D433">IF($C433&lt;&gt;"", _xlfn.TEXTSPLIT($C433, ","), "")</f>
        <v>#REF!</v>
      </c>
    </row>
    <row r="434" spans="1:7">
      <c r="A434" t="str">
        <f>ContactsTable[[#This Row],[FULL NAME (FIRST, LAST)]]</f>
        <v>Lonnie</v>
      </c>
      <c r="B434" t="str">
        <f>ContactsTable[[#This Row],[Organizations (DropDown)]]</f>
        <v xml:space="preserve">Atlantic Food Distributors </v>
      </c>
      <c r="C434" t="e" cm="1">
        <f t="array" ref="C434">IF(Interactions!#REF! = "", "", IFERROR(_xlfn.TEXTJOIN(",", TRUE, _xlfn._xlws.FILTER($A$5:$A$2214, $B$5:$B$2214 = Interactions!#REF!)), "No Contacts"))</f>
        <v>#REF!</v>
      </c>
      <c r="D434" t="e" cm="1">
        <f t="array" ref="D434">IF($C434&lt;&gt;"", _xlfn.TEXTSPLIT($C434, ","), "")</f>
        <v>#REF!</v>
      </c>
    </row>
    <row r="435" spans="1:7">
      <c r="A435" t="str">
        <f>ContactsTable[[#This Row],[FULL NAME (FIRST, LAST)]]</f>
        <v>Christine Manolakis</v>
      </c>
      <c r="B435" t="str">
        <f>ContactsTable[[#This Row],[Organizations (DropDown)]]</f>
        <v xml:space="preserve">Atlantic Food Distributors </v>
      </c>
      <c r="C435" t="e" cm="1">
        <f t="array" ref="C435">IF(Interactions!#REF! = "", "", IFERROR(_xlfn.TEXTJOIN(",", TRUE, _xlfn._xlws.FILTER($A$5:$A$2214, $B$5:$B$2214 = Interactions!#REF!)), "No Contacts"))</f>
        <v>#REF!</v>
      </c>
      <c r="D435" t="e" cm="1">
        <f t="array" ref="D435">IF($C435&lt;&gt;"", _xlfn.TEXTSPLIT($C435, ","), "")</f>
        <v>#REF!</v>
      </c>
    </row>
    <row r="436" spans="1:7">
      <c r="A436" t="str">
        <f>ContactsTable[[#This Row],[FULL NAME (FIRST, LAST)]]</f>
        <v>Kristina Clark</v>
      </c>
      <c r="B436" t="str">
        <f>ContactsTable[[#This Row],[Organizations (DropDown)]]</f>
        <v xml:space="preserve">Atlantic Food Distributors </v>
      </c>
      <c r="C436" t="e" cm="1">
        <f t="array" ref="C436">IF(Interactions!#REF! = "", "", IFERROR(_xlfn.TEXTJOIN(",", TRUE, _xlfn._xlws.FILTER($A$5:$A$2214, $B$5:$B$2214 = Interactions!#REF!)), "No Contacts"))</f>
        <v>#REF!</v>
      </c>
      <c r="D436" t="e" cm="1">
        <f t="array" ref="D436">IF($C436&lt;&gt;"", _xlfn.TEXTSPLIT($C436, ","), "")</f>
        <v>#REF!</v>
      </c>
    </row>
    <row r="437" spans="1:7">
      <c r="A437" t="str">
        <f>ContactsTable[[#This Row],[FULL NAME (FIRST, LAST)]]</f>
        <v>Ron Peterson</v>
      </c>
      <c r="B437" t="str">
        <f>ContactsTable[[#This Row],[Organizations (DropDown)]]</f>
        <v xml:space="preserve">Atlantic Food Distributors </v>
      </c>
      <c r="C437" t="e" cm="1">
        <f t="array" ref="C437">IF(Interactions!#REF! = "", "", IFERROR(_xlfn.TEXTJOIN(",", TRUE, _xlfn._xlws.FILTER($A$5:$A$2214, $B$5:$B$2214 = Interactions!#REF!)), "No Contacts"))</f>
        <v>#REF!</v>
      </c>
      <c r="D437" t="e" cm="1">
        <f t="array" ref="D437">IF($C437&lt;&gt;"", _xlfn.TEXTSPLIT($C437, ","), "")</f>
        <v>#REF!</v>
      </c>
    </row>
    <row r="438" spans="1:7">
      <c r="A438" t="str">
        <f>ContactsTable[[#This Row],[FULL NAME (FIRST, LAST)]]</f>
        <v>Carl Chambers</v>
      </c>
      <c r="B438" t="str">
        <f>ContactsTable[[#This Row],[Organizations (DropDown)]]</f>
        <v>CRG DINING</v>
      </c>
      <c r="C438" t="e" cm="1">
        <f t="array" ref="C438">IF(Interactions!#REF! = "", "", IFERROR(_xlfn.TEXTJOIN(",", TRUE, _xlfn._xlws.FILTER($A$5:$A$2214, $B$5:$B$2214 = Interactions!#REF!)), "No Contacts"))</f>
        <v>#REF!</v>
      </c>
      <c r="D438" t="e" cm="1">
        <f t="array" ref="D438">IF($C438&lt;&gt;"", _xlfn.TEXTSPLIT($C438, ","), "")</f>
        <v>#REF!</v>
      </c>
    </row>
    <row r="439" spans="1:7">
      <c r="A439" t="str">
        <f>ContactsTable[[#This Row],[FULL NAME (FIRST, LAST)]]</f>
        <v xml:space="preserve">Corey Fuller </v>
      </c>
      <c r="B439" t="str">
        <f>ContactsTable[[#This Row],[Organizations (DropDown)]]</f>
        <v>CRG DINING</v>
      </c>
      <c r="C439" t="e" cm="1">
        <f t="array" ref="C439">IF(Interactions!#REF! = "", "", IFERROR(_xlfn.TEXTJOIN(",", TRUE, _xlfn._xlws.FILTER($A$5:$A$2214, $B$5:$B$2214 = Interactions!#REF!)), "No Contacts"))</f>
        <v>#REF!</v>
      </c>
      <c r="D439" t="e" cm="1">
        <f t="array" ref="D439">IF($C439&lt;&gt;"", _xlfn.TEXTSPLIT($C439, ","), "")</f>
        <v>#REF!</v>
      </c>
    </row>
    <row r="440" spans="1:7">
      <c r="A440" t="str">
        <f>ContactsTable[[#This Row],[FULL NAME (FIRST, LAST)]]</f>
        <v>Colin Hilton</v>
      </c>
      <c r="B440" t="str">
        <f>ContactsTable[[#This Row],[Organizations (DropDown)]]</f>
        <v>CRG DINING</v>
      </c>
      <c r="C440" t="e" cm="1">
        <f t="array" ref="C440">IF(Interactions!#REF! = "", "", IFERROR(_xlfn.TEXTJOIN(",", TRUE, _xlfn._xlws.FILTER($A$5:$A$2214, $B$5:$B$2214 = Interactions!#REF!)), "No Contacts"))</f>
        <v>#REF!</v>
      </c>
      <c r="D440" t="e" cm="1">
        <f t="array" ref="D440">IF($C440&lt;&gt;"", _xlfn.TEXTSPLIT($C440, ","), "")</f>
        <v>#REF!</v>
      </c>
    </row>
    <row r="441" spans="1:7">
      <c r="A441" t="str">
        <f>ContactsTable[[#This Row],[FULL NAME (FIRST, LAST)]]</f>
        <v>Chetna</v>
      </c>
      <c r="B441" t="str">
        <f>ContactsTable[[#This Row],[Organizations (DropDown)]]</f>
        <v>Madison's pub and grill</v>
      </c>
      <c r="C441" t="e" cm="1">
        <f t="array" ref="C441">IF(Interactions!#REF! = "", "", IFERROR(_xlfn.TEXTJOIN(",", TRUE, _xlfn._xlws.FILTER($A$5:$A$2214, $B$5:$B$2214 = Interactions!#REF!)), "No Contacts"))</f>
        <v>#REF!</v>
      </c>
      <c r="D441" t="e" cm="1">
        <f t="array" ref="D441">IF($C441&lt;&gt;"", _xlfn.TEXTSPLIT($C441, ","), "")</f>
        <v>#REF!</v>
      </c>
    </row>
    <row r="442" spans="1:7">
      <c r="A442" t="str">
        <f>ContactsTable[[#This Row],[FULL NAME (FIRST, LAST)]]</f>
        <v>Jeff &amp; Mike</v>
      </c>
      <c r="B442" t="str">
        <f>ContactsTable[[#This Row],[Organizations (DropDown)]]</f>
        <v>Briar Ridge</v>
      </c>
      <c r="C442" t="e" cm="1">
        <f t="array" ref="C442">IF(Interactions!#REF! = "", "", IFERROR(_xlfn.TEXTJOIN(",", TRUE, _xlfn._xlws.FILTER($A$5:$A$2214, $B$5:$B$2214 = Interactions!#REF!)), "No Contacts"))</f>
        <v>#REF!</v>
      </c>
      <c r="D442" t="e" cm="1">
        <f t="array" ref="D442">IF($C442&lt;&gt;"", _xlfn.TEXTSPLIT($C442, ","), "")</f>
        <v>#REF!</v>
      </c>
    </row>
    <row r="443" spans="1:7">
      <c r="A443" t="str">
        <f>ContactsTable[[#This Row],[FULL NAME (FIRST, LAST)]]</f>
        <v>Nick Dostal</v>
      </c>
      <c r="B443" t="str">
        <f>ContactsTable[[#This Row],[Organizations (DropDown)]]</f>
        <v>Chicago Club</v>
      </c>
      <c r="C443" t="e" cm="1">
        <f t="array" ref="C443">IF(Interactions!#REF! = "", "", IFERROR(_xlfn.TEXTJOIN(",", TRUE, _xlfn._xlws.FILTER($A$5:$A$2214, $B$5:$B$2214 = Interactions!#REF!)), "No Contacts"))</f>
        <v>#REF!</v>
      </c>
      <c r="D443" t="e" cm="1">
        <f t="array" ref="D443">IF($C443&lt;&gt;"", _xlfn.TEXTSPLIT($C443, ","), "")</f>
        <v>#REF!</v>
      </c>
    </row>
    <row r="444" spans="1:7">
      <c r="A444" t="str">
        <f>ContactsTable[[#This Row],[FULL NAME (FIRST, LAST)]]</f>
        <v>Bill Caldwell</v>
      </c>
      <c r="B444" t="str">
        <f>ContactsTable[[#This Row],[Organizations (DropDown)]]</f>
        <v>University Club of Chicago</v>
      </c>
      <c r="C444" t="e" cm="1">
        <f t="array" ref="C444">IF(Interactions!#REF! = "", "", IFERROR(_xlfn.TEXTJOIN(",", TRUE, _xlfn._xlws.FILTER($A$5:$A$2214, $B$5:$B$2214 = Interactions!#REF!)), "No Contacts"))</f>
        <v>#REF!</v>
      </c>
      <c r="D444" t="e" cm="1">
        <f t="array" ref="D444">IF($C444&lt;&gt;"", _xlfn.TEXTSPLIT($C444, ","), "")</f>
        <v>#REF!</v>
      </c>
    </row>
    <row r="445" spans="1:7">
      <c r="A445" t="str">
        <f>ContactsTable[[#This Row],[FULL NAME (FIRST, LAST)]]</f>
        <v>Angie Conner</v>
      </c>
      <c r="B445" t="str">
        <f>ContactsTable[[#This Row],[Organizations (DropDown)]]</f>
        <v>University Club of Chicago</v>
      </c>
      <c r="C445" t="e" cm="1">
        <f t="array" ref="C445">IF(Interactions!#REF! = "", "", IFERROR(_xlfn.TEXTJOIN(",", TRUE, _xlfn._xlws.FILTER($A$5:$A$2214, $B$5:$B$2214 = Interactions!#REF!)), "No Contacts"))</f>
        <v>#REF!</v>
      </c>
      <c r="D445" t="e" cm="1">
        <f t="array" ref="D445">IF($C445&lt;&gt;"", _xlfn.TEXTSPLIT($C445, ","), "")</f>
        <v>#REF!</v>
      </c>
    </row>
    <row r="446" spans="1:7">
      <c r="A446" t="str">
        <f>ContactsTable[[#This Row],[FULL NAME (FIRST, LAST)]]</f>
        <v>Norman Hargrove@ulcc.org</v>
      </c>
      <c r="B446" t="str">
        <f>ContactsTable[[#This Row],[Organizations (DropDown)]]</f>
        <v>Union Club</v>
      </c>
      <c r="C446" t="e" cm="1">
        <f t="array" ref="C446">IF(Interactions!#REF! = "", "", IFERROR(_xlfn.TEXTJOIN(",", TRUE, _xlfn._xlws.FILTER($A$5:$A$2214, $B$5:$B$2214 = Interactions!#REF!)), "No Contacts"))</f>
        <v>#REF!</v>
      </c>
      <c r="D446" t="e" cm="1">
        <f t="array" ref="D446">IF($C446&lt;&gt;"", _xlfn.TEXTSPLIT($C446, ","), "")</f>
        <v>#REF!</v>
      </c>
    </row>
    <row r="447" spans="1:7">
      <c r="A447" t="str">
        <f>ContactsTable[[#This Row],[FULL NAME (FIRST, LAST)]]</f>
        <v>Marco Bahena</v>
      </c>
      <c r="B447" t="str">
        <f>ContactsTable[[#This Row],[Organizations (DropDown)]]</f>
        <v>UChicago Dining</v>
      </c>
      <c r="C447" t="e" cm="1">
        <f t="array" ref="C447">IF(Interactions!#REF! = "", "", IFERROR(_xlfn.TEXTJOIN(",", TRUE, _xlfn._xlws.FILTER($A$5:$A$2214, $B$5:$B$2214 = Interactions!#REF!)), "No Contacts"))</f>
        <v>#REF!</v>
      </c>
      <c r="D447" t="e" cm="1">
        <f t="array" ref="D447">IF($C447&lt;&gt;"", _xlfn.TEXTSPLIT($C447, ","), "")</f>
        <v>#REF!</v>
      </c>
    </row>
    <row r="448" spans="1:7">
      <c r="A448" t="str">
        <f>ContactsTable[[#This Row],[FULL NAME (FIRST, LAST)]]</f>
        <v>Angie Conner</v>
      </c>
      <c r="B448" t="str">
        <f>ContactsTable[[#This Row],[Organizations (DropDown)]]</f>
        <v>The Harvest Room</v>
      </c>
      <c r="C448" t="s">
        <v>3887</v>
      </c>
      <c r="D448" t="str" cm="1">
        <f t="array" ref="D448:G448">IF($C448&lt;&gt;"", _xlfn.TEXTSPLIT($C448, ","), "")</f>
        <v>David Talent</v>
      </c>
      <c r="E448" t="str">
        <v xml:space="preserve">Joe Hearth </v>
      </c>
      <c r="F448" t="str">
        <v>Kirchofer Jason</v>
      </c>
      <c r="G448" t="str">
        <v>David Tallent</v>
      </c>
    </row>
    <row r="449" spans="1:47">
      <c r="A449" t="str">
        <f>ContactsTable[[#This Row],[FULL NAME (FIRST, LAST)]]</f>
        <v>Max Molinaro</v>
      </c>
      <c r="B449" t="str">
        <f>ContactsTable[[#This Row],[Organizations (DropDown)]]</f>
        <v>Rosebud steakhouse (Munster, IN)</v>
      </c>
      <c r="C449" t="s">
        <v>2871</v>
      </c>
      <c r="D449" t="str" cm="1">
        <f t="array" ref="D449">IF($C449&lt;&gt;"", _xlfn.TEXTSPLIT($C449, ","), "")</f>
        <v>Brad</v>
      </c>
    </row>
    <row r="450" spans="1:47">
      <c r="A450" t="str">
        <f>ContactsTable[[#This Row],[FULL NAME (FIRST, LAST)]]</f>
        <v>Chris Eliopulis</v>
      </c>
      <c r="B450" t="str">
        <f>ContactsTable[[#This Row],[Organizations (DropDown)]]</f>
        <v>Sysco Chicago</v>
      </c>
      <c r="C450" t="s">
        <v>3490</v>
      </c>
      <c r="D450" t="str" cm="1">
        <f t="array" ref="D450">IF($C450&lt;&gt;"", _xlfn.TEXTSPLIT($C450, ","), "")</f>
        <v>matt\</v>
      </c>
    </row>
    <row r="451" spans="1:47">
      <c r="A451" t="str">
        <f>ContactsTable[[#This Row],[FULL NAME (FIRST, LAST)]]</f>
        <v>Megan</v>
      </c>
      <c r="B451" t="str">
        <f>ContactsTable[[#This Row],[Organizations (DropDown)]]</f>
        <v>Testa Produce</v>
      </c>
      <c r="C451" t="s">
        <v>3488</v>
      </c>
      <c r="D451" t="str" cm="1">
        <f t="array" ref="D451">IF($C451&lt;&gt;"", _xlfn.TEXTSPLIT($C451, ","), "")</f>
        <v>henry</v>
      </c>
    </row>
    <row r="452" spans="1:47">
      <c r="A452" t="str">
        <f>ContactsTable[[#This Row],[FULL NAME (FIRST, LAST)]]</f>
        <v>Joe Fitzgerald</v>
      </c>
      <c r="B452" t="str">
        <f>ContactsTable[[#This Row],[Organizations (DropDown)]]</f>
        <v>Midwest Foods</v>
      </c>
      <c r="C452" t="s">
        <v>3489</v>
      </c>
      <c r="D452" t="str" cm="1">
        <f t="array" ref="D452">IF($C452&lt;&gt;"", _xlfn.TEXTSPLIT($C452, ","), "")</f>
        <v>limdsay</v>
      </c>
    </row>
    <row r="453" spans="1:47">
      <c r="A453" t="str">
        <f>ContactsTable[[#This Row],[FULL NAME (FIRST, LAST)]]</f>
        <v>David Tallent</v>
      </c>
      <c r="B453" t="str">
        <f>ContactsTable[[#This Row],[Organizations (DropDown)]]</f>
        <v xml:space="preserve">Indiana University </v>
      </c>
      <c r="C453" t="s">
        <v>3491</v>
      </c>
      <c r="D453" t="str" cm="1">
        <f t="array" ref="D453">IF($C453&lt;&gt;"", _xlfn.TEXTSPLIT($C453, ","), "")</f>
        <v>russ</v>
      </c>
    </row>
    <row r="454" spans="1:47">
      <c r="A454" t="str">
        <f>ContactsTable[[#This Row],[FULL NAME (FIRST, LAST)]]</f>
        <v>Harry Greene</v>
      </c>
      <c r="B454" t="str">
        <f>ContactsTable[[#This Row],[Organizations (DropDown)]]</f>
        <v>Piazza Produce</v>
      </c>
      <c r="C454" t="s">
        <v>3881</v>
      </c>
      <c r="D454" t="str" cm="1">
        <f t="array" ref="D454">IF($C454&lt;&gt;"", _xlfn.TEXTSPLIT($C454, ","), "")</f>
        <v>No Contacts</v>
      </c>
    </row>
    <row r="455" spans="1:47">
      <c r="A455" t="str">
        <f>ContactsTable[[#This Row],[FULL NAME (FIRST, LAST)]]</f>
        <v>Paul Bova</v>
      </c>
      <c r="B455" t="str">
        <f>ContactsTable[[#This Row],[Organizations (DropDown)]]</f>
        <v>Piazza Produce</v>
      </c>
      <c r="C455" t="s">
        <v>3500</v>
      </c>
      <c r="D455" t="str" cm="1">
        <f t="array" ref="D455">IF($C455&lt;&gt;"", _xlfn.TEXTSPLIT($C455, ","), "")</f>
        <v>Gera Klug</v>
      </c>
    </row>
    <row r="456" spans="1:47">
      <c r="A456" t="str">
        <f>ContactsTable[[#This Row],[FULL NAME (FIRST, LAST)]]</f>
        <v>Jose Solis</v>
      </c>
      <c r="B456" t="str">
        <f>ContactsTable[[#This Row],[Organizations (DropDown)]]</f>
        <v>One of a Kind Hospitality</v>
      </c>
      <c r="C456" t="s">
        <v>3501</v>
      </c>
      <c r="D456" t="str" cm="1">
        <f t="array" ref="D456">IF($C456&lt;&gt;"", _xlfn.TEXTSPLIT($C456, ","), "")</f>
        <v>erica kendera</v>
      </c>
    </row>
    <row r="457" spans="1:47">
      <c r="A457">
        <f>ContactsTable[[#This Row],[FULL NAME (FIRST, LAST)]]</f>
        <v>0</v>
      </c>
      <c r="B457">
        <f>ContactsTable[[#This Row],[Organizations (DropDown)]]</f>
        <v>0</v>
      </c>
      <c r="C457" t="s">
        <v>3888</v>
      </c>
      <c r="D457" t="str" cm="1">
        <f t="array" ref="D457:E457">IF($C457&lt;&gt;"", _xlfn.TEXTSPLIT($C457, ","), "")</f>
        <v>allie gunning</v>
      </c>
      <c r="E457" t="str">
        <v>mike montgomery</v>
      </c>
    </row>
    <row r="458" spans="1:47">
      <c r="A458" t="str">
        <f>ContactsTable[[#This Row],[FULL NAME (FIRST, LAST)]]</f>
        <v>Billy Mix</v>
      </c>
      <c r="B458" t="str">
        <f>ContactsTable[[#This Row],[Organizations (DropDown)]]</f>
        <v>Innsbrook CC</v>
      </c>
      <c r="C458" t="s">
        <v>3503</v>
      </c>
      <c r="D458" t="str" cm="1">
        <f t="array" ref="D458">IF($C458&lt;&gt;"", _xlfn.TEXTSPLIT($C458, ","), "")</f>
        <v>amy hurley</v>
      </c>
    </row>
    <row r="459" spans="1:47">
      <c r="A459" t="str">
        <f>ContactsTable[[#This Row],[FULL NAME (FIRST, LAST)]]</f>
        <v>Zachary Dlezal</v>
      </c>
      <c r="B459" t="str">
        <f>ContactsTable[[#This Row],[Organizations (DropDown)]]</f>
        <v>Dukes Alehouse</v>
      </c>
      <c r="C459" t="s">
        <v>3504</v>
      </c>
      <c r="D459" t="str" cm="1">
        <f t="array" ref="D459">IF($C459&lt;&gt;"", _xlfn.TEXTSPLIT($C459, ","), "")</f>
        <v>oliver szeszoi</v>
      </c>
    </row>
    <row r="460" spans="1:47">
      <c r="A460" t="str">
        <f>ContactsTable[[#This Row],[FULL NAME (FIRST, LAST)]]</f>
        <v>Michael Nelson</v>
      </c>
      <c r="B460" t="str">
        <f>ContactsTable[[#This Row],[Organizations (DropDown)]]</f>
        <v>The Lighthouse</v>
      </c>
      <c r="C460" t="s">
        <v>3505</v>
      </c>
      <c r="D460" t="str" cm="1">
        <f t="array" ref="D460">IF($C460&lt;&gt;"", _xlfn.TEXTSPLIT($C460, ","), "")</f>
        <v>andi white</v>
      </c>
    </row>
    <row r="461" spans="1:47">
      <c r="A461" t="str">
        <f>ContactsTable[[#This Row],[FULL NAME (FIRST, LAST)]]</f>
        <v>Kyle Wasserott</v>
      </c>
      <c r="B461" t="str">
        <f>ContactsTable[[#This Row],[Organizations (DropDown)]]</f>
        <v>US FOODS</v>
      </c>
      <c r="C461" t="s">
        <v>3882</v>
      </c>
      <c r="D461" t="str" cm="1">
        <f t="array" ref="D461:AU461">IF($C461&lt;&gt;"", _xlfn.TEXTSPLIT($C461, ","), "")</f>
        <v>Nick Byanski</v>
      </c>
      <c r="E461" t="str">
        <v>Chef Bill Barker</v>
      </c>
      <c r="F461" t="str">
        <v>Pat Lyons</v>
      </c>
      <c r="G461" t="str">
        <v>Lauren Frazier</v>
      </c>
      <c r="H461" t="str">
        <v>Stephen Hess</v>
      </c>
      <c r="I461" t="str">
        <v>Chef Megan Punches</v>
      </c>
      <c r="J461" t="str">
        <v>Mike Hiskes</v>
      </c>
      <c r="K461" t="str">
        <v>Rob Renninger</v>
      </c>
      <c r="L461" t="str">
        <v>Rachel Sohovich</v>
      </c>
      <c r="M461" t="str">
        <v>Matt Stielow</v>
      </c>
      <c r="N461" t="str">
        <v>Mike Hiskes</v>
      </c>
      <c r="O461" t="str">
        <v>Jene braden</v>
      </c>
      <c r="P461" t="str">
        <v>Sherri Brown</v>
      </c>
      <c r="Q461" t="str">
        <v>Dana Kinsman</v>
      </c>
      <c r="R461" t="str">
        <v>Brandon Girard</v>
      </c>
      <c r="S461" t="str">
        <v>Michael Schultz</v>
      </c>
      <c r="T461" t="str">
        <v>Darryl White</v>
      </c>
      <c r="U461" t="str">
        <v>Miranda Heinrich</v>
      </c>
      <c r="V461" t="str">
        <v>Derek Winter</v>
      </c>
      <c r="W461" t="str">
        <v>Philip Bakousidis</v>
      </c>
      <c r="X461" t="str">
        <v> Michael Gunderson</v>
      </c>
      <c r="Y461" t="str">
        <v>Jasen Anthony</v>
      </c>
      <c r="Z461" t="str">
        <v>Jodi Ward</v>
      </c>
      <c r="AA461" t="str">
        <v>Paula Ball</v>
      </c>
      <c r="AB461" t="str">
        <v>Kevin Green</v>
      </c>
      <c r="AC461" t="str">
        <v>Patrick Kaufman</v>
      </c>
      <c r="AD461" t="str">
        <v>Christine Michel</v>
      </c>
      <c r="AE461" t="str">
        <v xml:space="preserve">Kevin Green </v>
      </c>
      <c r="AF461" t="str">
        <v>Sam Butler</v>
      </c>
      <c r="AG461" t="str">
        <v>Dave Hampel</v>
      </c>
      <c r="AH461" t="str">
        <v>Ryan Treharne</v>
      </c>
      <c r="AI461" t="str">
        <v>chad bruinsslot</v>
      </c>
      <c r="AJ461" t="str">
        <v>Joe Ihl</v>
      </c>
      <c r="AK461" t="str">
        <v>Freddy Sheir</v>
      </c>
      <c r="AL461" t="str">
        <v>Chad Bruinslott</v>
      </c>
      <c r="AM461" t="str">
        <v>Erin Rogers</v>
      </c>
      <c r="AN461" t="str">
        <v>Brittany Bradley</v>
      </c>
      <c r="AO461" t="str">
        <v>Kevin Skukalek</v>
      </c>
      <c r="AP461" t="str">
        <v>Matt Dalicandro</v>
      </c>
      <c r="AQ461" t="str">
        <v>Maranda Thompson</v>
      </c>
      <c r="AR461" t="str">
        <v>Lauren Vanryn</v>
      </c>
      <c r="AS461" t="str">
        <v>alex wagner</v>
      </c>
      <c r="AT461" t="str">
        <v>Aric Nichols</v>
      </c>
      <c r="AU461" t="str">
        <v>Martin Hart</v>
      </c>
    </row>
    <row r="462" spans="1:47">
      <c r="A462" t="str">
        <f>ContactsTable[[#This Row],[FULL NAME (FIRST, LAST)]]</f>
        <v>Chris Pavlou</v>
      </c>
      <c r="B462" t="str">
        <f>ContactsTable[[#This Row],[Organizations (DropDown)]]</f>
        <v>Pavlou Group</v>
      </c>
      <c r="C462" t="s">
        <v>3881</v>
      </c>
      <c r="D462" t="str" cm="1">
        <f t="array" ref="D462">IF($C462&lt;&gt;"", _xlfn.TEXTSPLIT($C462, ","), "")</f>
        <v>No Contacts</v>
      </c>
    </row>
    <row r="463" spans="1:47">
      <c r="A463" t="str">
        <f>ContactsTable[[#This Row],[FULL NAME (FIRST, LAST)]]</f>
        <v>Chef Louis-Radius</v>
      </c>
      <c r="B463" t="str">
        <f>ContactsTable[[#This Row],[Organizations (DropDown)]]</f>
        <v>Pavlou Group</v>
      </c>
      <c r="C463" t="s">
        <v>3514</v>
      </c>
      <c r="D463" t="str" cm="1">
        <f t="array" ref="D463">IF($C463&lt;&gt;"", _xlfn.TEXTSPLIT($C463, ","), "")</f>
        <v>Lesa Booker</v>
      </c>
    </row>
    <row r="464" spans="1:47">
      <c r="A464" t="str">
        <f>ContactsTable[[#This Row],[FULL NAME (FIRST, LAST)]]</f>
        <v>Chef Edward-Maple</v>
      </c>
      <c r="B464" t="str">
        <f>ContactsTable[[#This Row],[Organizations (DropDown)]]</f>
        <v>Pavlou Group</v>
      </c>
      <c r="C464" t="s">
        <v>3517</v>
      </c>
      <c r="D464" t="str" cm="1">
        <f t="array" ref="D464">IF($C464&lt;&gt;"", _xlfn.TEXTSPLIT($C464, ","), "")</f>
        <v>Doug Doscher</v>
      </c>
    </row>
    <row r="465" spans="1:4">
      <c r="A465" t="str">
        <f>ContactsTable[[#This Row],[FULL NAME (FIRST, LAST)]]</f>
        <v>Chef Eddie</v>
      </c>
      <c r="B465" t="str">
        <f>ContactsTable[[#This Row],[Organizations (DropDown)]]</f>
        <v>Blue Oyster</v>
      </c>
      <c r="C465" t="e" cm="1">
        <f t="array" ref="C465">IF(Interactions!#REF! = "", "", IFERROR(_xlfn.TEXTJOIN(",", TRUE, _xlfn._xlws.FILTER($A$5:$A$2214, $B$5:$B$2214 = Interactions!#REF!)), "No Contacts"))</f>
        <v>#REF!</v>
      </c>
      <c r="D465" t="e" cm="1">
        <f t="array" ref="D465">IF($C465&lt;&gt;"", _xlfn.TEXTSPLIT($C465, ","), "")</f>
        <v>#REF!</v>
      </c>
    </row>
    <row r="466" spans="1:4">
      <c r="A466" t="str">
        <f>ContactsTable[[#This Row],[FULL NAME (FIRST, LAST)]]</f>
        <v>Nick Albanos</v>
      </c>
      <c r="B466" t="str">
        <f>ContactsTable[[#This Row],[Organizations (DropDown)]]</f>
        <v>Albanos Pasta</v>
      </c>
      <c r="C466" t="e" cm="1">
        <f t="array" ref="C466">IF(Interactions!#REF! = "", "", IFERROR(_xlfn.TEXTJOIN(",", TRUE, _xlfn._xlws.FILTER($A$5:$A$2214, $B$5:$B$2214 = Interactions!#REF!)), "No Contacts"))</f>
        <v>#REF!</v>
      </c>
      <c r="D466" t="e" cm="1">
        <f t="array" ref="D466">IF($C466&lt;&gt;"", _xlfn.TEXTSPLIT($C466, ","), "")</f>
        <v>#REF!</v>
      </c>
    </row>
    <row r="467" spans="1:4">
      <c r="A467" t="str">
        <f>ContactsTable[[#This Row],[FULL NAME (FIRST, LAST)]]</f>
        <v>Chef Manny</v>
      </c>
      <c r="B467" t="str">
        <f>ContactsTable[[#This Row],[Organizations (DropDown)]]</f>
        <v>Weather Mark Tavern</v>
      </c>
      <c r="C467" t="e" cm="1">
        <f t="array" ref="C467">IF(Interactions!#REF! = "", "", IFERROR(_xlfn.TEXTJOIN(",", TRUE, _xlfn._xlws.FILTER($A$5:$A$2214, $B$5:$B$2214 = Interactions!#REF!)), "No Contacts"))</f>
        <v>#REF!</v>
      </c>
      <c r="D467" t="e" cm="1">
        <f t="array" ref="D467">IF($C467&lt;&gt;"", _xlfn.TEXTSPLIT($C467, ","), "")</f>
        <v>#REF!</v>
      </c>
    </row>
    <row r="468" spans="1:4">
      <c r="A468" t="str">
        <f>ContactsTable[[#This Row],[FULL NAME (FIRST, LAST)]]</f>
        <v>Daniel Gutierrez</v>
      </c>
      <c r="B468" t="str">
        <f>ContactsTable[[#This Row],[Organizations (DropDown)]]</f>
        <v>Weather Mark Tavern</v>
      </c>
      <c r="C468" t="e" cm="1">
        <f t="array" ref="C468">IF(Interactions!#REF! = "", "", IFERROR(_xlfn.TEXTJOIN(",", TRUE, _xlfn._xlws.FILTER($A$5:$A$2214, $B$5:$B$2214 = Interactions!#REF!)), "No Contacts"))</f>
        <v>#REF!</v>
      </c>
      <c r="D468" t="e" cm="1">
        <f t="array" ref="D468">IF($C468&lt;&gt;"", _xlfn.TEXTSPLIT($C468, ","), "")</f>
        <v>#REF!</v>
      </c>
    </row>
    <row r="469" spans="1:4">
      <c r="A469" t="str">
        <f>ContactsTable[[#This Row],[FULL NAME (FIRST, LAST)]]</f>
        <v>Daniel Gutierrez</v>
      </c>
      <c r="B469" t="str">
        <f>ContactsTable[[#This Row],[Organizations (DropDown)]]</f>
        <v>Naty's Pizza</v>
      </c>
      <c r="C469" t="e" cm="1">
        <f t="array" ref="C469">IF(Interactions!#REF! = "", "", IFERROR(_xlfn.TEXTJOIN(",", TRUE, _xlfn._xlws.FILTER($A$5:$A$2214, $B$5:$B$2214 = Interactions!#REF!)), "No Contacts"))</f>
        <v>#REF!</v>
      </c>
      <c r="D469" t="e" cm="1">
        <f t="array" ref="D469">IF($C469&lt;&gt;"", _xlfn.TEXTSPLIT($C469, ","), "")</f>
        <v>#REF!</v>
      </c>
    </row>
    <row r="470" spans="1:4">
      <c r="A470" t="str">
        <f>ContactsTable[[#This Row],[FULL NAME (FIRST, LAST)]]</f>
        <v xml:space="preserve">Primo </v>
      </c>
      <c r="B470" t="str">
        <f>ContactsTable[[#This Row],[Organizations (DropDown)]]</f>
        <v>Naty's Pizza</v>
      </c>
      <c r="C470" t="e" cm="1">
        <f t="array" ref="C470">IF(Interactions!#REF! = "", "", IFERROR(_xlfn.TEXTJOIN(",", TRUE, _xlfn._xlws.FILTER($A$5:$A$2214, $B$5:$B$2214 = Interactions!#REF!)), "No Contacts"))</f>
        <v>#REF!</v>
      </c>
      <c r="D470" t="e" cm="1">
        <f t="array" ref="D470">IF($C470&lt;&gt;"", _xlfn.TEXTSPLIT($C470, ","), "")</f>
        <v>#REF!</v>
      </c>
    </row>
    <row r="471" spans="1:4">
      <c r="A471" t="str">
        <f>ContactsTable[[#This Row],[FULL NAME (FIRST, LAST)]]</f>
        <v>Lupe Gonzalez</v>
      </c>
      <c r="B471">
        <f>ContactsTable[[#This Row],[Organizations (DropDown)]]</f>
        <v>0</v>
      </c>
      <c r="C471" t="e" cm="1">
        <f t="array" ref="C471">IF(Interactions!#REF! = "", "", IFERROR(_xlfn.TEXTJOIN(",", TRUE, _xlfn._xlws.FILTER($A$5:$A$2214, $B$5:$B$2214 = Interactions!#REF!)), "No Contacts"))</f>
        <v>#REF!</v>
      </c>
      <c r="D471" t="e" cm="1">
        <f t="array" ref="D471">IF($C471&lt;&gt;"", _xlfn.TEXTSPLIT($C471, ","), "")</f>
        <v>#REF!</v>
      </c>
    </row>
    <row r="472" spans="1:4">
      <c r="A472" t="str">
        <f>ContactsTable[[#This Row],[FULL NAME (FIRST, LAST)]]</f>
        <v>Rebecca</v>
      </c>
      <c r="B472" t="str">
        <f>ContactsTable[[#This Row],[Organizations (DropDown)]]</f>
        <v xml:space="preserve">Club Hawthrone Crestwood </v>
      </c>
      <c r="C472" t="e" cm="1">
        <f t="array" ref="C472">IF(Interactions!#REF! = "", "", IFERROR(_xlfn.TEXTJOIN(",", TRUE, _xlfn._xlws.FILTER($A$5:$A$2214, $B$5:$B$2214 = Interactions!#REF!)), "No Contacts"))</f>
        <v>#REF!</v>
      </c>
      <c r="D472" t="e" cm="1">
        <f t="array" ref="D472">IF($C472&lt;&gt;"", _xlfn.TEXTSPLIT($C472, ","), "")</f>
        <v>#REF!</v>
      </c>
    </row>
    <row r="473" spans="1:4">
      <c r="A473" t="str">
        <f>ContactsTable[[#This Row],[FULL NAME (FIRST, LAST)]]</f>
        <v>Steve Testa</v>
      </c>
      <c r="B473" t="str">
        <f>ContactsTable[[#This Row],[Organizations (DropDown)]]</f>
        <v>Testa Produce</v>
      </c>
      <c r="C473" t="e" cm="1">
        <f t="array" ref="C473">IF(Interactions!#REF! = "", "", IFERROR(_xlfn.TEXTJOIN(",", TRUE, _xlfn._xlws.FILTER($A$5:$A$2214, $B$5:$B$2214 = Interactions!#REF!)), "No Contacts"))</f>
        <v>#REF!</v>
      </c>
      <c r="D473" t="e" cm="1">
        <f t="array" ref="D473">IF($C473&lt;&gt;"", _xlfn.TEXTSPLIT($C473, ","), "")</f>
        <v>#REF!</v>
      </c>
    </row>
    <row r="474" spans="1:4">
      <c r="A474" t="str">
        <f>ContactsTable[[#This Row],[FULL NAME (FIRST, LAST)]]</f>
        <v>Jamie Moore</v>
      </c>
      <c r="B474" t="str">
        <f>ContactsTable[[#This Row],[Organizations (DropDown)]]</f>
        <v>Parkhurst Dining</v>
      </c>
      <c r="C474" t="e" cm="1">
        <f t="array" ref="C474">IF(Interactions!#REF! = "", "", IFERROR(_xlfn.TEXTJOIN(",", TRUE, _xlfn._xlws.FILTER($A$5:$A$2214, $B$5:$B$2214 = Interactions!#REF!)), "No Contacts"))</f>
        <v>#REF!</v>
      </c>
      <c r="D474" t="e" cm="1">
        <f t="array" ref="D474">IF($C474&lt;&gt;"", _xlfn.TEXTSPLIT($C474, ","), "")</f>
        <v>#REF!</v>
      </c>
    </row>
    <row r="475" spans="1:4">
      <c r="A475">
        <f>ContactsTable[[#This Row],[FULL NAME (FIRST, LAST)]]</f>
        <v>0</v>
      </c>
      <c r="B475" t="str">
        <f>ContactsTable[[#This Row],[Organizations (DropDown)]]</f>
        <v>Chicago Diner</v>
      </c>
      <c r="C475" t="e" cm="1">
        <f t="array" ref="C475">IF(Interactions!#REF! = "", "", IFERROR(_xlfn.TEXTJOIN(",", TRUE, _xlfn._xlws.FILTER($A$5:$A$2214, $B$5:$B$2214 = Interactions!#REF!)), "No Contacts"))</f>
        <v>#REF!</v>
      </c>
      <c r="D475" t="e" cm="1">
        <f t="array" ref="D475">IF($C475&lt;&gt;"", _xlfn.TEXTSPLIT($C475, ","), "")</f>
        <v>#REF!</v>
      </c>
    </row>
    <row r="476" spans="1:4">
      <c r="A476" t="str">
        <f>ContactsTable[[#This Row],[FULL NAME (FIRST, LAST)]]</f>
        <v>Pasha Volokh</v>
      </c>
      <c r="B476" t="str">
        <f>ContactsTable[[#This Row],[Organizations (DropDown)]]</f>
        <v>Macroman Meals</v>
      </c>
      <c r="C476" t="e" cm="1">
        <f t="array" ref="C476">IF(Interactions!#REF! = "", "", IFERROR(_xlfn.TEXTJOIN(",", TRUE, _xlfn._xlws.FILTER($A$5:$A$2214, $B$5:$B$2214 = Interactions!#REF!)), "No Contacts"))</f>
        <v>#REF!</v>
      </c>
      <c r="D476" t="e" cm="1">
        <f t="array" ref="D476">IF($C476&lt;&gt;"", _xlfn.TEXTSPLIT($C476, ","), "")</f>
        <v>#REF!</v>
      </c>
    </row>
    <row r="477" spans="1:4">
      <c r="A477" t="str">
        <f>ContactsTable[[#This Row],[FULL NAME (FIRST, LAST)]]</f>
        <v>Kyle/Colby</v>
      </c>
      <c r="B477" t="str">
        <f>ContactsTable[[#This Row],[Organizations (DropDown)]]</f>
        <v>Hog Wild</v>
      </c>
      <c r="C477" t="e" cm="1">
        <f t="array" ref="C477">IF(Interactions!#REF! = "", "", IFERROR(_xlfn.TEXTJOIN(",", TRUE, _xlfn._xlws.FILTER($A$5:$A$2214, $B$5:$B$2214 = Interactions!#REF!)), "No Contacts"))</f>
        <v>#REF!</v>
      </c>
      <c r="D477" t="e" cm="1">
        <f t="array" ref="D477">IF($C477&lt;&gt;"", _xlfn.TEXTSPLIT($C477, ","), "")</f>
        <v>#REF!</v>
      </c>
    </row>
    <row r="478" spans="1:4">
      <c r="A478">
        <f>ContactsTable[[#This Row],[FULL NAME (FIRST, LAST)]]</f>
        <v>0</v>
      </c>
      <c r="B478" t="str">
        <f>ContactsTable[[#This Row],[Organizations (DropDown)]]</f>
        <v>Bub City</v>
      </c>
      <c r="C478" t="e" cm="1">
        <f t="array" ref="C478">IF(Interactions!#REF! = "", "", IFERROR(_xlfn.TEXTJOIN(",", TRUE, _xlfn._xlws.FILTER($A$5:$A$2214, $B$5:$B$2214 = Interactions!#REF!)), "No Contacts"))</f>
        <v>#REF!</v>
      </c>
      <c r="D478" t="e" cm="1">
        <f t="array" ref="D478">IF($C478&lt;&gt;"", _xlfn.TEXTSPLIT($C478, ","), "")</f>
        <v>#REF!</v>
      </c>
    </row>
    <row r="479" spans="1:4">
      <c r="A479" t="str">
        <f>ContactsTable[[#This Row],[FULL NAME (FIRST, LAST)]]</f>
        <v>Josh and Katie</v>
      </c>
      <c r="B479" t="str">
        <f>ContactsTable[[#This Row],[Organizations (DropDown)]]</f>
        <v>Fuel Nutrition</v>
      </c>
      <c r="C479" t="e" cm="1">
        <f t="array" ref="C479">IF(Interactions!#REF! = "", "", IFERROR(_xlfn.TEXTJOIN(",", TRUE, _xlfn._xlws.FILTER($A$5:$A$2214, $B$5:$B$2214 = Interactions!#REF!)), "No Contacts"))</f>
        <v>#REF!</v>
      </c>
      <c r="D479" t="e" cm="1">
        <f t="array" ref="D479">IF($C479&lt;&gt;"", _xlfn.TEXTSPLIT($C479, ","), "")</f>
        <v>#REF!</v>
      </c>
    </row>
    <row r="480" spans="1:4">
      <c r="A480" t="str">
        <f>ContactsTable[[#This Row],[FULL NAME (FIRST, LAST)]]</f>
        <v>Thomas and Mario</v>
      </c>
      <c r="B480" t="str">
        <f>ContactsTable[[#This Row],[Organizations (DropDown)]]</f>
        <v>Gemato's Wood Pit BBQ</v>
      </c>
      <c r="C480" t="e" cm="1">
        <f t="array" ref="C480">IF(Interactions!#REF! = "", "", IFERROR(_xlfn.TEXTJOIN(",", TRUE, _xlfn._xlws.FILTER($A$5:$A$2214, $B$5:$B$2214 = Interactions!#REF!)), "No Contacts"))</f>
        <v>#REF!</v>
      </c>
      <c r="D480" t="e" cm="1">
        <f t="array" ref="D480">IF($C480&lt;&gt;"", _xlfn.TEXTSPLIT($C480, ","), "")</f>
        <v>#REF!</v>
      </c>
    </row>
    <row r="481" spans="1:4">
      <c r="A481" t="str">
        <f>ContactsTable[[#This Row],[FULL NAME (FIRST, LAST)]]</f>
        <v>Xavier</v>
      </c>
      <c r="B481">
        <f>ContactsTable[[#This Row],[Organizations (DropDown)]]</f>
        <v>0</v>
      </c>
      <c r="C481" t="e" cm="1">
        <f t="array" ref="C481">IF(Interactions!#REF! = "", "", IFERROR(_xlfn.TEXTJOIN(",", TRUE, _xlfn._xlws.FILTER($A$5:$A$2214, $B$5:$B$2214 = Interactions!#REF!)), "No Contacts"))</f>
        <v>#REF!</v>
      </c>
      <c r="D481" t="e" cm="1">
        <f t="array" ref="D481">IF($C481&lt;&gt;"", _xlfn.TEXTSPLIT($C481, ","), "")</f>
        <v>#REF!</v>
      </c>
    </row>
    <row r="482" spans="1:4">
      <c r="A482" t="str">
        <f>ContactsTable[[#This Row],[FULL NAME (FIRST, LAST)]]</f>
        <v>Nick Byanski</v>
      </c>
      <c r="B482" t="str">
        <f>ContactsTable[[#This Row],[Organizations (DropDown)]]</f>
        <v>Gordon Food Service</v>
      </c>
      <c r="C482" t="e" cm="1">
        <f t="array" ref="C482">IF(Interactions!#REF! = "", "", IFERROR(_xlfn.TEXTJOIN(",", TRUE, _xlfn._xlws.FILTER($A$5:$A$2214, $B$5:$B$2214 = Interactions!#REF!)), "No Contacts"))</f>
        <v>#REF!</v>
      </c>
      <c r="D482" t="e" cm="1">
        <f t="array" ref="D482">IF($C482&lt;&gt;"", _xlfn.TEXTSPLIT($C482, ","), "")</f>
        <v>#REF!</v>
      </c>
    </row>
    <row r="483" spans="1:4">
      <c r="A483" t="str">
        <f>ContactsTable[[#This Row],[FULL NAME (FIRST, LAST)]]</f>
        <v>Chef Bill Barker</v>
      </c>
      <c r="B483" t="str">
        <f>ContactsTable[[#This Row],[Organizations (DropDown)]]</f>
        <v>Gordon Food Service</v>
      </c>
      <c r="C483" t="e" cm="1">
        <f t="array" ref="C483">IF(Interactions!#REF! = "", "", IFERROR(_xlfn.TEXTJOIN(",", TRUE, _xlfn._xlws.FILTER($A$5:$A$2214, $B$5:$B$2214 = Interactions!#REF!)), "No Contacts"))</f>
        <v>#REF!</v>
      </c>
      <c r="D483" t="e" cm="1">
        <f t="array" ref="D483">IF($C483&lt;&gt;"", _xlfn.TEXTSPLIT($C483, ","), "")</f>
        <v>#REF!</v>
      </c>
    </row>
    <row r="484" spans="1:4">
      <c r="A484" t="str">
        <f>ContactsTable[[#This Row],[FULL NAME (FIRST, LAST)]]</f>
        <v>Pat Lyons</v>
      </c>
      <c r="B484" t="str">
        <f>ContactsTable[[#This Row],[Organizations (DropDown)]]</f>
        <v>Gordon Food Service</v>
      </c>
      <c r="C484" t="e" cm="1">
        <f t="array" ref="C484">IF(Interactions!#REF! = "", "", IFERROR(_xlfn.TEXTJOIN(",", TRUE, _xlfn._xlws.FILTER($A$5:$A$2214, $B$5:$B$2214 = Interactions!#REF!)), "No Contacts"))</f>
        <v>#REF!</v>
      </c>
      <c r="D484" t="e" cm="1">
        <f t="array" ref="D484">IF($C484&lt;&gt;"", _xlfn.TEXTSPLIT($C484, ","), "")</f>
        <v>#REF!</v>
      </c>
    </row>
    <row r="485" spans="1:4">
      <c r="A485" t="str">
        <f>ContactsTable[[#This Row],[FULL NAME (FIRST, LAST)]]</f>
        <v>Lauren Frazier</v>
      </c>
      <c r="B485" t="str">
        <f>ContactsTable[[#This Row],[Organizations (DropDown)]]</f>
        <v>Gordon Food Service</v>
      </c>
      <c r="C485" t="e" cm="1">
        <f t="array" ref="C485">IF(Interactions!#REF! = "", "", IFERROR(_xlfn.TEXTJOIN(",", TRUE, _xlfn._xlws.FILTER($A$5:$A$2214, $B$5:$B$2214 = Interactions!#REF!)), "No Contacts"))</f>
        <v>#REF!</v>
      </c>
      <c r="D485" t="e" cm="1">
        <f t="array" ref="D485">IF($C485&lt;&gt;"", _xlfn.TEXTSPLIT($C485, ","), "")</f>
        <v>#REF!</v>
      </c>
    </row>
    <row r="486" spans="1:4">
      <c r="A486" t="str">
        <f>ContactsTable[[#This Row],[FULL NAME (FIRST, LAST)]]</f>
        <v>Stephen Hess</v>
      </c>
      <c r="B486" t="str">
        <f>ContactsTable[[#This Row],[Organizations (DropDown)]]</f>
        <v>Gordon Food Service</v>
      </c>
      <c r="C486" t="e" cm="1">
        <f t="array" ref="C486">IF(Interactions!#REF! = "", "", IFERROR(_xlfn.TEXTJOIN(",", TRUE, _xlfn._xlws.FILTER($A$5:$A$2214, $B$5:$B$2214 = Interactions!#REF!)), "No Contacts"))</f>
        <v>#REF!</v>
      </c>
      <c r="D486" t="e" cm="1">
        <f t="array" ref="D486">IF($C486&lt;&gt;"", _xlfn.TEXTSPLIT($C486, ","), "")</f>
        <v>#REF!</v>
      </c>
    </row>
    <row r="487" spans="1:4">
      <c r="A487" t="str">
        <f>ContactsTable[[#This Row],[FULL NAME (FIRST, LAST)]]</f>
        <v>Chef Megan Punches</v>
      </c>
      <c r="B487" t="str">
        <f>ContactsTable[[#This Row],[Organizations (DropDown)]]</f>
        <v>Gordon Food Service</v>
      </c>
      <c r="C487" t="e" cm="1">
        <f t="array" ref="C487">IF(Interactions!#REF! = "", "", IFERROR(_xlfn.TEXTJOIN(",", TRUE, _xlfn._xlws.FILTER($A$5:$A$2214, $B$5:$B$2214 = Interactions!#REF!)), "No Contacts"))</f>
        <v>#REF!</v>
      </c>
      <c r="D487" t="e" cm="1">
        <f t="array" ref="D487">IF($C487&lt;&gt;"", _xlfn.TEXTSPLIT($C487, ","), "")</f>
        <v>#REF!</v>
      </c>
    </row>
    <row r="488" spans="1:4">
      <c r="A488" t="str">
        <f>ContactsTable[[#This Row],[FULL NAME (FIRST, LAST)]]</f>
        <v>Mike Hiskes</v>
      </c>
      <c r="B488" t="str">
        <f>ContactsTable[[#This Row],[Organizations (DropDown)]]</f>
        <v>Gordon Food Service</v>
      </c>
      <c r="C488" t="e" cm="1">
        <f t="array" ref="C488">IF(Interactions!#REF! = "", "", IFERROR(_xlfn.TEXTJOIN(",", TRUE, _xlfn._xlws.FILTER($A$5:$A$2214, $B$5:$B$2214 = Interactions!#REF!)), "No Contacts"))</f>
        <v>#REF!</v>
      </c>
      <c r="D488" t="e" cm="1">
        <f t="array" ref="D488">IF($C488&lt;&gt;"", _xlfn.TEXTSPLIT($C488, ","), "")</f>
        <v>#REF!</v>
      </c>
    </row>
    <row r="489" spans="1:4">
      <c r="A489" t="str">
        <f>ContactsTable[[#This Row],[FULL NAME (FIRST, LAST)]]</f>
        <v>Rob Renninger</v>
      </c>
      <c r="B489" t="str">
        <f>ContactsTable[[#This Row],[Organizations (DropDown)]]</f>
        <v>Gordon Food Service</v>
      </c>
      <c r="C489" t="e" cm="1">
        <f t="array" ref="C489">IF(Interactions!#REF! = "", "", IFERROR(_xlfn.TEXTJOIN(",", TRUE, _xlfn._xlws.FILTER($A$5:$A$2214, $B$5:$B$2214 = Interactions!#REF!)), "No Contacts"))</f>
        <v>#REF!</v>
      </c>
      <c r="D489" t="e" cm="1">
        <f t="array" ref="D489">IF($C489&lt;&gt;"", _xlfn.TEXTSPLIT($C489, ","), "")</f>
        <v>#REF!</v>
      </c>
    </row>
    <row r="490" spans="1:4">
      <c r="A490" t="str">
        <f>ContactsTable[[#This Row],[FULL NAME (FIRST, LAST)]]</f>
        <v>Rachel Sohovich</v>
      </c>
      <c r="B490" t="str">
        <f>ContactsTable[[#This Row],[Organizations (DropDown)]]</f>
        <v>Gordon Food Service</v>
      </c>
      <c r="C490" t="e" cm="1">
        <f t="array" ref="C490">IF(Interactions!#REF! = "", "", IFERROR(_xlfn.TEXTJOIN(",", TRUE, _xlfn._xlws.FILTER($A$5:$A$2214, $B$5:$B$2214 = Interactions!#REF!)), "No Contacts"))</f>
        <v>#REF!</v>
      </c>
      <c r="D490" t="e" cm="1">
        <f t="array" ref="D490">IF($C490&lt;&gt;"", _xlfn.TEXTSPLIT($C490, ","), "")</f>
        <v>#REF!</v>
      </c>
    </row>
    <row r="491" spans="1:4">
      <c r="A491" t="str">
        <f>ContactsTable[[#This Row],[FULL NAME (FIRST, LAST)]]</f>
        <v>Matt Stielow</v>
      </c>
      <c r="B491" t="str">
        <f>ContactsTable[[#This Row],[Organizations (DropDown)]]</f>
        <v>Gordon Food Service</v>
      </c>
      <c r="C491" t="e" cm="1">
        <f t="array" ref="C491">IF(Interactions!#REF! = "", "", IFERROR(_xlfn.TEXTJOIN(",", TRUE, _xlfn._xlws.FILTER($A$5:$A$2214, $B$5:$B$2214 = Interactions!#REF!)), "No Contacts"))</f>
        <v>#REF!</v>
      </c>
      <c r="D491" t="e" cm="1">
        <f t="array" ref="D491">IF($C491&lt;&gt;"", _xlfn.TEXTSPLIT($C491, ","), "")</f>
        <v>#REF!</v>
      </c>
    </row>
    <row r="492" spans="1:4">
      <c r="A492" t="str">
        <f>ContactsTable[[#This Row],[FULL NAME (FIRST, LAST)]]</f>
        <v>Mike Hiskes</v>
      </c>
      <c r="B492" t="str">
        <f>ContactsTable[[#This Row],[Organizations (DropDown)]]</f>
        <v>Gordon Food Service</v>
      </c>
      <c r="C492" t="e" cm="1">
        <f t="array" ref="C492">IF(Interactions!#REF! = "", "", IFERROR(_xlfn.TEXTJOIN(",", TRUE, _xlfn._xlws.FILTER($A$5:$A$2214, $B$5:$B$2214 = Interactions!#REF!)), "No Contacts"))</f>
        <v>#REF!</v>
      </c>
      <c r="D492" t="e" cm="1">
        <f t="array" ref="D492">IF($C492&lt;&gt;"", _xlfn.TEXTSPLIT($C492, ","), "")</f>
        <v>#REF!</v>
      </c>
    </row>
    <row r="493" spans="1:4">
      <c r="A493" t="str">
        <f>ContactsTable[[#This Row],[FULL NAME (FIRST, LAST)]]</f>
        <v>Dennis Mitchell</v>
      </c>
      <c r="B493" t="str">
        <f>ContactsTable[[#This Row],[Organizations (DropDown)]]</f>
        <v>PFG</v>
      </c>
      <c r="C493" t="e" cm="1">
        <f t="array" ref="C493">IF(Interactions!#REF! = "", "", IFERROR(_xlfn.TEXTJOIN(",", TRUE, _xlfn._xlws.FILTER($A$5:$A$2214, $B$5:$B$2214 = Interactions!#REF!)), "No Contacts"))</f>
        <v>#REF!</v>
      </c>
      <c r="D493" t="e" cm="1">
        <f t="array" ref="D493">IF($C493&lt;&gt;"", _xlfn.TEXTSPLIT($C493, ","), "")</f>
        <v>#REF!</v>
      </c>
    </row>
    <row r="494" spans="1:4">
      <c r="A494" t="str">
        <f>ContactsTable[[#This Row],[FULL NAME (FIRST, LAST)]]</f>
        <v>Alissa Jeffery</v>
      </c>
      <c r="B494" t="str">
        <f>ContactsTable[[#This Row],[Organizations (DropDown)]]</f>
        <v>Chef's Warehouse - Chicago</v>
      </c>
      <c r="C494" t="e" cm="1">
        <f t="array" ref="C494">IF(Interactions!#REF! = "", "", IFERROR(_xlfn.TEXTJOIN(",", TRUE, _xlfn._xlws.FILTER($A$5:$A$2214, $B$5:$B$2214 = Interactions!#REF!)), "No Contacts"))</f>
        <v>#REF!</v>
      </c>
      <c r="D494" t="e" cm="1">
        <f t="array" ref="D494">IF($C494&lt;&gt;"", _xlfn.TEXTSPLIT($C494, ","), "")</f>
        <v>#REF!</v>
      </c>
    </row>
    <row r="495" spans="1:4">
      <c r="A495" t="str">
        <f>ContactsTable[[#This Row],[FULL NAME (FIRST, LAST)]]</f>
        <v>Jennifer Fried</v>
      </c>
      <c r="B495" t="str">
        <f>ContactsTable[[#This Row],[Organizations (DropDown)]]</f>
        <v>Testa Produce</v>
      </c>
      <c r="C495" t="e" cm="1">
        <f t="array" ref="C495">IF(Interactions!#REF! = "", "", IFERROR(_xlfn.TEXTJOIN(",", TRUE, _xlfn._xlws.FILTER($A$5:$A$2214, $B$5:$B$2214 = Interactions!#REF!)), "No Contacts"))</f>
        <v>#REF!</v>
      </c>
      <c r="D495" t="e" cm="1">
        <f t="array" ref="D495">IF($C495&lt;&gt;"", _xlfn.TEXTSPLIT($C495, ","), "")</f>
        <v>#REF!</v>
      </c>
    </row>
    <row r="496" spans="1:4">
      <c r="A496" t="str">
        <f>ContactsTable[[#This Row],[FULL NAME (FIRST, LAST)]]</f>
        <v>Cheryl Bauer</v>
      </c>
      <c r="B496" t="str">
        <f>ContactsTable[[#This Row],[Organizations (DropDown)]]</f>
        <v>University of Notre Dame</v>
      </c>
      <c r="C496" t="e" cm="1">
        <f t="array" ref="C496">IF(Interactions!#REF! = "", "", IFERROR(_xlfn.TEXTJOIN(",", TRUE, _xlfn._xlws.FILTER($A$5:$A$2214, $B$5:$B$2214 = Interactions!#REF!)), "No Contacts"))</f>
        <v>#REF!</v>
      </c>
      <c r="D496" t="e" cm="1">
        <f t="array" ref="D496">IF($C496&lt;&gt;"", _xlfn.TEXTSPLIT($C496, ","), "")</f>
        <v>#REF!</v>
      </c>
    </row>
    <row r="497" spans="1:4">
      <c r="A497" t="str">
        <f>ContactsTable[[#This Row],[FULL NAME (FIRST, LAST)]]</f>
        <v>Mason Upton</v>
      </c>
      <c r="B497" t="str">
        <f>ContactsTable[[#This Row],[Organizations (DropDown)]]</f>
        <v xml:space="preserve">Upper crust </v>
      </c>
      <c r="C497" t="e" cm="1">
        <f t="array" ref="C497">IF(Interactions!#REF! = "", "", IFERROR(_xlfn.TEXTJOIN(",", TRUE, _xlfn._xlws.FILTER($A$5:$A$2214, $B$5:$B$2214 = Interactions!#REF!)), "No Contacts"))</f>
        <v>#REF!</v>
      </c>
      <c r="D497" t="e" cm="1">
        <f t="array" ref="D497">IF($C497&lt;&gt;"", _xlfn.TEXTSPLIT($C497, ","), "")</f>
        <v>#REF!</v>
      </c>
    </row>
    <row r="498" spans="1:4">
      <c r="A498" t="str">
        <f>ContactsTable[[#This Row],[FULL NAME (FIRST, LAST)]]</f>
        <v>Matt Regula</v>
      </c>
      <c r="B498" t="str">
        <f>ContactsTable[[#This Row],[Organizations (DropDown)]]</f>
        <v>baldwin Wallace</v>
      </c>
      <c r="C498" t="e" cm="1">
        <f t="array" ref="C498">IF(Interactions!#REF! = "", "", IFERROR(_xlfn.TEXTJOIN(",", TRUE, _xlfn._xlws.FILTER($A$5:$A$2214, $B$5:$B$2214 = Interactions!#REF!)), "No Contacts"))</f>
        <v>#REF!</v>
      </c>
      <c r="D498" t="e" cm="1">
        <f t="array" ref="D498">IF($C498&lt;&gt;"", _xlfn.TEXTSPLIT($C498, ","), "")</f>
        <v>#REF!</v>
      </c>
    </row>
    <row r="499" spans="1:4">
      <c r="A499" t="str">
        <f>ContactsTable[[#This Row],[FULL NAME (FIRST, LAST)]]</f>
        <v>Mike Roper</v>
      </c>
      <c r="B499" t="str">
        <f>ContactsTable[[#This Row],[Organizations (DropDown)]]</f>
        <v>Century</v>
      </c>
      <c r="C499" t="e" cm="1">
        <f t="array" ref="C499">IF(Interactions!#REF! = "", "", IFERROR(_xlfn.TEXTJOIN(",", TRUE, _xlfn._xlws.FILTER($A$5:$A$2214, $B$5:$B$2214 = Interactions!#REF!)), "No Contacts"))</f>
        <v>#REF!</v>
      </c>
      <c r="D499" t="e" cm="1">
        <f t="array" ref="D499">IF($C499&lt;&gt;"", _xlfn.TEXTSPLIT($C499, ","), "")</f>
        <v>#REF!</v>
      </c>
    </row>
    <row r="500" spans="1:4">
      <c r="A500" t="str">
        <f>ContactsTable[[#This Row],[FULL NAME (FIRST, LAST)]]</f>
        <v>Delaney McCarrey</v>
      </c>
      <c r="B500" t="str">
        <f>ContactsTable[[#This Row],[Organizations (DropDown)]]</f>
        <v>Lipari</v>
      </c>
      <c r="C500" t="e" cm="1">
        <f t="array" ref="C500">IF(Interactions!#REF! = "", "", IFERROR(_xlfn.TEXTJOIN(",", TRUE, _xlfn._xlws.FILTER($A$5:$A$2214, $B$5:$B$2214 = Interactions!#REF!)), "No Contacts"))</f>
        <v>#REF!</v>
      </c>
      <c r="D500" t="e" cm="1">
        <f t="array" ref="D500">IF($C500&lt;&gt;"", _xlfn.TEXTSPLIT($C500, ","), "")</f>
        <v>#REF!</v>
      </c>
    </row>
    <row r="501" spans="1:4">
      <c r="A501" t="str">
        <f>ContactsTable[[#This Row],[FULL NAME (FIRST, LAST)]]</f>
        <v>Frank Turchan</v>
      </c>
      <c r="B501" t="str">
        <f>ContactsTable[[#This Row],[Organizations (DropDown)]]</f>
        <v>University of Michigan</v>
      </c>
      <c r="C501" t="e" cm="1">
        <f t="array" ref="C501">IF(Interactions!#REF! = "", "", IFERROR(_xlfn.TEXTJOIN(",", TRUE, _xlfn._xlws.FILTER($A$5:$A$2214, $B$5:$B$2214 = Interactions!#REF!)), "No Contacts"))</f>
        <v>#REF!</v>
      </c>
      <c r="D501" t="e" cm="1">
        <f t="array" ref="D501">IF($C501&lt;&gt;"", _xlfn.TEXTSPLIT($C501, ","), "")</f>
        <v>#REF!</v>
      </c>
    </row>
    <row r="502" spans="1:4">
      <c r="A502" t="str">
        <f>ContactsTable[[#This Row],[FULL NAME (FIRST, LAST)]]</f>
        <v>Brad Dempsey</v>
      </c>
      <c r="B502" t="str">
        <f>ContactsTable[[#This Row],[Organizations (DropDown)]]</f>
        <v>Superior</v>
      </c>
      <c r="C502" t="e" cm="1">
        <f t="array" ref="C502">IF(Interactions!#REF! = "", "", IFERROR(_xlfn.TEXTJOIN(",", TRUE, _xlfn._xlws.FILTER($A$5:$A$2214, $B$5:$B$2214 = Interactions!#REF!)), "No Contacts"))</f>
        <v>#REF!</v>
      </c>
      <c r="D502" t="e" cm="1">
        <f t="array" ref="D502">IF($C502&lt;&gt;"", _xlfn.TEXTSPLIT($C502, ","), "")</f>
        <v>#REF!</v>
      </c>
    </row>
    <row r="503" spans="1:4">
      <c r="A503" t="str">
        <f>ContactsTable[[#This Row],[FULL NAME (FIRST, LAST)]]</f>
        <v>Chad Neer</v>
      </c>
      <c r="B503" t="str">
        <f>ContactsTable[[#This Row],[Organizations (DropDown)]]</f>
        <v>dirty franks</v>
      </c>
      <c r="C503" t="e" cm="1">
        <f t="array" ref="C503">IF(Interactions!#REF! = "", "", IFERROR(_xlfn.TEXTJOIN(",", TRUE, _xlfn._xlws.FILTER($A$5:$A$2214, $B$5:$B$2214 = Interactions!#REF!)), "No Contacts"))</f>
        <v>#REF!</v>
      </c>
      <c r="D503" t="e" cm="1">
        <f t="array" ref="D503">IF($C503&lt;&gt;"", _xlfn.TEXTSPLIT($C503, ","), "")</f>
        <v>#REF!</v>
      </c>
    </row>
    <row r="504" spans="1:4">
      <c r="A504" t="str">
        <f>ContactsTable[[#This Row],[FULL NAME (FIRST, LAST)]]</f>
        <v>jeff Hall</v>
      </c>
      <c r="B504" t="str">
        <f>ContactsTable[[#This Row],[Organizations (DropDown)]]</f>
        <v>Sysco GR</v>
      </c>
      <c r="C504" t="e" cm="1">
        <f t="array" ref="C504">IF(Interactions!#REF! = "", "", IFERROR(_xlfn.TEXTJOIN(",", TRUE, _xlfn._xlws.FILTER($A$5:$A$2214, $B$5:$B$2214 = Interactions!#REF!)), "No Contacts"))</f>
        <v>#REF!</v>
      </c>
      <c r="D504" t="e" cm="1">
        <f t="array" ref="D504">IF($C504&lt;&gt;"", _xlfn.TEXTSPLIT($C504, ","), "")</f>
        <v>#REF!</v>
      </c>
    </row>
    <row r="505" spans="1:4">
      <c r="A505" t="str">
        <f>ContactsTable[[#This Row],[FULL NAME (FIRST, LAST)]]</f>
        <v>sheena hawkins</v>
      </c>
      <c r="B505" t="str">
        <f>ContactsTable[[#This Row],[Organizations (DropDown)]]</f>
        <v>Just a dash catering</v>
      </c>
      <c r="C505" t="e" cm="1">
        <f t="array" ref="C505">IF(Interactions!#REF! = "", "", IFERROR(_xlfn.TEXTJOIN(",", TRUE, _xlfn._xlws.FILTER($A$5:$A$2214, $B$5:$B$2214 = Interactions!#REF!)), "No Contacts"))</f>
        <v>#REF!</v>
      </c>
      <c r="D505" t="e" cm="1">
        <f t="array" ref="D505">IF($C505&lt;&gt;"", _xlfn.TEXTSPLIT($C505, ","), "")</f>
        <v>#REF!</v>
      </c>
    </row>
    <row r="506" spans="1:4">
      <c r="A506" t="str">
        <f>ContactsTable[[#This Row],[FULL NAME (FIRST, LAST)]]</f>
        <v>Syreeta Hawkins</v>
      </c>
      <c r="B506" t="str">
        <f>ContactsTable[[#This Row],[Organizations (DropDown)]]</f>
        <v>Just a dash catering</v>
      </c>
      <c r="C506" t="e" cm="1">
        <f t="array" ref="C506">IF(Interactions!#REF! = "", "", IFERROR(_xlfn.TEXTJOIN(",", TRUE, _xlfn._xlws.FILTER($A$5:$A$2214, $B$5:$B$2214 = Interactions!#REF!)), "No Contacts"))</f>
        <v>#REF!</v>
      </c>
      <c r="D506" t="e" cm="1">
        <f t="array" ref="D506">IF($C506&lt;&gt;"", _xlfn.TEXTSPLIT($C506, ","), "")</f>
        <v>#REF!</v>
      </c>
    </row>
    <row r="507" spans="1:4">
      <c r="A507" t="str">
        <f>ContactsTable[[#This Row],[FULL NAME (FIRST, LAST)]]</f>
        <v>angel Perry</v>
      </c>
      <c r="B507" t="str">
        <f>ContactsTable[[#This Row],[Organizations (DropDown)]]</f>
        <v>Just a dash catering</v>
      </c>
      <c r="C507" t="e" cm="1">
        <f t="array" ref="C507">IF(Interactions!#REF! = "", "", IFERROR(_xlfn.TEXTJOIN(",", TRUE, _xlfn._xlws.FILTER($A$5:$A$2214, $B$5:$B$2214 = Interactions!#REF!)), "No Contacts"))</f>
        <v>#REF!</v>
      </c>
      <c r="D507" t="e" cm="1">
        <f t="array" ref="D507">IF($C507&lt;&gt;"", _xlfn.TEXTSPLIT($C507, ","), "")</f>
        <v>#REF!</v>
      </c>
    </row>
    <row r="508" spans="1:4">
      <c r="A508" t="str">
        <f>ContactsTable[[#This Row],[FULL NAME (FIRST, LAST)]]</f>
        <v>tianna johnson</v>
      </c>
      <c r="B508" t="str">
        <f>ContactsTable[[#This Row],[Organizations (DropDown)]]</f>
        <v>Just a dash catering</v>
      </c>
      <c r="C508" t="e" cm="1">
        <f t="array" ref="C508">IF(Interactions!#REF! = "", "", IFERROR(_xlfn.TEXTJOIN(",", TRUE, _xlfn._xlws.FILTER($A$5:$A$2214, $B$5:$B$2214 = Interactions!#REF!)), "No Contacts"))</f>
        <v>#REF!</v>
      </c>
      <c r="D508" t="e" cm="1">
        <f t="array" ref="D508">IF($C508&lt;&gt;"", _xlfn.TEXTSPLIT($C508, ","), "")</f>
        <v>#REF!</v>
      </c>
    </row>
    <row r="509" spans="1:4">
      <c r="A509" t="str">
        <f>ContactsTable[[#This Row],[FULL NAME (FIRST, LAST)]]</f>
        <v>nicole ward</v>
      </c>
      <c r="B509" t="str">
        <f>ContactsTable[[#This Row],[Organizations (DropDown)]]</f>
        <v>Just a dash catering</v>
      </c>
      <c r="C509" t="e" cm="1">
        <f t="array" ref="C509">IF(Interactions!#REF! = "", "", IFERROR(_xlfn.TEXTJOIN(",", TRUE, _xlfn._xlws.FILTER($A$5:$A$2214, $B$5:$B$2214 = Interactions!#REF!)), "No Contacts"))</f>
        <v>#REF!</v>
      </c>
      <c r="D509" t="e" cm="1">
        <f t="array" ref="D509">IF($C509&lt;&gt;"", _xlfn.TEXTSPLIT($C509, ","), "")</f>
        <v>#REF!</v>
      </c>
    </row>
    <row r="510" spans="1:4">
      <c r="A510" t="str">
        <f>ContactsTable[[#This Row],[FULL NAME (FIRST, LAST)]]</f>
        <v>Jorge Esparza</v>
      </c>
      <c r="B510" t="str">
        <f>ContactsTable[[#This Row],[Organizations (DropDown)]]</f>
        <v>Spirit Elephant</v>
      </c>
      <c r="C510" t="e" cm="1">
        <f t="array" ref="C510">IF(Interactions!#REF! = "", "", IFERROR(_xlfn.TEXTJOIN(",", TRUE, _xlfn._xlws.FILTER($A$5:$A$2214, $B$5:$B$2214 = Interactions!#REF!)), "No Contacts"))</f>
        <v>#REF!</v>
      </c>
      <c r="D510" t="e" cm="1">
        <f t="array" ref="D510">IF($C510&lt;&gt;"", _xlfn.TEXTSPLIT($C510, ","), "")</f>
        <v>#REF!</v>
      </c>
    </row>
    <row r="511" spans="1:4">
      <c r="A511" t="str">
        <f>ContactsTable[[#This Row],[FULL NAME (FIRST, LAST)]]</f>
        <v xml:space="preserve">Stephan Grey </v>
      </c>
      <c r="B511" t="str">
        <f>ContactsTable[[#This Row],[Organizations (DropDown)]]</f>
        <v>The Duplex</v>
      </c>
      <c r="C511" t="e" cm="1">
        <f t="array" ref="C511">IF(Interactions!#REF! = "", "", IFERROR(_xlfn.TEXTJOIN(",", TRUE, _xlfn._xlws.FILTER($A$5:$A$2214, $B$5:$B$2214 = Interactions!#REF!)), "No Contacts"))</f>
        <v>#REF!</v>
      </c>
      <c r="D511" t="e" cm="1">
        <f t="array" ref="D511">IF($C511&lt;&gt;"", _xlfn.TEXTSPLIT($C511, ","), "")</f>
        <v>#REF!</v>
      </c>
    </row>
    <row r="512" spans="1:4">
      <c r="A512" t="str">
        <f>ContactsTable[[#This Row],[FULL NAME (FIRST, LAST)]]</f>
        <v>Antonio Herrera</v>
      </c>
      <c r="B512" t="str">
        <f>ContactsTable[[#This Row],[Organizations (DropDown)]]</f>
        <v>Hacienda Calavera</v>
      </c>
      <c r="C512" t="e" cm="1">
        <f t="array" ref="C512">IF(Interactions!#REF! = "", "", IFERROR(_xlfn.TEXTJOIN(",", TRUE, _xlfn._xlws.FILTER($A$5:$A$2214, $B$5:$B$2214 = Interactions!#REF!)), "No Contacts"))</f>
        <v>#REF!</v>
      </c>
      <c r="D512" t="e" cm="1">
        <f t="array" ref="D512">IF($C512&lt;&gt;"", _xlfn.TEXTSPLIT($C512, ","), "")</f>
        <v>#REF!</v>
      </c>
    </row>
    <row r="513" spans="1:47">
      <c r="A513" t="str">
        <f>ContactsTable[[#This Row],[FULL NAME (FIRST, LAST)]]</f>
        <v>Chris Gonsowski</v>
      </c>
      <c r="B513" t="str">
        <f>ContactsTable[[#This Row],[Organizations (DropDown)]]</f>
        <v>In the Game Hollywood Park</v>
      </c>
      <c r="C513" t="e" cm="1">
        <f t="array" ref="C513">IF(Interactions!#REF! = "", "", IFERROR(_xlfn.TEXTJOIN(",", TRUE, _xlfn._xlws.FILTER($A$5:$A$2214, $B$5:$B$2214 = Interactions!#REF!)), "No Contacts"))</f>
        <v>#REF!</v>
      </c>
      <c r="D513" t="e" cm="1">
        <f t="array" ref="D513">IF($C513&lt;&gt;"", _xlfn.TEXTSPLIT($C513, ","), "")</f>
        <v>#REF!</v>
      </c>
    </row>
    <row r="514" spans="1:47">
      <c r="A514" t="str">
        <f>ContactsTable[[#This Row],[FULL NAME (FIRST, LAST)]]</f>
        <v>Antonio Demacopoulos</v>
      </c>
      <c r="B514" t="str">
        <f>ContactsTable[[#This Row],[Organizations (DropDown)]]</f>
        <v>STACKED Pancake House</v>
      </c>
      <c r="C514" t="e" cm="1">
        <f t="array" ref="C514">IF(Interactions!#REF! = "", "", IFERROR(_xlfn.TEXTJOIN(",", TRUE, _xlfn._xlws.FILTER($A$5:$A$2214, $B$5:$B$2214 = Interactions!#REF!)), "No Contacts"))</f>
        <v>#REF!</v>
      </c>
      <c r="D514" t="e" cm="1">
        <f t="array" ref="D514">IF($C514&lt;&gt;"", _xlfn.TEXTSPLIT($C514, ","), "")</f>
        <v>#REF!</v>
      </c>
    </row>
    <row r="515" spans="1:47">
      <c r="A515" t="str">
        <f>ContactsTable[[#This Row],[FULL NAME (FIRST, LAST)]]</f>
        <v>Roger Kuehn</v>
      </c>
      <c r="B515" t="str">
        <f>ContactsTable[[#This Row],[Organizations (DropDown)]]</f>
        <v>Wind Creek Casino</v>
      </c>
      <c r="C515" t="e" cm="1">
        <f t="array" ref="C515">IF(Interactions!#REF! = "", "", IFERROR(_xlfn.TEXTJOIN(",", TRUE, _xlfn._xlws.FILTER($A$5:$A$2214, $B$5:$B$2214 = Interactions!#REF!)), "No Contacts"))</f>
        <v>#REF!</v>
      </c>
      <c r="D515" t="e" cm="1">
        <f t="array" ref="D515">IF($C515&lt;&gt;"", _xlfn.TEXTSPLIT($C515, ","), "")</f>
        <v>#REF!</v>
      </c>
    </row>
    <row r="516" spans="1:47">
      <c r="A516" t="str">
        <f>ContactsTable[[#This Row],[FULL NAME (FIRST, LAST)]]</f>
        <v>Shane Farzad</v>
      </c>
      <c r="B516" t="str">
        <f>ContactsTable[[#This Row],[Organizations (DropDown)]]</f>
        <v>Wind Creek Casino</v>
      </c>
      <c r="C516" t="e" cm="1">
        <f t="array" ref="C516">IF(Interactions!#REF! = "", "", IFERROR(_xlfn.TEXTJOIN(",", TRUE, _xlfn._xlws.FILTER($A$5:$A$2214, $B$5:$B$2214 = Interactions!#REF!)), "No Contacts"))</f>
        <v>#REF!</v>
      </c>
      <c r="D516" t="e" cm="1">
        <f t="array" ref="D516">IF($C516&lt;&gt;"", _xlfn.TEXTSPLIT($C516, ","), "")</f>
        <v>#REF!</v>
      </c>
    </row>
    <row r="517" spans="1:47">
      <c r="A517" t="str">
        <f>ContactsTable[[#This Row],[FULL NAME (FIRST, LAST)]]</f>
        <v>eric gillish</v>
      </c>
      <c r="B517" t="str">
        <f>ContactsTable[[#This Row],[Organizations (DropDown)]]</f>
        <v>Millenium Restaurant Group</v>
      </c>
      <c r="C517" t="s">
        <v>3882</v>
      </c>
      <c r="D517" t="str" cm="1">
        <f t="array" ref="D517:AU517">IF($C517&lt;&gt;"", _xlfn.TEXTSPLIT($C517, ","), "")</f>
        <v>Nick Byanski</v>
      </c>
      <c r="E517" t="str">
        <v>Chef Bill Barker</v>
      </c>
      <c r="F517" t="str">
        <v>Pat Lyons</v>
      </c>
      <c r="G517" t="str">
        <v>Lauren Frazier</v>
      </c>
      <c r="H517" t="str">
        <v>Stephen Hess</v>
      </c>
      <c r="I517" t="str">
        <v>Chef Megan Punches</v>
      </c>
      <c r="J517" t="str">
        <v>Mike Hiskes</v>
      </c>
      <c r="K517" t="str">
        <v>Rob Renninger</v>
      </c>
      <c r="L517" t="str">
        <v>Rachel Sohovich</v>
      </c>
      <c r="M517" t="str">
        <v>Matt Stielow</v>
      </c>
      <c r="N517" t="str">
        <v>Mike Hiskes</v>
      </c>
      <c r="O517" t="str">
        <v>Jene braden</v>
      </c>
      <c r="P517" t="str">
        <v>Sherri Brown</v>
      </c>
      <c r="Q517" t="str">
        <v>Dana Kinsman</v>
      </c>
      <c r="R517" t="str">
        <v>Brandon Girard</v>
      </c>
      <c r="S517" t="str">
        <v>Michael Schultz</v>
      </c>
      <c r="T517" t="str">
        <v>Darryl White</v>
      </c>
      <c r="U517" t="str">
        <v>Miranda Heinrich</v>
      </c>
      <c r="V517" t="str">
        <v>Derek Winter</v>
      </c>
      <c r="W517" t="str">
        <v>Philip Bakousidis</v>
      </c>
      <c r="X517" t="str">
        <v> Michael Gunderson</v>
      </c>
      <c r="Y517" t="str">
        <v>Jasen Anthony</v>
      </c>
      <c r="Z517" t="str">
        <v>Jodi Ward</v>
      </c>
      <c r="AA517" t="str">
        <v>Paula Ball</v>
      </c>
      <c r="AB517" t="str">
        <v>Kevin Green</v>
      </c>
      <c r="AC517" t="str">
        <v>Patrick Kaufman</v>
      </c>
      <c r="AD517" t="str">
        <v>Christine Michel</v>
      </c>
      <c r="AE517" t="str">
        <v xml:space="preserve">Kevin Green </v>
      </c>
      <c r="AF517" t="str">
        <v>Sam Butler</v>
      </c>
      <c r="AG517" t="str">
        <v>Dave Hampel</v>
      </c>
      <c r="AH517" t="str">
        <v>Ryan Treharne</v>
      </c>
      <c r="AI517" t="str">
        <v>chad bruinsslot</v>
      </c>
      <c r="AJ517" t="str">
        <v>Joe Ihl</v>
      </c>
      <c r="AK517" t="str">
        <v>Freddy Sheir</v>
      </c>
      <c r="AL517" t="str">
        <v>Chad Bruinslott</v>
      </c>
      <c r="AM517" t="str">
        <v>Erin Rogers</v>
      </c>
      <c r="AN517" t="str">
        <v>Brittany Bradley</v>
      </c>
      <c r="AO517" t="str">
        <v>Kevin Skukalek</v>
      </c>
      <c r="AP517" t="str">
        <v>Matt Dalicandro</v>
      </c>
      <c r="AQ517" t="str">
        <v>Maranda Thompson</v>
      </c>
      <c r="AR517" t="str">
        <v>Lauren Vanryn</v>
      </c>
      <c r="AS517" t="str">
        <v>alex wagner</v>
      </c>
      <c r="AT517" t="str">
        <v>Aric Nichols</v>
      </c>
      <c r="AU517" t="str">
        <v>Martin Hart</v>
      </c>
    </row>
    <row r="518" spans="1:47">
      <c r="A518" t="str">
        <f>ContactsTable[[#This Row],[FULL NAME (FIRST, LAST)]]</f>
        <v>dino</v>
      </c>
      <c r="B518" t="str">
        <f>ContactsTable[[#This Row],[Organizations (DropDown)]]</f>
        <v>texas corner meats</v>
      </c>
      <c r="C518" t="s">
        <v>3531</v>
      </c>
      <c r="D518" t="str" cm="1">
        <f t="array" ref="D518">IF($C518&lt;&gt;"", _xlfn.TEXTSPLIT($C518, ","), "")</f>
        <v>Moe Manna</v>
      </c>
    </row>
    <row r="519" spans="1:47">
      <c r="A519">
        <f>ContactsTable[[#This Row],[FULL NAME (FIRST, LAST)]]</f>
        <v>0</v>
      </c>
      <c r="B519" t="str">
        <f>ContactsTable[[#This Row],[Organizations (DropDown)]]</f>
        <v>chelsea retirement</v>
      </c>
      <c r="C519" t="s">
        <v>3881</v>
      </c>
      <c r="D519" t="str" cm="1">
        <f t="array" ref="D519">IF($C519&lt;&gt;"", _xlfn.TEXTSPLIT($C519, ","), "")</f>
        <v>No Contacts</v>
      </c>
    </row>
    <row r="520" spans="1:47">
      <c r="A520" t="str">
        <f>ContactsTable[[#This Row],[FULL NAME (FIRST, LAST)]]</f>
        <v>jared</v>
      </c>
      <c r="B520" t="str">
        <f>ContactsTable[[#This Row],[Organizations (DropDown)]]</f>
        <v>high dive</v>
      </c>
      <c r="C520" t="s">
        <v>3881</v>
      </c>
      <c r="D520" t="str" cm="1">
        <f t="array" ref="D520">IF($C520&lt;&gt;"", _xlfn.TEXTSPLIT($C520, ","), "")</f>
        <v>No Contacts</v>
      </c>
    </row>
    <row r="521" spans="1:47">
      <c r="A521" t="str">
        <f>ContactsTable[[#This Row],[FULL NAME (FIRST, LAST)]]</f>
        <v>drew</v>
      </c>
      <c r="B521" t="str">
        <f>ContactsTable[[#This Row],[Organizations (DropDown)]]</f>
        <v>Principal</v>
      </c>
      <c r="C521" t="s">
        <v>2400</v>
      </c>
      <c r="D521" t="str" cm="1">
        <f t="array" ref="D521">IF($C521&lt;&gt;"", _xlfn.TEXTSPLIT($C521, ","), "")</f>
        <v/>
      </c>
    </row>
    <row r="522" spans="1:47">
      <c r="A522" t="str">
        <f>ContactsTable[[#This Row],[FULL NAME (FIRST, LAST)]]</f>
        <v>Sam Butler</v>
      </c>
      <c r="B522" t="str">
        <f>ContactsTable[[#This Row],[Organizations (DropDown)]]</f>
        <v>GFS</v>
      </c>
      <c r="C522" t="s">
        <v>3515</v>
      </c>
      <c r="D522" t="str" cm="1">
        <f t="array" ref="D522">IF($C522&lt;&gt;"", _xlfn.TEXTSPLIT($C522, ","), "")</f>
        <v>Chef Victor</v>
      </c>
    </row>
    <row r="523" spans="1:47">
      <c r="A523" t="str">
        <f>ContactsTable[[#This Row],[FULL NAME (FIRST, LAST)]]</f>
        <v>chad bruinslott</v>
      </c>
      <c r="B523" t="str">
        <f>ContactsTable[[#This Row],[Organizations (DropDown)]]</f>
        <v>GFS</v>
      </c>
      <c r="C523" t="e" cm="1">
        <f t="array" ref="C523">IF(Interactions!#REF! = "", "", IFERROR(_xlfn.TEXTJOIN(",", TRUE, _xlfn._xlws.FILTER($A$5:$A$2214, $B$5:$B$2214 = Interactions!#REF!)), "No Contacts"))</f>
        <v>#REF!</v>
      </c>
      <c r="D523" t="e" cm="1">
        <f t="array" ref="D523">IF($C523&lt;&gt;"", _xlfn.TEXTSPLIT($C523, ","), "")</f>
        <v>#REF!</v>
      </c>
    </row>
    <row r="524" spans="1:47">
      <c r="A524" t="str">
        <f>ContactsTable[[#This Row],[FULL NAME (FIRST, LAST)]]</f>
        <v>Tim Gernatt</v>
      </c>
      <c r="B524" t="str">
        <f>ContactsTable[[#This Row],[Organizations (DropDown)]]</f>
        <v>Superior</v>
      </c>
      <c r="C524" t="e" cm="1">
        <f t="array" ref="C524">IF(Interactions!#REF! = "", "", IFERROR(_xlfn.TEXTJOIN(",", TRUE, _xlfn._xlws.FILTER($A$5:$A$2214, $B$5:$B$2214 = Interactions!#REF!)), "No Contacts"))</f>
        <v>#REF!</v>
      </c>
      <c r="D524" t="e" cm="1">
        <f t="array" ref="D524">IF($C524&lt;&gt;"", _xlfn.TEXTSPLIT($C524, ","), "")</f>
        <v>#REF!</v>
      </c>
    </row>
    <row r="525" spans="1:47">
      <c r="A525" t="str">
        <f>ContactsTable[[#This Row],[FULL NAME (FIRST, LAST)]]</f>
        <v>eric prall</v>
      </c>
      <c r="B525" t="str">
        <f>ContactsTable[[#This Row],[Organizations (DropDown)]]</f>
        <v>Superior</v>
      </c>
      <c r="C525" t="str" cm="1">
        <f t="array" ref="C525">IF(Interactions!F619 = "", "", IFERROR(_xlfn.TEXTJOIN(",", TRUE, _xlfn._xlws.FILTER($A$5:$A$2214, $B$5:$B$2214 = Interactions!F619)), "No Contacts"))</f>
        <v>No Contacts</v>
      </c>
      <c r="D525" t="str" cm="1">
        <f t="array" ref="D525">IF($C525&lt;&gt;"", _xlfn.TEXTSPLIT($C525, ","), "")</f>
        <v>No Contacts</v>
      </c>
    </row>
    <row r="526" spans="1:47">
      <c r="A526" t="str">
        <f>ContactsTable[[#This Row],[FULL NAME (FIRST, LAST)]]</f>
        <v>tom fredrick</v>
      </c>
      <c r="B526" t="str">
        <f>ContactsTable[[#This Row],[Organizations (DropDown)]]</f>
        <v>GFS</v>
      </c>
      <c r="C526" t="str" cm="1">
        <f t="array" ref="C526">IF(Interactions!F620 = "", "", IFERROR(_xlfn.TEXTJOIN(",", TRUE, _xlfn._xlws.FILTER($A$5:$A$2214, $B$5:$B$2214 = Interactions!F620)), "No Contacts"))</f>
        <v>No Contacts</v>
      </c>
      <c r="D526" t="str" cm="1">
        <f t="array" ref="D526">IF($C526&lt;&gt;"", _xlfn.TEXTSPLIT($C526, ","), "")</f>
        <v>No Contacts</v>
      </c>
    </row>
    <row r="527" spans="1:47">
      <c r="A527" t="str">
        <f>ContactsTable[[#This Row],[FULL NAME (FIRST, LAST)]]</f>
        <v>patrick shaw</v>
      </c>
      <c r="B527" t="str">
        <f>ContactsTable[[#This Row],[Organizations (DropDown)]]</f>
        <v>GFS</v>
      </c>
      <c r="C527" t="str" cm="1">
        <f t="array" ref="C527">IF(Interactions!F621 = "", "", IFERROR(_xlfn.TEXTJOIN(",", TRUE, _xlfn._xlws.FILTER($A$5:$A$2214, $B$5:$B$2214 = Interactions!F621)), "No Contacts"))</f>
        <v>No Contacts</v>
      </c>
      <c r="D527" t="str" cm="1">
        <f t="array" ref="D527">IF($C527&lt;&gt;"", _xlfn.TEXTSPLIT($C527, ","), "")</f>
        <v>No Contacts</v>
      </c>
    </row>
    <row r="528" spans="1:47">
      <c r="A528" t="str">
        <f>ContactsTable[[#This Row],[FULL NAME (FIRST, LAST)]]</f>
        <v>ryan bennick</v>
      </c>
      <c r="B528" t="str">
        <f>ContactsTable[[#This Row],[Organizations (DropDown)]]</f>
        <v>GFS</v>
      </c>
      <c r="C528" t="str" cm="1">
        <f t="array" ref="C528">IF(Interactions!F623 = "", "", IFERROR(_xlfn.TEXTJOIN(",", TRUE, _xlfn._xlws.FILTER($A$5:$A$2214, $B$5:$B$2214 = Interactions!F623)), "No Contacts"))</f>
        <v>No Contacts</v>
      </c>
      <c r="D528" t="str" cm="1">
        <f t="array" ref="D528">IF($C528&lt;&gt;"", _xlfn.TEXTSPLIT($C528, ","), "")</f>
        <v>No Contacts</v>
      </c>
    </row>
    <row r="529" spans="1:4">
      <c r="A529">
        <f>ContactsTable[[#This Row],[FULL NAME (FIRST, LAST)]]</f>
        <v>0</v>
      </c>
      <c r="B529" t="str">
        <f>ContactsTable[[#This Row],[Organizations (DropDown)]]</f>
        <v>brick and brine</v>
      </c>
      <c r="C529" t="str" cm="1">
        <f t="array" ref="C529">IF(Interactions!F652 = "", "", IFERROR(_xlfn.TEXTJOIN(",", TRUE, _xlfn._xlws.FILTER($A$5:$A$2214, $B$5:$B$2214 = Interactions!F652)), "No Contacts"))</f>
        <v>Sysco</v>
      </c>
      <c r="D529" t="str" cm="1">
        <f t="array" ref="D529">IF($C529&lt;&gt;"", _xlfn.TEXTSPLIT($C529, ","), "")</f>
        <v>Sysco</v>
      </c>
    </row>
    <row r="530" spans="1:4">
      <c r="A530">
        <f>ContactsTable[[#This Row],[FULL NAME (FIRST, LAST)]]</f>
        <v>0</v>
      </c>
      <c r="B530" t="str">
        <f>ContactsTable[[#This Row],[Organizations (DropDown)]]</f>
        <v>wl social house</v>
      </c>
      <c r="C530" t="str" cm="1">
        <f t="array" ref="C530">IF(Interactions!F653 = "", "", IFERROR(_xlfn.TEXTJOIN(",", TRUE, _xlfn._xlws.FILTER($A$5:$A$2214, $B$5:$B$2214 = Interactions!F653)), "No Contacts"))</f>
        <v>Chef Tim</v>
      </c>
      <c r="D530" t="str" cm="1">
        <f t="array" ref="D530">IF($C530&lt;&gt;"", _xlfn.TEXTSPLIT($C530, ","), "")</f>
        <v>Chef Tim</v>
      </c>
    </row>
    <row r="531" spans="1:4">
      <c r="A531">
        <f>ContactsTable[[#This Row],[FULL NAME (FIRST, LAST)]]</f>
        <v>0</v>
      </c>
      <c r="B531" t="str">
        <f>ContactsTable[[#This Row],[Organizations (DropDown)]]</f>
        <v>bells</v>
      </c>
      <c r="C531" t="str" cm="1">
        <f t="array" ref="C531">IF(Interactions!F654 = "", "", IFERROR(_xlfn.TEXTJOIN(",", TRUE, _xlfn._xlws.FILTER($A$5:$A$2214, $B$5:$B$2214 = Interactions!F654)), "No Contacts"))</f>
        <v>No Contacts</v>
      </c>
      <c r="D531" t="str" cm="1">
        <f t="array" ref="D531">IF($C531&lt;&gt;"", _xlfn.TEXTSPLIT($C531, ","), "")</f>
        <v>No Contacts</v>
      </c>
    </row>
    <row r="532" spans="1:4">
      <c r="A532">
        <f>ContactsTable[[#This Row],[FULL NAME (FIRST, LAST)]]</f>
        <v>0</v>
      </c>
      <c r="B532" t="str">
        <f>ContactsTable[[#This Row],[Organizations (DropDown)]]</f>
        <v>beer exchange</v>
      </c>
      <c r="C532" t="str" cm="1">
        <f t="array" ref="C532">IF(Interactions!F655 = "", "", IFERROR(_xlfn.TEXTJOIN(",", TRUE, _xlfn._xlws.FILTER($A$5:$A$2214, $B$5:$B$2214 = Interactions!F655)), "No Contacts"))</f>
        <v>Chef Andrew Caplinger</v>
      </c>
      <c r="D532" t="str" cm="1">
        <f t="array" ref="D532">IF($C532&lt;&gt;"", _xlfn.TEXTSPLIT($C532, ","), "")</f>
        <v>Chef Andrew Caplinger</v>
      </c>
    </row>
    <row r="533" spans="1:4">
      <c r="A533">
        <f>ContactsTable[[#This Row],[FULL NAME (FIRST, LAST)]]</f>
        <v>0</v>
      </c>
      <c r="B533" t="str">
        <f>ContactsTable[[#This Row],[Organizations (DropDown)]]</f>
        <v>hopcat</v>
      </c>
      <c r="C533" t="str" cm="1">
        <f t="array" ref="C533">IF(Interactions!F2737 = "", "", IFERROR(_xlfn.TEXTJOIN(",", TRUE, _xlfn._xlws.FILTER($A$5:$A$2214, $B$5:$B$2214 = Interactions!F2737)), "No Contacts"))</f>
        <v/>
      </c>
      <c r="D533" t="str" cm="1">
        <f t="array" ref="D533">IF($C533&lt;&gt;"", _xlfn.TEXTSPLIT($C533, ","), "")</f>
        <v/>
      </c>
    </row>
    <row r="534" spans="1:4">
      <c r="A534">
        <f>ContactsTable[[#This Row],[FULL NAME (FIRST, LAST)]]</f>
        <v>0</v>
      </c>
      <c r="B534" t="str">
        <f>ContactsTable[[#This Row],[Organizations (DropDown)]]</f>
        <v>lfg</v>
      </c>
      <c r="C534" t="str" cm="1">
        <f t="array" ref="C534">IF(Interactions!F2738 = "", "", IFERROR(_xlfn.TEXTJOIN(",", TRUE, _xlfn._xlws.FILTER($A$5:$A$2214, $B$5:$B$2214 = Interactions!F2738)), "No Contacts"))</f>
        <v/>
      </c>
      <c r="D534" t="str" cm="1">
        <f t="array" ref="D534">IF($C534&lt;&gt;"", _xlfn.TEXTSPLIT($C534, ","), "")</f>
        <v/>
      </c>
    </row>
    <row r="535" spans="1:4">
      <c r="A535">
        <f>ContactsTable[[#This Row],[FULL NAME (FIRST, LAST)]]</f>
        <v>0</v>
      </c>
      <c r="B535" t="str">
        <f>ContactsTable[[#This Row],[Organizations (DropDown)]]</f>
        <v>benny dicartas</v>
      </c>
      <c r="C535" t="str" cm="1">
        <f t="array" ref="C535">IF(Interactions!F2739 = "", "", IFERROR(_xlfn.TEXTJOIN(",", TRUE, _xlfn._xlws.FILTER($A$5:$A$2214, $B$5:$B$2214 = Interactions!F2739)), "No Contacts"))</f>
        <v/>
      </c>
      <c r="D535" t="str" cm="1">
        <f t="array" ref="D535">IF($C535&lt;&gt;"", _xlfn.TEXTSPLIT($C535, ","), "")</f>
        <v/>
      </c>
    </row>
    <row r="536" spans="1:4">
      <c r="A536">
        <f>ContactsTable[[#This Row],[FULL NAME (FIRST, LAST)]]</f>
        <v>0</v>
      </c>
      <c r="B536" t="str">
        <f>ContactsTable[[#This Row],[Organizations (DropDown)]]</f>
        <v>shakespears</v>
      </c>
      <c r="C536" t="str" cm="1">
        <f t="array" ref="C536">IF(Interactions!F2740 = "", "", IFERROR(_xlfn.TEXTJOIN(",", TRUE, _xlfn._xlws.FILTER($A$5:$A$2214, $B$5:$B$2214 = Interactions!F2740)), "No Contacts"))</f>
        <v/>
      </c>
      <c r="D536" t="str" cm="1">
        <f t="array" ref="D536">IF($C536&lt;&gt;"", _xlfn.TEXTSPLIT($C536, ","), "")</f>
        <v/>
      </c>
    </row>
    <row r="537" spans="1:4">
      <c r="A537">
        <f>ContactsTable[[#This Row],[FULL NAME (FIRST, LAST)]]</f>
        <v>0</v>
      </c>
      <c r="B537" t="str">
        <f>ContactsTable[[#This Row],[Organizations (DropDown)]]</f>
        <v>greenntop tavern</v>
      </c>
      <c r="C537" t="str" cm="1">
        <f t="array" ref="C537">IF(Interactions!F2741 = "", "", IFERROR(_xlfn.TEXTJOIN(",", TRUE, _xlfn._xlws.FILTER($A$5:$A$2214, $B$5:$B$2214 = Interactions!F2741)), "No Contacts"))</f>
        <v/>
      </c>
      <c r="D537" t="str" cm="1">
        <f t="array" ref="D537">IF($C537&lt;&gt;"", _xlfn.TEXTSPLIT($C537, ","), "")</f>
        <v/>
      </c>
    </row>
    <row r="538" spans="1:4">
      <c r="A538">
        <f>ContactsTable[[#This Row],[FULL NAME (FIRST, LAST)]]</f>
        <v>0</v>
      </c>
      <c r="B538" t="str">
        <f>ContactsTable[[#This Row],[Organizations (DropDown)]]</f>
        <v>dabney and company</v>
      </c>
      <c r="C538" t="e" cm="1">
        <f t="array" ref="C538">IF(Interactions!#REF! = "", "", IFERROR(_xlfn.TEXTJOIN(",", TRUE, _xlfn._xlws.FILTER($A$5:$A$2214, $B$5:$B$2214 = Interactions!#REF!)), "No Contacts"))</f>
        <v>#REF!</v>
      </c>
      <c r="D538" t="e" cm="1">
        <f t="array" ref="D538">IF($C538&lt;&gt;"", _xlfn.TEXTSPLIT($C538, ","), "")</f>
        <v>#REF!</v>
      </c>
    </row>
    <row r="539" spans="1:4">
      <c r="A539">
        <f>ContactsTable[[#This Row],[FULL NAME (FIRST, LAST)]]</f>
        <v>0</v>
      </c>
      <c r="B539" t="str">
        <f>ContactsTable[[#This Row],[Organizations (DropDown)]]</f>
        <v>studio grille</v>
      </c>
      <c r="C539" t="str" cm="1">
        <f t="array" ref="C539">IF(Interactions!F2742 = "", "", IFERROR(_xlfn.TEXTJOIN(",", TRUE, _xlfn._xlws.FILTER($A$5:$A$2214, $B$5:$B$2214 = Interactions!F2742)), "No Contacts"))</f>
        <v/>
      </c>
      <c r="D539" t="str" cm="1">
        <f t="array" ref="D539">IF($C539&lt;&gt;"", _xlfn.TEXTSPLIT($C539, ","), "")</f>
        <v/>
      </c>
    </row>
    <row r="540" spans="1:4">
      <c r="A540">
        <f>ContactsTable[[#This Row],[FULL NAME (FIRST, LAST)]]</f>
        <v>0</v>
      </c>
      <c r="B540" t="str">
        <f>ContactsTable[[#This Row],[Organizations (DropDown)]]</f>
        <v>harveys on the mall</v>
      </c>
      <c r="C540" t="str" cm="1">
        <f t="array" ref="C540">IF(Interactions!F2743 = "", "", IFERROR(_xlfn.TEXTJOIN(",", TRUE, _xlfn._xlws.FILTER($A$5:$A$2214, $B$5:$B$2214 = Interactions!F2743)), "No Contacts"))</f>
        <v/>
      </c>
      <c r="D540" t="str" cm="1">
        <f t="array" ref="D540">IF($C540&lt;&gt;"", _xlfn.TEXTSPLIT($C540, ","), "")</f>
        <v/>
      </c>
    </row>
    <row r="541" spans="1:4">
      <c r="A541" t="str">
        <f>ContactsTable[[#This Row],[FULL NAME (FIRST, LAST)]]</f>
        <v>Sue and Tim</v>
      </c>
      <c r="B541" t="str">
        <f>ContactsTable[[#This Row],[Organizations (DropDown)]]</f>
        <v>At the Office Bar&amp; Grill</v>
      </c>
      <c r="C541" t="str" cm="1">
        <f t="array" ref="C541">IF(Interactions!F2744 = "", "", IFERROR(_xlfn.TEXTJOIN(",", TRUE, _xlfn._xlws.FILTER($A$5:$A$2214, $B$5:$B$2214 = Interactions!F2744)), "No Contacts"))</f>
        <v/>
      </c>
      <c r="D541" t="str" cm="1">
        <f t="array" ref="D541">IF($C541&lt;&gt;"", _xlfn.TEXTSPLIT($C541, ","), "")</f>
        <v/>
      </c>
    </row>
    <row r="542" spans="1:4">
      <c r="A542" t="str">
        <f>ContactsTable[[#This Row],[FULL NAME (FIRST, LAST)]]</f>
        <v>Emily</v>
      </c>
      <c r="B542" t="str">
        <f>ContactsTable[[#This Row],[Organizations (DropDown)]]</f>
        <v>The Point Sports Bar</v>
      </c>
      <c r="C542" t="str" cm="1">
        <f t="array" ref="C542">IF(Interactions!F2745 = "", "", IFERROR(_xlfn.TEXTJOIN(",", TRUE, _xlfn._xlws.FILTER($A$5:$A$2214, $B$5:$B$2214 = Interactions!F2745)), "No Contacts"))</f>
        <v/>
      </c>
      <c r="D542" t="str" cm="1">
        <f t="array" ref="D542">IF($C542&lt;&gt;"", _xlfn.TEXTSPLIT($C542, ","), "")</f>
        <v/>
      </c>
    </row>
    <row r="543" spans="1:4">
      <c r="A543" t="str">
        <f>ContactsTable[[#This Row],[FULL NAME (FIRST, LAST)]]</f>
        <v>George and Tim</v>
      </c>
      <c r="B543" t="str">
        <f>ContactsTable[[#This Row],[Organizations (DropDown)]]</f>
        <v>Olivers Bar &amp; Grill</v>
      </c>
      <c r="C543" t="str" cm="1">
        <f t="array" ref="C543">IF(Interactions!F2746 = "", "", IFERROR(_xlfn.TEXTJOIN(",", TRUE, _xlfn._xlws.FILTER($A$5:$A$2214, $B$5:$B$2214 = Interactions!F2746)), "No Contacts"))</f>
        <v/>
      </c>
      <c r="D543" t="str" cm="1">
        <f t="array" ref="D543">IF($C543&lt;&gt;"", _xlfn.TEXTSPLIT($C543, ","), "")</f>
        <v/>
      </c>
    </row>
    <row r="544" spans="1:4">
      <c r="A544" t="str">
        <f>ContactsTable[[#This Row],[FULL NAME (FIRST, LAST)]]</f>
        <v>Javier</v>
      </c>
      <c r="B544" t="str">
        <f>ContactsTable[[#This Row],[Organizations (DropDown)]]</f>
        <v>The Entrance Restaurant</v>
      </c>
      <c r="C544" t="str" cm="1">
        <f t="array" ref="C544">IF(Interactions!F2747 = "", "", IFERROR(_xlfn.TEXTJOIN(",", TRUE, _xlfn._xlws.FILTER($A$5:$A$2214, $B$5:$B$2214 = Interactions!F2747)), "No Contacts"))</f>
        <v/>
      </c>
      <c r="D544" t="str" cm="1">
        <f t="array" ref="D544">IF($C544&lt;&gt;"", _xlfn.TEXTSPLIT($C544, ","), "")</f>
        <v/>
      </c>
    </row>
    <row r="545" spans="1:4">
      <c r="A545" t="str">
        <f>ContactsTable[[#This Row],[FULL NAME (FIRST, LAST)]]</f>
        <v>Emma Swift</v>
      </c>
      <c r="B545" t="str">
        <f>ContactsTable[[#This Row],[Organizations (DropDown)]]</f>
        <v>PFG</v>
      </c>
      <c r="C545" t="str" cm="1">
        <f t="array" ref="C545">IF(Interactions!F2748 = "", "", IFERROR(_xlfn.TEXTJOIN(",", TRUE, _xlfn._xlws.FILTER($A$5:$A$2214, $B$5:$B$2214 = Interactions!F2748)), "No Contacts"))</f>
        <v/>
      </c>
      <c r="D545" t="str" cm="1">
        <f t="array" ref="D545">IF($C545&lt;&gt;"", _xlfn.TEXTSPLIT($C545, ","), "")</f>
        <v/>
      </c>
    </row>
    <row r="546" spans="1:4">
      <c r="A546" t="str">
        <f>ContactsTable[[#This Row],[FULL NAME (FIRST, LAST)]]</f>
        <v>Demetrio Kyprianos</v>
      </c>
      <c r="B546" t="str">
        <f>ContactsTable[[#This Row],[Organizations (DropDown)]]</f>
        <v>NORTHWESTERN</v>
      </c>
      <c r="C546" t="str" cm="1">
        <f t="array" ref="C546">IF(Interactions!F2749 = "", "", IFERROR(_xlfn.TEXTJOIN(",", TRUE, _xlfn._xlws.FILTER($A$5:$A$2214, $B$5:$B$2214 = Interactions!F2749)), "No Contacts"))</f>
        <v/>
      </c>
      <c r="D546" t="str" cm="1">
        <f t="array" ref="D546">IF($C546&lt;&gt;"", _xlfn.TEXTSPLIT($C546, ","), "")</f>
        <v/>
      </c>
    </row>
    <row r="547" spans="1:4">
      <c r="A547" t="str">
        <f>ContactsTable[[#This Row],[FULL NAME (FIRST, LAST)]]</f>
        <v>Jene braden</v>
      </c>
      <c r="B547" t="str">
        <f>ContactsTable[[#This Row],[Organizations (DropDown)]]</f>
        <v>Gordon Food Service</v>
      </c>
      <c r="C547" t="str" cm="1">
        <f t="array" ref="C547">IF(Interactions!F2750 = "", "", IFERROR(_xlfn.TEXTJOIN(",", TRUE, _xlfn._xlws.FILTER($A$5:$A$2214, $B$5:$B$2214 = Interactions!F2750)), "No Contacts"))</f>
        <v/>
      </c>
      <c r="D547" t="str" cm="1">
        <f t="array" ref="D547">IF($C547&lt;&gt;"", _xlfn.TEXTSPLIT($C547, ","), "")</f>
        <v/>
      </c>
    </row>
    <row r="548" spans="1:4">
      <c r="A548" t="str">
        <f>ContactsTable[[#This Row],[FULL NAME (FIRST, LAST)]]</f>
        <v>Sherri Brown</v>
      </c>
      <c r="B548" t="str">
        <f>ContactsTable[[#This Row],[Organizations (DropDown)]]</f>
        <v>Gordon Food Service</v>
      </c>
      <c r="C548" t="str" cm="1">
        <f t="array" ref="C548">IF(Interactions!F2751 = "", "", IFERROR(_xlfn.TEXTJOIN(",", TRUE, _xlfn._xlws.FILTER($A$5:$A$2214, $B$5:$B$2214 = Interactions!F2751)), "No Contacts"))</f>
        <v/>
      </c>
      <c r="D548" t="str" cm="1">
        <f t="array" ref="D548">IF($C548&lt;&gt;"", _xlfn.TEXTSPLIT($C548, ","), "")</f>
        <v/>
      </c>
    </row>
    <row r="549" spans="1:4">
      <c r="A549" t="str">
        <f>ContactsTable[[#This Row],[FULL NAME (FIRST, LAST)]]</f>
        <v>Dana Kinsman</v>
      </c>
      <c r="B549" t="str">
        <f>ContactsTable[[#This Row],[Organizations (DropDown)]]</f>
        <v>Gordon Food Service</v>
      </c>
      <c r="C549" t="str" cm="1">
        <f t="array" ref="C549">IF(Interactions!F2752 = "", "", IFERROR(_xlfn.TEXTJOIN(",", TRUE, _xlfn._xlws.FILTER($A$5:$A$2214, $B$5:$B$2214 = Interactions!F2752)), "No Contacts"))</f>
        <v/>
      </c>
      <c r="D549" t="str" cm="1">
        <f t="array" ref="D549">IF($C549&lt;&gt;"", _xlfn.TEXTSPLIT($C549, ","), "")</f>
        <v/>
      </c>
    </row>
    <row r="550" spans="1:4">
      <c r="A550" t="str">
        <f>ContactsTable[[#This Row],[FULL NAME (FIRST, LAST)]]</f>
        <v>Brandon Girard</v>
      </c>
      <c r="B550" t="str">
        <f>ContactsTable[[#This Row],[Organizations (DropDown)]]</f>
        <v>Gordon Food Service</v>
      </c>
      <c r="C550" t="str" cm="1">
        <f t="array" ref="C550">IF(Interactions!F2753 = "", "", IFERROR(_xlfn.TEXTJOIN(",", TRUE, _xlfn._xlws.FILTER($A$5:$A$2214, $B$5:$B$2214 = Interactions!F2753)), "No Contacts"))</f>
        <v/>
      </c>
      <c r="D550" t="str" cm="1">
        <f t="array" ref="D550">IF($C550&lt;&gt;"", _xlfn.TEXTSPLIT($C550, ","), "")</f>
        <v/>
      </c>
    </row>
    <row r="551" spans="1:4">
      <c r="A551" t="str">
        <f>ContactsTable[[#This Row],[FULL NAME (FIRST, LAST)]]</f>
        <v>Michael Schultz</v>
      </c>
      <c r="B551" t="str">
        <f>ContactsTable[[#This Row],[Organizations (DropDown)]]</f>
        <v>Gordon Food Service</v>
      </c>
      <c r="C551" t="str" cm="1">
        <f t="array" ref="C551">IF(Interactions!F2754 = "", "", IFERROR(_xlfn.TEXTJOIN(",", TRUE, _xlfn._xlws.FILTER($A$5:$A$2214, $B$5:$B$2214 = Interactions!F2754)), "No Contacts"))</f>
        <v/>
      </c>
      <c r="D551" t="str" cm="1">
        <f t="array" ref="D551">IF($C551&lt;&gt;"", _xlfn.TEXTSPLIT($C551, ","), "")</f>
        <v/>
      </c>
    </row>
    <row r="552" spans="1:4">
      <c r="A552" t="str">
        <f>ContactsTable[[#This Row],[FULL NAME (FIRST, LAST)]]</f>
        <v>Darryl White</v>
      </c>
      <c r="B552" t="str">
        <f>ContactsTable[[#This Row],[Organizations (DropDown)]]</f>
        <v>Gordon Food Service</v>
      </c>
      <c r="C552" t="str" cm="1">
        <f t="array" ref="C552">IF(Interactions!F2755 = "", "", IFERROR(_xlfn.TEXTJOIN(",", TRUE, _xlfn._xlws.FILTER($A$5:$A$2214, $B$5:$B$2214 = Interactions!F2755)), "No Contacts"))</f>
        <v/>
      </c>
      <c r="D552" t="str" cm="1">
        <f t="array" ref="D552">IF($C552&lt;&gt;"", _xlfn.TEXTSPLIT($C552, ","), "")</f>
        <v/>
      </c>
    </row>
    <row r="553" spans="1:4">
      <c r="A553" t="str">
        <f>ContactsTable[[#This Row],[FULL NAME (FIRST, LAST)]]</f>
        <v>Miranda Heinrich</v>
      </c>
      <c r="B553" t="str">
        <f>ContactsTable[[#This Row],[Organizations (DropDown)]]</f>
        <v>Gordon Food Service</v>
      </c>
      <c r="C553" t="str" cm="1">
        <f t="array" ref="C553">IF(Interactions!F2756 = "", "", IFERROR(_xlfn.TEXTJOIN(",", TRUE, _xlfn._xlws.FILTER($A$5:$A$2214, $B$5:$B$2214 = Interactions!F2756)), "No Contacts"))</f>
        <v/>
      </c>
      <c r="D553" t="str" cm="1">
        <f t="array" ref="D553">IF($C553&lt;&gt;"", _xlfn.TEXTSPLIT($C553, ","), "")</f>
        <v/>
      </c>
    </row>
    <row r="554" spans="1:4">
      <c r="A554" t="str">
        <f>ContactsTable[[#This Row],[FULL NAME (FIRST, LAST)]]</f>
        <v>Derek Winter</v>
      </c>
      <c r="B554" t="str">
        <f>ContactsTable[[#This Row],[Organizations (DropDown)]]</f>
        <v>Gordon Food Service</v>
      </c>
      <c r="C554" t="str" cm="1">
        <f t="array" ref="C554">IF(Interactions!F2757 = "", "", IFERROR(_xlfn.TEXTJOIN(",", TRUE, _xlfn._xlws.FILTER($A$5:$A$2214, $B$5:$B$2214 = Interactions!F2757)), "No Contacts"))</f>
        <v/>
      </c>
      <c r="D554" t="str" cm="1">
        <f t="array" ref="D554">IF($C554&lt;&gt;"", _xlfn.TEXTSPLIT($C554, ","), "")</f>
        <v/>
      </c>
    </row>
    <row r="555" spans="1:4">
      <c r="A555" t="str">
        <f>ContactsTable[[#This Row],[FULL NAME (FIRST, LAST)]]</f>
        <v>Philip Bakousidis</v>
      </c>
      <c r="B555" t="str">
        <f>ContactsTable[[#This Row],[Organizations (DropDown)]]</f>
        <v>Gordon Food Service</v>
      </c>
      <c r="C555" t="str" cm="1">
        <f t="array" ref="C555">IF(Interactions!F2758 = "", "", IFERROR(_xlfn.TEXTJOIN(",", TRUE, _xlfn._xlws.FILTER($A$5:$A$2214, $B$5:$B$2214 = Interactions!F2758)), "No Contacts"))</f>
        <v/>
      </c>
      <c r="D555" t="str" cm="1">
        <f t="array" ref="D555">IF($C555&lt;&gt;"", _xlfn.TEXTSPLIT($C555, ","), "")</f>
        <v/>
      </c>
    </row>
    <row r="556" spans="1:4">
      <c r="A556" t="str">
        <f>ContactsTable[[#This Row],[FULL NAME (FIRST, LAST)]]</f>
        <v> Michael Gunderson</v>
      </c>
      <c r="B556" t="str">
        <f>ContactsTable[[#This Row],[Organizations (DropDown)]]</f>
        <v>Gordon Food Service</v>
      </c>
      <c r="C556" t="str" cm="1">
        <f t="array" ref="C556">IF(Interactions!F2759 = "", "", IFERROR(_xlfn.TEXTJOIN(",", TRUE, _xlfn._xlws.FILTER($A$5:$A$2214, $B$5:$B$2214 = Interactions!F2759)), "No Contacts"))</f>
        <v/>
      </c>
      <c r="D556" t="str" cm="1">
        <f t="array" ref="D556">IF($C556&lt;&gt;"", _xlfn.TEXTSPLIT($C556, ","), "")</f>
        <v/>
      </c>
    </row>
    <row r="557" spans="1:4">
      <c r="A557" t="str">
        <f>ContactsTable[[#This Row],[FULL NAME (FIRST, LAST)]]</f>
        <v>Jasen Anthony</v>
      </c>
      <c r="B557" t="str">
        <f>ContactsTable[[#This Row],[Organizations (DropDown)]]</f>
        <v>Gordon Food Service</v>
      </c>
      <c r="C557" t="str" cm="1">
        <f t="array" ref="C557">IF(Interactions!F2760 = "", "", IFERROR(_xlfn.TEXTJOIN(",", TRUE, _xlfn._xlws.FILTER($A$5:$A$2214, $B$5:$B$2214 = Interactions!F2760)), "No Contacts"))</f>
        <v/>
      </c>
      <c r="D557" t="str" cm="1">
        <f t="array" ref="D557">IF($C557&lt;&gt;"", _xlfn.TEXTSPLIT($C557, ","), "")</f>
        <v/>
      </c>
    </row>
    <row r="558" spans="1:4">
      <c r="A558" t="str">
        <f>ContactsTable[[#This Row],[FULL NAME (FIRST, LAST)]]</f>
        <v>Jodi Ward</v>
      </c>
      <c r="B558" t="str">
        <f>ContactsTable[[#This Row],[Organizations (DropDown)]]</f>
        <v>Gordon Food Service</v>
      </c>
      <c r="C558" t="str" cm="1">
        <f t="array" ref="C558">IF(Interactions!F2761 = "", "", IFERROR(_xlfn.TEXTJOIN(",", TRUE, _xlfn._xlws.FILTER($A$5:$A$2214, $B$5:$B$2214 = Interactions!F2761)), "No Contacts"))</f>
        <v/>
      </c>
      <c r="D558" t="str" cm="1">
        <f t="array" ref="D558">IF($C558&lt;&gt;"", _xlfn.TEXTSPLIT($C558, ","), "")</f>
        <v/>
      </c>
    </row>
    <row r="559" spans="1:4">
      <c r="A559" t="str">
        <f>ContactsTable[[#This Row],[FULL NAME (FIRST, LAST)]]</f>
        <v>Paula Ball</v>
      </c>
      <c r="B559" t="str">
        <f>ContactsTable[[#This Row],[Organizations (DropDown)]]</f>
        <v>Gordon Food Service</v>
      </c>
      <c r="C559" t="str" cm="1">
        <f t="array" ref="C559">IF(Interactions!F2762 = "", "", IFERROR(_xlfn.TEXTJOIN(",", TRUE, _xlfn._xlws.FILTER($A$5:$A$2214, $B$5:$B$2214 = Interactions!F2762)), "No Contacts"))</f>
        <v/>
      </c>
      <c r="D559" t="str" cm="1">
        <f t="array" ref="D559">IF($C559&lt;&gt;"", _xlfn.TEXTSPLIT($C559, ","), "")</f>
        <v/>
      </c>
    </row>
    <row r="560" spans="1:4">
      <c r="A560" t="str">
        <f>ContactsTable[[#This Row],[FULL NAME (FIRST, LAST)]]</f>
        <v>Kevin Green</v>
      </c>
      <c r="B560" t="str">
        <f>ContactsTable[[#This Row],[Organizations (DropDown)]]</f>
        <v>Gordon Food Service</v>
      </c>
      <c r="C560" t="str" cm="1">
        <f t="array" ref="C560">IF(Interactions!F2763 = "", "", IFERROR(_xlfn.TEXTJOIN(",", TRUE, _xlfn._xlws.FILTER($A$5:$A$2214, $B$5:$B$2214 = Interactions!F2763)), "No Contacts"))</f>
        <v/>
      </c>
      <c r="D560" t="str" cm="1">
        <f t="array" ref="D560">IF($C560&lt;&gt;"", _xlfn.TEXTSPLIT($C560, ","), "")</f>
        <v/>
      </c>
    </row>
    <row r="561" spans="1:4">
      <c r="A561" t="str">
        <f>ContactsTable[[#This Row],[FULL NAME (FIRST, LAST)]]</f>
        <v>Patrick Kaufman</v>
      </c>
      <c r="B561" t="str">
        <f>ContactsTable[[#This Row],[Organizations (DropDown)]]</f>
        <v>Gordon Food Service</v>
      </c>
      <c r="C561" t="str" cm="1">
        <f t="array" ref="C561">IF(Interactions!F2764 = "", "", IFERROR(_xlfn.TEXTJOIN(",", TRUE, _xlfn._xlws.FILTER($A$5:$A$2214, $B$5:$B$2214 = Interactions!F2764)), "No Contacts"))</f>
        <v/>
      </c>
      <c r="D561" t="str" cm="1">
        <f t="array" ref="D561">IF($C561&lt;&gt;"", _xlfn.TEXTSPLIT($C561, ","), "")</f>
        <v/>
      </c>
    </row>
    <row r="562" spans="1:4">
      <c r="A562" t="str">
        <f>ContactsTable[[#This Row],[FULL NAME (FIRST, LAST)]]</f>
        <v>Christine Michel</v>
      </c>
      <c r="B562" t="str">
        <f>ContactsTable[[#This Row],[Organizations (DropDown)]]</f>
        <v>Gordon Food Service</v>
      </c>
      <c r="C562" t="str" cm="1">
        <f t="array" ref="C562">IF(Interactions!F2765 = "", "", IFERROR(_xlfn.TEXTJOIN(",", TRUE, _xlfn._xlws.FILTER($A$5:$A$2214, $B$5:$B$2214 = Interactions!F2765)), "No Contacts"))</f>
        <v/>
      </c>
      <c r="D562" t="str" cm="1">
        <f t="array" ref="D562">IF($C562&lt;&gt;"", _xlfn.TEXTSPLIT($C562, ","), "")</f>
        <v/>
      </c>
    </row>
    <row r="563" spans="1:4">
      <c r="A563" t="str">
        <f>ContactsTable[[#This Row],[FULL NAME (FIRST, LAST)]]</f>
        <v>Chef Eric Gillish</v>
      </c>
      <c r="B563" t="str">
        <f>ContactsTable[[#This Row],[Organizations (DropDown)]]</f>
        <v>millenium</v>
      </c>
      <c r="C563" t="str" cm="1">
        <f t="array" ref="C563">IF(Interactions!F2766 = "", "", IFERROR(_xlfn.TEXTJOIN(",", TRUE, _xlfn._xlws.FILTER($A$5:$A$2214, $B$5:$B$2214 = Interactions!F2766)), "No Contacts"))</f>
        <v/>
      </c>
      <c r="D563" t="str" cm="1">
        <f t="array" ref="D563">IF($C563&lt;&gt;"", _xlfn.TEXTSPLIT($C563, ","), "")</f>
        <v/>
      </c>
    </row>
    <row r="564" spans="1:4">
      <c r="A564" t="str">
        <f>ContactsTable[[#This Row],[FULL NAME (FIRST, LAST)]]</f>
        <v>dino</v>
      </c>
      <c r="B564" t="str">
        <f>ContactsTable[[#This Row],[Organizations (DropDown)]]</f>
        <v>Texas corner Specialty Meats</v>
      </c>
      <c r="C564" t="str" cm="1">
        <f t="array" ref="C564">IF(Interactions!F2767 = "", "", IFERROR(_xlfn.TEXTJOIN(",", TRUE, _xlfn._xlws.FILTER($A$5:$A$2214, $B$5:$B$2214 = Interactions!F2767)), "No Contacts"))</f>
        <v/>
      </c>
      <c r="D564" t="str" cm="1">
        <f t="array" ref="D564">IF($C564&lt;&gt;"", _xlfn.TEXTSPLIT($C564, ","), "")</f>
        <v/>
      </c>
    </row>
    <row r="565" spans="1:4">
      <c r="A565" t="str">
        <f>ContactsTable[[#This Row],[FULL NAME (FIRST, LAST)]]</f>
        <v>chef Matt</v>
      </c>
      <c r="B565" t="str">
        <f>ContactsTable[[#This Row],[Organizations (DropDown)]]</f>
        <v>the hub</v>
      </c>
      <c r="C565" t="str" cm="1">
        <f t="array" ref="C565">IF(Interactions!F2768 = "", "", IFERROR(_xlfn.TEXTJOIN(",", TRUE, _xlfn._xlws.FILTER($A$5:$A$2214, $B$5:$B$2214 = Interactions!F2768)), "No Contacts"))</f>
        <v/>
      </c>
      <c r="D565" t="str" cm="1">
        <f t="array" ref="D565">IF($C565&lt;&gt;"", _xlfn.TEXTSPLIT($C565, ","), "")</f>
        <v/>
      </c>
    </row>
    <row r="566" spans="1:4">
      <c r="A566" t="str">
        <f>ContactsTable[[#This Row],[FULL NAME (FIRST, LAST)]]</f>
        <v>chef Jeff shaver</v>
      </c>
      <c r="B566" t="str">
        <f>ContactsTable[[#This Row],[Organizations (DropDown)]]</f>
        <v>shulers</v>
      </c>
      <c r="C566" t="str" cm="1">
        <f t="array" ref="C566">IF(Interactions!F2769 = "", "", IFERROR(_xlfn.TEXTJOIN(",", TRUE, _xlfn._xlws.FILTER($A$5:$A$2214, $B$5:$B$2214 = Interactions!F2769)), "No Contacts"))</f>
        <v/>
      </c>
      <c r="D566" t="str" cm="1">
        <f t="array" ref="D566">IF($C566&lt;&gt;"", _xlfn.TEXTSPLIT($C566, ","), "")</f>
        <v/>
      </c>
    </row>
    <row r="567" spans="1:4">
      <c r="A567" t="str">
        <f>ContactsTable[[#This Row],[FULL NAME (FIRST, LAST)]]</f>
        <v>Andrew Francisco</v>
      </c>
      <c r="B567" t="str">
        <f>ContactsTable[[#This Row],[Organizations (DropDown)]]</f>
        <v>Western Michigan University</v>
      </c>
      <c r="C567" t="str" cm="1">
        <f t="array" ref="C567">IF(Interactions!F2770 = "", "", IFERROR(_xlfn.TEXTJOIN(",", TRUE, _xlfn._xlws.FILTER($A$5:$A$2214, $B$5:$B$2214 = Interactions!F2770)), "No Contacts"))</f>
        <v/>
      </c>
      <c r="D567" t="str" cm="1">
        <f t="array" ref="D567">IF($C567&lt;&gt;"", _xlfn.TEXTSPLIT($C567, ","), "")</f>
        <v/>
      </c>
    </row>
    <row r="568" spans="1:4">
      <c r="A568" t="str">
        <f>ContactsTable[[#This Row],[FULL NAME (FIRST, LAST)]]</f>
        <v>emily hazel mitchell</v>
      </c>
      <c r="B568" t="str">
        <f>ContactsTable[[#This Row],[Organizations (DropDown)]]</f>
        <v>Western Michigan University</v>
      </c>
      <c r="C568" t="str" cm="1">
        <f t="array" ref="C568">IF(Interactions!F2771 = "", "", IFERROR(_xlfn.TEXTJOIN(",", TRUE, _xlfn._xlws.FILTER($A$5:$A$2214, $B$5:$B$2214 = Interactions!F2771)), "No Contacts"))</f>
        <v/>
      </c>
      <c r="D568" t="str" cm="1">
        <f t="array" ref="D568">IF($C568&lt;&gt;"", _xlfn.TEXTSPLIT($C568, ","), "")</f>
        <v/>
      </c>
    </row>
    <row r="569" spans="1:4">
      <c r="A569" t="str">
        <f>ContactsTable[[#This Row],[FULL NAME (FIRST, LAST)]]</f>
        <v>larry flynn</v>
      </c>
      <c r="B569" t="str">
        <f>ContactsTable[[#This Row],[Organizations (DropDown)]]</f>
        <v>Western Michigan University</v>
      </c>
      <c r="C569" t="str" cm="1">
        <f t="array" ref="C569">IF(Interactions!F2772 = "", "", IFERROR(_xlfn.TEXTJOIN(",", TRUE, _xlfn._xlws.FILTER($A$5:$A$2214, $B$5:$B$2214 = Interactions!F2772)), "No Contacts"))</f>
        <v/>
      </c>
      <c r="D569" t="str" cm="1">
        <f t="array" ref="D569">IF($C569&lt;&gt;"", _xlfn.TEXTSPLIT($C569, ","), "")</f>
        <v/>
      </c>
    </row>
    <row r="570" spans="1:4">
      <c r="A570" t="str">
        <f>ContactsTable[[#This Row],[FULL NAME (FIRST, LAST)]]</f>
        <v>Paul Choker</v>
      </c>
      <c r="B570" t="str">
        <f>ContactsTable[[#This Row],[Organizations (DropDown)]]</f>
        <v>Western Michigan University</v>
      </c>
      <c r="C570" t="str" cm="1">
        <f t="array" ref="C570">IF(Interactions!F2773 = "", "", IFERROR(_xlfn.TEXTJOIN(",", TRUE, _xlfn._xlws.FILTER($A$5:$A$2214, $B$5:$B$2214 = Interactions!F2773)), "No Contacts"))</f>
        <v/>
      </c>
      <c r="D570" t="str" cm="1">
        <f t="array" ref="D570">IF($C570&lt;&gt;"", _xlfn.TEXTSPLIT($C570, ","), "")</f>
        <v/>
      </c>
    </row>
    <row r="571" spans="1:4">
      <c r="A571" t="str">
        <f>ContactsTable[[#This Row],[FULL NAME (FIRST, LAST)]]</f>
        <v xml:space="preserve">Kevin Green </v>
      </c>
      <c r="B571" t="str">
        <f>ContactsTable[[#This Row],[Organizations (DropDown)]]</f>
        <v>Gordon Food Service</v>
      </c>
      <c r="C571" t="str" cm="1">
        <f t="array" ref="C571">IF(Interactions!F2774 = "", "", IFERROR(_xlfn.TEXTJOIN(",", TRUE, _xlfn._xlws.FILTER($A$5:$A$2214, $B$5:$B$2214 = Interactions!F2774)), "No Contacts"))</f>
        <v/>
      </c>
      <c r="D571" t="str" cm="1">
        <f t="array" ref="D571">IF($C571&lt;&gt;"", _xlfn.TEXTSPLIT($C571, ","), "")</f>
        <v/>
      </c>
    </row>
    <row r="572" spans="1:4">
      <c r="A572" t="str">
        <f>ContactsTable[[#This Row],[FULL NAME (FIRST, LAST)]]</f>
        <v>Sam Butler</v>
      </c>
      <c r="B572" t="str">
        <f>ContactsTable[[#This Row],[Organizations (DropDown)]]</f>
        <v>Gordon Food Service</v>
      </c>
      <c r="C572" t="str" cm="1">
        <f t="array" ref="C572">IF(Interactions!F2775 = "", "", IFERROR(_xlfn.TEXTJOIN(",", TRUE, _xlfn._xlws.FILTER($A$5:$A$2214, $B$5:$B$2214 = Interactions!F2775)), "No Contacts"))</f>
        <v/>
      </c>
      <c r="D572" t="str" cm="1">
        <f t="array" ref="D572">IF($C572&lt;&gt;"", _xlfn.TEXTSPLIT($C572, ","), "")</f>
        <v/>
      </c>
    </row>
    <row r="573" spans="1:4">
      <c r="A573" t="str">
        <f>ContactsTable[[#This Row],[FULL NAME (FIRST, LAST)]]</f>
        <v>Dave Hampel</v>
      </c>
      <c r="B573" t="str">
        <f>ContactsTable[[#This Row],[Organizations (DropDown)]]</f>
        <v>Gordon Food Service</v>
      </c>
      <c r="C573" t="str" cm="1">
        <f t="array" ref="C573">IF(Interactions!F2776 = "", "", IFERROR(_xlfn.TEXTJOIN(",", TRUE, _xlfn._xlws.FILTER($A$5:$A$2214, $B$5:$B$2214 = Interactions!F2776)), "No Contacts"))</f>
        <v/>
      </c>
      <c r="D573" t="str" cm="1">
        <f t="array" ref="D573">IF($C573&lt;&gt;"", _xlfn.TEXTSPLIT($C573, ","), "")</f>
        <v/>
      </c>
    </row>
    <row r="574" spans="1:4">
      <c r="A574" t="str">
        <f>ContactsTable[[#This Row],[FULL NAME (FIRST, LAST)]]</f>
        <v>Ryan Treharne</v>
      </c>
      <c r="B574" t="str">
        <f>ContactsTable[[#This Row],[Organizations (DropDown)]]</f>
        <v>Gordon Food Service</v>
      </c>
      <c r="C574" t="str" cm="1">
        <f t="array" ref="C574">IF(Interactions!F2777 = "", "", IFERROR(_xlfn.TEXTJOIN(",", TRUE, _xlfn._xlws.FILTER($A$5:$A$2214, $B$5:$B$2214 = Interactions!F2777)), "No Contacts"))</f>
        <v/>
      </c>
      <c r="D574" t="str" cm="1">
        <f t="array" ref="D574">IF($C574&lt;&gt;"", _xlfn.TEXTSPLIT($C574, ","), "")</f>
        <v/>
      </c>
    </row>
    <row r="575" spans="1:4">
      <c r="A575" t="str">
        <f>ContactsTable[[#This Row],[FULL NAME (FIRST, LAST)]]</f>
        <v>chad bruinsslot</v>
      </c>
      <c r="B575" t="str">
        <f>ContactsTable[[#This Row],[Organizations (DropDown)]]</f>
        <v>Gordon Food Service</v>
      </c>
      <c r="C575" t="str" cm="1">
        <f t="array" ref="C575">IF(Interactions!F2778 = "", "", IFERROR(_xlfn.TEXTJOIN(",", TRUE, _xlfn._xlws.FILTER($A$5:$A$2214, $B$5:$B$2214 = Interactions!F2778)), "No Contacts"))</f>
        <v/>
      </c>
      <c r="D575" t="str" cm="1">
        <f t="array" ref="D575">IF($C575&lt;&gt;"", _xlfn.TEXTSPLIT($C575, ","), "")</f>
        <v/>
      </c>
    </row>
    <row r="576" spans="1:4">
      <c r="A576" t="str">
        <f>ContactsTable[[#This Row],[FULL NAME (FIRST, LAST)]]</f>
        <v>Eric prall</v>
      </c>
      <c r="B576" t="str">
        <f>ContactsTable[[#This Row],[Organizations (DropDown)]]</f>
        <v>Superior</v>
      </c>
      <c r="C576" t="str" cm="1">
        <f t="array" ref="C576">IF(Interactions!F2779 = "", "", IFERROR(_xlfn.TEXTJOIN(",", TRUE, _xlfn._xlws.FILTER($A$5:$A$2214, $B$5:$B$2214 = Interactions!F2779)), "No Contacts"))</f>
        <v/>
      </c>
      <c r="D576" t="str" cm="1">
        <f t="array" ref="D576">IF($C576&lt;&gt;"", _xlfn.TEXTSPLIT($C576, ","), "")</f>
        <v/>
      </c>
    </row>
    <row r="577" spans="1:4">
      <c r="A577" t="str">
        <f>ContactsTable[[#This Row],[FULL NAME (FIRST, LAST)]]</f>
        <v>Tim Gernaat</v>
      </c>
      <c r="B577" t="str">
        <f>ContactsTable[[#This Row],[Organizations (DropDown)]]</f>
        <v>Superior</v>
      </c>
      <c r="C577" t="str" cm="1">
        <f t="array" ref="C577">IF(Interactions!F2780 = "", "", IFERROR(_xlfn.TEXTJOIN(",", TRUE, _xlfn._xlws.FILTER($A$5:$A$2214, $B$5:$B$2214 = Interactions!F2780)), "No Contacts"))</f>
        <v/>
      </c>
      <c r="D577" t="str" cm="1">
        <f t="array" ref="D577">IF($C577&lt;&gt;"", _xlfn.TEXTSPLIT($C577, ","), "")</f>
        <v/>
      </c>
    </row>
    <row r="578" spans="1:4">
      <c r="A578" t="str">
        <f>ContactsTable[[#This Row],[FULL NAME (FIRST, LAST)]]</f>
        <v>dave Pestrak</v>
      </c>
      <c r="B578" t="str">
        <f>ContactsTable[[#This Row],[Organizations (DropDown)]]</f>
        <v>Raydia</v>
      </c>
      <c r="C578" t="str" cm="1">
        <f t="array" ref="C578">IF(Interactions!F2781 = "", "", IFERROR(_xlfn.TEXTJOIN(",", TRUE, _xlfn._xlws.FILTER($A$5:$A$2214, $B$5:$B$2214 = Interactions!F2781)), "No Contacts"))</f>
        <v/>
      </c>
      <c r="D578" t="str" cm="1">
        <f t="array" ref="D578">IF($C578&lt;&gt;"", _xlfn.TEXTSPLIT($C578, ","), "")</f>
        <v/>
      </c>
    </row>
    <row r="579" spans="1:4">
      <c r="A579" t="str">
        <f>ContactsTable[[#This Row],[FULL NAME (FIRST, LAST)]]</f>
        <v>Chef Tim</v>
      </c>
      <c r="B579" t="str">
        <f>ContactsTable[[#This Row],[Organizations (DropDown)]]</f>
        <v>Timothy's</v>
      </c>
      <c r="C579" t="str" cm="1">
        <f t="array" ref="C579">IF(Interactions!F2782 = "", "", IFERROR(_xlfn.TEXTJOIN(",", TRUE, _xlfn._xlws.FILTER($A$5:$A$2214, $B$5:$B$2214 = Interactions!F2782)), "No Contacts"))</f>
        <v/>
      </c>
      <c r="D579" t="str" cm="1">
        <f t="array" ref="D579">IF($C579&lt;&gt;"", _xlfn.TEXTSPLIT($C579, ","), "")</f>
        <v/>
      </c>
    </row>
    <row r="580" spans="1:4">
      <c r="A580" t="str">
        <f>ContactsTable[[#This Row],[FULL NAME (FIRST, LAST)]]</f>
        <v>Dan Kurczak</v>
      </c>
      <c r="B580" t="str">
        <f>ContactsTable[[#This Row],[Organizations (DropDown)]]</f>
        <v>Fortune Fish &amp; Gourmet</v>
      </c>
      <c r="C580" t="str" cm="1">
        <f t="array" ref="C580">IF(Interactions!F2783 = "", "", IFERROR(_xlfn.TEXTJOIN(",", TRUE, _xlfn._xlws.FILTER($A$5:$A$2214, $B$5:$B$2214 = Interactions!F2783)), "No Contacts"))</f>
        <v/>
      </c>
      <c r="D580" t="str" cm="1">
        <f t="array" ref="D580">IF($C580&lt;&gt;"", _xlfn.TEXTSPLIT($C580, ","), "")</f>
        <v/>
      </c>
    </row>
    <row r="581" spans="1:4">
      <c r="A581" t="str">
        <f>ContactsTable[[#This Row],[FULL NAME (FIRST, LAST)]]</f>
        <v>Nikki Goodman</v>
      </c>
      <c r="B581" t="str">
        <f>ContactsTable[[#This Row],[Organizations (DropDown)]]</f>
        <v>PFG Reinhart BG House</v>
      </c>
      <c r="C581" t="str" cm="1">
        <f t="array" ref="C581">IF(Interactions!F2784 = "", "", IFERROR(_xlfn.TEXTJOIN(",", TRUE, _xlfn._xlws.FILTER($A$5:$A$2214, $B$5:$B$2214 = Interactions!F2784)), "No Contacts"))</f>
        <v/>
      </c>
      <c r="D581" t="str" cm="1">
        <f t="array" ref="D581">IF($C581&lt;&gt;"", _xlfn.TEXTSPLIT($C581, ","), "")</f>
        <v/>
      </c>
    </row>
    <row r="582" spans="1:4">
      <c r="A582" t="str">
        <f>ContactsTable[[#This Row],[FULL NAME (FIRST, LAST)]]</f>
        <v>Shawn Duggan</v>
      </c>
      <c r="B582" t="str">
        <f>ContactsTable[[#This Row],[Organizations (DropDown)]]</f>
        <v>PFG Reinhart BG House</v>
      </c>
      <c r="C582" t="str" cm="1">
        <f t="array" ref="C582">IF(Interactions!F2785 = "", "", IFERROR(_xlfn.TEXTJOIN(",", TRUE, _xlfn._xlws.FILTER($A$5:$A$2214, $B$5:$B$2214 = Interactions!F2785)), "No Contacts"))</f>
        <v/>
      </c>
      <c r="D582" t="str" cm="1">
        <f t="array" ref="D582">IF($C582&lt;&gt;"", _xlfn.TEXTSPLIT($C582, ","), "")</f>
        <v/>
      </c>
    </row>
    <row r="583" spans="1:4">
      <c r="A583" t="str">
        <f>ContactsTable[[#This Row],[FULL NAME (FIRST, LAST)]]</f>
        <v>Kevin Junior</v>
      </c>
      <c r="B583" t="str">
        <f>ContactsTable[[#This Row],[Organizations (DropDown)]]</f>
        <v>PFG Somerset KY</v>
      </c>
      <c r="C583" t="str" cm="1">
        <f t="array" ref="C583">IF(Interactions!F2786 = "", "", IFERROR(_xlfn.TEXTJOIN(",", TRUE, _xlfn._xlws.FILTER($A$5:$A$2214, $B$5:$B$2214 = Interactions!F2786)), "No Contacts"))</f>
        <v/>
      </c>
      <c r="D583" t="str" cm="1">
        <f t="array" ref="D583">IF($C583&lt;&gt;"", _xlfn.TEXTSPLIT($C583, ","), "")</f>
        <v/>
      </c>
    </row>
    <row r="584" spans="1:4">
      <c r="A584" t="str">
        <f>ContactsTable[[#This Row],[FULL NAME (FIRST, LAST)]]</f>
        <v>Michael Warren</v>
      </c>
      <c r="B584" t="str">
        <f>ContactsTable[[#This Row],[Organizations (DropDown)]]</f>
        <v>PFG Somerset KY</v>
      </c>
      <c r="C584" t="str" cm="1">
        <f t="array" ref="C584">IF(Interactions!F2787 = "", "", IFERROR(_xlfn.TEXTJOIN(",", TRUE, _xlfn._xlws.FILTER($A$5:$A$2214, $B$5:$B$2214 = Interactions!F2787)), "No Contacts"))</f>
        <v/>
      </c>
      <c r="D584" t="str" cm="1">
        <f t="array" ref="D584">IF($C584&lt;&gt;"", _xlfn.TEXTSPLIT($C584, ","), "")</f>
        <v/>
      </c>
    </row>
    <row r="585" spans="1:4">
      <c r="A585" t="str">
        <f>ContactsTable[[#This Row],[FULL NAME (FIRST, LAST)]]</f>
        <v>Brad Tracy</v>
      </c>
      <c r="B585" t="str">
        <f>ContactsTable[[#This Row],[Organizations (DropDown)]]</f>
        <v>Sofo Foods OH</v>
      </c>
      <c r="C585" t="str" cm="1">
        <f t="array" ref="C585">IF(Interactions!F2788 = "", "", IFERROR(_xlfn.TEXTJOIN(",", TRUE, _xlfn._xlws.FILTER($A$5:$A$2214, $B$5:$B$2214 = Interactions!F2788)), "No Contacts"))</f>
        <v/>
      </c>
      <c r="D585" t="str" cm="1">
        <f t="array" ref="D585">IF($C585&lt;&gt;"", _xlfn.TEXTSPLIT($C585, ","), "")</f>
        <v/>
      </c>
    </row>
    <row r="586" spans="1:4">
      <c r="A586" t="str">
        <f>ContactsTable[[#This Row],[FULL NAME (FIRST, LAST)]]</f>
        <v>Mike Saltzstein</v>
      </c>
      <c r="B586" t="str">
        <f>ContactsTable[[#This Row],[Organizations (DropDown)]]</f>
        <v>Sofo Foods OH</v>
      </c>
      <c r="C586" t="str" cm="1">
        <f t="array" ref="C586">IF(Interactions!F2789 = "", "", IFERROR(_xlfn.TEXTJOIN(",", TRUE, _xlfn._xlws.FILTER($A$5:$A$2214, $B$5:$B$2214 = Interactions!F2789)), "No Contacts"))</f>
        <v/>
      </c>
      <c r="D586" t="str" cm="1">
        <f t="array" ref="D586">IF($C586&lt;&gt;"", _xlfn.TEXTSPLIT($C586, ","), "")</f>
        <v/>
      </c>
    </row>
    <row r="587" spans="1:4">
      <c r="A587" t="str">
        <f>ContactsTable[[#This Row],[FULL NAME (FIRST, LAST)]]</f>
        <v>Ken Siegers</v>
      </c>
      <c r="B587" t="str">
        <f>ContactsTable[[#This Row],[Organizations (DropDown)]]</f>
        <v>Pancho Food Distibutors</v>
      </c>
      <c r="C587" t="str" cm="1">
        <f t="array" ref="C587">IF(Interactions!F2790 = "", "", IFERROR(_xlfn.TEXTJOIN(",", TRUE, _xlfn._xlws.FILTER($A$5:$A$2214, $B$5:$B$2214 = Interactions!F2790)), "No Contacts"))</f>
        <v/>
      </c>
      <c r="D587" t="str" cm="1">
        <f t="array" ref="D587">IF($C587&lt;&gt;"", _xlfn.TEXTSPLIT($C587, ","), "")</f>
        <v/>
      </c>
    </row>
    <row r="588" spans="1:4">
      <c r="A588" t="str">
        <f>ContactsTable[[#This Row],[FULL NAME (FIRST, LAST)]]</f>
        <v>Matt Regula</v>
      </c>
      <c r="B588" t="str">
        <f>ContactsTable[[#This Row],[Organizations (DropDown)]]</f>
        <v>Baldwin Wallace</v>
      </c>
      <c r="C588" t="str" cm="1">
        <f t="array" ref="C588">IF(Interactions!F2791 = "", "", IFERROR(_xlfn.TEXTJOIN(",", TRUE, _xlfn._xlws.FILTER($A$5:$A$2214, $B$5:$B$2214 = Interactions!F2791)), "No Contacts"))</f>
        <v/>
      </c>
      <c r="D588" t="str" cm="1">
        <f t="array" ref="D588">IF($C588&lt;&gt;"", _xlfn.TEXTSPLIT($C588, ","), "")</f>
        <v/>
      </c>
    </row>
    <row r="589" spans="1:4">
      <c r="A589" t="str">
        <f>ContactsTable[[#This Row],[FULL NAME (FIRST, LAST)]]</f>
        <v>Mark Burkhalter</v>
      </c>
      <c r="B589" t="str">
        <f>ContactsTable[[#This Row],[Organizations (DropDown)]]</f>
        <v>GFS</v>
      </c>
      <c r="C589" t="str" cm="1">
        <f t="array" ref="C589">IF(Interactions!F2792 = "", "", IFERROR(_xlfn.TEXTJOIN(",", TRUE, _xlfn._xlws.FILTER($A$5:$A$2214, $B$5:$B$2214 = Interactions!F2792)), "No Contacts"))</f>
        <v/>
      </c>
      <c r="D589" t="str" cm="1">
        <f t="array" ref="D589">IF($C589&lt;&gt;"", _xlfn.TEXTSPLIT($C589, ","), "")</f>
        <v/>
      </c>
    </row>
    <row r="590" spans="1:4">
      <c r="A590" t="str">
        <f>ContactsTable[[#This Row],[FULL NAME (FIRST, LAST)]]</f>
        <v>Tiffany Baxter</v>
      </c>
      <c r="B590" t="str">
        <f>ContactsTable[[#This Row],[Organizations (DropDown)]]</f>
        <v>Spillway Bar and Grill</v>
      </c>
      <c r="C590" t="str" cm="1">
        <f t="array" ref="C590">IF(Interactions!F2793 = "", "", IFERROR(_xlfn.TEXTJOIN(",", TRUE, _xlfn._xlws.FILTER($A$5:$A$2214, $B$5:$B$2214 = Interactions!F2793)), "No Contacts"))</f>
        <v/>
      </c>
      <c r="D590" t="str" cm="1">
        <f t="array" ref="D590">IF($C590&lt;&gt;"", _xlfn.TEXTSPLIT($C590, ","), "")</f>
        <v/>
      </c>
    </row>
    <row r="591" spans="1:4">
      <c r="A591" t="str">
        <f>ContactsTable[[#This Row],[FULL NAME (FIRST, LAST)]]</f>
        <v>Clint Logan</v>
      </c>
      <c r="B591" t="str">
        <f>ContactsTable[[#This Row],[Organizations (DropDown)]]</f>
        <v>What Chefs Want</v>
      </c>
      <c r="C591" t="str" cm="1">
        <f t="array" ref="C591">IF(Interactions!F2794 = "", "", IFERROR(_xlfn.TEXTJOIN(",", TRUE, _xlfn._xlws.FILTER($A$5:$A$2214, $B$5:$B$2214 = Interactions!F2794)), "No Contacts"))</f>
        <v/>
      </c>
      <c r="D591" t="str" cm="1">
        <f t="array" ref="D591">IF($C591&lt;&gt;"", _xlfn.TEXTSPLIT($C591, ","), "")</f>
        <v/>
      </c>
    </row>
    <row r="592" spans="1:4">
      <c r="A592" t="str">
        <f>ContactsTable[[#This Row],[FULL NAME (FIRST, LAST)]]</f>
        <v>Keith Schlosser</v>
      </c>
      <c r="B592" t="str">
        <f>ContactsTable[[#This Row],[Organizations (DropDown)]]</f>
        <v>Uncle Charlie's Meats</v>
      </c>
      <c r="C592" t="str" cm="1">
        <f t="array" ref="C592">IF(Interactions!F2795 = "", "", IFERROR(_xlfn.TEXTJOIN(",", TRUE, _xlfn._xlws.FILTER($A$5:$A$2214, $B$5:$B$2214 = Interactions!F2795)), "No Contacts"))</f>
        <v/>
      </c>
      <c r="D592" t="str" cm="1">
        <f t="array" ref="D592">IF($C592&lt;&gt;"", _xlfn.TEXTSPLIT($C592, ","), "")</f>
        <v/>
      </c>
    </row>
    <row r="593" spans="1:4">
      <c r="A593" t="str">
        <f>ContactsTable[[#This Row],[FULL NAME (FIRST, LAST)]]</f>
        <v>Ched Brent</v>
      </c>
      <c r="B593" t="str">
        <f>ContactsTable[[#This Row],[Organizations (DropDown)]]</f>
        <v>Ashland University</v>
      </c>
      <c r="C593" t="str" cm="1">
        <f t="array" ref="C593">IF(Interactions!F2796 = "", "", IFERROR(_xlfn.TEXTJOIN(",", TRUE, _xlfn._xlws.FILTER($A$5:$A$2214, $B$5:$B$2214 = Interactions!F2796)), "No Contacts"))</f>
        <v/>
      </c>
      <c r="D593" t="str" cm="1">
        <f t="array" ref="D593">IF($C593&lt;&gt;"", _xlfn.TEXTSPLIT($C593, ","), "")</f>
        <v/>
      </c>
    </row>
    <row r="594" spans="1:4">
      <c r="A594" t="str">
        <f>ContactsTable[[#This Row],[FULL NAME (FIRST, LAST)]]</f>
        <v>Pauley</v>
      </c>
      <c r="B594" t="str">
        <f>ContactsTable[[#This Row],[Organizations (DropDown)]]</f>
        <v>Salvatores</v>
      </c>
      <c r="C594" t="str" cm="1">
        <f t="array" ref="C594">IF(Interactions!F2797 = "", "", IFERROR(_xlfn.TEXTJOIN(",", TRUE, _xlfn._xlws.FILTER($A$5:$A$2214, $B$5:$B$2214 = Interactions!F2797)), "No Contacts"))</f>
        <v/>
      </c>
      <c r="D594" t="str" cm="1">
        <f t="array" ref="D594">IF($C594&lt;&gt;"", _xlfn.TEXTSPLIT($C594, ","), "")</f>
        <v/>
      </c>
    </row>
    <row r="595" spans="1:4">
      <c r="A595" t="str">
        <f>ContactsTable[[#This Row],[FULL NAME (FIRST, LAST)]]</f>
        <v>Jeremymmclain@gmail.som</v>
      </c>
      <c r="B595" t="str">
        <f>ContactsTable[[#This Row],[Organizations (DropDown)]]</f>
        <v>Salvatores</v>
      </c>
      <c r="C595" t="str" cm="1">
        <f t="array" ref="C595">IF(Interactions!F2798 = "", "", IFERROR(_xlfn.TEXTJOIN(",", TRUE, _xlfn._xlws.FILTER($A$5:$A$2214, $B$5:$B$2214 = Interactions!F2798)), "No Contacts"))</f>
        <v/>
      </c>
      <c r="D595" t="str" cm="1">
        <f t="array" ref="D595">IF($C595&lt;&gt;"", _xlfn.TEXTSPLIT($C595, ","), "")</f>
        <v/>
      </c>
    </row>
    <row r="596" spans="1:4">
      <c r="A596" t="str">
        <f>ContactsTable[[#This Row],[FULL NAME (FIRST, LAST)]]</f>
        <v>alexvaldez@gmail.com</v>
      </c>
      <c r="B596" t="str">
        <f>ContactsTable[[#This Row],[Organizations (DropDown)]]</f>
        <v>Salvatores</v>
      </c>
      <c r="C596" t="str" cm="1">
        <f t="array" ref="C596">IF(Interactions!F2799 = "", "", IFERROR(_xlfn.TEXTJOIN(",", TRUE, _xlfn._xlws.FILTER($A$5:$A$2214, $B$5:$B$2214 = Interactions!F2799)), "No Contacts"))</f>
        <v/>
      </c>
      <c r="D596" t="str" cm="1">
        <f t="array" ref="D596">IF($C596&lt;&gt;"", _xlfn.TEXTSPLIT($C596, ","), "")</f>
        <v/>
      </c>
    </row>
    <row r="597" spans="1:4">
      <c r="A597" t="str">
        <f>ContactsTable[[#This Row],[FULL NAME (FIRST, LAST)]]</f>
        <v>Chef Joe Stauffer</v>
      </c>
      <c r="B597" t="str">
        <f>ContactsTable[[#This Row],[Organizations (DropDown)]]</f>
        <v>Delmonico</v>
      </c>
      <c r="C597" t="str" cm="1">
        <f t="array" ref="C597">IF(Interactions!F2800 = "", "", IFERROR(_xlfn.TEXTJOIN(",", TRUE, _xlfn._xlws.FILTER($A$5:$A$2214, $B$5:$B$2214 = Interactions!F2800)), "No Contacts"))</f>
        <v/>
      </c>
      <c r="D597" t="str" cm="1">
        <f t="array" ref="D597">IF($C597&lt;&gt;"", _xlfn.TEXTSPLIT($C597, ","), "")</f>
        <v/>
      </c>
    </row>
    <row r="598" spans="1:4">
      <c r="A598">
        <f>ContactsTable[[#This Row],[FULL NAME (FIRST, LAST)]]</f>
        <v>0</v>
      </c>
      <c r="B598" t="str">
        <f>ContactsTable[[#This Row],[Organizations (DropDown)]]</f>
        <v>Slymans Deli</v>
      </c>
      <c r="C598" t="str" cm="1">
        <f t="array" ref="C598">IF(Interactions!F2801 = "", "", IFERROR(_xlfn.TEXTJOIN(",", TRUE, _xlfn._xlws.FILTER($A$5:$A$2214, $B$5:$B$2214 = Interactions!F2801)), "No Contacts"))</f>
        <v/>
      </c>
      <c r="D598" t="str" cm="1">
        <f t="array" ref="D598">IF($C598&lt;&gt;"", _xlfn.TEXTSPLIT($C598, ","), "")</f>
        <v/>
      </c>
    </row>
    <row r="599" spans="1:4">
      <c r="A599" t="str">
        <f>ContactsTable[[#This Row],[FULL NAME (FIRST, LAST)]]</f>
        <v>Peter Shuey</v>
      </c>
      <c r="B599" t="str">
        <f>ContactsTable[[#This Row],[Organizations (DropDown)]]</f>
        <v>Obi Cai Restaurant Group</v>
      </c>
      <c r="C599" t="str" cm="1">
        <f t="array" ref="C599">IF(Interactions!F2802 = "", "", IFERROR(_xlfn.TEXTJOIN(",", TRUE, _xlfn._xlws.FILTER($A$5:$A$2214, $B$5:$B$2214 = Interactions!F2802)), "No Contacts"))</f>
        <v/>
      </c>
      <c r="D599" t="str" cm="1">
        <f t="array" ref="D599">IF($C599&lt;&gt;"", _xlfn.TEXTSPLIT($C599, ","), "")</f>
        <v/>
      </c>
    </row>
    <row r="600" spans="1:4">
      <c r="A600" t="str">
        <f>ContactsTable[[#This Row],[FULL NAME (FIRST, LAST)]]</f>
        <v>Peter Shuey</v>
      </c>
      <c r="B600" t="str">
        <f>ContactsTable[[#This Row],[Organizations (DropDown)]]</f>
        <v>Proximo</v>
      </c>
      <c r="C600" t="str" cm="1">
        <f t="array" ref="C600">IF(Interactions!F2803 = "", "", IFERROR(_xlfn.TEXTJOIN(",", TRUE, _xlfn._xlws.FILTER($A$5:$A$2214, $B$5:$B$2214 = Interactions!F2803)), "No Contacts"))</f>
        <v/>
      </c>
      <c r="D600" t="str" cm="1">
        <f t="array" ref="D600">IF($C600&lt;&gt;"", _xlfn.TEXTSPLIT($C600, ","), "")</f>
        <v/>
      </c>
    </row>
    <row r="601" spans="1:4">
      <c r="A601" t="str">
        <f>ContactsTable[[#This Row],[FULL NAME (FIRST, LAST)]]</f>
        <v>Peter Shuey</v>
      </c>
      <c r="B601" t="str">
        <f>ContactsTable[[#This Row],[Organizations (DropDown)]]</f>
        <v>Baker Street</v>
      </c>
      <c r="C601" t="str" cm="1">
        <f t="array" ref="C601">IF(Interactions!F2804 = "", "", IFERROR(_xlfn.TEXTJOIN(",", TRUE, _xlfn._xlws.FILTER($A$5:$A$2214, $B$5:$B$2214 = Interactions!F2804)), "No Contacts"))</f>
        <v/>
      </c>
      <c r="D601" t="str" cm="1">
        <f t="array" ref="D601">IF($C601&lt;&gt;"", _xlfn.TEXTSPLIT($C601, ","), "")</f>
        <v/>
      </c>
    </row>
    <row r="602" spans="1:4">
      <c r="A602" t="str">
        <f>ContactsTable[[#This Row],[FULL NAME (FIRST, LAST)]]</f>
        <v>Peter Shuey</v>
      </c>
      <c r="B602" t="str">
        <f>ContactsTable[[#This Row],[Organizations (DropDown)]]</f>
        <v>Gnome Town</v>
      </c>
      <c r="C602" t="str" cm="1">
        <f t="array" ref="C602">IF(Interactions!F2805 = "", "", IFERROR(_xlfn.TEXTJOIN(",", TRUE, _xlfn._xlws.FILTER($A$5:$A$2214, $B$5:$B$2214 = Interactions!F2805)), "No Contacts"))</f>
        <v/>
      </c>
      <c r="D602" t="str" cm="1">
        <f t="array" ref="D602">IF($C602&lt;&gt;"", _xlfn.TEXTSPLIT($C602, ","), "")</f>
        <v/>
      </c>
    </row>
    <row r="603" spans="1:4">
      <c r="A603" t="str">
        <f>ContactsTable[[#This Row],[FULL NAME (FIRST, LAST)]]</f>
        <v>Peter Shuey</v>
      </c>
      <c r="B603" t="str">
        <f>ContactsTable[[#This Row],[Organizations (DropDown)]]</f>
        <v>The Hoppy Gnome</v>
      </c>
      <c r="C603" t="str" cm="1">
        <f t="array" ref="C603">IF(Interactions!F2806 = "", "", IFERROR(_xlfn.TEXTJOIN(",", TRUE, _xlfn._xlws.FILTER($A$5:$A$2214, $B$5:$B$2214 = Interactions!F2806)), "No Contacts"))</f>
        <v/>
      </c>
      <c r="D603" t="str" cm="1">
        <f t="array" ref="D603">IF($C603&lt;&gt;"", _xlfn.TEXTSPLIT($C603, ","), "")</f>
        <v/>
      </c>
    </row>
    <row r="604" spans="1:4">
      <c r="A604" t="str">
        <f>ContactsTable[[#This Row],[FULL NAME (FIRST, LAST)]]</f>
        <v>On Ja Lee Lashat</v>
      </c>
      <c r="B604">
        <f>ContactsTable[[#This Row],[Organizations (DropDown)]]</f>
        <v>5</v>
      </c>
      <c r="C604" t="str" cm="1">
        <f t="array" ref="C604">IF(Interactions!F2807 = "", "", IFERROR(_xlfn.TEXTJOIN(",", TRUE, _xlfn._xlws.FILTER($A$5:$A$2214, $B$5:$B$2214 = Interactions!F2807)), "No Contacts"))</f>
        <v/>
      </c>
      <c r="D604" t="str" cm="1">
        <f t="array" ref="D604">IF($C604&lt;&gt;"", _xlfn.TEXTSPLIT($C604, ","), "")</f>
        <v/>
      </c>
    </row>
    <row r="605" spans="1:4">
      <c r="A605" t="str">
        <f>ContactsTable[[#This Row],[FULL NAME (FIRST, LAST)]]</f>
        <v>Chris Swidergal</v>
      </c>
      <c r="B605" t="str">
        <f>ContactsTable[[#This Row],[Organizations (DropDown)]]</f>
        <v>Factor 75</v>
      </c>
      <c r="C605" t="str" cm="1">
        <f t="array" ref="C605">IF(Interactions!F2808 = "", "", IFERROR(_xlfn.TEXTJOIN(",", TRUE, _xlfn._xlws.FILTER($A$5:$A$2214, $B$5:$B$2214 = Interactions!F2808)), "No Contacts"))</f>
        <v/>
      </c>
      <c r="D605" t="str" cm="1">
        <f t="array" ref="D605">IF($C605&lt;&gt;"", _xlfn.TEXTSPLIT($C605, ","), "")</f>
        <v/>
      </c>
    </row>
    <row r="606" spans="1:4">
      <c r="A606" t="str">
        <f>ContactsTable[[#This Row],[FULL NAME (FIRST, LAST)]]</f>
        <v>Kate Healy</v>
      </c>
      <c r="B606" t="str">
        <f>ContactsTable[[#This Row],[Organizations (DropDown)]]</f>
        <v>Hello Fresh</v>
      </c>
      <c r="C606" t="str" cm="1">
        <f t="array" ref="C606">IF(Interactions!F2809 = "", "", IFERROR(_xlfn.TEXTJOIN(",", TRUE, _xlfn._xlws.FILTER($A$5:$A$2214, $B$5:$B$2214 = Interactions!F2809)), "No Contacts"))</f>
        <v/>
      </c>
      <c r="D606" t="str" cm="1">
        <f t="array" ref="D606">IF($C606&lt;&gt;"", _xlfn.TEXTSPLIT($C606, ","), "")</f>
        <v/>
      </c>
    </row>
    <row r="607" spans="1:4">
      <c r="A607" t="str">
        <f>ContactsTable[[#This Row],[FULL NAME (FIRST, LAST)]]</f>
        <v>Heather Yanta</v>
      </c>
      <c r="B607" t="str">
        <f>ContactsTable[[#This Row],[Organizations (DropDown)]]</f>
        <v>GFS</v>
      </c>
      <c r="C607" t="str" cm="1">
        <f t="array" ref="C607">IF(Interactions!F2810 = "", "", IFERROR(_xlfn.TEXTJOIN(",", TRUE, _xlfn._xlws.FILTER($A$5:$A$2214, $B$5:$B$2214 = Interactions!F2810)), "No Contacts"))</f>
        <v/>
      </c>
      <c r="D607" t="str" cm="1">
        <f t="array" ref="D607">IF($C607&lt;&gt;"", _xlfn.TEXTSPLIT($C607, ","), "")</f>
        <v/>
      </c>
    </row>
    <row r="608" spans="1:4">
      <c r="A608" t="str">
        <f>ContactsTable[[#This Row],[FULL NAME (FIRST, LAST)]]</f>
        <v>Sam Butler GFS</v>
      </c>
      <c r="B608" t="str">
        <f>ContactsTable[[#This Row],[Organizations (DropDown)]]</f>
        <v>Pine Rest</v>
      </c>
      <c r="C608" t="str" cm="1">
        <f t="array" ref="C608">IF(Interactions!F2811 = "", "", IFERROR(_xlfn.TEXTJOIN(",", TRUE, _xlfn._xlws.FILTER($A$5:$A$2214, $B$5:$B$2214 = Interactions!F2811)), "No Contacts"))</f>
        <v/>
      </c>
      <c r="D608" t="str" cm="1">
        <f t="array" ref="D608">IF($C608&lt;&gt;"", _xlfn.TEXTSPLIT($C608, ","), "")</f>
        <v/>
      </c>
    </row>
    <row r="609" spans="1:4">
      <c r="A609" t="str">
        <f>ContactsTable[[#This Row],[FULL NAME (FIRST, LAST)]]</f>
        <v>Tyler Bruesewitz</v>
      </c>
      <c r="B609" t="str">
        <f>ContactsTable[[#This Row],[Organizations (DropDown)]]</f>
        <v>GFS-m</v>
      </c>
      <c r="C609" t="str" cm="1">
        <f t="array" ref="C609">IF(Interactions!F2812 = "", "", IFERROR(_xlfn.TEXTJOIN(",", TRUE, _xlfn._xlws.FILTER($A$5:$A$2214, $B$5:$B$2214 = Interactions!F2812)), "No Contacts"))</f>
        <v/>
      </c>
      <c r="D609" t="str" cm="1">
        <f t="array" ref="D609">IF($C609&lt;&gt;"", _xlfn.TEXTSPLIT($C609, ","), "")</f>
        <v/>
      </c>
    </row>
    <row r="610" spans="1:4">
      <c r="A610" t="str">
        <f>ContactsTable[[#This Row],[FULL NAME (FIRST, LAST)]]</f>
        <v>Stacey Stangarone</v>
      </c>
      <c r="B610" t="str">
        <f>ContactsTable[[#This Row],[Organizations (DropDown)]]</f>
        <v>GFS-m</v>
      </c>
      <c r="C610" t="str" cm="1">
        <f t="array" ref="C610">IF(Interactions!F2813 = "", "", IFERROR(_xlfn.TEXTJOIN(",", TRUE, _xlfn._xlws.FILTER($A$5:$A$2214, $B$5:$B$2214 = Interactions!F2813)), "No Contacts"))</f>
        <v/>
      </c>
      <c r="D610" t="str" cm="1">
        <f t="array" ref="D610">IF($C610&lt;&gt;"", _xlfn.TEXTSPLIT($C610, ","), "")</f>
        <v/>
      </c>
    </row>
    <row r="611" spans="1:4">
      <c r="A611" t="str">
        <f>ContactsTable[[#This Row],[FULL NAME (FIRST, LAST)]]</f>
        <v>Gretchen Ernst</v>
      </c>
      <c r="B611" t="str">
        <f>ContactsTable[[#This Row],[Organizations (DropDown)]]</f>
        <v>GFS-q</v>
      </c>
      <c r="C611" t="str" cm="1">
        <f t="array" ref="C611">IF(Interactions!F2814 = "", "", IFERROR(_xlfn.TEXTJOIN(",", TRUE, _xlfn._xlws.FILTER($A$5:$A$2214, $B$5:$B$2214 = Interactions!F2814)), "No Contacts"))</f>
        <v/>
      </c>
      <c r="D611" t="str" cm="1">
        <f t="array" ref="D611">IF($C611&lt;&gt;"", _xlfn.TEXTSPLIT($C611, ","), "")</f>
        <v/>
      </c>
    </row>
    <row r="612" spans="1:4">
      <c r="A612" t="str">
        <f>ContactsTable[[#This Row],[FULL NAME (FIRST, LAST)]]</f>
        <v>Frank Davis</v>
      </c>
      <c r="B612" t="str">
        <f>ContactsTable[[#This Row],[Organizations (DropDown)]]</f>
        <v>GFS-m</v>
      </c>
      <c r="C612" t="str" cm="1">
        <f t="array" ref="C612">IF(Interactions!F2815 = "", "", IFERROR(_xlfn.TEXTJOIN(",", TRUE, _xlfn._xlws.FILTER($A$5:$A$2214, $B$5:$B$2214 = Interactions!F2815)), "No Contacts"))</f>
        <v/>
      </c>
      <c r="D612" t="str" cm="1">
        <f t="array" ref="D612">IF($C612&lt;&gt;"", _xlfn.TEXTSPLIT($C612, ","), "")</f>
        <v/>
      </c>
    </row>
    <row r="613" spans="1:4">
      <c r="A613" t="str">
        <f>ContactsTable[[#This Row],[FULL NAME (FIRST, LAST)]]</f>
        <v>Stephen Krueger</v>
      </c>
      <c r="B613" t="str">
        <f>ContactsTable[[#This Row],[Organizations (DropDown)]]</f>
        <v>GFS-m</v>
      </c>
      <c r="C613" t="str" cm="1">
        <f t="array" ref="C613">IF(Interactions!F2816 = "", "", IFERROR(_xlfn.TEXTJOIN(",", TRUE, _xlfn._xlws.FILTER($A$5:$A$2214, $B$5:$B$2214 = Interactions!F2816)), "No Contacts"))</f>
        <v/>
      </c>
      <c r="D613" t="str" cm="1">
        <f t="array" ref="D613">IF($C613&lt;&gt;"", _xlfn.TEXTSPLIT($C613, ","), "")</f>
        <v/>
      </c>
    </row>
    <row r="614" spans="1:4">
      <c r="A614" t="str">
        <f>ContactsTable[[#This Row],[FULL NAME (FIRST, LAST)]]</f>
        <v>Ben Oleari</v>
      </c>
      <c r="B614" t="str">
        <f>ContactsTable[[#This Row],[Organizations (DropDown)]]</f>
        <v>GFS-m</v>
      </c>
      <c r="C614" t="str" cm="1">
        <f t="array" ref="C614">IF(Interactions!F2817 = "", "", IFERROR(_xlfn.TEXTJOIN(",", TRUE, _xlfn._xlws.FILTER($A$5:$A$2214, $B$5:$B$2214 = Interactions!F2817)), "No Contacts"))</f>
        <v/>
      </c>
      <c r="D614" t="str" cm="1">
        <f t="array" ref="D614">IF($C614&lt;&gt;"", _xlfn.TEXTSPLIT($C614, ","), "")</f>
        <v/>
      </c>
    </row>
    <row r="615" spans="1:4">
      <c r="A615">
        <f>ContactsTable[[#This Row],[FULL NAME (FIRST, LAST)]]</f>
        <v>76554746</v>
      </c>
      <c r="B615" t="str">
        <f>ContactsTable[[#This Row],[Organizations (DropDown)]]</f>
        <v>GFS-m</v>
      </c>
      <c r="C615" t="str" cm="1">
        <f t="array" ref="C615">IF(Interactions!F2818 = "", "", IFERROR(_xlfn.TEXTJOIN(",", TRUE, _xlfn._xlws.FILTER($A$5:$A$2214, $B$5:$B$2214 = Interactions!F2818)), "No Contacts"))</f>
        <v/>
      </c>
      <c r="D615" t="str" cm="1">
        <f t="array" ref="D615">IF($C615&lt;&gt;"", _xlfn.TEXTSPLIT($C615, ","), "")</f>
        <v/>
      </c>
    </row>
    <row r="616" spans="1:4">
      <c r="A616" t="str">
        <f>ContactsTable[[#This Row],[FULL NAME (FIRST, LAST)]]</f>
        <v>Jessica Hood</v>
      </c>
      <c r="B616" t="str">
        <f>ContactsTable[[#This Row],[Organizations (DropDown)]]</f>
        <v>GFS-m</v>
      </c>
      <c r="C616" t="str" cm="1">
        <f t="array" ref="C616">IF(Interactions!F2819 = "", "", IFERROR(_xlfn.TEXTJOIN(",", TRUE, _xlfn._xlws.FILTER($A$5:$A$2214, $B$5:$B$2214 = Interactions!F2819)), "No Contacts"))</f>
        <v/>
      </c>
      <c r="D616" t="str" cm="1">
        <f t="array" ref="D616">IF($C616&lt;&gt;"", _xlfn.TEXTSPLIT($C616, ","), "")</f>
        <v/>
      </c>
    </row>
    <row r="617" spans="1:4">
      <c r="A617" t="str">
        <f>ContactsTable[[#This Row],[FULL NAME (FIRST, LAST)]]</f>
        <v>Sabrina Ball</v>
      </c>
      <c r="B617" t="str">
        <f>ContactsTable[[#This Row],[Organizations (DropDown)]]</f>
        <v>GFS-m</v>
      </c>
      <c r="C617" t="str" cm="1">
        <f t="array" ref="C617">IF(Interactions!F2820 = "", "", IFERROR(_xlfn.TEXTJOIN(",", TRUE, _xlfn._xlws.FILTER($A$5:$A$2214, $B$5:$B$2214 = Interactions!F2820)), "No Contacts"))</f>
        <v/>
      </c>
      <c r="D617" t="str" cm="1">
        <f t="array" ref="D617">IF($C617&lt;&gt;"", _xlfn.TEXTSPLIT($C617, ","), "")</f>
        <v/>
      </c>
    </row>
    <row r="618" spans="1:4">
      <c r="A618" t="str">
        <f>ContactsTable[[#This Row],[FULL NAME (FIRST, LAST)]]</f>
        <v>Curt Kittel</v>
      </c>
      <c r="B618" t="str">
        <f>ContactsTable[[#This Row],[Organizations (DropDown)]]</f>
        <v>GFS-m</v>
      </c>
      <c r="C618" t="str" cm="1">
        <f t="array" ref="C618">IF(Interactions!F2821 = "", "", IFERROR(_xlfn.TEXTJOIN(",", TRUE, _xlfn._xlws.FILTER($A$5:$A$2214, $B$5:$B$2214 = Interactions!F2821)), "No Contacts"))</f>
        <v/>
      </c>
      <c r="D618" t="str" cm="1">
        <f t="array" ref="D618">IF($C618&lt;&gt;"", _xlfn.TEXTSPLIT($C618, ","), "")</f>
        <v/>
      </c>
    </row>
    <row r="619" spans="1:4">
      <c r="A619" t="str">
        <f>ContactsTable[[#This Row],[FULL NAME (FIRST, LAST)]]</f>
        <v>Colleen Barrett</v>
      </c>
      <c r="B619" t="str">
        <f>ContactsTable[[#This Row],[Organizations (DropDown)]]</f>
        <v>GFS-m</v>
      </c>
      <c r="C619" t="str" cm="1">
        <f t="array" ref="C619">IF(Interactions!F2822 = "", "", IFERROR(_xlfn.TEXTJOIN(",", TRUE, _xlfn._xlws.FILTER($A$5:$A$2214, $B$5:$B$2214 = Interactions!F2822)), "No Contacts"))</f>
        <v/>
      </c>
      <c r="D619" t="str" cm="1">
        <f t="array" ref="D619">IF($C619&lt;&gt;"", _xlfn.TEXTSPLIT($C619, ","), "")</f>
        <v/>
      </c>
    </row>
    <row r="620" spans="1:4">
      <c r="A620" t="str">
        <f>ContactsTable[[#This Row],[FULL NAME (FIRST, LAST)]]</f>
        <v>Ryan Bennink</v>
      </c>
      <c r="B620" t="str">
        <f>ContactsTable[[#This Row],[Organizations (DropDown)]]</f>
        <v>GFS</v>
      </c>
      <c r="C620" t="str" cm="1">
        <f t="array" ref="C620">IF(Interactions!F2823 = "", "", IFERROR(_xlfn.TEXTJOIN(",", TRUE, _xlfn._xlws.FILTER($A$5:$A$2214, $B$5:$B$2214 = Interactions!F2823)), "No Contacts"))</f>
        <v/>
      </c>
      <c r="D620" t="str" cm="1">
        <f t="array" ref="D620">IF($C620&lt;&gt;"", _xlfn.TEXTSPLIT($C620, ","), "")</f>
        <v/>
      </c>
    </row>
    <row r="621" spans="1:4">
      <c r="A621" t="str">
        <f>ContactsTable[[#This Row],[FULL NAME (FIRST, LAST)]]</f>
        <v>Michael Gunderson</v>
      </c>
      <c r="B621" t="str">
        <f>ContactsTable[[#This Row],[Organizations (DropDown)]]</f>
        <v>GFS</v>
      </c>
      <c r="C621" t="str" cm="1">
        <f t="array" ref="C621">IF(Interactions!F2824 = "", "", IFERROR(_xlfn.TEXTJOIN(",", TRUE, _xlfn._xlws.FILTER($A$5:$A$2214, $B$5:$B$2214 = Interactions!F2824)), "No Contacts"))</f>
        <v/>
      </c>
      <c r="D621" t="str" cm="1">
        <f t="array" ref="D621">IF($C621&lt;&gt;"", _xlfn.TEXTSPLIT($C621, ","), "")</f>
        <v/>
      </c>
    </row>
    <row r="622" spans="1:4">
      <c r="A622" t="str">
        <f>ContactsTable[[#This Row],[FULL NAME (FIRST, LAST)]]</f>
        <v>Jene Braden</v>
      </c>
      <c r="B622" t="str">
        <f>ContactsTable[[#This Row],[Organizations (DropDown)]]</f>
        <v>GFS</v>
      </c>
      <c r="C622" t="str" cm="1">
        <f t="array" ref="C622">IF(Interactions!F2825 = "", "", IFERROR(_xlfn.TEXTJOIN(",", TRUE, _xlfn._xlws.FILTER($A$5:$A$2214, $B$5:$B$2214 = Interactions!F2825)), "No Contacts"))</f>
        <v/>
      </c>
      <c r="D622" t="str" cm="1">
        <f t="array" ref="D622">IF($C622&lt;&gt;"", _xlfn.TEXTSPLIT($C622, ","), "")</f>
        <v/>
      </c>
    </row>
    <row r="623" spans="1:4">
      <c r="A623" t="str">
        <f>ContactsTable[[#This Row],[FULL NAME (FIRST, LAST)]]</f>
        <v>Sam Butler</v>
      </c>
      <c r="B623" t="str">
        <f>ContactsTable[[#This Row],[Organizations (DropDown)]]</f>
        <v>GFS</v>
      </c>
      <c r="C623" t="str" cm="1">
        <f t="array" ref="C623">IF(Interactions!F2826 = "", "", IFERROR(_xlfn.TEXTJOIN(",", TRUE, _xlfn._xlws.FILTER($A$5:$A$2214, $B$5:$B$2214 = Interactions!F2826)), "No Contacts"))</f>
        <v/>
      </c>
      <c r="D623" t="str" cm="1">
        <f t="array" ref="D623">IF($C623&lt;&gt;"", _xlfn.TEXTSPLIT($C623, ","), "")</f>
        <v/>
      </c>
    </row>
    <row r="624" spans="1:4">
      <c r="A624" t="str">
        <f>ContactsTable[[#This Row],[FULL NAME (FIRST, LAST)]]</f>
        <v>Dean Rapp</v>
      </c>
      <c r="B624" t="str">
        <f>ContactsTable[[#This Row],[Organizations (DropDown)]]</f>
        <v>GFS</v>
      </c>
      <c r="C624" t="str" cm="1">
        <f t="array" ref="C624">IF(Interactions!F2827 = "", "", IFERROR(_xlfn.TEXTJOIN(",", TRUE, _xlfn._xlws.FILTER($A$5:$A$2214, $B$5:$B$2214 = Interactions!F2827)), "No Contacts"))</f>
        <v/>
      </c>
      <c r="D624" t="str" cm="1">
        <f t="array" ref="D624">IF($C624&lt;&gt;"", _xlfn.TEXTSPLIT($C624, ","), "")</f>
        <v/>
      </c>
    </row>
    <row r="625" spans="1:4">
      <c r="A625" t="str">
        <f>ContactsTable[[#This Row],[FULL NAME (FIRST, LAST)]]</f>
        <v>Jennifer Fried</v>
      </c>
      <c r="B625" t="str">
        <f>ContactsTable[[#This Row],[Organizations (DropDown)]]</f>
        <v>Testa Produce</v>
      </c>
      <c r="C625" t="str" cm="1">
        <f t="array" ref="C625">IF(Interactions!F2828 = "", "", IFERROR(_xlfn.TEXTJOIN(",", TRUE, _xlfn._xlws.FILTER($A$5:$A$2214, $B$5:$B$2214 = Interactions!F2828)), "No Contacts"))</f>
        <v/>
      </c>
      <c r="D625" t="str" cm="1">
        <f t="array" ref="D625">IF($C625&lt;&gt;"", _xlfn.TEXTSPLIT($C625, ","), "")</f>
        <v/>
      </c>
    </row>
    <row r="626" spans="1:4">
      <c r="A626" t="str">
        <f>ContactsTable[[#This Row],[FULL NAME (FIRST, LAST)]]</f>
        <v>Kristen Hettinga</v>
      </c>
      <c r="B626" t="str">
        <f>ContactsTable[[#This Row],[Organizations (DropDown)]]</f>
        <v>Testa Produce</v>
      </c>
      <c r="C626" t="str" cm="1">
        <f t="array" ref="C626">IF(Interactions!F2829 = "", "", IFERROR(_xlfn.TEXTJOIN(",", TRUE, _xlfn._xlws.FILTER($A$5:$A$2214, $B$5:$B$2214 = Interactions!F2829)), "No Contacts"))</f>
        <v/>
      </c>
      <c r="D626" t="str" cm="1">
        <f t="array" ref="D626">IF($C626&lt;&gt;"", _xlfn.TEXTSPLIT($C626, ","), "")</f>
        <v/>
      </c>
    </row>
    <row r="627" spans="1:4">
      <c r="A627" t="str">
        <f>ContactsTable[[#This Row],[FULL NAME (FIRST, LAST)]]</f>
        <v>Chef Trevor</v>
      </c>
      <c r="B627" t="str">
        <f>ContactsTable[[#This Row],[Organizations (DropDown)]]</f>
        <v>Astor Club</v>
      </c>
      <c r="C627" t="str" cm="1">
        <f t="array" ref="C627">IF(Interactions!F2830 = "", "", IFERROR(_xlfn.TEXTJOIN(",", TRUE, _xlfn._xlws.FILTER($A$5:$A$2214, $B$5:$B$2214 = Interactions!F2830)), "No Contacts"))</f>
        <v/>
      </c>
      <c r="D627" t="str" cm="1">
        <f t="array" ref="D627">IF($C627&lt;&gt;"", _xlfn.TEXTSPLIT($C627, ","), "")</f>
        <v/>
      </c>
    </row>
    <row r="628" spans="1:4">
      <c r="A628" t="str">
        <f>ContactsTable[[#This Row],[FULL NAME (FIRST, LAST)]]</f>
        <v>Adam Bliter</v>
      </c>
      <c r="B628" t="str">
        <f>ContactsTable[[#This Row],[Organizations (DropDown)]]</f>
        <v>Astor Club</v>
      </c>
      <c r="C628" t="str" cm="1">
        <f t="array" ref="C628">IF(Interactions!F2831 = "", "", IFERROR(_xlfn.TEXTJOIN(",", TRUE, _xlfn._xlws.FILTER($A$5:$A$2214, $B$5:$B$2214 = Interactions!F2831)), "No Contacts"))</f>
        <v/>
      </c>
      <c r="D628" t="str" cm="1">
        <f t="array" ref="D628">IF($C628&lt;&gt;"", _xlfn.TEXTSPLIT($C628, ","), "")</f>
        <v/>
      </c>
    </row>
    <row r="629" spans="1:4">
      <c r="A629" t="str">
        <f>ContactsTable[[#This Row],[FULL NAME (FIRST, LAST)]]</f>
        <v>Chef Elton</v>
      </c>
      <c r="B629" t="str">
        <f>ContactsTable[[#This Row],[Organizations (DropDown)]]</f>
        <v>Fairmont Chicago</v>
      </c>
      <c r="C629" t="str" cm="1">
        <f t="array" ref="C629">IF(Interactions!F2832 = "", "", IFERROR(_xlfn.TEXTJOIN(",", TRUE, _xlfn._xlws.FILTER($A$5:$A$2214, $B$5:$B$2214 = Interactions!F2832)), "No Contacts"))</f>
        <v/>
      </c>
      <c r="D629" t="str" cm="1">
        <f t="array" ref="D629">IF($C629&lt;&gt;"", _xlfn.TEXTSPLIT($C629, ","), "")</f>
        <v/>
      </c>
    </row>
    <row r="630" spans="1:4">
      <c r="A630" t="str">
        <f>ContactsTable[[#This Row],[FULL NAME (FIRST, LAST)]]</f>
        <v>Chef Rachel</v>
      </c>
      <c r="B630" t="str">
        <f>ContactsTable[[#This Row],[Organizations (DropDown)]]</f>
        <v>The Caterist</v>
      </c>
      <c r="C630" t="str" cm="1">
        <f t="array" ref="C630">IF(Interactions!F2833 = "", "", IFERROR(_xlfn.TEXTJOIN(",", TRUE, _xlfn._xlws.FILTER($A$5:$A$2214, $B$5:$B$2214 = Interactions!F2833)), "No Contacts"))</f>
        <v/>
      </c>
      <c r="D630" t="str" cm="1">
        <f t="array" ref="D630">IF($C630&lt;&gt;"", _xlfn.TEXTSPLIT($C630, ","), "")</f>
        <v/>
      </c>
    </row>
    <row r="631" spans="1:4">
      <c r="A631" t="str">
        <f>ContactsTable[[#This Row],[FULL NAME (FIRST, LAST)]]</f>
        <v>Josh Owens</v>
      </c>
      <c r="B631" t="str">
        <f>ContactsTable[[#This Row],[Organizations (DropDown)]]</f>
        <v>The Caterist</v>
      </c>
      <c r="C631" t="str" cm="1">
        <f t="array" ref="C631">IF(Interactions!F2834 = "", "", IFERROR(_xlfn.TEXTJOIN(",", TRUE, _xlfn._xlws.FILTER($A$5:$A$2214, $B$5:$B$2214 = Interactions!F2834)), "No Contacts"))</f>
        <v/>
      </c>
      <c r="D631" t="str" cm="1">
        <f t="array" ref="D631">IF($C631&lt;&gt;"", _xlfn.TEXTSPLIT($C631, ","), "")</f>
        <v/>
      </c>
    </row>
    <row r="632" spans="1:4">
      <c r="A632" t="str">
        <f>ContactsTable[[#This Row],[FULL NAME (FIRST, LAST)]]</f>
        <v>Caroline Anderson</v>
      </c>
      <c r="B632" t="str">
        <f>ContactsTable[[#This Row],[Organizations (DropDown)]]</f>
        <v>Northern Hasserot</v>
      </c>
      <c r="C632" t="str" cm="1">
        <f t="array" ref="C632">IF(Interactions!F2835 = "", "", IFERROR(_xlfn.TEXTJOIN(",", TRUE, _xlfn._xlws.FILTER($A$5:$A$2214, $B$5:$B$2214 = Interactions!F2835)), "No Contacts"))</f>
        <v/>
      </c>
      <c r="D632" t="str" cm="1">
        <f t="array" ref="D632">IF($C632&lt;&gt;"", _xlfn.TEXTSPLIT($C632, ","), "")</f>
        <v/>
      </c>
    </row>
    <row r="633" spans="1:4">
      <c r="A633" t="str">
        <f>ContactsTable[[#This Row],[FULL NAME (FIRST, LAST)]]</f>
        <v>Robin Hadnett</v>
      </c>
      <c r="B633" t="str">
        <f>ContactsTable[[#This Row],[Organizations (DropDown)]]</f>
        <v>USF</v>
      </c>
      <c r="C633" t="str" cm="1">
        <f t="array" ref="C633">IF(Interactions!F2836 = "", "", IFERROR(_xlfn.TEXTJOIN(",", TRUE, _xlfn._xlws.FILTER($A$5:$A$2214, $B$5:$B$2214 = Interactions!F2836)), "No Contacts"))</f>
        <v/>
      </c>
      <c r="D633" t="str" cm="1">
        <f t="array" ref="D633">IF($C633&lt;&gt;"", _xlfn.TEXTSPLIT($C633, ","), "")</f>
        <v/>
      </c>
    </row>
    <row r="634" spans="1:4">
      <c r="A634" t="str">
        <f>ContactsTable[[#This Row],[FULL NAME (FIRST, LAST)]]</f>
        <v>Clifton Riddle</v>
      </c>
      <c r="B634" t="str">
        <f>ContactsTable[[#This Row],[Organizations (DropDown)]]</f>
        <v>USF</v>
      </c>
      <c r="C634" t="str" cm="1">
        <f t="array" ref="C634">IF(Interactions!F2837 = "", "", IFERROR(_xlfn.TEXTJOIN(",", TRUE, _xlfn._xlws.FILTER($A$5:$A$2214, $B$5:$B$2214 = Interactions!F2837)), "No Contacts"))</f>
        <v/>
      </c>
      <c r="D634" t="str" cm="1">
        <f t="array" ref="D634">IF($C634&lt;&gt;"", _xlfn.TEXTSPLIT($C634, ","), "")</f>
        <v/>
      </c>
    </row>
    <row r="635" spans="1:4">
      <c r="A635" t="str">
        <f>ContactsTable[[#This Row],[FULL NAME (FIRST, LAST)]]</f>
        <v>Catherine Bush</v>
      </c>
      <c r="B635" t="str">
        <f>ContactsTable[[#This Row],[Organizations (DropDown)]]</f>
        <v>USF</v>
      </c>
      <c r="C635" t="str" cm="1">
        <f t="array" ref="C635">IF(Interactions!F2838 = "", "", IFERROR(_xlfn.TEXTJOIN(",", TRUE, _xlfn._xlws.FILTER($A$5:$A$2214, $B$5:$B$2214 = Interactions!F2838)), "No Contacts"))</f>
        <v/>
      </c>
      <c r="D635" t="str" cm="1">
        <f t="array" ref="D635">IF($C635&lt;&gt;"", _xlfn.TEXTSPLIT($C635, ","), "")</f>
        <v/>
      </c>
    </row>
    <row r="636" spans="1:4">
      <c r="A636" t="str">
        <f>ContactsTable[[#This Row],[FULL NAME (FIRST, LAST)]]</f>
        <v>John Foster</v>
      </c>
      <c r="B636" t="str">
        <f>ContactsTable[[#This Row],[Organizations (DropDown)]]</f>
        <v>USF</v>
      </c>
      <c r="C636" t="str" cm="1">
        <f t="array" ref="C636">IF(Interactions!F2839 = "", "", IFERROR(_xlfn.TEXTJOIN(",", TRUE, _xlfn._xlws.FILTER($A$5:$A$2214, $B$5:$B$2214 = Interactions!F2839)), "No Contacts"))</f>
        <v/>
      </c>
      <c r="D636" t="str" cm="1">
        <f t="array" ref="D636">IF($C636&lt;&gt;"", _xlfn.TEXTSPLIT($C636, ","), "")</f>
        <v/>
      </c>
    </row>
    <row r="637" spans="1:4">
      <c r="A637" t="str">
        <f>ContactsTable[[#This Row],[FULL NAME (FIRST, LAST)]]</f>
        <v>Chef Paul</v>
      </c>
      <c r="B637" t="str">
        <f>ContactsTable[[#This Row],[Organizations (DropDown)]]</f>
        <v>Sunda New Asian</v>
      </c>
      <c r="C637" t="str" cm="1">
        <f t="array" ref="C637">IF(Interactions!F2840 = "", "", IFERROR(_xlfn.TEXTJOIN(",", TRUE, _xlfn._xlws.FILTER($A$5:$A$2214, $B$5:$B$2214 = Interactions!F2840)), "No Contacts"))</f>
        <v/>
      </c>
      <c r="D637" t="str" cm="1">
        <f t="array" ref="D637">IF($C637&lt;&gt;"", _xlfn.TEXTSPLIT($C637, ","), "")</f>
        <v/>
      </c>
    </row>
    <row r="638" spans="1:4">
      <c r="A638" t="str">
        <f>ContactsTable[[#This Row],[FULL NAME (FIRST, LAST)]]</f>
        <v>Rachel</v>
      </c>
      <c r="B638" t="str">
        <f>ContactsTable[[#This Row],[Organizations (DropDown)]]</f>
        <v>Picnic Digital Food Court</v>
      </c>
      <c r="C638" t="str" cm="1">
        <f t="array" ref="C638">IF(Interactions!F2841 = "", "", IFERROR(_xlfn.TEXTJOIN(",", TRUE, _xlfn._xlws.FILTER($A$5:$A$2214, $B$5:$B$2214 = Interactions!F2841)), "No Contacts"))</f>
        <v/>
      </c>
      <c r="D638" t="str" cm="1">
        <f t="array" ref="D638">IF($C638&lt;&gt;"", _xlfn.TEXTSPLIT($C638, ","), "")</f>
        <v/>
      </c>
    </row>
    <row r="639" spans="1:4">
      <c r="A639" t="str">
        <f>ContactsTable[[#This Row],[FULL NAME (FIRST, LAST)]]</f>
        <v>Kristen Hettinga</v>
      </c>
      <c r="B639" t="str">
        <f>ContactsTable[[#This Row],[Organizations (DropDown)]]</f>
        <v>Testa Produce</v>
      </c>
      <c r="C639" t="str" cm="1">
        <f t="array" ref="C639">IF(Interactions!F2842 = "", "", IFERROR(_xlfn.TEXTJOIN(",", TRUE, _xlfn._xlws.FILTER($A$5:$A$2214, $B$5:$B$2214 = Interactions!F2842)), "No Contacts"))</f>
        <v/>
      </c>
      <c r="D639" t="str" cm="1">
        <f t="array" ref="D639">IF($C639&lt;&gt;"", _xlfn.TEXTSPLIT($C639, ","), "")</f>
        <v/>
      </c>
    </row>
    <row r="640" spans="1:4">
      <c r="A640" t="str">
        <f>ContactsTable[[#This Row],[FULL NAME (FIRST, LAST)]]</f>
        <v>Chef Quoc</v>
      </c>
      <c r="B640" t="str">
        <f>ContactsTable[[#This Row],[Organizations (DropDown)]]</f>
        <v>Le Colonial</v>
      </c>
      <c r="C640" t="str" cm="1">
        <f t="array" ref="C640">IF(Interactions!F2843 = "", "", IFERROR(_xlfn.TEXTJOIN(",", TRUE, _xlfn._xlws.FILTER($A$5:$A$2214, $B$5:$B$2214 = Interactions!F2843)), "No Contacts"))</f>
        <v/>
      </c>
      <c r="D640" t="str" cm="1">
        <f t="array" ref="D640">IF($C640&lt;&gt;"", _xlfn.TEXTSPLIT($C640, ","), "")</f>
        <v/>
      </c>
    </row>
    <row r="641" spans="1:4">
      <c r="A641" t="str">
        <f>ContactsTable[[#This Row],[FULL NAME (FIRST, LAST)]]</f>
        <v>Chef Jason</v>
      </c>
      <c r="B641" t="str">
        <f>ContactsTable[[#This Row],[Organizations (DropDown)]]</f>
        <v>Gilt Bar</v>
      </c>
      <c r="C641" t="str" cm="1">
        <f t="array" ref="C641">IF(Interactions!F2844 = "", "", IFERROR(_xlfn.TEXTJOIN(",", TRUE, _xlfn._xlws.FILTER($A$5:$A$2214, $B$5:$B$2214 = Interactions!F2844)), "No Contacts"))</f>
        <v/>
      </c>
      <c r="D641" t="str" cm="1">
        <f t="array" ref="D641">IF($C641&lt;&gt;"", _xlfn.TEXTSPLIT($C641, ","), "")</f>
        <v/>
      </c>
    </row>
    <row r="642" spans="1:4">
      <c r="A642" t="str">
        <f>ContactsTable[[#This Row],[FULL NAME (FIRST, LAST)]]</f>
        <v>Chef Brendon</v>
      </c>
      <c r="B642" t="str">
        <f>ContactsTable[[#This Row],[Organizations (DropDown)]]</f>
        <v>Gilt Bar</v>
      </c>
      <c r="C642" t="str" cm="1">
        <f t="array" ref="C642">IF(Interactions!F2845 = "", "", IFERROR(_xlfn.TEXTJOIN(",", TRUE, _xlfn._xlws.FILTER($A$5:$A$2214, $B$5:$B$2214 = Interactions!F2845)), "No Contacts"))</f>
        <v/>
      </c>
      <c r="D642" t="str" cm="1">
        <f t="array" ref="D642">IF($C642&lt;&gt;"", _xlfn.TEXTSPLIT($C642, ","), "")</f>
        <v/>
      </c>
    </row>
    <row r="643" spans="1:4">
      <c r="A643" t="str">
        <f>ContactsTable[[#This Row],[FULL NAME (FIRST, LAST)]]</f>
        <v>Elaina Vazquez</v>
      </c>
      <c r="B643" t="str">
        <f>ContactsTable[[#This Row],[Organizations (DropDown)]]</f>
        <v>Towne &amp; Oak</v>
      </c>
      <c r="C643" t="str" cm="1">
        <f t="array" ref="C643">IF(Interactions!F2846 = "", "", IFERROR(_xlfn.TEXTJOIN(",", TRUE, _xlfn._xlws.FILTER($A$5:$A$2214, $B$5:$B$2214 = Interactions!F2846)), "No Contacts"))</f>
        <v/>
      </c>
      <c r="D643" t="str" cm="1">
        <f t="array" ref="D643">IF($C643&lt;&gt;"", _xlfn.TEXTSPLIT($C643, ","), "")</f>
        <v/>
      </c>
    </row>
    <row r="644" spans="1:4">
      <c r="A644" t="str">
        <f>ContactsTable[[#This Row],[FULL NAME (FIRST, LAST)]]</f>
        <v>Willy/Debbie</v>
      </c>
      <c r="B644" t="str">
        <f>ContactsTable[[#This Row],[Organizations (DropDown)]]</f>
        <v>LeTOUR</v>
      </c>
      <c r="C644" t="str" cm="1">
        <f t="array" ref="C644">IF(Interactions!F2847 = "", "", IFERROR(_xlfn.TEXTJOIN(",", TRUE, _xlfn._xlws.FILTER($A$5:$A$2214, $B$5:$B$2214 = Interactions!F2847)), "No Contacts"))</f>
        <v/>
      </c>
      <c r="D644" t="str" cm="1">
        <f t="array" ref="D644">IF($C644&lt;&gt;"", _xlfn.TEXTSPLIT($C644, ","), "")</f>
        <v/>
      </c>
    </row>
    <row r="645" spans="1:4">
      <c r="A645" t="str">
        <f>ContactsTable[[#This Row],[FULL NAME (FIRST, LAST)]]</f>
        <v>Angel</v>
      </c>
      <c r="B645" t="str">
        <f>ContactsTable[[#This Row],[Organizations (DropDown)]]</f>
        <v>Beatnik on the River</v>
      </c>
      <c r="C645" t="str" cm="1">
        <f t="array" ref="C645">IF(Interactions!F2848 = "", "", IFERROR(_xlfn.TEXTJOIN(",", TRUE, _xlfn._xlws.FILTER($A$5:$A$2214, $B$5:$B$2214 = Interactions!F2848)), "No Contacts"))</f>
        <v/>
      </c>
      <c r="D645" t="str" cm="1">
        <f t="array" ref="D645">IF($C645&lt;&gt;"", _xlfn.TEXTSPLIT($C645, ","), "")</f>
        <v/>
      </c>
    </row>
    <row r="646" spans="1:4">
      <c r="A646" t="str">
        <f>ContactsTable[[#This Row],[FULL NAME (FIRST, LAST)]]</f>
        <v>Louise, Aaron, Rachel</v>
      </c>
      <c r="B646" t="str">
        <f>ContactsTable[[#This Row],[Organizations (DropDown)]]</f>
        <v>The Dearborn</v>
      </c>
      <c r="C646" t="str" cm="1">
        <f t="array" ref="C646">IF(Interactions!F2849 = "", "", IFERROR(_xlfn.TEXTJOIN(",", TRUE, _xlfn._xlws.FILTER($A$5:$A$2214, $B$5:$B$2214 = Interactions!F2849)), "No Contacts"))</f>
        <v/>
      </c>
      <c r="D646" t="str" cm="1">
        <f t="array" ref="D646">IF($C646&lt;&gt;"", _xlfn.TEXTSPLIT($C646, ","), "")</f>
        <v/>
      </c>
    </row>
    <row r="647" spans="1:4">
      <c r="A647" t="str">
        <f>ContactsTable[[#This Row],[FULL NAME (FIRST, LAST)]]</f>
        <v>Sophie Plakias</v>
      </c>
      <c r="B647" t="str">
        <f>ContactsTable[[#This Row],[Organizations (DropDown)]]</f>
        <v>Nicky's Gyro's</v>
      </c>
      <c r="C647" t="str" cm="1">
        <f t="array" ref="C647">IF(Interactions!F2850 = "", "", IFERROR(_xlfn.TEXTJOIN(",", TRUE, _xlfn._xlws.FILTER($A$5:$A$2214, $B$5:$B$2214 = Interactions!F2850)), "No Contacts"))</f>
        <v/>
      </c>
      <c r="D647" t="str" cm="1">
        <f t="array" ref="D647">IF($C647&lt;&gt;"", _xlfn.TEXTSPLIT($C647, ","), "")</f>
        <v/>
      </c>
    </row>
    <row r="648" spans="1:4">
      <c r="A648" t="str">
        <f>ContactsTable[[#This Row],[FULL NAME (FIRST, LAST)]]</f>
        <v>Islam Gashi</v>
      </c>
      <c r="B648" t="str">
        <f>ContactsTable[[#This Row],[Organizations (DropDown)]]</f>
        <v>Indiana University</v>
      </c>
      <c r="C648" t="str" cm="1">
        <f t="array" ref="C648">IF(Interactions!F2851 = "", "", IFERROR(_xlfn.TEXTJOIN(",", TRUE, _xlfn._xlws.FILTER($A$5:$A$2214, $B$5:$B$2214 = Interactions!F2851)), "No Contacts"))</f>
        <v/>
      </c>
      <c r="D648" t="str" cm="1">
        <f t="array" ref="D648">IF($C648&lt;&gt;"", _xlfn.TEXTSPLIT($C648, ","), "")</f>
        <v/>
      </c>
    </row>
    <row r="649" spans="1:4">
      <c r="A649">
        <f>ContactsTable[[#This Row],[FULL NAME (FIRST, LAST)]]</f>
        <v>0</v>
      </c>
      <c r="B649" t="str">
        <f>ContactsTable[[#This Row],[Organizations (DropDown)]]</f>
        <v>Indiana University</v>
      </c>
      <c r="C649" t="str" cm="1">
        <f t="array" ref="C649">IF(Interactions!F2852 = "", "", IFERROR(_xlfn.TEXTJOIN(",", TRUE, _xlfn._xlws.FILTER($A$5:$A$2214, $B$5:$B$2214 = Interactions!F2852)), "No Contacts"))</f>
        <v/>
      </c>
      <c r="D649" t="str" cm="1">
        <f t="array" ref="D649">IF($C649&lt;&gt;"", _xlfn.TEXTSPLIT($C649, ","), "")</f>
        <v/>
      </c>
    </row>
    <row r="650" spans="1:4">
      <c r="A650" t="str">
        <f>ContactsTable[[#This Row],[FULL NAME (FIRST, LAST)]]</f>
        <v>"Missy" Melissa Schrader</v>
      </c>
      <c r="B650" t="str">
        <f>ContactsTable[[#This Row],[Organizations (DropDown)]]</f>
        <v>Kansas State University</v>
      </c>
      <c r="C650" t="str" cm="1">
        <f t="array" ref="C650">IF(Interactions!F2853 = "", "", IFERROR(_xlfn.TEXTJOIN(",", TRUE, _xlfn._xlws.FILTER($A$5:$A$2214, $B$5:$B$2214 = Interactions!F2853)), "No Contacts"))</f>
        <v/>
      </c>
      <c r="D650" t="str" cm="1">
        <f t="array" ref="D650">IF($C650&lt;&gt;"", _xlfn.TEXTSPLIT($C650, ","), "")</f>
        <v/>
      </c>
    </row>
    <row r="651" spans="1:4">
      <c r="A651" t="str">
        <f>ContactsTable[[#This Row],[FULL NAME (FIRST, LAST)]]</f>
        <v>Mary Molt</v>
      </c>
      <c r="B651" t="str">
        <f>ContactsTable[[#This Row],[Organizations (DropDown)]]</f>
        <v>Kansas State University</v>
      </c>
      <c r="C651" t="str" cm="1">
        <f t="array" ref="C651">IF(Interactions!F2854 = "", "", IFERROR(_xlfn.TEXTJOIN(",", TRUE, _xlfn._xlws.FILTER($A$5:$A$2214, $B$5:$B$2214 = Interactions!F2854)), "No Contacts"))</f>
        <v/>
      </c>
      <c r="D651" t="str" cm="1">
        <f t="array" ref="D651">IF($C651&lt;&gt;"", _xlfn.TEXTSPLIT($C651, ","), "")</f>
        <v/>
      </c>
    </row>
    <row r="652" spans="1:4">
      <c r="A652" t="str">
        <f>ContactsTable[[#This Row],[FULL NAME (FIRST, LAST)]]</f>
        <v>Kevin Cruz</v>
      </c>
      <c r="B652" t="str">
        <f>ContactsTable[[#This Row],[Organizations (DropDown)]]</f>
        <v>Michigan State University</v>
      </c>
      <c r="C652" t="str" cm="1">
        <f t="array" ref="C652">IF(Interactions!F2855 = "", "", IFERROR(_xlfn.TEXTJOIN(",", TRUE, _xlfn._xlws.FILTER($A$5:$A$2214, $B$5:$B$2214 = Interactions!F2855)), "No Contacts"))</f>
        <v/>
      </c>
      <c r="D652" t="str" cm="1">
        <f t="array" ref="D652">IF($C652&lt;&gt;"", _xlfn.TEXTSPLIT($C652, ","), "")</f>
        <v/>
      </c>
    </row>
    <row r="653" spans="1:4">
      <c r="A653" t="str">
        <f>ContactsTable[[#This Row],[FULL NAME (FIRST, LAST)]]</f>
        <v>Brenda Nelson</v>
      </c>
      <c r="B653" t="str">
        <f>ContactsTable[[#This Row],[Organizations (DropDown)]]</f>
        <v>Michigan State University</v>
      </c>
      <c r="C653" t="str" cm="1">
        <f t="array" ref="C653">IF(Interactions!F2856 = "", "", IFERROR(_xlfn.TEXTJOIN(",", TRUE, _xlfn._xlws.FILTER($A$5:$A$2214, $B$5:$B$2214 = Interactions!F2856)), "No Contacts"))</f>
        <v/>
      </c>
      <c r="D653" t="str" cm="1">
        <f t="array" ref="D653">IF($C653&lt;&gt;"", _xlfn.TEXTSPLIT($C653, ","), "")</f>
        <v/>
      </c>
    </row>
    <row r="654" spans="1:4">
      <c r="A654" t="str">
        <f>ContactsTable[[#This Row],[FULL NAME (FIRST, LAST)]]</f>
        <v>Rajeev Patgaonkar</v>
      </c>
      <c r="B654" t="str">
        <f>ContactsTable[[#This Row],[Organizations (DropDown)]]</f>
        <v>Michigan State University</v>
      </c>
      <c r="C654" t="str" cm="1">
        <f t="array" ref="C654">IF(Interactions!F2857 = "", "", IFERROR(_xlfn.TEXTJOIN(",", TRUE, _xlfn._xlws.FILTER($A$5:$A$2214, $B$5:$B$2214 = Interactions!F2857)), "No Contacts"))</f>
        <v/>
      </c>
      <c r="D654" t="str" cm="1">
        <f t="array" ref="D654">IF($C654&lt;&gt;"", _xlfn.TEXTSPLIT($C654, ","), "")</f>
        <v/>
      </c>
    </row>
    <row r="655" spans="1:4">
      <c r="A655" t="str">
        <f>ContactsTable[[#This Row],[FULL NAME (FIRST, LAST)]]</f>
        <v>Rebecca Selesky</v>
      </c>
      <c r="B655" t="str">
        <f>ContactsTable[[#This Row],[Organizations (DropDown)]]</f>
        <v>Michigan State University</v>
      </c>
      <c r="C655" t="str" cm="1">
        <f t="array" ref="C655">IF(Interactions!F2858 = "", "", IFERROR(_xlfn.TEXTJOIN(",", TRUE, _xlfn._xlws.FILTER($A$5:$A$2214, $B$5:$B$2214 = Interactions!F2858)), "No Contacts"))</f>
        <v/>
      </c>
      <c r="D655" t="str" cm="1">
        <f t="array" ref="D655">IF($C655&lt;&gt;"", _xlfn.TEXTSPLIT($C655, ","), "")</f>
        <v/>
      </c>
    </row>
    <row r="656" spans="1:4">
      <c r="A656" t="str">
        <f>ContactsTable[[#This Row],[FULL NAME (FIRST, LAST)]]</f>
        <v>Casey Rae</v>
      </c>
      <c r="B656" t="str">
        <f>ContactsTable[[#This Row],[Organizations (DropDown)]]</f>
        <v>Northwood</v>
      </c>
      <c r="C656" t="str" cm="1">
        <f t="array" ref="C656">IF(Interactions!F2859 = "", "", IFERROR(_xlfn.TEXTJOIN(",", TRUE, _xlfn._xlws.FILTER($A$5:$A$2214, $B$5:$B$2214 = Interactions!F2859)), "No Contacts"))</f>
        <v/>
      </c>
      <c r="D656" t="str" cm="1">
        <f t="array" ref="D656">IF($C656&lt;&gt;"", _xlfn.TEXTSPLIT($C656, ","), "")</f>
        <v/>
      </c>
    </row>
    <row r="657" spans="1:4">
      <c r="A657" t="str">
        <f>ContactsTable[[#This Row],[FULL NAME (FIRST, LAST)]]</f>
        <v>Mr. Eric Barker</v>
      </c>
      <c r="B657" t="str">
        <f>ContactsTable[[#This Row],[Organizations (DropDown)]]</f>
        <v>Northwood</v>
      </c>
      <c r="C657" t="str" cm="1">
        <f t="array" ref="C657">IF(Interactions!F2860 = "", "", IFERROR(_xlfn.TEXTJOIN(",", TRUE, _xlfn._xlws.FILTER($A$5:$A$2214, $B$5:$B$2214 = Interactions!F2860)), "No Contacts"))</f>
        <v/>
      </c>
      <c r="D657" t="str" cm="1">
        <f t="array" ref="D657">IF($C657&lt;&gt;"", _xlfn.TEXTSPLIT($C657, ","), "")</f>
        <v/>
      </c>
    </row>
    <row r="658" spans="1:4">
      <c r="A658" t="str">
        <f>ContactsTable[[#This Row],[FULL NAME (FIRST, LAST)]]</f>
        <v>Bin An</v>
      </c>
      <c r="B658" t="str">
        <f>ContactsTable[[#This Row],[Organizations (DropDown)]]</f>
        <v>Notre Dame</v>
      </c>
      <c r="C658" t="str" cm="1">
        <f t="array" ref="C658">IF(Interactions!F2861 = "", "", IFERROR(_xlfn.TEXTJOIN(",", TRUE, _xlfn._xlws.FILTER($A$5:$A$2214, $B$5:$B$2214 = Interactions!F2861)), "No Contacts"))</f>
        <v/>
      </c>
      <c r="D658" t="str" cm="1">
        <f t="array" ref="D658">IF($C658&lt;&gt;"", _xlfn.TEXTSPLIT($C658, ","), "")</f>
        <v/>
      </c>
    </row>
    <row r="659" spans="1:4">
      <c r="A659" t="str">
        <f>ContactsTable[[#This Row],[FULL NAME (FIRST, LAST)]]</f>
        <v>Eddie Hernandez</v>
      </c>
      <c r="B659" t="str">
        <f>ContactsTable[[#This Row],[Organizations (DropDown)]]</f>
        <v>Notre Dame</v>
      </c>
      <c r="C659" t="str" cm="1">
        <f t="array" ref="C659">IF(Interactions!F2862 = "", "", IFERROR(_xlfn.TEXTJOIN(",", TRUE, _xlfn._xlws.FILTER($A$5:$A$2214, $B$5:$B$2214 = Interactions!F2862)), "No Contacts"))</f>
        <v/>
      </c>
      <c r="D659" t="str" cm="1">
        <f t="array" ref="D659">IF($C659&lt;&gt;"", _xlfn.TEXTSPLIT($C659, ","), "")</f>
        <v/>
      </c>
    </row>
    <row r="660" spans="1:4">
      <c r="A660" t="str">
        <f>ContactsTable[[#This Row],[FULL NAME (FIRST, LAST)]]</f>
        <v>Matt Paisley</v>
      </c>
      <c r="B660" t="str">
        <f>ContactsTable[[#This Row],[Organizations (DropDown)]]</f>
        <v>Ohio University</v>
      </c>
      <c r="C660" t="str" cm="1">
        <f t="array" ref="C660">IF(Interactions!F2863 = "", "", IFERROR(_xlfn.TEXTJOIN(",", TRUE, _xlfn._xlws.FILTER($A$5:$A$2214, $B$5:$B$2214 = Interactions!F2863)), "No Contacts"))</f>
        <v/>
      </c>
      <c r="D660" t="str" cm="1">
        <f t="array" ref="D660">IF($C660&lt;&gt;"", _xlfn.TEXTSPLIT($C660, ","), "")</f>
        <v/>
      </c>
    </row>
    <row r="661" spans="1:4">
      <c r="A661" t="str">
        <f>ContactsTable[[#This Row],[FULL NAME (FIRST, LAST)]]</f>
        <v>Frank Pazzanese</v>
      </c>
      <c r="B661" t="str">
        <f>ContactsTable[[#This Row],[Organizations (DropDown)]]</f>
        <v>Ohio University</v>
      </c>
      <c r="C661" t="str" cm="1">
        <f t="array" ref="C661">IF(Interactions!F2864 = "", "", IFERROR(_xlfn.TEXTJOIN(",", TRUE, _xlfn._xlws.FILTER($A$5:$A$2214, $B$5:$B$2214 = Interactions!F2864)), "No Contacts"))</f>
        <v/>
      </c>
      <c r="D661" t="str" cm="1">
        <f t="array" ref="D661">IF($C661&lt;&gt;"", _xlfn.TEXTSPLIT($C661, ","), "")</f>
        <v/>
      </c>
    </row>
    <row r="662" spans="1:4">
      <c r="A662" t="str">
        <f>ContactsTable[[#This Row],[FULL NAME (FIRST, LAST)]]</f>
        <v>Sonny Rodriguez *</v>
      </c>
      <c r="B662" t="str">
        <f>ContactsTable[[#This Row],[Organizations (DropDown)]]</f>
        <v>Planeterians</v>
      </c>
      <c r="C662" t="str" cm="1">
        <f t="array" ref="C662">IF(Interactions!F2865 = "", "", IFERROR(_xlfn.TEXTJOIN(",", TRUE, _xlfn._xlws.FILTER($A$5:$A$2214, $B$5:$B$2214 = Interactions!F2865)), "No Contacts"))</f>
        <v/>
      </c>
      <c r="D662" t="str" cm="1">
        <f t="array" ref="D662">IF($C662&lt;&gt;"", _xlfn.TEXTSPLIT($C662, ","), "")</f>
        <v/>
      </c>
    </row>
    <row r="663" spans="1:4">
      <c r="A663" t="str">
        <f>ContactsTable[[#This Row],[FULL NAME (FIRST, LAST)]]</f>
        <v>Art Martinez</v>
      </c>
      <c r="B663" t="str">
        <f>ContactsTable[[#This Row],[Organizations (DropDown)]]</f>
        <v>St John's Universtiy</v>
      </c>
      <c r="C663" t="str" cm="1">
        <f t="array" ref="C663">IF(Interactions!F2866 = "", "", IFERROR(_xlfn.TEXTJOIN(",", TRUE, _xlfn._xlws.FILTER($A$5:$A$2214, $B$5:$B$2214 = Interactions!F2866)), "No Contacts"))</f>
        <v/>
      </c>
      <c r="D663" t="str" cm="1">
        <f t="array" ref="D663">IF($C663&lt;&gt;"", _xlfn.TEXTSPLIT($C663, ","), "")</f>
        <v/>
      </c>
    </row>
    <row r="664" spans="1:4">
      <c r="A664" t="str">
        <f>ContactsTable[[#This Row],[FULL NAME (FIRST, LAST)]]</f>
        <v>Anthony Finnestad</v>
      </c>
      <c r="B664" t="str">
        <f>ContactsTable[[#This Row],[Organizations (DropDown)]]</f>
        <v>St John's Universtiy</v>
      </c>
      <c r="C664" t="str" cm="1">
        <f t="array" ref="C664">IF(Interactions!F2867 = "", "", IFERROR(_xlfn.TEXTJOIN(",", TRUE, _xlfn._xlws.FILTER($A$5:$A$2214, $B$5:$B$2214 = Interactions!F2867)), "No Contacts"))</f>
        <v/>
      </c>
      <c r="D664" t="str" cm="1">
        <f t="array" ref="D664">IF($C664&lt;&gt;"", _xlfn.TEXTSPLIT($C664, ","), "")</f>
        <v/>
      </c>
    </row>
    <row r="665" spans="1:4">
      <c r="A665" t="str">
        <f>ContactsTable[[#This Row],[FULL NAME (FIRST, LAST)]]</f>
        <v>Mary Binsfeld</v>
      </c>
      <c r="B665" t="str">
        <f>ContactsTable[[#This Row],[Organizations (DropDown)]]</f>
        <v>St John's Universtiy</v>
      </c>
      <c r="C665" t="str" cm="1">
        <f t="array" ref="C665">IF(Interactions!F2868 = "", "", IFERROR(_xlfn.TEXTJOIN(",", TRUE, _xlfn._xlws.FILTER($A$5:$A$2214, $B$5:$B$2214 = Interactions!F2868)), "No Contacts"))</f>
        <v/>
      </c>
      <c r="D665" t="str" cm="1">
        <f t="array" ref="D665">IF($C665&lt;&gt;"", _xlfn.TEXTSPLIT($C665, ","), "")</f>
        <v/>
      </c>
    </row>
    <row r="666" spans="1:4">
      <c r="A666" t="str">
        <f>ContactsTable[[#This Row],[FULL NAME (FIRST, LAST)]]</f>
        <v>Naveen Rajagopal</v>
      </c>
      <c r="B666" t="str">
        <f>ContactsTable[[#This Row],[Organizations (DropDown)]]</f>
        <v>The Ohio State University</v>
      </c>
      <c r="C666" t="str" cm="1">
        <f t="array" ref="C666">IF(Interactions!F2869 = "", "", IFERROR(_xlfn.TEXTJOIN(",", TRUE, _xlfn._xlws.FILTER($A$5:$A$2214, $B$5:$B$2214 = Interactions!F2869)), "No Contacts"))</f>
        <v/>
      </c>
      <c r="D666" t="str" cm="1">
        <f t="array" ref="D666">IF($C666&lt;&gt;"", _xlfn.TEXTSPLIT($C666, ","), "")</f>
        <v/>
      </c>
    </row>
    <row r="667" spans="1:4">
      <c r="A667" t="str">
        <f>ContactsTable[[#This Row],[FULL NAME (FIRST, LAST)]]</f>
        <v>Jadii Joseph</v>
      </c>
      <c r="B667" t="str">
        <f>ContactsTable[[#This Row],[Organizations (DropDown)]]</f>
        <v>Tulane University</v>
      </c>
      <c r="C667" t="str" cm="1">
        <f t="array" ref="C667">IF(Interactions!F2870 = "", "", IFERROR(_xlfn.TEXTJOIN(",", TRUE, _xlfn._xlws.FILTER($A$5:$A$2214, $B$5:$B$2214 = Interactions!F2870)), "No Contacts"))</f>
        <v/>
      </c>
      <c r="D667" t="str" cm="1">
        <f t="array" ref="D667">IF($C667&lt;&gt;"", _xlfn.TEXTSPLIT($C667, ","), "")</f>
        <v/>
      </c>
    </row>
    <row r="668" spans="1:4">
      <c r="A668" t="str">
        <f>ContactsTable[[#This Row],[FULL NAME (FIRST, LAST)]]</f>
        <v>John Lange</v>
      </c>
      <c r="B668" t="str">
        <f>ContactsTable[[#This Row],[Organizations (DropDown)]]</f>
        <v>Tulane University</v>
      </c>
      <c r="C668" t="str" cm="1">
        <f t="array" ref="C668">IF(Interactions!F2871 = "", "", IFERROR(_xlfn.TEXTJOIN(",", TRUE, _xlfn._xlws.FILTER($A$5:$A$2214, $B$5:$B$2214 = Interactions!F2871)), "No Contacts"))</f>
        <v/>
      </c>
      <c r="D668" t="str" cm="1">
        <f t="array" ref="D668">IF($C668&lt;&gt;"", _xlfn.TEXTSPLIT($C668, ","), "")</f>
        <v/>
      </c>
    </row>
    <row r="669" spans="1:4">
      <c r="A669" t="str">
        <f>ContactsTable[[#This Row],[FULL NAME (FIRST, LAST)]]</f>
        <v>Sean McMahon</v>
      </c>
      <c r="B669" t="str">
        <f>ContactsTable[[#This Row],[Organizations (DropDown)]]</f>
        <v>Tulane University</v>
      </c>
      <c r="C669" t="str" cm="1">
        <f t="array" ref="C669">IF(Interactions!F2872 = "", "", IFERROR(_xlfn.TEXTJOIN(",", TRUE, _xlfn._xlws.FILTER($A$5:$A$2214, $B$5:$B$2214 = Interactions!F2872)), "No Contacts"))</f>
        <v/>
      </c>
      <c r="D669" t="str" cm="1">
        <f t="array" ref="D669">IF($C669&lt;&gt;"", _xlfn.TEXTSPLIT($C669, ","), "")</f>
        <v/>
      </c>
    </row>
    <row r="670" spans="1:4">
      <c r="A670" t="str">
        <f>ContactsTable[[#This Row],[FULL NAME (FIRST, LAST)]]</f>
        <v>Andrew Cook</v>
      </c>
      <c r="B670" t="str">
        <f>ContactsTable[[#This Row],[Organizations (DropDown)]]</f>
        <v>Tulane University - Aramark</v>
      </c>
      <c r="C670" t="str" cm="1">
        <f t="array" ref="C670">IF(Interactions!F2873 = "", "", IFERROR(_xlfn.TEXTJOIN(",", TRUE, _xlfn._xlws.FILTER($A$5:$A$2214, $B$5:$B$2214 = Interactions!F2873)), "No Contacts"))</f>
        <v/>
      </c>
      <c r="D670" t="str" cm="1">
        <f t="array" ref="D670">IF($C670&lt;&gt;"", _xlfn.TEXTSPLIT($C670, ","), "")</f>
        <v/>
      </c>
    </row>
    <row r="671" spans="1:4">
      <c r="A671" t="str">
        <f>ContactsTable[[#This Row],[FULL NAME (FIRST, LAST)]]</f>
        <v>Martin Folk</v>
      </c>
      <c r="B671" t="str">
        <f>ContactsTable[[#This Row],[Organizations (DropDown)]]</f>
        <v>University of Michigan</v>
      </c>
      <c r="C671" t="str" cm="1">
        <f t="array" ref="C671">IF(Interactions!F2874 = "", "", IFERROR(_xlfn.TEXTJOIN(",", TRUE, _xlfn._xlws.FILTER($A$5:$A$2214, $B$5:$B$2214 = Interactions!F2874)), "No Contacts"))</f>
        <v/>
      </c>
      <c r="D671" t="str" cm="1">
        <f t="array" ref="D671">IF($C671&lt;&gt;"", _xlfn.TEXTSPLIT($C671, ","), "")</f>
        <v/>
      </c>
    </row>
    <row r="672" spans="1:4">
      <c r="A672" t="str">
        <f>ContactsTable[[#This Row],[FULL NAME (FIRST, LAST)]]</f>
        <v>Chris Bernardi</v>
      </c>
      <c r="B672" t="str">
        <f>ContactsTable[[#This Row],[Organizations (DropDown)]]</f>
        <v>US Foods</v>
      </c>
      <c r="C672" t="str" cm="1">
        <f t="array" ref="C672">IF(Interactions!F2875 = "", "", IFERROR(_xlfn.TEXTJOIN(",", TRUE, _xlfn._xlws.FILTER($A$5:$A$2214, $B$5:$B$2214 = Interactions!F2875)), "No Contacts"))</f>
        <v/>
      </c>
      <c r="D672" t="str" cm="1">
        <f t="array" ref="D672">IF($C672&lt;&gt;"", _xlfn.TEXTSPLIT($C672, ","), "")</f>
        <v/>
      </c>
    </row>
    <row r="673" spans="1:4">
      <c r="A673" t="str">
        <f>ContactsTable[[#This Row],[FULL NAME (FIRST, LAST)]]</f>
        <v>Mr. Kyle Dearden</v>
      </c>
      <c r="B673" t="str">
        <f>ContactsTable[[#This Row],[Organizations (DropDown)]]</f>
        <v>US Foods</v>
      </c>
      <c r="C673" t="str" cm="1">
        <f t="array" ref="C673">IF(Interactions!F2876 = "", "", IFERROR(_xlfn.TEXTJOIN(",", TRUE, _xlfn._xlws.FILTER($A$5:$A$2214, $B$5:$B$2214 = Interactions!F2876)), "No Contacts"))</f>
        <v/>
      </c>
      <c r="D673" t="str" cm="1">
        <f t="array" ref="D673">IF($C673&lt;&gt;"", _xlfn.TEXTSPLIT($C673, ","), "")</f>
        <v/>
      </c>
    </row>
    <row r="674" spans="1:4">
      <c r="A674" t="str">
        <f>ContactsTable[[#This Row],[FULL NAME (FIRST, LAST)]]</f>
        <v>Mark David Garritson</v>
      </c>
      <c r="B674" t="str">
        <f>ContactsTable[[#This Row],[Organizations (DropDown)]]</f>
        <v>US Foods</v>
      </c>
      <c r="C674" t="str" cm="1">
        <f t="array" ref="C674">IF(Interactions!F2877 = "", "", IFERROR(_xlfn.TEXTJOIN(",", TRUE, _xlfn._xlws.FILTER($A$5:$A$2214, $B$5:$B$2214 = Interactions!F2877)), "No Contacts"))</f>
        <v/>
      </c>
      <c r="D674" t="str" cm="1">
        <f t="array" ref="D674">IF($C674&lt;&gt;"", _xlfn.TEXTSPLIT($C674, ","), "")</f>
        <v/>
      </c>
    </row>
    <row r="675" spans="1:4">
      <c r="A675" t="str">
        <f>ContactsTable[[#This Row],[FULL NAME (FIRST, LAST)]]</f>
        <v>Maurice Broughton</v>
      </c>
      <c r="B675" t="str">
        <f>ContactsTable[[#This Row],[Organizations (DropDown)]]</f>
        <v>US Foods</v>
      </c>
      <c r="C675" t="str" cm="1">
        <f t="array" ref="C675">IF(Interactions!F2878 = "", "", IFERROR(_xlfn.TEXTJOIN(",", TRUE, _xlfn._xlws.FILTER($A$5:$A$2214, $B$5:$B$2214 = Interactions!F2878)), "No Contacts"))</f>
        <v/>
      </c>
      <c r="D675" t="str" cm="1">
        <f t="array" ref="D675">IF($C675&lt;&gt;"", _xlfn.TEXTSPLIT($C675, ","), "")</f>
        <v/>
      </c>
    </row>
    <row r="676" spans="1:4">
      <c r="A676" t="str">
        <f>ContactsTable[[#This Row],[FULL NAME (FIRST, LAST)]]</f>
        <v>Mischa Collins</v>
      </c>
      <c r="B676" t="str">
        <f>ContactsTable[[#This Row],[Organizations (DropDown)]]</f>
        <v>US Foods</v>
      </c>
      <c r="C676" t="str" cm="1">
        <f t="array" ref="C676">IF(Interactions!F2879 = "", "", IFERROR(_xlfn.TEXTJOIN(",", TRUE, _xlfn._xlws.FILTER($A$5:$A$2214, $B$5:$B$2214 = Interactions!F2879)), "No Contacts"))</f>
        <v/>
      </c>
      <c r="D676" t="str" cm="1">
        <f t="array" ref="D676">IF($C676&lt;&gt;"", _xlfn.TEXTSPLIT($C676, ","), "")</f>
        <v/>
      </c>
    </row>
    <row r="677" spans="1:4">
      <c r="A677" t="str">
        <f>ContactsTable[[#This Row],[FULL NAME (FIRST, LAST)]]</f>
        <v>Dougles Best</v>
      </c>
      <c r="B677" t="str">
        <f>ContactsTable[[#This Row],[Organizations (DropDown)]]</f>
        <v>Vanderbilt University</v>
      </c>
      <c r="C677" t="str" cm="1">
        <f t="array" ref="C677">IF(Interactions!F2880 = "", "", IFERROR(_xlfn.TEXTJOIN(",", TRUE, _xlfn._xlws.FILTER($A$5:$A$2214, $B$5:$B$2214 = Interactions!F2880)), "No Contacts"))</f>
        <v/>
      </c>
      <c r="D677" t="str" cm="1">
        <f t="array" ref="D677">IF($C677&lt;&gt;"", _xlfn.TEXTSPLIT($C677, ","), "")</f>
        <v/>
      </c>
    </row>
    <row r="678" spans="1:4">
      <c r="A678" t="str">
        <f>ContactsTable[[#This Row],[FULL NAME (FIRST, LAST)]]</f>
        <v>Joshua Smith</v>
      </c>
      <c r="B678" t="str">
        <f>ContactsTable[[#This Row],[Organizations (DropDown)]]</f>
        <v>Vanderbilt University</v>
      </c>
      <c r="C678" t="str" cm="1">
        <f t="array" ref="C678">IF(Interactions!F2881 = "", "", IFERROR(_xlfn.TEXTJOIN(",", TRUE, _xlfn._xlws.FILTER($A$5:$A$2214, $B$5:$B$2214 = Interactions!F2881)), "No Contacts"))</f>
        <v/>
      </c>
      <c r="D678" t="str" cm="1">
        <f t="array" ref="D678">IF($C678&lt;&gt;"", _xlfn.TEXTSPLIT($C678, ","), "")</f>
        <v/>
      </c>
    </row>
    <row r="679" spans="1:4">
      <c r="A679" t="str">
        <f>ContactsTable[[#This Row],[FULL NAME (FIRST, LAST)]]</f>
        <v>Maria Portelli </v>
      </c>
      <c r="B679" t="str">
        <f>ContactsTable[[#This Row],[Organizations (DropDown)]]</f>
        <v>Vanderbilt University</v>
      </c>
      <c r="C679" t="str" cm="1">
        <f t="array" ref="C679">IF(Interactions!F2882 = "", "", IFERROR(_xlfn.TEXTJOIN(",", TRUE, _xlfn._xlws.FILTER($A$5:$A$2214, $B$5:$B$2214 = Interactions!F2882)), "No Contacts"))</f>
        <v/>
      </c>
      <c r="D679" t="str" cm="1">
        <f t="array" ref="D679">IF($C679&lt;&gt;"", _xlfn.TEXTSPLIT($C679, ","), "")</f>
        <v/>
      </c>
    </row>
    <row r="680" spans="1:4">
      <c r="A680" t="str">
        <f>ContactsTable[[#This Row],[FULL NAME (FIRST, LAST)]]</f>
        <v>Sean Carroll</v>
      </c>
      <c r="B680" t="str">
        <f>ContactsTable[[#This Row],[Organizations (DropDown)]]</f>
        <v>Vanderbilt University</v>
      </c>
      <c r="C680" t="str" cm="1">
        <f t="array" ref="C680">IF(Interactions!F2883 = "", "", IFERROR(_xlfn.TEXTJOIN(",", TRUE, _xlfn._xlws.FILTER($A$5:$A$2214, $B$5:$B$2214 = Interactions!F2883)), "No Contacts"))</f>
        <v/>
      </c>
      <c r="D680" t="str" cm="1">
        <f t="array" ref="D680">IF($C680&lt;&gt;"", _xlfn.TEXTSPLIT($C680, ","), "")</f>
        <v/>
      </c>
    </row>
    <row r="681" spans="1:4">
      <c r="A681" t="str">
        <f>ContactsTable[[#This Row],[FULL NAME (FIRST, LAST)]]</f>
        <v>Dan Ahern</v>
      </c>
      <c r="B681" t="str">
        <f>ContactsTable[[#This Row],[Organizations (DropDown)]]</f>
        <v>Washington State University</v>
      </c>
      <c r="C681" t="str" cm="1">
        <f t="array" ref="C681">IF(Interactions!F2884 = "", "", IFERROR(_xlfn.TEXTJOIN(",", TRUE, _xlfn._xlws.FILTER($A$5:$A$2214, $B$5:$B$2214 = Interactions!F2884)), "No Contacts"))</f>
        <v/>
      </c>
      <c r="D681" t="str" cm="1">
        <f t="array" ref="D681">IF($C681&lt;&gt;"", _xlfn.TEXTSPLIT($C681, ","), "")</f>
        <v/>
      </c>
    </row>
    <row r="682" spans="1:4">
      <c r="A682" t="str">
        <f>ContactsTable[[#This Row],[FULL NAME (FIRST, LAST)]]</f>
        <v>Howard Campbell</v>
      </c>
      <c r="B682" t="str">
        <f>ContactsTable[[#This Row],[Organizations (DropDown)]]</f>
        <v>Washington State University</v>
      </c>
      <c r="C682" t="str" cm="1">
        <f t="array" ref="C682">IF(Interactions!F2885 = "", "", IFERROR(_xlfn.TEXTJOIN(",", TRUE, _xlfn._xlws.FILTER($A$5:$A$2214, $B$5:$B$2214 = Interactions!F2885)), "No Contacts"))</f>
        <v/>
      </c>
      <c r="D682" t="str" cm="1">
        <f t="array" ref="D682">IF($C682&lt;&gt;"", _xlfn.TEXTSPLIT($C682, ","), "")</f>
        <v/>
      </c>
    </row>
    <row r="683" spans="1:4">
      <c r="A683" t="str">
        <f>ContactsTable[[#This Row],[FULL NAME (FIRST, LAST)]]</f>
        <v>Scott Banacka</v>
      </c>
      <c r="B683" t="str">
        <f>ContactsTable[[#This Row],[Organizations (DropDown)]]</f>
        <v>Raydia</v>
      </c>
      <c r="C683" t="str" cm="1">
        <f t="array" ref="C683">IF(Interactions!F2886 = "", "", IFERROR(_xlfn.TEXTJOIN(",", TRUE, _xlfn._xlws.FILTER($A$5:$A$2214, $B$5:$B$2214 = Interactions!F2886)), "No Contacts"))</f>
        <v/>
      </c>
      <c r="D683" t="str" cm="1">
        <f t="array" ref="D683">IF($C683&lt;&gt;"", _xlfn.TEXTSPLIT($C683, ","), "")</f>
        <v/>
      </c>
    </row>
    <row r="684" spans="1:4">
      <c r="A684" t="str">
        <f>ContactsTable[[#This Row],[FULL NAME (FIRST, LAST)]]</f>
        <v>Chef Andrew Caplinger</v>
      </c>
      <c r="B684" t="str">
        <f>ContactsTable[[#This Row],[Organizations (DropDown)]]</f>
        <v>Caplinger</v>
      </c>
      <c r="C684" t="str" cm="1">
        <f t="array" ref="C684">IF(Interactions!F2887 = "", "", IFERROR(_xlfn.TEXTJOIN(",", TRUE, _xlfn._xlws.FILTER($A$5:$A$2214, $B$5:$B$2214 = Interactions!F2887)), "No Contacts"))</f>
        <v/>
      </c>
      <c r="D684" t="str" cm="1">
        <f t="array" ref="D684">IF($C684&lt;&gt;"", _xlfn.TEXTSPLIT($C684, ","), "")</f>
        <v/>
      </c>
    </row>
    <row r="685" spans="1:4">
      <c r="A685" t="str">
        <f>ContactsTable[[#This Row],[FULL NAME (FIRST, LAST)]]</f>
        <v>Andrew Hubbell</v>
      </c>
      <c r="B685" t="str">
        <f>ContactsTable[[#This Row],[Organizations (DropDown)]]</f>
        <v>Yancey's Gastropub and Brewery</v>
      </c>
      <c r="C685" t="str" cm="1">
        <f t="array" ref="C685">IF(Interactions!F2888 = "", "", IFERROR(_xlfn.TEXTJOIN(",", TRUE, _xlfn._xlws.FILTER($A$5:$A$2214, $B$5:$B$2214 = Interactions!F2888)), "No Contacts"))</f>
        <v/>
      </c>
      <c r="D685" t="str" cm="1">
        <f t="array" ref="D685">IF($C685&lt;&gt;"", _xlfn.TEXTSPLIT($C685, ","), "")</f>
        <v/>
      </c>
    </row>
    <row r="686" spans="1:4">
      <c r="A686" t="str">
        <f>ContactsTable[[#This Row],[FULL NAME (FIRST, LAST)]]</f>
        <v>Johny Perez</v>
      </c>
      <c r="B686" t="str">
        <f>ContactsTable[[#This Row],[Organizations (DropDown)]]</f>
        <v>Spoke +Ivy</v>
      </c>
      <c r="C686" t="str" cm="1">
        <f t="array" ref="C686">IF(Interactions!F2889 = "", "", IFERROR(_xlfn.TEXTJOIN(",", TRUE, _xlfn._xlws.FILTER($A$5:$A$2214, $B$5:$B$2214 = Interactions!F2889)), "No Contacts"))</f>
        <v/>
      </c>
      <c r="D686" t="str" cm="1">
        <f t="array" ref="D686">IF($C686&lt;&gt;"", _xlfn.TEXTSPLIT($C686, ","), "")</f>
        <v/>
      </c>
    </row>
    <row r="687" spans="1:4">
      <c r="A687" t="str">
        <f>ContactsTable[[#This Row],[FULL NAME (FIRST, LAST)]]</f>
        <v>Johny Perez</v>
      </c>
      <c r="B687" t="str">
        <f>ContactsTable[[#This Row],[Organizations (DropDown)]]</f>
        <v>Papi's Pizza</v>
      </c>
      <c r="C687" t="str" cm="1">
        <f t="array" ref="C687">IF(Interactions!F2890 = "", "", IFERROR(_xlfn.TEXTJOIN(",", TRUE, _xlfn._xlws.FILTER($A$5:$A$2214, $B$5:$B$2214 = Interactions!F2890)), "No Contacts"))</f>
        <v/>
      </c>
      <c r="D687" t="str" cm="1">
        <f t="array" ref="D687">IF($C687&lt;&gt;"", _xlfn.TEXTSPLIT($C687, ","), "")</f>
        <v/>
      </c>
    </row>
    <row r="688" spans="1:4">
      <c r="A688" t="str">
        <f>ContactsTable[[#This Row],[FULL NAME (FIRST, LAST)]]</f>
        <v>Johny Perez</v>
      </c>
      <c r="B688" t="str">
        <f>ContactsTable[[#This Row],[Organizations (DropDown)]]</f>
        <v>MERCADITO</v>
      </c>
      <c r="C688" t="str" cm="1">
        <f t="array" ref="C688">IF(Interactions!F2891 = "", "", IFERROR(_xlfn.TEXTJOIN(",", TRUE, _xlfn._xlws.FILTER($A$5:$A$2214, $B$5:$B$2214 = Interactions!F2891)), "No Contacts"))</f>
        <v/>
      </c>
      <c r="D688" t="str" cm="1">
        <f t="array" ref="D688">IF($C688&lt;&gt;"", _xlfn.TEXTSPLIT($C688, ","), "")</f>
        <v/>
      </c>
    </row>
    <row r="689" spans="1:4">
      <c r="A689" t="str">
        <f>ContactsTable[[#This Row],[FULL NAME (FIRST, LAST)]]</f>
        <v>Johny Perez</v>
      </c>
      <c r="B689" t="str">
        <f>ContactsTable[[#This Row],[Organizations (DropDown)]]</f>
        <v>Ducky's</v>
      </c>
      <c r="C689" t="str" cm="1">
        <f t="array" ref="C689">IF(Interactions!F2892 = "", "", IFERROR(_xlfn.TEXTJOIN(",", TRUE, _xlfn._xlws.FILTER($A$5:$A$2214, $B$5:$B$2214 = Interactions!F2892)), "No Contacts"))</f>
        <v/>
      </c>
      <c r="D689" t="str" cm="1">
        <f t="array" ref="D689">IF($C689&lt;&gt;"", _xlfn.TEXTSPLIT($C689, ","), "")</f>
        <v/>
      </c>
    </row>
    <row r="690" spans="1:4">
      <c r="A690" t="str">
        <f>ContactsTable[[#This Row],[FULL NAME (FIRST, LAST)]]</f>
        <v>Tom Loventhal</v>
      </c>
      <c r="B690">
        <f>ContactsTable[[#This Row],[Organizations (DropDown)]]</f>
        <v>0</v>
      </c>
      <c r="C690" t="str" cm="1">
        <f t="array" ref="C690">IF(Interactions!F2893 = "", "", IFERROR(_xlfn.TEXTJOIN(",", TRUE, _xlfn._xlws.FILTER($A$5:$A$2214, $B$5:$B$2214 = Interactions!F2893)), "No Contacts"))</f>
        <v/>
      </c>
      <c r="D690" t="str" cm="1">
        <f t="array" ref="D690">IF($C690&lt;&gt;"", _xlfn.TEXTSPLIT($C690, ","), "")</f>
        <v/>
      </c>
    </row>
    <row r="691" spans="1:4">
      <c r="A691" t="str">
        <f>ContactsTable[[#This Row],[FULL NAME (FIRST, LAST)]]</f>
        <v>Chef Panos</v>
      </c>
      <c r="B691" t="str">
        <f>ContactsTable[[#This Row],[Organizations (DropDown)]]</f>
        <v>Avli</v>
      </c>
      <c r="C691" t="str" cm="1">
        <f t="array" ref="C691">IF(Interactions!F2894 = "", "", IFERROR(_xlfn.TEXTJOIN(",", TRUE, _xlfn._xlws.FILTER($A$5:$A$2214, $B$5:$B$2214 = Interactions!F2894)), "No Contacts"))</f>
        <v/>
      </c>
      <c r="D691" t="str" cm="1">
        <f t="array" ref="D691">IF($C691&lt;&gt;"", _xlfn.TEXTSPLIT($C691, ","), "")</f>
        <v/>
      </c>
    </row>
    <row r="692" spans="1:4">
      <c r="A692" t="str">
        <f>ContactsTable[[#This Row],[FULL NAME (FIRST, LAST)]]</f>
        <v>Raven Williams</v>
      </c>
      <c r="B692" t="str">
        <f>ContactsTable[[#This Row],[Organizations (DropDown)]]</f>
        <v>Honey Berry</v>
      </c>
      <c r="C692" t="str" cm="1">
        <f t="array" ref="C692">IF(Interactions!F2895 = "", "", IFERROR(_xlfn.TEXTJOIN(",", TRUE, _xlfn._xlws.FILTER($A$5:$A$2214, $B$5:$B$2214 = Interactions!F2895)), "No Contacts"))</f>
        <v/>
      </c>
      <c r="D692" t="str" cm="1">
        <f t="array" ref="D692">IF($C692&lt;&gt;"", _xlfn.TEXTSPLIT($C692, ","), "")</f>
        <v/>
      </c>
    </row>
    <row r="693" spans="1:4">
      <c r="A693" t="str">
        <f>ContactsTable[[#This Row],[FULL NAME (FIRST, LAST)]]</f>
        <v>Matt Smith</v>
      </c>
      <c r="B693" t="str">
        <f>ContactsTable[[#This Row],[Organizations (DropDown)]]</f>
        <v>Honey Berry</v>
      </c>
      <c r="C693" t="str" cm="1">
        <f t="array" ref="C693">IF(Interactions!F2896 = "", "", IFERROR(_xlfn.TEXTJOIN(",", TRUE, _xlfn._xlws.FILTER($A$5:$A$2214, $B$5:$B$2214 = Interactions!F2896)), "No Contacts"))</f>
        <v/>
      </c>
      <c r="D693" t="str" cm="1">
        <f t="array" ref="D693">IF($C693&lt;&gt;"", _xlfn.TEXTSPLIT($C693, ","), "")</f>
        <v/>
      </c>
    </row>
    <row r="694" spans="1:4">
      <c r="A694" t="str">
        <f>ContactsTable[[#This Row],[FULL NAME (FIRST, LAST)]]</f>
        <v>Matt, Eddie</v>
      </c>
      <c r="B694" t="str">
        <f>ContactsTable[[#This Row],[Organizations (DropDown)]]</f>
        <v>The Vig</v>
      </c>
      <c r="C694" t="str" cm="1">
        <f t="array" ref="C694">IF(Interactions!F2897 = "", "", IFERROR(_xlfn.TEXTJOIN(",", TRUE, _xlfn._xlws.FILTER($A$5:$A$2214, $B$5:$B$2214 = Interactions!F2897)), "No Contacts"))</f>
        <v/>
      </c>
      <c r="D694" t="str" cm="1">
        <f t="array" ref="D694">IF($C694&lt;&gt;"", _xlfn.TEXTSPLIT($C694, ","), "")</f>
        <v/>
      </c>
    </row>
    <row r="695" spans="1:4">
      <c r="A695" t="str">
        <f>ContactsTable[[#This Row],[FULL NAME (FIRST, LAST)]]</f>
        <v>josh Lundvell</v>
      </c>
      <c r="B695" t="str">
        <f>ContactsTable[[#This Row],[Organizations (DropDown)]]</f>
        <v>Wings Etc.</v>
      </c>
      <c r="C695" t="str" cm="1">
        <f t="array" ref="C695">IF(Interactions!F2898 = "", "", IFERROR(_xlfn.TEXTJOIN(",", TRUE, _xlfn._xlws.FILTER($A$5:$A$2214, $B$5:$B$2214 = Interactions!F2898)), "No Contacts"))</f>
        <v/>
      </c>
      <c r="D695" t="str" cm="1">
        <f t="array" ref="D695">IF($C695&lt;&gt;"", _xlfn.TEXTSPLIT($C695, ","), "")</f>
        <v/>
      </c>
    </row>
    <row r="696" spans="1:4">
      <c r="A696" t="str">
        <f>ContactsTable[[#This Row],[FULL NAME (FIRST, LAST)]]</f>
        <v>Chef Curd</v>
      </c>
      <c r="B696" t="str">
        <f>ContactsTable[[#This Row],[Organizations (DropDown)]]</f>
        <v>Teibel's</v>
      </c>
      <c r="C696" t="str" cm="1">
        <f t="array" ref="C696">IF(Interactions!F2899 = "", "", IFERROR(_xlfn.TEXTJOIN(",", TRUE, _xlfn._xlws.FILTER($A$5:$A$2214, $B$5:$B$2214 = Interactions!F2899)), "No Contacts"))</f>
        <v/>
      </c>
      <c r="D696" t="str" cm="1">
        <f t="array" ref="D696">IF($C696&lt;&gt;"", _xlfn.TEXTSPLIT($C696, ","), "")</f>
        <v/>
      </c>
    </row>
    <row r="697" spans="1:4">
      <c r="A697" t="str">
        <f>ContactsTable[[#This Row],[FULL NAME (FIRST, LAST)]]</f>
        <v>Andrew Hubbell</v>
      </c>
      <c r="B697" t="str">
        <f>ContactsTable[[#This Row],[Organizations (DropDown)]]</f>
        <v>Yancey's Gastropub and Brewery</v>
      </c>
      <c r="C697" t="str" cm="1">
        <f t="array" ref="C697">IF(Interactions!F2900 = "", "", IFERROR(_xlfn.TEXTJOIN(",", TRUE, _xlfn._xlws.FILTER($A$5:$A$2214, $B$5:$B$2214 = Interactions!F2900)), "No Contacts"))</f>
        <v/>
      </c>
      <c r="D697" t="str" cm="1">
        <f t="array" ref="D697">IF($C697&lt;&gt;"", _xlfn.TEXTSPLIT($C697, ","), "")</f>
        <v/>
      </c>
    </row>
    <row r="698" spans="1:4">
      <c r="A698" t="str">
        <f>ContactsTable[[#This Row],[FULL NAME (FIRST, LAST)]]</f>
        <v>Danny Williams</v>
      </c>
      <c r="B698" t="str">
        <f>ContactsTable[[#This Row],[Organizations (DropDown)]]</f>
        <v>Fine Arts Bistro</v>
      </c>
      <c r="C698" t="str" cm="1">
        <f t="array" ref="C698">IF(Interactions!F2901 = "", "", IFERROR(_xlfn.TEXTJOIN(",", TRUE, _xlfn._xlws.FILTER($A$5:$A$2214, $B$5:$B$2214 = Interactions!F2901)), "No Contacts"))</f>
        <v/>
      </c>
      <c r="D698" t="str" cm="1">
        <f t="array" ref="D698">IF($C698&lt;&gt;"", _xlfn.TEXTSPLIT($C698, ","), "")</f>
        <v/>
      </c>
    </row>
    <row r="699" spans="1:4">
      <c r="A699" t="str">
        <f>ContactsTable[[#This Row],[FULL NAME (FIRST, LAST)]]</f>
        <v>Chef Marcus</v>
      </c>
      <c r="B699" t="str">
        <f>ContactsTable[[#This Row],[Organizations (DropDown)]]</f>
        <v>Willow Oaks Golf Club</v>
      </c>
      <c r="C699" t="str" cm="1">
        <f t="array" ref="C699">IF(Interactions!F2902 = "", "", IFERROR(_xlfn.TEXTJOIN(",", TRUE, _xlfn._xlws.FILTER($A$5:$A$2214, $B$5:$B$2214 = Interactions!F2902)), "No Contacts"))</f>
        <v/>
      </c>
      <c r="D699" t="str" cm="1">
        <f t="array" ref="D699">IF($C699&lt;&gt;"", _xlfn.TEXTSPLIT($C699, ","), "")</f>
        <v/>
      </c>
    </row>
    <row r="700" spans="1:4">
      <c r="A700" t="str">
        <f>ContactsTable[[#This Row],[FULL NAME (FIRST, LAST)]]</f>
        <v>Chef Jarrod</v>
      </c>
      <c r="B700" t="str">
        <f>ContactsTable[[#This Row],[Organizations (DropDown)]]</f>
        <v>Olde Stone Country Club</v>
      </c>
      <c r="C700" t="str" cm="1">
        <f t="array" ref="C700">IF(Interactions!F2903 = "", "", IFERROR(_xlfn.TEXTJOIN(",", TRUE, _xlfn._xlws.FILTER($A$5:$A$2214, $B$5:$B$2214 = Interactions!F2903)), "No Contacts"))</f>
        <v/>
      </c>
      <c r="D700" t="str" cm="1">
        <f t="array" ref="D700">IF($C700&lt;&gt;"", _xlfn.TEXTSPLIT($C700, ","), "")</f>
        <v/>
      </c>
    </row>
    <row r="701" spans="1:4">
      <c r="A701" t="str">
        <f>ContactsTable[[#This Row],[FULL NAME (FIRST, LAST)]]</f>
        <v>Tommy Rhodes</v>
      </c>
      <c r="B701" t="str">
        <f>ContactsTable[[#This Row],[Organizations (DropDown)]]</f>
        <v>Barefoot Republic Camp</v>
      </c>
      <c r="C701" t="str" cm="1">
        <f t="array" ref="C701">IF(Interactions!F2904 = "", "", IFERROR(_xlfn.TEXTJOIN(",", TRUE, _xlfn._xlws.FILTER($A$5:$A$2214, $B$5:$B$2214 = Interactions!F2904)), "No Contacts"))</f>
        <v/>
      </c>
      <c r="D701" t="str" cm="1">
        <f t="array" ref="D701">IF($C701&lt;&gt;"", _xlfn.TEXTSPLIT($C701, ","), "")</f>
        <v/>
      </c>
    </row>
    <row r="702" spans="1:4">
      <c r="A702" t="str">
        <f>ContactsTable[[#This Row],[FULL NAME (FIRST, LAST)]]</f>
        <v>terry and shannon</v>
      </c>
      <c r="B702" t="str">
        <f>ContactsTable[[#This Row],[Organizations (DropDown)]]</f>
        <v>Classic Cafe</v>
      </c>
      <c r="C702" t="str" cm="1">
        <f t="array" ref="C702">IF(Interactions!F2905 = "", "", IFERROR(_xlfn.TEXTJOIN(",", TRUE, _xlfn._xlws.FILTER($A$5:$A$2214, $B$5:$B$2214 = Interactions!F2905)), "No Contacts"))</f>
        <v/>
      </c>
      <c r="D702" t="str" cm="1">
        <f t="array" ref="D702">IF($C702&lt;&gt;"", _xlfn.TEXTSPLIT($C702, ","), "")</f>
        <v/>
      </c>
    </row>
    <row r="703" spans="1:4">
      <c r="A703" t="str">
        <f>ContactsTable[[#This Row],[FULL NAME (FIRST, LAST)]]</f>
        <v>Hannah Russell</v>
      </c>
      <c r="B703" t="str">
        <f>ContactsTable[[#This Row],[Organizations (DropDown)]]</f>
        <v>Vette City Catering(BG Hot Rods Milb)</v>
      </c>
      <c r="C703" t="str" cm="1">
        <f t="array" ref="C703">IF(Interactions!F2906 = "", "", IFERROR(_xlfn.TEXTJOIN(",", TRUE, _xlfn._xlws.FILTER($A$5:$A$2214, $B$5:$B$2214 = Interactions!F2906)), "No Contacts"))</f>
        <v/>
      </c>
      <c r="D703" t="str" cm="1">
        <f t="array" ref="D703">IF($C703&lt;&gt;"", _xlfn.TEXTSPLIT($C703, ","), "")</f>
        <v/>
      </c>
    </row>
    <row r="704" spans="1:4">
      <c r="A704" t="str">
        <f>ContactsTable[[#This Row],[FULL NAME (FIRST, LAST)]]</f>
        <v>Jae Craycraft</v>
      </c>
      <c r="B704" t="str">
        <f>ContactsTable[[#This Row],[Organizations (DropDown)]]</f>
        <v>PFG Reinhart BG House</v>
      </c>
      <c r="C704" t="str" cm="1">
        <f t="array" ref="C704">IF(Interactions!F2907 = "", "", IFERROR(_xlfn.TEXTJOIN(",", TRUE, _xlfn._xlws.FILTER($A$5:$A$2214, $B$5:$B$2214 = Interactions!F2907)), "No Contacts"))</f>
        <v/>
      </c>
      <c r="D704" t="str" cm="1">
        <f t="array" ref="D704">IF($C704&lt;&gt;"", _xlfn.TEXTSPLIT($C704, ","), "")</f>
        <v/>
      </c>
    </row>
    <row r="705" spans="1:4">
      <c r="A705" t="str">
        <f>ContactsTable[[#This Row],[FULL NAME (FIRST, LAST)]]</f>
        <v>Traci Greenup</v>
      </c>
      <c r="B705" t="str">
        <f>ContactsTable[[#This Row],[Organizations (DropDown)]]</f>
        <v>HT Hackney(Paducah)</v>
      </c>
      <c r="C705" t="str" cm="1">
        <f t="array" ref="C705">IF(Interactions!F2908 = "", "", IFERROR(_xlfn.TEXTJOIN(",", TRUE, _xlfn._xlws.FILTER($A$5:$A$2214, $B$5:$B$2214 = Interactions!F2908)), "No Contacts"))</f>
        <v/>
      </c>
      <c r="D705" t="str" cm="1">
        <f t="array" ref="D705">IF($C705&lt;&gt;"", _xlfn.TEXTSPLIT($C705, ","), "")</f>
        <v/>
      </c>
    </row>
    <row r="706" spans="1:4">
      <c r="A706" t="str">
        <f>ContactsTable[[#This Row],[FULL NAME (FIRST, LAST)]]</f>
        <v>Edgar Maldonado</v>
      </c>
      <c r="B706" t="str">
        <f>ContactsTable[[#This Row],[Organizations (DropDown)]]</f>
        <v>CRS One Source</v>
      </c>
      <c r="C706" t="str" cm="1">
        <f t="array" ref="C706">IF(Interactions!F2909 = "", "", IFERROR(_xlfn.TEXTJOIN(",", TRUE, _xlfn._xlws.FILTER($A$5:$A$2214, $B$5:$B$2214 = Interactions!F2909)), "No Contacts"))</f>
        <v/>
      </c>
      <c r="D706" t="str" cm="1">
        <f t="array" ref="D706">IF($C706&lt;&gt;"", _xlfn.TEXTSPLIT($C706, ","), "")</f>
        <v/>
      </c>
    </row>
    <row r="707" spans="1:4">
      <c r="A707" t="str">
        <f>ContactsTable[[#This Row],[FULL NAME (FIRST, LAST)]]</f>
        <v>Robert(Bo) Ghee</v>
      </c>
      <c r="B707" t="str">
        <f>ContactsTable[[#This Row],[Organizations (DropDown)]]</f>
        <v>Sysco(BG/Nashville)</v>
      </c>
      <c r="C707" t="str" cm="1">
        <f t="array" ref="C707">IF(Interactions!F2910 = "", "", IFERROR(_xlfn.TEXTJOIN(",", TRUE, _xlfn._xlws.FILTER($A$5:$A$2214, $B$5:$B$2214 = Interactions!F2910)), "No Contacts"))</f>
        <v/>
      </c>
      <c r="D707" t="str" cm="1">
        <f t="array" ref="D707">IF($C707&lt;&gt;"", _xlfn.TEXTSPLIT($C707, ","), "")</f>
        <v/>
      </c>
    </row>
    <row r="708" spans="1:4">
      <c r="A708" t="str">
        <f>ContactsTable[[#This Row],[FULL NAME (FIRST, LAST)]]</f>
        <v>Gary Shelton</v>
      </c>
      <c r="B708" t="str">
        <f>ContactsTable[[#This Row],[Organizations (DropDown)]]</f>
        <v>PFG Reinhart BG House</v>
      </c>
      <c r="C708" t="str" cm="1">
        <f t="array" ref="C708">IF(Interactions!F2911 = "", "", IFERROR(_xlfn.TEXTJOIN(",", TRUE, _xlfn._xlws.FILTER($A$5:$A$2214, $B$5:$B$2214 = Interactions!F2911)), "No Contacts"))</f>
        <v/>
      </c>
      <c r="D708" t="str" cm="1">
        <f t="array" ref="D708">IF($C708&lt;&gt;"", _xlfn.TEXTSPLIT($C708, ","), "")</f>
        <v/>
      </c>
    </row>
    <row r="709" spans="1:4">
      <c r="A709" t="str">
        <f>ContactsTable[[#This Row],[FULL NAME (FIRST, LAST)]]</f>
        <v>Mark Burkhalter</v>
      </c>
      <c r="B709" t="str">
        <f>ContactsTable[[#This Row],[Organizations (DropDown)]]</f>
        <v>gfs</v>
      </c>
      <c r="C709" t="str" cm="1">
        <f t="array" ref="C709">IF(Interactions!F2912 = "", "", IFERROR(_xlfn.TEXTJOIN(",", TRUE, _xlfn._xlws.FILTER($A$5:$A$2214, $B$5:$B$2214 = Interactions!F2912)), "No Contacts"))</f>
        <v/>
      </c>
      <c r="D709" t="str" cm="1">
        <f t="array" ref="D709">IF($C709&lt;&gt;"", _xlfn.TEXTSPLIT($C709, ","), "")</f>
        <v/>
      </c>
    </row>
    <row r="710" spans="1:4">
      <c r="A710" t="str">
        <f>ContactsTable[[#This Row],[FULL NAME (FIRST, LAST)]]</f>
        <v>Shawn Duggan</v>
      </c>
      <c r="B710" t="str">
        <f>ContactsTable[[#This Row],[Organizations (DropDown)]]</f>
        <v>PFG Reinhart BG House</v>
      </c>
      <c r="C710" t="str" cm="1">
        <f t="array" ref="C710">IF(Interactions!F2913 = "", "", IFERROR(_xlfn.TEXTJOIN(",", TRUE, _xlfn._xlws.FILTER($A$5:$A$2214, $B$5:$B$2214 = Interactions!F2913)), "No Contacts"))</f>
        <v/>
      </c>
      <c r="D710" t="str" cm="1">
        <f t="array" ref="D710">IF($C710&lt;&gt;"", _xlfn.TEXTSPLIT($C710, ","), "")</f>
        <v/>
      </c>
    </row>
    <row r="711" spans="1:4">
      <c r="A711" t="str">
        <f>ContactsTable[[#This Row],[FULL NAME (FIRST, LAST)]]</f>
        <v>Jason Roller</v>
      </c>
      <c r="B711" t="str">
        <f>ContactsTable[[#This Row],[Organizations (DropDown)]]</f>
        <v>Quest (Wright State University)</v>
      </c>
      <c r="C711" t="str" cm="1">
        <f t="array" ref="C711">IF(Interactions!F2914 = "", "", IFERROR(_xlfn.TEXTJOIN(",", TRUE, _xlfn._xlws.FILTER($A$5:$A$2214, $B$5:$B$2214 = Interactions!F2914)), "No Contacts"))</f>
        <v/>
      </c>
      <c r="D711" t="str" cm="1">
        <f t="array" ref="D711">IF($C711&lt;&gt;"", _xlfn.TEXTSPLIT($C711, ","), "")</f>
        <v/>
      </c>
    </row>
    <row r="712" spans="1:4">
      <c r="A712" t="str">
        <f>ContactsTable[[#This Row],[FULL NAME (FIRST, LAST)]]</f>
        <v>Virginia Quintanilla</v>
      </c>
      <c r="B712" t="str">
        <f>ContactsTable[[#This Row],[Organizations (DropDown)]]</f>
        <v>DTM DISTRIBUTORS, INC.</v>
      </c>
      <c r="C712" t="str" cm="1">
        <f t="array" ref="C712">IF(Interactions!F2915 = "", "", IFERROR(_xlfn.TEXTJOIN(",", TRUE, _xlfn._xlws.FILTER($A$5:$A$2214, $B$5:$B$2214 = Interactions!F2915)), "No Contacts"))</f>
        <v/>
      </c>
      <c r="D712" t="str" cm="1">
        <f t="array" ref="D712">IF($C712&lt;&gt;"", _xlfn.TEXTSPLIT($C712, ","), "")</f>
        <v/>
      </c>
    </row>
    <row r="713" spans="1:4">
      <c r="A713" t="str">
        <f>ContactsTable[[#This Row],[FULL NAME (FIRST, LAST)]]</f>
        <v>jack Gilbertson</v>
      </c>
      <c r="B713" t="str">
        <f>ContactsTable[[#This Row],[Organizations (DropDown)]]</f>
        <v>Al Peake amd Sons</v>
      </c>
      <c r="C713" t="str" cm="1">
        <f t="array" ref="C713">IF(Interactions!F2916 = "", "", IFERROR(_xlfn.TEXTJOIN(",", TRUE, _xlfn._xlws.FILTER($A$5:$A$2214, $B$5:$B$2214 = Interactions!F2916)), "No Contacts"))</f>
        <v/>
      </c>
      <c r="D713" t="str" cm="1">
        <f t="array" ref="D713">IF($C713&lt;&gt;"", _xlfn.TEXTSPLIT($C713, ","), "")</f>
        <v/>
      </c>
    </row>
    <row r="714" spans="1:4">
      <c r="A714" t="str">
        <f>ContactsTable[[#This Row],[FULL NAME (FIRST, LAST)]]</f>
        <v>Joe Ihl</v>
      </c>
      <c r="B714" t="str">
        <f>ContactsTable[[#This Row],[Organizations (DropDown)]]</f>
        <v>Gordon Food Service</v>
      </c>
      <c r="C714" t="str" cm="1">
        <f t="array" ref="C714">IF(Interactions!F2917 = "", "", IFERROR(_xlfn.TEXTJOIN(",", TRUE, _xlfn._xlws.FILTER($A$5:$A$2214, $B$5:$B$2214 = Interactions!F2917)), "No Contacts"))</f>
        <v/>
      </c>
      <c r="D714" t="str" cm="1">
        <f t="array" ref="D714">IF($C714&lt;&gt;"", _xlfn.TEXTSPLIT($C714, ","), "")</f>
        <v/>
      </c>
    </row>
    <row r="715" spans="1:4">
      <c r="A715" t="str">
        <f>ContactsTable[[#This Row],[FULL NAME (FIRST, LAST)]]</f>
        <v>Freddy Sheir</v>
      </c>
      <c r="B715" t="str">
        <f>ContactsTable[[#This Row],[Organizations (DropDown)]]</f>
        <v>Gordon Food Service</v>
      </c>
      <c r="C715" t="str" cm="1">
        <f t="array" ref="C715">IF(Interactions!F2918 = "", "", IFERROR(_xlfn.TEXTJOIN(",", TRUE, _xlfn._xlws.FILTER($A$5:$A$2214, $B$5:$B$2214 = Interactions!F2918)), "No Contacts"))</f>
        <v/>
      </c>
      <c r="D715" t="str" cm="1">
        <f t="array" ref="D715">IF($C715&lt;&gt;"", _xlfn.TEXTSPLIT($C715, ","), "")</f>
        <v/>
      </c>
    </row>
    <row r="716" spans="1:4">
      <c r="A716" t="str">
        <f>ContactsTable[[#This Row],[FULL NAME (FIRST, LAST)]]</f>
        <v>Chad Bruinslott</v>
      </c>
      <c r="B716" t="str">
        <f>ContactsTable[[#This Row],[Organizations (DropDown)]]</f>
        <v>Gordon Food Service</v>
      </c>
      <c r="C716" t="str" cm="1">
        <f t="array" ref="C716">IF(Interactions!F2919 = "", "", IFERROR(_xlfn.TEXTJOIN(",", TRUE, _xlfn._xlws.FILTER($A$5:$A$2214, $B$5:$B$2214 = Interactions!F2919)), "No Contacts"))</f>
        <v/>
      </c>
      <c r="D716" t="str" cm="1">
        <f t="array" ref="D716">IF($C716&lt;&gt;"", _xlfn.TEXTSPLIT($C716, ","), "")</f>
        <v/>
      </c>
    </row>
    <row r="717" spans="1:4">
      <c r="A717" t="str">
        <f>ContactsTable[[#This Row],[FULL NAME (FIRST, LAST)]]</f>
        <v>Erin Rogers</v>
      </c>
      <c r="B717" t="str">
        <f>ContactsTable[[#This Row],[Organizations (DropDown)]]</f>
        <v>Gordon Food Service</v>
      </c>
      <c r="C717" t="str" cm="1">
        <f t="array" ref="C717">IF(Interactions!F2920 = "", "", IFERROR(_xlfn.TEXTJOIN(",", TRUE, _xlfn._xlws.FILTER($A$5:$A$2214, $B$5:$B$2214 = Interactions!F2920)), "No Contacts"))</f>
        <v/>
      </c>
      <c r="D717" t="str" cm="1">
        <f t="array" ref="D717">IF($C717&lt;&gt;"", _xlfn.TEXTSPLIT($C717, ","), "")</f>
        <v/>
      </c>
    </row>
    <row r="718" spans="1:4">
      <c r="A718" t="str">
        <f>ContactsTable[[#This Row],[FULL NAME (FIRST, LAST)]]</f>
        <v>Brittany Bradley</v>
      </c>
      <c r="B718" t="str">
        <f>ContactsTable[[#This Row],[Organizations (DropDown)]]</f>
        <v>Gordon Food Service</v>
      </c>
      <c r="C718" t="str" cm="1">
        <f t="array" ref="C718">IF(Interactions!F2921 = "", "", IFERROR(_xlfn.TEXTJOIN(",", TRUE, _xlfn._xlws.FILTER($A$5:$A$2214, $B$5:$B$2214 = Interactions!F2921)), "No Contacts"))</f>
        <v/>
      </c>
      <c r="D718" t="str" cm="1">
        <f t="array" ref="D718">IF($C718&lt;&gt;"", _xlfn.TEXTSPLIT($C718, ","), "")</f>
        <v/>
      </c>
    </row>
    <row r="719" spans="1:4">
      <c r="A719" t="str">
        <f>ContactsTable[[#This Row],[FULL NAME (FIRST, LAST)]]</f>
        <v>Kevin Skukalek</v>
      </c>
      <c r="B719" t="str">
        <f>ContactsTable[[#This Row],[Organizations (DropDown)]]</f>
        <v>Gordon Food Service</v>
      </c>
      <c r="C719" t="str" cm="1">
        <f t="array" ref="C719">IF(Interactions!F2922 = "", "", IFERROR(_xlfn.TEXTJOIN(",", TRUE, _xlfn._xlws.FILTER($A$5:$A$2214, $B$5:$B$2214 = Interactions!F2922)), "No Contacts"))</f>
        <v/>
      </c>
      <c r="D719" t="str" cm="1">
        <f t="array" ref="D719">IF($C719&lt;&gt;"", _xlfn.TEXTSPLIT($C719, ","), "")</f>
        <v/>
      </c>
    </row>
    <row r="720" spans="1:4">
      <c r="A720" t="str">
        <f>ContactsTable[[#This Row],[FULL NAME (FIRST, LAST)]]</f>
        <v>Chef Leslie Irvin</v>
      </c>
      <c r="B720" t="str">
        <f>ContactsTable[[#This Row],[Organizations (DropDown)]]</f>
        <v>Charř 'd Brourbon Kitchen +Bar</v>
      </c>
      <c r="C720" t="str" cm="1">
        <f t="array" ref="C720">IF(Interactions!F2923 = "", "", IFERROR(_xlfn.TEXTJOIN(",", TRUE, _xlfn._xlws.FILTER($A$5:$A$2214, $B$5:$B$2214 = Interactions!F2923)), "No Contacts"))</f>
        <v/>
      </c>
      <c r="D720" t="str" cm="1">
        <f t="array" ref="D720">IF($C720&lt;&gt;"", _xlfn.TEXTSPLIT($C720, ","), "")</f>
        <v/>
      </c>
    </row>
    <row r="721" spans="1:4">
      <c r="A721" t="str">
        <f>ContactsTable[[#This Row],[FULL NAME (FIRST, LAST)]]</f>
        <v>Joe Smith</v>
      </c>
      <c r="B721" t="str">
        <f>ContactsTable[[#This Row],[Organizations (DropDown)]]</f>
        <v>Silver Spring House</v>
      </c>
      <c r="C721" t="str" cm="1">
        <f t="array" ref="C721">IF(Interactions!F2924 = "", "", IFERROR(_xlfn.TEXTJOIN(",", TRUE, _xlfn._xlws.FILTER($A$5:$A$2214, $B$5:$B$2214 = Interactions!F2924)), "No Contacts"))</f>
        <v/>
      </c>
      <c r="D721" t="str" cm="1">
        <f t="array" ref="D721">IF($C721&lt;&gt;"", _xlfn.TEXTSPLIT($C721, ","), "")</f>
        <v/>
      </c>
    </row>
    <row r="722" spans="1:4">
      <c r="A722" t="str">
        <f>ContactsTable[[#This Row],[FULL NAME (FIRST, LAST)]]</f>
        <v>Matt Dalicandro</v>
      </c>
      <c r="B722" t="str">
        <f>ContactsTable[[#This Row],[Organizations (DropDown)]]</f>
        <v>Gordon Food Service</v>
      </c>
      <c r="C722" t="str" cm="1">
        <f t="array" ref="C722">IF(Interactions!F2925 = "", "", IFERROR(_xlfn.TEXTJOIN(",", TRUE, _xlfn._xlws.FILTER($A$5:$A$2214, $B$5:$B$2214 = Interactions!F2925)), "No Contacts"))</f>
        <v/>
      </c>
      <c r="D722" t="str" cm="1">
        <f t="array" ref="D722">IF($C722&lt;&gt;"", _xlfn.TEXTSPLIT($C722, ","), "")</f>
        <v/>
      </c>
    </row>
    <row r="723" spans="1:4">
      <c r="A723" t="str">
        <f>ContactsTable[[#This Row],[FULL NAME (FIRST, LAST)]]</f>
        <v>Joan Bauman</v>
      </c>
      <c r="B723" t="str">
        <f>ContactsTable[[#This Row],[Organizations (DropDown)]]</f>
        <v>University of Dayton</v>
      </c>
      <c r="C723" t="str" cm="1">
        <f t="array" ref="C723">IF(Interactions!F2926 = "", "", IFERROR(_xlfn.TEXTJOIN(",", TRUE, _xlfn._xlws.FILTER($A$5:$A$2214, $B$5:$B$2214 = Interactions!F2926)), "No Contacts"))</f>
        <v/>
      </c>
      <c r="D723" t="str" cm="1">
        <f t="array" ref="D723">IF($C723&lt;&gt;"", _xlfn.TEXTSPLIT($C723, ","), "")</f>
        <v/>
      </c>
    </row>
    <row r="724" spans="1:4">
      <c r="A724" t="str">
        <f>ContactsTable[[#This Row],[FULL NAME (FIRST, LAST)]]</f>
        <v>Ben Flores</v>
      </c>
      <c r="B724" t="str">
        <f>ContactsTable[[#This Row],[Organizations (DropDown)]]</f>
        <v>The Ohio State University</v>
      </c>
      <c r="C724" t="str" cm="1">
        <f t="array" ref="C724">IF(Interactions!F2927 = "", "", IFERROR(_xlfn.TEXTJOIN(",", TRUE, _xlfn._xlws.FILTER($A$5:$A$2214, $B$5:$B$2214 = Interactions!F2927)), "No Contacts"))</f>
        <v/>
      </c>
      <c r="D724" t="str" cm="1">
        <f t="array" ref="D724">IF($C724&lt;&gt;"", _xlfn.TEXTSPLIT($C724, ","), "")</f>
        <v/>
      </c>
    </row>
    <row r="725" spans="1:4">
      <c r="A725" t="str">
        <f>ContactsTable[[#This Row],[FULL NAME (FIRST, LAST)]]</f>
        <v>John Lathrop</v>
      </c>
      <c r="B725" t="str">
        <f>ContactsTable[[#This Row],[Organizations (DropDown)]]</f>
        <v>The Blackwell Inn</v>
      </c>
      <c r="C725" t="str" cm="1">
        <f t="array" ref="C725">IF(Interactions!F2928 = "", "", IFERROR(_xlfn.TEXTJOIN(",", TRUE, _xlfn._xlws.FILTER($A$5:$A$2214, $B$5:$B$2214 = Interactions!F2928)), "No Contacts"))</f>
        <v/>
      </c>
      <c r="D725" t="str" cm="1">
        <f t="array" ref="D725">IF($C725&lt;&gt;"", _xlfn.TEXTSPLIT($C725, ","), "")</f>
        <v/>
      </c>
    </row>
    <row r="726" spans="1:4">
      <c r="A726" t="str">
        <f>ContactsTable[[#This Row],[FULL NAME (FIRST, LAST)]]</f>
        <v>Jack Gridley</v>
      </c>
      <c r="B726" t="str">
        <f>ContactsTable[[#This Row],[Organizations (DropDown)]]</f>
        <v>Dorthy Lane Market</v>
      </c>
      <c r="C726" t="str" cm="1">
        <f t="array" ref="C726">IF(Interactions!F2929 = "", "", IFERROR(_xlfn.TEXTJOIN(",", TRUE, _xlfn._xlws.FILTER($A$5:$A$2214, $B$5:$B$2214 = Interactions!F2929)), "No Contacts"))</f>
        <v/>
      </c>
      <c r="D726" t="str" cm="1">
        <f t="array" ref="D726">IF($C726&lt;&gt;"", _xlfn.TEXTSPLIT($C726, ","), "")</f>
        <v/>
      </c>
    </row>
    <row r="727" spans="1:4">
      <c r="A727" t="str">
        <f>ContactsTable[[#This Row],[FULL NAME (FIRST, LAST)]]</f>
        <v>Larry Adkisson</v>
      </c>
      <c r="B727" t="str">
        <f>ContactsTable[[#This Row],[Organizations (DropDown)]]</f>
        <v>Milano's Pizza,Subs and Taps</v>
      </c>
      <c r="C727" t="str" cm="1">
        <f t="array" ref="C727">IF(Interactions!F2930 = "", "", IFERROR(_xlfn.TEXTJOIN(",", TRUE, _xlfn._xlws.FILTER($A$5:$A$2214, $B$5:$B$2214 = Interactions!F2930)), "No Contacts"))</f>
        <v/>
      </c>
      <c r="D727" t="str" cm="1">
        <f t="array" ref="D727">IF($C727&lt;&gt;"", _xlfn.TEXTSPLIT($C727, ","), "")</f>
        <v/>
      </c>
    </row>
    <row r="728" spans="1:4">
      <c r="A728" t="str">
        <f>ContactsTable[[#This Row],[FULL NAME (FIRST, LAST)]]</f>
        <v>Renata Irving</v>
      </c>
      <c r="B728" t="str">
        <f>ContactsTable[[#This Row],[Organizations (DropDown)]]</f>
        <v>Cameron Mitchell restaurant group</v>
      </c>
      <c r="C728" t="str" cm="1">
        <f t="array" ref="C728">IF(Interactions!F2931 = "", "", IFERROR(_xlfn.TEXTJOIN(",", TRUE, _xlfn._xlws.FILTER($A$5:$A$2214, $B$5:$B$2214 = Interactions!F2931)), "No Contacts"))</f>
        <v/>
      </c>
      <c r="D728" t="str" cm="1">
        <f t="array" ref="D728">IF($C728&lt;&gt;"", _xlfn.TEXTSPLIT($C728, ","), "")</f>
        <v/>
      </c>
    </row>
    <row r="729" spans="1:4">
      <c r="A729" t="str">
        <f>ContactsTable[[#This Row],[FULL NAME (FIRST, LAST)]]</f>
        <v>Alec Bayman</v>
      </c>
      <c r="B729" t="str">
        <f>ContactsTable[[#This Row],[Organizations (DropDown)]]</f>
        <v>Tin Caps Milb Team Fort Wayne</v>
      </c>
      <c r="C729" t="str" cm="1">
        <f t="array" ref="C729">IF(Interactions!F2932 = "", "", IFERROR(_xlfn.TEXTJOIN(",", TRUE, _xlfn._xlws.FILTER($A$5:$A$2214, $B$5:$B$2214 = Interactions!F2932)), "No Contacts"))</f>
        <v/>
      </c>
      <c r="D729" t="str" cm="1">
        <f t="array" ref="D729">IF($C729&lt;&gt;"", _xlfn.TEXTSPLIT($C729, ","), "")</f>
        <v/>
      </c>
    </row>
    <row r="730" spans="1:4">
      <c r="A730" t="str">
        <f>ContactsTable[[#This Row],[FULL NAME (FIRST, LAST)]]</f>
        <v>Jim Kokoowski</v>
      </c>
      <c r="B730" t="str">
        <f>ContactsTable[[#This Row],[Organizations (DropDown)]]</f>
        <v>Greco PA</v>
      </c>
      <c r="C730" t="str" cm="1">
        <f t="array" ref="C730">IF(Interactions!F2933 = "", "", IFERROR(_xlfn.TEXTJOIN(",", TRUE, _xlfn._xlws.FILTER($A$5:$A$2214, $B$5:$B$2214 = Interactions!F2933)), "No Contacts"))</f>
        <v/>
      </c>
      <c r="D730" t="str" cm="1">
        <f t="array" ref="D730">IF($C730&lt;&gt;"", _xlfn.TEXTSPLIT($C730, ","), "")</f>
        <v/>
      </c>
    </row>
    <row r="731" spans="1:4">
      <c r="A731" t="str">
        <f>ContactsTable[[#This Row],[FULL NAME (FIRST, LAST)]]</f>
        <v>Nathan Williamson</v>
      </c>
      <c r="B731" t="str">
        <f>ContactsTable[[#This Row],[Organizations (DropDown)]]</f>
        <v>Greco PA</v>
      </c>
      <c r="C731" t="str" cm="1">
        <f t="array" ref="C731">IF(Interactions!F2934 = "", "", IFERROR(_xlfn.TEXTJOIN(",", TRUE, _xlfn._xlws.FILTER($A$5:$A$2214, $B$5:$B$2214 = Interactions!F2934)), "No Contacts"))</f>
        <v/>
      </c>
      <c r="D731" t="str" cm="1">
        <f t="array" ref="D731">IF($C731&lt;&gt;"", _xlfn.TEXTSPLIT($C731, ","), "")</f>
        <v/>
      </c>
    </row>
    <row r="732" spans="1:4">
      <c r="A732" t="str">
        <f>ContactsTable[[#This Row],[FULL NAME (FIRST, LAST)]]</f>
        <v>Gavin Federico</v>
      </c>
      <c r="B732" t="str">
        <f>ContactsTable[[#This Row],[Organizations (DropDown)]]</f>
        <v>Greco PA</v>
      </c>
      <c r="C732" t="str" cm="1">
        <f t="array" ref="C732">IF(Interactions!F2935 = "", "", IFERROR(_xlfn.TEXTJOIN(",", TRUE, _xlfn._xlws.FILTER($A$5:$A$2214, $B$5:$B$2214 = Interactions!F2935)), "No Contacts"))</f>
        <v/>
      </c>
      <c r="D732" t="str" cm="1">
        <f t="array" ref="D732">IF($C732&lt;&gt;"", _xlfn.TEXTSPLIT($C732, ","), "")</f>
        <v/>
      </c>
    </row>
    <row r="733" spans="1:4">
      <c r="A733" t="str">
        <f>ContactsTable[[#This Row],[FULL NAME (FIRST, LAST)]]</f>
        <v>Maranda Thompson</v>
      </c>
      <c r="B733" t="str">
        <f>ContactsTable[[#This Row],[Organizations (DropDown)]]</f>
        <v>Gordon Food Service</v>
      </c>
      <c r="C733" t="str" cm="1">
        <f t="array" ref="C733">IF(Interactions!F2936 = "", "", IFERROR(_xlfn.TEXTJOIN(",", TRUE, _xlfn._xlws.FILTER($A$5:$A$2214, $B$5:$B$2214 = Interactions!F2936)), "No Contacts"))</f>
        <v/>
      </c>
      <c r="D733" t="str" cm="1">
        <f t="array" ref="D733">IF($C733&lt;&gt;"", _xlfn.TEXTSPLIT($C733, ","), "")</f>
        <v/>
      </c>
    </row>
    <row r="734" spans="1:4">
      <c r="A734" t="str">
        <f>ContactsTable[[#This Row],[FULL NAME (FIRST, LAST)]]</f>
        <v>Lauren Vanryn</v>
      </c>
      <c r="B734" t="str">
        <f>ContactsTable[[#This Row],[Organizations (DropDown)]]</f>
        <v>Gordon Food Service</v>
      </c>
      <c r="C734" t="str" cm="1">
        <f t="array" ref="C734">IF(Interactions!F2937 = "", "", IFERROR(_xlfn.TEXTJOIN(",", TRUE, _xlfn._xlws.FILTER($A$5:$A$2214, $B$5:$B$2214 = Interactions!F2937)), "No Contacts"))</f>
        <v/>
      </c>
      <c r="D734" t="str" cm="1">
        <f t="array" ref="D734">IF($C734&lt;&gt;"", _xlfn.TEXTSPLIT($C734, ","), "")</f>
        <v/>
      </c>
    </row>
    <row r="735" spans="1:4">
      <c r="A735" t="str">
        <f>ContactsTable[[#This Row],[FULL NAME (FIRST, LAST)]]</f>
        <v>Chef Gaetano</v>
      </c>
      <c r="B735" t="str">
        <f>ContactsTable[[#This Row],[Organizations (DropDown)]]</f>
        <v>Direct Food Service</v>
      </c>
      <c r="C735" t="str" cm="1">
        <f t="array" ref="C735">IF(Interactions!F2938 = "", "", IFERROR(_xlfn.TEXTJOIN(",", TRUE, _xlfn._xlws.FILTER($A$5:$A$2214, $B$5:$B$2214 = Interactions!F2938)), "No Contacts"))</f>
        <v/>
      </c>
      <c r="D735" t="str" cm="1">
        <f t="array" ref="D735">IF($C735&lt;&gt;"", _xlfn.TEXTSPLIT($C735, ","), "")</f>
        <v/>
      </c>
    </row>
    <row r="736" spans="1:4">
      <c r="A736" t="str">
        <f>ContactsTable[[#This Row],[FULL NAME (FIRST, LAST)]]</f>
        <v>Brad</v>
      </c>
      <c r="B736" t="str">
        <f>ContactsTable[[#This Row],[Organizations (DropDown)]]</f>
        <v>Wicks</v>
      </c>
      <c r="C736" t="str" cm="1">
        <f t="array" ref="C736">IF(Interactions!F2939 = "", "", IFERROR(_xlfn.TEXTJOIN(",", TRUE, _xlfn._xlws.FILTER($A$5:$A$2214, $B$5:$B$2214 = Interactions!F2939)), "No Contacts"))</f>
        <v/>
      </c>
      <c r="D736" t="str" cm="1">
        <f t="array" ref="D736">IF($C736&lt;&gt;"", _xlfn.TEXTSPLIT($C736, ","), "")</f>
        <v/>
      </c>
    </row>
    <row r="737" spans="1:4">
      <c r="A737" t="str">
        <f>ContactsTable[[#This Row],[FULL NAME (FIRST, LAST)]]</f>
        <v>henry</v>
      </c>
      <c r="B737" t="str">
        <f>ContactsTable[[#This Row],[Organizations (DropDown)]]</f>
        <v>salt of the earth</v>
      </c>
      <c r="C737" t="str" cm="1">
        <f t="array" ref="C737">IF(Interactions!F2940 = "", "", IFERROR(_xlfn.TEXTJOIN(",", TRUE, _xlfn._xlws.FILTER($A$5:$A$2214, $B$5:$B$2214 = Interactions!F2940)), "No Contacts"))</f>
        <v/>
      </c>
      <c r="D737" t="str" cm="1">
        <f t="array" ref="D737">IF($C737&lt;&gt;"", _xlfn.TEXTSPLIT($C737, ","), "")</f>
        <v/>
      </c>
    </row>
    <row r="738" spans="1:4">
      <c r="A738" t="str">
        <f>ContactsTable[[#This Row],[FULL NAME (FIRST, LAST)]]</f>
        <v>limdsay</v>
      </c>
      <c r="B738" t="str">
        <f>ContactsTable[[#This Row],[Organizations (DropDown)]]</f>
        <v>saugataco</v>
      </c>
      <c r="C738" t="str" cm="1">
        <f t="array" ref="C738">IF(Interactions!F2941 = "", "", IFERROR(_xlfn.TEXTJOIN(",", TRUE, _xlfn._xlws.FILTER($A$5:$A$2214, $B$5:$B$2214 = Interactions!F2941)), "No Contacts"))</f>
        <v/>
      </c>
      <c r="D738" t="str" cm="1">
        <f t="array" ref="D738">IF($C738&lt;&gt;"", _xlfn.TEXTSPLIT($C738, ","), "")</f>
        <v/>
      </c>
    </row>
    <row r="739" spans="1:4">
      <c r="A739" t="str">
        <f>ContactsTable[[#This Row],[FULL NAME (FIRST, LAST)]]</f>
        <v>matt\</v>
      </c>
      <c r="B739" t="str">
        <f>ContactsTable[[#This Row],[Organizations (DropDown)]]</f>
        <v>mali</v>
      </c>
      <c r="C739" t="str" cm="1">
        <f t="array" ref="C739">IF(Interactions!F2942 = "", "", IFERROR(_xlfn.TEXTJOIN(",", TRUE, _xlfn._xlws.FILTER($A$5:$A$2214, $B$5:$B$2214 = Interactions!F2942)), "No Contacts"))</f>
        <v/>
      </c>
      <c r="D739" t="str" cm="1">
        <f t="array" ref="D739">IF($C739&lt;&gt;"", _xlfn.TEXTSPLIT($C739, ","), "")</f>
        <v/>
      </c>
    </row>
    <row r="740" spans="1:4">
      <c r="A740" t="str">
        <f>ContactsTable[[#This Row],[FULL NAME (FIRST, LAST)]]</f>
        <v>russ</v>
      </c>
      <c r="B740" t="str">
        <f>ContactsTable[[#This Row],[Organizations (DropDown)]]</f>
        <v>Russ</v>
      </c>
      <c r="C740" t="str" cm="1">
        <f t="array" ref="C740">IF(Interactions!F2943 = "", "", IFERROR(_xlfn.TEXTJOIN(",", TRUE, _xlfn._xlws.FILTER($A$5:$A$2214, $B$5:$B$2214 = Interactions!F2943)), "No Contacts"))</f>
        <v/>
      </c>
      <c r="D740" t="str" cm="1">
        <f t="array" ref="D740">IF($C740&lt;&gt;"", _xlfn.TEXTSPLIT($C740, ","), "")</f>
        <v/>
      </c>
    </row>
    <row r="741" spans="1:4">
      <c r="A741" t="str">
        <f>ContactsTable[[#This Row],[FULL NAME (FIRST, LAST)]]</f>
        <v>alex wagner</v>
      </c>
      <c r="B741" t="str">
        <f>ContactsTable[[#This Row],[Organizations (DropDown)]]</f>
        <v>Gordon Food Service</v>
      </c>
      <c r="C741" t="str" cm="1">
        <f t="array" ref="C741">IF(Interactions!F2944 = "", "", IFERROR(_xlfn.TEXTJOIN(",", TRUE, _xlfn._xlws.FILTER($A$5:$A$2214, $B$5:$B$2214 = Interactions!F2944)), "No Contacts"))</f>
        <v/>
      </c>
      <c r="D741" t="str" cm="1">
        <f t="array" ref="D741">IF($C741&lt;&gt;"", _xlfn.TEXTSPLIT($C741, ","), "")</f>
        <v/>
      </c>
    </row>
    <row r="742" spans="1:4">
      <c r="A742" t="str">
        <f>ContactsTable[[#This Row],[FULL NAME (FIRST, LAST)]]</f>
        <v>Aric Nichols</v>
      </c>
      <c r="B742" t="str">
        <f>ContactsTable[[#This Row],[Organizations (DropDown)]]</f>
        <v>Gordon Food Service</v>
      </c>
      <c r="C742" t="str" cm="1">
        <f t="array" ref="C742">IF(Interactions!F2945 = "", "", IFERROR(_xlfn.TEXTJOIN(",", TRUE, _xlfn._xlws.FILTER($A$5:$A$2214, $B$5:$B$2214 = Interactions!F2945)), "No Contacts"))</f>
        <v/>
      </c>
      <c r="D742" t="str" cm="1">
        <f t="array" ref="D742">IF($C742&lt;&gt;"", _xlfn.TEXTSPLIT($C742, ","), "")</f>
        <v/>
      </c>
    </row>
    <row r="743" spans="1:4">
      <c r="A743" t="str">
        <f>ContactsTable[[#This Row],[FULL NAME (FIRST, LAST)]]</f>
        <v>Martin Hart</v>
      </c>
      <c r="B743" t="str">
        <f>ContactsTable[[#This Row],[Organizations (DropDown)]]</f>
        <v>Gordon Food Service</v>
      </c>
      <c r="C743" t="str" cm="1">
        <f t="array" ref="C743">IF(Interactions!F2946 = "", "", IFERROR(_xlfn.TEXTJOIN(",", TRUE, _xlfn._xlws.FILTER($A$5:$A$2214, $B$5:$B$2214 = Interactions!F2946)), "No Contacts"))</f>
        <v/>
      </c>
      <c r="D743" t="str" cm="1">
        <f t="array" ref="D743">IF($C743&lt;&gt;"", _xlfn.TEXTSPLIT($C743, ","), "")</f>
        <v/>
      </c>
    </row>
    <row r="744" spans="1:4">
      <c r="A744" t="str">
        <f>ContactsTable[[#This Row],[FULL NAME (FIRST, LAST)]]</f>
        <v>Erin</v>
      </c>
      <c r="B744" t="str">
        <f>ContactsTable[[#This Row],[Organizations (DropDown)]]</f>
        <v>Culinary Misfits</v>
      </c>
      <c r="C744" t="str" cm="1">
        <f t="array" ref="C744">IF(Interactions!F2947 = "", "", IFERROR(_xlfn.TEXTJOIN(",", TRUE, _xlfn._xlws.FILTER($A$5:$A$2214, $B$5:$B$2214 = Interactions!F2947)), "No Contacts"))</f>
        <v/>
      </c>
      <c r="D744" t="str" cm="1">
        <f t="array" ref="D744">IF($C744&lt;&gt;"", _xlfn.TEXTSPLIT($C744, ","), "")</f>
        <v/>
      </c>
    </row>
    <row r="745" spans="1:4">
      <c r="A745" t="str">
        <f>ContactsTable[[#This Row],[FULL NAME (FIRST, LAST)]]</f>
        <v>Chef JR</v>
      </c>
      <c r="B745" t="str">
        <f>ContactsTable[[#This Row],[Organizations (DropDown)]]</f>
        <v>Coppolillo's</v>
      </c>
      <c r="C745" t="str" cm="1">
        <f t="array" ref="C745">IF(Interactions!F2948 = "", "", IFERROR(_xlfn.TEXTJOIN(",", TRUE, _xlfn._xlws.FILTER($A$5:$A$2214, $B$5:$B$2214 = Interactions!F2948)), "No Contacts"))</f>
        <v/>
      </c>
      <c r="D745" t="str" cm="1">
        <f t="array" ref="D745">IF($C745&lt;&gt;"", _xlfn.TEXTSPLIT($C745, ","), "")</f>
        <v/>
      </c>
    </row>
    <row r="746" spans="1:4">
      <c r="A746" t="str">
        <f>ContactsTable[[#This Row],[FULL NAME (FIRST, LAST)]]</f>
        <v>Gera Klug</v>
      </c>
      <c r="B746" t="str">
        <f>ContactsTable[[#This Row],[Organizations (DropDown)]]</f>
        <v>Beverly CC</v>
      </c>
      <c r="C746" t="str" cm="1">
        <f t="array" ref="C746">IF(Interactions!F2949 = "", "", IFERROR(_xlfn.TEXTJOIN(",", TRUE, _xlfn._xlws.FILTER($A$5:$A$2214, $B$5:$B$2214 = Interactions!F2949)), "No Contacts"))</f>
        <v/>
      </c>
      <c r="D746" t="str" cm="1">
        <f t="array" ref="D746">IF($C746&lt;&gt;"", _xlfn.TEXTSPLIT($C746, ","), "")</f>
        <v/>
      </c>
    </row>
    <row r="747" spans="1:4">
      <c r="A747" t="str">
        <f>ContactsTable[[#This Row],[FULL NAME (FIRST, LAST)]]</f>
        <v>erica kendera</v>
      </c>
      <c r="B747" t="str">
        <f>ContactsTable[[#This Row],[Organizations (DropDown)]]</f>
        <v>cheers in chestertown</v>
      </c>
      <c r="C747" t="str" cm="1">
        <f t="array" ref="C747">IF(Interactions!F2950 = "", "", IFERROR(_xlfn.TEXTJOIN(",", TRUE, _xlfn._xlws.FILTER($A$5:$A$2214, $B$5:$B$2214 = Interactions!F2950)), "No Contacts"))</f>
        <v/>
      </c>
      <c r="D747" t="str" cm="1">
        <f t="array" ref="D747">IF($C747&lt;&gt;"", _xlfn.TEXTSPLIT($C747, ","), "")</f>
        <v/>
      </c>
    </row>
    <row r="748" spans="1:4">
      <c r="A748" t="str">
        <f>ContactsTable[[#This Row],[FULL NAME (FIRST, LAST)]]</f>
        <v>allie gunning</v>
      </c>
      <c r="B748" t="str">
        <f>ContactsTable[[#This Row],[Organizations (DropDown)]]</f>
        <v>goblin and grocer</v>
      </c>
      <c r="C748" t="str" cm="1">
        <f t="array" ref="C748">IF(Interactions!F2951 = "", "", IFERROR(_xlfn.TEXTJOIN(",", TRUE, _xlfn._xlws.FILTER($A$5:$A$2214, $B$5:$B$2214 = Interactions!F2951)), "No Contacts"))</f>
        <v/>
      </c>
      <c r="D748" t="str" cm="1">
        <f t="array" ref="D748">IF($C748&lt;&gt;"", _xlfn.TEXTSPLIT($C748, ","), "")</f>
        <v/>
      </c>
    </row>
    <row r="749" spans="1:4">
      <c r="A749" t="str">
        <f>ContactsTable[[#This Row],[FULL NAME (FIRST, LAST)]]</f>
        <v>amy hurley</v>
      </c>
      <c r="B749" t="str">
        <f>ContactsTable[[#This Row],[Organizations (DropDown)]]</f>
        <v>ridge cc</v>
      </c>
      <c r="C749" t="str" cm="1">
        <f t="array" ref="C749">IF(Interactions!F2952 = "", "", IFERROR(_xlfn.TEXTJOIN(",", TRUE, _xlfn._xlws.FILTER($A$5:$A$2214, $B$5:$B$2214 = Interactions!F2952)), "No Contacts"))</f>
        <v/>
      </c>
      <c r="D749" t="str" cm="1">
        <f t="array" ref="D749">IF($C749&lt;&gt;"", _xlfn.TEXTSPLIT($C749, ","), "")</f>
        <v/>
      </c>
    </row>
    <row r="750" spans="1:4">
      <c r="A750" t="str">
        <f>ContactsTable[[#This Row],[FULL NAME (FIRST, LAST)]]</f>
        <v>oliver szeszoi</v>
      </c>
      <c r="B750" t="str">
        <f>ContactsTable[[#This Row],[Organizations (DropDown)]]</f>
        <v>gottleib memorial</v>
      </c>
      <c r="C750" t="str" cm="1">
        <f t="array" ref="C750">IF(Interactions!F2953 = "", "", IFERROR(_xlfn.TEXTJOIN(",", TRUE, _xlfn._xlws.FILTER($A$5:$A$2214, $B$5:$B$2214 = Interactions!F2953)), "No Contacts"))</f>
        <v/>
      </c>
      <c r="D750" t="str" cm="1">
        <f t="array" ref="D750">IF($C750&lt;&gt;"", _xlfn.TEXTSPLIT($C750, ","), "")</f>
        <v/>
      </c>
    </row>
    <row r="751" spans="1:4">
      <c r="A751" t="str">
        <f>ContactsTable[[#This Row],[FULL NAME (FIRST, LAST)]]</f>
        <v>andi white</v>
      </c>
      <c r="B751" t="str">
        <f>ContactsTable[[#This Row],[Organizations (DropDown)]]</f>
        <v>mercy medical</v>
      </c>
      <c r="C751" t="str" cm="1">
        <f t="array" ref="C751">IF(Interactions!F2954 = "", "", IFERROR(_xlfn.TEXTJOIN(",", TRUE, _xlfn._xlws.FILTER($A$5:$A$2214, $B$5:$B$2214 = Interactions!F2954)), "No Contacts"))</f>
        <v/>
      </c>
      <c r="D751" t="str" cm="1">
        <f t="array" ref="D751">IF($C751&lt;&gt;"", _xlfn.TEXTSPLIT($C751, ","), "")</f>
        <v/>
      </c>
    </row>
    <row r="752" spans="1:4">
      <c r="A752" t="str">
        <f>ContactsTable[[#This Row],[FULL NAME (FIRST, LAST)]]</f>
        <v>mike montgomery</v>
      </c>
      <c r="B752" t="str">
        <f>ContactsTable[[#This Row],[Organizations (DropDown)]]</f>
        <v>goblin and grocer</v>
      </c>
      <c r="C752" t="str" cm="1">
        <f t="array" ref="C752">IF(Interactions!F2955 = "", "", IFERROR(_xlfn.TEXTJOIN(",", TRUE, _xlfn._xlws.FILTER($A$5:$A$2214, $B$5:$B$2214 = Interactions!F2955)), "No Contacts"))</f>
        <v/>
      </c>
      <c r="D752" t="str" cm="1">
        <f t="array" ref="D752">IF($C752&lt;&gt;"", _xlfn.TEXTSPLIT($C752, ","), "")</f>
        <v/>
      </c>
    </row>
    <row r="753" spans="1:4">
      <c r="A753" t="str">
        <f>ContactsTable[[#This Row],[FULL NAME (FIRST, LAST)]]</f>
        <v>jack lamey</v>
      </c>
      <c r="B753" t="str">
        <f>ContactsTable[[#This Row],[Organizations (DropDown)]]</f>
        <v>Ridge Country Club</v>
      </c>
      <c r="C753" t="str" cm="1">
        <f t="array" ref="C753">IF(Interactions!F2956 = "", "", IFERROR(_xlfn.TEXTJOIN(",", TRUE, _xlfn._xlws.FILTER($A$5:$A$2214, $B$5:$B$2214 = Interactions!F2956)), "No Contacts"))</f>
        <v/>
      </c>
      <c r="D753" t="str" cm="1">
        <f t="array" ref="D753">IF($C753&lt;&gt;"", _xlfn.TEXTSPLIT($C753, ","), "")</f>
        <v/>
      </c>
    </row>
    <row r="754" spans="1:4">
      <c r="A754" t="str">
        <f>ContactsTable[[#This Row],[FULL NAME (FIRST, LAST)]]</f>
        <v>Melinda Whitfield</v>
      </c>
      <c r="B754" t="str">
        <f>ContactsTable[[#This Row],[Organizations (DropDown)]]</f>
        <v>Vistro Vegan Fare</v>
      </c>
      <c r="C754" t="str" cm="1">
        <f t="array" ref="C754">IF(Interactions!F2957 = "", "", IFERROR(_xlfn.TEXTJOIN(",", TRUE, _xlfn._xlws.FILTER($A$5:$A$2214, $B$5:$B$2214 = Interactions!F2957)), "No Contacts"))</f>
        <v/>
      </c>
      <c r="D754" t="str" cm="1">
        <f t="array" ref="D754">IF($C754&lt;&gt;"", _xlfn.TEXTSPLIT($C754, ","), "")</f>
        <v/>
      </c>
    </row>
    <row r="755" spans="1:4">
      <c r="A755" t="str">
        <f>ContactsTable[[#This Row],[FULL NAME (FIRST, LAST)]]</f>
        <v>Ann Scott</v>
      </c>
      <c r="B755" t="str">
        <f>ContactsTable[[#This Row],[Organizations (DropDown)]]</f>
        <v>The 30 Bird</v>
      </c>
      <c r="C755" t="str" cm="1">
        <f t="array" ref="C755">IF(Interactions!F2958 = "", "", IFERROR(_xlfn.TEXTJOIN(",", TRUE, _xlfn._xlws.FILTER($A$5:$A$2214, $B$5:$B$2214 = Interactions!F2958)), "No Contacts"))</f>
        <v/>
      </c>
      <c r="D755" t="str" cm="1">
        <f t="array" ref="D755">IF($C755&lt;&gt;"", _xlfn.TEXTSPLIT($C755, ","), "")</f>
        <v/>
      </c>
    </row>
    <row r="756" spans="1:4">
      <c r="A756" t="str">
        <f>ContactsTable[[#This Row],[FULL NAME (FIRST, LAST)]]</f>
        <v>Nate Settle</v>
      </c>
      <c r="B756" t="str">
        <f>ContactsTable[[#This Row],[Organizations (DropDown)]]</f>
        <v>Spencers Coffee</v>
      </c>
      <c r="C756" t="str" cm="1">
        <f t="array" ref="C756">IF(Interactions!F2959 = "", "", IFERROR(_xlfn.TEXTJOIN(",", TRUE, _xlfn._xlws.FILTER($A$5:$A$2214, $B$5:$B$2214 = Interactions!F2959)), "No Contacts"))</f>
        <v/>
      </c>
      <c r="D756" t="str" cm="1">
        <f t="array" ref="D756">IF($C756&lt;&gt;"", _xlfn.TEXTSPLIT($C756, ","), "")</f>
        <v/>
      </c>
    </row>
    <row r="757" spans="1:4">
      <c r="A757" t="str">
        <f>ContactsTable[[#This Row],[FULL NAME (FIRST, LAST)]]</f>
        <v>Lesa Booker</v>
      </c>
      <c r="B757" t="str">
        <f>ContactsTable[[#This Row],[Organizations (DropDown)]]</f>
        <v>Lesa's Dairy Dip</v>
      </c>
      <c r="C757" t="str" cm="1">
        <f t="array" ref="C757">IF(Interactions!F2960 = "", "", IFERROR(_xlfn.TEXTJOIN(",", TRUE, _xlfn._xlws.FILTER($A$5:$A$2214, $B$5:$B$2214 = Interactions!F2960)), "No Contacts"))</f>
        <v/>
      </c>
      <c r="D757" t="str" cm="1">
        <f t="array" ref="D757">IF($C757&lt;&gt;"", _xlfn.TEXTSPLIT($C757, ","), "")</f>
        <v/>
      </c>
    </row>
    <row r="758" spans="1:4">
      <c r="A758" t="str">
        <f>ContactsTable[[#This Row],[FULL NAME (FIRST, LAST)]]</f>
        <v>Chef Victor</v>
      </c>
      <c r="B758" t="str">
        <f>ContactsTable[[#This Row],[Organizations (DropDown)]]</f>
        <v>Novo Dolce</v>
      </c>
      <c r="C758" t="str" cm="1">
        <f t="array" ref="C758">IF(Interactions!F2961 = "", "", IFERROR(_xlfn.TEXTJOIN(",", TRUE, _xlfn._xlws.FILTER($A$5:$A$2214, $B$5:$B$2214 = Interactions!F2961)), "No Contacts"))</f>
        <v/>
      </c>
      <c r="D758" t="str" cm="1">
        <f t="array" ref="D758">IF($C758&lt;&gt;"", _xlfn.TEXTSPLIT($C758, ","), "")</f>
        <v/>
      </c>
    </row>
    <row r="759" spans="1:4">
      <c r="A759" t="str">
        <f>ContactsTable[[#This Row],[FULL NAME (FIRST, LAST)]]</f>
        <v>Doug Doscher</v>
      </c>
      <c r="B759" t="str">
        <f>ContactsTable[[#This Row],[Organizations (DropDown)]]</f>
        <v>Dougs Motor City</v>
      </c>
      <c r="C759" t="str" cm="1">
        <f t="array" ref="C759">IF(Interactions!F2962 = "", "", IFERROR(_xlfn.TEXTJOIN(",", TRUE, _xlfn._xlws.FILTER($A$5:$A$2214, $B$5:$B$2214 = Interactions!F2962)), "No Contacts"))</f>
        <v/>
      </c>
      <c r="D759" t="str" cm="1">
        <f t="array" ref="D759">IF($C759&lt;&gt;"", _xlfn.TEXTSPLIT($C759, ","), "")</f>
        <v/>
      </c>
    </row>
    <row r="760" spans="1:4">
      <c r="A760" t="str">
        <f>ContactsTable[[#This Row],[FULL NAME (FIRST, LAST)]]</f>
        <v>Tom Schmitt</v>
      </c>
      <c r="B760" t="str">
        <f>ContactsTable[[#This Row],[Organizations (DropDown)]]</f>
        <v>Uncommon Ground</v>
      </c>
      <c r="C760" t="str" cm="1">
        <f t="array" ref="C760">IF(Interactions!F2963 = "", "", IFERROR(_xlfn.TEXTJOIN(",", TRUE, _xlfn._xlws.FILTER($A$5:$A$2214, $B$5:$B$2214 = Interactions!F2963)), "No Contacts"))</f>
        <v/>
      </c>
      <c r="D760" t="str" cm="1">
        <f t="array" ref="D760">IF($C760&lt;&gt;"", _xlfn.TEXTSPLIT($C760, ","), "")</f>
        <v/>
      </c>
    </row>
    <row r="761" spans="1:4">
      <c r="A761" t="str">
        <f>ContactsTable[[#This Row],[FULL NAME (FIRST, LAST)]]</f>
        <v>Brian Tamburrino</v>
      </c>
      <c r="B761" t="str">
        <f>ContactsTable[[#This Row],[Organizations (DropDown)]]</f>
        <v>Tamburrino's Pizza</v>
      </c>
      <c r="C761" t="str" cm="1">
        <f t="array" ref="C761">IF(Interactions!F2964 = "", "", IFERROR(_xlfn.TEXTJOIN(",", TRUE, _xlfn._xlws.FILTER($A$5:$A$2214, $B$5:$B$2214 = Interactions!F2964)), "No Contacts"))</f>
        <v/>
      </c>
      <c r="D761" t="str" cm="1">
        <f t="array" ref="D761">IF($C761&lt;&gt;"", _xlfn.TEXTSPLIT($C761, ","), "")</f>
        <v/>
      </c>
    </row>
    <row r="762" spans="1:4">
      <c r="A762" t="str">
        <f>ContactsTable[[#This Row],[FULL NAME (FIRST, LAST)]]</f>
        <v>Cynthia Ottavio</v>
      </c>
      <c r="B762" t="str">
        <f>ContactsTable[[#This Row],[Organizations (DropDown)]]</f>
        <v>Donatos Pizza</v>
      </c>
      <c r="C762" t="str" cm="1">
        <f t="array" ref="C762">IF(Interactions!F2965 = "", "", IFERROR(_xlfn.TEXTJOIN(",", TRUE, _xlfn._xlws.FILTER($A$5:$A$2214, $B$5:$B$2214 = Interactions!F2965)), "No Contacts"))</f>
        <v/>
      </c>
      <c r="D762" t="str" cm="1">
        <f t="array" ref="D762">IF($C762&lt;&gt;"", _xlfn.TEXTSPLIT($C762, ","), "")</f>
        <v/>
      </c>
    </row>
    <row r="763" spans="1:4">
      <c r="A763" t="str">
        <f>ContactsTable[[#This Row],[FULL NAME (FIRST, LAST)]]</f>
        <v>Chef Oscar</v>
      </c>
      <c r="B763" t="str">
        <f>ContactsTable[[#This Row],[Organizations (DropDown)]]</f>
        <v>Evil Czech</v>
      </c>
      <c r="C763" t="str" cm="1">
        <f t="array" ref="C763">IF(Interactions!F2966 = "", "", IFERROR(_xlfn.TEXTJOIN(",", TRUE, _xlfn._xlws.FILTER($A$5:$A$2214, $B$5:$B$2214 = Interactions!F2966)), "No Contacts"))</f>
        <v/>
      </c>
      <c r="D763" t="str" cm="1">
        <f t="array" ref="D763">IF($C763&lt;&gt;"", _xlfn.TEXTSPLIT($C763, ","), "")</f>
        <v/>
      </c>
    </row>
    <row r="764" spans="1:4">
      <c r="A764" t="str">
        <f>ContactsTable[[#This Row],[FULL NAME (FIRST, LAST)]]</f>
        <v>Sierra Valdev</v>
      </c>
      <c r="B764" t="str">
        <f>ContactsTable[[#This Row],[Organizations (DropDown)]]</f>
        <v>Market Fresh Restaurant Group</v>
      </c>
      <c r="C764" t="str" cm="1">
        <f t="array" ref="C764">IF(Interactions!F2967 = "", "", IFERROR(_xlfn.TEXTJOIN(",", TRUE, _xlfn._xlws.FILTER($A$5:$A$2214, $B$5:$B$2214 = Interactions!F2967)), "No Contacts"))</f>
        <v/>
      </c>
      <c r="D764" t="str" cm="1">
        <f t="array" ref="D764">IF($C764&lt;&gt;"", _xlfn.TEXTSPLIT($C764, ","), "")</f>
        <v/>
      </c>
    </row>
    <row r="765" spans="1:4">
      <c r="A765" t="str">
        <f>ContactsTable[[#This Row],[FULL NAME (FIRST, LAST)]]</f>
        <v>Dustin Barret</v>
      </c>
      <c r="B765" t="str">
        <f>ContactsTable[[#This Row],[Organizations (DropDown)]]</f>
        <v>Market Fresh Restaurant Group</v>
      </c>
      <c r="C765" t="str" cm="1">
        <f t="array" ref="C765">IF(Interactions!F2968 = "", "", IFERROR(_xlfn.TEXTJOIN(",", TRUE, _xlfn._xlws.FILTER($A$5:$A$2214, $B$5:$B$2214 = Interactions!F2968)), "No Contacts"))</f>
        <v/>
      </c>
      <c r="D765" t="str" cm="1">
        <f t="array" ref="D765">IF($C765&lt;&gt;"", _xlfn.TEXTSPLIT($C765, ","), "")</f>
        <v/>
      </c>
    </row>
    <row r="766" spans="1:4">
      <c r="A766" t="str">
        <f>ContactsTable[[#This Row],[FULL NAME (FIRST, LAST)]]</f>
        <v>Moe Manna</v>
      </c>
      <c r="B766" t="str">
        <f>ContactsTable[[#This Row],[Organizations (DropDown)]]</f>
        <v>Krave</v>
      </c>
      <c r="C766" t="str" cm="1">
        <f t="array" ref="C766">IF(Interactions!F2969 = "", "", IFERROR(_xlfn.TEXTJOIN(",", TRUE, _xlfn._xlws.FILTER($A$5:$A$2214, $B$5:$B$2214 = Interactions!F2969)), "No Contacts"))</f>
        <v/>
      </c>
      <c r="D766" t="str" cm="1">
        <f t="array" ref="D766">IF($C766&lt;&gt;"", _xlfn.TEXTSPLIT($C766, ","), "")</f>
        <v/>
      </c>
    </row>
    <row r="767" spans="1:4">
      <c r="A767" t="str">
        <f>ContactsTable[[#This Row],[FULL NAME (FIRST, LAST)]]</f>
        <v>Erik Keever</v>
      </c>
      <c r="B767" t="str">
        <f>ContactsTable[[#This Row],[Organizations (DropDown)]]</f>
        <v>Wind Creek Casino</v>
      </c>
      <c r="C767" t="str" cm="1">
        <f t="array" ref="C767">IF(Interactions!F2970 = "", "", IFERROR(_xlfn.TEXTJOIN(",", TRUE, _xlfn._xlws.FILTER($A$5:$A$2214, $B$5:$B$2214 = Interactions!F2970)), "No Contacts"))</f>
        <v/>
      </c>
      <c r="D767" t="str" cm="1">
        <f t="array" ref="D767">IF($C767&lt;&gt;"", _xlfn.TEXTSPLIT($C767, ","), "")</f>
        <v/>
      </c>
    </row>
    <row r="768" spans="1:4">
      <c r="A768" t="str">
        <f>ContactsTable[[#This Row],[FULL NAME (FIRST, LAST)]]</f>
        <v>Tara Mcmurty</v>
      </c>
      <c r="B768" t="str">
        <f>ContactsTable[[#This Row],[Organizations (DropDown)]]</f>
        <v>Tara Mcmurty</v>
      </c>
      <c r="C768" t="str" cm="1">
        <f t="array" ref="C768">IF(Interactions!F2971 = "", "", IFERROR(_xlfn.TEXTJOIN(",", TRUE, _xlfn._xlws.FILTER($A$5:$A$2214, $B$5:$B$2214 = Interactions!F2971)), "No Contacts"))</f>
        <v/>
      </c>
      <c r="D768" t="str" cm="1">
        <f t="array" ref="D768">IF($C768&lt;&gt;"", _xlfn.TEXTSPLIT($C768, ","), "")</f>
        <v/>
      </c>
    </row>
    <row r="769" spans="1:4">
      <c r="A769" t="str">
        <f>ContactsTable[[#This Row],[FULL NAME (FIRST, LAST)]]</f>
        <v>PWL</v>
      </c>
      <c r="B769" t="str">
        <f>ContactsTable[[#This Row],[Organizations (DropDown)]]</f>
        <v>Pizza Wholesale of Lexington</v>
      </c>
      <c r="C769" t="str" cm="1">
        <f t="array" ref="C769">IF(Interactions!F2972 = "", "", IFERROR(_xlfn.TEXTJOIN(",", TRUE, _xlfn._xlws.FILTER($A$5:$A$2214, $B$5:$B$2214 = Interactions!F2972)), "No Contacts"))</f>
        <v/>
      </c>
      <c r="D769" t="str" cm="1">
        <f t="array" ref="D769">IF($C769&lt;&gt;"", _xlfn.TEXTSPLIT($C769, ","), "")</f>
        <v/>
      </c>
    </row>
    <row r="770" spans="1:4">
      <c r="A770" t="str">
        <f>ContactsTable[[#This Row],[FULL NAME (FIRST, LAST)]]</f>
        <v>Abby  Smith</v>
      </c>
      <c r="B770" t="str">
        <f>ContactsTable[[#This Row],[Organizations (DropDown)]]</f>
        <v>BAY CLIFF HEALTH CAMP</v>
      </c>
      <c r="C770" t="str" cm="1">
        <f t="array" ref="C770">IF(Interactions!F2973 = "", "", IFERROR(_xlfn.TEXTJOIN(",", TRUE, _xlfn._xlws.FILTER($A$5:$A$2214, $B$5:$B$2214 = Interactions!F2973)), "No Contacts"))</f>
        <v/>
      </c>
      <c r="D770" t="str" cm="1">
        <f t="array" ref="D770">IF($C770&lt;&gt;"", _xlfn.TEXTSPLIT($C770, ","), "")</f>
        <v/>
      </c>
    </row>
    <row r="771" spans="1:4">
      <c r="A771" t="str">
        <f>ContactsTable[[#This Row],[FULL NAME (FIRST, LAST)]]</f>
        <v>Rolinda  Forsythe</v>
      </c>
      <c r="B771" t="str">
        <f>ContactsTable[[#This Row],[Organizations (DropDown)]]</f>
        <v>Belva </v>
      </c>
      <c r="C771" t="str" cm="1">
        <f t="array" ref="C771">IF(Interactions!F2974 = "", "", IFERROR(_xlfn.TEXTJOIN(",", TRUE, _xlfn._xlws.FILTER($A$5:$A$2214, $B$5:$B$2214 = Interactions!F2974)), "No Contacts"))</f>
        <v/>
      </c>
      <c r="D771" t="str" cm="1">
        <f t="array" ref="D771">IF($C771&lt;&gt;"", _xlfn.TEXTSPLIT($C771, ","), "")</f>
        <v/>
      </c>
    </row>
    <row r="772" spans="1:4">
      <c r="A772" t="str">
        <f>ContactsTable[[#This Row],[FULL NAME (FIRST, LAST)]]</f>
        <v>Wendy Britten</v>
      </c>
      <c r="B772" t="str">
        <f>ContactsTable[[#This Row],[Organizations (DropDown)]]</f>
        <v>Bronson Behavioral Hospital</v>
      </c>
      <c r="C772" t="str" cm="1">
        <f t="array" ref="C772">IF(Interactions!F2975 = "", "", IFERROR(_xlfn.TEXTJOIN(",", TRUE, _xlfn._xlws.FILTER($A$5:$A$2214, $B$5:$B$2214 = Interactions!F2975)), "No Contacts"))</f>
        <v/>
      </c>
      <c r="D772" t="str" cm="1">
        <f t="array" ref="D772">IF($C772&lt;&gt;"", _xlfn.TEXTSPLIT($C772, ","), "")</f>
        <v/>
      </c>
    </row>
    <row r="773" spans="1:4">
      <c r="A773" t="str">
        <f>ContactsTable[[#This Row],[FULL NAME (FIRST, LAST)]]</f>
        <v>Trevor  Kipfmiller</v>
      </c>
      <c r="B773" t="str">
        <f>ContactsTable[[#This Row],[Organizations (DropDown)]]</f>
        <v>BROWN JUG</v>
      </c>
      <c r="C773" t="str" cm="1">
        <f t="array" ref="C773">IF(Interactions!F2976 = "", "", IFERROR(_xlfn.TEXTJOIN(",", TRUE, _xlfn._xlws.FILTER($A$5:$A$2214, $B$5:$B$2214 = Interactions!F2976)), "No Contacts"))</f>
        <v/>
      </c>
      <c r="D773" t="str" cm="1">
        <f t="array" ref="D773">IF($C773&lt;&gt;"", _xlfn.TEXTSPLIT($C773, ","), "")</f>
        <v/>
      </c>
    </row>
    <row r="774" spans="1:4">
      <c r="A774" t="str">
        <f>ContactsTable[[#This Row],[FULL NAME (FIRST, LAST)]]</f>
        <v>Chris Mascho</v>
      </c>
      <c r="B774" t="str">
        <f>ContactsTable[[#This Row],[Organizations (DropDown)]]</f>
        <v>C K O S - Catered Events </v>
      </c>
      <c r="C774" t="str" cm="1">
        <f t="array" ref="C774">IF(Interactions!F2977 = "", "", IFERROR(_xlfn.TEXTJOIN(",", TRUE, _xlfn._xlws.FILTER($A$5:$A$2214, $B$5:$B$2214 = Interactions!F2977)), "No Contacts"))</f>
        <v/>
      </c>
      <c r="D774" t="str" cm="1">
        <f t="array" ref="D774">IF($C774&lt;&gt;"", _xlfn.TEXTSPLIT($C774, ","), "")</f>
        <v/>
      </c>
    </row>
    <row r="775" spans="1:4">
      <c r="A775" t="str">
        <f>ContactsTable[[#This Row],[FULL NAME (FIRST, LAST)]]</f>
        <v>Kayla  Mascho</v>
      </c>
      <c r="B775" t="str">
        <f>ContactsTable[[#This Row],[Organizations (DropDown)]]</f>
        <v>C K O S - Catered Events </v>
      </c>
      <c r="C775" t="str" cm="1">
        <f t="array" ref="C775">IF(Interactions!F2978 = "", "", IFERROR(_xlfn.TEXTJOIN(",", TRUE, _xlfn._xlws.FILTER($A$5:$A$2214, $B$5:$B$2214 = Interactions!F2978)), "No Contacts"))</f>
        <v/>
      </c>
      <c r="D775" t="str" cm="1">
        <f t="array" ref="D775">IF($C775&lt;&gt;"", _xlfn.TEXTSPLIT($C775, ","), "")</f>
        <v/>
      </c>
    </row>
    <row r="776" spans="1:4">
      <c r="A776" t="str">
        <f>ContactsTable[[#This Row],[FULL NAME (FIRST, LAST)]]</f>
        <v>Roel Smith</v>
      </c>
      <c r="B776" t="str">
        <f>ContactsTable[[#This Row],[Organizations (DropDown)]]</f>
        <v>CASCADE HILLS COUNTRY CLUB  18682E</v>
      </c>
      <c r="C776" t="str" cm="1">
        <f t="array" ref="C776">IF(Interactions!F2979 = "", "", IFERROR(_xlfn.TEXTJOIN(",", TRUE, _xlfn._xlws.FILTER($A$5:$A$2214, $B$5:$B$2214 = Interactions!F2979)), "No Contacts"))</f>
        <v/>
      </c>
      <c r="D776" t="str" cm="1">
        <f t="array" ref="D776">IF($C776&lt;&gt;"", _xlfn.TEXTSPLIT($C776, ","), "")</f>
        <v/>
      </c>
    </row>
    <row r="777" spans="1:4">
      <c r="A777" t="str">
        <f>ContactsTable[[#This Row],[FULL NAME (FIRST, LAST)]]</f>
        <v>leighann Kourtjian</v>
      </c>
      <c r="B777" t="str">
        <f>ContactsTable[[#This Row],[Organizations (DropDown)]]</f>
        <v>CHURCHILL'S FOOD &amp; SPIRITS</v>
      </c>
      <c r="C777" t="str" cm="1">
        <f t="array" ref="C777">IF(Interactions!F2980 = "", "", IFERROR(_xlfn.TEXTJOIN(",", TRUE, _xlfn._xlws.FILTER($A$5:$A$2214, $B$5:$B$2214 = Interactions!F2980)), "No Contacts"))</f>
        <v/>
      </c>
      <c r="D777" t="str" cm="1">
        <f t="array" ref="D777">IF($C777&lt;&gt;"", _xlfn.TEXTSPLIT($C777, ","), "")</f>
        <v/>
      </c>
    </row>
    <row r="778" spans="1:4">
      <c r="A778" t="str">
        <f>ContactsTable[[#This Row],[FULL NAME (FIRST, LAST)]]</f>
        <v>Andrew Baldwin</v>
      </c>
      <c r="B778" t="str">
        <f>ContactsTable[[#This Row],[Organizations (DropDown)]]</f>
        <v>COMMUNITY PROGRAMS</v>
      </c>
      <c r="C778" t="str" cm="1">
        <f t="array" ref="C778">IF(Interactions!F2981 = "", "", IFERROR(_xlfn.TEXTJOIN(",", TRUE, _xlfn._xlws.FILTER($A$5:$A$2214, $B$5:$B$2214 = Interactions!F2981)), "No Contacts"))</f>
        <v/>
      </c>
      <c r="D778" t="str" cm="1">
        <f t="array" ref="D778">IF($C778&lt;&gt;"", _xlfn.TEXTSPLIT($C778, ","), "")</f>
        <v/>
      </c>
    </row>
    <row r="779" spans="1:4">
      <c r="A779" t="str">
        <f>ContactsTable[[#This Row],[FULL NAME (FIRST, LAST)]]</f>
        <v>Crystal Burditt</v>
      </c>
      <c r="B779" t="str">
        <f>ContactsTable[[#This Row],[Organizations (DropDown)]]</f>
        <v>Cozy Cats Cafe</v>
      </c>
      <c r="C779" t="str" cm="1">
        <f t="array" ref="C779">IF(Interactions!F2982 = "", "", IFERROR(_xlfn.TEXTJOIN(",", TRUE, _xlfn._xlws.FILTER($A$5:$A$2214, $B$5:$B$2214 = Interactions!F2982)), "No Contacts"))</f>
        <v/>
      </c>
      <c r="D779" t="str" cm="1">
        <f t="array" ref="D779">IF($C779&lt;&gt;"", _xlfn.TEXTSPLIT($C779, ","), "")</f>
        <v/>
      </c>
    </row>
    <row r="780" spans="1:4">
      <c r="A780" t="str">
        <f>ContactsTable[[#This Row],[FULL NAME (FIRST, LAST)]]</f>
        <v>Tom Crowe-Garey</v>
      </c>
      <c r="B780" t="str">
        <f>ContactsTable[[#This Row],[Organizations (DropDown)]]</f>
        <v>Crowes Nest Café</v>
      </c>
      <c r="C780" t="str" cm="1">
        <f t="array" ref="C780">IF(Interactions!F2983 = "", "", IFERROR(_xlfn.TEXTJOIN(",", TRUE, _xlfn._xlws.FILTER($A$5:$A$2214, $B$5:$B$2214 = Interactions!F2983)), "No Contacts"))</f>
        <v/>
      </c>
      <c r="D780" t="str" cm="1">
        <f t="array" ref="D780">IF($C780&lt;&gt;"", _xlfn.TEXTSPLIT($C780, ","), "")</f>
        <v/>
      </c>
    </row>
    <row r="781" spans="1:4">
      <c r="A781" t="str">
        <f>ContactsTable[[#This Row],[FULL NAME (FIRST, LAST)]]</f>
        <v>Angela Overmyer</v>
      </c>
      <c r="B781" t="str">
        <f>ContactsTable[[#This Row],[Organizations (DropDown)]]</f>
        <v>Double Down Desserts</v>
      </c>
      <c r="C781" t="str" cm="1">
        <f t="array" ref="C781">IF(Interactions!F2984 = "", "", IFERROR(_xlfn.TEXTJOIN(",", TRUE, _xlfn._xlws.FILTER($A$5:$A$2214, $B$5:$B$2214 = Interactions!F2984)), "No Contacts"))</f>
        <v/>
      </c>
      <c r="D781" t="str" cm="1">
        <f t="array" ref="D781">IF($C781&lt;&gt;"", _xlfn.TEXTSPLIT($C781, ","), "")</f>
        <v/>
      </c>
    </row>
    <row r="782" spans="1:4">
      <c r="A782" t="str">
        <f>ContactsTable[[#This Row],[FULL NAME (FIRST, LAST)]]</f>
        <v>Brianne Daniel</v>
      </c>
      <c r="B782" t="str">
        <f>ContactsTable[[#This Row],[Organizations (DropDown)]]</f>
        <v>FLAT ROCK CARE CENTER</v>
      </c>
      <c r="C782" t="str" cm="1">
        <f t="array" ref="C782">IF(Interactions!F2985 = "", "", IFERROR(_xlfn.TEXTJOIN(",", TRUE, _xlfn._xlws.FILTER($A$5:$A$2214, $B$5:$B$2214 = Interactions!F2985)), "No Contacts"))</f>
        <v/>
      </c>
      <c r="D782" t="str" cm="1">
        <f t="array" ref="D782">IF($C782&lt;&gt;"", _xlfn.TEXTSPLIT($C782, ","), "")</f>
        <v/>
      </c>
    </row>
    <row r="783" spans="1:4">
      <c r="A783" t="str">
        <f>ContactsTable[[#This Row],[FULL NAME (FIRST, LAST)]]</f>
        <v>Kirk Bennett</v>
      </c>
      <c r="B783" t="str">
        <f>ContactsTable[[#This Row],[Organizations (DropDown)]]</f>
        <v>GARLAND LODGE FOOD AND BEVERAGE</v>
      </c>
      <c r="C783" t="str" cm="1">
        <f t="array" ref="C783">IF(Interactions!F2986 = "", "", IFERROR(_xlfn.TEXTJOIN(",", TRUE, _xlfn._xlws.FILTER($A$5:$A$2214, $B$5:$B$2214 = Interactions!F2986)), "No Contacts"))</f>
        <v/>
      </c>
      <c r="D783" t="str" cm="1">
        <f t="array" ref="D783">IF($C783&lt;&gt;"", _xlfn.TEXTSPLIT($C783, ","), "")</f>
        <v/>
      </c>
    </row>
    <row r="784" spans="1:4">
      <c r="A784" t="str">
        <f>ContactsTable[[#This Row],[FULL NAME (FIRST, LAST)]]</f>
        <v>Johnathon Thompson</v>
      </c>
      <c r="B784" t="str">
        <f>ContactsTable[[#This Row],[Organizations (DropDown)]]</f>
        <v>HENRY FORD COLLEGE</v>
      </c>
      <c r="C784" t="str" cm="1">
        <f t="array" ref="C784">IF(Interactions!F2987 = "", "", IFERROR(_xlfn.TEXTJOIN(",", TRUE, _xlfn._xlws.FILTER($A$5:$A$2214, $B$5:$B$2214 = Interactions!F2987)), "No Contacts"))</f>
        <v/>
      </c>
      <c r="D784" t="str" cm="1">
        <f t="array" ref="D784">IF($C784&lt;&gt;"", _xlfn.TEXTSPLIT($C784, ","), "")</f>
        <v/>
      </c>
    </row>
    <row r="785" spans="1:4">
      <c r="A785" t="str">
        <f>ContactsTable[[#This Row],[FULL NAME (FIRST, LAST)]]</f>
        <v>Adam Russo </v>
      </c>
      <c r="B785" t="str">
        <f>ContactsTable[[#This Row],[Organizations (DropDown)]]</f>
        <v>LINCOLN LAKE BAPTIST YOUTH CAMP</v>
      </c>
      <c r="C785" t="str" cm="1">
        <f t="array" ref="C785">IF(Interactions!F2988 = "", "", IFERROR(_xlfn.TEXTJOIN(",", TRUE, _xlfn._xlws.FILTER($A$5:$A$2214, $B$5:$B$2214 = Interactions!F2988)), "No Contacts"))</f>
        <v/>
      </c>
      <c r="D785" t="str" cm="1">
        <f t="array" ref="D785">IF($C785&lt;&gt;"", _xlfn.TEXTSPLIT($C785, ","), "")</f>
        <v/>
      </c>
    </row>
    <row r="786" spans="1:4">
      <c r="A786" t="str">
        <f>ContactsTable[[#This Row],[FULL NAME (FIRST, LAST)]]</f>
        <v>Olivia Pelton</v>
      </c>
      <c r="B786" t="str">
        <f>ContactsTable[[#This Row],[Organizations (DropDown)]]</f>
        <v>LOUHELEN BAHA'I SCHOOL</v>
      </c>
      <c r="C786" t="str" cm="1">
        <f t="array" ref="C786">IF(Interactions!F2989 = "", "", IFERROR(_xlfn.TEXTJOIN(",", TRUE, _xlfn._xlws.FILTER($A$5:$A$2214, $B$5:$B$2214 = Interactions!F2989)), "No Contacts"))</f>
        <v/>
      </c>
      <c r="D786" t="str" cm="1">
        <f t="array" ref="D786">IF($C786&lt;&gt;"", _xlfn.TEXTSPLIT($C786, ","), "")</f>
        <v/>
      </c>
    </row>
    <row r="787" spans="1:4">
      <c r="A787" t="str">
        <f>ContactsTable[[#This Row],[FULL NAME (FIRST, LAST)]]</f>
        <v>Chris Michael</v>
      </c>
      <c r="B787" t="str">
        <f>ContactsTable[[#This Row],[Organizations (DropDown)]]</f>
        <v>Mad Anthony - Taylor - 371788E</v>
      </c>
      <c r="C787" t="str" cm="1">
        <f t="array" ref="C787">IF(Interactions!F2990 = "", "", IFERROR(_xlfn.TEXTJOIN(",", TRUE, _xlfn._xlws.FILTER($A$5:$A$2214, $B$5:$B$2214 = Interactions!F2990)), "No Contacts"))</f>
        <v/>
      </c>
      <c r="D787" t="str" cm="1">
        <f t="array" ref="D787">IF($C787&lt;&gt;"", _xlfn.TEXTSPLIT($C787, ","), "")</f>
        <v/>
      </c>
    </row>
    <row r="788" spans="1:4">
      <c r="A788" t="str">
        <f>ContactsTable[[#This Row],[FULL NAME (FIRST, LAST)]]</f>
        <v>Megan  Brooker</v>
      </c>
      <c r="B788" t="str">
        <f>ContactsTable[[#This Row],[Organizations (DropDown)]]</f>
        <v>MARIA HEALTH CARE CENTER</v>
      </c>
      <c r="C788" t="str" cm="1">
        <f t="array" ref="C788">IF(Interactions!F2991 = "", "", IFERROR(_xlfn.TEXTJOIN(",", TRUE, _xlfn._xlws.FILTER($A$5:$A$2214, $B$5:$B$2214 = Interactions!F2991)), "No Contacts"))</f>
        <v/>
      </c>
      <c r="D788" t="str" cm="1">
        <f t="array" ref="D788">IF($C788&lt;&gt;"", _xlfn.TEXTSPLIT($C788, ","), "")</f>
        <v/>
      </c>
    </row>
    <row r="789" spans="1:4">
      <c r="A789" t="str">
        <f>ContactsTable[[#This Row],[FULL NAME (FIRST, LAST)]]</f>
        <v>Josie Domin</v>
      </c>
      <c r="B789" t="str">
        <f>ContactsTable[[#This Row],[Organizations (DropDown)]]</f>
        <v>MASON COUNTY CENTRAL SCHOOLS</v>
      </c>
      <c r="C789" t="str" cm="1">
        <f t="array" ref="C789">IF(Interactions!F2992 = "", "", IFERROR(_xlfn.TEXTJOIN(",", TRUE, _xlfn._xlws.FILTER($A$5:$A$2214, $B$5:$B$2214 = Interactions!F2992)), "No Contacts"))</f>
        <v/>
      </c>
      <c r="D789" t="str" cm="1">
        <f t="array" ref="D789">IF($C789&lt;&gt;"", _xlfn.TEXTSPLIT($C789, ","), "")</f>
        <v/>
      </c>
    </row>
    <row r="790" spans="1:4">
      <c r="A790" t="str">
        <f>ContactsTable[[#This Row],[FULL NAME (FIRST, LAST)]]</f>
        <v>Lois  Cole</v>
      </c>
      <c r="B790" t="str">
        <f>ContactsTable[[#This Row],[Organizations (DropDown)]]</f>
        <v>MASON COUNTY CENTRAL SCHOOLS</v>
      </c>
      <c r="C790" t="str" cm="1">
        <f t="array" ref="C790">IF(Interactions!F2993 = "", "", IFERROR(_xlfn.TEXTJOIN(",", TRUE, _xlfn._xlws.FILTER($A$5:$A$2214, $B$5:$B$2214 = Interactions!F2993)), "No Contacts"))</f>
        <v/>
      </c>
      <c r="D790" t="str" cm="1">
        <f t="array" ref="D790">IF($C790&lt;&gt;"", _xlfn.TEXTSPLIT($C790, ","), "")</f>
        <v/>
      </c>
    </row>
    <row r="791" spans="1:4">
      <c r="A791" t="str">
        <f>ContactsTable[[#This Row],[FULL NAME (FIRST, LAST)]]</f>
        <v>Chris Dickinson</v>
      </c>
      <c r="B791" t="str">
        <f>ContactsTable[[#This Row],[Organizations (DropDown)]]</f>
        <v>MATADOR'S PIZZA &amp; TAKE OUT</v>
      </c>
      <c r="C791" t="str" cm="1">
        <f t="array" ref="C791">IF(Interactions!F2994 = "", "", IFERROR(_xlfn.TEXTJOIN(",", TRUE, _xlfn._xlws.FILTER($A$5:$A$2214, $B$5:$B$2214 = Interactions!F2994)), "No Contacts"))</f>
        <v/>
      </c>
      <c r="D791" t="str" cm="1">
        <f t="array" ref="D791">IF($C791&lt;&gt;"", _xlfn.TEXTSPLIT($C791, ","), "")</f>
        <v/>
      </c>
    </row>
    <row r="792" spans="1:4">
      <c r="A792" t="str">
        <f>ContactsTable[[#This Row],[FULL NAME (FIRST, LAST)]]</f>
        <v>Frank Turchan</v>
      </c>
      <c r="B792" t="str">
        <f>ContactsTable[[#This Row],[Organizations (DropDown)]]</f>
        <v>MDINING- TEST KITCHEN 689175</v>
      </c>
      <c r="C792" t="str" cm="1">
        <f t="array" ref="C792">IF(Interactions!F2995 = "", "", IFERROR(_xlfn.TEXTJOIN(",", TRUE, _xlfn._xlws.FILTER($A$5:$A$2214, $B$5:$B$2214 = Interactions!F2995)), "No Contacts"))</f>
        <v/>
      </c>
      <c r="D792" t="str" cm="1">
        <f t="array" ref="D792">IF($C792&lt;&gt;"", _xlfn.TEXTSPLIT($C792, ","), "")</f>
        <v/>
      </c>
    </row>
    <row r="793" spans="1:4">
      <c r="A793" t="str">
        <f>ContactsTable[[#This Row],[FULL NAME (FIRST, LAST)]]</f>
        <v>Matt Higgins</v>
      </c>
      <c r="B793" t="str">
        <f>ContactsTable[[#This Row],[Organizations (DropDown)]]</f>
        <v>MDINING- TEST KITCHEN 689175</v>
      </c>
      <c r="C793" t="str" cm="1">
        <f t="array" ref="C793">IF(Interactions!F2996 = "", "", IFERROR(_xlfn.TEXTJOIN(",", TRUE, _xlfn._xlws.FILTER($A$5:$A$2214, $B$5:$B$2214 = Interactions!F2996)), "No Contacts"))</f>
        <v/>
      </c>
      <c r="D793" t="str" cm="1">
        <f t="array" ref="D793">IF($C793&lt;&gt;"", _xlfn.TEXTSPLIT($C793, ","), "")</f>
        <v/>
      </c>
    </row>
    <row r="794" spans="1:4">
      <c r="A794" t="str">
        <f>ContactsTable[[#This Row],[FULL NAME (FIRST, LAST)]]</f>
        <v>Danielle Wendling</v>
      </c>
      <c r="B794" t="str">
        <f>ContactsTable[[#This Row],[Organizations (DropDown)]]</f>
        <v>Memorial Healthcare - Cafe</v>
      </c>
      <c r="C794" t="str" cm="1">
        <f t="array" ref="C794">IF(Interactions!F2997 = "", "", IFERROR(_xlfn.TEXTJOIN(",", TRUE, _xlfn._xlws.FILTER($A$5:$A$2214, $B$5:$B$2214 = Interactions!F2997)), "No Contacts"))</f>
        <v/>
      </c>
      <c r="D794" t="str" cm="1">
        <f t="array" ref="D794">IF($C794&lt;&gt;"", _xlfn.TEXTSPLIT($C794, ","), "")</f>
        <v/>
      </c>
    </row>
    <row r="795" spans="1:4">
      <c r="A795" t="str">
        <f>ContactsTable[[#This Row],[FULL NAME (FIRST, LAST)]]</f>
        <v>Brock O'Connell</v>
      </c>
      <c r="B795" t="str">
        <f>ContactsTable[[#This Row],[Organizations (DropDown)]]</f>
        <v>MICH MED- UNIV HOSPITAL-DOCK 5- 202</v>
      </c>
      <c r="C795" t="str" cm="1">
        <f t="array" ref="C795">IF(Interactions!F2998 = "", "", IFERROR(_xlfn.TEXTJOIN(",", TRUE, _xlfn._xlws.FILTER($A$5:$A$2214, $B$5:$B$2214 = Interactions!F2998)), "No Contacts"))</f>
        <v/>
      </c>
      <c r="D795" t="str" cm="1">
        <f t="array" ref="D795">IF($C795&lt;&gt;"", _xlfn.TEXTSPLIT($C795, ","), "")</f>
        <v/>
      </c>
    </row>
    <row r="796" spans="1:4">
      <c r="A796" t="str">
        <f>ContactsTable[[#This Row],[FULL NAME (FIRST, LAST)]]</f>
        <v>Vibhu Mahajan</v>
      </c>
      <c r="B796" t="str">
        <f>ContactsTable[[#This Row],[Organizations (DropDown)]]</f>
        <v>MICH MED- UNIV HOSPITAL-DOCK 5- 202</v>
      </c>
      <c r="C796" t="str" cm="1">
        <f t="array" ref="C796">IF(Interactions!F2999 = "", "", IFERROR(_xlfn.TEXTJOIN(",", TRUE, _xlfn._xlws.FILTER($A$5:$A$2214, $B$5:$B$2214 = Interactions!F2999)), "No Contacts"))</f>
        <v/>
      </c>
      <c r="D796" t="str" cm="1">
        <f t="array" ref="D796">IF($C796&lt;&gt;"", _xlfn.TEXTSPLIT($C796, ","), "")</f>
        <v/>
      </c>
    </row>
    <row r="797" spans="1:4">
      <c r="A797" t="str">
        <f>ContactsTable[[#This Row],[FULL NAME (FIRST, LAST)]]</f>
        <v>June Williams</v>
      </c>
      <c r="B797" t="str">
        <f>ContactsTable[[#This Row],[Organizations (DropDown)]]</f>
        <v>Michigan Medicine</v>
      </c>
      <c r="C797" t="str" cm="1">
        <f t="array" ref="C797">IF(Interactions!F3000 = "", "", IFERROR(_xlfn.TEXTJOIN(",", TRUE, _xlfn._xlws.FILTER($A$5:$A$2214, $B$5:$B$2214 = Interactions!F3000)), "No Contacts"))</f>
        <v/>
      </c>
      <c r="D797" t="str" cm="1">
        <f t="array" ref="D797">IF($C797&lt;&gt;"", _xlfn.TEXTSPLIT($C797, ","), "")</f>
        <v/>
      </c>
    </row>
    <row r="798" spans="1:4">
      <c r="A798" t="str">
        <f>ContactsTable[[#This Row],[FULL NAME (FIRST, LAST)]]</f>
        <v>Lauren Green</v>
      </c>
      <c r="B798" t="str">
        <f>ContactsTable[[#This Row],[Organizations (DropDown)]]</f>
        <v>MICHIGAN STATE POLICE TRAINING DIVI</v>
      </c>
      <c r="C798" t="str" cm="1">
        <f t="array" ref="C798">IF(Interactions!F3001 = "", "", IFERROR(_xlfn.TEXTJOIN(",", TRUE, _xlfn._xlws.FILTER($A$5:$A$2214, $B$5:$B$2214 = Interactions!F3001)), "No Contacts"))</f>
        <v/>
      </c>
      <c r="D798" t="str" cm="1">
        <f t="array" ref="D798">IF($C798&lt;&gt;"", _xlfn.TEXTSPLIT($C798, ","), "")</f>
        <v/>
      </c>
    </row>
    <row r="799" spans="1:4">
      <c r="A799" t="str">
        <f>ContactsTable[[#This Row],[FULL NAME (FIRST, LAST)]]</f>
        <v>Ernie Mason</v>
      </c>
      <c r="B799" t="str">
        <f>ContactsTable[[#This Row],[Organizations (DropDown)]]</f>
        <v>MICHINDOH CONFERENCE CENTER</v>
      </c>
      <c r="C799" t="str" cm="1">
        <f t="array" ref="C799">IF(Interactions!F3002 = "", "", IFERROR(_xlfn.TEXTJOIN(",", TRUE, _xlfn._xlws.FILTER($A$5:$A$2214, $B$5:$B$2214 = Interactions!F3002)), "No Contacts"))</f>
        <v/>
      </c>
      <c r="D799" t="str" cm="1">
        <f t="array" ref="D799">IF($C799&lt;&gt;"", _xlfn.TEXTSPLIT($C799, ","), "")</f>
        <v/>
      </c>
    </row>
    <row r="800" spans="1:4">
      <c r="A800" t="str">
        <f>ContactsTable[[#This Row],[FULL NAME (FIRST, LAST)]]</f>
        <v>Joel Papcun</v>
      </c>
      <c r="B800" t="str">
        <f>ContactsTable[[#This Row],[Organizations (DropDown)]]</f>
        <v>Mise En Place Culinary Consulting</v>
      </c>
      <c r="C800" t="str" cm="1">
        <f t="array" ref="C800">IF(Interactions!F3003 = "", "", IFERROR(_xlfn.TEXTJOIN(",", TRUE, _xlfn._xlws.FILTER($A$5:$A$2214, $B$5:$B$2214 = Interactions!F3003)), "No Contacts"))</f>
        <v/>
      </c>
      <c r="D800" t="str" cm="1">
        <f t="array" ref="D800">IF($C800&lt;&gt;"", _xlfn.TEXTSPLIT($C800, ","), "")</f>
        <v/>
      </c>
    </row>
    <row r="801" spans="1:4">
      <c r="A801" t="str">
        <f>ContactsTable[[#This Row],[FULL NAME (FIRST, LAST)]]</f>
        <v>Gayle Francis</v>
      </c>
      <c r="B801" t="str">
        <f>ContactsTable[[#This Row],[Organizations (DropDown)]]</f>
        <v>MONROE ST DINER</v>
      </c>
      <c r="C801" t="str" cm="1">
        <f t="array" ref="C801">IF(Interactions!F3004 = "", "", IFERROR(_xlfn.TEXTJOIN(",", TRUE, _xlfn._xlws.FILTER($A$5:$A$2214, $B$5:$B$2214 = Interactions!F3004)), "No Contacts"))</f>
        <v/>
      </c>
      <c r="D801" t="str" cm="1">
        <f t="array" ref="D801">IF($C801&lt;&gt;"", _xlfn.TEXTSPLIT($C801, ","), "")</f>
        <v/>
      </c>
    </row>
    <row r="802" spans="1:4">
      <c r="A802" t="str">
        <f>ContactsTable[[#This Row],[FULL NAME (FIRST, LAST)]]</f>
        <v>Monica Harter</v>
      </c>
      <c r="B802" t="str">
        <f>ContactsTable[[#This Row],[Organizations (DropDown)]]</f>
        <v>NEW HUDSON INN 371779E</v>
      </c>
      <c r="C802" t="str" cm="1">
        <f t="array" ref="C802">IF(Interactions!F3005 = "", "", IFERROR(_xlfn.TEXTJOIN(",", TRUE, _xlfn._xlws.FILTER($A$5:$A$2214, $B$5:$B$2214 = Interactions!F3005)), "No Contacts"))</f>
        <v/>
      </c>
      <c r="D802" t="str" cm="1">
        <f t="array" ref="D802">IF($C802&lt;&gt;"", _xlfn.TEXTSPLIT($C802, ","), "")</f>
        <v/>
      </c>
    </row>
    <row r="803" spans="1:4">
      <c r="A803" t="str">
        <f>ContactsTable[[#This Row],[FULL NAME (FIRST, LAST)]]</f>
        <v>Jean Herman</v>
      </c>
      <c r="B803" t="str">
        <f>ContactsTable[[#This Row],[Organizations (DropDown)]]</f>
        <v>Northville Public Schools</v>
      </c>
      <c r="C803" t="str" cm="1">
        <f t="array" ref="C803">IF(Interactions!F3006 = "", "", IFERROR(_xlfn.TEXTJOIN(",", TRUE, _xlfn._xlws.FILTER($A$5:$A$2214, $B$5:$B$2214 = Interactions!F3006)), "No Contacts"))</f>
        <v/>
      </c>
      <c r="D803" t="str" cm="1">
        <f t="array" ref="D803">IF($C803&lt;&gt;"", _xlfn.TEXTSPLIT($C803, ","), "")</f>
        <v/>
      </c>
    </row>
    <row r="804" spans="1:4">
      <c r="A804" t="str">
        <f>ContactsTable[[#This Row],[FULL NAME (FIRST, LAST)]]</f>
        <v>Andrea Hartman</v>
      </c>
      <c r="B804" t="str">
        <f>ContactsTable[[#This Row],[Organizations (DropDown)]]</f>
        <v>Old detroit slider bar /senor victors </v>
      </c>
      <c r="C804" t="str" cm="1">
        <f t="array" ref="C804">IF(Interactions!F3007 = "", "", IFERROR(_xlfn.TEXTJOIN(",", TRUE, _xlfn._xlws.FILTER($A$5:$A$2214, $B$5:$B$2214 = Interactions!F3007)), "No Contacts"))</f>
        <v/>
      </c>
      <c r="D804" t="str" cm="1">
        <f t="array" ref="D804">IF($C804&lt;&gt;"", _xlfn.TEXTSPLIT($C804, ","), "")</f>
        <v/>
      </c>
    </row>
    <row r="805" spans="1:4">
      <c r="A805" t="str">
        <f>ContactsTable[[#This Row],[FULL NAME (FIRST, LAST)]]</f>
        <v>Brad Lemont </v>
      </c>
      <c r="B805" t="str">
        <f>ContactsTable[[#This Row],[Organizations (DropDown)]]</f>
        <v>Plant Based Coney's</v>
      </c>
      <c r="C805" t="str" cm="1">
        <f t="array" ref="C805">IF(Interactions!F3008 = "", "", IFERROR(_xlfn.TEXTJOIN(",", TRUE, _xlfn._xlws.FILTER($A$5:$A$2214, $B$5:$B$2214 = Interactions!F3008)), "No Contacts"))</f>
        <v/>
      </c>
      <c r="D805" t="str" cm="1">
        <f t="array" ref="D805">IF($C805&lt;&gt;"", _xlfn.TEXTSPLIT($C805, ","), "")</f>
        <v/>
      </c>
    </row>
    <row r="806" spans="1:4">
      <c r="A806" t="str">
        <f>ContactsTable[[#This Row],[FULL NAME (FIRST, LAST)]]</f>
        <v>Carley  Cameron</v>
      </c>
      <c r="B806" t="str">
        <f>ContactsTable[[#This Row],[Organizations (DropDown)]]</f>
        <v>RED BARON (THE)</v>
      </c>
      <c r="C806" t="str" cm="1">
        <f t="array" ref="C806">IF(Interactions!F3009 = "", "", IFERROR(_xlfn.TEXTJOIN(",", TRUE, _xlfn._xlws.FILTER($A$5:$A$2214, $B$5:$B$2214 = Interactions!F3009)), "No Contacts"))</f>
        <v/>
      </c>
      <c r="D806" t="str" cm="1">
        <f t="array" ref="D806">IF($C806&lt;&gt;"", _xlfn.TEXTSPLIT($C806, ","), "")</f>
        <v/>
      </c>
    </row>
    <row r="807" spans="1:4">
      <c r="A807" t="str">
        <f>ContactsTable[[#This Row],[FULL NAME (FIRST, LAST)]]</f>
        <v>Chris McLeish</v>
      </c>
      <c r="B807" t="str">
        <f>ContactsTable[[#This Row],[Organizations (DropDown)]]</f>
        <v>RIVERWALK GRILL</v>
      </c>
      <c r="C807" t="str" cm="1">
        <f t="array" ref="C807">IF(Interactions!F3010 = "", "", IFERROR(_xlfn.TEXTJOIN(",", TRUE, _xlfn._xlws.FILTER($A$5:$A$2214, $B$5:$B$2214 = Interactions!F3010)), "No Contacts"))</f>
        <v/>
      </c>
      <c r="D807" t="str" cm="1">
        <f t="array" ref="D807">IF($C807&lt;&gt;"", _xlfn.TEXTSPLIT($C807, ","), "")</f>
        <v/>
      </c>
    </row>
    <row r="808" spans="1:4">
      <c r="A808" t="str">
        <f>ContactsTable[[#This Row],[FULL NAME (FIRST, LAST)]]</f>
        <v>John Beem</v>
      </c>
      <c r="B808" t="str">
        <f>ContactsTable[[#This Row],[Organizations (DropDown)]]</f>
        <v>SAGINAW CLUB</v>
      </c>
      <c r="C808" t="str" cm="1">
        <f t="array" ref="C808">IF(Interactions!F3011 = "", "", IFERROR(_xlfn.TEXTJOIN(",", TRUE, _xlfn._xlws.FILTER($A$5:$A$2214, $B$5:$B$2214 = Interactions!F3011)), "No Contacts"))</f>
        <v/>
      </c>
      <c r="D808" t="str" cm="1">
        <f t="array" ref="D808">IF($C808&lt;&gt;"", _xlfn.TEXTSPLIT($C808, ","), "")</f>
        <v/>
      </c>
    </row>
    <row r="809" spans="1:4">
      <c r="A809" t="str">
        <f>ContactsTable[[#This Row],[FULL NAME (FIRST, LAST)]]</f>
        <v>BROCK GREEN</v>
      </c>
      <c r="B809" t="str">
        <f>ContactsTable[[#This Row],[Organizations (DropDown)]]</f>
        <v>SPECTRUM JUVENILE JUSTICE SERVICES</v>
      </c>
      <c r="C809" t="str" cm="1">
        <f t="array" ref="C809">IF(Interactions!F3012 = "", "", IFERROR(_xlfn.TEXTJOIN(",", TRUE, _xlfn._xlws.FILTER($A$5:$A$2214, $B$5:$B$2214 = Interactions!F3012)), "No Contacts"))</f>
        <v/>
      </c>
      <c r="D809" t="str" cm="1">
        <f t="array" ref="D809">IF($C809&lt;&gt;"", _xlfn.TEXTSPLIT($C809, ","), "")</f>
        <v/>
      </c>
    </row>
    <row r="810" spans="1:4">
      <c r="A810" t="str">
        <f>ContactsTable[[#This Row],[FULL NAME (FIRST, LAST)]]</f>
        <v>Julie  Lukowski</v>
      </c>
      <c r="B810" t="str">
        <f>ContactsTable[[#This Row],[Organizations (DropDown)]]</f>
        <v>ST PETER LUTHERAN SCHOOL ACCOUNT</v>
      </c>
      <c r="C810" t="str" cm="1">
        <f t="array" ref="C810">IF(Interactions!F3013 = "", "", IFERROR(_xlfn.TEXTJOIN(",", TRUE, _xlfn._xlws.FILTER($A$5:$A$2214, $B$5:$B$2214 = Interactions!F3013)), "No Contacts"))</f>
        <v/>
      </c>
      <c r="D810" t="str" cm="1">
        <f t="array" ref="D810">IF($C810&lt;&gt;"", _xlfn.TEXTSPLIT($C810, ","), "")</f>
        <v/>
      </c>
    </row>
    <row r="811" spans="1:4">
      <c r="A811" t="str">
        <f>ContactsTable[[#This Row],[FULL NAME (FIRST, LAST)]]</f>
        <v>Hilary  Walker</v>
      </c>
      <c r="B811" t="str">
        <f>ContactsTable[[#This Row],[Organizations (DropDown)]]</f>
        <v>Telluride Association</v>
      </c>
      <c r="C811" t="str" cm="1">
        <f t="array" ref="C811">IF(Interactions!F3014 = "", "", IFERROR(_xlfn.TEXTJOIN(",", TRUE, _xlfn._xlws.FILTER($A$5:$A$2214, $B$5:$B$2214 = Interactions!F3014)), "No Contacts"))</f>
        <v/>
      </c>
      <c r="D811" t="str" cm="1">
        <f t="array" ref="D811">IF($C811&lt;&gt;"", _xlfn.TEXTSPLIT($C811, ","), "")</f>
        <v/>
      </c>
    </row>
    <row r="812" spans="1:4">
      <c r="A812" t="str">
        <f>ContactsTable[[#This Row],[FULL NAME (FIRST, LAST)]]</f>
        <v>Sandy Edgley</v>
      </c>
      <c r="B812" t="str">
        <f>ContactsTable[[#This Row],[Organizations (DropDown)]]</f>
        <v>The Heartlands</v>
      </c>
      <c r="C812" t="str" cm="1">
        <f t="array" ref="C812">IF(Interactions!F3015 = "", "", IFERROR(_xlfn.TEXTJOIN(",", TRUE, _xlfn._xlws.FILTER($A$5:$A$2214, $B$5:$B$2214 = Interactions!F3015)), "No Contacts"))</f>
        <v/>
      </c>
      <c r="D812" t="str" cm="1">
        <f t="array" ref="D812">IF($C812&lt;&gt;"", _xlfn.TEXTSPLIT($C812, ","), "")</f>
        <v/>
      </c>
    </row>
    <row r="813" spans="1:4">
      <c r="A813" t="str">
        <f>ContactsTable[[#This Row],[FULL NAME (FIRST, LAST)]]</f>
        <v>Devon Ingman</v>
      </c>
      <c r="B813" t="str">
        <f>ContactsTable[[#This Row],[Organizations (DropDown)]]</f>
        <v>The Laundry</v>
      </c>
      <c r="C813" t="str" cm="1">
        <f t="array" ref="C813">IF(Interactions!F3016 = "", "", IFERROR(_xlfn.TEXTJOIN(",", TRUE, _xlfn._xlws.FILTER($A$5:$A$2214, $B$5:$B$2214 = Interactions!F3016)), "No Contacts"))</f>
        <v/>
      </c>
      <c r="D813" t="str" cm="1">
        <f t="array" ref="D813">IF($C813&lt;&gt;"", _xlfn.TEXTSPLIT($C813, ","), "")</f>
        <v/>
      </c>
    </row>
    <row r="814" spans="1:4">
      <c r="A814" t="str">
        <f>ContactsTable[[#This Row],[FULL NAME (FIRST, LAST)]]</f>
        <v>Tal Sasson</v>
      </c>
      <c r="B814" t="str">
        <f>ContactsTable[[#This Row],[Organizations (DropDown)]]</f>
        <v>THE PITA POST</v>
      </c>
      <c r="C814" t="str" cm="1">
        <f t="array" ref="C814">IF(Interactions!F3017 = "", "", IFERROR(_xlfn.TEXTJOIN(",", TRUE, _xlfn._xlws.FILTER($A$5:$A$2214, $B$5:$B$2214 = Interactions!F3017)), "No Contacts"))</f>
        <v/>
      </c>
      <c r="D814" t="str" cm="1">
        <f t="array" ref="D814">IF($C814&lt;&gt;"", _xlfn.TEXTSPLIT($C814, ","), "")</f>
        <v/>
      </c>
    </row>
    <row r="815" spans="1:4">
      <c r="A815" t="str">
        <f>ContactsTable[[#This Row],[FULL NAME (FIRST, LAST)]]</f>
        <v>Ryatt Foor</v>
      </c>
      <c r="B815" t="str">
        <f>ContactsTable[[#This Row],[Organizations (DropDown)]]</f>
        <v>THE SAWMILL GOLF CLUB</v>
      </c>
      <c r="C815" t="str" cm="1">
        <f t="array" ref="C815">IF(Interactions!F3018 = "", "", IFERROR(_xlfn.TEXTJOIN(",", TRUE, _xlfn._xlws.FILTER($A$5:$A$2214, $B$5:$B$2214 = Interactions!F3018)), "No Contacts"))</f>
        <v/>
      </c>
      <c r="D815" t="str" cm="1">
        <f t="array" ref="D815">IF($C815&lt;&gt;"", _xlfn.TEXTSPLIT($C815, ","), "")</f>
        <v/>
      </c>
    </row>
    <row r="816" spans="1:4">
      <c r="A816" t="str">
        <f>ContactsTable[[#This Row],[FULL NAME (FIRST, LAST)]]</f>
        <v>Jon B</v>
      </c>
      <c r="B816" t="str">
        <f>ContactsTable[[#This Row],[Organizations (DropDown)]]</f>
        <v>The Vault Downtown</v>
      </c>
      <c r="C816" t="str" cm="1">
        <f t="array" ref="C816">IF(Interactions!F3019 = "", "", IFERROR(_xlfn.TEXTJOIN(",", TRUE, _xlfn._xlws.FILTER($A$5:$A$2214, $B$5:$B$2214 = Interactions!F3019)), "No Contacts"))</f>
        <v/>
      </c>
      <c r="D816" t="str" cm="1">
        <f t="array" ref="D816">IF($C816&lt;&gt;"", _xlfn.TEXTSPLIT($C816, ","), "")</f>
        <v/>
      </c>
    </row>
    <row r="817" spans="1:4">
      <c r="A817" t="str">
        <f>ContactsTable[[#This Row],[FULL NAME (FIRST, LAST)]]</f>
        <v>Logan Crocker</v>
      </c>
      <c r="B817" t="str">
        <f>ContactsTable[[#This Row],[Organizations (DropDown)]]</f>
        <v>Treetops - Top Of Hill</v>
      </c>
      <c r="C817" t="str" cm="1">
        <f t="array" ref="C817">IF(Interactions!F3020 = "", "", IFERROR(_xlfn.TEXTJOIN(",", TRUE, _xlfn._xlws.FILTER($A$5:$A$2214, $B$5:$B$2214 = Interactions!F3020)), "No Contacts"))</f>
        <v/>
      </c>
      <c r="D817" t="str" cm="1">
        <f t="array" ref="D817">IF($C817&lt;&gt;"", _xlfn.TEXTSPLIT($C817, ","), "")</f>
        <v/>
      </c>
    </row>
    <row r="818" spans="1:4">
      <c r="A818" t="str">
        <f>ContactsTable[[#This Row],[FULL NAME (FIRST, LAST)]]</f>
        <v>Jesse Mullens</v>
      </c>
      <c r="B818" t="str">
        <f>ContactsTable[[#This Row],[Organizations (DropDown)]]</f>
        <v>Troy Escape</v>
      </c>
      <c r="C818" t="str" cm="1">
        <f t="array" ref="C818">IF(Interactions!F3021 = "", "", IFERROR(_xlfn.TEXTJOIN(",", TRUE, _xlfn._xlws.FILTER($A$5:$A$2214, $B$5:$B$2214 = Interactions!F3021)), "No Contacts"))</f>
        <v/>
      </c>
      <c r="D818" t="str" cm="1">
        <f t="array" ref="D818">IF($C818&lt;&gt;"", _xlfn.TEXTSPLIT($C818, ","), "")</f>
        <v/>
      </c>
    </row>
    <row r="819" spans="1:4">
      <c r="A819" t="str">
        <f>ContactsTable[[#This Row],[FULL NAME (FIRST, LAST)]]</f>
        <v>Jennifer  Murray</v>
      </c>
      <c r="B819" t="str">
        <f>ContactsTable[[#This Row],[Organizations (DropDown)]]</f>
        <v>WASHINGTON TWP SCHOOLS WAREHOUSE</v>
      </c>
      <c r="C819" t="str" cm="1">
        <f t="array" ref="C819">IF(Interactions!F3022 = "", "", IFERROR(_xlfn.TEXTJOIN(",", TRUE, _xlfn._xlws.FILTER($A$5:$A$2214, $B$5:$B$2214 = Interactions!F3022)), "No Contacts"))</f>
        <v/>
      </c>
      <c r="D819" t="str" cm="1">
        <f t="array" ref="D819">IF($C819&lt;&gt;"", _xlfn.TEXTSPLIT($C819, ","), "")</f>
        <v/>
      </c>
    </row>
    <row r="820" spans="1:4">
      <c r="A820">
        <f>ContactsTable[[#This Row],[FULL NAME (FIRST, LAST)]]</f>
        <v>0</v>
      </c>
      <c r="B820">
        <f>ContactsTable[[#This Row],[Organizations (DropDown)]]</f>
        <v>0</v>
      </c>
      <c r="C820" t="str" cm="1">
        <f t="array" ref="C820">IF(Interactions!F3023 = "", "", IFERROR(_xlfn.TEXTJOIN(",", TRUE, _xlfn._xlws.FILTER($A$5:$A$2214, $B$5:$B$2214 = Interactions!F3023)), "No Contacts"))</f>
        <v/>
      </c>
      <c r="D820" t="str" cm="1">
        <f t="array" ref="D820">IF($C820&lt;&gt;"", _xlfn.TEXTSPLIT($C820, ","), "")</f>
        <v/>
      </c>
    </row>
    <row r="821" spans="1:4">
      <c r="A821" t="str">
        <f>ContactsTable[[#This Row],[FULL NAME (FIRST, LAST)]]</f>
        <v>Rhonda Harper</v>
      </c>
      <c r="B821" t="str">
        <f>ContactsTable[[#This Row],[Organizations (DropDown)]]</f>
        <v>The Swing Club</v>
      </c>
      <c r="C821" t="str" cm="1">
        <f t="array" ref="C821">IF(Interactions!F3024 = "", "", IFERROR(_xlfn.TEXTJOIN(",", TRUE, _xlfn._xlws.FILTER($A$5:$A$2214, $B$5:$B$2214 = Interactions!F3024)), "No Contacts"))</f>
        <v/>
      </c>
      <c r="D821" t="str" cm="1">
        <f t="array" ref="D821">IF($C821&lt;&gt;"", _xlfn.TEXTSPLIT($C821, ","), "")</f>
        <v/>
      </c>
    </row>
    <row r="822" spans="1:4">
      <c r="A822" t="str">
        <f>ContactsTable[[#This Row],[FULL NAME (FIRST, LAST)]]</f>
        <v>Blake Kollker</v>
      </c>
      <c r="B822" t="str">
        <f>ContactsTable[[#This Row],[Organizations (DropDown)]]</f>
        <v>Azzip Pizza</v>
      </c>
      <c r="C822" t="str" cm="1">
        <f t="array" ref="C822">IF(Interactions!F3025 = "", "", IFERROR(_xlfn.TEXTJOIN(",", TRUE, _xlfn._xlws.FILTER($A$5:$A$2214, $B$5:$B$2214 = Interactions!F3025)), "No Contacts"))</f>
        <v/>
      </c>
      <c r="D822" t="str" cm="1">
        <f t="array" ref="D822">IF($C822&lt;&gt;"", _xlfn.TEXTSPLIT($C822, ","), "")</f>
        <v/>
      </c>
    </row>
    <row r="823" spans="1:4">
      <c r="A823" t="str">
        <f>ContactsTable[[#This Row],[FULL NAME (FIRST, LAST)]]</f>
        <v>Victor</v>
      </c>
      <c r="B823" t="str">
        <f>ContactsTable[[#This Row],[Organizations (DropDown)]]</f>
        <v>Rafeal's Sports Bar</v>
      </c>
      <c r="C823" t="str" cm="1">
        <f t="array" ref="C823">IF(Interactions!F3026 = "", "", IFERROR(_xlfn.TEXTJOIN(",", TRUE, _xlfn._xlws.FILTER($A$5:$A$2214, $B$5:$B$2214 = Interactions!F3026)), "No Contacts"))</f>
        <v/>
      </c>
      <c r="D823" t="str" cm="1">
        <f t="array" ref="D823">IF($C823&lt;&gt;"", _xlfn.TEXTSPLIT($C823, ","), "")</f>
        <v/>
      </c>
    </row>
    <row r="824" spans="1:4">
      <c r="A824" t="str">
        <f>ContactsTable[[#This Row],[FULL NAME (FIRST, LAST)]]</f>
        <v>Jason Kuykendall</v>
      </c>
      <c r="B824" t="str">
        <f>ContactsTable[[#This Row],[Organizations (DropDown)]]</f>
        <v>Ralphie's Fun Center</v>
      </c>
      <c r="C824" t="str" cm="1">
        <f t="array" ref="C824">IF(Interactions!F3027 = "", "", IFERROR(_xlfn.TEXTJOIN(",", TRUE, _xlfn._xlws.FILTER($A$5:$A$2214, $B$5:$B$2214 = Interactions!F3027)), "No Contacts"))</f>
        <v/>
      </c>
      <c r="D824" t="str" cm="1">
        <f t="array" ref="D824">IF($C824&lt;&gt;"", _xlfn.TEXTSPLIT($C824, ","), "")</f>
        <v/>
      </c>
    </row>
    <row r="825" spans="1:4">
      <c r="A825" t="str">
        <f>ContactsTable[[#This Row],[FULL NAME (FIRST, LAST)]]</f>
        <v>Chef Rob</v>
      </c>
      <c r="B825">
        <f>ContactsTable[[#This Row],[Organizations (DropDown)]]</f>
        <v>0</v>
      </c>
      <c r="C825" t="str" cm="1">
        <f t="array" ref="C825">IF(Interactions!F3028 = "", "", IFERROR(_xlfn.TEXTJOIN(",", TRUE, _xlfn._xlws.FILTER($A$5:$A$2214, $B$5:$B$2214 = Interactions!F3028)), "No Contacts"))</f>
        <v/>
      </c>
      <c r="D825" t="str" cm="1">
        <f t="array" ref="D825">IF($C825&lt;&gt;"", _xlfn.TEXTSPLIT($C825, ","), "")</f>
        <v/>
      </c>
    </row>
    <row r="826" spans="1:4">
      <c r="A826" t="str">
        <f>ContactsTable[[#This Row],[FULL NAME (FIRST, LAST)]]</f>
        <v>Graham Garrett</v>
      </c>
      <c r="B826" t="str">
        <f>ContactsTable[[#This Row],[Organizations (DropDown)]]</f>
        <v>Gordon Food Service</v>
      </c>
      <c r="C826" t="str" cm="1">
        <f t="array" ref="C826">IF(Interactions!F3029 = "", "", IFERROR(_xlfn.TEXTJOIN(",", TRUE, _xlfn._xlws.FILTER($A$5:$A$2214, $B$5:$B$2214 = Interactions!F3029)), "No Contacts"))</f>
        <v/>
      </c>
      <c r="D826" t="str" cm="1">
        <f t="array" ref="D826">IF($C826&lt;&gt;"", _xlfn.TEXTSPLIT($C826, ","), "")</f>
        <v/>
      </c>
    </row>
    <row r="827" spans="1:4">
      <c r="A827" t="str">
        <f>ContactsTable[[#This Row],[FULL NAME (FIRST, LAST)]]</f>
        <v>Ethan Weinberger</v>
      </c>
      <c r="B827" t="str">
        <f>ContactsTable[[#This Row],[Organizations (DropDown)]]</f>
        <v>Gordon Food Service</v>
      </c>
      <c r="C827" t="str" cm="1">
        <f t="array" ref="C827">IF(Interactions!F3030 = "", "", IFERROR(_xlfn.TEXTJOIN(",", TRUE, _xlfn._xlws.FILTER($A$5:$A$2214, $B$5:$B$2214 = Interactions!F3030)), "No Contacts"))</f>
        <v/>
      </c>
      <c r="D827" t="str" cm="1">
        <f t="array" ref="D827">IF($C827&lt;&gt;"", _xlfn.TEXTSPLIT($C827, ","), "")</f>
        <v/>
      </c>
    </row>
    <row r="828" spans="1:4">
      <c r="A828" t="str">
        <f>ContactsTable[[#This Row],[FULL NAME (FIRST, LAST)]]</f>
        <v>Dave Ryan</v>
      </c>
      <c r="B828" t="str">
        <f>ContactsTable[[#This Row],[Organizations (DropDown)]]</f>
        <v>Berkot Super Foods</v>
      </c>
      <c r="C828" t="str" cm="1">
        <f t="array" ref="C828">IF(Interactions!F3031 = "", "", IFERROR(_xlfn.TEXTJOIN(",", TRUE, _xlfn._xlws.FILTER($A$5:$A$2214, $B$5:$B$2214 = Interactions!F3031)), "No Contacts"))</f>
        <v/>
      </c>
      <c r="D828" t="str" cm="1">
        <f t="array" ref="D828">IF($C828&lt;&gt;"", _xlfn.TEXTSPLIT($C828, ","), "")</f>
        <v/>
      </c>
    </row>
    <row r="829" spans="1:4">
      <c r="A829" t="str">
        <f>ContactsTable[[#This Row],[FULL NAME (FIRST, LAST)]]</f>
        <v>Steve Mcmillen</v>
      </c>
      <c r="B829" t="str">
        <f>ContactsTable[[#This Row],[Organizations (DropDown)]]</f>
        <v>Great Lakes CHR Homes</v>
      </c>
      <c r="C829" t="str" cm="1">
        <f t="array" ref="C829">IF(Interactions!F3032 = "", "", IFERROR(_xlfn.TEXTJOIN(",", TRUE, _xlfn._xlws.FILTER($A$5:$A$2214, $B$5:$B$2214 = Interactions!F3032)), "No Contacts"))</f>
        <v/>
      </c>
      <c r="D829" t="str" cm="1">
        <f t="array" ref="D829">IF($C829&lt;&gt;"", _xlfn.TEXTSPLIT($C829, ","), "")</f>
        <v/>
      </c>
    </row>
    <row r="830" spans="1:4">
      <c r="A830" t="str">
        <f>ContactsTable[[#This Row],[FULL NAME (FIRST, LAST)]]</f>
        <v>Pamela Kopplenger</v>
      </c>
      <c r="B830" t="str">
        <f>ContactsTable[[#This Row],[Organizations (DropDown)]]</f>
        <v>MICHIGAN STATE POLICE TRAINING DIVI</v>
      </c>
      <c r="C830" t="str" cm="1">
        <f t="array" ref="C830">IF(Interactions!F3033 = "", "", IFERROR(_xlfn.TEXTJOIN(",", TRUE, _xlfn._xlws.FILTER($A$5:$A$2214, $B$5:$B$2214 = Interactions!F3033)), "No Contacts"))</f>
        <v/>
      </c>
      <c r="D830" t="str" cm="1">
        <f t="array" ref="D830">IF($C830&lt;&gt;"", _xlfn.TEXTSPLIT($C830, ","), "")</f>
        <v/>
      </c>
    </row>
    <row r="831" spans="1:4">
      <c r="A831" t="str">
        <f>ContactsTable[[#This Row],[FULL NAME (FIRST, LAST)]]</f>
        <v>Maranda Thompson</v>
      </c>
      <c r="B831" t="str">
        <f>ContactsTable[[#This Row],[Organizations (DropDown)]]</f>
        <v>Gordon Food Service</v>
      </c>
      <c r="C831" t="str" cm="1">
        <f t="array" ref="C831">IF(Interactions!F3034 = "", "", IFERROR(_xlfn.TEXTJOIN(",", TRUE, _xlfn._xlws.FILTER($A$5:$A$2214, $B$5:$B$2214 = Interactions!F3034)), "No Contacts"))</f>
        <v/>
      </c>
      <c r="D831" t="str" cm="1">
        <f t="array" ref="D831">IF($C831&lt;&gt;"", _xlfn.TEXTSPLIT($C831, ","), "")</f>
        <v/>
      </c>
    </row>
    <row r="832" spans="1:4">
      <c r="A832" t="str">
        <f>ContactsTable[[#This Row],[FULL NAME (FIRST, LAST)]]</f>
        <v>Chris Tanner</v>
      </c>
      <c r="B832" t="str">
        <f>ContactsTable[[#This Row],[Organizations (DropDown)]]</f>
        <v>MDINING- TEST KITCHEN 689175</v>
      </c>
      <c r="C832" t="str" cm="1">
        <f t="array" ref="C832">IF(Interactions!F3035 = "", "", IFERROR(_xlfn.TEXTJOIN(",", TRUE, _xlfn._xlws.FILTER($A$5:$A$2214, $B$5:$B$2214 = Interactions!F3035)), "No Contacts"))</f>
        <v/>
      </c>
      <c r="D832" t="str" cm="1">
        <f t="array" ref="D832">IF($C832&lt;&gt;"", _xlfn.TEXTSPLIT($C832, ","), "")</f>
        <v/>
      </c>
    </row>
    <row r="833" spans="1:4">
      <c r="A833" t="str">
        <f>ContactsTable[[#This Row],[FULL NAME (FIRST, LAST)]]</f>
        <v>Frank Turchan</v>
      </c>
      <c r="B833" t="str">
        <f>ContactsTable[[#This Row],[Organizations (DropDown)]]</f>
        <v>MDINING- TEST KITCHEN 689175</v>
      </c>
      <c r="C833" t="str" cm="1">
        <f t="array" ref="C833">IF(Interactions!F3036 = "", "", IFERROR(_xlfn.TEXTJOIN(",", TRUE, _xlfn._xlws.FILTER($A$5:$A$2214, $B$5:$B$2214 = Interactions!F3036)), "No Contacts"))</f>
        <v/>
      </c>
      <c r="D833" t="str" cm="1">
        <f t="array" ref="D833">IF($C833&lt;&gt;"", _xlfn.TEXTSPLIT($C833, ","), "")</f>
        <v/>
      </c>
    </row>
    <row r="834" spans="1:4">
      <c r="A834" t="str">
        <f>ContactsTable[[#This Row],[FULL NAME (FIRST, LAST)]]</f>
        <v>Peggy Anderson</v>
      </c>
      <c r="B834" t="str">
        <f>ContactsTable[[#This Row],[Organizations (DropDown)]]</f>
        <v>ANDERSON FOODS</v>
      </c>
      <c r="C834" t="str" cm="1">
        <f t="array" ref="C834">IF(Interactions!F3037 = "", "", IFERROR(_xlfn.TEXTJOIN(",", TRUE, _xlfn._xlws.FILTER($A$5:$A$2214, $B$5:$B$2214 = Interactions!F3037)), "No Contacts"))</f>
        <v/>
      </c>
      <c r="D834" t="str" cm="1">
        <f t="array" ref="D834">IF($C834&lt;&gt;"", _xlfn.TEXTSPLIT($C834, ","), "")</f>
        <v/>
      </c>
    </row>
    <row r="835" spans="1:4">
      <c r="A835" t="str">
        <f>ContactsTable[[#This Row],[FULL NAME (FIRST, LAST)]]</f>
        <v>Evan Scheller</v>
      </c>
      <c r="B835" t="str">
        <f>ContactsTable[[#This Row],[Organizations (DropDown)]]</f>
        <v>Battle Alley Brewing Company</v>
      </c>
      <c r="C835" t="str" cm="1">
        <f t="array" ref="C835">IF(Interactions!F3038 = "", "", IFERROR(_xlfn.TEXTJOIN(",", TRUE, _xlfn._xlws.FILTER($A$5:$A$2214, $B$5:$B$2214 = Interactions!F3038)), "No Contacts"))</f>
        <v/>
      </c>
      <c r="D835" t="str" cm="1">
        <f t="array" ref="D835">IF($C835&lt;&gt;"", _xlfn.TEXTSPLIT($C835, ","), "")</f>
        <v/>
      </c>
    </row>
    <row r="836" spans="1:4">
      <c r="A836" t="str">
        <f>ContactsTable[[#This Row],[FULL NAME (FIRST, LAST)]]</f>
        <v>Abby  Smith</v>
      </c>
      <c r="B836" t="str">
        <f>ContactsTable[[#This Row],[Organizations (DropDown)]]</f>
        <v>BAY CLIFF HEALTH CAMP</v>
      </c>
      <c r="C836" t="str" cm="1">
        <f t="array" ref="C836">IF(Interactions!F3039 = "", "", IFERROR(_xlfn.TEXTJOIN(",", TRUE, _xlfn._xlws.FILTER($A$5:$A$2214, $B$5:$B$2214 = Interactions!F3039)), "No Contacts"))</f>
        <v/>
      </c>
      <c r="D836" t="str" cm="1">
        <f t="array" ref="D836">IF($C836&lt;&gt;"", _xlfn.TEXTSPLIT($C836, ","), "")</f>
        <v/>
      </c>
    </row>
    <row r="837" spans="1:4">
      <c r="A837" t="str">
        <f>ContactsTable[[#This Row],[FULL NAME (FIRST, LAST)]]</f>
        <v>Todd Forsythe</v>
      </c>
      <c r="B837" t="str">
        <f>ContactsTable[[#This Row],[Organizations (DropDown)]]</f>
        <v>Belva </v>
      </c>
      <c r="C837" t="str" cm="1">
        <f t="array" ref="C837">IF(Interactions!F3040 = "", "", IFERROR(_xlfn.TEXTJOIN(",", TRUE, _xlfn._xlws.FILTER($A$5:$A$2214, $B$5:$B$2214 = Interactions!F3040)), "No Contacts"))</f>
        <v/>
      </c>
      <c r="D837" t="str" cm="1">
        <f t="array" ref="D837">IF($C837&lt;&gt;"", _xlfn.TEXTSPLIT($C837, ","), "")</f>
        <v/>
      </c>
    </row>
    <row r="838" spans="1:4">
      <c r="A838" t="str">
        <f>ContactsTable[[#This Row],[FULL NAME (FIRST, LAST)]]</f>
        <v>Bev Stange</v>
      </c>
      <c r="B838" t="str">
        <f>ContactsTable[[#This Row],[Organizations (DropDown)]]</f>
        <v>BENS SUPERCENTER</v>
      </c>
      <c r="C838" t="str" cm="1">
        <f t="array" ref="C838">IF(Interactions!F3041 = "", "", IFERROR(_xlfn.TEXTJOIN(",", TRUE, _xlfn._xlws.FILTER($A$5:$A$2214, $B$5:$B$2214 = Interactions!F3041)), "No Contacts"))</f>
        <v/>
      </c>
      <c r="D838" t="str" cm="1">
        <f t="array" ref="D838">IF($C838&lt;&gt;"", _xlfn.TEXTSPLIT($C838, ","), "")</f>
        <v/>
      </c>
    </row>
    <row r="839" spans="1:4">
      <c r="A839" t="str">
        <f>ContactsTable[[#This Row],[FULL NAME (FIRST, LAST)]]</f>
        <v>Skip  Telgard</v>
      </c>
      <c r="B839" t="str">
        <f>ContactsTable[[#This Row],[Organizations (DropDown)]]</f>
        <v>Bluebird</v>
      </c>
      <c r="C839" t="str" cm="1">
        <f t="array" ref="C839">IF(Interactions!F3042 = "", "", IFERROR(_xlfn.TEXTJOIN(",", TRUE, _xlfn._xlws.FILTER($A$5:$A$2214, $B$5:$B$2214 = Interactions!F3042)), "No Contacts"))</f>
        <v/>
      </c>
      <c r="D839" t="str" cm="1">
        <f t="array" ref="D839">IF($C839&lt;&gt;"", _xlfn.TEXTSPLIT($C839, ","), "")</f>
        <v/>
      </c>
    </row>
    <row r="840" spans="1:4">
      <c r="A840" t="str">
        <f>ContactsTable[[#This Row],[FULL NAME (FIRST, LAST)]]</f>
        <v>Ericson Booker</v>
      </c>
      <c r="B840" t="str">
        <f>ContactsTable[[#This Row],[Organizations (DropDown)]]</f>
        <v>BOARDWALK (THE)</v>
      </c>
      <c r="C840" t="str" cm="1">
        <f t="array" ref="C840">IF(Interactions!F3043 = "", "", IFERROR(_xlfn.TEXTJOIN(",", TRUE, _xlfn._xlws.FILTER($A$5:$A$2214, $B$5:$B$2214 = Interactions!F3043)), "No Contacts"))</f>
        <v/>
      </c>
      <c r="D840" t="str" cm="1">
        <f t="array" ref="D840">IF($C840&lt;&gt;"", _xlfn.TEXTSPLIT($C840, ","), "")</f>
        <v/>
      </c>
    </row>
    <row r="841" spans="1:4">
      <c r="A841" t="str">
        <f>ContactsTable[[#This Row],[FULL NAME (FIRST, LAST)]]</f>
        <v>Igor Ilijovski</v>
      </c>
      <c r="B841" t="str">
        <f>ContactsTable[[#This Row],[Organizations (DropDown)]]</f>
        <v>Boyne River Inn</v>
      </c>
      <c r="C841" t="str" cm="1">
        <f t="array" ref="C841">IF(Interactions!F3044 = "", "", IFERROR(_xlfn.TEXTJOIN(",", TRUE, _xlfn._xlws.FILTER($A$5:$A$2214, $B$5:$B$2214 = Interactions!F3044)), "No Contacts"))</f>
        <v/>
      </c>
      <c r="D841" t="str" cm="1">
        <f t="array" ref="D841">IF($C841&lt;&gt;"", _xlfn.TEXTSPLIT($C841, ","), "")</f>
        <v/>
      </c>
    </row>
    <row r="842" spans="1:4">
      <c r="A842" t="str">
        <f>ContactsTable[[#This Row],[FULL NAME (FIRST, LAST)]]</f>
        <v>Andrew Wright</v>
      </c>
      <c r="B842" t="str">
        <f>ContactsTable[[#This Row],[Organizations (DropDown)]]</f>
        <v>BSA-COLE CANOE</v>
      </c>
      <c r="C842" t="str" cm="1">
        <f t="array" ref="C842">IF(Interactions!F3045 = "", "", IFERROR(_xlfn.TEXTJOIN(",", TRUE, _xlfn._xlws.FILTER($A$5:$A$2214, $B$5:$B$2214 = Interactions!F3045)), "No Contacts"))</f>
        <v/>
      </c>
      <c r="D842" t="str" cm="1">
        <f t="array" ref="D842">IF($C842&lt;&gt;"", _xlfn.TEXTSPLIT($C842, ","), "")</f>
        <v/>
      </c>
    </row>
    <row r="843" spans="1:4">
      <c r="A843" t="str">
        <f>ContactsTable[[#This Row],[FULL NAME (FIRST, LAST)]]</f>
        <v>Omri Robinson</v>
      </c>
      <c r="B843" t="str">
        <f>ContactsTable[[#This Row],[Organizations (DropDown)]]</f>
        <v>C K O S - Catered Events </v>
      </c>
      <c r="C843" t="str" cm="1">
        <f t="array" ref="C843">IF(Interactions!F3046 = "", "", IFERROR(_xlfn.TEXTJOIN(",", TRUE, _xlfn._xlws.FILTER($A$5:$A$2214, $B$5:$B$2214 = Interactions!F3046)), "No Contacts"))</f>
        <v/>
      </c>
      <c r="D843" t="str" cm="1">
        <f t="array" ref="D843">IF($C843&lt;&gt;"", _xlfn.TEXTSPLIT($C843, ","), "")</f>
        <v/>
      </c>
    </row>
    <row r="844" spans="1:4">
      <c r="A844" t="str">
        <f>ContactsTable[[#This Row],[FULL NAME (FIRST, LAST)]]</f>
        <v>Gretchen Olds</v>
      </c>
      <c r="B844" t="str">
        <f>ContactsTable[[#This Row],[Organizations (DropDown)]]</f>
        <v>Cardinal Pizza</v>
      </c>
      <c r="C844" t="str" cm="1">
        <f t="array" ref="C844">IF(Interactions!F3047 = "", "", IFERROR(_xlfn.TEXTJOIN(",", TRUE, _xlfn._xlws.FILTER($A$5:$A$2214, $B$5:$B$2214 = Interactions!F3047)), "No Contacts"))</f>
        <v/>
      </c>
      <c r="D844" t="str" cm="1">
        <f t="array" ref="D844">IF($C844&lt;&gt;"", _xlfn.TEXTSPLIT($C844, ","), "")</f>
        <v/>
      </c>
    </row>
    <row r="845" spans="1:4">
      <c r="A845" t="str">
        <f>ContactsTable[[#This Row],[FULL NAME (FIRST, LAST)]]</f>
        <v>Alexander Ausley</v>
      </c>
      <c r="B845" t="str">
        <f>ContactsTable[[#This Row],[Organizations (DropDown)]]</f>
        <v>CDS - Miracle Camp and Retreat Cent</v>
      </c>
      <c r="C845" t="str" cm="1">
        <f t="array" ref="C845">IF(Interactions!F3048 = "", "", IFERROR(_xlfn.TEXTJOIN(",", TRUE, _xlfn._xlws.FILTER($A$5:$A$2214, $B$5:$B$2214 = Interactions!F3048)), "No Contacts"))</f>
        <v/>
      </c>
      <c r="D845" t="str" cm="1">
        <f t="array" ref="D845">IF($C845&lt;&gt;"", _xlfn.TEXTSPLIT($C845, ","), "")</f>
        <v/>
      </c>
    </row>
    <row r="846" spans="1:4">
      <c r="A846" t="str">
        <f>ContactsTable[[#This Row],[FULL NAME (FIRST, LAST)]]</f>
        <v>Ted Klonaris</v>
      </c>
      <c r="B846" t="str">
        <f>ContactsTable[[#This Row],[Organizations (DropDown)]]</f>
        <v>Chart Room</v>
      </c>
      <c r="C846" t="str" cm="1">
        <f t="array" ref="C846">IF(Interactions!F3049 = "", "", IFERROR(_xlfn.TEXTJOIN(",", TRUE, _xlfn._xlws.FILTER($A$5:$A$2214, $B$5:$B$2214 = Interactions!F3049)), "No Contacts"))</f>
        <v/>
      </c>
      <c r="D846" t="str" cm="1">
        <f t="array" ref="D846">IF($C846&lt;&gt;"", _xlfn.TEXTSPLIT($C846, ","), "")</f>
        <v/>
      </c>
    </row>
    <row r="847" spans="1:4">
      <c r="A847" t="str">
        <f>ContactsTable[[#This Row],[FULL NAME (FIRST, LAST)]]</f>
        <v>Jim  Chico</v>
      </c>
      <c r="B847" t="str">
        <f>ContactsTable[[#This Row],[Organizations (DropDown)]]</f>
        <v>Chico's Bar and Grill</v>
      </c>
      <c r="C847" t="str" cm="1">
        <f t="array" ref="C847">IF(Interactions!F3050 = "", "", IFERROR(_xlfn.TEXTJOIN(",", TRUE, _xlfn._xlws.FILTER($A$5:$A$2214, $B$5:$B$2214 = Interactions!F3050)), "No Contacts"))</f>
        <v/>
      </c>
      <c r="D847" t="str" cm="1">
        <f t="array" ref="D847">IF($C847&lt;&gt;"", _xlfn.TEXTSPLIT($C847, ","), "")</f>
        <v/>
      </c>
    </row>
    <row r="848" spans="1:4">
      <c r="A848" t="str">
        <f>ContactsTable[[#This Row],[FULL NAME (FIRST, LAST)]]</f>
        <v>Melissa Coy</v>
      </c>
      <c r="B848" t="str">
        <f>ContactsTable[[#This Row],[Organizations (DropDown)]]</f>
        <v>COMM ACTION - HEAD START</v>
      </c>
      <c r="C848" t="str" cm="1">
        <f t="array" ref="C848">IF(Interactions!F3051 = "", "", IFERROR(_xlfn.TEXTJOIN(",", TRUE, _xlfn._xlws.FILTER($A$5:$A$2214, $B$5:$B$2214 = Interactions!F3051)), "No Contacts"))</f>
        <v/>
      </c>
      <c r="D848" t="str" cm="1">
        <f t="array" ref="D848">IF($C848&lt;&gt;"", _xlfn.TEXTSPLIT($C848, ","), "")</f>
        <v/>
      </c>
    </row>
    <row r="849" spans="1:4">
      <c r="A849" t="str">
        <f>ContactsTable[[#This Row],[FULL NAME (FIRST, LAST)]]</f>
        <v>Julia Tyrrell</v>
      </c>
      <c r="B849" t="str">
        <f>ContactsTable[[#This Row],[Organizations (DropDown)]]</f>
        <v>COUNTRY VIEW BULK FOODS</v>
      </c>
      <c r="C849" t="str" cm="1">
        <f t="array" ref="C849">IF(Interactions!F3052 = "", "", IFERROR(_xlfn.TEXTJOIN(",", TRUE, _xlfn._xlws.FILTER($A$5:$A$2214, $B$5:$B$2214 = Interactions!F3052)), "No Contacts"))</f>
        <v/>
      </c>
      <c r="D849" t="str" cm="1">
        <f t="array" ref="D849">IF($C849&lt;&gt;"", _xlfn.TEXTSPLIT($C849, ","), "")</f>
        <v/>
      </c>
    </row>
    <row r="850" spans="1:4">
      <c r="A850" t="str">
        <f>ContactsTable[[#This Row],[FULL NAME (FIRST, LAST)]]</f>
        <v>Matthew Losiewicz</v>
      </c>
      <c r="B850" t="str">
        <f>ContactsTable[[#This Row],[Organizations (DropDown)]]</f>
        <v>Cut River Grille</v>
      </c>
      <c r="C850" t="str" cm="1">
        <f t="array" ref="C850">IF(Interactions!F3053 = "", "", IFERROR(_xlfn.TEXTJOIN(",", TRUE, _xlfn._xlws.FILTER($A$5:$A$2214, $B$5:$B$2214 = Interactions!F3053)), "No Contacts"))</f>
        <v/>
      </c>
      <c r="D850" t="str" cm="1">
        <f t="array" ref="D850">IF($C850&lt;&gt;"", _xlfn.TEXTSPLIT($C850, ","), "")</f>
        <v/>
      </c>
    </row>
    <row r="851" spans="1:4">
      <c r="A851" t="str">
        <f>ContactsTable[[#This Row],[FULL NAME (FIRST, LAST)]]</f>
        <v>Bill Wilson</v>
      </c>
      <c r="B851" t="str">
        <f>ContactsTable[[#This Row],[Organizations (DropDown)]]</f>
        <v>Daybreak Cafe</v>
      </c>
      <c r="C851" t="str" cm="1">
        <f t="array" ref="C851">IF(Interactions!F3054 = "", "", IFERROR(_xlfn.TEXTJOIN(",", TRUE, _xlfn._xlws.FILTER($A$5:$A$2214, $B$5:$B$2214 = Interactions!F3054)), "No Contacts"))</f>
        <v/>
      </c>
      <c r="D851" t="str" cm="1">
        <f t="array" ref="D851">IF($C851&lt;&gt;"", _xlfn.TEXTSPLIT($C851, ","), "")</f>
        <v/>
      </c>
    </row>
    <row r="852" spans="1:4">
      <c r="A852" t="str">
        <f>ContactsTable[[#This Row],[FULL NAME (FIRST, LAST)]]</f>
        <v>Kay Morgan</v>
      </c>
      <c r="B852" t="str">
        <f>ContactsTable[[#This Row],[Organizations (DropDown)]]</f>
        <v>DELTON MEMORIAL VFW #422</v>
      </c>
      <c r="C852" t="str" cm="1">
        <f t="array" ref="C852">IF(Interactions!F3055 = "", "", IFERROR(_xlfn.TEXTJOIN(",", TRUE, _xlfn._xlws.FILTER($A$5:$A$2214, $B$5:$B$2214 = Interactions!F3055)), "No Contacts"))</f>
        <v/>
      </c>
      <c r="D852" t="str" cm="1">
        <f t="array" ref="D852">IF($C852&lt;&gt;"", _xlfn.TEXTSPLIT($C852, ","), "")</f>
        <v/>
      </c>
    </row>
    <row r="853" spans="1:4">
      <c r="A853" t="str">
        <f>ContactsTable[[#This Row],[FULL NAME (FIRST, LAST)]]</f>
        <v>Jehad Majed</v>
      </c>
      <c r="B853" t="str">
        <f>ContactsTable[[#This Row],[Organizations (DropDown)]]</f>
        <v>DETROIT PIZZA FACTORY</v>
      </c>
      <c r="C853" t="str" cm="1">
        <f t="array" ref="C853">IF(Interactions!F3056 = "", "", IFERROR(_xlfn.TEXTJOIN(",", TRUE, _xlfn._xlws.FILTER($A$5:$A$2214, $B$5:$B$2214 = Interactions!F3056)), "No Contacts"))</f>
        <v/>
      </c>
      <c r="D853" t="str" cm="1">
        <f t="array" ref="D853">IF($C853&lt;&gt;"", _xlfn.TEXTSPLIT($C853, ","), "")</f>
        <v/>
      </c>
    </row>
    <row r="854" spans="1:4">
      <c r="A854" t="str">
        <f>ContactsTable[[#This Row],[FULL NAME (FIRST, LAST)]]</f>
        <v>Ruben Meneses</v>
      </c>
      <c r="B854" t="str">
        <f>ContactsTable[[#This Row],[Organizations (DropDown)]]</f>
        <v>Dockside Torch Lake</v>
      </c>
      <c r="C854" t="str" cm="1">
        <f t="array" ref="C854">IF(Interactions!F3057 = "", "", IFERROR(_xlfn.TEXTJOIN(",", TRUE, _xlfn._xlws.FILTER($A$5:$A$2214, $B$5:$B$2214 = Interactions!F3057)), "No Contacts"))</f>
        <v/>
      </c>
      <c r="D854" t="str" cm="1">
        <f t="array" ref="D854">IF($C854&lt;&gt;"", _xlfn.TEXTSPLIT($C854, ","), "")</f>
        <v/>
      </c>
    </row>
    <row r="855" spans="1:4">
      <c r="A855" t="str">
        <f>ContactsTable[[#This Row],[FULL NAME (FIRST, LAST)]]</f>
        <v>Brent  Overmyer</v>
      </c>
      <c r="B855" t="str">
        <f>ContactsTable[[#This Row],[Organizations (DropDown)]]</f>
        <v>Double Down Desserts</v>
      </c>
      <c r="C855" t="str" cm="1">
        <f t="array" ref="C855">IF(Interactions!F3058 = "", "", IFERROR(_xlfn.TEXTJOIN(",", TRUE, _xlfn._xlws.FILTER($A$5:$A$2214, $B$5:$B$2214 = Interactions!F3058)), "No Contacts"))</f>
        <v/>
      </c>
      <c r="D855" t="str" cm="1">
        <f t="array" ref="D855">IF($C855&lt;&gt;"", _xlfn.TEXTSPLIT($C855, ","), "")</f>
        <v/>
      </c>
    </row>
    <row r="856" spans="1:4">
      <c r="A856" t="str">
        <f>ContactsTable[[#This Row],[FULL NAME (FIRST, LAST)]]</f>
        <v>Josh Layne</v>
      </c>
      <c r="B856" t="str">
        <f>ContactsTable[[#This Row],[Organizations (DropDown)]]</f>
        <v>DUCK LAKE COUNTRY CLUB 40461E</v>
      </c>
      <c r="C856" t="str" cm="1">
        <f t="array" ref="C856">IF(Interactions!F3059 = "", "", IFERROR(_xlfn.TEXTJOIN(",", TRUE, _xlfn._xlws.FILTER($A$5:$A$2214, $B$5:$B$2214 = Interactions!F3059)), "No Contacts"))</f>
        <v/>
      </c>
      <c r="D856" t="str" cm="1">
        <f t="array" ref="D856">IF($C856&lt;&gt;"", _xlfn.TEXTSPLIT($C856, ","), "")</f>
        <v/>
      </c>
    </row>
    <row r="857" spans="1:4">
      <c r="A857" t="str">
        <f>ContactsTable[[#This Row],[FULL NAME (FIRST, LAST)]]</f>
        <v>Sinisa Cirovski</v>
      </c>
      <c r="B857" t="str">
        <f>ContactsTable[[#This Row],[Organizations (DropDown)]]</f>
        <v>Eighteen87</v>
      </c>
      <c r="C857" t="str" cm="1">
        <f t="array" ref="C857">IF(Interactions!F3060 = "", "", IFERROR(_xlfn.TEXTJOIN(",", TRUE, _xlfn._xlws.FILTER($A$5:$A$2214, $B$5:$B$2214 = Interactions!F3060)), "No Contacts"))</f>
        <v/>
      </c>
      <c r="D857" t="str" cm="1">
        <f t="array" ref="D857">IF($C857&lt;&gt;"", _xlfn.TEXTSPLIT($C857, ","), "")</f>
        <v/>
      </c>
    </row>
    <row r="858" spans="1:4">
      <c r="A858" t="str">
        <f>ContactsTable[[#This Row],[FULL NAME (FIRST, LAST)]]</f>
        <v>Adam MacMillan</v>
      </c>
      <c r="B858" t="str">
        <f>ContactsTable[[#This Row],[Organizations (DropDown)]]</f>
        <v>EMBASSY BAR &amp; GRILL</v>
      </c>
      <c r="C858" t="str" cm="1">
        <f t="array" ref="C858">IF(Interactions!F3061 = "", "", IFERROR(_xlfn.TEXTJOIN(",", TRUE, _xlfn._xlws.FILTER($A$5:$A$2214, $B$5:$B$2214 = Interactions!F3061)), "No Contacts"))</f>
        <v/>
      </c>
      <c r="D858" t="str" cm="1">
        <f t="array" ref="D858">IF($C858&lt;&gt;"", _xlfn.TEXTSPLIT($C858, ","), "")</f>
        <v/>
      </c>
    </row>
    <row r="859" spans="1:4">
      <c r="A859" t="str">
        <f>ContactsTable[[#This Row],[FULL NAME (FIRST, LAST)]]</f>
        <v>Paris Hoisington</v>
      </c>
      <c r="B859" t="str">
        <f>ContactsTable[[#This Row],[Organizations (DropDown)]]</f>
        <v>FEED BAG CAFE (THE)</v>
      </c>
      <c r="C859" t="str" cm="1">
        <f t="array" ref="C859">IF(Interactions!F3062 = "", "", IFERROR(_xlfn.TEXTJOIN(",", TRUE, _xlfn._xlws.FILTER($A$5:$A$2214, $B$5:$B$2214 = Interactions!F3062)), "No Contacts"))</f>
        <v/>
      </c>
      <c r="D859" t="str" cm="1">
        <f t="array" ref="D859">IF($C859&lt;&gt;"", _xlfn.TEXTSPLIT($C859, ","), "")</f>
        <v/>
      </c>
    </row>
    <row r="860" spans="1:4">
      <c r="A860" t="str">
        <f>ContactsTable[[#This Row],[FULL NAME (FIRST, LAST)]]</f>
        <v>Sue Ann Braley</v>
      </c>
      <c r="B860" t="str">
        <f>ContactsTable[[#This Row],[Organizations (DropDown)]]</f>
        <v>GAYLORD BOWLING CENTER</v>
      </c>
      <c r="C860" t="str" cm="1">
        <f t="array" ref="C860">IF(Interactions!F3063 = "", "", IFERROR(_xlfn.TEXTJOIN(",", TRUE, _xlfn._xlws.FILTER($A$5:$A$2214, $B$5:$B$2214 = Interactions!F3063)), "No Contacts"))</f>
        <v/>
      </c>
      <c r="D860" t="str" cm="1">
        <f t="array" ref="D860">IF($C860&lt;&gt;"", _xlfn.TEXTSPLIT($C860, ","), "")</f>
        <v/>
      </c>
    </row>
    <row r="861" spans="1:4">
      <c r="A861" t="str">
        <f>ContactsTable[[#This Row],[FULL NAME (FIRST, LAST)]]</f>
        <v>Lisa Davis</v>
      </c>
      <c r="B861" t="str">
        <f>ContactsTable[[#This Row],[Organizations (DropDown)]]</f>
        <v>GILLIES CONEY ISLAND/MT MORRIS</v>
      </c>
      <c r="C861" t="str" cm="1">
        <f t="array" ref="C861">IF(Interactions!F3064 = "", "", IFERROR(_xlfn.TEXTJOIN(",", TRUE, _xlfn._xlws.FILTER($A$5:$A$2214, $B$5:$B$2214 = Interactions!F3064)), "No Contacts"))</f>
        <v/>
      </c>
      <c r="D861" t="str" cm="1">
        <f t="array" ref="D861">IF($C861&lt;&gt;"", _xlfn.TEXTSPLIT($C861, ","), "")</f>
        <v/>
      </c>
    </row>
    <row r="862" spans="1:4">
      <c r="A862" t="str">
        <f>ContactsTable[[#This Row],[FULL NAME (FIRST, LAST)]]</f>
        <v>Paul Veen</v>
      </c>
      <c r="B862" t="str">
        <f>ContactsTable[[#This Row],[Organizations (DropDown)]]</f>
        <v>HACIENDA MEXICAN REST H-1</v>
      </c>
      <c r="C862" t="str" cm="1">
        <f t="array" ref="C862">IF(Interactions!F3065 = "", "", IFERROR(_xlfn.TEXTJOIN(",", TRUE, _xlfn._xlws.FILTER($A$5:$A$2214, $B$5:$B$2214 = Interactions!F3065)), "No Contacts"))</f>
        <v/>
      </c>
      <c r="D862" t="str" cm="1">
        <f t="array" ref="D862">IF($C862&lt;&gt;"", _xlfn.TEXTSPLIT($C862, ","), "")</f>
        <v/>
      </c>
    </row>
    <row r="863" spans="1:4">
      <c r="A863" t="str">
        <f>ContactsTable[[#This Row],[FULL NAME (FIRST, LAST)]]</f>
        <v>Keith Ingrassia</v>
      </c>
      <c r="B863" t="str">
        <f>ContactsTable[[#This Row],[Organizations (DropDown)]]</f>
        <v>HAMLIN PUB - ROCHESTER HILLS</v>
      </c>
      <c r="C863" t="str" cm="1">
        <f t="array" ref="C863">IF(Interactions!F3066 = "", "", IFERROR(_xlfn.TEXTJOIN(",", TRUE, _xlfn._xlws.FILTER($A$5:$A$2214, $B$5:$B$2214 = Interactions!F3066)), "No Contacts"))</f>
        <v/>
      </c>
      <c r="D863" t="str" cm="1">
        <f t="array" ref="D863">IF($C863&lt;&gt;"", _xlfn.TEXTSPLIT($C863, ","), "")</f>
        <v/>
      </c>
    </row>
    <row r="864" spans="1:4">
      <c r="A864" t="str">
        <f>ContactsTable[[#This Row],[FULL NAME (FIRST, LAST)]]</f>
        <v>Johnathon Thompson</v>
      </c>
      <c r="B864" t="str">
        <f>ContactsTable[[#This Row],[Organizations (DropDown)]]</f>
        <v>HENRY FORD COLLEGE</v>
      </c>
      <c r="C864" t="str" cm="1">
        <f t="array" ref="C864">IF(Interactions!F3067 = "", "", IFERROR(_xlfn.TEXTJOIN(",", TRUE, _xlfn._xlws.FILTER($A$5:$A$2214, $B$5:$B$2214 = Interactions!F3067)), "No Contacts"))</f>
        <v/>
      </c>
      <c r="D864" t="str" cm="1">
        <f t="array" ref="D864">IF($C864&lt;&gt;"", _xlfn.TEXTSPLIT($C864, ","), "")</f>
        <v/>
      </c>
    </row>
    <row r="865" spans="1:4">
      <c r="A865" t="str">
        <f>ContactsTable[[#This Row],[FULL NAME (FIRST, LAST)]]</f>
        <v>Dave Meyer</v>
      </c>
      <c r="B865" t="str">
        <f>ContactsTable[[#This Row],[Organizations (DropDown)]]</f>
        <v>HENRY'S RESTAURANT- OTTAWA</v>
      </c>
      <c r="C865" t="str" cm="1">
        <f t="array" ref="C865">IF(Interactions!F3068 = "", "", IFERROR(_xlfn.TEXTJOIN(",", TRUE, _xlfn._xlws.FILTER($A$5:$A$2214, $B$5:$B$2214 = Interactions!F3068)), "No Contacts"))</f>
        <v/>
      </c>
      <c r="D865" t="str" cm="1">
        <f t="array" ref="D865">IF($C865&lt;&gt;"", _xlfn.TEXTSPLIT($C865, ","), "")</f>
        <v/>
      </c>
    </row>
    <row r="866" spans="1:4">
      <c r="A866" t="str">
        <f>ContactsTable[[#This Row],[FULL NAME (FIRST, LAST)]]</f>
        <v>Carolyn Peruski</v>
      </c>
      <c r="B866" t="str">
        <f>ContactsTable[[#This Row],[Organizations (DropDown)]]</f>
        <v>HOG'S BACK FOOD CO-OP\ CAROLYN PERU</v>
      </c>
      <c r="C866" t="str" cm="1">
        <f t="array" ref="C866">IF(Interactions!F3069 = "", "", IFERROR(_xlfn.TEXTJOIN(",", TRUE, _xlfn._xlws.FILTER($A$5:$A$2214, $B$5:$B$2214 = Interactions!F3069)), "No Contacts"))</f>
        <v/>
      </c>
      <c r="D866" t="str" cm="1">
        <f t="array" ref="D866">IF($C866&lt;&gt;"", _xlfn.TEXTSPLIT($C866, ","), "")</f>
        <v/>
      </c>
    </row>
    <row r="867" spans="1:4">
      <c r="A867" t="str">
        <f>ContactsTable[[#This Row],[FULL NAME (FIRST, LAST)]]</f>
        <v>Dave Leidlein</v>
      </c>
      <c r="B867" t="str">
        <f>ContactsTable[[#This Row],[Organizations (DropDown)]]</f>
        <v>Jayell Smoke House</v>
      </c>
      <c r="C867" t="str" cm="1">
        <f t="array" ref="C867">IF(Interactions!F3070 = "", "", IFERROR(_xlfn.TEXTJOIN(",", TRUE, _xlfn._xlws.FILTER($A$5:$A$2214, $B$5:$B$2214 = Interactions!F3070)), "No Contacts"))</f>
        <v/>
      </c>
      <c r="D867" t="str" cm="1">
        <f t="array" ref="D867">IF($C867&lt;&gt;"", _xlfn.TEXTSPLIT($C867, ","), "")</f>
        <v/>
      </c>
    </row>
    <row r="868" spans="1:4">
      <c r="A868" t="str">
        <f>ContactsTable[[#This Row],[FULL NAME (FIRST, LAST)]]</f>
        <v>Bret Klun</v>
      </c>
      <c r="B868" t="str">
        <f>ContactsTable[[#This Row],[Organizations (DropDown)]]</f>
        <v>KEYS (THE)</v>
      </c>
      <c r="C868" t="str" cm="1">
        <f t="array" ref="C868">IF(Interactions!F3071 = "", "", IFERROR(_xlfn.TEXTJOIN(",", TRUE, _xlfn._xlws.FILTER($A$5:$A$2214, $B$5:$B$2214 = Interactions!F3071)), "No Contacts"))</f>
        <v/>
      </c>
      <c r="D868" t="str" cm="1">
        <f t="array" ref="D868">IF($C868&lt;&gt;"", _xlfn.TEXTSPLIT($C868, ","), "")</f>
        <v/>
      </c>
    </row>
    <row r="869" spans="1:4">
      <c r="A869" t="str">
        <f>ContactsTable[[#This Row],[FULL NAME (FIRST, LAST)]]</f>
        <v>Olivia Pelton</v>
      </c>
      <c r="B869" t="str">
        <f>ContactsTable[[#This Row],[Organizations (DropDown)]]</f>
        <v>LOUHELEN BAHA'I SCHOOL</v>
      </c>
      <c r="C869" t="str" cm="1">
        <f t="array" ref="C869">IF(Interactions!F3072 = "", "", IFERROR(_xlfn.TEXTJOIN(",", TRUE, _xlfn._xlws.FILTER($A$5:$A$2214, $B$5:$B$2214 = Interactions!F3072)), "No Contacts"))</f>
        <v/>
      </c>
      <c r="D869" t="str" cm="1">
        <f t="array" ref="D869">IF($C869&lt;&gt;"", _xlfn.TEXTSPLIT($C869, ","), "")</f>
        <v/>
      </c>
    </row>
    <row r="870" spans="1:4">
      <c r="A870" t="str">
        <f>ContactsTable[[#This Row],[FULL NAME (FIRST, LAST)]]</f>
        <v>Mellisa Spinella</v>
      </c>
      <c r="B870" t="str">
        <f>ContactsTable[[#This Row],[Organizations (DropDown)]]</f>
        <v>MORRISON LAKE GOLF CLUB</v>
      </c>
      <c r="C870" t="str" cm="1">
        <f t="array" ref="C870">IF(Interactions!F3073 = "", "", IFERROR(_xlfn.TEXTJOIN(",", TRUE, _xlfn._xlws.FILTER($A$5:$A$2214, $B$5:$B$2214 = Interactions!F3073)), "No Contacts"))</f>
        <v/>
      </c>
      <c r="D870" t="str" cm="1">
        <f t="array" ref="D870">IF($C870&lt;&gt;"", _xlfn.TEXTSPLIT($C870, ","), "")</f>
        <v/>
      </c>
    </row>
    <row r="871" spans="1:4">
      <c r="A871" t="str">
        <f>ContactsTable[[#This Row],[FULL NAME (FIRST, LAST)]]</f>
        <v>Dave  Coker</v>
      </c>
      <c r="B871" t="str">
        <f>ContactsTable[[#This Row],[Organizations (DropDown)]]</f>
        <v>Mrs. C’s Grilled Cheese</v>
      </c>
      <c r="C871" t="str" cm="1">
        <f t="array" ref="C871">IF(Interactions!F3074 = "", "", IFERROR(_xlfn.TEXTJOIN(",", TRUE, _xlfn._xlws.FILTER($A$5:$A$2214, $B$5:$B$2214 = Interactions!F3074)), "No Contacts"))</f>
        <v/>
      </c>
      <c r="D871" t="str" cm="1">
        <f t="array" ref="D871">IF($C871&lt;&gt;"", _xlfn.TEXTSPLIT($C871, ","), "")</f>
        <v/>
      </c>
    </row>
    <row r="872" spans="1:4">
      <c r="A872" t="str">
        <f>ContactsTable[[#This Row],[FULL NAME (FIRST, LAST)]]</f>
        <v>Joe Bristol</v>
      </c>
      <c r="B872" t="str">
        <f>ContactsTable[[#This Row],[Organizations (DropDown)]]</f>
        <v>POTTERVILLE INN</v>
      </c>
      <c r="C872" t="str" cm="1">
        <f t="array" ref="C872">IF(Interactions!F3075 = "", "", IFERROR(_xlfn.TEXTJOIN(",", TRUE, _xlfn._xlws.FILTER($A$5:$A$2214, $B$5:$B$2214 = Interactions!F3075)), "No Contacts"))</f>
        <v/>
      </c>
      <c r="D872" t="str" cm="1">
        <f t="array" ref="D872">IF($C872&lt;&gt;"", _xlfn.TEXTSPLIT($C872, ","), "")</f>
        <v/>
      </c>
    </row>
    <row r="873" spans="1:4">
      <c r="A873" t="str">
        <f>ContactsTable[[#This Row],[FULL NAME (FIRST, LAST)]]</f>
        <v>Matthew Leeland</v>
      </c>
      <c r="B873" t="str">
        <f>ContactsTable[[#This Row],[Organizations (DropDown)]]</f>
        <v>PRINCIPLE BUSINESS ENTERPRISES</v>
      </c>
      <c r="C873" t="str" cm="1">
        <f t="array" ref="C873">IF(Interactions!F3076 = "", "", IFERROR(_xlfn.TEXTJOIN(",", TRUE, _xlfn._xlws.FILTER($A$5:$A$2214, $B$5:$B$2214 = Interactions!F3076)), "No Contacts"))</f>
        <v/>
      </c>
      <c r="D873" t="str" cm="1">
        <f t="array" ref="D873">IF($C873&lt;&gt;"", _xlfn.TEXTSPLIT($C873, ","), "")</f>
        <v/>
      </c>
    </row>
    <row r="874" spans="1:4">
      <c r="A874" t="str">
        <f>ContactsTable[[#This Row],[FULL NAME (FIRST, LAST)]]</f>
        <v>Jack Alexander</v>
      </c>
      <c r="B874" t="str">
        <f>ContactsTable[[#This Row],[Organizations (DropDown)]]</f>
        <v>Put In Bay Resort</v>
      </c>
      <c r="C874" t="str" cm="1">
        <f t="array" ref="C874">IF(Interactions!F3077 = "", "", IFERROR(_xlfn.TEXTJOIN(",", TRUE, _xlfn._xlws.FILTER($A$5:$A$2214, $B$5:$B$2214 = Interactions!F3077)), "No Contacts"))</f>
        <v/>
      </c>
      <c r="D874" t="str" cm="1">
        <f t="array" ref="D874">IF($C874&lt;&gt;"", _xlfn.TEXTSPLIT($C874, ","), "")</f>
        <v/>
      </c>
    </row>
    <row r="875" spans="1:4">
      <c r="A875" t="str">
        <f>ContactsTable[[#This Row],[FULL NAME (FIRST, LAST)]]</f>
        <v>Dana Saurman</v>
      </c>
      <c r="B875" t="str">
        <f>ContactsTable[[#This Row],[Organizations (DropDown)]]</f>
        <v>RIVER ROCK BAR &amp; GRILL</v>
      </c>
      <c r="C875" t="str" cm="1">
        <f t="array" ref="C875">IF(Interactions!F3078 = "", "", IFERROR(_xlfn.TEXTJOIN(",", TRUE, _xlfn._xlws.FILTER($A$5:$A$2214, $B$5:$B$2214 = Interactions!F3078)), "No Contacts"))</f>
        <v/>
      </c>
      <c r="D875" t="str" cm="1">
        <f t="array" ref="D875">IF($C875&lt;&gt;"", _xlfn.TEXTSPLIT($C875, ","), "")</f>
        <v/>
      </c>
    </row>
    <row r="876" spans="1:4">
      <c r="A876" t="str">
        <f>ContactsTable[[#This Row],[FULL NAME (FIRST, LAST)]]</f>
        <v>Crystal Pierce</v>
      </c>
      <c r="B876" t="str">
        <f>ContactsTable[[#This Row],[Organizations (DropDown)]]</f>
        <v>RIVERFRONT GRILLE</v>
      </c>
      <c r="C876" t="str" cm="1">
        <f t="array" ref="C876">IF(Interactions!F3079 = "", "", IFERROR(_xlfn.TEXTJOIN(",", TRUE, _xlfn._xlws.FILTER($A$5:$A$2214, $B$5:$B$2214 = Interactions!F3079)), "No Contacts"))</f>
        <v/>
      </c>
      <c r="D876" t="str" cm="1">
        <f t="array" ref="D876">IF($C876&lt;&gt;"", _xlfn.TEXTSPLIT($C876, ","), "")</f>
        <v/>
      </c>
    </row>
    <row r="877" spans="1:4">
      <c r="A877" t="str">
        <f>ContactsTable[[#This Row],[FULL NAME (FIRST, LAST)]]</f>
        <v>Chris McLeish</v>
      </c>
      <c r="B877" t="str">
        <f>ContactsTable[[#This Row],[Organizations (DropDown)]]</f>
        <v>RIVERWALK GRILL</v>
      </c>
      <c r="C877" t="str" cm="1">
        <f t="array" ref="C877">IF(Interactions!F3080 = "", "", IFERROR(_xlfn.TEXTJOIN(",", TRUE, _xlfn._xlws.FILTER($A$5:$A$2214, $B$5:$B$2214 = Interactions!F3080)), "No Contacts"))</f>
        <v/>
      </c>
      <c r="D877" t="str" cm="1">
        <f t="array" ref="D877">IF($C877&lt;&gt;"", _xlfn.TEXTSPLIT($C877, ","), "")</f>
        <v/>
      </c>
    </row>
    <row r="878" spans="1:4">
      <c r="A878" t="str">
        <f>ContactsTable[[#This Row],[FULL NAME (FIRST, LAST)]]</f>
        <v>DORIS RUMFELT</v>
      </c>
      <c r="B878" t="str">
        <f>ContactsTable[[#This Row],[Organizations (DropDown)]]</f>
        <v>ROYAL OAK AMERICAN LEGION</v>
      </c>
      <c r="C878" t="str" cm="1">
        <f t="array" ref="C878">IF(Interactions!F3081 = "", "", IFERROR(_xlfn.TEXTJOIN(",", TRUE, _xlfn._xlws.FILTER($A$5:$A$2214, $B$5:$B$2214 = Interactions!F3081)), "No Contacts"))</f>
        <v/>
      </c>
      <c r="D878" t="str" cm="1">
        <f t="array" ref="D878">IF($C878&lt;&gt;"", _xlfn.TEXTSPLIT($C878, ","), "")</f>
        <v/>
      </c>
    </row>
    <row r="879" spans="1:4">
      <c r="A879" t="str">
        <f>ContactsTable[[#This Row],[FULL NAME (FIRST, LAST)]]</f>
        <v>John Beem</v>
      </c>
      <c r="B879" t="str">
        <f>ContactsTable[[#This Row],[Organizations (DropDown)]]</f>
        <v>SAGINAW CLUB</v>
      </c>
      <c r="C879" t="str" cm="1">
        <f t="array" ref="C879">IF(Interactions!F3082 = "", "", IFERROR(_xlfn.TEXTJOIN(",", TRUE, _xlfn._xlws.FILTER($A$5:$A$2214, $B$5:$B$2214 = Interactions!F3082)), "No Contacts"))</f>
        <v/>
      </c>
      <c r="D879" t="str" cm="1">
        <f t="array" ref="D879">IF($C879&lt;&gt;"", _xlfn.TEXTSPLIT($C879, ","), "")</f>
        <v/>
      </c>
    </row>
    <row r="880" spans="1:4">
      <c r="A880" t="str">
        <f>ContactsTable[[#This Row],[FULL NAME (FIRST, LAST)]]</f>
        <v>Dawn Shafer</v>
      </c>
      <c r="B880" t="str">
        <f>ContactsTable[[#This Row],[Organizations (DropDown)]]</f>
        <v>Shafer's Smoked Meats</v>
      </c>
      <c r="C880" t="str" cm="1">
        <f t="array" ref="C880">IF(Interactions!F3083 = "", "", IFERROR(_xlfn.TEXTJOIN(",", TRUE, _xlfn._xlws.FILTER($A$5:$A$2214, $B$5:$B$2214 = Interactions!F3083)), "No Contacts"))</f>
        <v/>
      </c>
      <c r="D880" t="str" cm="1">
        <f t="array" ref="D880">IF($C880&lt;&gt;"", _xlfn.TEXTSPLIT($C880, ","), "")</f>
        <v/>
      </c>
    </row>
    <row r="881" spans="1:4">
      <c r="A881" t="str">
        <f>ContactsTable[[#This Row],[FULL NAME (FIRST, LAST)]]</f>
        <v>Jesse samsal</v>
      </c>
      <c r="B881" t="str">
        <f>ContactsTable[[#This Row],[Organizations (DropDown)]]</f>
        <v>shawnee country club</v>
      </c>
      <c r="C881" t="str" cm="1">
        <f t="array" ref="C881">IF(Interactions!F3084 = "", "", IFERROR(_xlfn.TEXTJOIN(",", TRUE, _xlfn._xlws.FILTER($A$5:$A$2214, $B$5:$B$2214 = Interactions!F3084)), "No Contacts"))</f>
        <v/>
      </c>
      <c r="D881" t="str" cm="1">
        <f t="array" ref="D881">IF($C881&lt;&gt;"", _xlfn.TEXTSPLIT($C881, ","), "")</f>
        <v/>
      </c>
    </row>
    <row r="882" spans="1:4">
      <c r="A882" t="str">
        <f>ContactsTable[[#This Row],[FULL NAME (FIRST, LAST)]]</f>
        <v>LAURETTA REISS</v>
      </c>
      <c r="B882" t="str">
        <f>ContactsTable[[#This Row],[Organizations (DropDown)]]</f>
        <v>SMALL BATCH AT THE CUPOLA ROOM</v>
      </c>
      <c r="C882" t="str" cm="1">
        <f t="array" ref="C882">IF(Interactions!F3085 = "", "", IFERROR(_xlfn.TEXTJOIN(",", TRUE, _xlfn._xlws.FILTER($A$5:$A$2214, $B$5:$B$2214 = Interactions!F3085)), "No Contacts"))</f>
        <v/>
      </c>
      <c r="D882" t="str" cm="1">
        <f t="array" ref="D882">IF($C882&lt;&gt;"", _xlfn.TEXTSPLIT($C882, ","), "")</f>
        <v/>
      </c>
    </row>
    <row r="883" spans="1:4">
      <c r="A883" t="str">
        <f>ContactsTable[[#This Row],[FULL NAME (FIRST, LAST)]]</f>
        <v>Sarah Williams</v>
      </c>
      <c r="B883" t="str">
        <f>ContactsTable[[#This Row],[Organizations (DropDown)]]</f>
        <v>Smokin' Pigs by Bigs</v>
      </c>
      <c r="C883" t="str" cm="1">
        <f t="array" ref="C883">IF(Interactions!F3086 = "", "", IFERROR(_xlfn.TEXTJOIN(",", TRUE, _xlfn._xlws.FILTER($A$5:$A$2214, $B$5:$B$2214 = Interactions!F3086)), "No Contacts"))</f>
        <v/>
      </c>
      <c r="D883" t="str" cm="1">
        <f t="array" ref="D883">IF($C883&lt;&gt;"", _xlfn.TEXTSPLIT($C883, ","), "")</f>
        <v/>
      </c>
    </row>
    <row r="884" spans="1:4">
      <c r="A884" t="str">
        <f>ContactsTable[[#This Row],[FULL NAME (FIRST, LAST)]]</f>
        <v>Christina Bentley</v>
      </c>
      <c r="B884" t="str">
        <f>ContactsTable[[#This Row],[Organizations (DropDown)]]</f>
        <v>ST PETER LUTHERAN SCHOOL ACCOUNT</v>
      </c>
      <c r="C884" t="str" cm="1">
        <f t="array" ref="C884">IF(Interactions!F3087 = "", "", IFERROR(_xlfn.TEXTJOIN(",", TRUE, _xlfn._xlws.FILTER($A$5:$A$2214, $B$5:$B$2214 = Interactions!F3087)), "No Contacts"))</f>
        <v/>
      </c>
      <c r="D884" t="str" cm="1">
        <f t="array" ref="D884">IF($C884&lt;&gt;"", _xlfn.TEXTSPLIT($C884, ","), "")</f>
        <v/>
      </c>
    </row>
    <row r="885" spans="1:4">
      <c r="A885" t="str">
        <f>ContactsTable[[#This Row],[FULL NAME (FIRST, LAST)]]</f>
        <v>Tammy Holsworth</v>
      </c>
      <c r="B885" t="str">
        <f>ContactsTable[[#This Row],[Organizations (DropDown)]]</f>
        <v>SUNRISE WAREHOUSE</v>
      </c>
      <c r="C885" t="str" cm="1">
        <f t="array" ref="C885">IF(Interactions!F3088 = "", "", IFERROR(_xlfn.TEXTJOIN(",", TRUE, _xlfn._xlws.FILTER($A$5:$A$2214, $B$5:$B$2214 = Interactions!F3088)), "No Contacts"))</f>
        <v/>
      </c>
      <c r="D885" t="str" cm="1">
        <f t="array" ref="D885">IF($C885&lt;&gt;"", _xlfn.TEXTSPLIT($C885, ","), "")</f>
        <v/>
      </c>
    </row>
    <row r="886" spans="1:4">
      <c r="A886" t="str">
        <f>ContactsTable[[#This Row],[FULL NAME (FIRST, LAST)]]</f>
        <v>Kerry Emelander</v>
      </c>
      <c r="B886" t="str">
        <f>ContactsTable[[#This Row],[Organizations (DropDown)]]</f>
        <v>The Cortland Northview</v>
      </c>
      <c r="C886" t="str" cm="1">
        <f t="array" ref="C886">IF(Interactions!F3089 = "", "", IFERROR(_xlfn.TEXTJOIN(",", TRUE, _xlfn._xlws.FILTER($A$5:$A$2214, $B$5:$B$2214 = Interactions!F3089)), "No Contacts"))</f>
        <v/>
      </c>
      <c r="D886" t="str" cm="1">
        <f t="array" ref="D886">IF($C886&lt;&gt;"", _xlfn.TEXTSPLIT($C886, ","), "")</f>
        <v/>
      </c>
    </row>
    <row r="887" spans="1:4">
      <c r="A887" t="str">
        <f>ContactsTable[[#This Row],[FULL NAME (FIRST, LAST)]]</f>
        <v>Chris Zawila</v>
      </c>
      <c r="B887" t="str">
        <f>ContactsTable[[#This Row],[Organizations (DropDown)]]</f>
        <v>The Little Store</v>
      </c>
      <c r="C887" t="str" cm="1">
        <f t="array" ref="C887">IF(Interactions!F3090 = "", "", IFERROR(_xlfn.TEXTJOIN(",", TRUE, _xlfn._xlws.FILTER($A$5:$A$2214, $B$5:$B$2214 = Interactions!F3090)), "No Contacts"))</f>
        <v/>
      </c>
      <c r="D887" t="str" cm="1">
        <f t="array" ref="D887">IF($C887&lt;&gt;"", _xlfn.TEXTSPLIT($C887, ","), "")</f>
        <v/>
      </c>
    </row>
    <row r="888" spans="1:4">
      <c r="A888" t="str">
        <f>ContactsTable[[#This Row],[FULL NAME (FIRST, LAST)]]</f>
        <v>Dave Wilder</v>
      </c>
      <c r="B888" t="str">
        <f>ContactsTable[[#This Row],[Organizations (DropDown)]]</f>
        <v>The Mayfield Tavern</v>
      </c>
      <c r="C888" t="str" cm="1">
        <f t="array" ref="C888">IF(Interactions!F3091 = "", "", IFERROR(_xlfn.TEXTJOIN(",", TRUE, _xlfn._xlws.FILTER($A$5:$A$2214, $B$5:$B$2214 = Interactions!F3091)), "No Contacts"))</f>
        <v/>
      </c>
      <c r="D888" t="str" cm="1">
        <f t="array" ref="D888">IF($C888&lt;&gt;"", _xlfn.TEXTSPLIT($C888, ","), "")</f>
        <v/>
      </c>
    </row>
    <row r="889" spans="1:4">
      <c r="A889" t="str">
        <f>ContactsTable[[#This Row],[FULL NAME (FIRST, LAST)]]</f>
        <v>Kailyn Switzer</v>
      </c>
      <c r="B889" t="str">
        <f>ContactsTable[[#This Row],[Organizations (DropDown)]]</f>
        <v>The Pepper Mill</v>
      </c>
      <c r="C889" t="str" cm="1">
        <f t="array" ref="C889">IF(Interactions!F3092 = "", "", IFERROR(_xlfn.TEXTJOIN(",", TRUE, _xlfn._xlws.FILTER($A$5:$A$2214, $B$5:$B$2214 = Interactions!F3092)), "No Contacts"))</f>
        <v/>
      </c>
      <c r="D889" t="str" cm="1">
        <f t="array" ref="D889">IF($C889&lt;&gt;"", _xlfn.TEXTSPLIT($C889, ","), "")</f>
        <v/>
      </c>
    </row>
    <row r="890" spans="1:4">
      <c r="A890" t="str">
        <f>ContactsTable[[#This Row],[FULL NAME (FIRST, LAST)]]</f>
        <v>Brandi Sarver</v>
      </c>
      <c r="B890" t="str">
        <f>ContactsTable[[#This Row],[Organizations (DropDown)]]</f>
        <v>Towneplace Suites Ann Arbor</v>
      </c>
      <c r="C890" t="str" cm="1">
        <f t="array" ref="C890">IF(Interactions!F3093 = "", "", IFERROR(_xlfn.TEXTJOIN(",", TRUE, _xlfn._xlws.FILTER($A$5:$A$2214, $B$5:$B$2214 = Interactions!F3093)), "No Contacts"))</f>
        <v/>
      </c>
      <c r="D890" t="str" cm="1">
        <f t="array" ref="D890">IF($C890&lt;&gt;"", _xlfn.TEXTSPLIT($C890, ","), "")</f>
        <v/>
      </c>
    </row>
    <row r="891" spans="1:4">
      <c r="A891" t="str">
        <f>ContactsTable[[#This Row],[FULL NAME (FIRST, LAST)]]</f>
        <v>Shawn Ruddock</v>
      </c>
      <c r="B891" t="str">
        <f>ContactsTable[[#This Row],[Organizations (DropDown)]]</f>
        <v>Trackside Eatery &amp; Pub</v>
      </c>
      <c r="C891" t="str" cm="1">
        <f t="array" ref="C891">IF(Interactions!F3094 = "", "", IFERROR(_xlfn.TEXTJOIN(",", TRUE, _xlfn._xlws.FILTER($A$5:$A$2214, $B$5:$B$2214 = Interactions!F3094)), "No Contacts"))</f>
        <v/>
      </c>
      <c r="D891" t="str" cm="1">
        <f t="array" ref="D891">IF($C891&lt;&gt;"", _xlfn.TEXTSPLIT($C891, ","), "")</f>
        <v/>
      </c>
    </row>
    <row r="892" spans="1:4">
      <c r="A892" t="str">
        <f>ContactsTable[[#This Row],[FULL NAME (FIRST, LAST)]]</f>
        <v>Kathleen Bridgewater</v>
      </c>
      <c r="B892" t="str">
        <f>ContactsTable[[#This Row],[Organizations (DropDown)]]</f>
        <v>TRAILS END PUB</v>
      </c>
      <c r="C892" t="str" cm="1">
        <f t="array" ref="C892">IF(Interactions!F3095 = "", "", IFERROR(_xlfn.TEXTJOIN(",", TRUE, _xlfn._xlws.FILTER($A$5:$A$2214, $B$5:$B$2214 = Interactions!F3095)), "No Contacts"))</f>
        <v/>
      </c>
      <c r="D892" t="str" cm="1">
        <f t="array" ref="D892">IF($C892&lt;&gt;"", _xlfn.TEXTSPLIT($C892, ","), "")</f>
        <v/>
      </c>
    </row>
    <row r="893" spans="1:4">
      <c r="A893" t="str">
        <f>ContactsTable[[#This Row],[FULL NAME (FIRST, LAST)]]</f>
        <v>Jesse Mullens</v>
      </c>
      <c r="B893" t="str">
        <f>ContactsTable[[#This Row],[Organizations (DropDown)]]</f>
        <v>Troy Escape</v>
      </c>
      <c r="C893" t="str" cm="1">
        <f t="array" ref="C893">IF(Interactions!F3096 = "", "", IFERROR(_xlfn.TEXTJOIN(",", TRUE, _xlfn._xlws.FILTER($A$5:$A$2214, $B$5:$B$2214 = Interactions!F3096)), "No Contacts"))</f>
        <v/>
      </c>
      <c r="D893" t="str" cm="1">
        <f t="array" ref="D893">IF($C893&lt;&gt;"", _xlfn.TEXTSPLIT($C893, ","), "")</f>
        <v/>
      </c>
    </row>
    <row r="894" spans="1:4">
      <c r="A894" t="str">
        <f>ContactsTable[[#This Row],[FULL NAME (FIRST, LAST)]]</f>
        <v>Kelley Hohl</v>
      </c>
      <c r="B894" t="str">
        <f>ContactsTable[[#This Row],[Organizations (DropDown)]]</f>
        <v>Turnaround Bar And Grille</v>
      </c>
      <c r="C894" t="str" cm="1">
        <f t="array" ref="C894">IF(Interactions!F3097 = "", "", IFERROR(_xlfn.TEXTJOIN(",", TRUE, _xlfn._xlws.FILTER($A$5:$A$2214, $B$5:$B$2214 = Interactions!F3097)), "No Contacts"))</f>
        <v/>
      </c>
      <c r="D894" t="str" cm="1">
        <f t="array" ref="D894">IF($C894&lt;&gt;"", _xlfn.TEXTSPLIT($C894, ","), "")</f>
        <v/>
      </c>
    </row>
    <row r="895" spans="1:4">
      <c r="A895" t="str">
        <f>ContactsTable[[#This Row],[FULL NAME (FIRST, LAST)]]</f>
        <v>Nevin Nannoshi</v>
      </c>
      <c r="B895" t="str">
        <f>ContactsTable[[#This Row],[Organizations (DropDown)]]</f>
        <v>Village Place- Greek</v>
      </c>
      <c r="C895" t="str" cm="1">
        <f t="array" ref="C895">IF(Interactions!F3098 = "", "", IFERROR(_xlfn.TEXTJOIN(",", TRUE, _xlfn._xlws.FILTER($A$5:$A$2214, $B$5:$B$2214 = Interactions!F3098)), "No Contacts"))</f>
        <v/>
      </c>
      <c r="D895" t="str" cm="1">
        <f t="array" ref="D895">IF($C895&lt;&gt;"", _xlfn.TEXTSPLIT($C895, ","), "")</f>
        <v/>
      </c>
    </row>
    <row r="896" spans="1:4">
      <c r="A896" t="str">
        <f>ContactsTable[[#This Row],[FULL NAME (FIRST, LAST)]]</f>
        <v>Zachariah Polasky</v>
      </c>
      <c r="B896" t="str">
        <f>ContactsTable[[#This Row],[Organizations (DropDown)]]</f>
        <v>Zachariah's Chocolates</v>
      </c>
      <c r="C896" t="str" cm="1">
        <f t="array" ref="C896">IF(Interactions!F3099 = "", "", IFERROR(_xlfn.TEXTJOIN(",", TRUE, _xlfn._xlws.FILTER($A$5:$A$2214, $B$5:$B$2214 = Interactions!F3099)), "No Contacts"))</f>
        <v/>
      </c>
      <c r="D896" t="str" cm="1">
        <f t="array" ref="D896">IF($C896&lt;&gt;"", _xlfn.TEXTSPLIT($C896, ","), "")</f>
        <v/>
      </c>
    </row>
    <row r="897" spans="1:4">
      <c r="A897" t="str">
        <f>ContactsTable[[#This Row],[FULL NAME (FIRST, LAST)]]</f>
        <v>Chef Paul Harmony</v>
      </c>
      <c r="B897" t="str">
        <f>ContactsTable[[#This Row],[Organizations (DropDown)]]</f>
        <v>Zefs Lighthouse Tavern</v>
      </c>
      <c r="C897" t="str" cm="1">
        <f t="array" ref="C897">IF(Interactions!F3100 = "", "", IFERROR(_xlfn.TEXTJOIN(",", TRUE, _xlfn._xlws.FILTER($A$5:$A$2214, $B$5:$B$2214 = Interactions!F3100)), "No Contacts"))</f>
        <v/>
      </c>
      <c r="D897" t="str" cm="1">
        <f t="array" ref="D897">IF($C897&lt;&gt;"", _xlfn.TEXTSPLIT($C897, ","), "")</f>
        <v/>
      </c>
    </row>
    <row r="898" spans="1:4">
      <c r="A898" t="str">
        <f>ContactsTable[[#This Row],[FULL NAME (FIRST, LAST)]]</f>
        <v>Lauren Green</v>
      </c>
      <c r="B898" t="str">
        <f>ContactsTable[[#This Row],[Organizations (DropDown)]]</f>
        <v>MICHIGAN STATE POLICE TRAINING DIVI</v>
      </c>
      <c r="C898" t="str" cm="1">
        <f t="array" ref="C898">IF(Interactions!F3101 = "", "", IFERROR(_xlfn.TEXTJOIN(",", TRUE, _xlfn._xlws.FILTER($A$5:$A$2214, $B$5:$B$2214 = Interactions!F3101)), "No Contacts"))</f>
        <v/>
      </c>
      <c r="D898" t="str" cm="1">
        <f t="array" ref="D898">IF($C898&lt;&gt;"", _xlfn.TEXTSPLIT($C898, ","), "")</f>
        <v/>
      </c>
    </row>
    <row r="899" spans="1:4">
      <c r="A899" t="str">
        <f>ContactsTable[[#This Row],[FULL NAME (FIRST, LAST)]]</f>
        <v>Brian Perrone</v>
      </c>
      <c r="B899" t="str">
        <f>ContactsTable[[#This Row],[Organizations (DropDown)]]</f>
        <v>SLOW'S TO GO 002</v>
      </c>
      <c r="C899" t="str" cm="1">
        <f t="array" ref="C899">IF(Interactions!F3102 = "", "", IFERROR(_xlfn.TEXTJOIN(",", TRUE, _xlfn._xlws.FILTER($A$5:$A$2214, $B$5:$B$2214 = Interactions!F3102)), "No Contacts"))</f>
        <v/>
      </c>
      <c r="D899" t="str" cm="1">
        <f t="array" ref="D899">IF($C899&lt;&gt;"", _xlfn.TEXTSPLIT($C899, ","), "")</f>
        <v/>
      </c>
    </row>
    <row r="900" spans="1:4">
      <c r="A900" t="str">
        <f>ContactsTable[[#This Row],[FULL NAME (FIRST, LAST)]]</f>
        <v>Brian Smith</v>
      </c>
      <c r="B900" t="str">
        <f>ContactsTable[[#This Row],[Organizations (DropDown)]]</f>
        <v>Treetops - Top Of Hill</v>
      </c>
      <c r="C900" t="str" cm="1">
        <f t="array" ref="C900">IF(Interactions!F3103 = "", "", IFERROR(_xlfn.TEXTJOIN(",", TRUE, _xlfn._xlws.FILTER($A$5:$A$2214, $B$5:$B$2214 = Interactions!F3103)), "No Contacts"))</f>
        <v/>
      </c>
      <c r="D900" t="str" cm="1">
        <f t="array" ref="D900">IF($C900&lt;&gt;"", _xlfn.TEXTSPLIT($C900, ","), "")</f>
        <v/>
      </c>
    </row>
    <row r="901" spans="1:4">
      <c r="A901" t="str">
        <f>ContactsTable[[#This Row],[FULL NAME (FIRST, LAST)]]</f>
        <v>David Kniffen</v>
      </c>
      <c r="B901" t="str">
        <f>ContactsTable[[#This Row],[Organizations (DropDown)]]</f>
        <v>All Nite Mobile Cafe</v>
      </c>
      <c r="C901" t="str" cm="1">
        <f t="array" ref="C901">IF(Interactions!F3104 = "", "", IFERROR(_xlfn.TEXTJOIN(",", TRUE, _xlfn._xlws.FILTER($A$5:$A$2214, $B$5:$B$2214 = Interactions!F3104)), "No Contacts"))</f>
        <v/>
      </c>
      <c r="D901" t="str" cm="1">
        <f t="array" ref="D901">IF($C901&lt;&gt;"", _xlfn.TEXTSPLIT($C901, ","), "")</f>
        <v/>
      </c>
    </row>
    <row r="902" spans="1:4">
      <c r="A902" t="str">
        <f>ContactsTable[[#This Row],[FULL NAME (FIRST, LAST)]]</f>
        <v>Robin Smith</v>
      </c>
      <c r="B902" t="str">
        <f>ContactsTable[[#This Row],[Organizations (DropDown)]]</f>
        <v>BRIGHTMOOR CHRISTIAN CHURCH</v>
      </c>
      <c r="C902" t="str" cm="1">
        <f t="array" ref="C902">IF(Interactions!F3105 = "", "", IFERROR(_xlfn.TEXTJOIN(",", TRUE, _xlfn._xlws.FILTER($A$5:$A$2214, $B$5:$B$2214 = Interactions!F3105)), "No Contacts"))</f>
        <v/>
      </c>
      <c r="D902" t="str" cm="1">
        <f t="array" ref="D902">IF($C902&lt;&gt;"", _xlfn.TEXTSPLIT($C902, ","), "")</f>
        <v/>
      </c>
    </row>
    <row r="903" spans="1:4">
      <c r="A903" t="str">
        <f>ContactsTable[[#This Row],[FULL NAME (FIRST, LAST)]]</f>
        <v>Brian Paul</v>
      </c>
      <c r="B903" t="str">
        <f>ContactsTable[[#This Row],[Organizations (DropDown)]]</f>
        <v>CAMP BLODGETT</v>
      </c>
      <c r="C903" t="str" cm="1">
        <f t="array" ref="C903">IF(Interactions!F3106 = "", "", IFERROR(_xlfn.TEXTJOIN(",", TRUE, _xlfn._xlws.FILTER($A$5:$A$2214, $B$5:$B$2214 = Interactions!F3106)), "No Contacts"))</f>
        <v/>
      </c>
      <c r="D903" t="str" cm="1">
        <f t="array" ref="D903">IF($C903&lt;&gt;"", _xlfn.TEXTSPLIT($C903, ","), "")</f>
        <v/>
      </c>
    </row>
    <row r="904" spans="1:4">
      <c r="A904" t="str">
        <f>ContactsTable[[#This Row],[FULL NAME (FIRST, LAST)]]</f>
        <v>Caden  Fulkerson</v>
      </c>
      <c r="B904" t="str">
        <f>ContactsTable[[#This Row],[Organizations (DropDown)]]</f>
        <v>CAMP CO-BE-AC</v>
      </c>
      <c r="C904" t="str" cm="1">
        <f t="array" ref="C904">IF(Interactions!F3107 = "", "", IFERROR(_xlfn.TEXTJOIN(",", TRUE, _xlfn._xlws.FILTER($A$5:$A$2214, $B$5:$B$2214 = Interactions!F3107)), "No Contacts"))</f>
        <v/>
      </c>
      <c r="D904" t="str" cm="1">
        <f t="array" ref="D904">IF($C904&lt;&gt;"", _xlfn.TEXTSPLIT($C904, ","), "")</f>
        <v/>
      </c>
    </row>
    <row r="905" spans="1:4">
      <c r="A905" t="str">
        <f>ContactsTable[[#This Row],[FULL NAME (FIRST, LAST)]]</f>
        <v>Ronald Cox</v>
      </c>
      <c r="B905" t="str">
        <f>ContactsTable[[#This Row],[Organizations (DropDown)]]</f>
        <v>Carmella's Italian Ice</v>
      </c>
      <c r="C905" t="str" cm="1">
        <f t="array" ref="C905">IF(Interactions!F3108 = "", "", IFERROR(_xlfn.TEXTJOIN(",", TRUE, _xlfn._xlws.FILTER($A$5:$A$2214, $B$5:$B$2214 = Interactions!F3108)), "No Contacts"))</f>
        <v/>
      </c>
      <c r="D905" t="str" cm="1">
        <f t="array" ref="D905">IF($C905&lt;&gt;"", _xlfn.TEXTSPLIT($C905, ","), "")</f>
        <v/>
      </c>
    </row>
    <row r="906" spans="1:4">
      <c r="A906" t="str">
        <f>ContactsTable[[#This Row],[FULL NAME (FIRST, LAST)]]</f>
        <v>Katlyn McLeod</v>
      </c>
      <c r="B906" t="str">
        <f>ContactsTable[[#This Row],[Organizations (DropDown)]]</f>
        <v>LINCOLN LAKE BAPTIST YOUTH CAMP</v>
      </c>
      <c r="C906" t="str" cm="1">
        <f t="array" ref="C906">IF(Interactions!F3109 = "", "", IFERROR(_xlfn.TEXTJOIN(",", TRUE, _xlfn._xlws.FILTER($A$5:$A$2214, $B$5:$B$2214 = Interactions!F3109)), "No Contacts"))</f>
        <v/>
      </c>
      <c r="D906" t="str" cm="1">
        <f t="array" ref="D906">IF($C906&lt;&gt;"", _xlfn.TEXTSPLIT($C906, ","), "")</f>
        <v/>
      </c>
    </row>
    <row r="907" spans="1:4">
      <c r="A907" t="str">
        <f>ContactsTable[[#This Row],[FULL NAME (FIRST, LAST)]]</f>
        <v>Rhonda Howard</v>
      </c>
      <c r="B907" t="str">
        <f>ContactsTable[[#This Row],[Organizations (DropDown)]]</f>
        <v>Sparrow Eaton</v>
      </c>
      <c r="C907" t="str" cm="1">
        <f t="array" ref="C907">IF(Interactions!F3110 = "", "", IFERROR(_xlfn.TEXTJOIN(",", TRUE, _xlfn._xlws.FILTER($A$5:$A$2214, $B$5:$B$2214 = Interactions!F3110)), "No Contacts"))</f>
        <v/>
      </c>
      <c r="D907" t="str" cm="1">
        <f t="array" ref="D907">IF($C907&lt;&gt;"", _xlfn.TEXTSPLIT($C907, ","), "")</f>
        <v/>
      </c>
    </row>
    <row r="908" spans="1:4">
      <c r="A908" t="str">
        <f>ContactsTable[[#This Row],[FULL NAME (FIRST, LAST)]]</f>
        <v>Teresa Biller</v>
      </c>
      <c r="B908" t="str">
        <f>ContactsTable[[#This Row],[Organizations (DropDown)]]</f>
        <v>The New Tubbs Lake Resort</v>
      </c>
      <c r="C908" t="str" cm="1">
        <f t="array" ref="C908">IF(Interactions!F3111 = "", "", IFERROR(_xlfn.TEXTJOIN(",", TRUE, _xlfn._xlws.FILTER($A$5:$A$2214, $B$5:$B$2214 = Interactions!F3111)), "No Contacts"))</f>
        <v/>
      </c>
      <c r="D908" t="str" cm="1">
        <f t="array" ref="D908">IF($C908&lt;&gt;"", _xlfn.TEXTSPLIT($C908, ","), "")</f>
        <v/>
      </c>
    </row>
    <row r="909" spans="1:4">
      <c r="A909" t="str">
        <f>ContactsTable[[#This Row],[FULL NAME (FIRST, LAST)]]</f>
        <v>Chef Alfredo</v>
      </c>
      <c r="B909" t="str">
        <f>ContactsTable[[#This Row],[Organizations (DropDown)]]</f>
        <v>Burger and Bowl</v>
      </c>
      <c r="C909" t="str" cm="1">
        <f t="array" ref="C909">IF(Interactions!F3112 = "", "", IFERROR(_xlfn.TEXTJOIN(",", TRUE, _xlfn._xlws.FILTER($A$5:$A$2214, $B$5:$B$2214 = Interactions!F3112)), "No Contacts"))</f>
        <v/>
      </c>
      <c r="D909" t="str" cm="1">
        <f t="array" ref="D909">IF($C909&lt;&gt;"", _xlfn.TEXTSPLIT($C909, ","), "")</f>
        <v/>
      </c>
    </row>
    <row r="910" spans="1:4">
      <c r="A910" t="str">
        <f>ContactsTable[[#This Row],[FULL NAME (FIRST, LAST)]]</f>
        <v>Zack Lockhart</v>
      </c>
      <c r="B910" t="str">
        <f>ContactsTable[[#This Row],[Organizations (DropDown)]]</f>
        <v>Gordon Food Service</v>
      </c>
      <c r="C910" t="str" cm="1">
        <f t="array" ref="C910">IF(Interactions!F3113 = "", "", IFERROR(_xlfn.TEXTJOIN(",", TRUE, _xlfn._xlws.FILTER($A$5:$A$2214, $B$5:$B$2214 = Interactions!F3113)), "No Contacts"))</f>
        <v/>
      </c>
      <c r="D910" t="str" cm="1">
        <f t="array" ref="D910">IF($C910&lt;&gt;"", _xlfn.TEXTSPLIT($C910, ","), "")</f>
        <v/>
      </c>
    </row>
    <row r="911" spans="1:4">
      <c r="A911" t="str">
        <f>ContactsTable[[#This Row],[FULL NAME (FIRST, LAST)]]</f>
        <v>Rut Thomason</v>
      </c>
      <c r="B911" t="str">
        <f>ContactsTable[[#This Row],[Organizations (DropDown)]]</f>
        <v>DTM Distributors</v>
      </c>
      <c r="C911" t="str" cm="1">
        <f t="array" ref="C911">IF(Interactions!F3114 = "", "", IFERROR(_xlfn.TEXTJOIN(",", TRUE, _xlfn._xlws.FILTER($A$5:$A$2214, $B$5:$B$2214 = Interactions!F3114)), "No Contacts"))</f>
        <v/>
      </c>
      <c r="D911" t="str" cm="1">
        <f t="array" ref="D911">IF($C911&lt;&gt;"", _xlfn.TEXTSPLIT($C911, ","), "")</f>
        <v/>
      </c>
    </row>
    <row r="912" spans="1:4">
      <c r="A912" t="str">
        <f>ContactsTable[[#This Row],[FULL NAME (FIRST, LAST)]]</f>
        <v>Issac</v>
      </c>
      <c r="B912" t="str">
        <f>ContactsTable[[#This Row],[Organizations (DropDown)]]</f>
        <v>TAR &amp;Feather Concessions</v>
      </c>
      <c r="C912" t="str" cm="1">
        <f t="array" ref="C912">IF(Interactions!F3115 = "", "", IFERROR(_xlfn.TEXTJOIN(",", TRUE, _xlfn._xlws.FILTER($A$5:$A$2214, $B$5:$B$2214 = Interactions!F3115)), "No Contacts"))</f>
        <v/>
      </c>
      <c r="D912" t="str" cm="1">
        <f t="array" ref="D912">IF($C912&lt;&gt;"", _xlfn.TEXTSPLIT($C912, ","), "")</f>
        <v/>
      </c>
    </row>
    <row r="913" spans="1:4">
      <c r="A913" t="str">
        <f>ContactsTable[[#This Row],[FULL NAME (FIRST, LAST)]]</f>
        <v>Steven Zabel</v>
      </c>
      <c r="B913" t="str">
        <f>ContactsTable[[#This Row],[Organizations (DropDown)]]</f>
        <v>PFG</v>
      </c>
      <c r="C913" t="str" cm="1">
        <f t="array" ref="C913">IF(Interactions!F3116 = "", "", IFERROR(_xlfn.TEXTJOIN(",", TRUE, _xlfn._xlws.FILTER($A$5:$A$2214, $B$5:$B$2214 = Interactions!F3116)), "No Contacts"))</f>
        <v/>
      </c>
      <c r="D913" t="str" cm="1">
        <f t="array" ref="D913">IF($C913&lt;&gt;"", _xlfn.TEXTSPLIT($C913, ","), "")</f>
        <v/>
      </c>
    </row>
    <row r="914" spans="1:4">
      <c r="A914" t="str">
        <f>ContactsTable[[#This Row],[FULL NAME (FIRST, LAST)]]</f>
        <v>Chef Shawn Conklin</v>
      </c>
      <c r="B914" t="str">
        <f>ContactsTable[[#This Row],[Organizations (DropDown)]]</f>
        <v>Indian Hills Country Club</v>
      </c>
      <c r="C914" t="str" cm="1">
        <f t="array" ref="C914">IF(Interactions!F3117 = "", "", IFERROR(_xlfn.TEXTJOIN(",", TRUE, _xlfn._xlws.FILTER($A$5:$A$2214, $B$5:$B$2214 = Interactions!F3117)), "No Contacts"))</f>
        <v/>
      </c>
      <c r="D914" t="str" cm="1">
        <f t="array" ref="D914">IF($C914&lt;&gt;"", _xlfn.TEXTSPLIT($C914, ","), "")</f>
        <v/>
      </c>
    </row>
    <row r="915" spans="1:4">
      <c r="A915" t="str">
        <f>ContactsTable[[#This Row],[FULL NAME (FIRST, LAST)]]</f>
        <v>Chef Shane Macdougall</v>
      </c>
      <c r="B915" t="str">
        <f>ContactsTable[[#This Row],[Organizations (DropDown)]]</f>
        <v>Bowling Green Country Club</v>
      </c>
      <c r="C915" t="str" cm="1">
        <f t="array" ref="C915">IF(Interactions!F3118 = "", "", IFERROR(_xlfn.TEXTJOIN(",", TRUE, _xlfn._xlws.FILTER($A$5:$A$2214, $B$5:$B$2214 = Interactions!F3118)), "No Contacts"))</f>
        <v/>
      </c>
      <c r="D915" t="str" cm="1">
        <f t="array" ref="D915">IF($C915&lt;&gt;"", _xlfn.TEXTSPLIT($C915, ","), "")</f>
        <v/>
      </c>
    </row>
    <row r="916" spans="1:4">
      <c r="A916" t="str">
        <f>ContactsTable[[#This Row],[FULL NAME (FIRST, LAST)]]</f>
        <v>Brandon Smithson</v>
      </c>
      <c r="B916" t="str">
        <f>ContactsTable[[#This Row],[Organizations (DropDown)]]</f>
        <v>Four Winds Casino</v>
      </c>
      <c r="C916" t="str" cm="1">
        <f t="array" ref="C916">IF(Interactions!F3119 = "", "", IFERROR(_xlfn.TEXTJOIN(",", TRUE, _xlfn._xlws.FILTER($A$5:$A$2214, $B$5:$B$2214 = Interactions!F3119)), "No Contacts"))</f>
        <v/>
      </c>
      <c r="D916" t="str" cm="1">
        <f t="array" ref="D916">IF($C916&lt;&gt;"", _xlfn.TEXTSPLIT($C916, ","), "")</f>
        <v/>
      </c>
    </row>
    <row r="917" spans="1:4">
      <c r="A917" t="str">
        <f>ContactsTable[[#This Row],[FULL NAME (FIRST, LAST)]]</f>
        <v>Jacob Giese</v>
      </c>
      <c r="B917" t="str">
        <f>ContactsTable[[#This Row],[Organizations (DropDown)]]</f>
        <v>Stevens Point</v>
      </c>
      <c r="C917" t="str" cm="1">
        <f t="array" ref="C917">IF(Interactions!F3120 = "", "", IFERROR(_xlfn.TEXTJOIN(",", TRUE, _xlfn._xlws.FILTER($A$5:$A$2214, $B$5:$B$2214 = Interactions!F3120)), "No Contacts"))</f>
        <v/>
      </c>
      <c r="D917" t="str" cm="1">
        <f t="array" ref="D917">IF($C917&lt;&gt;"", _xlfn.TEXTSPLIT($C917, ","), "")</f>
        <v/>
      </c>
    </row>
    <row r="918" spans="1:4">
      <c r="A918" t="str">
        <f>ContactsTable[[#This Row],[FULL NAME (FIRST, LAST)]]</f>
        <v>Samantha Zastrow</v>
      </c>
      <c r="B918" t="str">
        <f>ContactsTable[[#This Row],[Organizations (DropDown)]]</f>
        <v>Wisconsin Union</v>
      </c>
      <c r="C918" t="str" cm="1">
        <f t="array" ref="C918">IF(Interactions!F3121 = "", "", IFERROR(_xlfn.TEXTJOIN(",", TRUE, _xlfn._xlws.FILTER($A$5:$A$2214, $B$5:$B$2214 = Interactions!F3121)), "No Contacts"))</f>
        <v/>
      </c>
      <c r="D918" t="str" cm="1">
        <f t="array" ref="D918">IF($C918&lt;&gt;"", _xlfn.TEXTSPLIT($C918, ","), "")</f>
        <v/>
      </c>
    </row>
    <row r="919" spans="1:4">
      <c r="A919" t="str">
        <f>ContactsTable[[#This Row],[FULL NAME (FIRST, LAST)]]</f>
        <v>Channie McCall</v>
      </c>
      <c r="B919" t="str">
        <f>ContactsTable[[#This Row],[Organizations (DropDown)]]</f>
        <v>University of Minnestota - Duluth</v>
      </c>
      <c r="C919" t="str" cm="1">
        <f t="array" ref="C919">IF(Interactions!F3122 = "", "", IFERROR(_xlfn.TEXTJOIN(",", TRUE, _xlfn._xlws.FILTER($A$5:$A$2214, $B$5:$B$2214 = Interactions!F3122)), "No Contacts"))</f>
        <v/>
      </c>
      <c r="D919" t="str" cm="1">
        <f t="array" ref="D919">IF($C919&lt;&gt;"", _xlfn.TEXTSPLIT($C919, ","), "")</f>
        <v/>
      </c>
    </row>
    <row r="920" spans="1:4">
      <c r="A920" t="str">
        <f>ContactsTable[[#This Row],[FULL NAME (FIRST, LAST)]]</f>
        <v>Joesph Skeene</v>
      </c>
      <c r="B920" t="str">
        <f>ContactsTable[[#This Row],[Organizations (DropDown)]]</f>
        <v>University of Missouri</v>
      </c>
      <c r="C920" t="str" cm="1">
        <f t="array" ref="C920">IF(Interactions!F3123 = "", "", IFERROR(_xlfn.TEXTJOIN(",", TRUE, _xlfn._xlws.FILTER($A$5:$A$2214, $B$5:$B$2214 = Interactions!F3123)), "No Contacts"))</f>
        <v/>
      </c>
      <c r="D920" t="str" cm="1">
        <f t="array" ref="D920">IF($C920&lt;&gt;"", _xlfn.TEXTSPLIT($C920, ","), "")</f>
        <v/>
      </c>
    </row>
    <row r="921" spans="1:4">
      <c r="A921" t="str">
        <f>ContactsTable[[#This Row],[FULL NAME (FIRST, LAST)]]</f>
        <v>Travis Johnson</v>
      </c>
      <c r="B921" t="str">
        <f>ContactsTable[[#This Row],[Organizations (DropDown)]]</f>
        <v>ACF Sound Bend</v>
      </c>
      <c r="C921" t="str" cm="1">
        <f t="array" ref="C921">IF(Interactions!F3124 = "", "", IFERROR(_xlfn.TEXTJOIN(",", TRUE, _xlfn._xlws.FILTER($A$5:$A$2214, $B$5:$B$2214 = Interactions!F3124)), "No Contacts"))</f>
        <v/>
      </c>
      <c r="D921" t="str" cm="1">
        <f t="array" ref="D921">IF($C921&lt;&gt;"", _xlfn.TEXTSPLIT($C921, ","), "")</f>
        <v/>
      </c>
    </row>
    <row r="922" spans="1:4">
      <c r="A922" t="str">
        <f>ContactsTable[[#This Row],[FULL NAME (FIRST, LAST)]]</f>
        <v>Kamlesh Bhai</v>
      </c>
      <c r="B922" t="str">
        <f>ContactsTable[[#This Row],[Organizations (DropDown)]]</f>
        <v>Wing Snob</v>
      </c>
      <c r="C922" t="str" cm="1">
        <f t="array" ref="C922">IF(Interactions!F3125 = "", "", IFERROR(_xlfn.TEXTJOIN(",", TRUE, _xlfn._xlws.FILTER($A$5:$A$2214, $B$5:$B$2214 = Interactions!F3125)), "No Contacts"))</f>
        <v/>
      </c>
      <c r="D922" t="str" cm="1">
        <f t="array" ref="D922">IF($C922&lt;&gt;"", _xlfn.TEXTSPLIT($C922, ","), "")</f>
        <v/>
      </c>
    </row>
    <row r="923" spans="1:4">
      <c r="A923" t="str">
        <f>ContactsTable[[#This Row],[FULL NAME (FIRST, LAST)]]</f>
        <v>Robert Cooper</v>
      </c>
      <c r="B923" t="str">
        <f>ContactsTable[[#This Row],[Organizations (DropDown)]]</f>
        <v>Barren Rivewr Lake Resort</v>
      </c>
      <c r="C923" t="str" cm="1">
        <f t="array" ref="C923">IF(Interactions!F3126 = "", "", IFERROR(_xlfn.TEXTJOIN(",", TRUE, _xlfn._xlws.FILTER($A$5:$A$2214, $B$5:$B$2214 = Interactions!F3126)), "No Contacts"))</f>
        <v/>
      </c>
      <c r="D923" t="str" cm="1">
        <f t="array" ref="D923">IF($C923&lt;&gt;"", _xlfn.TEXTSPLIT($C923, ","), "")</f>
        <v/>
      </c>
    </row>
    <row r="924" spans="1:4">
      <c r="A924" t="str">
        <f>ContactsTable[[#This Row],[FULL NAME (FIRST, LAST)]]</f>
        <v>Chef Tammy</v>
      </c>
      <c r="B924" t="str">
        <f>ContactsTable[[#This Row],[Organizations (DropDown)]]</f>
        <v>Asparagus</v>
      </c>
      <c r="C924" t="str" cm="1">
        <f t="array" ref="C924">IF(Interactions!F3127 = "", "", IFERROR(_xlfn.TEXTJOIN(",", TRUE, _xlfn._xlws.FILTER($A$5:$A$2214, $B$5:$B$2214 = Interactions!F3127)), "No Contacts"))</f>
        <v/>
      </c>
      <c r="D924" t="str" cm="1">
        <f t="array" ref="D924">IF($C924&lt;&gt;"", _xlfn.TEXTSPLIT($C924, ","), "")</f>
        <v/>
      </c>
    </row>
    <row r="925" spans="1:4">
      <c r="A925" t="str">
        <f>ContactsTable[[#This Row],[FULL NAME (FIRST, LAST)]]</f>
        <v>Luke Holleb</v>
      </c>
      <c r="B925" t="str">
        <f>ContactsTable[[#This Row],[Organizations (DropDown)]]</f>
        <v>DELCO FOODS</v>
      </c>
      <c r="C925" t="str" cm="1">
        <f t="array" ref="C925">IF(Interactions!F3128 = "", "", IFERROR(_xlfn.TEXTJOIN(",", TRUE, _xlfn._xlws.FILTER($A$5:$A$2214, $B$5:$B$2214 = Interactions!F3128)), "No Contacts"))</f>
        <v/>
      </c>
      <c r="D925" t="str" cm="1">
        <f t="array" ref="D925">IF($C925&lt;&gt;"", _xlfn.TEXTSPLIT($C925, ","), "")</f>
        <v/>
      </c>
    </row>
    <row r="926" spans="1:4">
      <c r="A926" t="str">
        <f>ContactsTable[[#This Row],[FULL NAME (FIRST, LAST)]]</f>
        <v>Ethan Weinberger</v>
      </c>
      <c r="B926" t="str">
        <f>ContactsTable[[#This Row],[Organizations (DropDown)]]</f>
        <v>GFS</v>
      </c>
      <c r="C926" t="str" cm="1">
        <f t="array" ref="C926">IF(Interactions!F3129 = "", "", IFERROR(_xlfn.TEXTJOIN(",", TRUE, _xlfn._xlws.FILTER($A$5:$A$2214, $B$5:$B$2214 = Interactions!F3129)), "No Contacts"))</f>
        <v/>
      </c>
      <c r="D926" t="str" cm="1">
        <f t="array" ref="D926">IF($C926&lt;&gt;"", _xlfn.TEXTSPLIT($C926, ","), "")</f>
        <v/>
      </c>
    </row>
    <row r="927" spans="1:4">
      <c r="A927" t="str">
        <f>ContactsTable[[#This Row],[FULL NAME (FIRST, LAST)]]</f>
        <v>Terry Comer</v>
      </c>
      <c r="B927" t="str">
        <f>ContactsTable[[#This Row],[Organizations (DropDown)]]</f>
        <v>EURO USA</v>
      </c>
      <c r="C927" t="str" cm="1">
        <f t="array" ref="C927">IF(Interactions!F3130 = "", "", IFERROR(_xlfn.TEXTJOIN(",", TRUE, _xlfn._xlws.FILTER($A$5:$A$2214, $B$5:$B$2214 = Interactions!F3130)), "No Contacts"))</f>
        <v/>
      </c>
      <c r="D927" t="str" cm="1">
        <f t="array" ref="D927">IF($C927&lt;&gt;"", _xlfn.TEXTSPLIT($C927, ","), "")</f>
        <v/>
      </c>
    </row>
    <row r="928" spans="1:4">
      <c r="A928" t="str">
        <f>ContactsTable[[#This Row],[FULL NAME (FIRST, LAST)]]</f>
        <v>Mike Sakshaug</v>
      </c>
      <c r="B928" t="str">
        <f>ContactsTable[[#This Row],[Organizations (DropDown)]]</f>
        <v>SUPREME LOBSTER AND SEAFO</v>
      </c>
      <c r="C928" t="str" cm="1">
        <f t="array" ref="C928">IF(Interactions!F3131 = "", "", IFERROR(_xlfn.TEXTJOIN(",", TRUE, _xlfn._xlws.FILTER($A$5:$A$2214, $B$5:$B$2214 = Interactions!F3131)), "No Contacts"))</f>
        <v/>
      </c>
      <c r="D928" t="str" cm="1">
        <f t="array" ref="D928">IF($C928&lt;&gt;"", _xlfn.TEXTSPLIT($C928, ","), "")</f>
        <v/>
      </c>
    </row>
    <row r="929" spans="1:4">
      <c r="A929" t="str">
        <f>ContactsTable[[#This Row],[FULL NAME (FIRST, LAST)]]</f>
        <v>Sarah Robinson</v>
      </c>
      <c r="B929" t="str">
        <f>ContactsTable[[#This Row],[Organizations (DropDown)]]</f>
        <v>O'Bryan's Bar and Grill</v>
      </c>
      <c r="C929" t="str" cm="1">
        <f t="array" ref="C929">IF(Interactions!F3132 = "", "", IFERROR(_xlfn.TEXTJOIN(",", TRUE, _xlfn._xlws.FILTER($A$5:$A$2214, $B$5:$B$2214 = Interactions!F3132)), "No Contacts"))</f>
        <v/>
      </c>
      <c r="D929" t="str" cm="1">
        <f t="array" ref="D929">IF($C929&lt;&gt;"", _xlfn.TEXTSPLIT($C929, ","), "")</f>
        <v/>
      </c>
    </row>
    <row r="930" spans="1:4">
      <c r="A930" t="str">
        <f>ContactsTable[[#This Row],[FULL NAME (FIRST, LAST)]]</f>
        <v>Rick Blasey</v>
      </c>
      <c r="B930" t="str">
        <f>ContactsTable[[#This Row],[Organizations (DropDown)]]</f>
        <v>US Foods Cleveland</v>
      </c>
      <c r="C930" t="str" cm="1">
        <f t="array" ref="C930">IF(Interactions!F3133 = "", "", IFERROR(_xlfn.TEXTJOIN(",", TRUE, _xlfn._xlws.FILTER($A$5:$A$2214, $B$5:$B$2214 = Interactions!F3133)), "No Contacts"))</f>
        <v/>
      </c>
      <c r="D930" t="str" cm="1">
        <f t="array" ref="D930">IF($C930&lt;&gt;"", _xlfn.TEXTSPLIT($C930, ","), "")</f>
        <v/>
      </c>
    </row>
    <row r="931" spans="1:4">
      <c r="A931" t="str">
        <f>ContactsTable[[#This Row],[FULL NAME (FIRST, LAST)]]</f>
        <v>Brian Miglin</v>
      </c>
      <c r="B931" t="str">
        <f>ContactsTable[[#This Row],[Organizations (DropDown)]]</f>
        <v>Hailstorm Brewing</v>
      </c>
      <c r="C931" t="str" cm="1">
        <f t="array" ref="C931">IF(Interactions!F3134 = "", "", IFERROR(_xlfn.TEXTJOIN(",", TRUE, _xlfn._xlws.FILTER($A$5:$A$2214, $B$5:$B$2214 = Interactions!F3134)), "No Contacts"))</f>
        <v/>
      </c>
      <c r="D931" t="str" cm="1">
        <f t="array" ref="D931">IF($C931&lt;&gt;"", _xlfn.TEXTSPLIT($C931, ","), "")</f>
        <v/>
      </c>
    </row>
    <row r="932" spans="1:4">
      <c r="A932" t="str">
        <f>ContactsTable[[#This Row],[FULL NAME (FIRST, LAST)]]</f>
        <v>Nicholas Hanneken</v>
      </c>
      <c r="B932" t="str">
        <f>ContactsTable[[#This Row],[Organizations (DropDown)]]</f>
        <v>US FOODS</v>
      </c>
      <c r="C932" t="str" cm="1">
        <f t="array" ref="C932">IF(Interactions!F3135 = "", "", IFERROR(_xlfn.TEXTJOIN(",", TRUE, _xlfn._xlws.FILTER($A$5:$A$2214, $B$5:$B$2214 = Interactions!F3135)), "No Contacts"))</f>
        <v/>
      </c>
      <c r="D932" t="str" cm="1">
        <f t="array" ref="D932">IF($C932&lt;&gt;"", _xlfn.TEXTSPLIT($C932, ","), "")</f>
        <v/>
      </c>
    </row>
    <row r="933" spans="1:4">
      <c r="A933" t="str">
        <f>ContactsTable[[#This Row],[FULL NAME (FIRST, LAST)]]</f>
        <v xml:space="preserve">Sam Dickstein </v>
      </c>
      <c r="B933" t="str">
        <f>ContactsTable[[#This Row],[Organizations (DropDown)]]</f>
        <v>Lettuce Entertain You</v>
      </c>
      <c r="C933" t="str" cm="1">
        <f t="array" ref="C933">IF(Interactions!F3136 = "", "", IFERROR(_xlfn.TEXTJOIN(",", TRUE, _xlfn._xlws.FILTER($A$5:$A$2214, $B$5:$B$2214 = Interactions!F3136)), "No Contacts"))</f>
        <v/>
      </c>
      <c r="D933" t="str" cm="1">
        <f t="array" ref="D933">IF($C933&lt;&gt;"", _xlfn.TEXTSPLIT($C933, ","), "")</f>
        <v/>
      </c>
    </row>
    <row r="934" spans="1:4">
      <c r="A934" t="str">
        <f>ContactsTable[[#This Row],[FULL NAME (FIRST, LAST)]]</f>
        <v xml:space="preserve">Neal Hummitsch </v>
      </c>
      <c r="B934" t="str">
        <f>ContactsTable[[#This Row],[Organizations (DropDown)]]</f>
        <v xml:space="preserve">Sip Self Serve Wine Bar </v>
      </c>
      <c r="C934" t="str" cm="1">
        <f t="array" ref="C934">IF(Interactions!F3137 = "", "", IFERROR(_xlfn.TEXTJOIN(",", TRUE, _xlfn._xlws.FILTER($A$5:$A$2214, $B$5:$B$2214 = Interactions!F3137)), "No Contacts"))</f>
        <v/>
      </c>
      <c r="D934" t="str" cm="1">
        <f t="array" ref="D934">IF($C934&lt;&gt;"", _xlfn.TEXTSPLIT($C934, ","), "")</f>
        <v/>
      </c>
    </row>
    <row r="935" spans="1:4">
      <c r="A935" t="str">
        <f>ContactsTable[[#This Row],[FULL NAME (FIRST, LAST)]]</f>
        <v>Peggy Anderson</v>
      </c>
      <c r="B935" t="str">
        <f>ContactsTable[[#This Row],[Organizations (DropDown)]]</f>
        <v>ANDERSON FOODS</v>
      </c>
      <c r="C935" t="str" cm="1">
        <f t="array" ref="C935">IF(Interactions!F3138 = "", "", IFERROR(_xlfn.TEXTJOIN(",", TRUE, _xlfn._xlws.FILTER($A$5:$A$2214, $B$5:$B$2214 = Interactions!F3138)), "No Contacts"))</f>
        <v/>
      </c>
      <c r="D935" t="str" cm="1">
        <f t="array" ref="D935">IF($C935&lt;&gt;"", _xlfn.TEXTSPLIT($C935, ","), "")</f>
        <v/>
      </c>
    </row>
    <row r="936" spans="1:4">
      <c r="A936" t="str">
        <f>ContactsTable[[#This Row],[FULL NAME (FIRST, LAST)]]</f>
        <v>Evan Scheller</v>
      </c>
      <c r="B936" t="str">
        <f>ContactsTable[[#This Row],[Organizations (DropDown)]]</f>
        <v>Battle Alley Brewing Company</v>
      </c>
      <c r="C936" t="str" cm="1">
        <f t="array" ref="C936">IF(Interactions!F3139 = "", "", IFERROR(_xlfn.TEXTJOIN(",", TRUE, _xlfn._xlws.FILTER($A$5:$A$2214, $B$5:$B$2214 = Interactions!F3139)), "No Contacts"))</f>
        <v/>
      </c>
      <c r="D936" t="str" cm="1">
        <f t="array" ref="D936">IF($C936&lt;&gt;"", _xlfn.TEXTSPLIT($C936, ","), "")</f>
        <v/>
      </c>
    </row>
    <row r="937" spans="1:4">
      <c r="A937" t="str">
        <f>ContactsTable[[#This Row],[FULL NAME (FIRST, LAST)]]</f>
        <v>Abby  Smith</v>
      </c>
      <c r="B937" t="str">
        <f>ContactsTable[[#This Row],[Organizations (DropDown)]]</f>
        <v>BAY CLIFF HEALTH CAMP</v>
      </c>
      <c r="C937" t="str" cm="1">
        <f t="array" ref="C937">IF(Interactions!F3140 = "", "", IFERROR(_xlfn.TEXTJOIN(",", TRUE, _xlfn._xlws.FILTER($A$5:$A$2214, $B$5:$B$2214 = Interactions!F3140)), "No Contacts"))</f>
        <v/>
      </c>
      <c r="D937" t="str" cm="1">
        <f t="array" ref="D937">IF($C937&lt;&gt;"", _xlfn.TEXTSPLIT($C937, ","), "")</f>
        <v/>
      </c>
    </row>
    <row r="938" spans="1:4">
      <c r="A938" t="str">
        <f>ContactsTable[[#This Row],[FULL NAME (FIRST, LAST)]]</f>
        <v>Todd Forsythe</v>
      </c>
      <c r="B938" t="str">
        <f>ContactsTable[[#This Row],[Organizations (DropDown)]]</f>
        <v>Belva </v>
      </c>
      <c r="C938" t="str" cm="1">
        <f t="array" ref="C938">IF(Interactions!F3141 = "", "", IFERROR(_xlfn.TEXTJOIN(",", TRUE, _xlfn._xlws.FILTER($A$5:$A$2214, $B$5:$B$2214 = Interactions!F3141)), "No Contacts"))</f>
        <v/>
      </c>
      <c r="D938" t="str" cm="1">
        <f t="array" ref="D938">IF($C938&lt;&gt;"", _xlfn.TEXTSPLIT($C938, ","), "")</f>
        <v/>
      </c>
    </row>
    <row r="939" spans="1:4">
      <c r="A939" t="str">
        <f>ContactsTable[[#This Row],[FULL NAME (FIRST, LAST)]]</f>
        <v>Bev Stange</v>
      </c>
      <c r="B939" t="str">
        <f>ContactsTable[[#This Row],[Organizations (DropDown)]]</f>
        <v>BENS SUPERCENTER</v>
      </c>
      <c r="C939" t="str" cm="1">
        <f t="array" ref="C939">IF(Interactions!F3142 = "", "", IFERROR(_xlfn.TEXTJOIN(",", TRUE, _xlfn._xlws.FILTER($A$5:$A$2214, $B$5:$B$2214 = Interactions!F3142)), "No Contacts"))</f>
        <v/>
      </c>
      <c r="D939" t="str" cm="1">
        <f t="array" ref="D939">IF($C939&lt;&gt;"", _xlfn.TEXTSPLIT($C939, ","), "")</f>
        <v/>
      </c>
    </row>
    <row r="940" spans="1:4">
      <c r="A940" t="str">
        <f>ContactsTable[[#This Row],[FULL NAME (FIRST, LAST)]]</f>
        <v>Skip  Telgard</v>
      </c>
      <c r="B940" t="str">
        <f>ContactsTable[[#This Row],[Organizations (DropDown)]]</f>
        <v>Bluebird</v>
      </c>
      <c r="C940" t="str" cm="1">
        <f t="array" ref="C940">IF(Interactions!F3143 = "", "", IFERROR(_xlfn.TEXTJOIN(",", TRUE, _xlfn._xlws.FILTER($A$5:$A$2214, $B$5:$B$2214 = Interactions!F3143)), "No Contacts"))</f>
        <v/>
      </c>
      <c r="D940" t="str" cm="1">
        <f t="array" ref="D940">IF($C940&lt;&gt;"", _xlfn.TEXTSPLIT($C940, ","), "")</f>
        <v/>
      </c>
    </row>
    <row r="941" spans="1:4">
      <c r="A941" t="str">
        <f>ContactsTable[[#This Row],[FULL NAME (FIRST, LAST)]]</f>
        <v>Ericson Booker</v>
      </c>
      <c r="B941" t="str">
        <f>ContactsTable[[#This Row],[Organizations (DropDown)]]</f>
        <v>BOARDWALK (THE)</v>
      </c>
      <c r="C941" t="str" cm="1">
        <f t="array" ref="C941">IF(Interactions!F3144 = "", "", IFERROR(_xlfn.TEXTJOIN(",", TRUE, _xlfn._xlws.FILTER($A$5:$A$2214, $B$5:$B$2214 = Interactions!F3144)), "No Contacts"))</f>
        <v/>
      </c>
      <c r="D941" t="str" cm="1">
        <f t="array" ref="D941">IF($C941&lt;&gt;"", _xlfn.TEXTSPLIT($C941, ","), "")</f>
        <v/>
      </c>
    </row>
    <row r="942" spans="1:4">
      <c r="A942" t="str">
        <f>ContactsTable[[#This Row],[FULL NAME (FIRST, LAST)]]</f>
        <v>Igor Ilijovski</v>
      </c>
      <c r="B942" t="str">
        <f>ContactsTable[[#This Row],[Organizations (DropDown)]]</f>
        <v>Boyne River Inn</v>
      </c>
      <c r="C942" t="str" cm="1">
        <f t="array" ref="C942">IF(Interactions!F3145 = "", "", IFERROR(_xlfn.TEXTJOIN(",", TRUE, _xlfn._xlws.FILTER($A$5:$A$2214, $B$5:$B$2214 = Interactions!F3145)), "No Contacts"))</f>
        <v/>
      </c>
      <c r="D942" t="str" cm="1">
        <f t="array" ref="D942">IF($C942&lt;&gt;"", _xlfn.TEXTSPLIT($C942, ","), "")</f>
        <v/>
      </c>
    </row>
    <row r="943" spans="1:4">
      <c r="A943" t="str">
        <f>ContactsTable[[#This Row],[FULL NAME (FIRST, LAST)]]</f>
        <v>Andrew Wright</v>
      </c>
      <c r="B943" t="str">
        <f>ContactsTable[[#This Row],[Organizations (DropDown)]]</f>
        <v>BSA-COLE CANOE</v>
      </c>
      <c r="C943" t="str" cm="1">
        <f t="array" ref="C943">IF(Interactions!F3146 = "", "", IFERROR(_xlfn.TEXTJOIN(",", TRUE, _xlfn._xlws.FILTER($A$5:$A$2214, $B$5:$B$2214 = Interactions!F3146)), "No Contacts"))</f>
        <v/>
      </c>
      <c r="D943" t="str" cm="1">
        <f t="array" ref="D943">IF($C943&lt;&gt;"", _xlfn.TEXTSPLIT($C943, ","), "")</f>
        <v/>
      </c>
    </row>
    <row r="944" spans="1:4">
      <c r="A944" t="str">
        <f>ContactsTable[[#This Row],[FULL NAME (FIRST, LAST)]]</f>
        <v>Omri Robinson</v>
      </c>
      <c r="B944" t="str">
        <f>ContactsTable[[#This Row],[Organizations (DropDown)]]</f>
        <v>C K O S - Catered Events </v>
      </c>
      <c r="C944" t="str" cm="1">
        <f t="array" ref="C944">IF(Interactions!F3147 = "", "", IFERROR(_xlfn.TEXTJOIN(",", TRUE, _xlfn._xlws.FILTER($A$5:$A$2214, $B$5:$B$2214 = Interactions!F3147)), "No Contacts"))</f>
        <v/>
      </c>
      <c r="D944" t="str" cm="1">
        <f t="array" ref="D944">IF($C944&lt;&gt;"", _xlfn.TEXTSPLIT($C944, ","), "")</f>
        <v/>
      </c>
    </row>
    <row r="945" spans="1:4">
      <c r="A945" t="str">
        <f>ContactsTable[[#This Row],[FULL NAME (FIRST, LAST)]]</f>
        <v>Gretchen Olds</v>
      </c>
      <c r="B945" t="str">
        <f>ContactsTable[[#This Row],[Organizations (DropDown)]]</f>
        <v>Cardinal Pizza</v>
      </c>
      <c r="C945" t="str" cm="1">
        <f t="array" ref="C945">IF(Interactions!F3148 = "", "", IFERROR(_xlfn.TEXTJOIN(",", TRUE, _xlfn._xlws.FILTER($A$5:$A$2214, $B$5:$B$2214 = Interactions!F3148)), "No Contacts"))</f>
        <v/>
      </c>
      <c r="D945" t="str" cm="1">
        <f t="array" ref="D945">IF($C945&lt;&gt;"", _xlfn.TEXTSPLIT($C945, ","), "")</f>
        <v/>
      </c>
    </row>
    <row r="946" spans="1:4">
      <c r="A946" t="str">
        <f>ContactsTable[[#This Row],[FULL NAME (FIRST, LAST)]]</f>
        <v>Alexander Ausley</v>
      </c>
      <c r="B946" t="str">
        <f>ContactsTable[[#This Row],[Organizations (DropDown)]]</f>
        <v>CDS - Miracle Camp and Retreat Cent</v>
      </c>
      <c r="C946" t="str" cm="1">
        <f t="array" ref="C946">IF(Interactions!F3149 = "", "", IFERROR(_xlfn.TEXTJOIN(",", TRUE, _xlfn._xlws.FILTER($A$5:$A$2214, $B$5:$B$2214 = Interactions!F3149)), "No Contacts"))</f>
        <v/>
      </c>
      <c r="D946" t="str" cm="1">
        <f t="array" ref="D946">IF($C946&lt;&gt;"", _xlfn.TEXTSPLIT($C946, ","), "")</f>
        <v/>
      </c>
    </row>
    <row r="947" spans="1:4">
      <c r="A947" t="str">
        <f>ContactsTable[[#This Row],[FULL NAME (FIRST, LAST)]]</f>
        <v>Ted Klonaris</v>
      </c>
      <c r="B947" t="str">
        <f>ContactsTable[[#This Row],[Organizations (DropDown)]]</f>
        <v>Chart Room</v>
      </c>
      <c r="C947" t="str" cm="1">
        <f t="array" ref="C947">IF(Interactions!F3150 = "", "", IFERROR(_xlfn.TEXTJOIN(",", TRUE, _xlfn._xlws.FILTER($A$5:$A$2214, $B$5:$B$2214 = Interactions!F3150)), "No Contacts"))</f>
        <v/>
      </c>
      <c r="D947" t="str" cm="1">
        <f t="array" ref="D947">IF($C947&lt;&gt;"", _xlfn.TEXTSPLIT($C947, ","), "")</f>
        <v/>
      </c>
    </row>
    <row r="948" spans="1:4">
      <c r="A948" t="str">
        <f>ContactsTable[[#This Row],[FULL NAME (FIRST, LAST)]]</f>
        <v>Jim  Chico</v>
      </c>
      <c r="B948" t="str">
        <f>ContactsTable[[#This Row],[Organizations (DropDown)]]</f>
        <v>Chico's Bar and Grill</v>
      </c>
      <c r="C948" t="str" cm="1">
        <f t="array" ref="C948">IF(Interactions!F3151 = "", "", IFERROR(_xlfn.TEXTJOIN(",", TRUE, _xlfn._xlws.FILTER($A$5:$A$2214, $B$5:$B$2214 = Interactions!F3151)), "No Contacts"))</f>
        <v/>
      </c>
      <c r="D948" t="str" cm="1">
        <f t="array" ref="D948">IF($C948&lt;&gt;"", _xlfn.TEXTSPLIT($C948, ","), "")</f>
        <v/>
      </c>
    </row>
    <row r="949" spans="1:4">
      <c r="A949" t="str">
        <f>ContactsTable[[#This Row],[FULL NAME (FIRST, LAST)]]</f>
        <v>Melissa Coy</v>
      </c>
      <c r="B949" t="str">
        <f>ContactsTable[[#This Row],[Organizations (DropDown)]]</f>
        <v>COMM ACTION - HEAD START</v>
      </c>
      <c r="C949" t="str" cm="1">
        <f t="array" ref="C949">IF(Interactions!F3152 = "", "", IFERROR(_xlfn.TEXTJOIN(",", TRUE, _xlfn._xlws.FILTER($A$5:$A$2214, $B$5:$B$2214 = Interactions!F3152)), "No Contacts"))</f>
        <v/>
      </c>
      <c r="D949" t="str" cm="1">
        <f t="array" ref="D949">IF($C949&lt;&gt;"", _xlfn.TEXTSPLIT($C949, ","), "")</f>
        <v/>
      </c>
    </row>
    <row r="950" spans="1:4">
      <c r="A950" t="str">
        <f>ContactsTable[[#This Row],[FULL NAME (FIRST, LAST)]]</f>
        <v>Julia Tyrrell</v>
      </c>
      <c r="B950" t="str">
        <f>ContactsTable[[#This Row],[Organizations (DropDown)]]</f>
        <v>COUNTRY VIEW BULK FOODS</v>
      </c>
      <c r="C950" t="str" cm="1">
        <f t="array" ref="C950">IF(Interactions!F3153 = "", "", IFERROR(_xlfn.TEXTJOIN(",", TRUE, _xlfn._xlws.FILTER($A$5:$A$2214, $B$5:$B$2214 = Interactions!F3153)), "No Contacts"))</f>
        <v/>
      </c>
      <c r="D950" t="str" cm="1">
        <f t="array" ref="D950">IF($C950&lt;&gt;"", _xlfn.TEXTSPLIT($C950, ","), "")</f>
        <v/>
      </c>
    </row>
    <row r="951" spans="1:4">
      <c r="A951" t="str">
        <f>ContactsTable[[#This Row],[FULL NAME (FIRST, LAST)]]</f>
        <v>Matthew Losiewicz</v>
      </c>
      <c r="B951" t="str">
        <f>ContactsTable[[#This Row],[Organizations (DropDown)]]</f>
        <v>Cut River Grille</v>
      </c>
      <c r="C951" t="str" cm="1">
        <f t="array" ref="C951">IF(Interactions!F3154 = "", "", IFERROR(_xlfn.TEXTJOIN(",", TRUE, _xlfn._xlws.FILTER($A$5:$A$2214, $B$5:$B$2214 = Interactions!F3154)), "No Contacts"))</f>
        <v/>
      </c>
      <c r="D951" t="str" cm="1">
        <f t="array" ref="D951">IF($C951&lt;&gt;"", _xlfn.TEXTSPLIT($C951, ","), "")</f>
        <v/>
      </c>
    </row>
    <row r="952" spans="1:4">
      <c r="A952" t="str">
        <f>ContactsTable[[#This Row],[FULL NAME (FIRST, LAST)]]</f>
        <v>Bill Wilson</v>
      </c>
      <c r="B952" t="str">
        <f>ContactsTable[[#This Row],[Organizations (DropDown)]]</f>
        <v>Daybreak Cafe</v>
      </c>
      <c r="C952" t="str" cm="1">
        <f t="array" ref="C952">IF(Interactions!F3155 = "", "", IFERROR(_xlfn.TEXTJOIN(",", TRUE, _xlfn._xlws.FILTER($A$5:$A$2214, $B$5:$B$2214 = Interactions!F3155)), "No Contacts"))</f>
        <v/>
      </c>
      <c r="D952" t="str" cm="1">
        <f t="array" ref="D952">IF($C952&lt;&gt;"", _xlfn.TEXTSPLIT($C952, ","), "")</f>
        <v/>
      </c>
    </row>
    <row r="953" spans="1:4">
      <c r="A953" t="str">
        <f>ContactsTable[[#This Row],[FULL NAME (FIRST, LAST)]]</f>
        <v>Kay Morgan</v>
      </c>
      <c r="B953" t="str">
        <f>ContactsTable[[#This Row],[Organizations (DropDown)]]</f>
        <v>DELTON MEMORIAL VFW #422</v>
      </c>
      <c r="C953" t="str" cm="1">
        <f t="array" ref="C953">IF(Interactions!F3156 = "", "", IFERROR(_xlfn.TEXTJOIN(",", TRUE, _xlfn._xlws.FILTER($A$5:$A$2214, $B$5:$B$2214 = Interactions!F3156)), "No Contacts"))</f>
        <v/>
      </c>
      <c r="D953" t="str" cm="1">
        <f t="array" ref="D953">IF($C953&lt;&gt;"", _xlfn.TEXTSPLIT($C953, ","), "")</f>
        <v/>
      </c>
    </row>
    <row r="954" spans="1:4">
      <c r="A954" t="str">
        <f>ContactsTable[[#This Row],[FULL NAME (FIRST, LAST)]]</f>
        <v>Jehad Majed</v>
      </c>
      <c r="B954" t="str">
        <f>ContactsTable[[#This Row],[Organizations (DropDown)]]</f>
        <v>DETROIT PIZZA FACTORY</v>
      </c>
      <c r="C954" t="str" cm="1">
        <f t="array" ref="C954">IF(Interactions!F3157 = "", "", IFERROR(_xlfn.TEXTJOIN(",", TRUE, _xlfn._xlws.FILTER($A$5:$A$2214, $B$5:$B$2214 = Interactions!F3157)), "No Contacts"))</f>
        <v/>
      </c>
      <c r="D954" t="str" cm="1">
        <f t="array" ref="D954">IF($C954&lt;&gt;"", _xlfn.TEXTSPLIT($C954, ","), "")</f>
        <v/>
      </c>
    </row>
    <row r="955" spans="1:4">
      <c r="A955" t="str">
        <f>ContactsTable[[#This Row],[FULL NAME (FIRST, LAST)]]</f>
        <v>Ruben Meneses</v>
      </c>
      <c r="B955" t="str">
        <f>ContactsTable[[#This Row],[Organizations (DropDown)]]</f>
        <v>Dockside Torch Lake</v>
      </c>
      <c r="C955" t="str" cm="1">
        <f t="array" ref="C955">IF(Interactions!F3158 = "", "", IFERROR(_xlfn.TEXTJOIN(",", TRUE, _xlfn._xlws.FILTER($A$5:$A$2214, $B$5:$B$2214 = Interactions!F3158)), "No Contacts"))</f>
        <v/>
      </c>
      <c r="D955" t="str" cm="1">
        <f t="array" ref="D955">IF($C955&lt;&gt;"", _xlfn.TEXTSPLIT($C955, ","), "")</f>
        <v/>
      </c>
    </row>
    <row r="956" spans="1:4">
      <c r="A956" t="str">
        <f>ContactsTable[[#This Row],[FULL NAME (FIRST, LAST)]]</f>
        <v>Brent  Overmyer</v>
      </c>
      <c r="B956" t="str">
        <f>ContactsTable[[#This Row],[Organizations (DropDown)]]</f>
        <v>Double Down Desserts</v>
      </c>
      <c r="C956" t="str" cm="1">
        <f t="array" ref="C956">IF(Interactions!F3159 = "", "", IFERROR(_xlfn.TEXTJOIN(",", TRUE, _xlfn._xlws.FILTER($A$5:$A$2214, $B$5:$B$2214 = Interactions!F3159)), "No Contacts"))</f>
        <v/>
      </c>
      <c r="D956" t="str" cm="1">
        <f t="array" ref="D956">IF($C956&lt;&gt;"", _xlfn.TEXTSPLIT($C956, ","), "")</f>
        <v/>
      </c>
    </row>
    <row r="957" spans="1:4">
      <c r="A957" t="str">
        <f>ContactsTable[[#This Row],[FULL NAME (FIRST, LAST)]]</f>
        <v>Josh Layne</v>
      </c>
      <c r="B957" t="str">
        <f>ContactsTable[[#This Row],[Organizations (DropDown)]]</f>
        <v>DUCK LAKE COUNTRY CLUB 40461E</v>
      </c>
      <c r="C957" t="str" cm="1">
        <f t="array" ref="C957">IF(Interactions!F3160 = "", "", IFERROR(_xlfn.TEXTJOIN(",", TRUE, _xlfn._xlws.FILTER($A$5:$A$2214, $B$5:$B$2214 = Interactions!F3160)), "No Contacts"))</f>
        <v/>
      </c>
      <c r="D957" t="str" cm="1">
        <f t="array" ref="D957">IF($C957&lt;&gt;"", _xlfn.TEXTSPLIT($C957, ","), "")</f>
        <v/>
      </c>
    </row>
    <row r="958" spans="1:4">
      <c r="A958" t="str">
        <f>ContactsTable[[#This Row],[FULL NAME (FIRST, LAST)]]</f>
        <v>Sinisa Cirovski</v>
      </c>
      <c r="B958" t="str">
        <f>ContactsTable[[#This Row],[Organizations (DropDown)]]</f>
        <v>Eighteen87</v>
      </c>
      <c r="C958" t="str" cm="1">
        <f t="array" ref="C958">IF(Interactions!F3161 = "", "", IFERROR(_xlfn.TEXTJOIN(",", TRUE, _xlfn._xlws.FILTER($A$5:$A$2214, $B$5:$B$2214 = Interactions!F3161)), "No Contacts"))</f>
        <v/>
      </c>
      <c r="D958" t="str" cm="1">
        <f t="array" ref="D958">IF($C958&lt;&gt;"", _xlfn.TEXTSPLIT($C958, ","), "")</f>
        <v/>
      </c>
    </row>
    <row r="959" spans="1:4">
      <c r="A959" t="str">
        <f>ContactsTable[[#This Row],[FULL NAME (FIRST, LAST)]]</f>
        <v>Adam MacMillan</v>
      </c>
      <c r="B959" t="str">
        <f>ContactsTable[[#This Row],[Organizations (DropDown)]]</f>
        <v>EMBASSY BAR &amp; GRILL</v>
      </c>
      <c r="C959" t="str" cm="1">
        <f t="array" ref="C959">IF(Interactions!F3162 = "", "", IFERROR(_xlfn.TEXTJOIN(",", TRUE, _xlfn._xlws.FILTER($A$5:$A$2214, $B$5:$B$2214 = Interactions!F3162)), "No Contacts"))</f>
        <v/>
      </c>
      <c r="D959" t="str" cm="1">
        <f t="array" ref="D959">IF($C959&lt;&gt;"", _xlfn.TEXTSPLIT($C959, ","), "")</f>
        <v/>
      </c>
    </row>
    <row r="960" spans="1:4">
      <c r="A960" t="str">
        <f>ContactsTable[[#This Row],[FULL NAME (FIRST, LAST)]]</f>
        <v>Paris Hoisington</v>
      </c>
      <c r="B960" t="str">
        <f>ContactsTable[[#This Row],[Organizations (DropDown)]]</f>
        <v>FEED BAG CAFE (THE)</v>
      </c>
      <c r="C960" t="str" cm="1">
        <f t="array" ref="C960">IF(Interactions!F3163 = "", "", IFERROR(_xlfn.TEXTJOIN(",", TRUE, _xlfn._xlws.FILTER($A$5:$A$2214, $B$5:$B$2214 = Interactions!F3163)), "No Contacts"))</f>
        <v/>
      </c>
      <c r="D960" t="str" cm="1">
        <f t="array" ref="D960">IF($C960&lt;&gt;"", _xlfn.TEXTSPLIT($C960, ","), "")</f>
        <v/>
      </c>
    </row>
    <row r="961" spans="1:4">
      <c r="A961" t="str">
        <f>ContactsTable[[#This Row],[FULL NAME (FIRST, LAST)]]</f>
        <v>Sue Ann Braley</v>
      </c>
      <c r="B961" t="str">
        <f>ContactsTable[[#This Row],[Organizations (DropDown)]]</f>
        <v>GAYLORD BOWLING CENTER</v>
      </c>
      <c r="C961" t="str" cm="1">
        <f t="array" ref="C961">IF(Interactions!F3164 = "", "", IFERROR(_xlfn.TEXTJOIN(",", TRUE, _xlfn._xlws.FILTER($A$5:$A$2214, $B$5:$B$2214 = Interactions!F3164)), "No Contacts"))</f>
        <v/>
      </c>
      <c r="D961" t="str" cm="1">
        <f t="array" ref="D961">IF($C961&lt;&gt;"", _xlfn.TEXTSPLIT($C961, ","), "")</f>
        <v/>
      </c>
    </row>
    <row r="962" spans="1:4">
      <c r="A962" t="str">
        <f>ContactsTable[[#This Row],[FULL NAME (FIRST, LAST)]]</f>
        <v>Lisa Davis</v>
      </c>
      <c r="B962" t="str">
        <f>ContactsTable[[#This Row],[Organizations (DropDown)]]</f>
        <v>GILLIES CONEY ISLAND/MT MORRIS</v>
      </c>
      <c r="C962" t="str" cm="1">
        <f t="array" ref="C962">IF(Interactions!F3165 = "", "", IFERROR(_xlfn.TEXTJOIN(",", TRUE, _xlfn._xlws.FILTER($A$5:$A$2214, $B$5:$B$2214 = Interactions!F3165)), "No Contacts"))</f>
        <v/>
      </c>
      <c r="D962" t="str" cm="1">
        <f t="array" ref="D962">IF($C962&lt;&gt;"", _xlfn.TEXTSPLIT($C962, ","), "")</f>
        <v/>
      </c>
    </row>
    <row r="963" spans="1:4">
      <c r="A963" t="str">
        <f>ContactsTable[[#This Row],[FULL NAME (FIRST, LAST)]]</f>
        <v>Paul Veen</v>
      </c>
      <c r="B963" t="str">
        <f>ContactsTable[[#This Row],[Organizations (DropDown)]]</f>
        <v>HACIENDA MEXICAN REST H-1</v>
      </c>
      <c r="C963" t="str" cm="1">
        <f t="array" ref="C963">IF(Interactions!F3166 = "", "", IFERROR(_xlfn.TEXTJOIN(",", TRUE, _xlfn._xlws.FILTER($A$5:$A$2214, $B$5:$B$2214 = Interactions!F3166)), "No Contacts"))</f>
        <v/>
      </c>
      <c r="D963" t="str" cm="1">
        <f t="array" ref="D963">IF($C963&lt;&gt;"", _xlfn.TEXTSPLIT($C963, ","), "")</f>
        <v/>
      </c>
    </row>
    <row r="964" spans="1:4">
      <c r="A964" t="str">
        <f>ContactsTable[[#This Row],[FULL NAME (FIRST, LAST)]]</f>
        <v>Keith Ingrassia</v>
      </c>
      <c r="B964" t="str">
        <f>ContactsTable[[#This Row],[Organizations (DropDown)]]</f>
        <v>HAMLIN PUB - ROCHESTER HILLS</v>
      </c>
      <c r="C964" t="str" cm="1">
        <f t="array" ref="C964">IF(Interactions!F3167 = "", "", IFERROR(_xlfn.TEXTJOIN(",", TRUE, _xlfn._xlws.FILTER($A$5:$A$2214, $B$5:$B$2214 = Interactions!F3167)), "No Contacts"))</f>
        <v/>
      </c>
      <c r="D964" t="str" cm="1">
        <f t="array" ref="D964">IF($C964&lt;&gt;"", _xlfn.TEXTSPLIT($C964, ","), "")</f>
        <v/>
      </c>
    </row>
    <row r="965" spans="1:4">
      <c r="A965" t="str">
        <f>ContactsTable[[#This Row],[FULL NAME (FIRST, LAST)]]</f>
        <v>Johnathon Thompson</v>
      </c>
      <c r="B965" t="str">
        <f>ContactsTable[[#This Row],[Organizations (DropDown)]]</f>
        <v>HENRY FORD COLLEGE</v>
      </c>
      <c r="C965" t="str" cm="1">
        <f t="array" ref="C965">IF(Interactions!F3168 = "", "", IFERROR(_xlfn.TEXTJOIN(",", TRUE, _xlfn._xlws.FILTER($A$5:$A$2214, $B$5:$B$2214 = Interactions!F3168)), "No Contacts"))</f>
        <v/>
      </c>
      <c r="D965" t="str" cm="1">
        <f t="array" ref="D965">IF($C965&lt;&gt;"", _xlfn.TEXTSPLIT($C965, ","), "")</f>
        <v/>
      </c>
    </row>
    <row r="966" spans="1:4">
      <c r="A966" t="str">
        <f>ContactsTable[[#This Row],[FULL NAME (FIRST, LAST)]]</f>
        <v>Dave Meyer</v>
      </c>
      <c r="B966" t="str">
        <f>ContactsTable[[#This Row],[Organizations (DropDown)]]</f>
        <v>HENRY'S RESTAURANT- OTTAWA</v>
      </c>
      <c r="C966" t="str" cm="1">
        <f t="array" ref="C966">IF(Interactions!F3169 = "", "", IFERROR(_xlfn.TEXTJOIN(",", TRUE, _xlfn._xlws.FILTER($A$5:$A$2214, $B$5:$B$2214 = Interactions!F3169)), "No Contacts"))</f>
        <v/>
      </c>
      <c r="D966" t="str" cm="1">
        <f t="array" ref="D966">IF($C966&lt;&gt;"", _xlfn.TEXTSPLIT($C966, ","), "")</f>
        <v/>
      </c>
    </row>
    <row r="967" spans="1:4">
      <c r="A967" t="str">
        <f>ContactsTable[[#This Row],[FULL NAME (FIRST, LAST)]]</f>
        <v>Carolyn Peruski</v>
      </c>
      <c r="B967" t="str">
        <f>ContactsTable[[#This Row],[Organizations (DropDown)]]</f>
        <v>HOG'S BACK FOOD CO-OP\ CAROLYN PERU</v>
      </c>
      <c r="C967" t="str" cm="1">
        <f t="array" ref="C967">IF(Interactions!F3170 = "", "", IFERROR(_xlfn.TEXTJOIN(",", TRUE, _xlfn._xlws.FILTER($A$5:$A$2214, $B$5:$B$2214 = Interactions!F3170)), "No Contacts"))</f>
        <v/>
      </c>
      <c r="D967" t="str" cm="1">
        <f t="array" ref="D967">IF($C967&lt;&gt;"", _xlfn.TEXTSPLIT($C967, ","), "")</f>
        <v/>
      </c>
    </row>
    <row r="968" spans="1:4">
      <c r="A968" t="str">
        <f>ContactsTable[[#This Row],[FULL NAME (FIRST, LAST)]]</f>
        <v>Dave Leidlein</v>
      </c>
      <c r="B968" t="str">
        <f>ContactsTable[[#This Row],[Organizations (DropDown)]]</f>
        <v>Jayell Smoke House</v>
      </c>
      <c r="C968" t="str" cm="1">
        <f t="array" ref="C968">IF(Interactions!F3171 = "", "", IFERROR(_xlfn.TEXTJOIN(",", TRUE, _xlfn._xlws.FILTER($A$5:$A$2214, $B$5:$B$2214 = Interactions!F3171)), "No Contacts"))</f>
        <v/>
      </c>
      <c r="D968" t="str" cm="1">
        <f t="array" ref="D968">IF($C968&lt;&gt;"", _xlfn.TEXTSPLIT($C968, ","), "")</f>
        <v/>
      </c>
    </row>
    <row r="969" spans="1:4">
      <c r="A969" t="str">
        <f>ContactsTable[[#This Row],[FULL NAME (FIRST, LAST)]]</f>
        <v>Bret Klun</v>
      </c>
      <c r="B969" t="str">
        <f>ContactsTable[[#This Row],[Organizations (DropDown)]]</f>
        <v>KEYS (THE)</v>
      </c>
      <c r="C969" t="str" cm="1">
        <f t="array" ref="C969">IF(Interactions!F3172 = "", "", IFERROR(_xlfn.TEXTJOIN(",", TRUE, _xlfn._xlws.FILTER($A$5:$A$2214, $B$5:$B$2214 = Interactions!F3172)), "No Contacts"))</f>
        <v/>
      </c>
      <c r="D969" t="str" cm="1">
        <f t="array" ref="D969">IF($C969&lt;&gt;"", _xlfn.TEXTSPLIT($C969, ","), "")</f>
        <v/>
      </c>
    </row>
    <row r="970" spans="1:4">
      <c r="A970" t="str">
        <f>ContactsTable[[#This Row],[FULL NAME (FIRST, LAST)]]</f>
        <v>Olivia Pelton</v>
      </c>
      <c r="B970" t="str">
        <f>ContactsTable[[#This Row],[Organizations (DropDown)]]</f>
        <v>LOUHELEN BAHA'I SCHOOL</v>
      </c>
      <c r="C970" t="str" cm="1">
        <f t="array" ref="C970">IF(Interactions!F3173 = "", "", IFERROR(_xlfn.TEXTJOIN(",", TRUE, _xlfn._xlws.FILTER($A$5:$A$2214, $B$5:$B$2214 = Interactions!F3173)), "No Contacts"))</f>
        <v/>
      </c>
      <c r="D970" t="str" cm="1">
        <f t="array" ref="D970">IF($C970&lt;&gt;"", _xlfn.TEXTSPLIT($C970, ","), "")</f>
        <v/>
      </c>
    </row>
    <row r="971" spans="1:4">
      <c r="A971" t="str">
        <f>ContactsTable[[#This Row],[FULL NAME (FIRST, LAST)]]</f>
        <v>Mellisa Spinella</v>
      </c>
      <c r="B971" t="str">
        <f>ContactsTable[[#This Row],[Organizations (DropDown)]]</f>
        <v>MORRISON LAKE GOLF CLUB</v>
      </c>
      <c r="C971" t="str" cm="1">
        <f t="array" ref="C971">IF(Interactions!F3174 = "", "", IFERROR(_xlfn.TEXTJOIN(",", TRUE, _xlfn._xlws.FILTER($A$5:$A$2214, $B$5:$B$2214 = Interactions!F3174)), "No Contacts"))</f>
        <v/>
      </c>
      <c r="D971" t="str" cm="1">
        <f t="array" ref="D971">IF($C971&lt;&gt;"", _xlfn.TEXTSPLIT($C971, ","), "")</f>
        <v/>
      </c>
    </row>
    <row r="972" spans="1:4">
      <c r="A972" t="str">
        <f>ContactsTable[[#This Row],[FULL NAME (FIRST, LAST)]]</f>
        <v>Dave  Coker</v>
      </c>
      <c r="B972" t="str">
        <f>ContactsTable[[#This Row],[Organizations (DropDown)]]</f>
        <v>Mrs. C’s Grilled Cheese</v>
      </c>
      <c r="C972" t="str" cm="1">
        <f t="array" ref="C972">IF(Interactions!F3175 = "", "", IFERROR(_xlfn.TEXTJOIN(",", TRUE, _xlfn._xlws.FILTER($A$5:$A$2214, $B$5:$B$2214 = Interactions!F3175)), "No Contacts"))</f>
        <v/>
      </c>
      <c r="D972" t="str" cm="1">
        <f t="array" ref="D972">IF($C972&lt;&gt;"", _xlfn.TEXTSPLIT($C972, ","), "")</f>
        <v/>
      </c>
    </row>
    <row r="973" spans="1:4">
      <c r="A973" t="str">
        <f>ContactsTable[[#This Row],[FULL NAME (FIRST, LAST)]]</f>
        <v>Joe Bristol</v>
      </c>
      <c r="B973" t="str">
        <f>ContactsTable[[#This Row],[Organizations (DropDown)]]</f>
        <v>POTTERVILLE INN</v>
      </c>
      <c r="C973" t="str" cm="1">
        <f t="array" ref="C973">IF(Interactions!F3176 = "", "", IFERROR(_xlfn.TEXTJOIN(",", TRUE, _xlfn._xlws.FILTER($A$5:$A$2214, $B$5:$B$2214 = Interactions!F3176)), "No Contacts"))</f>
        <v/>
      </c>
      <c r="D973" t="str" cm="1">
        <f t="array" ref="D973">IF($C973&lt;&gt;"", _xlfn.TEXTSPLIT($C973, ","), "")</f>
        <v/>
      </c>
    </row>
    <row r="974" spans="1:4">
      <c r="A974" t="str">
        <f>ContactsTable[[#This Row],[FULL NAME (FIRST, LAST)]]</f>
        <v>Matthew Leeland</v>
      </c>
      <c r="B974" t="str">
        <f>ContactsTable[[#This Row],[Organizations (DropDown)]]</f>
        <v>PRINCIPLE BUSINESS ENTERPRISES</v>
      </c>
      <c r="C974" t="str" cm="1">
        <f t="array" ref="C974">IF(Interactions!F3177 = "", "", IFERROR(_xlfn.TEXTJOIN(",", TRUE, _xlfn._xlws.FILTER($A$5:$A$2214, $B$5:$B$2214 = Interactions!F3177)), "No Contacts"))</f>
        <v/>
      </c>
      <c r="D974" t="str" cm="1">
        <f t="array" ref="D974">IF($C974&lt;&gt;"", _xlfn.TEXTSPLIT($C974, ","), "")</f>
        <v/>
      </c>
    </row>
    <row r="975" spans="1:4">
      <c r="A975" t="str">
        <f>ContactsTable[[#This Row],[FULL NAME (FIRST, LAST)]]</f>
        <v>Jack Alexander</v>
      </c>
      <c r="B975" t="str">
        <f>ContactsTable[[#This Row],[Organizations (DropDown)]]</f>
        <v>Put In Bay Resort</v>
      </c>
      <c r="C975" t="str" cm="1">
        <f t="array" ref="C975">IF(Interactions!F3178 = "", "", IFERROR(_xlfn.TEXTJOIN(",", TRUE, _xlfn._xlws.FILTER($A$5:$A$2214, $B$5:$B$2214 = Interactions!F3178)), "No Contacts"))</f>
        <v/>
      </c>
      <c r="D975" t="str" cm="1">
        <f t="array" ref="D975">IF($C975&lt;&gt;"", _xlfn.TEXTSPLIT($C975, ","), "")</f>
        <v/>
      </c>
    </row>
    <row r="976" spans="1:4">
      <c r="A976" t="str">
        <f>ContactsTable[[#This Row],[FULL NAME (FIRST, LAST)]]</f>
        <v>Dana Saurman</v>
      </c>
      <c r="B976" t="str">
        <f>ContactsTable[[#This Row],[Organizations (DropDown)]]</f>
        <v>RIVER ROCK BAR &amp; GRILL</v>
      </c>
      <c r="C976" t="str" cm="1">
        <f t="array" ref="C976">IF(Interactions!F3179 = "", "", IFERROR(_xlfn.TEXTJOIN(",", TRUE, _xlfn._xlws.FILTER($A$5:$A$2214, $B$5:$B$2214 = Interactions!F3179)), "No Contacts"))</f>
        <v/>
      </c>
      <c r="D976" t="str" cm="1">
        <f t="array" ref="D976">IF($C976&lt;&gt;"", _xlfn.TEXTSPLIT($C976, ","), "")</f>
        <v/>
      </c>
    </row>
    <row r="977" spans="1:4">
      <c r="A977" t="str">
        <f>ContactsTable[[#This Row],[FULL NAME (FIRST, LAST)]]</f>
        <v>Crystal Pierce</v>
      </c>
      <c r="B977" t="str">
        <f>ContactsTable[[#This Row],[Organizations (DropDown)]]</f>
        <v>RIVERFRONT GRILLE</v>
      </c>
      <c r="C977" t="str" cm="1">
        <f t="array" ref="C977">IF(Interactions!F3180 = "", "", IFERROR(_xlfn.TEXTJOIN(",", TRUE, _xlfn._xlws.FILTER($A$5:$A$2214, $B$5:$B$2214 = Interactions!F3180)), "No Contacts"))</f>
        <v/>
      </c>
      <c r="D977" t="str" cm="1">
        <f t="array" ref="D977">IF($C977&lt;&gt;"", _xlfn.TEXTSPLIT($C977, ","), "")</f>
        <v/>
      </c>
    </row>
    <row r="978" spans="1:4">
      <c r="A978" t="str">
        <f>ContactsTable[[#This Row],[FULL NAME (FIRST, LAST)]]</f>
        <v>Chris McLeish</v>
      </c>
      <c r="B978" t="str">
        <f>ContactsTable[[#This Row],[Organizations (DropDown)]]</f>
        <v>RIVERWALK GRILL</v>
      </c>
      <c r="C978" t="str" cm="1">
        <f t="array" ref="C978">IF(Interactions!F3181 = "", "", IFERROR(_xlfn.TEXTJOIN(",", TRUE, _xlfn._xlws.FILTER($A$5:$A$2214, $B$5:$B$2214 = Interactions!F3181)), "No Contacts"))</f>
        <v/>
      </c>
      <c r="D978" t="str" cm="1">
        <f t="array" ref="D978">IF($C978&lt;&gt;"", _xlfn.TEXTSPLIT($C978, ","), "")</f>
        <v/>
      </c>
    </row>
    <row r="979" spans="1:4">
      <c r="A979" t="str">
        <f>ContactsTable[[#This Row],[FULL NAME (FIRST, LAST)]]</f>
        <v>DORIS RUMFELT</v>
      </c>
      <c r="B979" t="str">
        <f>ContactsTable[[#This Row],[Organizations (DropDown)]]</f>
        <v>ROYAL OAK AMERICAN LEGION</v>
      </c>
      <c r="C979" t="str" cm="1">
        <f t="array" ref="C979">IF(Interactions!F3182 = "", "", IFERROR(_xlfn.TEXTJOIN(",", TRUE, _xlfn._xlws.FILTER($A$5:$A$2214, $B$5:$B$2214 = Interactions!F3182)), "No Contacts"))</f>
        <v/>
      </c>
      <c r="D979" t="str" cm="1">
        <f t="array" ref="D979">IF($C979&lt;&gt;"", _xlfn.TEXTSPLIT($C979, ","), "")</f>
        <v/>
      </c>
    </row>
    <row r="980" spans="1:4">
      <c r="A980" t="str">
        <f>ContactsTable[[#This Row],[FULL NAME (FIRST, LAST)]]</f>
        <v>John Beem</v>
      </c>
      <c r="B980" t="str">
        <f>ContactsTable[[#This Row],[Organizations (DropDown)]]</f>
        <v>SAGINAW CLUB</v>
      </c>
      <c r="C980" t="str" cm="1">
        <f t="array" ref="C980">IF(Interactions!F3183 = "", "", IFERROR(_xlfn.TEXTJOIN(",", TRUE, _xlfn._xlws.FILTER($A$5:$A$2214, $B$5:$B$2214 = Interactions!F3183)), "No Contacts"))</f>
        <v/>
      </c>
      <c r="D980" t="str" cm="1">
        <f t="array" ref="D980">IF($C980&lt;&gt;"", _xlfn.TEXTSPLIT($C980, ","), "")</f>
        <v/>
      </c>
    </row>
    <row r="981" spans="1:4">
      <c r="A981" t="str">
        <f>ContactsTable[[#This Row],[FULL NAME (FIRST, LAST)]]</f>
        <v>Dawn Shafer</v>
      </c>
      <c r="B981" t="str">
        <f>ContactsTable[[#This Row],[Organizations (DropDown)]]</f>
        <v>Shafer's Smoked Meats</v>
      </c>
      <c r="C981" t="str" cm="1">
        <f t="array" ref="C981">IF(Interactions!F3184 = "", "", IFERROR(_xlfn.TEXTJOIN(",", TRUE, _xlfn._xlws.FILTER($A$5:$A$2214, $B$5:$B$2214 = Interactions!F3184)), "No Contacts"))</f>
        <v/>
      </c>
      <c r="D981" t="str" cm="1">
        <f t="array" ref="D981">IF($C981&lt;&gt;"", _xlfn.TEXTSPLIT($C981, ","), "")</f>
        <v/>
      </c>
    </row>
    <row r="982" spans="1:4">
      <c r="A982" t="str">
        <f>ContactsTable[[#This Row],[FULL NAME (FIRST, LAST)]]</f>
        <v>Jesse samsal</v>
      </c>
      <c r="B982" t="str">
        <f>ContactsTable[[#This Row],[Organizations (DropDown)]]</f>
        <v>shawnee country club</v>
      </c>
      <c r="C982" t="str" cm="1">
        <f t="array" ref="C982">IF(Interactions!F3185 = "", "", IFERROR(_xlfn.TEXTJOIN(",", TRUE, _xlfn._xlws.FILTER($A$5:$A$2214, $B$5:$B$2214 = Interactions!F3185)), "No Contacts"))</f>
        <v/>
      </c>
      <c r="D982" t="str" cm="1">
        <f t="array" ref="D982">IF($C982&lt;&gt;"", _xlfn.TEXTSPLIT($C982, ","), "")</f>
        <v/>
      </c>
    </row>
    <row r="983" spans="1:4">
      <c r="A983" t="str">
        <f>ContactsTable[[#This Row],[FULL NAME (FIRST, LAST)]]</f>
        <v>LAURETTA REISS</v>
      </c>
      <c r="B983" t="str">
        <f>ContactsTable[[#This Row],[Organizations (DropDown)]]</f>
        <v>SMALL BATCH AT THE CUPOLA ROOM</v>
      </c>
      <c r="C983" t="str" cm="1">
        <f t="array" ref="C983">IF(Interactions!F3186 = "", "", IFERROR(_xlfn.TEXTJOIN(",", TRUE, _xlfn._xlws.FILTER($A$5:$A$2214, $B$5:$B$2214 = Interactions!F3186)), "No Contacts"))</f>
        <v/>
      </c>
      <c r="D983" t="str" cm="1">
        <f t="array" ref="D983">IF($C983&lt;&gt;"", _xlfn.TEXTSPLIT($C983, ","), "")</f>
        <v/>
      </c>
    </row>
    <row r="984" spans="1:4">
      <c r="A984" t="str">
        <f>ContactsTable[[#This Row],[FULL NAME (FIRST, LAST)]]</f>
        <v>Sarah Williams</v>
      </c>
      <c r="B984" t="str">
        <f>ContactsTable[[#This Row],[Organizations (DropDown)]]</f>
        <v>Smokin' Pigs by Bigs</v>
      </c>
      <c r="C984" t="str" cm="1">
        <f t="array" ref="C984">IF(Interactions!F3187 = "", "", IFERROR(_xlfn.TEXTJOIN(",", TRUE, _xlfn._xlws.FILTER($A$5:$A$2214, $B$5:$B$2214 = Interactions!F3187)), "No Contacts"))</f>
        <v/>
      </c>
      <c r="D984" t="str" cm="1">
        <f t="array" ref="D984">IF($C984&lt;&gt;"", _xlfn.TEXTSPLIT($C984, ","), "")</f>
        <v/>
      </c>
    </row>
    <row r="985" spans="1:4">
      <c r="A985" t="str">
        <f>ContactsTable[[#This Row],[FULL NAME (FIRST, LAST)]]</f>
        <v>Christina Bentley</v>
      </c>
      <c r="B985" t="str">
        <f>ContactsTable[[#This Row],[Organizations (DropDown)]]</f>
        <v>ST PETER LUTHERAN SCHOOL ACCOUNT</v>
      </c>
      <c r="C985" t="str" cm="1">
        <f t="array" ref="C985">IF(Interactions!F3188 = "", "", IFERROR(_xlfn.TEXTJOIN(",", TRUE, _xlfn._xlws.FILTER($A$5:$A$2214, $B$5:$B$2214 = Interactions!F3188)), "No Contacts"))</f>
        <v/>
      </c>
      <c r="D985" t="str" cm="1">
        <f t="array" ref="D985">IF($C985&lt;&gt;"", _xlfn.TEXTSPLIT($C985, ","), "")</f>
        <v/>
      </c>
    </row>
    <row r="986" spans="1:4">
      <c r="A986" t="str">
        <f>ContactsTable[[#This Row],[FULL NAME (FIRST, LAST)]]</f>
        <v>Tammy Holsworth</v>
      </c>
      <c r="B986" t="str">
        <f>ContactsTable[[#This Row],[Organizations (DropDown)]]</f>
        <v>SUNRISE WAREHOUSE</v>
      </c>
      <c r="C986" t="str" cm="1">
        <f t="array" ref="C986">IF(Interactions!F3189 = "", "", IFERROR(_xlfn.TEXTJOIN(",", TRUE, _xlfn._xlws.FILTER($A$5:$A$2214, $B$5:$B$2214 = Interactions!F3189)), "No Contacts"))</f>
        <v/>
      </c>
      <c r="D986" t="str" cm="1">
        <f t="array" ref="D986">IF($C986&lt;&gt;"", _xlfn.TEXTSPLIT($C986, ","), "")</f>
        <v/>
      </c>
    </row>
    <row r="987" spans="1:4">
      <c r="A987" t="str">
        <f>ContactsTable[[#This Row],[FULL NAME (FIRST, LAST)]]</f>
        <v>Kerry Emelander</v>
      </c>
      <c r="B987" t="str">
        <f>ContactsTable[[#This Row],[Organizations (DropDown)]]</f>
        <v>The Cortland Northview</v>
      </c>
      <c r="C987" t="str" cm="1">
        <f t="array" ref="C987">IF(Interactions!F3190 = "", "", IFERROR(_xlfn.TEXTJOIN(",", TRUE, _xlfn._xlws.FILTER($A$5:$A$2214, $B$5:$B$2214 = Interactions!F3190)), "No Contacts"))</f>
        <v/>
      </c>
      <c r="D987" t="str" cm="1">
        <f t="array" ref="D987">IF($C987&lt;&gt;"", _xlfn.TEXTSPLIT($C987, ","), "")</f>
        <v/>
      </c>
    </row>
    <row r="988" spans="1:4">
      <c r="A988" t="str">
        <f>ContactsTable[[#This Row],[FULL NAME (FIRST, LAST)]]</f>
        <v>Chris Zawila</v>
      </c>
      <c r="B988" t="str">
        <f>ContactsTable[[#This Row],[Organizations (DropDown)]]</f>
        <v>The Little Store</v>
      </c>
      <c r="C988" t="str" cm="1">
        <f t="array" ref="C988">IF(Interactions!F3191 = "", "", IFERROR(_xlfn.TEXTJOIN(",", TRUE, _xlfn._xlws.FILTER($A$5:$A$2214, $B$5:$B$2214 = Interactions!F3191)), "No Contacts"))</f>
        <v/>
      </c>
      <c r="D988" t="str" cm="1">
        <f t="array" ref="D988">IF($C988&lt;&gt;"", _xlfn.TEXTSPLIT($C988, ","), "")</f>
        <v/>
      </c>
    </row>
    <row r="989" spans="1:4">
      <c r="A989" t="str">
        <f>ContactsTable[[#This Row],[FULL NAME (FIRST, LAST)]]</f>
        <v>Dave Wilder</v>
      </c>
      <c r="B989" t="str">
        <f>ContactsTable[[#This Row],[Organizations (DropDown)]]</f>
        <v>The Mayfield Tavern</v>
      </c>
      <c r="C989" t="str" cm="1">
        <f t="array" ref="C989">IF(Interactions!F3192 = "", "", IFERROR(_xlfn.TEXTJOIN(",", TRUE, _xlfn._xlws.FILTER($A$5:$A$2214, $B$5:$B$2214 = Interactions!F3192)), "No Contacts"))</f>
        <v/>
      </c>
      <c r="D989" t="str" cm="1">
        <f t="array" ref="D989">IF($C989&lt;&gt;"", _xlfn.TEXTSPLIT($C989, ","), "")</f>
        <v/>
      </c>
    </row>
    <row r="990" spans="1:4">
      <c r="A990" t="str">
        <f>ContactsTable[[#This Row],[FULL NAME (FIRST, LAST)]]</f>
        <v>Kailyn Switzer</v>
      </c>
      <c r="B990" t="str">
        <f>ContactsTable[[#This Row],[Organizations (DropDown)]]</f>
        <v>The Pepper Mill</v>
      </c>
      <c r="C990" t="str" cm="1">
        <f t="array" ref="C990">IF(Interactions!F3193 = "", "", IFERROR(_xlfn.TEXTJOIN(",", TRUE, _xlfn._xlws.FILTER($A$5:$A$2214, $B$5:$B$2214 = Interactions!F3193)), "No Contacts"))</f>
        <v/>
      </c>
      <c r="D990" t="str" cm="1">
        <f t="array" ref="D990">IF($C990&lt;&gt;"", _xlfn.TEXTSPLIT($C990, ","), "")</f>
        <v/>
      </c>
    </row>
    <row r="991" spans="1:4">
      <c r="A991" t="str">
        <f>ContactsTable[[#This Row],[FULL NAME (FIRST, LAST)]]</f>
        <v>Brandi Sarver</v>
      </c>
      <c r="B991" t="str">
        <f>ContactsTable[[#This Row],[Organizations (DropDown)]]</f>
        <v>Towneplace Suites Ann Arbor</v>
      </c>
      <c r="C991" t="str" cm="1">
        <f t="array" ref="C991">IF(Interactions!F3194 = "", "", IFERROR(_xlfn.TEXTJOIN(",", TRUE, _xlfn._xlws.FILTER($A$5:$A$2214, $B$5:$B$2214 = Interactions!F3194)), "No Contacts"))</f>
        <v/>
      </c>
      <c r="D991" t="str" cm="1">
        <f t="array" ref="D991">IF($C991&lt;&gt;"", _xlfn.TEXTSPLIT($C991, ","), "")</f>
        <v/>
      </c>
    </row>
    <row r="992" spans="1:4">
      <c r="A992" t="str">
        <f>ContactsTable[[#This Row],[FULL NAME (FIRST, LAST)]]</f>
        <v>Shawn Ruddock</v>
      </c>
      <c r="B992" t="str">
        <f>ContactsTable[[#This Row],[Organizations (DropDown)]]</f>
        <v>Trackside Eatery &amp; Pub</v>
      </c>
      <c r="C992" t="str" cm="1">
        <f t="array" ref="C992">IF(Interactions!F3195 = "", "", IFERROR(_xlfn.TEXTJOIN(",", TRUE, _xlfn._xlws.FILTER($A$5:$A$2214, $B$5:$B$2214 = Interactions!F3195)), "No Contacts"))</f>
        <v/>
      </c>
      <c r="D992" t="str" cm="1">
        <f t="array" ref="D992">IF($C992&lt;&gt;"", _xlfn.TEXTSPLIT($C992, ","), "")</f>
        <v/>
      </c>
    </row>
    <row r="993" spans="1:4">
      <c r="A993" t="str">
        <f>ContactsTable[[#This Row],[FULL NAME (FIRST, LAST)]]</f>
        <v>Kathleen Bridgewater</v>
      </c>
      <c r="B993" t="str">
        <f>ContactsTable[[#This Row],[Organizations (DropDown)]]</f>
        <v>TRAILS END PUB</v>
      </c>
      <c r="C993" t="str" cm="1">
        <f t="array" ref="C993">IF(Interactions!F3196 = "", "", IFERROR(_xlfn.TEXTJOIN(",", TRUE, _xlfn._xlws.FILTER($A$5:$A$2214, $B$5:$B$2214 = Interactions!F3196)), "No Contacts"))</f>
        <v/>
      </c>
      <c r="D993" t="str" cm="1">
        <f t="array" ref="D993">IF($C993&lt;&gt;"", _xlfn.TEXTSPLIT($C993, ","), "")</f>
        <v/>
      </c>
    </row>
    <row r="994" spans="1:4">
      <c r="A994" t="str">
        <f>ContactsTable[[#This Row],[FULL NAME (FIRST, LAST)]]</f>
        <v>Jesse Mullens</v>
      </c>
      <c r="B994" t="str">
        <f>ContactsTable[[#This Row],[Organizations (DropDown)]]</f>
        <v>Troy Escape</v>
      </c>
      <c r="C994" t="str" cm="1">
        <f t="array" ref="C994">IF(Interactions!F3197 = "", "", IFERROR(_xlfn.TEXTJOIN(",", TRUE, _xlfn._xlws.FILTER($A$5:$A$2214, $B$5:$B$2214 = Interactions!F3197)), "No Contacts"))</f>
        <v/>
      </c>
      <c r="D994" t="str" cm="1">
        <f t="array" ref="D994">IF($C994&lt;&gt;"", _xlfn.TEXTSPLIT($C994, ","), "")</f>
        <v/>
      </c>
    </row>
    <row r="995" spans="1:4">
      <c r="A995" t="str">
        <f>ContactsTable[[#This Row],[FULL NAME (FIRST, LAST)]]</f>
        <v>Kelley Hohl</v>
      </c>
      <c r="B995" t="str">
        <f>ContactsTable[[#This Row],[Organizations (DropDown)]]</f>
        <v>Turnaround Bar And Grille</v>
      </c>
      <c r="C995" t="str" cm="1">
        <f t="array" ref="C995">IF(Interactions!F3198 = "", "", IFERROR(_xlfn.TEXTJOIN(",", TRUE, _xlfn._xlws.FILTER($A$5:$A$2214, $B$5:$B$2214 = Interactions!F3198)), "No Contacts"))</f>
        <v/>
      </c>
      <c r="D995" t="str" cm="1">
        <f t="array" ref="D995">IF($C995&lt;&gt;"", _xlfn.TEXTSPLIT($C995, ","), "")</f>
        <v/>
      </c>
    </row>
    <row r="996" spans="1:4">
      <c r="A996" t="str">
        <f>ContactsTable[[#This Row],[FULL NAME (FIRST, LAST)]]</f>
        <v>Nevin Nannoshi</v>
      </c>
      <c r="B996" t="str">
        <f>ContactsTable[[#This Row],[Organizations (DropDown)]]</f>
        <v>Village Place- Greek</v>
      </c>
      <c r="C996" t="str" cm="1">
        <f t="array" ref="C996">IF(Interactions!F3199 = "", "", IFERROR(_xlfn.TEXTJOIN(",", TRUE, _xlfn._xlws.FILTER($A$5:$A$2214, $B$5:$B$2214 = Interactions!F3199)), "No Contacts"))</f>
        <v/>
      </c>
      <c r="D996" t="str" cm="1">
        <f t="array" ref="D996">IF($C996&lt;&gt;"", _xlfn.TEXTSPLIT($C996, ","), "")</f>
        <v/>
      </c>
    </row>
    <row r="997" spans="1:4">
      <c r="A997" t="str">
        <f>ContactsTable[[#This Row],[FULL NAME (FIRST, LAST)]]</f>
        <v>Zachariah Polasky</v>
      </c>
      <c r="B997" t="str">
        <f>ContactsTable[[#This Row],[Organizations (DropDown)]]</f>
        <v>Zachariah's Chocolates</v>
      </c>
      <c r="C997" t="str" cm="1">
        <f t="array" ref="C997">IF(Interactions!F3200 = "", "", IFERROR(_xlfn.TEXTJOIN(",", TRUE, _xlfn._xlws.FILTER($A$5:$A$2214, $B$5:$B$2214 = Interactions!F3200)), "No Contacts"))</f>
        <v/>
      </c>
      <c r="D997" t="str" cm="1">
        <f t="array" ref="D997">IF($C997&lt;&gt;"", _xlfn.TEXTSPLIT($C997, ","), "")</f>
        <v/>
      </c>
    </row>
    <row r="998" spans="1:4">
      <c r="A998" t="str">
        <f>ContactsTable[[#This Row],[FULL NAME (FIRST, LAST)]]</f>
        <v>Chef Paul Harmony</v>
      </c>
      <c r="B998" t="str">
        <f>ContactsTable[[#This Row],[Organizations (DropDown)]]</f>
        <v>Zefs Lighthouse Tavern</v>
      </c>
      <c r="C998" t="str" cm="1">
        <f t="array" ref="C998">IF(Interactions!F3201 = "", "", IFERROR(_xlfn.TEXTJOIN(",", TRUE, _xlfn._xlws.FILTER($A$5:$A$2214, $B$5:$B$2214 = Interactions!F3201)), "No Contacts"))</f>
        <v/>
      </c>
      <c r="D998" t="str" cm="1">
        <f t="array" ref="D998">IF($C998&lt;&gt;"", _xlfn.TEXTSPLIT($C998, ","), "")</f>
        <v/>
      </c>
    </row>
    <row r="999" spans="1:4">
      <c r="A999" t="str">
        <f>ContactsTable[[#This Row],[FULL NAME (FIRST, LAST)]]</f>
        <v>Lauren Green</v>
      </c>
      <c r="B999" t="str">
        <f>ContactsTable[[#This Row],[Organizations (DropDown)]]</f>
        <v>MICHIGAN STATE POLICE TRAINING DIVI</v>
      </c>
      <c r="C999" t="str" cm="1">
        <f t="array" ref="C999">IF(Interactions!F3202 = "", "", IFERROR(_xlfn.TEXTJOIN(",", TRUE, _xlfn._xlws.FILTER($A$5:$A$2214, $B$5:$B$2214 = Interactions!F3202)), "No Contacts"))</f>
        <v/>
      </c>
      <c r="D999" t="str" cm="1">
        <f t="array" ref="D999">IF($C999&lt;&gt;"", _xlfn.TEXTSPLIT($C999, ","), "")</f>
        <v/>
      </c>
    </row>
    <row r="1000" spans="1:4">
      <c r="A1000" t="str">
        <f>ContactsTable[[#This Row],[FULL NAME (FIRST, LAST)]]</f>
        <v>Brian Perrone</v>
      </c>
      <c r="B1000" t="str">
        <f>ContactsTable[[#This Row],[Organizations (DropDown)]]</f>
        <v>SLOW'S TO GO 002</v>
      </c>
      <c r="C1000" t="str" cm="1">
        <f t="array" ref="C1000">IF(Interactions!F3203 = "", "", IFERROR(_xlfn.TEXTJOIN(",", TRUE, _xlfn._xlws.FILTER($A$5:$A$2214, $B$5:$B$2214 = Interactions!F3203)), "No Contacts"))</f>
        <v/>
      </c>
      <c r="D1000" t="str" cm="1">
        <f t="array" ref="D1000">IF($C1000&lt;&gt;"", _xlfn.TEXTSPLIT($C1000, ","), "")</f>
        <v/>
      </c>
    </row>
    <row r="1001" spans="1:4">
      <c r="A1001" t="str">
        <f>ContactsTable[[#This Row],[FULL NAME (FIRST, LAST)]]</f>
        <v>Brian Smith</v>
      </c>
      <c r="B1001" t="str">
        <f>ContactsTable[[#This Row],[Organizations (DropDown)]]</f>
        <v>Treetops - Top Of Hill</v>
      </c>
      <c r="C1001" t="str" cm="1">
        <f t="array" ref="C1001">IF(Interactions!F3204 = "", "", IFERROR(_xlfn.TEXTJOIN(",", TRUE, _xlfn._xlws.FILTER($A$5:$A$2214, $B$5:$B$2214 = Interactions!F3204)), "No Contacts"))</f>
        <v/>
      </c>
      <c r="D1001" t="str" cm="1">
        <f t="array" ref="D1001">IF($C1001&lt;&gt;"", _xlfn.TEXTSPLIT($C1001, ","), "")</f>
        <v/>
      </c>
    </row>
    <row r="1002" spans="1:4">
      <c r="A1002" t="str">
        <f>ContactsTable[[#This Row],[FULL NAME (FIRST, LAST)]]</f>
        <v>David Kniffen</v>
      </c>
      <c r="B1002" t="str">
        <f>ContactsTable[[#This Row],[Organizations (DropDown)]]</f>
        <v>All Nite Mobile Cafe</v>
      </c>
      <c r="C1002" t="str" cm="1">
        <f t="array" ref="C1002">IF(Interactions!F3205 = "", "", IFERROR(_xlfn.TEXTJOIN(",", TRUE, _xlfn._xlws.FILTER($A$5:$A$2214, $B$5:$B$2214 = Interactions!F3205)), "No Contacts"))</f>
        <v/>
      </c>
      <c r="D1002" t="str" cm="1">
        <f t="array" ref="D1002">IF($C1002&lt;&gt;"", _xlfn.TEXTSPLIT($C1002, ","), "")</f>
        <v/>
      </c>
    </row>
    <row r="1003" spans="1:4">
      <c r="A1003" t="str">
        <f>ContactsTable[[#This Row],[FULL NAME (FIRST, LAST)]]</f>
        <v>Robin Smith</v>
      </c>
      <c r="B1003" t="str">
        <f>ContactsTable[[#This Row],[Organizations (DropDown)]]</f>
        <v>BRIGHTMOOR CHRISTIAN CHURCH</v>
      </c>
      <c r="C1003" t="str" cm="1">
        <f t="array" ref="C1003">IF(Interactions!F3206 = "", "", IFERROR(_xlfn.TEXTJOIN(",", TRUE, _xlfn._xlws.FILTER($A$5:$A$2214, $B$5:$B$2214 = Interactions!F3206)), "No Contacts"))</f>
        <v/>
      </c>
      <c r="D1003" t="str" cm="1">
        <f t="array" ref="D1003">IF($C1003&lt;&gt;"", _xlfn.TEXTSPLIT($C1003, ","), "")</f>
        <v/>
      </c>
    </row>
    <row r="1004" spans="1:4">
      <c r="A1004" t="str">
        <f>ContactsTable[[#This Row],[FULL NAME (FIRST, LAST)]]</f>
        <v>Brian Paul</v>
      </c>
      <c r="B1004" t="str">
        <f>ContactsTable[[#This Row],[Organizations (DropDown)]]</f>
        <v>CAMP BLODGETT</v>
      </c>
      <c r="C1004" t="str" cm="1">
        <f t="array" ref="C1004">IF(Interactions!F3207 = "", "", IFERROR(_xlfn.TEXTJOIN(",", TRUE, _xlfn._xlws.FILTER($A$5:$A$2214, $B$5:$B$2214 = Interactions!F3207)), "No Contacts"))</f>
        <v/>
      </c>
      <c r="D1004" t="str" cm="1">
        <f t="array" ref="D1004">IF($C1004&lt;&gt;"", _xlfn.TEXTSPLIT($C1004, ","), "")</f>
        <v/>
      </c>
    </row>
    <row r="1005" spans="1:4">
      <c r="A1005" t="str">
        <f>ContactsTable[[#This Row],[FULL NAME (FIRST, LAST)]]</f>
        <v>Caden  Fulkerson</v>
      </c>
      <c r="B1005" t="str">
        <f>ContactsTable[[#This Row],[Organizations (DropDown)]]</f>
        <v>CAMP CO-BE-AC</v>
      </c>
      <c r="C1005" t="str" cm="1">
        <f t="array" ref="C1005">IF(Interactions!F3208 = "", "", IFERROR(_xlfn.TEXTJOIN(",", TRUE, _xlfn._xlws.FILTER($A$5:$A$2214, $B$5:$B$2214 = Interactions!F3208)), "No Contacts"))</f>
        <v/>
      </c>
      <c r="D1005" t="str" cm="1">
        <f t="array" ref="D1005">IF($C1005&lt;&gt;"", _xlfn.TEXTSPLIT($C1005, ","), "")</f>
        <v/>
      </c>
    </row>
    <row r="1006" spans="1:4">
      <c r="A1006" t="str">
        <f>ContactsTable[[#This Row],[FULL NAME (FIRST, LAST)]]</f>
        <v>Ronald Cox</v>
      </c>
      <c r="B1006" t="str">
        <f>ContactsTable[[#This Row],[Organizations (DropDown)]]</f>
        <v>Carmella's Italian Ice</v>
      </c>
      <c r="C1006" t="str" cm="1">
        <f t="array" ref="C1006">IF(Interactions!F3209 = "", "", IFERROR(_xlfn.TEXTJOIN(",", TRUE, _xlfn._xlws.FILTER($A$5:$A$2214, $B$5:$B$2214 = Interactions!F3209)), "No Contacts"))</f>
        <v/>
      </c>
      <c r="D1006" t="str" cm="1">
        <f t="array" ref="D1006">IF($C1006&lt;&gt;"", _xlfn.TEXTSPLIT($C1006, ","), "")</f>
        <v/>
      </c>
    </row>
    <row r="1007" spans="1:4">
      <c r="A1007" t="str">
        <f>ContactsTable[[#This Row],[FULL NAME (FIRST, LAST)]]</f>
        <v>Katlyn McLeod</v>
      </c>
      <c r="B1007" t="str">
        <f>ContactsTable[[#This Row],[Organizations (DropDown)]]</f>
        <v>LINCOLN LAKE BAPTIST YOUTH CAMP</v>
      </c>
      <c r="C1007" t="str" cm="1">
        <f t="array" ref="C1007">IF(Interactions!F3210 = "", "", IFERROR(_xlfn.TEXTJOIN(",", TRUE, _xlfn._xlws.FILTER($A$5:$A$2214, $B$5:$B$2214 = Interactions!F3210)), "No Contacts"))</f>
        <v/>
      </c>
      <c r="D1007" t="str" cm="1">
        <f t="array" ref="D1007">IF($C1007&lt;&gt;"", _xlfn.TEXTSPLIT($C1007, ","), "")</f>
        <v/>
      </c>
    </row>
    <row r="1008" spans="1:4">
      <c r="A1008" t="str">
        <f>ContactsTable[[#This Row],[FULL NAME (FIRST, LAST)]]</f>
        <v>Rhonda Howard</v>
      </c>
      <c r="B1008" t="str">
        <f>ContactsTable[[#This Row],[Organizations (DropDown)]]</f>
        <v>Sparrow Eaton</v>
      </c>
      <c r="C1008" t="str" cm="1">
        <f t="array" ref="C1008">IF(Interactions!F3211 = "", "", IFERROR(_xlfn.TEXTJOIN(",", TRUE, _xlfn._xlws.FILTER($A$5:$A$2214, $B$5:$B$2214 = Interactions!F3211)), "No Contacts"))</f>
        <v/>
      </c>
      <c r="D1008" t="str" cm="1">
        <f t="array" ref="D1008">IF($C1008&lt;&gt;"", _xlfn.TEXTSPLIT($C1008, ","), "")</f>
        <v/>
      </c>
    </row>
    <row r="1009" spans="1:4">
      <c r="A1009" t="str">
        <f>ContactsTable[[#This Row],[FULL NAME (FIRST, LAST)]]</f>
        <v>Teresa Biller</v>
      </c>
      <c r="B1009" t="str">
        <f>ContactsTable[[#This Row],[Organizations (DropDown)]]</f>
        <v>The New Tubbs Lake Resort</v>
      </c>
      <c r="C1009" t="str" cm="1">
        <f t="array" ref="C1009">IF(Interactions!F3212 = "", "", IFERROR(_xlfn.TEXTJOIN(",", TRUE, _xlfn._xlws.FILTER($A$5:$A$2214, $B$5:$B$2214 = Interactions!F3212)), "No Contacts"))</f>
        <v/>
      </c>
      <c r="D1009" t="str" cm="1">
        <f t="array" ref="D1009">IF($C1009&lt;&gt;"", _xlfn.TEXTSPLIT($C1009, ","), "")</f>
        <v/>
      </c>
    </row>
    <row r="1010" spans="1:4">
      <c r="A1010" t="str">
        <f>ContactsTable[[#This Row],[FULL NAME (FIRST, LAST)]]</f>
        <v>Brady Cohen</v>
      </c>
      <c r="B1010" t="str">
        <f>ContactsTable[[#This Row],[Organizations (DropDown)]]</f>
        <v>Planks Tavern on the Water</v>
      </c>
      <c r="C1010" t="str" cm="1">
        <f t="array" ref="C1010">IF(Interactions!F3213 = "", "", IFERROR(_xlfn.TEXTJOIN(",", TRUE, _xlfn._xlws.FILTER($A$5:$A$2214, $B$5:$B$2214 = Interactions!F3213)), "No Contacts"))</f>
        <v/>
      </c>
      <c r="D1010" t="str" cm="1">
        <f t="array" ref="D1010">IF($C1010&lt;&gt;"", _xlfn.TEXTSPLIT($C1010, ","), "")</f>
        <v/>
      </c>
    </row>
    <row r="1011" spans="1:4">
      <c r="A1011" t="str">
        <f>ContactsTable[[#This Row],[FULL NAME (FIRST, LAST)]]</f>
        <v>steve Coppolillo</v>
      </c>
      <c r="B1011" t="str">
        <f>ContactsTable[[#This Row],[Organizations (DropDown)]]</f>
        <v>Creative hospitality concepts</v>
      </c>
      <c r="C1011" t="str" cm="1">
        <f t="array" ref="C1011">IF(Interactions!F3214 = "", "", IFERROR(_xlfn.TEXTJOIN(",", TRUE, _xlfn._xlws.FILTER($A$5:$A$2214, $B$5:$B$2214 = Interactions!F3214)), "No Contacts"))</f>
        <v/>
      </c>
      <c r="D1011" t="str" cm="1">
        <f t="array" ref="D1011">IF($C1011&lt;&gt;"", _xlfn.TEXTSPLIT($C1011, ","), "")</f>
        <v/>
      </c>
    </row>
    <row r="1012" spans="1:4">
      <c r="A1012">
        <f>ContactsTable[[#This Row],[FULL NAME (FIRST, LAST)]]</f>
        <v>0</v>
      </c>
      <c r="B1012" t="str">
        <f>ContactsTable[[#This Row],[Organizations (DropDown)]]</f>
        <v>Premier Produce</v>
      </c>
      <c r="C1012" t="str" cm="1">
        <f t="array" ref="C1012">IF(Interactions!F3215 = "", "", IFERROR(_xlfn.TEXTJOIN(",", TRUE, _xlfn._xlws.FILTER($A$5:$A$2214, $B$5:$B$2214 = Interactions!F3215)), "No Contacts"))</f>
        <v/>
      </c>
      <c r="D1012" t="str" cm="1">
        <f t="array" ref="D1012">IF($C1012&lt;&gt;"", _xlfn.TEXTSPLIT($C1012, ","), "")</f>
        <v/>
      </c>
    </row>
    <row r="1013" spans="1:4">
      <c r="A1013" t="str">
        <f>ContactsTable[[#This Row],[FULL NAME (FIRST, LAST)]]</f>
        <v>Jeff Gibson</v>
      </c>
      <c r="B1013" t="str">
        <f>ContactsTable[[#This Row],[Organizations (DropDown)]]</f>
        <v>PREMIER PRODUCE/COLUMBUS</v>
      </c>
      <c r="C1013" t="str" cm="1">
        <f t="array" ref="C1013">IF(Interactions!F3216 = "", "", IFERROR(_xlfn.TEXTJOIN(",", TRUE, _xlfn._xlws.FILTER($A$5:$A$2214, $B$5:$B$2214 = Interactions!F3216)), "No Contacts"))</f>
        <v/>
      </c>
      <c r="D1013" t="str" cm="1">
        <f t="array" ref="D1013">IF($C1013&lt;&gt;"", _xlfn.TEXTSPLIT($C1013, ","), "")</f>
        <v/>
      </c>
    </row>
    <row r="1014" spans="1:4">
      <c r="A1014" t="str">
        <f>ContactsTable[[#This Row],[FULL NAME (FIRST, LAST)]]</f>
        <v>Douglas Hunter</v>
      </c>
      <c r="B1014" t="str">
        <f>ContactsTable[[#This Row],[Organizations (DropDown)]]</f>
        <v>Jacob's Pub</v>
      </c>
      <c r="C1014" t="str" cm="1">
        <f t="array" ref="C1014">IF(Interactions!F3217 = "", "", IFERROR(_xlfn.TEXTJOIN(",", TRUE, _xlfn._xlws.FILTER($A$5:$A$2214, $B$5:$B$2214 = Interactions!F3217)), "No Contacts"))</f>
        <v/>
      </c>
      <c r="D1014" t="str" cm="1">
        <f t="array" ref="D1014">IF($C1014&lt;&gt;"", _xlfn.TEXTSPLIT($C1014, ","), "")</f>
        <v/>
      </c>
    </row>
    <row r="1015" spans="1:4">
      <c r="A1015" t="str">
        <f>ContactsTable[[#This Row],[FULL NAME (FIRST, LAST)]]</f>
        <v>Mark Pruett</v>
      </c>
      <c r="B1015" t="str">
        <f>ContactsTable[[#This Row],[Organizations (DropDown)]]</f>
        <v>Owensboro Convention(Kentucky Legend Deliu)</v>
      </c>
      <c r="C1015" t="str" cm="1">
        <f t="array" ref="C1015">IF(Interactions!F3218 = "", "", IFERROR(_xlfn.TEXTJOIN(",", TRUE, _xlfn._xlws.FILTER($A$5:$A$2214, $B$5:$B$2214 = Interactions!F3218)), "No Contacts"))</f>
        <v/>
      </c>
      <c r="D1015" t="str" cm="1">
        <f t="array" ref="D1015">IF($C1015&lt;&gt;"", _xlfn.TEXTSPLIT($C1015, ","), "")</f>
        <v/>
      </c>
    </row>
    <row r="1016" spans="1:4">
      <c r="A1016" t="str">
        <f>ContactsTable[[#This Row],[FULL NAME (FIRST, LAST)]]</f>
        <v>Ashley Maldonado</v>
      </c>
      <c r="B1016" t="str">
        <f>ContactsTable[[#This Row],[Organizations (DropDown)]]</f>
        <v>CRS One Source</v>
      </c>
      <c r="C1016" t="str" cm="1">
        <f t="array" ref="C1016">IF(Interactions!F3219 = "", "", IFERROR(_xlfn.TEXTJOIN(",", TRUE, _xlfn._xlws.FILTER($A$5:$A$2214, $B$5:$B$2214 = Interactions!F3219)), "No Contacts"))</f>
        <v/>
      </c>
      <c r="D1016" t="str" cm="1">
        <f t="array" ref="D1016">IF($C1016&lt;&gt;"", _xlfn.TEXTSPLIT($C1016, ","), "")</f>
        <v/>
      </c>
    </row>
    <row r="1017" spans="1:4">
      <c r="A1017" t="str">
        <f>ContactsTable[[#This Row],[FULL NAME (FIRST, LAST)]]</f>
        <v>Valerie Sharber</v>
      </c>
      <c r="B1017" t="str">
        <f>ContactsTable[[#This Row],[Organizations (DropDown)]]</f>
        <v>PFG Reinhart BG House</v>
      </c>
      <c r="C1017" t="str" cm="1">
        <f t="array" ref="C1017">IF(Interactions!F3220 = "", "", IFERROR(_xlfn.TEXTJOIN(",", TRUE, _xlfn._xlws.FILTER($A$5:$A$2214, $B$5:$B$2214 = Interactions!F3220)), "No Contacts"))</f>
        <v/>
      </c>
      <c r="D1017" t="str" cm="1">
        <f t="array" ref="D1017">IF($C1017&lt;&gt;"", _xlfn.TEXTSPLIT($C1017, ","), "")</f>
        <v/>
      </c>
    </row>
    <row r="1018" spans="1:4">
      <c r="A1018">
        <f>ContactsTable[[#This Row],[FULL NAME (FIRST, LAST)]]</f>
        <v>0</v>
      </c>
      <c r="B1018">
        <f>ContactsTable[[#This Row],[Organizations (DropDown)]]</f>
        <v>0</v>
      </c>
      <c r="C1018" t="str" cm="1">
        <f t="array" ref="C1018">IF(Interactions!F3221 = "", "", IFERROR(_xlfn.TEXTJOIN(",", TRUE, _xlfn._xlws.FILTER($A$5:$A$2214, $B$5:$B$2214 = Interactions!F3221)), "No Contacts"))</f>
        <v/>
      </c>
      <c r="D1018" t="str" cm="1">
        <f t="array" ref="D1018">IF($C1018&lt;&gt;"", _xlfn.TEXTSPLIT($C1018, ","), "")</f>
        <v/>
      </c>
    </row>
    <row r="1019" spans="1:4">
      <c r="A1019">
        <f>ContactsTable[[#This Row],[FULL NAME (FIRST, LAST)]]</f>
        <v>0</v>
      </c>
      <c r="B1019">
        <f>ContactsTable[[#This Row],[Organizations (DropDown)]]</f>
        <v>0</v>
      </c>
      <c r="C1019" t="str" cm="1">
        <f t="array" ref="C1019">IF(Interactions!F3222 = "", "", IFERROR(_xlfn.TEXTJOIN(",", TRUE, _xlfn._xlws.FILTER($A$5:$A$2214, $B$5:$B$2214 = Interactions!F3222)), "No Contacts"))</f>
        <v/>
      </c>
      <c r="D1019" t="str" cm="1">
        <f t="array" ref="D1019">IF($C1019&lt;&gt;"", _xlfn.TEXTSPLIT($C1019, ","), "")</f>
        <v/>
      </c>
    </row>
    <row r="1020" spans="1:4">
      <c r="A1020">
        <f>ContactsTable[[#This Row],[FULL NAME (FIRST, LAST)]]</f>
        <v>0</v>
      </c>
      <c r="B1020">
        <f>ContactsTable[[#This Row],[Organizations (DropDown)]]</f>
        <v>0</v>
      </c>
      <c r="C1020" t="str" cm="1">
        <f t="array" ref="C1020">IF(Interactions!F3223 = "", "", IFERROR(_xlfn.TEXTJOIN(",", TRUE, _xlfn._xlws.FILTER($A$5:$A$2214, $B$5:$B$2214 = Interactions!F3223)), "No Contacts"))</f>
        <v/>
      </c>
      <c r="D1020" t="str" cm="1">
        <f t="array" ref="D1020">IF($C1020&lt;&gt;"", _xlfn.TEXTSPLIT($C1020, ","), "")</f>
        <v/>
      </c>
    </row>
    <row r="1021" spans="1:4">
      <c r="A1021">
        <f>ContactsTable[[#This Row],[FULL NAME (FIRST, LAST)]]</f>
        <v>0</v>
      </c>
      <c r="B1021">
        <f>ContactsTable[[#This Row],[Organizations (DropDown)]]</f>
        <v>0</v>
      </c>
      <c r="C1021" t="str" cm="1">
        <f t="array" ref="C1021">IF(Interactions!F3224 = "", "", IFERROR(_xlfn.TEXTJOIN(",", TRUE, _xlfn._xlws.FILTER($A$5:$A$2214, $B$5:$B$2214 = Interactions!F3224)), "No Contacts"))</f>
        <v/>
      </c>
      <c r="D1021" t="str" cm="1">
        <f t="array" ref="D1021">IF($C1021&lt;&gt;"", _xlfn.TEXTSPLIT($C1021, ","), "")</f>
        <v/>
      </c>
    </row>
    <row r="1022" spans="1:4">
      <c r="A1022">
        <f>ContactsTable[[#This Row],[FULL NAME (FIRST, LAST)]]</f>
        <v>0</v>
      </c>
      <c r="B1022">
        <f>ContactsTable[[#This Row],[Organizations (DropDown)]]</f>
        <v>0</v>
      </c>
      <c r="C1022" t="str" cm="1">
        <f t="array" ref="C1022">IF(Interactions!F3225 = "", "", IFERROR(_xlfn.TEXTJOIN(",", TRUE, _xlfn._xlws.FILTER($A$5:$A$2214, $B$5:$B$2214 = Interactions!F3225)), "No Contacts"))</f>
        <v/>
      </c>
      <c r="D1022" t="str" cm="1">
        <f t="array" ref="D1022">IF($C1022&lt;&gt;"", _xlfn.TEXTSPLIT($C1022, ","), "")</f>
        <v/>
      </c>
    </row>
    <row r="1023" spans="1:4">
      <c r="A1023">
        <f>ContactsTable[[#This Row],[FULL NAME (FIRST, LAST)]]</f>
        <v>0</v>
      </c>
      <c r="B1023">
        <f>ContactsTable[[#This Row],[Organizations (DropDown)]]</f>
        <v>0</v>
      </c>
      <c r="C1023" t="str" cm="1">
        <f t="array" ref="C1023">IF(Interactions!F3226 = "", "", IFERROR(_xlfn.TEXTJOIN(",", TRUE, _xlfn._xlws.FILTER($A$5:$A$2214, $B$5:$B$2214 = Interactions!F3226)), "No Contacts"))</f>
        <v/>
      </c>
      <c r="D1023" t="str" cm="1">
        <f t="array" ref="D1023">IF($C1023&lt;&gt;"", _xlfn.TEXTSPLIT($C1023, ","), "")</f>
        <v/>
      </c>
    </row>
    <row r="1024" spans="1:4">
      <c r="A1024">
        <f>ContactsTable[[#This Row],[FULL NAME (FIRST, LAST)]]</f>
        <v>0</v>
      </c>
      <c r="B1024">
        <f>ContactsTable[[#This Row],[Organizations (DropDown)]]</f>
        <v>0</v>
      </c>
      <c r="C1024" t="str" cm="1">
        <f t="array" ref="C1024">IF(Interactions!F3227 = "", "", IFERROR(_xlfn.TEXTJOIN(",", TRUE, _xlfn._xlws.FILTER($A$5:$A$2214, $B$5:$B$2214 = Interactions!F3227)), "No Contacts"))</f>
        <v/>
      </c>
      <c r="D1024" t="str" cm="1">
        <f t="array" ref="D1024">IF($C1024&lt;&gt;"", _xlfn.TEXTSPLIT($C1024, ","), "")</f>
        <v/>
      </c>
    </row>
    <row r="1025" spans="1:4">
      <c r="A1025">
        <f>ContactsTable[[#This Row],[FULL NAME (FIRST, LAST)]]</f>
        <v>0</v>
      </c>
      <c r="B1025">
        <f>ContactsTable[[#This Row],[Organizations (DropDown)]]</f>
        <v>0</v>
      </c>
      <c r="C1025" t="str" cm="1">
        <f t="array" ref="C1025">IF(Interactions!F3228 = "", "", IFERROR(_xlfn.TEXTJOIN(",", TRUE, _xlfn._xlws.FILTER($A$5:$A$2214, $B$5:$B$2214 = Interactions!F3228)), "No Contacts"))</f>
        <v/>
      </c>
      <c r="D1025" t="str" cm="1">
        <f t="array" ref="D1025">IF($C1025&lt;&gt;"", _xlfn.TEXTSPLIT($C1025, ","), "")</f>
        <v/>
      </c>
    </row>
    <row r="1026" spans="1:4">
      <c r="A1026">
        <f>ContactsTable[[#This Row],[FULL NAME (FIRST, LAST)]]</f>
        <v>0</v>
      </c>
      <c r="B1026">
        <f>ContactsTable[[#This Row],[Organizations (DropDown)]]</f>
        <v>0</v>
      </c>
      <c r="C1026" t="str" cm="1">
        <f t="array" ref="C1026">IF(Interactions!F3229 = "", "", IFERROR(_xlfn.TEXTJOIN(",", TRUE, _xlfn._xlws.FILTER($A$5:$A$2214, $B$5:$B$2214 = Interactions!F3229)), "No Contacts"))</f>
        <v/>
      </c>
      <c r="D1026" t="str" cm="1">
        <f t="array" ref="D1026">IF($C1026&lt;&gt;"", _xlfn.TEXTSPLIT($C1026, ","), "")</f>
        <v/>
      </c>
    </row>
    <row r="1027" spans="1:4">
      <c r="A1027">
        <f>ContactsTable[[#This Row],[FULL NAME (FIRST, LAST)]]</f>
        <v>0</v>
      </c>
      <c r="B1027">
        <f>ContactsTable[[#This Row],[Organizations (DropDown)]]</f>
        <v>0</v>
      </c>
      <c r="C1027" t="str" cm="1">
        <f t="array" ref="C1027">IF(Interactions!F3230 = "", "", IFERROR(_xlfn.TEXTJOIN(",", TRUE, _xlfn._xlws.FILTER($A$5:$A$2214, $B$5:$B$2214 = Interactions!F3230)), "No Contacts"))</f>
        <v/>
      </c>
      <c r="D1027" t="str" cm="1">
        <f t="array" ref="D1027">IF($C1027&lt;&gt;"", _xlfn.TEXTSPLIT($C1027, ","), "")</f>
        <v/>
      </c>
    </row>
    <row r="1028" spans="1:4">
      <c r="A1028">
        <f>ContactsTable[[#This Row],[FULL NAME (FIRST, LAST)]]</f>
        <v>0</v>
      </c>
      <c r="B1028">
        <f>ContactsTable[[#This Row],[Organizations (DropDown)]]</f>
        <v>0</v>
      </c>
      <c r="C1028" t="str" cm="1">
        <f t="array" ref="C1028">IF(Interactions!F3231 = "", "", IFERROR(_xlfn.TEXTJOIN(",", TRUE, _xlfn._xlws.FILTER($A$5:$A$2214, $B$5:$B$2214 = Interactions!F3231)), "No Contacts"))</f>
        <v/>
      </c>
      <c r="D1028" t="str" cm="1">
        <f t="array" ref="D1028">IF($C1028&lt;&gt;"", _xlfn.TEXTSPLIT($C1028, ","), "")</f>
        <v/>
      </c>
    </row>
    <row r="1029" spans="1:4">
      <c r="A1029">
        <f>ContactsTable[[#This Row],[FULL NAME (FIRST, LAST)]]</f>
        <v>0</v>
      </c>
      <c r="B1029">
        <f>ContactsTable[[#This Row],[Organizations (DropDown)]]</f>
        <v>0</v>
      </c>
      <c r="C1029" t="str" cm="1">
        <f t="array" ref="C1029">IF(Interactions!F3232 = "", "", IFERROR(_xlfn.TEXTJOIN(",", TRUE, _xlfn._xlws.FILTER($A$5:$A$2214, $B$5:$B$2214 = Interactions!F3232)), "No Contacts"))</f>
        <v/>
      </c>
      <c r="D1029" t="str" cm="1">
        <f t="array" ref="D1029">IF($C1029&lt;&gt;"", _xlfn.TEXTSPLIT($C1029, ","), "")</f>
        <v/>
      </c>
    </row>
    <row r="1030" spans="1:4">
      <c r="A1030">
        <f>ContactsTable[[#This Row],[FULL NAME (FIRST, LAST)]]</f>
        <v>0</v>
      </c>
      <c r="B1030">
        <f>ContactsTable[[#This Row],[Organizations (DropDown)]]</f>
        <v>0</v>
      </c>
      <c r="C1030" t="str" cm="1">
        <f t="array" ref="C1030">IF(Interactions!F3233 = "", "", IFERROR(_xlfn.TEXTJOIN(",", TRUE, _xlfn._xlws.FILTER($A$5:$A$2214, $B$5:$B$2214 = Interactions!F3233)), "No Contacts"))</f>
        <v/>
      </c>
      <c r="D1030" t="str" cm="1">
        <f t="array" ref="D1030">IF($C1030&lt;&gt;"", _xlfn.TEXTSPLIT($C1030, ","), "")</f>
        <v/>
      </c>
    </row>
    <row r="1031" spans="1:4">
      <c r="A1031">
        <f>ContactsTable[[#This Row],[FULL NAME (FIRST, LAST)]]</f>
        <v>0</v>
      </c>
      <c r="B1031">
        <f>ContactsTable[[#This Row],[Organizations (DropDown)]]</f>
        <v>0</v>
      </c>
      <c r="C1031" t="str" cm="1">
        <f t="array" ref="C1031">IF(Interactions!F3234 = "", "", IFERROR(_xlfn.TEXTJOIN(",", TRUE, _xlfn._xlws.FILTER($A$5:$A$2214, $B$5:$B$2214 = Interactions!F3234)), "No Contacts"))</f>
        <v/>
      </c>
      <c r="D1031" t="str" cm="1">
        <f t="array" ref="D1031">IF($C1031&lt;&gt;"", _xlfn.TEXTSPLIT($C1031, ","), "")</f>
        <v/>
      </c>
    </row>
    <row r="1032" spans="1:4">
      <c r="A1032">
        <f>ContactsTable[[#This Row],[FULL NAME (FIRST, LAST)]]</f>
        <v>0</v>
      </c>
      <c r="B1032">
        <f>ContactsTable[[#This Row],[Organizations (DropDown)]]</f>
        <v>0</v>
      </c>
      <c r="C1032" t="str" cm="1">
        <f t="array" ref="C1032">IF(Interactions!F3235 = "", "", IFERROR(_xlfn.TEXTJOIN(",", TRUE, _xlfn._xlws.FILTER($A$5:$A$2214, $B$5:$B$2214 = Interactions!F3235)), "No Contacts"))</f>
        <v/>
      </c>
      <c r="D1032" t="str" cm="1">
        <f t="array" ref="D1032">IF($C1032&lt;&gt;"", _xlfn.TEXTSPLIT($C1032, ","), "")</f>
        <v/>
      </c>
    </row>
    <row r="1033" spans="1:4">
      <c r="A1033">
        <f>ContactsTable[[#This Row],[FULL NAME (FIRST, LAST)]]</f>
        <v>0</v>
      </c>
      <c r="B1033">
        <f>ContactsTable[[#This Row],[Organizations (DropDown)]]</f>
        <v>0</v>
      </c>
      <c r="C1033" t="str" cm="1">
        <f t="array" ref="C1033">IF(Interactions!F3236 = "", "", IFERROR(_xlfn.TEXTJOIN(",", TRUE, _xlfn._xlws.FILTER($A$5:$A$2214, $B$5:$B$2214 = Interactions!F3236)), "No Contacts"))</f>
        <v/>
      </c>
      <c r="D1033" t="str" cm="1">
        <f t="array" ref="D1033">IF($C1033&lt;&gt;"", _xlfn.TEXTSPLIT($C1033, ","), "")</f>
        <v/>
      </c>
    </row>
    <row r="1034" spans="1:4">
      <c r="A1034">
        <f>ContactsTable[[#This Row],[FULL NAME (FIRST, LAST)]]</f>
        <v>0</v>
      </c>
      <c r="B1034">
        <f>ContactsTable[[#This Row],[Organizations (DropDown)]]</f>
        <v>0</v>
      </c>
      <c r="C1034" t="str" cm="1">
        <f t="array" ref="C1034">IF(Interactions!F3237 = "", "", IFERROR(_xlfn.TEXTJOIN(",", TRUE, _xlfn._xlws.FILTER($A$5:$A$2214, $B$5:$B$2214 = Interactions!F3237)), "No Contacts"))</f>
        <v/>
      </c>
      <c r="D1034" t="str" cm="1">
        <f t="array" ref="D1034">IF($C1034&lt;&gt;"", _xlfn.TEXTSPLIT($C1034, ","), "")</f>
        <v/>
      </c>
    </row>
    <row r="1035" spans="1:4">
      <c r="A1035">
        <f>ContactsTable[[#This Row],[FULL NAME (FIRST, LAST)]]</f>
        <v>0</v>
      </c>
      <c r="B1035">
        <f>ContactsTable[[#This Row],[Organizations (DropDown)]]</f>
        <v>0</v>
      </c>
      <c r="C1035" t="str" cm="1">
        <f t="array" ref="C1035">IF(Interactions!F3238 = "", "", IFERROR(_xlfn.TEXTJOIN(",", TRUE, _xlfn._xlws.FILTER($A$5:$A$2214, $B$5:$B$2214 = Interactions!F3238)), "No Contacts"))</f>
        <v/>
      </c>
      <c r="D1035" t="str" cm="1">
        <f t="array" ref="D1035">IF($C1035&lt;&gt;"", _xlfn.TEXTSPLIT($C1035, ","), "")</f>
        <v/>
      </c>
    </row>
    <row r="1036" spans="1:4">
      <c r="A1036">
        <f>ContactsTable[[#This Row],[FULL NAME (FIRST, LAST)]]</f>
        <v>0</v>
      </c>
      <c r="B1036">
        <f>ContactsTable[[#This Row],[Organizations (DropDown)]]</f>
        <v>0</v>
      </c>
      <c r="C1036" t="str" cm="1">
        <f t="array" ref="C1036">IF(Interactions!F3239 = "", "", IFERROR(_xlfn.TEXTJOIN(",", TRUE, _xlfn._xlws.FILTER($A$5:$A$2214, $B$5:$B$2214 = Interactions!F3239)), "No Contacts"))</f>
        <v/>
      </c>
      <c r="D1036" t="str" cm="1">
        <f t="array" ref="D1036">IF($C1036&lt;&gt;"", _xlfn.TEXTSPLIT($C1036, ","), "")</f>
        <v/>
      </c>
    </row>
    <row r="1037" spans="1:4">
      <c r="A1037">
        <f>ContactsTable[[#This Row],[FULL NAME (FIRST, LAST)]]</f>
        <v>0</v>
      </c>
      <c r="B1037">
        <f>ContactsTable[[#This Row],[Organizations (DropDown)]]</f>
        <v>0</v>
      </c>
      <c r="C1037" t="str" cm="1">
        <f t="array" ref="C1037">IF(Interactions!F3240 = "", "", IFERROR(_xlfn.TEXTJOIN(",", TRUE, _xlfn._xlws.FILTER($A$5:$A$2214, $B$5:$B$2214 = Interactions!F3240)), "No Contacts"))</f>
        <v/>
      </c>
      <c r="D1037" t="str" cm="1">
        <f t="array" ref="D1037">IF($C1037&lt;&gt;"", _xlfn.TEXTSPLIT($C1037, ","), "")</f>
        <v/>
      </c>
    </row>
    <row r="1038" spans="1:4">
      <c r="A1038">
        <f>ContactsTable[[#This Row],[FULL NAME (FIRST, LAST)]]</f>
        <v>0</v>
      </c>
      <c r="B1038">
        <f>ContactsTable[[#This Row],[Organizations (DropDown)]]</f>
        <v>0</v>
      </c>
      <c r="C1038" t="str" cm="1">
        <f t="array" ref="C1038">IF(Interactions!F3241 = "", "", IFERROR(_xlfn.TEXTJOIN(",", TRUE, _xlfn._xlws.FILTER($A$5:$A$2214, $B$5:$B$2214 = Interactions!F3241)), "No Contacts"))</f>
        <v/>
      </c>
      <c r="D1038" t="str" cm="1">
        <f t="array" ref="D1038">IF($C1038&lt;&gt;"", _xlfn.TEXTSPLIT($C1038, ","), "")</f>
        <v/>
      </c>
    </row>
    <row r="1039" spans="1:4">
      <c r="A1039">
        <f>ContactsTable[[#This Row],[FULL NAME (FIRST, LAST)]]</f>
        <v>0</v>
      </c>
      <c r="B1039">
        <f>ContactsTable[[#This Row],[Organizations (DropDown)]]</f>
        <v>0</v>
      </c>
      <c r="C1039" t="str" cm="1">
        <f t="array" ref="C1039">IF(Interactions!F3242 = "", "", IFERROR(_xlfn.TEXTJOIN(",", TRUE, _xlfn._xlws.FILTER($A$5:$A$2214, $B$5:$B$2214 = Interactions!F3242)), "No Contacts"))</f>
        <v/>
      </c>
      <c r="D1039" t="str" cm="1">
        <f t="array" ref="D1039">IF($C1039&lt;&gt;"", _xlfn.TEXTSPLIT($C1039, ","), "")</f>
        <v/>
      </c>
    </row>
    <row r="1040" spans="1:4">
      <c r="A1040">
        <f>ContactsTable[[#This Row],[FULL NAME (FIRST, LAST)]]</f>
        <v>0</v>
      </c>
      <c r="B1040">
        <f>ContactsTable[[#This Row],[Organizations (DropDown)]]</f>
        <v>0</v>
      </c>
      <c r="C1040" t="str" cm="1">
        <f t="array" ref="C1040">IF(Interactions!F3243 = "", "", IFERROR(_xlfn.TEXTJOIN(",", TRUE, _xlfn._xlws.FILTER($A$5:$A$2214, $B$5:$B$2214 = Interactions!F3243)), "No Contacts"))</f>
        <v/>
      </c>
      <c r="D1040" t="str" cm="1">
        <f t="array" ref="D1040">IF($C1040&lt;&gt;"", _xlfn.TEXTSPLIT($C1040, ","), "")</f>
        <v/>
      </c>
    </row>
    <row r="1041" spans="1:4">
      <c r="A1041">
        <f>ContactsTable[[#This Row],[FULL NAME (FIRST, LAST)]]</f>
        <v>0</v>
      </c>
      <c r="B1041">
        <f>ContactsTable[[#This Row],[Organizations (DropDown)]]</f>
        <v>0</v>
      </c>
      <c r="C1041" t="str" cm="1">
        <f t="array" ref="C1041">IF(Interactions!F3244 = "", "", IFERROR(_xlfn.TEXTJOIN(",", TRUE, _xlfn._xlws.FILTER($A$5:$A$2214, $B$5:$B$2214 = Interactions!F3244)), "No Contacts"))</f>
        <v/>
      </c>
      <c r="D1041" t="str" cm="1">
        <f t="array" ref="D1041">IF($C1041&lt;&gt;"", _xlfn.TEXTSPLIT($C1041, ","), "")</f>
        <v/>
      </c>
    </row>
    <row r="1042" spans="1:4">
      <c r="A1042">
        <f>ContactsTable[[#This Row],[FULL NAME (FIRST, LAST)]]</f>
        <v>0</v>
      </c>
      <c r="B1042">
        <f>ContactsTable[[#This Row],[Organizations (DropDown)]]</f>
        <v>0</v>
      </c>
      <c r="C1042" t="str" cm="1">
        <f t="array" ref="C1042">IF(Interactions!F3245 = "", "", IFERROR(_xlfn.TEXTJOIN(",", TRUE, _xlfn._xlws.FILTER($A$5:$A$2214, $B$5:$B$2214 = Interactions!F3245)), "No Contacts"))</f>
        <v/>
      </c>
      <c r="D1042" t="str" cm="1">
        <f t="array" ref="D1042">IF($C1042&lt;&gt;"", _xlfn.TEXTSPLIT($C1042, ","), "")</f>
        <v/>
      </c>
    </row>
    <row r="1043" spans="1:4">
      <c r="A1043">
        <f>ContactsTable[[#This Row],[FULL NAME (FIRST, LAST)]]</f>
        <v>0</v>
      </c>
      <c r="B1043">
        <f>ContactsTable[[#This Row],[Organizations (DropDown)]]</f>
        <v>0</v>
      </c>
      <c r="C1043" t="str" cm="1">
        <f t="array" ref="C1043">IF(Interactions!F3246 = "", "", IFERROR(_xlfn.TEXTJOIN(",", TRUE, _xlfn._xlws.FILTER($A$5:$A$2214, $B$5:$B$2214 = Interactions!F3246)), "No Contacts"))</f>
        <v/>
      </c>
      <c r="D1043" t="str" cm="1">
        <f t="array" ref="D1043">IF($C1043&lt;&gt;"", _xlfn.TEXTSPLIT($C1043, ","), "")</f>
        <v/>
      </c>
    </row>
    <row r="1044" spans="1:4">
      <c r="A1044">
        <f>ContactsTable[[#This Row],[FULL NAME (FIRST, LAST)]]</f>
        <v>0</v>
      </c>
      <c r="B1044">
        <f>ContactsTable[[#This Row],[Organizations (DropDown)]]</f>
        <v>0</v>
      </c>
      <c r="C1044" t="str" cm="1">
        <f t="array" ref="C1044">IF(Interactions!F3247 = "", "", IFERROR(_xlfn.TEXTJOIN(",", TRUE, _xlfn._xlws.FILTER($A$5:$A$2214, $B$5:$B$2214 = Interactions!F3247)), "No Contacts"))</f>
        <v/>
      </c>
      <c r="D1044" t="str" cm="1">
        <f t="array" ref="D1044">IF($C1044&lt;&gt;"", _xlfn.TEXTSPLIT($C1044, ","), "")</f>
        <v/>
      </c>
    </row>
    <row r="1045" spans="1:4">
      <c r="A1045">
        <f>ContactsTable[[#This Row],[FULL NAME (FIRST, LAST)]]</f>
        <v>0</v>
      </c>
      <c r="B1045">
        <f>ContactsTable[[#This Row],[Organizations (DropDown)]]</f>
        <v>0</v>
      </c>
      <c r="C1045" t="str" cm="1">
        <f t="array" ref="C1045">IF(Interactions!F3248 = "", "", IFERROR(_xlfn.TEXTJOIN(",", TRUE, _xlfn._xlws.FILTER($A$5:$A$2214, $B$5:$B$2214 = Interactions!F3248)), "No Contacts"))</f>
        <v/>
      </c>
      <c r="D1045" t="str" cm="1">
        <f t="array" ref="D1045">IF($C1045&lt;&gt;"", _xlfn.TEXTSPLIT($C1045, ","), "")</f>
        <v/>
      </c>
    </row>
    <row r="1046" spans="1:4">
      <c r="A1046">
        <f>ContactsTable[[#This Row],[FULL NAME (FIRST, LAST)]]</f>
        <v>0</v>
      </c>
      <c r="B1046">
        <f>ContactsTable[[#This Row],[Organizations (DropDown)]]</f>
        <v>0</v>
      </c>
      <c r="C1046" t="str" cm="1">
        <f t="array" ref="C1046">IF(Interactions!F3249 = "", "", IFERROR(_xlfn.TEXTJOIN(",", TRUE, _xlfn._xlws.FILTER($A$5:$A$2214, $B$5:$B$2214 = Interactions!F3249)), "No Contacts"))</f>
        <v/>
      </c>
      <c r="D1046" t="str" cm="1">
        <f t="array" ref="D1046">IF($C1046&lt;&gt;"", _xlfn.TEXTSPLIT($C1046, ","), "")</f>
        <v/>
      </c>
    </row>
    <row r="1047" spans="1:4">
      <c r="A1047">
        <f>ContactsTable[[#This Row],[FULL NAME (FIRST, LAST)]]</f>
        <v>0</v>
      </c>
      <c r="B1047">
        <f>ContactsTable[[#This Row],[Organizations (DropDown)]]</f>
        <v>0</v>
      </c>
      <c r="C1047" t="str" cm="1">
        <f t="array" ref="C1047">IF(Interactions!F3250 = "", "", IFERROR(_xlfn.TEXTJOIN(",", TRUE, _xlfn._xlws.FILTER($A$5:$A$2214, $B$5:$B$2214 = Interactions!F3250)), "No Contacts"))</f>
        <v/>
      </c>
      <c r="D1047" t="str" cm="1">
        <f t="array" ref="D1047">IF($C1047&lt;&gt;"", _xlfn.TEXTSPLIT($C1047, ","), "")</f>
        <v/>
      </c>
    </row>
    <row r="1048" spans="1:4">
      <c r="A1048">
        <f>ContactsTable[[#This Row],[FULL NAME (FIRST, LAST)]]</f>
        <v>0</v>
      </c>
      <c r="B1048">
        <f>ContactsTable[[#This Row],[Organizations (DropDown)]]</f>
        <v>0</v>
      </c>
      <c r="C1048" t="str" cm="1">
        <f t="array" ref="C1048">IF(Interactions!F3251 = "", "", IFERROR(_xlfn.TEXTJOIN(",", TRUE, _xlfn._xlws.FILTER($A$5:$A$2214, $B$5:$B$2214 = Interactions!F3251)), "No Contacts"))</f>
        <v/>
      </c>
      <c r="D1048" t="str" cm="1">
        <f t="array" ref="D1048">IF($C1048&lt;&gt;"", _xlfn.TEXTSPLIT($C1048, ","), "")</f>
        <v/>
      </c>
    </row>
    <row r="1049" spans="1:4">
      <c r="A1049">
        <f>ContactsTable[[#This Row],[FULL NAME (FIRST, LAST)]]</f>
        <v>0</v>
      </c>
      <c r="B1049">
        <f>ContactsTable[[#This Row],[Organizations (DropDown)]]</f>
        <v>0</v>
      </c>
      <c r="C1049" t="str" cm="1">
        <f t="array" ref="C1049">IF(Interactions!F3252 = "", "", IFERROR(_xlfn.TEXTJOIN(",", TRUE, _xlfn._xlws.FILTER($A$5:$A$2214, $B$5:$B$2214 = Interactions!F3252)), "No Contacts"))</f>
        <v/>
      </c>
      <c r="D1049" t="str" cm="1">
        <f t="array" ref="D1049">IF($C1049&lt;&gt;"", _xlfn.TEXTSPLIT($C1049, ","), "")</f>
        <v/>
      </c>
    </row>
    <row r="1050" spans="1:4">
      <c r="A1050">
        <f>ContactsTable[[#This Row],[FULL NAME (FIRST, LAST)]]</f>
        <v>0</v>
      </c>
      <c r="B1050">
        <f>ContactsTable[[#This Row],[Organizations (DropDown)]]</f>
        <v>0</v>
      </c>
      <c r="C1050" t="str" cm="1">
        <f t="array" ref="C1050">IF(Interactions!F3253 = "", "", IFERROR(_xlfn.TEXTJOIN(",", TRUE, _xlfn._xlws.FILTER($A$5:$A$2214, $B$5:$B$2214 = Interactions!F3253)), "No Contacts"))</f>
        <v/>
      </c>
      <c r="D1050" t="str" cm="1">
        <f t="array" ref="D1050">IF($C1050&lt;&gt;"", _xlfn.TEXTSPLIT($C1050, ","), "")</f>
        <v/>
      </c>
    </row>
    <row r="1051" spans="1:4">
      <c r="A1051">
        <f>ContactsTable[[#This Row],[FULL NAME (FIRST, LAST)]]</f>
        <v>0</v>
      </c>
      <c r="B1051">
        <f>ContactsTable[[#This Row],[Organizations (DropDown)]]</f>
        <v>0</v>
      </c>
      <c r="C1051" t="str" cm="1">
        <f t="array" ref="C1051">IF(Interactions!F3254 = "", "", IFERROR(_xlfn.TEXTJOIN(",", TRUE, _xlfn._xlws.FILTER($A$5:$A$2214, $B$5:$B$2214 = Interactions!F3254)), "No Contacts"))</f>
        <v/>
      </c>
      <c r="D1051" t="str" cm="1">
        <f t="array" ref="D1051">IF($C1051&lt;&gt;"", _xlfn.TEXTSPLIT($C1051, ","), "")</f>
        <v/>
      </c>
    </row>
    <row r="1052" spans="1:4">
      <c r="A1052">
        <f>ContactsTable[[#This Row],[FULL NAME (FIRST, LAST)]]</f>
        <v>0</v>
      </c>
      <c r="B1052">
        <f>ContactsTable[[#This Row],[Organizations (DropDown)]]</f>
        <v>0</v>
      </c>
      <c r="C1052" t="str" cm="1">
        <f t="array" ref="C1052">IF(Interactions!F3255 = "", "", IFERROR(_xlfn.TEXTJOIN(",", TRUE, _xlfn._xlws.FILTER($A$5:$A$2214, $B$5:$B$2214 = Interactions!F3255)), "No Contacts"))</f>
        <v/>
      </c>
      <c r="D1052" t="str" cm="1">
        <f t="array" ref="D1052">IF($C1052&lt;&gt;"", _xlfn.TEXTSPLIT($C1052, ","), "")</f>
        <v/>
      </c>
    </row>
    <row r="1053" spans="1:4">
      <c r="A1053">
        <f>ContactsTable[[#This Row],[FULL NAME (FIRST, LAST)]]</f>
        <v>0</v>
      </c>
      <c r="B1053">
        <f>ContactsTable[[#This Row],[Organizations (DropDown)]]</f>
        <v>0</v>
      </c>
      <c r="C1053" t="str" cm="1">
        <f t="array" ref="C1053">IF(Interactions!F3256 = "", "", IFERROR(_xlfn.TEXTJOIN(",", TRUE, _xlfn._xlws.FILTER($A$5:$A$2214, $B$5:$B$2214 = Interactions!F3256)), "No Contacts"))</f>
        <v/>
      </c>
      <c r="D1053" t="str" cm="1">
        <f t="array" ref="D1053">IF($C1053&lt;&gt;"", _xlfn.TEXTSPLIT($C1053, ","), "")</f>
        <v/>
      </c>
    </row>
    <row r="1054" spans="1:4">
      <c r="A1054">
        <f>ContactsTable[[#This Row],[FULL NAME (FIRST, LAST)]]</f>
        <v>0</v>
      </c>
      <c r="B1054">
        <f>ContactsTable[[#This Row],[Organizations (DropDown)]]</f>
        <v>0</v>
      </c>
      <c r="C1054" t="str" cm="1">
        <f t="array" ref="C1054">IF(Interactions!F3257 = "", "", IFERROR(_xlfn.TEXTJOIN(",", TRUE, _xlfn._xlws.FILTER($A$5:$A$2214, $B$5:$B$2214 = Interactions!F3257)), "No Contacts"))</f>
        <v/>
      </c>
      <c r="D1054" t="str" cm="1">
        <f t="array" ref="D1054">IF($C1054&lt;&gt;"", _xlfn.TEXTSPLIT($C1054, ","), "")</f>
        <v/>
      </c>
    </row>
    <row r="1055" spans="1:4">
      <c r="A1055">
        <f>ContactsTable[[#This Row],[FULL NAME (FIRST, LAST)]]</f>
        <v>0</v>
      </c>
      <c r="B1055">
        <f>ContactsTable[[#This Row],[Organizations (DropDown)]]</f>
        <v>0</v>
      </c>
      <c r="C1055" t="str" cm="1">
        <f t="array" ref="C1055">IF(Interactions!F3258 = "", "", IFERROR(_xlfn.TEXTJOIN(",", TRUE, _xlfn._xlws.FILTER($A$5:$A$2214, $B$5:$B$2214 = Interactions!F3258)), "No Contacts"))</f>
        <v/>
      </c>
      <c r="D1055" t="str" cm="1">
        <f t="array" ref="D1055">IF($C1055&lt;&gt;"", _xlfn.TEXTSPLIT($C1055, ","), "")</f>
        <v/>
      </c>
    </row>
    <row r="1056" spans="1:4">
      <c r="A1056">
        <f>ContactsTable[[#This Row],[FULL NAME (FIRST, LAST)]]</f>
        <v>0</v>
      </c>
      <c r="B1056">
        <f>ContactsTable[[#This Row],[Organizations (DropDown)]]</f>
        <v>0</v>
      </c>
      <c r="C1056" t="str" cm="1">
        <f t="array" ref="C1056">IF(Interactions!F3259 = "", "", IFERROR(_xlfn.TEXTJOIN(",", TRUE, _xlfn._xlws.FILTER($A$5:$A$2214, $B$5:$B$2214 = Interactions!F3259)), "No Contacts"))</f>
        <v/>
      </c>
      <c r="D1056" t="str" cm="1">
        <f t="array" ref="D1056">IF($C1056&lt;&gt;"", _xlfn.TEXTSPLIT($C1056, ","), "")</f>
        <v/>
      </c>
    </row>
    <row r="1057" spans="1:4">
      <c r="A1057">
        <f>ContactsTable[[#This Row],[FULL NAME (FIRST, LAST)]]</f>
        <v>0</v>
      </c>
      <c r="B1057">
        <f>ContactsTable[[#This Row],[Organizations (DropDown)]]</f>
        <v>0</v>
      </c>
      <c r="C1057" t="str" cm="1">
        <f t="array" ref="C1057">IF(Interactions!F3260 = "", "", IFERROR(_xlfn.TEXTJOIN(",", TRUE, _xlfn._xlws.FILTER($A$5:$A$2214, $B$5:$B$2214 = Interactions!F3260)), "No Contacts"))</f>
        <v/>
      </c>
      <c r="D1057" t="str" cm="1">
        <f t="array" ref="D1057">IF($C1057&lt;&gt;"", _xlfn.TEXTSPLIT($C1057, ","), "")</f>
        <v/>
      </c>
    </row>
    <row r="1058" spans="1:4">
      <c r="A1058">
        <f>ContactsTable[[#This Row],[FULL NAME (FIRST, LAST)]]</f>
        <v>0</v>
      </c>
      <c r="B1058">
        <f>ContactsTable[[#This Row],[Organizations (DropDown)]]</f>
        <v>0</v>
      </c>
      <c r="C1058" t="str" cm="1">
        <f t="array" ref="C1058">IF(Interactions!F3261 = "", "", IFERROR(_xlfn.TEXTJOIN(",", TRUE, _xlfn._xlws.FILTER($A$5:$A$2214, $B$5:$B$2214 = Interactions!F3261)), "No Contacts"))</f>
        <v/>
      </c>
      <c r="D1058" t="str" cm="1">
        <f t="array" ref="D1058">IF($C1058&lt;&gt;"", _xlfn.TEXTSPLIT($C1058, ","), "")</f>
        <v/>
      </c>
    </row>
    <row r="1059" spans="1:4">
      <c r="A1059">
        <f>ContactsTable[[#This Row],[FULL NAME (FIRST, LAST)]]</f>
        <v>0</v>
      </c>
      <c r="B1059">
        <f>ContactsTable[[#This Row],[Organizations (DropDown)]]</f>
        <v>0</v>
      </c>
      <c r="C1059" t="str" cm="1">
        <f t="array" ref="C1059">IF(Interactions!F3262 = "", "", IFERROR(_xlfn.TEXTJOIN(",", TRUE, _xlfn._xlws.FILTER($A$5:$A$2214, $B$5:$B$2214 = Interactions!F3262)), "No Contacts"))</f>
        <v/>
      </c>
      <c r="D1059" t="str" cm="1">
        <f t="array" ref="D1059">IF($C1059&lt;&gt;"", _xlfn.TEXTSPLIT($C1059, ","), "")</f>
        <v/>
      </c>
    </row>
    <row r="1060" spans="1:4">
      <c r="A1060">
        <f>ContactsTable[[#This Row],[FULL NAME (FIRST, LAST)]]</f>
        <v>0</v>
      </c>
      <c r="B1060">
        <f>ContactsTable[[#This Row],[Organizations (DropDown)]]</f>
        <v>0</v>
      </c>
      <c r="C1060" t="str" cm="1">
        <f t="array" ref="C1060">IF(Interactions!F3263 = "", "", IFERROR(_xlfn.TEXTJOIN(",", TRUE, _xlfn._xlws.FILTER($A$5:$A$2214, $B$5:$B$2214 = Interactions!F3263)), "No Contacts"))</f>
        <v/>
      </c>
      <c r="D1060" t="str" cm="1">
        <f t="array" ref="D1060">IF($C1060&lt;&gt;"", _xlfn.TEXTSPLIT($C1060, ","), "")</f>
        <v/>
      </c>
    </row>
    <row r="1061" spans="1:4">
      <c r="A1061">
        <f>ContactsTable[[#This Row],[FULL NAME (FIRST, LAST)]]</f>
        <v>0</v>
      </c>
      <c r="B1061">
        <f>ContactsTable[[#This Row],[Organizations (DropDown)]]</f>
        <v>0</v>
      </c>
      <c r="C1061" t="str" cm="1">
        <f t="array" ref="C1061">IF(Interactions!F3264 = "", "", IFERROR(_xlfn.TEXTJOIN(",", TRUE, _xlfn._xlws.FILTER($A$5:$A$2214, $B$5:$B$2214 = Interactions!F3264)), "No Contacts"))</f>
        <v/>
      </c>
      <c r="D1061" t="str" cm="1">
        <f t="array" ref="D1061">IF($C1061&lt;&gt;"", _xlfn.TEXTSPLIT($C1061, ","), "")</f>
        <v/>
      </c>
    </row>
    <row r="1062" spans="1:4">
      <c r="A1062">
        <f>ContactsTable[[#This Row],[FULL NAME (FIRST, LAST)]]</f>
        <v>0</v>
      </c>
      <c r="B1062">
        <f>ContactsTable[[#This Row],[Organizations (DropDown)]]</f>
        <v>0</v>
      </c>
      <c r="C1062" t="str" cm="1">
        <f t="array" ref="C1062">IF(Interactions!F3265 = "", "", IFERROR(_xlfn.TEXTJOIN(",", TRUE, _xlfn._xlws.FILTER($A$5:$A$2214, $B$5:$B$2214 = Interactions!F3265)), "No Contacts"))</f>
        <v/>
      </c>
      <c r="D1062" t="str" cm="1">
        <f t="array" ref="D1062">IF($C1062&lt;&gt;"", _xlfn.TEXTSPLIT($C1062, ","), "")</f>
        <v/>
      </c>
    </row>
    <row r="1063" spans="1:4">
      <c r="A1063">
        <f>ContactsTable[[#This Row],[FULL NAME (FIRST, LAST)]]</f>
        <v>0</v>
      </c>
      <c r="B1063">
        <f>ContactsTable[[#This Row],[Organizations (DropDown)]]</f>
        <v>0</v>
      </c>
      <c r="C1063" t="str" cm="1">
        <f t="array" ref="C1063">IF(Interactions!F3266 = "", "", IFERROR(_xlfn.TEXTJOIN(",", TRUE, _xlfn._xlws.FILTER($A$5:$A$2214, $B$5:$B$2214 = Interactions!F3266)), "No Contacts"))</f>
        <v/>
      </c>
      <c r="D1063" t="str" cm="1">
        <f t="array" ref="D1063">IF($C1063&lt;&gt;"", _xlfn.TEXTSPLIT($C1063, ","), "")</f>
        <v/>
      </c>
    </row>
    <row r="1064" spans="1:4">
      <c r="A1064">
        <f>ContactsTable[[#This Row],[FULL NAME (FIRST, LAST)]]</f>
        <v>0</v>
      </c>
      <c r="B1064">
        <f>ContactsTable[[#This Row],[Organizations (DropDown)]]</f>
        <v>0</v>
      </c>
      <c r="C1064" t="str" cm="1">
        <f t="array" ref="C1064">IF(Interactions!F3267 = "", "", IFERROR(_xlfn.TEXTJOIN(",", TRUE, _xlfn._xlws.FILTER($A$5:$A$2214, $B$5:$B$2214 = Interactions!F3267)), "No Contacts"))</f>
        <v/>
      </c>
      <c r="D1064" t="str" cm="1">
        <f t="array" ref="D1064">IF($C1064&lt;&gt;"", _xlfn.TEXTSPLIT($C1064, ","), "")</f>
        <v/>
      </c>
    </row>
    <row r="1065" spans="1:4">
      <c r="A1065">
        <f>ContactsTable[[#This Row],[FULL NAME (FIRST, LAST)]]</f>
        <v>0</v>
      </c>
      <c r="B1065">
        <f>ContactsTable[[#This Row],[Organizations (DropDown)]]</f>
        <v>0</v>
      </c>
      <c r="C1065" t="str" cm="1">
        <f t="array" ref="C1065">IF(Interactions!F3268 = "", "", IFERROR(_xlfn.TEXTJOIN(",", TRUE, _xlfn._xlws.FILTER($A$5:$A$2214, $B$5:$B$2214 = Interactions!F3268)), "No Contacts"))</f>
        <v/>
      </c>
      <c r="D1065" t="str" cm="1">
        <f t="array" ref="D1065">IF($C1065&lt;&gt;"", _xlfn.TEXTSPLIT($C1065, ","), "")</f>
        <v/>
      </c>
    </row>
    <row r="1066" spans="1:4">
      <c r="A1066">
        <f>ContactsTable[[#This Row],[FULL NAME (FIRST, LAST)]]</f>
        <v>0</v>
      </c>
      <c r="B1066">
        <f>ContactsTable[[#This Row],[Organizations (DropDown)]]</f>
        <v>0</v>
      </c>
      <c r="C1066" t="str" cm="1">
        <f t="array" ref="C1066">IF(Interactions!F3269 = "", "", IFERROR(_xlfn.TEXTJOIN(",", TRUE, _xlfn._xlws.FILTER($A$5:$A$2214, $B$5:$B$2214 = Interactions!F3269)), "No Contacts"))</f>
        <v/>
      </c>
      <c r="D1066" t="str" cm="1">
        <f t="array" ref="D1066">IF($C1066&lt;&gt;"", _xlfn.TEXTSPLIT($C1066, ","), "")</f>
        <v/>
      </c>
    </row>
    <row r="1067" spans="1:4">
      <c r="A1067">
        <f>ContactsTable[[#This Row],[FULL NAME (FIRST, LAST)]]</f>
        <v>0</v>
      </c>
      <c r="B1067">
        <f>ContactsTable[[#This Row],[Organizations (DropDown)]]</f>
        <v>0</v>
      </c>
      <c r="C1067" t="str" cm="1">
        <f t="array" ref="C1067">IF(Interactions!F3270 = "", "", IFERROR(_xlfn.TEXTJOIN(",", TRUE, _xlfn._xlws.FILTER($A$5:$A$2214, $B$5:$B$2214 = Interactions!F3270)), "No Contacts"))</f>
        <v/>
      </c>
      <c r="D1067" t="str" cm="1">
        <f t="array" ref="D1067">IF($C1067&lt;&gt;"", _xlfn.TEXTSPLIT($C1067, ","), "")</f>
        <v/>
      </c>
    </row>
    <row r="1068" spans="1:4">
      <c r="A1068">
        <f>ContactsTable[[#This Row],[FULL NAME (FIRST, LAST)]]</f>
        <v>0</v>
      </c>
      <c r="B1068">
        <f>ContactsTable[[#This Row],[Organizations (DropDown)]]</f>
        <v>0</v>
      </c>
      <c r="C1068" t="str" cm="1">
        <f t="array" ref="C1068">IF(Interactions!F3271 = "", "", IFERROR(_xlfn.TEXTJOIN(",", TRUE, _xlfn._xlws.FILTER($A$5:$A$2214, $B$5:$B$2214 = Interactions!F3271)), "No Contacts"))</f>
        <v/>
      </c>
      <c r="D1068" t="str" cm="1">
        <f t="array" ref="D1068">IF($C1068&lt;&gt;"", _xlfn.TEXTSPLIT($C1068, ","), "")</f>
        <v/>
      </c>
    </row>
    <row r="1069" spans="1:4">
      <c r="A1069">
        <f>ContactsTable[[#This Row],[FULL NAME (FIRST, LAST)]]</f>
        <v>0</v>
      </c>
      <c r="B1069">
        <f>ContactsTable[[#This Row],[Organizations (DropDown)]]</f>
        <v>0</v>
      </c>
      <c r="C1069" t="str" cm="1">
        <f t="array" ref="C1069">IF(Interactions!F3272 = "", "", IFERROR(_xlfn.TEXTJOIN(",", TRUE, _xlfn._xlws.FILTER($A$5:$A$2214, $B$5:$B$2214 = Interactions!F3272)), "No Contacts"))</f>
        <v/>
      </c>
      <c r="D1069" t="str" cm="1">
        <f t="array" ref="D1069">IF($C1069&lt;&gt;"", _xlfn.TEXTSPLIT($C1069, ","), "")</f>
        <v/>
      </c>
    </row>
    <row r="1070" spans="1:4">
      <c r="A1070">
        <f>ContactsTable[[#This Row],[FULL NAME (FIRST, LAST)]]</f>
        <v>0</v>
      </c>
      <c r="B1070">
        <f>ContactsTable[[#This Row],[Organizations (DropDown)]]</f>
        <v>0</v>
      </c>
      <c r="C1070" t="str" cm="1">
        <f t="array" ref="C1070">IF(Interactions!F3273 = "", "", IFERROR(_xlfn.TEXTJOIN(",", TRUE, _xlfn._xlws.FILTER($A$5:$A$2214, $B$5:$B$2214 = Interactions!F3273)), "No Contacts"))</f>
        <v/>
      </c>
      <c r="D1070" t="str" cm="1">
        <f t="array" ref="D1070">IF($C1070&lt;&gt;"", _xlfn.TEXTSPLIT($C1070, ","), "")</f>
        <v/>
      </c>
    </row>
    <row r="1071" spans="1:4">
      <c r="A1071">
        <f>ContactsTable[[#This Row],[FULL NAME (FIRST, LAST)]]</f>
        <v>0</v>
      </c>
      <c r="B1071">
        <f>ContactsTable[[#This Row],[Organizations (DropDown)]]</f>
        <v>0</v>
      </c>
      <c r="C1071" t="str" cm="1">
        <f t="array" ref="C1071">IF(Interactions!F3274 = "", "", IFERROR(_xlfn.TEXTJOIN(",", TRUE, _xlfn._xlws.FILTER($A$5:$A$2214, $B$5:$B$2214 = Interactions!F3274)), "No Contacts"))</f>
        <v/>
      </c>
      <c r="D1071" t="str" cm="1">
        <f t="array" ref="D1071">IF($C1071&lt;&gt;"", _xlfn.TEXTSPLIT($C1071, ","), "")</f>
        <v/>
      </c>
    </row>
    <row r="1072" spans="1:4">
      <c r="A1072">
        <f>ContactsTable[[#This Row],[FULL NAME (FIRST, LAST)]]</f>
        <v>0</v>
      </c>
      <c r="B1072">
        <f>ContactsTable[[#This Row],[Organizations (DropDown)]]</f>
        <v>0</v>
      </c>
      <c r="C1072" t="str" cm="1">
        <f t="array" ref="C1072">IF(Interactions!F3275 = "", "", IFERROR(_xlfn.TEXTJOIN(",", TRUE, _xlfn._xlws.FILTER($A$5:$A$2214, $B$5:$B$2214 = Interactions!F3275)), "No Contacts"))</f>
        <v/>
      </c>
      <c r="D1072" t="str" cm="1">
        <f t="array" ref="D1072">IF($C1072&lt;&gt;"", _xlfn.TEXTSPLIT($C1072, ","), "")</f>
        <v/>
      </c>
    </row>
    <row r="1073" spans="1:4">
      <c r="A1073">
        <f>ContactsTable[[#This Row],[FULL NAME (FIRST, LAST)]]</f>
        <v>0</v>
      </c>
      <c r="B1073">
        <f>ContactsTable[[#This Row],[Organizations (DropDown)]]</f>
        <v>0</v>
      </c>
      <c r="C1073" t="str" cm="1">
        <f t="array" ref="C1073">IF(Interactions!F3276 = "", "", IFERROR(_xlfn.TEXTJOIN(",", TRUE, _xlfn._xlws.FILTER($A$5:$A$2214, $B$5:$B$2214 = Interactions!F3276)), "No Contacts"))</f>
        <v/>
      </c>
      <c r="D1073" t="str" cm="1">
        <f t="array" ref="D1073">IF($C1073&lt;&gt;"", _xlfn.TEXTSPLIT($C1073, ","), "")</f>
        <v/>
      </c>
    </row>
    <row r="1074" spans="1:4">
      <c r="A1074">
        <f>ContactsTable[[#This Row],[FULL NAME (FIRST, LAST)]]</f>
        <v>0</v>
      </c>
      <c r="B1074">
        <f>ContactsTable[[#This Row],[Organizations (DropDown)]]</f>
        <v>0</v>
      </c>
      <c r="C1074" t="str" cm="1">
        <f t="array" ref="C1074">IF(Interactions!F3277 = "", "", IFERROR(_xlfn.TEXTJOIN(",", TRUE, _xlfn._xlws.FILTER($A$5:$A$2214, $B$5:$B$2214 = Interactions!F3277)), "No Contacts"))</f>
        <v/>
      </c>
      <c r="D1074" t="str" cm="1">
        <f t="array" ref="D1074">IF($C1074&lt;&gt;"", _xlfn.TEXTSPLIT($C1074, ","), "")</f>
        <v/>
      </c>
    </row>
    <row r="1075" spans="1:4">
      <c r="A1075">
        <f>ContactsTable[[#This Row],[FULL NAME (FIRST, LAST)]]</f>
        <v>0</v>
      </c>
      <c r="B1075">
        <f>ContactsTable[[#This Row],[Organizations (DropDown)]]</f>
        <v>0</v>
      </c>
      <c r="C1075" t="str" cm="1">
        <f t="array" ref="C1075">IF(Interactions!F3278 = "", "", IFERROR(_xlfn.TEXTJOIN(",", TRUE, _xlfn._xlws.FILTER($A$5:$A$2214, $B$5:$B$2214 = Interactions!F3278)), "No Contacts"))</f>
        <v/>
      </c>
      <c r="D1075" t="str" cm="1">
        <f t="array" ref="D1075">IF($C1075&lt;&gt;"", _xlfn.TEXTSPLIT($C1075, ","), "")</f>
        <v/>
      </c>
    </row>
    <row r="1076" spans="1:4">
      <c r="A1076">
        <f>ContactsTable[[#This Row],[FULL NAME (FIRST, LAST)]]</f>
        <v>0</v>
      </c>
      <c r="B1076">
        <f>ContactsTable[[#This Row],[Organizations (DropDown)]]</f>
        <v>0</v>
      </c>
      <c r="C1076" t="str" cm="1">
        <f t="array" ref="C1076">IF(Interactions!F3279 = "", "", IFERROR(_xlfn.TEXTJOIN(",", TRUE, _xlfn._xlws.FILTER($A$5:$A$2214, $B$5:$B$2214 = Interactions!F3279)), "No Contacts"))</f>
        <v/>
      </c>
      <c r="D1076" t="str" cm="1">
        <f t="array" ref="D1076">IF($C1076&lt;&gt;"", _xlfn.TEXTSPLIT($C1076, ","), "")</f>
        <v/>
      </c>
    </row>
    <row r="1077" spans="1:4">
      <c r="A1077">
        <f>ContactsTable[[#This Row],[FULL NAME (FIRST, LAST)]]</f>
        <v>0</v>
      </c>
      <c r="B1077">
        <f>ContactsTable[[#This Row],[Organizations (DropDown)]]</f>
        <v>0</v>
      </c>
      <c r="C1077" t="str" cm="1">
        <f t="array" ref="C1077">IF(Interactions!F3280 = "", "", IFERROR(_xlfn.TEXTJOIN(",", TRUE, _xlfn._xlws.FILTER($A$5:$A$2214, $B$5:$B$2214 = Interactions!F3280)), "No Contacts"))</f>
        <v/>
      </c>
      <c r="D1077" t="str" cm="1">
        <f t="array" ref="D1077">IF($C1077&lt;&gt;"", _xlfn.TEXTSPLIT($C1077, ","), "")</f>
        <v/>
      </c>
    </row>
    <row r="1078" spans="1:4">
      <c r="A1078">
        <f>ContactsTable[[#This Row],[FULL NAME (FIRST, LAST)]]</f>
        <v>0</v>
      </c>
      <c r="B1078">
        <f>ContactsTable[[#This Row],[Organizations (DropDown)]]</f>
        <v>0</v>
      </c>
      <c r="C1078" t="str" cm="1">
        <f t="array" ref="C1078">IF(Interactions!F3281 = "", "", IFERROR(_xlfn.TEXTJOIN(",", TRUE, _xlfn._xlws.FILTER($A$5:$A$2214, $B$5:$B$2214 = Interactions!F3281)), "No Contacts"))</f>
        <v/>
      </c>
      <c r="D1078" t="str" cm="1">
        <f t="array" ref="D1078">IF($C1078&lt;&gt;"", _xlfn.TEXTSPLIT($C1078, ","), "")</f>
        <v/>
      </c>
    </row>
    <row r="1079" spans="1:4">
      <c r="A1079">
        <f>ContactsTable[[#This Row],[FULL NAME (FIRST, LAST)]]</f>
        <v>0</v>
      </c>
      <c r="B1079">
        <f>ContactsTable[[#This Row],[Organizations (DropDown)]]</f>
        <v>0</v>
      </c>
      <c r="C1079" t="str" cm="1">
        <f t="array" ref="C1079">IF(Interactions!F3282 = "", "", IFERROR(_xlfn.TEXTJOIN(",", TRUE, _xlfn._xlws.FILTER($A$5:$A$2214, $B$5:$B$2214 = Interactions!F3282)), "No Contacts"))</f>
        <v/>
      </c>
      <c r="D1079" t="str" cm="1">
        <f t="array" ref="D1079">IF($C1079&lt;&gt;"", _xlfn.TEXTSPLIT($C1079, ","), "")</f>
        <v/>
      </c>
    </row>
    <row r="1080" spans="1:4">
      <c r="A1080">
        <f>ContactsTable[[#This Row],[FULL NAME (FIRST, LAST)]]</f>
        <v>0</v>
      </c>
      <c r="B1080">
        <f>ContactsTable[[#This Row],[Organizations (DropDown)]]</f>
        <v>0</v>
      </c>
      <c r="C1080" t="str" cm="1">
        <f t="array" ref="C1080">IF(Interactions!F3283 = "", "", IFERROR(_xlfn.TEXTJOIN(",", TRUE, _xlfn._xlws.FILTER($A$5:$A$2214, $B$5:$B$2214 = Interactions!F3283)), "No Contacts"))</f>
        <v/>
      </c>
      <c r="D1080" t="str" cm="1">
        <f t="array" ref="D1080">IF($C1080&lt;&gt;"", _xlfn.TEXTSPLIT($C1080, ","), "")</f>
        <v/>
      </c>
    </row>
    <row r="1081" spans="1:4">
      <c r="A1081">
        <f>ContactsTable[[#This Row],[FULL NAME (FIRST, LAST)]]</f>
        <v>0</v>
      </c>
      <c r="B1081">
        <f>ContactsTable[[#This Row],[Organizations (DropDown)]]</f>
        <v>0</v>
      </c>
      <c r="C1081" t="str" cm="1">
        <f t="array" ref="C1081">IF(Interactions!F3284 = "", "", IFERROR(_xlfn.TEXTJOIN(",", TRUE, _xlfn._xlws.FILTER($A$5:$A$2214, $B$5:$B$2214 = Interactions!F3284)), "No Contacts"))</f>
        <v/>
      </c>
      <c r="D1081" t="str" cm="1">
        <f t="array" ref="D1081">IF($C1081&lt;&gt;"", _xlfn.TEXTSPLIT($C1081, ","), "")</f>
        <v/>
      </c>
    </row>
    <row r="1082" spans="1:4">
      <c r="A1082">
        <f>ContactsTable[[#This Row],[FULL NAME (FIRST, LAST)]]</f>
        <v>0</v>
      </c>
      <c r="B1082">
        <f>ContactsTable[[#This Row],[Organizations (DropDown)]]</f>
        <v>0</v>
      </c>
      <c r="C1082" t="str" cm="1">
        <f t="array" ref="C1082">IF(Interactions!F3285 = "", "", IFERROR(_xlfn.TEXTJOIN(",", TRUE, _xlfn._xlws.FILTER($A$5:$A$2214, $B$5:$B$2214 = Interactions!F3285)), "No Contacts"))</f>
        <v/>
      </c>
      <c r="D1082" t="str" cm="1">
        <f t="array" ref="D1082">IF($C1082&lt;&gt;"", _xlfn.TEXTSPLIT($C1082, ","), "")</f>
        <v/>
      </c>
    </row>
    <row r="1083" spans="1:4">
      <c r="A1083">
        <f>ContactsTable[[#This Row],[FULL NAME (FIRST, LAST)]]</f>
        <v>0</v>
      </c>
      <c r="B1083">
        <f>ContactsTable[[#This Row],[Organizations (DropDown)]]</f>
        <v>0</v>
      </c>
      <c r="C1083" t="str" cm="1">
        <f t="array" ref="C1083">IF(Interactions!F3286 = "", "", IFERROR(_xlfn.TEXTJOIN(",", TRUE, _xlfn._xlws.FILTER($A$5:$A$2214, $B$5:$B$2214 = Interactions!F3286)), "No Contacts"))</f>
        <v/>
      </c>
      <c r="D1083" t="str" cm="1">
        <f t="array" ref="D1083">IF($C1083&lt;&gt;"", _xlfn.TEXTSPLIT($C1083, ","), "")</f>
        <v/>
      </c>
    </row>
    <row r="1084" spans="1:4">
      <c r="A1084">
        <f>ContactsTable[[#This Row],[FULL NAME (FIRST, LAST)]]</f>
        <v>0</v>
      </c>
      <c r="B1084">
        <f>ContactsTable[[#This Row],[Organizations (DropDown)]]</f>
        <v>0</v>
      </c>
      <c r="C1084" t="str" cm="1">
        <f t="array" ref="C1084">IF(Interactions!F3287 = "", "", IFERROR(_xlfn.TEXTJOIN(",", TRUE, _xlfn._xlws.FILTER($A$5:$A$2214, $B$5:$B$2214 = Interactions!F3287)), "No Contacts"))</f>
        <v/>
      </c>
      <c r="D1084" t="str" cm="1">
        <f t="array" ref="D1084">IF($C1084&lt;&gt;"", _xlfn.TEXTSPLIT($C1084, ","), "")</f>
        <v/>
      </c>
    </row>
    <row r="1085" spans="1:4">
      <c r="A1085">
        <f>ContactsTable[[#This Row],[FULL NAME (FIRST, LAST)]]</f>
        <v>0</v>
      </c>
      <c r="B1085">
        <f>ContactsTable[[#This Row],[Organizations (DropDown)]]</f>
        <v>0</v>
      </c>
      <c r="C1085" t="str" cm="1">
        <f t="array" ref="C1085">IF(Interactions!F3288 = "", "", IFERROR(_xlfn.TEXTJOIN(",", TRUE, _xlfn._xlws.FILTER($A$5:$A$2214, $B$5:$B$2214 = Interactions!F3288)), "No Contacts"))</f>
        <v/>
      </c>
      <c r="D1085" t="str" cm="1">
        <f t="array" ref="D1085">IF($C1085&lt;&gt;"", _xlfn.TEXTSPLIT($C1085, ","), "")</f>
        <v/>
      </c>
    </row>
    <row r="1086" spans="1:4">
      <c r="A1086">
        <f>ContactsTable[[#This Row],[FULL NAME (FIRST, LAST)]]</f>
        <v>0</v>
      </c>
      <c r="B1086">
        <f>ContactsTable[[#This Row],[Organizations (DropDown)]]</f>
        <v>0</v>
      </c>
      <c r="C1086" t="str" cm="1">
        <f t="array" ref="C1086">IF(Interactions!F3289 = "", "", IFERROR(_xlfn.TEXTJOIN(",", TRUE, _xlfn._xlws.FILTER($A$5:$A$2214, $B$5:$B$2214 = Interactions!F3289)), "No Contacts"))</f>
        <v/>
      </c>
      <c r="D1086" t="str" cm="1">
        <f t="array" ref="D1086">IF($C1086&lt;&gt;"", _xlfn.TEXTSPLIT($C1086, ","), "")</f>
        <v/>
      </c>
    </row>
    <row r="1087" spans="1:4">
      <c r="A1087">
        <f>ContactsTable[[#This Row],[FULL NAME (FIRST, LAST)]]</f>
        <v>0</v>
      </c>
      <c r="B1087">
        <f>ContactsTable[[#This Row],[Organizations (DropDown)]]</f>
        <v>0</v>
      </c>
      <c r="C1087" t="str" cm="1">
        <f t="array" ref="C1087">IF(Interactions!F3290 = "", "", IFERROR(_xlfn.TEXTJOIN(",", TRUE, _xlfn._xlws.FILTER($A$5:$A$2214, $B$5:$B$2214 = Interactions!F3290)), "No Contacts"))</f>
        <v/>
      </c>
      <c r="D1087" t="str" cm="1">
        <f t="array" ref="D1087">IF($C1087&lt;&gt;"", _xlfn.TEXTSPLIT($C1087, ","), "")</f>
        <v/>
      </c>
    </row>
    <row r="1088" spans="1:4">
      <c r="A1088">
        <f>ContactsTable[[#This Row],[FULL NAME (FIRST, LAST)]]</f>
        <v>0</v>
      </c>
      <c r="B1088">
        <f>ContactsTable[[#This Row],[Organizations (DropDown)]]</f>
        <v>0</v>
      </c>
      <c r="C1088" t="str" cm="1">
        <f t="array" ref="C1088">IF(Interactions!F3291 = "", "", IFERROR(_xlfn.TEXTJOIN(",", TRUE, _xlfn._xlws.FILTER($A$5:$A$2214, $B$5:$B$2214 = Interactions!F3291)), "No Contacts"))</f>
        <v/>
      </c>
      <c r="D1088" t="str" cm="1">
        <f t="array" ref="D1088">IF($C1088&lt;&gt;"", _xlfn.TEXTSPLIT($C1088, ","), "")</f>
        <v/>
      </c>
    </row>
    <row r="1089" spans="1:4">
      <c r="A1089">
        <f>ContactsTable[[#This Row],[FULL NAME (FIRST, LAST)]]</f>
        <v>0</v>
      </c>
      <c r="B1089">
        <f>ContactsTable[[#This Row],[Organizations (DropDown)]]</f>
        <v>0</v>
      </c>
      <c r="C1089" t="str" cm="1">
        <f t="array" ref="C1089">IF(Interactions!F3292 = "", "", IFERROR(_xlfn.TEXTJOIN(",", TRUE, _xlfn._xlws.FILTER($A$5:$A$2214, $B$5:$B$2214 = Interactions!F3292)), "No Contacts"))</f>
        <v/>
      </c>
      <c r="D1089" t="str" cm="1">
        <f t="array" ref="D1089">IF($C1089&lt;&gt;"", _xlfn.TEXTSPLIT($C1089, ","), "")</f>
        <v/>
      </c>
    </row>
    <row r="1090" spans="1:4">
      <c r="A1090">
        <f>ContactsTable[[#This Row],[FULL NAME (FIRST, LAST)]]</f>
        <v>0</v>
      </c>
      <c r="B1090">
        <f>ContactsTable[[#This Row],[Organizations (DropDown)]]</f>
        <v>0</v>
      </c>
      <c r="C1090" t="str" cm="1">
        <f t="array" ref="C1090">IF(Interactions!F3293 = "", "", IFERROR(_xlfn.TEXTJOIN(",", TRUE, _xlfn._xlws.FILTER($A$5:$A$2214, $B$5:$B$2214 = Interactions!F3293)), "No Contacts"))</f>
        <v/>
      </c>
      <c r="D1090" t="str" cm="1">
        <f t="array" ref="D1090">IF($C1090&lt;&gt;"", _xlfn.TEXTSPLIT($C1090, ","), "")</f>
        <v/>
      </c>
    </row>
    <row r="1091" spans="1:4">
      <c r="A1091">
        <f>ContactsTable[[#This Row],[FULL NAME (FIRST, LAST)]]</f>
        <v>0</v>
      </c>
      <c r="B1091">
        <f>ContactsTable[[#This Row],[Organizations (DropDown)]]</f>
        <v>0</v>
      </c>
      <c r="C1091" t="str" cm="1">
        <f t="array" ref="C1091">IF(Interactions!F3294 = "", "", IFERROR(_xlfn.TEXTJOIN(",", TRUE, _xlfn._xlws.FILTER($A$5:$A$2214, $B$5:$B$2214 = Interactions!F3294)), "No Contacts"))</f>
        <v/>
      </c>
      <c r="D1091" t="str" cm="1">
        <f t="array" ref="D1091">IF($C1091&lt;&gt;"", _xlfn.TEXTSPLIT($C1091, ","), "")</f>
        <v/>
      </c>
    </row>
    <row r="1092" spans="1:4">
      <c r="A1092">
        <f>ContactsTable[[#This Row],[FULL NAME (FIRST, LAST)]]</f>
        <v>0</v>
      </c>
      <c r="B1092">
        <f>ContactsTable[[#This Row],[Organizations (DropDown)]]</f>
        <v>0</v>
      </c>
      <c r="C1092" t="str" cm="1">
        <f t="array" ref="C1092">IF(Interactions!F3295 = "", "", IFERROR(_xlfn.TEXTJOIN(",", TRUE, _xlfn._xlws.FILTER($A$5:$A$2214, $B$5:$B$2214 = Interactions!F3295)), "No Contacts"))</f>
        <v/>
      </c>
      <c r="D1092" t="str" cm="1">
        <f t="array" ref="D1092">IF($C1092&lt;&gt;"", _xlfn.TEXTSPLIT($C1092, ","), "")</f>
        <v/>
      </c>
    </row>
    <row r="1093" spans="1:4">
      <c r="A1093">
        <f>ContactsTable[[#This Row],[FULL NAME (FIRST, LAST)]]</f>
        <v>0</v>
      </c>
      <c r="B1093">
        <f>ContactsTable[[#This Row],[Organizations (DropDown)]]</f>
        <v>0</v>
      </c>
      <c r="C1093" t="str" cm="1">
        <f t="array" ref="C1093">IF(Interactions!F3296 = "", "", IFERROR(_xlfn.TEXTJOIN(",", TRUE, _xlfn._xlws.FILTER($A$5:$A$2214, $B$5:$B$2214 = Interactions!F3296)), "No Contacts"))</f>
        <v/>
      </c>
      <c r="D1093" t="str" cm="1">
        <f t="array" ref="D1093">IF($C1093&lt;&gt;"", _xlfn.TEXTSPLIT($C1093, ","), "")</f>
        <v/>
      </c>
    </row>
    <row r="1094" spans="1:4">
      <c r="A1094">
        <f>ContactsTable[[#This Row],[FULL NAME (FIRST, LAST)]]</f>
        <v>0</v>
      </c>
      <c r="B1094">
        <f>ContactsTable[[#This Row],[Organizations (DropDown)]]</f>
        <v>0</v>
      </c>
      <c r="C1094" t="str" cm="1">
        <f t="array" ref="C1094">IF(Interactions!F3297 = "", "", IFERROR(_xlfn.TEXTJOIN(",", TRUE, _xlfn._xlws.FILTER($A$5:$A$2214, $B$5:$B$2214 = Interactions!F3297)), "No Contacts"))</f>
        <v/>
      </c>
      <c r="D1094" t="str" cm="1">
        <f t="array" ref="D1094">IF($C1094&lt;&gt;"", _xlfn.TEXTSPLIT($C1094, ","), "")</f>
        <v/>
      </c>
    </row>
    <row r="1095" spans="1:4">
      <c r="A1095">
        <f>ContactsTable[[#This Row],[FULL NAME (FIRST, LAST)]]</f>
        <v>0</v>
      </c>
      <c r="B1095">
        <f>ContactsTable[[#This Row],[Organizations (DropDown)]]</f>
        <v>0</v>
      </c>
      <c r="C1095" t="str" cm="1">
        <f t="array" ref="C1095">IF(Interactions!F3298 = "", "", IFERROR(_xlfn.TEXTJOIN(",", TRUE, _xlfn._xlws.FILTER($A$5:$A$2214, $B$5:$B$2214 = Interactions!F3298)), "No Contacts"))</f>
        <v/>
      </c>
      <c r="D1095" t="str" cm="1">
        <f t="array" ref="D1095">IF($C1095&lt;&gt;"", _xlfn.TEXTSPLIT($C1095, ","), "")</f>
        <v/>
      </c>
    </row>
    <row r="1096" spans="1:4">
      <c r="A1096">
        <f>ContactsTable[[#This Row],[FULL NAME (FIRST, LAST)]]</f>
        <v>0</v>
      </c>
      <c r="B1096">
        <f>ContactsTable[[#This Row],[Organizations (DropDown)]]</f>
        <v>0</v>
      </c>
      <c r="C1096" t="str" cm="1">
        <f t="array" ref="C1096">IF(Interactions!F3299 = "", "", IFERROR(_xlfn.TEXTJOIN(",", TRUE, _xlfn._xlws.FILTER($A$5:$A$2214, $B$5:$B$2214 = Interactions!F3299)), "No Contacts"))</f>
        <v/>
      </c>
      <c r="D1096" t="str" cm="1">
        <f t="array" ref="D1096">IF($C1096&lt;&gt;"", _xlfn.TEXTSPLIT($C1096, ","), "")</f>
        <v/>
      </c>
    </row>
    <row r="1097" spans="1:4">
      <c r="A1097">
        <f>ContactsTable[[#This Row],[FULL NAME (FIRST, LAST)]]</f>
        <v>0</v>
      </c>
      <c r="B1097">
        <f>ContactsTable[[#This Row],[Organizations (DropDown)]]</f>
        <v>0</v>
      </c>
      <c r="C1097" t="str" cm="1">
        <f t="array" ref="C1097">IF(Interactions!F3300 = "", "", IFERROR(_xlfn.TEXTJOIN(",", TRUE, _xlfn._xlws.FILTER($A$5:$A$2214, $B$5:$B$2214 = Interactions!F3300)), "No Contacts"))</f>
        <v/>
      </c>
      <c r="D1097" t="str" cm="1">
        <f t="array" ref="D1097">IF($C1097&lt;&gt;"", _xlfn.TEXTSPLIT($C1097, ","), "")</f>
        <v/>
      </c>
    </row>
    <row r="1098" spans="1:4">
      <c r="A1098">
        <f>ContactsTable[[#This Row],[FULL NAME (FIRST, LAST)]]</f>
        <v>0</v>
      </c>
      <c r="B1098">
        <f>ContactsTable[[#This Row],[Organizations (DropDown)]]</f>
        <v>0</v>
      </c>
      <c r="C1098" t="str" cm="1">
        <f t="array" ref="C1098">IF(Interactions!F3301 = "", "", IFERROR(_xlfn.TEXTJOIN(",", TRUE, _xlfn._xlws.FILTER($A$5:$A$2214, $B$5:$B$2214 = Interactions!F3301)), "No Contacts"))</f>
        <v/>
      </c>
      <c r="D1098" t="str" cm="1">
        <f t="array" ref="D1098">IF($C1098&lt;&gt;"", _xlfn.TEXTSPLIT($C1098, ","), "")</f>
        <v/>
      </c>
    </row>
    <row r="1099" spans="1:4">
      <c r="A1099">
        <f>ContactsTable[[#This Row],[FULL NAME (FIRST, LAST)]]</f>
        <v>0</v>
      </c>
      <c r="B1099">
        <f>ContactsTable[[#This Row],[Organizations (DropDown)]]</f>
        <v>0</v>
      </c>
      <c r="C1099" t="str" cm="1">
        <f t="array" ref="C1099">IF(Interactions!F3302 = "", "", IFERROR(_xlfn.TEXTJOIN(",", TRUE, _xlfn._xlws.FILTER($A$5:$A$2214, $B$5:$B$2214 = Interactions!F3302)), "No Contacts"))</f>
        <v/>
      </c>
      <c r="D1099" t="str" cm="1">
        <f t="array" ref="D1099">IF($C1099&lt;&gt;"", _xlfn.TEXTSPLIT($C1099, ","), "")</f>
        <v/>
      </c>
    </row>
    <row r="1100" spans="1:4">
      <c r="A1100">
        <f>ContactsTable[[#This Row],[FULL NAME (FIRST, LAST)]]</f>
        <v>0</v>
      </c>
      <c r="B1100">
        <f>ContactsTable[[#This Row],[Organizations (DropDown)]]</f>
        <v>0</v>
      </c>
      <c r="C1100" t="str" cm="1">
        <f t="array" ref="C1100">IF(Interactions!F3303 = "", "", IFERROR(_xlfn.TEXTJOIN(",", TRUE, _xlfn._xlws.FILTER($A$5:$A$2214, $B$5:$B$2214 = Interactions!F3303)), "No Contacts"))</f>
        <v/>
      </c>
      <c r="D1100" t="str" cm="1">
        <f t="array" ref="D1100">IF($C1100&lt;&gt;"", _xlfn.TEXTSPLIT($C1100, ","), "")</f>
        <v/>
      </c>
    </row>
    <row r="1101" spans="1:4">
      <c r="A1101">
        <f>ContactsTable[[#This Row],[FULL NAME (FIRST, LAST)]]</f>
        <v>0</v>
      </c>
      <c r="B1101">
        <f>ContactsTable[[#This Row],[Organizations (DropDown)]]</f>
        <v>0</v>
      </c>
      <c r="C1101" t="str" cm="1">
        <f t="array" ref="C1101">IF(Interactions!F3304 = "", "", IFERROR(_xlfn.TEXTJOIN(",", TRUE, _xlfn._xlws.FILTER($A$5:$A$2214, $B$5:$B$2214 = Interactions!F3304)), "No Contacts"))</f>
        <v/>
      </c>
      <c r="D1101" t="str" cm="1">
        <f t="array" ref="D1101">IF($C1101&lt;&gt;"", _xlfn.TEXTSPLIT($C1101, ","), "")</f>
        <v/>
      </c>
    </row>
    <row r="1102" spans="1:4">
      <c r="A1102">
        <f>ContactsTable[[#This Row],[FULL NAME (FIRST, LAST)]]</f>
        <v>0</v>
      </c>
      <c r="B1102">
        <f>ContactsTable[[#This Row],[Organizations (DropDown)]]</f>
        <v>0</v>
      </c>
      <c r="C1102" t="str" cm="1">
        <f t="array" ref="C1102">IF(Interactions!F3305 = "", "", IFERROR(_xlfn.TEXTJOIN(",", TRUE, _xlfn._xlws.FILTER($A$5:$A$2214, $B$5:$B$2214 = Interactions!F3305)), "No Contacts"))</f>
        <v/>
      </c>
      <c r="D1102" t="str" cm="1">
        <f t="array" ref="D1102">IF($C1102&lt;&gt;"", _xlfn.TEXTSPLIT($C1102, ","), "")</f>
        <v/>
      </c>
    </row>
    <row r="1103" spans="1:4">
      <c r="A1103">
        <f>ContactsTable[[#This Row],[FULL NAME (FIRST, LAST)]]</f>
        <v>0</v>
      </c>
      <c r="B1103">
        <f>ContactsTable[[#This Row],[Organizations (DropDown)]]</f>
        <v>0</v>
      </c>
      <c r="C1103" t="str" cm="1">
        <f t="array" ref="C1103">IF(Interactions!F3306 = "", "", IFERROR(_xlfn.TEXTJOIN(",", TRUE, _xlfn._xlws.FILTER($A$5:$A$2214, $B$5:$B$2214 = Interactions!F3306)), "No Contacts"))</f>
        <v/>
      </c>
      <c r="D1103" t="str" cm="1">
        <f t="array" ref="D1103">IF($C1103&lt;&gt;"", _xlfn.TEXTSPLIT($C1103, ","), "")</f>
        <v/>
      </c>
    </row>
    <row r="1104" spans="1:4">
      <c r="A1104">
        <f>ContactsTable[[#This Row],[FULL NAME (FIRST, LAST)]]</f>
        <v>0</v>
      </c>
      <c r="B1104">
        <f>ContactsTable[[#This Row],[Organizations (DropDown)]]</f>
        <v>0</v>
      </c>
      <c r="C1104" t="str" cm="1">
        <f t="array" ref="C1104">IF(Interactions!F3307 = "", "", IFERROR(_xlfn.TEXTJOIN(",", TRUE, _xlfn._xlws.FILTER($A$5:$A$2214, $B$5:$B$2214 = Interactions!F3307)), "No Contacts"))</f>
        <v/>
      </c>
      <c r="D1104" t="str" cm="1">
        <f t="array" ref="D1104">IF($C1104&lt;&gt;"", _xlfn.TEXTSPLIT($C1104, ","), "")</f>
        <v/>
      </c>
    </row>
    <row r="1105" spans="1:4">
      <c r="A1105">
        <f>ContactsTable[[#This Row],[FULL NAME (FIRST, LAST)]]</f>
        <v>0</v>
      </c>
      <c r="B1105">
        <f>ContactsTable[[#This Row],[Organizations (DropDown)]]</f>
        <v>0</v>
      </c>
      <c r="C1105" t="str" cm="1">
        <f t="array" ref="C1105">IF(Interactions!F3308 = "", "", IFERROR(_xlfn.TEXTJOIN(",", TRUE, _xlfn._xlws.FILTER($A$5:$A$2214, $B$5:$B$2214 = Interactions!F3308)), "No Contacts"))</f>
        <v/>
      </c>
      <c r="D1105" t="str" cm="1">
        <f t="array" ref="D1105">IF($C1105&lt;&gt;"", _xlfn.TEXTSPLIT($C1105, ","), "")</f>
        <v/>
      </c>
    </row>
    <row r="1106" spans="1:4">
      <c r="A1106">
        <f>ContactsTable[[#This Row],[FULL NAME (FIRST, LAST)]]</f>
        <v>0</v>
      </c>
      <c r="B1106">
        <f>ContactsTable[[#This Row],[Organizations (DropDown)]]</f>
        <v>0</v>
      </c>
      <c r="C1106" t="str" cm="1">
        <f t="array" ref="C1106">IF(Interactions!F3309 = "", "", IFERROR(_xlfn.TEXTJOIN(",", TRUE, _xlfn._xlws.FILTER($A$5:$A$2214, $B$5:$B$2214 = Interactions!F3309)), "No Contacts"))</f>
        <v/>
      </c>
      <c r="D1106" t="str" cm="1">
        <f t="array" ref="D1106">IF($C1106&lt;&gt;"", _xlfn.TEXTSPLIT($C1106, ","), "")</f>
        <v/>
      </c>
    </row>
    <row r="1107" spans="1:4">
      <c r="A1107">
        <f>ContactsTable[[#This Row],[FULL NAME (FIRST, LAST)]]</f>
        <v>0</v>
      </c>
      <c r="B1107">
        <f>ContactsTable[[#This Row],[Organizations (DropDown)]]</f>
        <v>0</v>
      </c>
      <c r="C1107" t="str" cm="1">
        <f t="array" ref="C1107">IF(Interactions!F3310 = "", "", IFERROR(_xlfn.TEXTJOIN(",", TRUE, _xlfn._xlws.FILTER($A$5:$A$2214, $B$5:$B$2214 = Interactions!F3310)), "No Contacts"))</f>
        <v/>
      </c>
      <c r="D1107" t="str" cm="1">
        <f t="array" ref="D1107">IF($C1107&lt;&gt;"", _xlfn.TEXTSPLIT($C1107, ","), "")</f>
        <v/>
      </c>
    </row>
    <row r="1108" spans="1:4">
      <c r="A1108">
        <f>ContactsTable[[#This Row],[FULL NAME (FIRST, LAST)]]</f>
        <v>0</v>
      </c>
      <c r="B1108">
        <f>ContactsTable[[#This Row],[Organizations (DropDown)]]</f>
        <v>0</v>
      </c>
      <c r="C1108" t="str" cm="1">
        <f t="array" ref="C1108">IF(Interactions!F3311 = "", "", IFERROR(_xlfn.TEXTJOIN(",", TRUE, _xlfn._xlws.FILTER($A$5:$A$2214, $B$5:$B$2214 = Interactions!F3311)), "No Contacts"))</f>
        <v/>
      </c>
      <c r="D1108" t="str" cm="1">
        <f t="array" ref="D1108">IF($C1108&lt;&gt;"", _xlfn.TEXTSPLIT($C1108, ","), "")</f>
        <v/>
      </c>
    </row>
    <row r="1109" spans="1:4">
      <c r="A1109">
        <f>ContactsTable[[#This Row],[FULL NAME (FIRST, LAST)]]</f>
        <v>0</v>
      </c>
      <c r="B1109">
        <f>ContactsTable[[#This Row],[Organizations (DropDown)]]</f>
        <v>0</v>
      </c>
      <c r="C1109" t="str" cm="1">
        <f t="array" ref="C1109">IF(Interactions!F3312 = "", "", IFERROR(_xlfn.TEXTJOIN(",", TRUE, _xlfn._xlws.FILTER($A$5:$A$2214, $B$5:$B$2214 = Interactions!F3312)), "No Contacts"))</f>
        <v/>
      </c>
      <c r="D1109" t="str" cm="1">
        <f t="array" ref="D1109">IF($C1109&lt;&gt;"", _xlfn.TEXTSPLIT($C1109, ","), "")</f>
        <v/>
      </c>
    </row>
    <row r="1110" spans="1:4">
      <c r="A1110">
        <f>ContactsTable[[#This Row],[FULL NAME (FIRST, LAST)]]</f>
        <v>0</v>
      </c>
      <c r="B1110">
        <f>ContactsTable[[#This Row],[Organizations (DropDown)]]</f>
        <v>0</v>
      </c>
      <c r="C1110" t="str" cm="1">
        <f t="array" ref="C1110">IF(Interactions!F3313 = "", "", IFERROR(_xlfn.TEXTJOIN(",", TRUE, _xlfn._xlws.FILTER($A$5:$A$2214, $B$5:$B$2214 = Interactions!F3313)), "No Contacts"))</f>
        <v/>
      </c>
      <c r="D1110" t="str" cm="1">
        <f t="array" ref="D1110">IF($C1110&lt;&gt;"", _xlfn.TEXTSPLIT($C1110, ","), "")</f>
        <v/>
      </c>
    </row>
    <row r="1111" spans="1:4">
      <c r="A1111">
        <f>ContactsTable[[#This Row],[FULL NAME (FIRST, LAST)]]</f>
        <v>0</v>
      </c>
      <c r="B1111">
        <f>ContactsTable[[#This Row],[Organizations (DropDown)]]</f>
        <v>0</v>
      </c>
      <c r="C1111" t="str" cm="1">
        <f t="array" ref="C1111">IF(Interactions!F3314 = "", "", IFERROR(_xlfn.TEXTJOIN(",", TRUE, _xlfn._xlws.FILTER($A$5:$A$2214, $B$5:$B$2214 = Interactions!F3314)), "No Contacts"))</f>
        <v/>
      </c>
      <c r="D1111" t="str" cm="1">
        <f t="array" ref="D1111">IF($C1111&lt;&gt;"", _xlfn.TEXTSPLIT($C1111, ","), "")</f>
        <v/>
      </c>
    </row>
    <row r="1112" spans="1:4">
      <c r="A1112">
        <f>ContactsTable[[#This Row],[FULL NAME (FIRST, LAST)]]</f>
        <v>0</v>
      </c>
      <c r="B1112">
        <f>ContactsTable[[#This Row],[Organizations (DropDown)]]</f>
        <v>0</v>
      </c>
      <c r="C1112" t="str" cm="1">
        <f t="array" ref="C1112">IF(Interactions!F3315 = "", "", IFERROR(_xlfn.TEXTJOIN(",", TRUE, _xlfn._xlws.FILTER($A$5:$A$2214, $B$5:$B$2214 = Interactions!F3315)), "No Contacts"))</f>
        <v/>
      </c>
      <c r="D1112" t="str" cm="1">
        <f t="array" ref="D1112">IF($C1112&lt;&gt;"", _xlfn.TEXTSPLIT($C1112, ","), "")</f>
        <v/>
      </c>
    </row>
    <row r="1113" spans="1:4">
      <c r="A1113">
        <f>ContactsTable[[#This Row],[FULL NAME (FIRST, LAST)]]</f>
        <v>0</v>
      </c>
      <c r="B1113">
        <f>ContactsTable[[#This Row],[Organizations (DropDown)]]</f>
        <v>0</v>
      </c>
      <c r="C1113" t="str" cm="1">
        <f t="array" ref="C1113">IF(Interactions!F3316 = "", "", IFERROR(_xlfn.TEXTJOIN(",", TRUE, _xlfn._xlws.FILTER($A$5:$A$2214, $B$5:$B$2214 = Interactions!F3316)), "No Contacts"))</f>
        <v/>
      </c>
      <c r="D1113" t="str" cm="1">
        <f t="array" ref="D1113">IF($C1113&lt;&gt;"", _xlfn.TEXTSPLIT($C1113, ","), "")</f>
        <v/>
      </c>
    </row>
    <row r="1114" spans="1:4">
      <c r="A1114">
        <f>ContactsTable[[#This Row],[FULL NAME (FIRST, LAST)]]</f>
        <v>0</v>
      </c>
      <c r="B1114">
        <f>ContactsTable[[#This Row],[Organizations (DropDown)]]</f>
        <v>0</v>
      </c>
      <c r="C1114" t="str" cm="1">
        <f t="array" ref="C1114">IF(Interactions!F3317 = "", "", IFERROR(_xlfn.TEXTJOIN(",", TRUE, _xlfn._xlws.FILTER($A$5:$A$2214, $B$5:$B$2214 = Interactions!F3317)), "No Contacts"))</f>
        <v/>
      </c>
      <c r="D1114" t="str" cm="1">
        <f t="array" ref="D1114">IF($C1114&lt;&gt;"", _xlfn.TEXTSPLIT($C1114, ","), "")</f>
        <v/>
      </c>
    </row>
    <row r="1115" spans="1:4">
      <c r="A1115">
        <f>ContactsTable[[#This Row],[FULL NAME (FIRST, LAST)]]</f>
        <v>0</v>
      </c>
      <c r="B1115">
        <f>ContactsTable[[#This Row],[Organizations (DropDown)]]</f>
        <v>0</v>
      </c>
      <c r="C1115" t="str" cm="1">
        <f t="array" ref="C1115">IF(Interactions!F3318 = "", "", IFERROR(_xlfn.TEXTJOIN(",", TRUE, _xlfn._xlws.FILTER($A$5:$A$2214, $B$5:$B$2214 = Interactions!F3318)), "No Contacts"))</f>
        <v/>
      </c>
      <c r="D1115" t="str" cm="1">
        <f t="array" ref="D1115">IF($C1115&lt;&gt;"", _xlfn.TEXTSPLIT($C1115, ","), "")</f>
        <v/>
      </c>
    </row>
    <row r="1116" spans="1:4">
      <c r="A1116">
        <f>ContactsTable[[#This Row],[FULL NAME (FIRST, LAST)]]</f>
        <v>0</v>
      </c>
      <c r="B1116">
        <f>ContactsTable[[#This Row],[Organizations (DropDown)]]</f>
        <v>0</v>
      </c>
      <c r="C1116" t="str" cm="1">
        <f t="array" ref="C1116">IF(Interactions!F3319 = "", "", IFERROR(_xlfn.TEXTJOIN(",", TRUE, _xlfn._xlws.FILTER($A$5:$A$2214, $B$5:$B$2214 = Interactions!F3319)), "No Contacts"))</f>
        <v/>
      </c>
      <c r="D1116" t="str" cm="1">
        <f t="array" ref="D1116">IF($C1116&lt;&gt;"", _xlfn.TEXTSPLIT($C1116, ","), "")</f>
        <v/>
      </c>
    </row>
    <row r="1117" spans="1:4">
      <c r="A1117">
        <f>ContactsTable[[#This Row],[FULL NAME (FIRST, LAST)]]</f>
        <v>0</v>
      </c>
      <c r="B1117">
        <f>ContactsTable[[#This Row],[Organizations (DropDown)]]</f>
        <v>0</v>
      </c>
      <c r="C1117" t="str" cm="1">
        <f t="array" ref="C1117">IF(Interactions!F3320 = "", "", IFERROR(_xlfn.TEXTJOIN(",", TRUE, _xlfn._xlws.FILTER($A$5:$A$2214, $B$5:$B$2214 = Interactions!F3320)), "No Contacts"))</f>
        <v/>
      </c>
      <c r="D1117" t="str" cm="1">
        <f t="array" ref="D1117">IF($C1117&lt;&gt;"", _xlfn.TEXTSPLIT($C1117, ","), "")</f>
        <v/>
      </c>
    </row>
    <row r="1118" spans="1:4">
      <c r="A1118">
        <f>ContactsTable[[#This Row],[FULL NAME (FIRST, LAST)]]</f>
        <v>0</v>
      </c>
      <c r="B1118">
        <f>ContactsTable[[#This Row],[Organizations (DropDown)]]</f>
        <v>0</v>
      </c>
      <c r="C1118" t="str" cm="1">
        <f t="array" ref="C1118">IF(Interactions!F3321 = "", "", IFERROR(_xlfn.TEXTJOIN(",", TRUE, _xlfn._xlws.FILTER($A$5:$A$2214, $B$5:$B$2214 = Interactions!F3321)), "No Contacts"))</f>
        <v/>
      </c>
      <c r="D1118" t="str" cm="1">
        <f t="array" ref="D1118">IF($C1118&lt;&gt;"", _xlfn.TEXTSPLIT($C1118, ","), "")</f>
        <v/>
      </c>
    </row>
    <row r="1119" spans="1:4">
      <c r="A1119">
        <f>ContactsTable[[#This Row],[FULL NAME (FIRST, LAST)]]</f>
        <v>0</v>
      </c>
      <c r="B1119">
        <f>ContactsTable[[#This Row],[Organizations (DropDown)]]</f>
        <v>0</v>
      </c>
      <c r="C1119" t="str" cm="1">
        <f t="array" ref="C1119">IF(Interactions!F3322 = "", "", IFERROR(_xlfn.TEXTJOIN(",", TRUE, _xlfn._xlws.FILTER($A$5:$A$2214, $B$5:$B$2214 = Interactions!F3322)), "No Contacts"))</f>
        <v/>
      </c>
      <c r="D1119" t="str" cm="1">
        <f t="array" ref="D1119">IF($C1119&lt;&gt;"", _xlfn.TEXTSPLIT($C1119, ","), "")</f>
        <v/>
      </c>
    </row>
    <row r="1120" spans="1:4">
      <c r="A1120">
        <f>ContactsTable[[#This Row],[FULL NAME (FIRST, LAST)]]</f>
        <v>0</v>
      </c>
      <c r="B1120">
        <f>ContactsTable[[#This Row],[Organizations (DropDown)]]</f>
        <v>0</v>
      </c>
      <c r="C1120" t="str" cm="1">
        <f t="array" ref="C1120">IF(Interactions!F3323 = "", "", IFERROR(_xlfn.TEXTJOIN(",", TRUE, _xlfn._xlws.FILTER($A$5:$A$2214, $B$5:$B$2214 = Interactions!F3323)), "No Contacts"))</f>
        <v/>
      </c>
      <c r="D1120" t="str" cm="1">
        <f t="array" ref="D1120">IF($C1120&lt;&gt;"", _xlfn.TEXTSPLIT($C1120, ","), "")</f>
        <v/>
      </c>
    </row>
    <row r="1121" spans="1:4">
      <c r="A1121">
        <f>ContactsTable[[#This Row],[FULL NAME (FIRST, LAST)]]</f>
        <v>0</v>
      </c>
      <c r="B1121">
        <f>ContactsTable[[#This Row],[Organizations (DropDown)]]</f>
        <v>0</v>
      </c>
      <c r="C1121" t="str" cm="1">
        <f t="array" ref="C1121">IF(Interactions!F3324 = "", "", IFERROR(_xlfn.TEXTJOIN(",", TRUE, _xlfn._xlws.FILTER($A$5:$A$2214, $B$5:$B$2214 = Interactions!F3324)), "No Contacts"))</f>
        <v/>
      </c>
      <c r="D1121" t="str" cm="1">
        <f t="array" ref="D1121">IF($C1121&lt;&gt;"", _xlfn.TEXTSPLIT($C1121, ","), "")</f>
        <v/>
      </c>
    </row>
    <row r="1122" spans="1:4">
      <c r="A1122">
        <f>ContactsTable[[#This Row],[FULL NAME (FIRST, LAST)]]</f>
        <v>0</v>
      </c>
      <c r="B1122">
        <f>ContactsTable[[#This Row],[Organizations (DropDown)]]</f>
        <v>0</v>
      </c>
      <c r="C1122" t="str" cm="1">
        <f t="array" ref="C1122">IF(Interactions!F3325 = "", "", IFERROR(_xlfn.TEXTJOIN(",", TRUE, _xlfn._xlws.FILTER($A$5:$A$2214, $B$5:$B$2214 = Interactions!F3325)), "No Contacts"))</f>
        <v/>
      </c>
      <c r="D1122" t="str" cm="1">
        <f t="array" ref="D1122">IF($C1122&lt;&gt;"", _xlfn.TEXTSPLIT($C1122, ","), "")</f>
        <v/>
      </c>
    </row>
    <row r="1123" spans="1:4">
      <c r="A1123">
        <f>ContactsTable[[#This Row],[FULL NAME (FIRST, LAST)]]</f>
        <v>0</v>
      </c>
      <c r="B1123">
        <f>ContactsTable[[#This Row],[Organizations (DropDown)]]</f>
        <v>0</v>
      </c>
      <c r="C1123" t="str" cm="1">
        <f t="array" ref="C1123">IF(Interactions!F3326 = "", "", IFERROR(_xlfn.TEXTJOIN(",", TRUE, _xlfn._xlws.FILTER($A$5:$A$2214, $B$5:$B$2214 = Interactions!F3326)), "No Contacts"))</f>
        <v/>
      </c>
      <c r="D1123" t="str" cm="1">
        <f t="array" ref="D1123">IF($C1123&lt;&gt;"", _xlfn.TEXTSPLIT($C1123, ","), "")</f>
        <v/>
      </c>
    </row>
    <row r="1124" spans="1:4">
      <c r="A1124">
        <f>ContactsTable[[#This Row],[FULL NAME (FIRST, LAST)]]</f>
        <v>0</v>
      </c>
      <c r="B1124">
        <f>ContactsTable[[#This Row],[Organizations (DropDown)]]</f>
        <v>0</v>
      </c>
      <c r="C1124" t="str" cm="1">
        <f t="array" ref="C1124">IF(Interactions!F3327 = "", "", IFERROR(_xlfn.TEXTJOIN(",", TRUE, _xlfn._xlws.FILTER($A$5:$A$2214, $B$5:$B$2214 = Interactions!F3327)), "No Contacts"))</f>
        <v/>
      </c>
      <c r="D1124" t="str" cm="1">
        <f t="array" ref="D1124">IF($C1124&lt;&gt;"", _xlfn.TEXTSPLIT($C1124, ","), "")</f>
        <v/>
      </c>
    </row>
    <row r="1125" spans="1:4">
      <c r="A1125">
        <f>ContactsTable[[#This Row],[FULL NAME (FIRST, LAST)]]</f>
        <v>0</v>
      </c>
      <c r="B1125">
        <f>ContactsTable[[#This Row],[Organizations (DropDown)]]</f>
        <v>0</v>
      </c>
      <c r="C1125" t="str" cm="1">
        <f t="array" ref="C1125">IF(Interactions!F3328 = "", "", IFERROR(_xlfn.TEXTJOIN(",", TRUE, _xlfn._xlws.FILTER($A$5:$A$2214, $B$5:$B$2214 = Interactions!F3328)), "No Contacts"))</f>
        <v/>
      </c>
      <c r="D1125" t="str" cm="1">
        <f t="array" ref="D1125">IF($C1125&lt;&gt;"", _xlfn.TEXTSPLIT($C1125, ","), "")</f>
        <v/>
      </c>
    </row>
    <row r="1126" spans="1:4">
      <c r="A1126">
        <f>ContactsTable[[#This Row],[FULL NAME (FIRST, LAST)]]</f>
        <v>0</v>
      </c>
      <c r="B1126">
        <f>ContactsTable[[#This Row],[Organizations (DropDown)]]</f>
        <v>0</v>
      </c>
      <c r="C1126" t="str" cm="1">
        <f t="array" ref="C1126">IF(Interactions!F3329 = "", "", IFERROR(_xlfn.TEXTJOIN(",", TRUE, _xlfn._xlws.FILTER($A$5:$A$2214, $B$5:$B$2214 = Interactions!F3329)), "No Contacts"))</f>
        <v/>
      </c>
      <c r="D1126" t="str" cm="1">
        <f t="array" ref="D1126">IF($C1126&lt;&gt;"", _xlfn.TEXTSPLIT($C1126, ","), "")</f>
        <v/>
      </c>
    </row>
    <row r="1127" spans="1:4">
      <c r="A1127">
        <f>ContactsTable[[#This Row],[FULL NAME (FIRST, LAST)]]</f>
        <v>0</v>
      </c>
      <c r="B1127">
        <f>ContactsTable[[#This Row],[Organizations (DropDown)]]</f>
        <v>0</v>
      </c>
      <c r="C1127" t="str" cm="1">
        <f t="array" ref="C1127">IF(Interactions!F3330 = "", "", IFERROR(_xlfn.TEXTJOIN(",", TRUE, _xlfn._xlws.FILTER($A$5:$A$2214, $B$5:$B$2214 = Interactions!F3330)), "No Contacts"))</f>
        <v/>
      </c>
      <c r="D1127" t="str" cm="1">
        <f t="array" ref="D1127">IF($C1127&lt;&gt;"", _xlfn.TEXTSPLIT($C1127, ","), "")</f>
        <v/>
      </c>
    </row>
    <row r="1128" spans="1:4">
      <c r="A1128">
        <f>ContactsTable[[#This Row],[FULL NAME (FIRST, LAST)]]</f>
        <v>0</v>
      </c>
      <c r="B1128">
        <f>ContactsTable[[#This Row],[Organizations (DropDown)]]</f>
        <v>0</v>
      </c>
      <c r="C1128" t="str" cm="1">
        <f t="array" ref="C1128">IF(Interactions!F3331 = "", "", IFERROR(_xlfn.TEXTJOIN(",", TRUE, _xlfn._xlws.FILTER($A$5:$A$2214, $B$5:$B$2214 = Interactions!F3331)), "No Contacts"))</f>
        <v/>
      </c>
      <c r="D1128" t="str" cm="1">
        <f t="array" ref="D1128">IF($C1128&lt;&gt;"", _xlfn.TEXTSPLIT($C1128, ","), "")</f>
        <v/>
      </c>
    </row>
    <row r="1129" spans="1:4">
      <c r="A1129">
        <f>ContactsTable[[#This Row],[FULL NAME (FIRST, LAST)]]</f>
        <v>0</v>
      </c>
      <c r="B1129">
        <f>ContactsTable[[#This Row],[Organizations (DropDown)]]</f>
        <v>0</v>
      </c>
      <c r="C1129" t="str" cm="1">
        <f t="array" ref="C1129">IF(Interactions!F3332 = "", "", IFERROR(_xlfn.TEXTJOIN(",", TRUE, _xlfn._xlws.FILTER($A$5:$A$2214, $B$5:$B$2214 = Interactions!F3332)), "No Contacts"))</f>
        <v/>
      </c>
      <c r="D1129" t="str" cm="1">
        <f t="array" ref="D1129">IF($C1129&lt;&gt;"", _xlfn.TEXTSPLIT($C1129, ","), "")</f>
        <v/>
      </c>
    </row>
    <row r="1130" spans="1:4">
      <c r="A1130">
        <f>ContactsTable[[#This Row],[FULL NAME (FIRST, LAST)]]</f>
        <v>0</v>
      </c>
      <c r="B1130">
        <f>ContactsTable[[#This Row],[Organizations (DropDown)]]</f>
        <v>0</v>
      </c>
      <c r="C1130" t="str" cm="1">
        <f t="array" ref="C1130">IF(Interactions!F3333 = "", "", IFERROR(_xlfn.TEXTJOIN(",", TRUE, _xlfn._xlws.FILTER($A$5:$A$2214, $B$5:$B$2214 = Interactions!F3333)), "No Contacts"))</f>
        <v/>
      </c>
      <c r="D1130" t="str" cm="1">
        <f t="array" ref="D1130">IF($C1130&lt;&gt;"", _xlfn.TEXTSPLIT($C1130, ","), "")</f>
        <v/>
      </c>
    </row>
    <row r="1131" spans="1:4">
      <c r="A1131">
        <f>ContactsTable[[#This Row],[FULL NAME (FIRST, LAST)]]</f>
        <v>0</v>
      </c>
      <c r="B1131">
        <f>ContactsTable[[#This Row],[Organizations (DropDown)]]</f>
        <v>0</v>
      </c>
      <c r="C1131" t="str" cm="1">
        <f t="array" ref="C1131">IF(Interactions!F3334 = "", "", IFERROR(_xlfn.TEXTJOIN(",", TRUE, _xlfn._xlws.FILTER($A$5:$A$2214, $B$5:$B$2214 = Interactions!F3334)), "No Contacts"))</f>
        <v/>
      </c>
      <c r="D1131" t="str" cm="1">
        <f t="array" ref="D1131">IF($C1131&lt;&gt;"", _xlfn.TEXTSPLIT($C1131, ","), "")</f>
        <v/>
      </c>
    </row>
    <row r="1132" spans="1:4">
      <c r="A1132">
        <f>ContactsTable[[#This Row],[FULL NAME (FIRST, LAST)]]</f>
        <v>0</v>
      </c>
      <c r="B1132">
        <f>ContactsTable[[#This Row],[Organizations (DropDown)]]</f>
        <v>0</v>
      </c>
      <c r="C1132" t="str" cm="1">
        <f t="array" ref="C1132">IF(Interactions!F3335 = "", "", IFERROR(_xlfn.TEXTJOIN(",", TRUE, _xlfn._xlws.FILTER($A$5:$A$2214, $B$5:$B$2214 = Interactions!F3335)), "No Contacts"))</f>
        <v/>
      </c>
      <c r="D1132" t="str" cm="1">
        <f t="array" ref="D1132">IF($C1132&lt;&gt;"", _xlfn.TEXTSPLIT($C1132, ","), "")</f>
        <v/>
      </c>
    </row>
    <row r="1133" spans="1:4">
      <c r="A1133">
        <f>ContactsTable[[#This Row],[FULL NAME (FIRST, LAST)]]</f>
        <v>0</v>
      </c>
      <c r="B1133">
        <f>ContactsTable[[#This Row],[Organizations (DropDown)]]</f>
        <v>0</v>
      </c>
      <c r="C1133" t="str" cm="1">
        <f t="array" ref="C1133">IF(Interactions!F3336 = "", "", IFERROR(_xlfn.TEXTJOIN(",", TRUE, _xlfn._xlws.FILTER($A$5:$A$2214, $B$5:$B$2214 = Interactions!F3336)), "No Contacts"))</f>
        <v/>
      </c>
      <c r="D1133" t="str" cm="1">
        <f t="array" ref="D1133">IF($C1133&lt;&gt;"", _xlfn.TEXTSPLIT($C1133, ","), "")</f>
        <v/>
      </c>
    </row>
    <row r="1134" spans="1:4">
      <c r="A1134">
        <f>ContactsTable[[#This Row],[FULL NAME (FIRST, LAST)]]</f>
        <v>0</v>
      </c>
      <c r="B1134">
        <f>ContactsTable[[#This Row],[Organizations (DropDown)]]</f>
        <v>0</v>
      </c>
      <c r="C1134" t="str" cm="1">
        <f t="array" ref="C1134">IF(Interactions!F3337 = "", "", IFERROR(_xlfn.TEXTJOIN(",", TRUE, _xlfn._xlws.FILTER($A$5:$A$2214, $B$5:$B$2214 = Interactions!F3337)), "No Contacts"))</f>
        <v/>
      </c>
      <c r="D1134" t="str" cm="1">
        <f t="array" ref="D1134">IF($C1134&lt;&gt;"", _xlfn.TEXTSPLIT($C1134, ","), "")</f>
        <v/>
      </c>
    </row>
    <row r="1135" spans="1:4">
      <c r="A1135">
        <f>ContactsTable[[#This Row],[FULL NAME (FIRST, LAST)]]</f>
        <v>0</v>
      </c>
      <c r="B1135">
        <f>ContactsTable[[#This Row],[Organizations (DropDown)]]</f>
        <v>0</v>
      </c>
      <c r="C1135" t="str" cm="1">
        <f t="array" ref="C1135">IF(Interactions!F3338 = "", "", IFERROR(_xlfn.TEXTJOIN(",", TRUE, _xlfn._xlws.FILTER($A$5:$A$2214, $B$5:$B$2214 = Interactions!F3338)), "No Contacts"))</f>
        <v/>
      </c>
      <c r="D1135" t="str" cm="1">
        <f t="array" ref="D1135">IF($C1135&lt;&gt;"", _xlfn.TEXTSPLIT($C1135, ","), "")</f>
        <v/>
      </c>
    </row>
    <row r="1136" spans="1:4">
      <c r="A1136">
        <f>ContactsTable[[#This Row],[FULL NAME (FIRST, LAST)]]</f>
        <v>0</v>
      </c>
      <c r="B1136">
        <f>ContactsTable[[#This Row],[Organizations (DropDown)]]</f>
        <v>0</v>
      </c>
      <c r="C1136" t="str" cm="1">
        <f t="array" ref="C1136">IF(Interactions!F3339 = "", "", IFERROR(_xlfn.TEXTJOIN(",", TRUE, _xlfn._xlws.FILTER($A$5:$A$2214, $B$5:$B$2214 = Interactions!F3339)), "No Contacts"))</f>
        <v/>
      </c>
      <c r="D1136" t="str" cm="1">
        <f t="array" ref="D1136">IF($C1136&lt;&gt;"", _xlfn.TEXTSPLIT($C1136, ","), "")</f>
        <v/>
      </c>
    </row>
    <row r="1137" spans="1:4">
      <c r="A1137">
        <f>ContactsTable[[#This Row],[FULL NAME (FIRST, LAST)]]</f>
        <v>0</v>
      </c>
      <c r="B1137">
        <f>ContactsTable[[#This Row],[Organizations (DropDown)]]</f>
        <v>0</v>
      </c>
      <c r="C1137" t="str" cm="1">
        <f t="array" ref="C1137">IF(Interactions!F3340 = "", "", IFERROR(_xlfn.TEXTJOIN(",", TRUE, _xlfn._xlws.FILTER($A$5:$A$2214, $B$5:$B$2214 = Interactions!F3340)), "No Contacts"))</f>
        <v/>
      </c>
      <c r="D1137" t="str" cm="1">
        <f t="array" ref="D1137">IF($C1137&lt;&gt;"", _xlfn.TEXTSPLIT($C1137, ","), "")</f>
        <v/>
      </c>
    </row>
    <row r="1138" spans="1:4">
      <c r="A1138">
        <f>ContactsTable[[#This Row],[FULL NAME (FIRST, LAST)]]</f>
        <v>0</v>
      </c>
      <c r="B1138">
        <f>ContactsTable[[#This Row],[Organizations (DropDown)]]</f>
        <v>0</v>
      </c>
      <c r="C1138" t="str" cm="1">
        <f t="array" ref="C1138">IF(Interactions!F3341 = "", "", IFERROR(_xlfn.TEXTJOIN(",", TRUE, _xlfn._xlws.FILTER($A$5:$A$2214, $B$5:$B$2214 = Interactions!F3341)), "No Contacts"))</f>
        <v/>
      </c>
      <c r="D1138" t="str" cm="1">
        <f t="array" ref="D1138">IF($C1138&lt;&gt;"", _xlfn.TEXTSPLIT($C1138, ","), "")</f>
        <v/>
      </c>
    </row>
    <row r="1139" spans="1:4">
      <c r="A1139">
        <f>ContactsTable[[#This Row],[FULL NAME (FIRST, LAST)]]</f>
        <v>0</v>
      </c>
      <c r="B1139">
        <f>ContactsTable[[#This Row],[Organizations (DropDown)]]</f>
        <v>0</v>
      </c>
      <c r="C1139" t="str" cm="1">
        <f t="array" ref="C1139">IF(Interactions!F3342 = "", "", IFERROR(_xlfn.TEXTJOIN(",", TRUE, _xlfn._xlws.FILTER($A$5:$A$2214, $B$5:$B$2214 = Interactions!F3342)), "No Contacts"))</f>
        <v/>
      </c>
      <c r="D1139" t="str" cm="1">
        <f t="array" ref="D1139">IF($C1139&lt;&gt;"", _xlfn.TEXTSPLIT($C1139, ","), "")</f>
        <v/>
      </c>
    </row>
    <row r="1140" spans="1:4">
      <c r="A1140">
        <f>ContactsTable[[#This Row],[FULL NAME (FIRST, LAST)]]</f>
        <v>0</v>
      </c>
      <c r="B1140">
        <f>ContactsTable[[#This Row],[Organizations (DropDown)]]</f>
        <v>0</v>
      </c>
      <c r="C1140" t="str" cm="1">
        <f t="array" ref="C1140">IF(Interactions!F3343 = "", "", IFERROR(_xlfn.TEXTJOIN(",", TRUE, _xlfn._xlws.FILTER($A$5:$A$2214, $B$5:$B$2214 = Interactions!F3343)), "No Contacts"))</f>
        <v/>
      </c>
      <c r="D1140" t="str" cm="1">
        <f t="array" ref="D1140">IF($C1140&lt;&gt;"", _xlfn.TEXTSPLIT($C1140, ","), "")</f>
        <v/>
      </c>
    </row>
    <row r="1141" spans="1:4">
      <c r="A1141">
        <f>ContactsTable[[#This Row],[FULL NAME (FIRST, LAST)]]</f>
        <v>0</v>
      </c>
      <c r="B1141">
        <f>ContactsTable[[#This Row],[Organizations (DropDown)]]</f>
        <v>0</v>
      </c>
      <c r="C1141" t="str" cm="1">
        <f t="array" ref="C1141">IF(Interactions!F3344 = "", "", IFERROR(_xlfn.TEXTJOIN(",", TRUE, _xlfn._xlws.FILTER($A$5:$A$2214, $B$5:$B$2214 = Interactions!F3344)), "No Contacts"))</f>
        <v/>
      </c>
      <c r="D1141" t="str" cm="1">
        <f t="array" ref="D1141">IF($C1141&lt;&gt;"", _xlfn.TEXTSPLIT($C1141, ","), "")</f>
        <v/>
      </c>
    </row>
    <row r="1142" spans="1:4">
      <c r="A1142">
        <f>ContactsTable[[#This Row],[FULL NAME (FIRST, LAST)]]</f>
        <v>0</v>
      </c>
      <c r="B1142">
        <f>ContactsTable[[#This Row],[Organizations (DropDown)]]</f>
        <v>0</v>
      </c>
      <c r="C1142" t="str" cm="1">
        <f t="array" ref="C1142">IF(Interactions!F3345 = "", "", IFERROR(_xlfn.TEXTJOIN(",", TRUE, _xlfn._xlws.FILTER($A$5:$A$2214, $B$5:$B$2214 = Interactions!F3345)), "No Contacts"))</f>
        <v/>
      </c>
      <c r="D1142" t="str" cm="1">
        <f t="array" ref="D1142">IF($C1142&lt;&gt;"", _xlfn.TEXTSPLIT($C1142, ","), "")</f>
        <v/>
      </c>
    </row>
    <row r="1143" spans="1:4">
      <c r="A1143">
        <f>ContactsTable[[#This Row],[FULL NAME (FIRST, LAST)]]</f>
        <v>0</v>
      </c>
      <c r="B1143">
        <f>ContactsTable[[#This Row],[Organizations (DropDown)]]</f>
        <v>0</v>
      </c>
      <c r="C1143" t="str" cm="1">
        <f t="array" ref="C1143">IF(Interactions!F3346 = "", "", IFERROR(_xlfn.TEXTJOIN(",", TRUE, _xlfn._xlws.FILTER($A$5:$A$2214, $B$5:$B$2214 = Interactions!F3346)), "No Contacts"))</f>
        <v/>
      </c>
      <c r="D1143" t="str" cm="1">
        <f t="array" ref="D1143">IF($C1143&lt;&gt;"", _xlfn.TEXTSPLIT($C1143, ","), "")</f>
        <v/>
      </c>
    </row>
    <row r="1144" spans="1:4">
      <c r="A1144">
        <f>ContactsTable[[#This Row],[FULL NAME (FIRST, LAST)]]</f>
        <v>0</v>
      </c>
      <c r="B1144">
        <f>ContactsTable[[#This Row],[Organizations (DropDown)]]</f>
        <v>0</v>
      </c>
      <c r="C1144" t="str" cm="1">
        <f t="array" ref="C1144">IF(Interactions!F3347 = "", "", IFERROR(_xlfn.TEXTJOIN(",", TRUE, _xlfn._xlws.FILTER($A$5:$A$2214, $B$5:$B$2214 = Interactions!F3347)), "No Contacts"))</f>
        <v/>
      </c>
      <c r="D1144" t="str" cm="1">
        <f t="array" ref="D1144">IF($C1144&lt;&gt;"", _xlfn.TEXTSPLIT($C1144, ","), "")</f>
        <v/>
      </c>
    </row>
    <row r="1145" spans="1:4">
      <c r="A1145">
        <f>ContactsTable[[#This Row],[FULL NAME (FIRST, LAST)]]</f>
        <v>0</v>
      </c>
      <c r="B1145">
        <f>ContactsTable[[#This Row],[Organizations (DropDown)]]</f>
        <v>0</v>
      </c>
      <c r="C1145" t="str" cm="1">
        <f t="array" ref="C1145">IF(Interactions!F3348 = "", "", IFERROR(_xlfn.TEXTJOIN(",", TRUE, _xlfn._xlws.FILTER($A$5:$A$2214, $B$5:$B$2214 = Interactions!F3348)), "No Contacts"))</f>
        <v/>
      </c>
      <c r="D1145" t="str" cm="1">
        <f t="array" ref="D1145">IF($C1145&lt;&gt;"", _xlfn.TEXTSPLIT($C1145, ","), "")</f>
        <v/>
      </c>
    </row>
    <row r="1146" spans="1:4">
      <c r="A1146">
        <f>ContactsTable[[#This Row],[FULL NAME (FIRST, LAST)]]</f>
        <v>0</v>
      </c>
      <c r="B1146">
        <f>ContactsTable[[#This Row],[Organizations (DropDown)]]</f>
        <v>0</v>
      </c>
      <c r="C1146" t="str" cm="1">
        <f t="array" ref="C1146">IF(Interactions!F3349 = "", "", IFERROR(_xlfn.TEXTJOIN(",", TRUE, _xlfn._xlws.FILTER($A$5:$A$2214, $B$5:$B$2214 = Interactions!F3349)), "No Contacts"))</f>
        <v/>
      </c>
      <c r="D1146" t="str" cm="1">
        <f t="array" ref="D1146">IF($C1146&lt;&gt;"", _xlfn.TEXTSPLIT($C1146, ","), "")</f>
        <v/>
      </c>
    </row>
    <row r="1147" spans="1:4">
      <c r="A1147">
        <f>ContactsTable[[#This Row],[FULL NAME (FIRST, LAST)]]</f>
        <v>0</v>
      </c>
      <c r="B1147">
        <f>ContactsTable[[#This Row],[Organizations (DropDown)]]</f>
        <v>0</v>
      </c>
      <c r="C1147" t="str" cm="1">
        <f t="array" ref="C1147">IF(Interactions!F3350 = "", "", IFERROR(_xlfn.TEXTJOIN(",", TRUE, _xlfn._xlws.FILTER($A$5:$A$2214, $B$5:$B$2214 = Interactions!F3350)), "No Contacts"))</f>
        <v/>
      </c>
      <c r="D1147" t="str" cm="1">
        <f t="array" ref="D1147">IF($C1147&lt;&gt;"", _xlfn.TEXTSPLIT($C1147, ","), "")</f>
        <v/>
      </c>
    </row>
    <row r="1148" spans="1:4">
      <c r="A1148">
        <f>ContactsTable[[#This Row],[FULL NAME (FIRST, LAST)]]</f>
        <v>0</v>
      </c>
      <c r="B1148">
        <f>ContactsTable[[#This Row],[Organizations (DropDown)]]</f>
        <v>0</v>
      </c>
      <c r="C1148" t="str" cm="1">
        <f t="array" ref="C1148">IF(Interactions!F3351 = "", "", IFERROR(_xlfn.TEXTJOIN(",", TRUE, _xlfn._xlws.FILTER($A$5:$A$2214, $B$5:$B$2214 = Interactions!F3351)), "No Contacts"))</f>
        <v/>
      </c>
      <c r="D1148" t="str" cm="1">
        <f t="array" ref="D1148">IF($C1148&lt;&gt;"", _xlfn.TEXTSPLIT($C1148, ","), "")</f>
        <v/>
      </c>
    </row>
    <row r="1149" spans="1:4">
      <c r="A1149">
        <f>ContactsTable[[#This Row],[FULL NAME (FIRST, LAST)]]</f>
        <v>0</v>
      </c>
      <c r="B1149">
        <f>ContactsTable[[#This Row],[Organizations (DropDown)]]</f>
        <v>0</v>
      </c>
      <c r="C1149" t="str" cm="1">
        <f t="array" ref="C1149">IF(Interactions!F3352 = "", "", IFERROR(_xlfn.TEXTJOIN(",", TRUE, _xlfn._xlws.FILTER($A$5:$A$2214, $B$5:$B$2214 = Interactions!F3352)), "No Contacts"))</f>
        <v/>
      </c>
      <c r="D1149" t="str" cm="1">
        <f t="array" ref="D1149">IF($C1149&lt;&gt;"", _xlfn.TEXTSPLIT($C1149, ","), "")</f>
        <v/>
      </c>
    </row>
    <row r="1150" spans="1:4">
      <c r="A1150">
        <f>ContactsTable[[#This Row],[FULL NAME (FIRST, LAST)]]</f>
        <v>0</v>
      </c>
      <c r="B1150">
        <f>ContactsTable[[#This Row],[Organizations (DropDown)]]</f>
        <v>0</v>
      </c>
      <c r="C1150" t="str" cm="1">
        <f t="array" ref="C1150">IF(Interactions!F3353 = "", "", IFERROR(_xlfn.TEXTJOIN(",", TRUE, _xlfn._xlws.FILTER($A$5:$A$2214, $B$5:$B$2214 = Interactions!F3353)), "No Contacts"))</f>
        <v/>
      </c>
      <c r="D1150" t="str" cm="1">
        <f t="array" ref="D1150">IF($C1150&lt;&gt;"", _xlfn.TEXTSPLIT($C1150, ","), "")</f>
        <v/>
      </c>
    </row>
    <row r="1151" spans="1:4">
      <c r="A1151">
        <f>ContactsTable[[#This Row],[FULL NAME (FIRST, LAST)]]</f>
        <v>0</v>
      </c>
      <c r="B1151">
        <f>ContactsTable[[#This Row],[Organizations (DropDown)]]</f>
        <v>0</v>
      </c>
      <c r="C1151" t="str" cm="1">
        <f t="array" ref="C1151">IF(Interactions!F3354 = "", "", IFERROR(_xlfn.TEXTJOIN(",", TRUE, _xlfn._xlws.FILTER($A$5:$A$2214, $B$5:$B$2214 = Interactions!F3354)), "No Contacts"))</f>
        <v/>
      </c>
      <c r="D1151" t="str" cm="1">
        <f t="array" ref="D1151">IF($C1151&lt;&gt;"", _xlfn.TEXTSPLIT($C1151, ","), "")</f>
        <v/>
      </c>
    </row>
    <row r="1152" spans="1:4">
      <c r="A1152">
        <f>ContactsTable[[#This Row],[FULL NAME (FIRST, LAST)]]</f>
        <v>0</v>
      </c>
      <c r="B1152">
        <f>ContactsTable[[#This Row],[Organizations (DropDown)]]</f>
        <v>0</v>
      </c>
      <c r="C1152" t="str" cm="1">
        <f t="array" ref="C1152">IF(Interactions!F3355 = "", "", IFERROR(_xlfn.TEXTJOIN(",", TRUE, _xlfn._xlws.FILTER($A$5:$A$2214, $B$5:$B$2214 = Interactions!F3355)), "No Contacts"))</f>
        <v/>
      </c>
      <c r="D1152" t="str" cm="1">
        <f t="array" ref="D1152">IF($C1152&lt;&gt;"", _xlfn.TEXTSPLIT($C1152, ","), "")</f>
        <v/>
      </c>
    </row>
    <row r="1153" spans="1:4">
      <c r="A1153">
        <f>ContactsTable[[#This Row],[FULL NAME (FIRST, LAST)]]</f>
        <v>0</v>
      </c>
      <c r="B1153">
        <f>ContactsTable[[#This Row],[Organizations (DropDown)]]</f>
        <v>0</v>
      </c>
      <c r="C1153" t="str" cm="1">
        <f t="array" ref="C1153">IF(Interactions!F3356 = "", "", IFERROR(_xlfn.TEXTJOIN(",", TRUE, _xlfn._xlws.FILTER($A$5:$A$2214, $B$5:$B$2214 = Interactions!F3356)), "No Contacts"))</f>
        <v/>
      </c>
      <c r="D1153" t="str" cm="1">
        <f t="array" ref="D1153">IF($C1153&lt;&gt;"", _xlfn.TEXTSPLIT($C1153, ","), "")</f>
        <v/>
      </c>
    </row>
    <row r="1154" spans="1:4">
      <c r="A1154">
        <f>ContactsTable[[#This Row],[FULL NAME (FIRST, LAST)]]</f>
        <v>0</v>
      </c>
      <c r="B1154">
        <f>ContactsTable[[#This Row],[Organizations (DropDown)]]</f>
        <v>0</v>
      </c>
      <c r="C1154" t="str" cm="1">
        <f t="array" ref="C1154">IF(Interactions!F3357 = "", "", IFERROR(_xlfn.TEXTJOIN(",", TRUE, _xlfn._xlws.FILTER($A$5:$A$2214, $B$5:$B$2214 = Interactions!F3357)), "No Contacts"))</f>
        <v/>
      </c>
      <c r="D1154" t="str" cm="1">
        <f t="array" ref="D1154">IF($C1154&lt;&gt;"", _xlfn.TEXTSPLIT($C1154, ","), "")</f>
        <v/>
      </c>
    </row>
    <row r="1155" spans="1:4">
      <c r="A1155">
        <f>ContactsTable[[#This Row],[FULL NAME (FIRST, LAST)]]</f>
        <v>0</v>
      </c>
      <c r="B1155">
        <f>ContactsTable[[#This Row],[Organizations (DropDown)]]</f>
        <v>0</v>
      </c>
      <c r="C1155" t="str" cm="1">
        <f t="array" ref="C1155">IF(Interactions!F3358 = "", "", IFERROR(_xlfn.TEXTJOIN(",", TRUE, _xlfn._xlws.FILTER($A$5:$A$2214, $B$5:$B$2214 = Interactions!F3358)), "No Contacts"))</f>
        <v/>
      </c>
      <c r="D1155" t="str" cm="1">
        <f t="array" ref="D1155">IF($C1155&lt;&gt;"", _xlfn.TEXTSPLIT($C1155, ","), "")</f>
        <v/>
      </c>
    </row>
    <row r="1156" spans="1:4">
      <c r="A1156">
        <f>ContactsTable[[#This Row],[FULL NAME (FIRST, LAST)]]</f>
        <v>0</v>
      </c>
      <c r="B1156">
        <f>ContactsTable[[#This Row],[Organizations (DropDown)]]</f>
        <v>0</v>
      </c>
      <c r="C1156" t="str" cm="1">
        <f t="array" ref="C1156">IF(Interactions!F3359 = "", "", IFERROR(_xlfn.TEXTJOIN(",", TRUE, _xlfn._xlws.FILTER($A$5:$A$2214, $B$5:$B$2214 = Interactions!F3359)), "No Contacts"))</f>
        <v/>
      </c>
      <c r="D1156" t="str" cm="1">
        <f t="array" ref="D1156">IF($C1156&lt;&gt;"", _xlfn.TEXTSPLIT($C1156, ","), "")</f>
        <v/>
      </c>
    </row>
    <row r="1157" spans="1:4">
      <c r="A1157">
        <f>ContactsTable[[#This Row],[FULL NAME (FIRST, LAST)]]</f>
        <v>0</v>
      </c>
      <c r="B1157">
        <f>ContactsTable[[#This Row],[Organizations (DropDown)]]</f>
        <v>0</v>
      </c>
      <c r="C1157" t="str" cm="1">
        <f t="array" ref="C1157">IF(Interactions!F3360 = "", "", IFERROR(_xlfn.TEXTJOIN(",", TRUE, _xlfn._xlws.FILTER($A$5:$A$2214, $B$5:$B$2214 = Interactions!F3360)), "No Contacts"))</f>
        <v/>
      </c>
      <c r="D1157" t="str" cm="1">
        <f t="array" ref="D1157">IF($C1157&lt;&gt;"", _xlfn.TEXTSPLIT($C1157, ","), "")</f>
        <v/>
      </c>
    </row>
    <row r="1158" spans="1:4">
      <c r="A1158">
        <f>ContactsTable[[#This Row],[FULL NAME (FIRST, LAST)]]</f>
        <v>0</v>
      </c>
      <c r="B1158">
        <f>ContactsTable[[#This Row],[Organizations (DropDown)]]</f>
        <v>0</v>
      </c>
      <c r="C1158" t="str" cm="1">
        <f t="array" ref="C1158">IF(Interactions!F3361 = "", "", IFERROR(_xlfn.TEXTJOIN(",", TRUE, _xlfn._xlws.FILTER($A$5:$A$2214, $B$5:$B$2214 = Interactions!F3361)), "No Contacts"))</f>
        <v/>
      </c>
      <c r="D1158" t="str" cm="1">
        <f t="array" ref="D1158">IF($C1158&lt;&gt;"", _xlfn.TEXTSPLIT($C1158, ","), "")</f>
        <v/>
      </c>
    </row>
    <row r="1159" spans="1:4">
      <c r="A1159">
        <f>ContactsTable[[#This Row],[FULL NAME (FIRST, LAST)]]</f>
        <v>0</v>
      </c>
      <c r="B1159">
        <f>ContactsTable[[#This Row],[Organizations (DropDown)]]</f>
        <v>0</v>
      </c>
      <c r="C1159" t="str" cm="1">
        <f t="array" ref="C1159">IF(Interactions!F3362 = "", "", IFERROR(_xlfn.TEXTJOIN(",", TRUE, _xlfn._xlws.FILTER($A$5:$A$2214, $B$5:$B$2214 = Interactions!F3362)), "No Contacts"))</f>
        <v/>
      </c>
      <c r="D1159" t="str" cm="1">
        <f t="array" ref="D1159">IF($C1159&lt;&gt;"", _xlfn.TEXTSPLIT($C1159, ","), "")</f>
        <v/>
      </c>
    </row>
    <row r="1160" spans="1:4">
      <c r="A1160">
        <f>ContactsTable[[#This Row],[FULL NAME (FIRST, LAST)]]</f>
        <v>0</v>
      </c>
      <c r="B1160">
        <f>ContactsTable[[#This Row],[Organizations (DropDown)]]</f>
        <v>0</v>
      </c>
      <c r="C1160" t="str" cm="1">
        <f t="array" ref="C1160">IF(Interactions!F3363 = "", "", IFERROR(_xlfn.TEXTJOIN(",", TRUE, _xlfn._xlws.FILTER($A$5:$A$2214, $B$5:$B$2214 = Interactions!F3363)), "No Contacts"))</f>
        <v/>
      </c>
      <c r="D1160" t="str" cm="1">
        <f t="array" ref="D1160">IF($C1160&lt;&gt;"", _xlfn.TEXTSPLIT($C1160, ","), "")</f>
        <v/>
      </c>
    </row>
    <row r="1161" spans="1:4">
      <c r="A1161">
        <f>ContactsTable[[#This Row],[FULL NAME (FIRST, LAST)]]</f>
        <v>0</v>
      </c>
      <c r="B1161">
        <f>ContactsTable[[#This Row],[Organizations (DropDown)]]</f>
        <v>0</v>
      </c>
      <c r="C1161" t="str" cm="1">
        <f t="array" ref="C1161">IF(Interactions!F3364 = "", "", IFERROR(_xlfn.TEXTJOIN(",", TRUE, _xlfn._xlws.FILTER($A$5:$A$2214, $B$5:$B$2214 = Interactions!F3364)), "No Contacts"))</f>
        <v/>
      </c>
      <c r="D1161" t="str" cm="1">
        <f t="array" ref="D1161">IF($C1161&lt;&gt;"", _xlfn.TEXTSPLIT($C1161, ","), "")</f>
        <v/>
      </c>
    </row>
    <row r="1162" spans="1:4">
      <c r="A1162">
        <f>ContactsTable[[#This Row],[FULL NAME (FIRST, LAST)]]</f>
        <v>0</v>
      </c>
      <c r="B1162">
        <f>ContactsTable[[#This Row],[Organizations (DropDown)]]</f>
        <v>0</v>
      </c>
      <c r="C1162" t="str" cm="1">
        <f t="array" ref="C1162">IF(Interactions!F3365 = "", "", IFERROR(_xlfn.TEXTJOIN(",", TRUE, _xlfn._xlws.FILTER($A$5:$A$2214, $B$5:$B$2214 = Interactions!F3365)), "No Contacts"))</f>
        <v/>
      </c>
      <c r="D1162" t="str" cm="1">
        <f t="array" ref="D1162">IF($C1162&lt;&gt;"", _xlfn.TEXTSPLIT($C1162, ","), "")</f>
        <v/>
      </c>
    </row>
    <row r="1163" spans="1:4">
      <c r="A1163">
        <f>ContactsTable[[#This Row],[FULL NAME (FIRST, LAST)]]</f>
        <v>0</v>
      </c>
      <c r="B1163">
        <f>ContactsTable[[#This Row],[Organizations (DropDown)]]</f>
        <v>0</v>
      </c>
      <c r="C1163" t="str" cm="1">
        <f t="array" ref="C1163">IF(Interactions!F3366 = "", "", IFERROR(_xlfn.TEXTJOIN(",", TRUE, _xlfn._xlws.FILTER($A$5:$A$2214, $B$5:$B$2214 = Interactions!F3366)), "No Contacts"))</f>
        <v/>
      </c>
      <c r="D1163" t="str" cm="1">
        <f t="array" ref="D1163">IF($C1163&lt;&gt;"", _xlfn.TEXTSPLIT($C1163, ","), "")</f>
        <v/>
      </c>
    </row>
    <row r="1164" spans="1:4">
      <c r="A1164">
        <f>ContactsTable[[#This Row],[FULL NAME (FIRST, LAST)]]</f>
        <v>0</v>
      </c>
      <c r="B1164">
        <f>ContactsTable[[#This Row],[Organizations (DropDown)]]</f>
        <v>0</v>
      </c>
      <c r="C1164" t="str" cm="1">
        <f t="array" ref="C1164">IF(Interactions!F3367 = "", "", IFERROR(_xlfn.TEXTJOIN(",", TRUE, _xlfn._xlws.FILTER($A$5:$A$2214, $B$5:$B$2214 = Interactions!F3367)), "No Contacts"))</f>
        <v/>
      </c>
      <c r="D1164" t="str" cm="1">
        <f t="array" ref="D1164">IF($C1164&lt;&gt;"", _xlfn.TEXTSPLIT($C1164, ","), "")</f>
        <v/>
      </c>
    </row>
    <row r="1165" spans="1:4">
      <c r="A1165">
        <f>ContactsTable[[#This Row],[FULL NAME (FIRST, LAST)]]</f>
        <v>0</v>
      </c>
      <c r="B1165">
        <f>ContactsTable[[#This Row],[Organizations (DropDown)]]</f>
        <v>0</v>
      </c>
      <c r="C1165" t="str" cm="1">
        <f t="array" ref="C1165">IF(Interactions!F3368 = "", "", IFERROR(_xlfn.TEXTJOIN(",", TRUE, _xlfn._xlws.FILTER($A$5:$A$2214, $B$5:$B$2214 = Interactions!F3368)), "No Contacts"))</f>
        <v/>
      </c>
      <c r="D1165" t="str" cm="1">
        <f t="array" ref="D1165">IF($C1165&lt;&gt;"", _xlfn.TEXTSPLIT($C1165, ","), "")</f>
        <v/>
      </c>
    </row>
    <row r="1166" spans="1:4">
      <c r="A1166">
        <f>ContactsTable[[#This Row],[FULL NAME (FIRST, LAST)]]</f>
        <v>0</v>
      </c>
      <c r="B1166">
        <f>ContactsTable[[#This Row],[Organizations (DropDown)]]</f>
        <v>0</v>
      </c>
      <c r="C1166" t="str" cm="1">
        <f t="array" ref="C1166">IF(Interactions!F3369 = "", "", IFERROR(_xlfn.TEXTJOIN(",", TRUE, _xlfn._xlws.FILTER($A$5:$A$2214, $B$5:$B$2214 = Interactions!F3369)), "No Contacts"))</f>
        <v/>
      </c>
      <c r="D1166" t="str" cm="1">
        <f t="array" ref="D1166">IF($C1166&lt;&gt;"", _xlfn.TEXTSPLIT($C1166, ","), "")</f>
        <v/>
      </c>
    </row>
    <row r="1167" spans="1:4">
      <c r="A1167">
        <f>ContactsTable[[#This Row],[FULL NAME (FIRST, LAST)]]</f>
        <v>0</v>
      </c>
      <c r="B1167">
        <f>ContactsTable[[#This Row],[Organizations (DropDown)]]</f>
        <v>0</v>
      </c>
      <c r="C1167" t="str" cm="1">
        <f t="array" ref="C1167">IF(Interactions!F3370 = "", "", IFERROR(_xlfn.TEXTJOIN(",", TRUE, _xlfn._xlws.FILTER($A$5:$A$2214, $B$5:$B$2214 = Interactions!F3370)), "No Contacts"))</f>
        <v/>
      </c>
      <c r="D1167" t="str" cm="1">
        <f t="array" ref="D1167">IF($C1167&lt;&gt;"", _xlfn.TEXTSPLIT($C1167, ","), "")</f>
        <v/>
      </c>
    </row>
    <row r="1168" spans="1:4">
      <c r="A1168">
        <f>ContactsTable[[#This Row],[FULL NAME (FIRST, LAST)]]</f>
        <v>0</v>
      </c>
      <c r="B1168">
        <f>ContactsTable[[#This Row],[Organizations (DropDown)]]</f>
        <v>0</v>
      </c>
      <c r="C1168" t="str" cm="1">
        <f t="array" ref="C1168">IF(Interactions!F3371 = "", "", IFERROR(_xlfn.TEXTJOIN(",", TRUE, _xlfn._xlws.FILTER($A$5:$A$2214, $B$5:$B$2214 = Interactions!F3371)), "No Contacts"))</f>
        <v/>
      </c>
      <c r="D1168" t="str" cm="1">
        <f t="array" ref="D1168">IF($C1168&lt;&gt;"", _xlfn.TEXTSPLIT($C1168, ","), "")</f>
        <v/>
      </c>
    </row>
    <row r="1169" spans="1:4">
      <c r="A1169">
        <f>ContactsTable[[#This Row],[FULL NAME (FIRST, LAST)]]</f>
        <v>0</v>
      </c>
      <c r="B1169">
        <f>ContactsTable[[#This Row],[Organizations (DropDown)]]</f>
        <v>0</v>
      </c>
      <c r="C1169" t="str" cm="1">
        <f t="array" ref="C1169">IF(Interactions!F3372 = "", "", IFERROR(_xlfn.TEXTJOIN(",", TRUE, _xlfn._xlws.FILTER($A$5:$A$2214, $B$5:$B$2214 = Interactions!F3372)), "No Contacts"))</f>
        <v/>
      </c>
      <c r="D1169" t="str" cm="1">
        <f t="array" ref="D1169">IF($C1169&lt;&gt;"", _xlfn.TEXTSPLIT($C1169, ","), "")</f>
        <v/>
      </c>
    </row>
    <row r="1170" spans="1:4">
      <c r="A1170">
        <f>ContactsTable[[#This Row],[FULL NAME (FIRST, LAST)]]</f>
        <v>0</v>
      </c>
      <c r="B1170">
        <f>ContactsTable[[#This Row],[Organizations (DropDown)]]</f>
        <v>0</v>
      </c>
      <c r="C1170" t="str" cm="1">
        <f t="array" ref="C1170">IF(Interactions!F3373 = "", "", IFERROR(_xlfn.TEXTJOIN(",", TRUE, _xlfn._xlws.FILTER($A$5:$A$2214, $B$5:$B$2214 = Interactions!F3373)), "No Contacts"))</f>
        <v/>
      </c>
      <c r="D1170" t="str" cm="1">
        <f t="array" ref="D1170">IF($C1170&lt;&gt;"", _xlfn.TEXTSPLIT($C1170, ","), "")</f>
        <v/>
      </c>
    </row>
    <row r="1171" spans="1:4">
      <c r="A1171">
        <f>ContactsTable[[#This Row],[FULL NAME (FIRST, LAST)]]</f>
        <v>0</v>
      </c>
      <c r="B1171">
        <f>ContactsTable[[#This Row],[Organizations (DropDown)]]</f>
        <v>0</v>
      </c>
      <c r="C1171" t="str" cm="1">
        <f t="array" ref="C1171">IF(Interactions!F3374 = "", "", IFERROR(_xlfn.TEXTJOIN(",", TRUE, _xlfn._xlws.FILTER($A$5:$A$2214, $B$5:$B$2214 = Interactions!F3374)), "No Contacts"))</f>
        <v/>
      </c>
      <c r="D1171" t="str" cm="1">
        <f t="array" ref="D1171">IF($C1171&lt;&gt;"", _xlfn.TEXTSPLIT($C1171, ","), "")</f>
        <v/>
      </c>
    </row>
    <row r="1172" spans="1:4">
      <c r="A1172">
        <f>ContactsTable[[#This Row],[FULL NAME (FIRST, LAST)]]</f>
        <v>0</v>
      </c>
      <c r="B1172">
        <f>ContactsTable[[#This Row],[Organizations (DropDown)]]</f>
        <v>0</v>
      </c>
      <c r="C1172" t="str" cm="1">
        <f t="array" ref="C1172">IF(Interactions!F3375 = "", "", IFERROR(_xlfn.TEXTJOIN(",", TRUE, _xlfn._xlws.FILTER($A$5:$A$2214, $B$5:$B$2214 = Interactions!F3375)), "No Contacts"))</f>
        <v/>
      </c>
      <c r="D1172" t="str" cm="1">
        <f t="array" ref="D1172">IF($C1172&lt;&gt;"", _xlfn.TEXTSPLIT($C1172, ","), "")</f>
        <v/>
      </c>
    </row>
    <row r="1173" spans="1:4">
      <c r="A1173">
        <f>ContactsTable[[#This Row],[FULL NAME (FIRST, LAST)]]</f>
        <v>0</v>
      </c>
      <c r="B1173">
        <f>ContactsTable[[#This Row],[Organizations (DropDown)]]</f>
        <v>0</v>
      </c>
      <c r="C1173" t="str" cm="1">
        <f t="array" ref="C1173">IF(Interactions!F3376 = "", "", IFERROR(_xlfn.TEXTJOIN(",", TRUE, _xlfn._xlws.FILTER($A$5:$A$2214, $B$5:$B$2214 = Interactions!F3376)), "No Contacts"))</f>
        <v/>
      </c>
      <c r="D1173" t="str" cm="1">
        <f t="array" ref="D1173">IF($C1173&lt;&gt;"", _xlfn.TEXTSPLIT($C1173, ","), "")</f>
        <v/>
      </c>
    </row>
    <row r="1174" spans="1:4">
      <c r="A1174">
        <f>ContactsTable[[#This Row],[FULL NAME (FIRST, LAST)]]</f>
        <v>0</v>
      </c>
      <c r="B1174">
        <f>ContactsTable[[#This Row],[Organizations (DropDown)]]</f>
        <v>0</v>
      </c>
      <c r="C1174" t="str" cm="1">
        <f t="array" ref="C1174">IF(Interactions!F3377 = "", "", IFERROR(_xlfn.TEXTJOIN(",", TRUE, _xlfn._xlws.FILTER($A$5:$A$2214, $B$5:$B$2214 = Interactions!F3377)), "No Contacts"))</f>
        <v/>
      </c>
      <c r="D1174" t="str" cm="1">
        <f t="array" ref="D1174">IF($C1174&lt;&gt;"", _xlfn.TEXTSPLIT($C1174, ","), "")</f>
        <v/>
      </c>
    </row>
    <row r="1175" spans="1:4">
      <c r="A1175">
        <f>ContactsTable[[#This Row],[FULL NAME (FIRST, LAST)]]</f>
        <v>0</v>
      </c>
      <c r="B1175">
        <f>ContactsTable[[#This Row],[Organizations (DropDown)]]</f>
        <v>0</v>
      </c>
      <c r="C1175" t="str" cm="1">
        <f t="array" ref="C1175">IF(Interactions!F3378 = "", "", IFERROR(_xlfn.TEXTJOIN(",", TRUE, _xlfn._xlws.FILTER($A$5:$A$2214, $B$5:$B$2214 = Interactions!F3378)), "No Contacts"))</f>
        <v/>
      </c>
      <c r="D1175" t="str" cm="1">
        <f t="array" ref="D1175">IF($C1175&lt;&gt;"", _xlfn.TEXTSPLIT($C1175, ","), "")</f>
        <v/>
      </c>
    </row>
    <row r="1176" spans="1:4">
      <c r="A1176">
        <f>ContactsTable[[#This Row],[FULL NAME (FIRST, LAST)]]</f>
        <v>0</v>
      </c>
      <c r="B1176">
        <f>ContactsTable[[#This Row],[Organizations (DropDown)]]</f>
        <v>0</v>
      </c>
      <c r="C1176" t="str" cm="1">
        <f t="array" ref="C1176">IF(Interactions!F3379 = "", "", IFERROR(_xlfn.TEXTJOIN(",", TRUE, _xlfn._xlws.FILTER($A$5:$A$2214, $B$5:$B$2214 = Interactions!F3379)), "No Contacts"))</f>
        <v/>
      </c>
      <c r="D1176" t="str" cm="1">
        <f t="array" ref="D1176">IF($C1176&lt;&gt;"", _xlfn.TEXTSPLIT($C1176, ","), "")</f>
        <v/>
      </c>
    </row>
    <row r="1177" spans="1:4">
      <c r="A1177">
        <f>ContactsTable[[#This Row],[FULL NAME (FIRST, LAST)]]</f>
        <v>0</v>
      </c>
      <c r="B1177">
        <f>ContactsTable[[#This Row],[Organizations (DropDown)]]</f>
        <v>0</v>
      </c>
      <c r="C1177" t="str" cm="1">
        <f t="array" ref="C1177">IF(Interactions!F3380 = "", "", IFERROR(_xlfn.TEXTJOIN(",", TRUE, _xlfn._xlws.FILTER($A$5:$A$2214, $B$5:$B$2214 = Interactions!F3380)), "No Contacts"))</f>
        <v/>
      </c>
      <c r="D1177" t="str" cm="1">
        <f t="array" ref="D1177">IF($C1177&lt;&gt;"", _xlfn.TEXTSPLIT($C1177, ","), "")</f>
        <v/>
      </c>
    </row>
    <row r="1178" spans="1:4">
      <c r="A1178">
        <f>ContactsTable[[#This Row],[FULL NAME (FIRST, LAST)]]</f>
        <v>0</v>
      </c>
      <c r="B1178">
        <f>ContactsTable[[#This Row],[Organizations (DropDown)]]</f>
        <v>0</v>
      </c>
      <c r="C1178" t="str" cm="1">
        <f t="array" ref="C1178">IF(Interactions!F3381 = "", "", IFERROR(_xlfn.TEXTJOIN(",", TRUE, _xlfn._xlws.FILTER($A$5:$A$2214, $B$5:$B$2214 = Interactions!F3381)), "No Contacts"))</f>
        <v/>
      </c>
      <c r="D1178" t="str" cm="1">
        <f t="array" ref="D1178">IF($C1178&lt;&gt;"", _xlfn.TEXTSPLIT($C1178, ","), "")</f>
        <v/>
      </c>
    </row>
    <row r="1179" spans="1:4">
      <c r="A1179">
        <f>ContactsTable[[#This Row],[FULL NAME (FIRST, LAST)]]</f>
        <v>0</v>
      </c>
      <c r="B1179">
        <f>ContactsTable[[#This Row],[Organizations (DropDown)]]</f>
        <v>0</v>
      </c>
      <c r="C1179" t="str" cm="1">
        <f t="array" ref="C1179">IF(Interactions!F3382 = "", "", IFERROR(_xlfn.TEXTJOIN(",", TRUE, _xlfn._xlws.FILTER($A$5:$A$2214, $B$5:$B$2214 = Interactions!F3382)), "No Contacts"))</f>
        <v/>
      </c>
      <c r="D1179" t="str" cm="1">
        <f t="array" ref="D1179">IF($C1179&lt;&gt;"", _xlfn.TEXTSPLIT($C1179, ","), "")</f>
        <v/>
      </c>
    </row>
    <row r="1180" spans="1:4">
      <c r="A1180">
        <f>ContactsTable[[#This Row],[FULL NAME (FIRST, LAST)]]</f>
        <v>0</v>
      </c>
      <c r="B1180">
        <f>ContactsTable[[#This Row],[Organizations (DropDown)]]</f>
        <v>0</v>
      </c>
      <c r="C1180" t="str" cm="1">
        <f t="array" ref="C1180">IF(Interactions!F3383 = "", "", IFERROR(_xlfn.TEXTJOIN(",", TRUE, _xlfn._xlws.FILTER($A$5:$A$2214, $B$5:$B$2214 = Interactions!F3383)), "No Contacts"))</f>
        <v/>
      </c>
      <c r="D1180" t="str" cm="1">
        <f t="array" ref="D1180">IF($C1180&lt;&gt;"", _xlfn.TEXTSPLIT($C1180, ","), "")</f>
        <v/>
      </c>
    </row>
    <row r="1181" spans="1:4">
      <c r="A1181">
        <f>ContactsTable[[#This Row],[FULL NAME (FIRST, LAST)]]</f>
        <v>0</v>
      </c>
      <c r="B1181">
        <f>ContactsTable[[#This Row],[Organizations (DropDown)]]</f>
        <v>0</v>
      </c>
      <c r="C1181" t="str" cm="1">
        <f t="array" ref="C1181">IF(Interactions!F3384 = "", "", IFERROR(_xlfn.TEXTJOIN(",", TRUE, _xlfn._xlws.FILTER($A$5:$A$2214, $B$5:$B$2214 = Interactions!F3384)), "No Contacts"))</f>
        <v/>
      </c>
      <c r="D1181" t="str" cm="1">
        <f t="array" ref="D1181">IF($C1181&lt;&gt;"", _xlfn.TEXTSPLIT($C1181, ","), "")</f>
        <v/>
      </c>
    </row>
    <row r="1182" spans="1:4">
      <c r="A1182">
        <f>ContactsTable[[#This Row],[FULL NAME (FIRST, LAST)]]</f>
        <v>0</v>
      </c>
      <c r="B1182">
        <f>ContactsTable[[#This Row],[Organizations (DropDown)]]</f>
        <v>0</v>
      </c>
      <c r="C1182" t="str" cm="1">
        <f t="array" ref="C1182">IF(Interactions!F3385 = "", "", IFERROR(_xlfn.TEXTJOIN(",", TRUE, _xlfn._xlws.FILTER($A$5:$A$2214, $B$5:$B$2214 = Interactions!F3385)), "No Contacts"))</f>
        <v/>
      </c>
      <c r="D1182" t="str" cm="1">
        <f t="array" ref="D1182">IF($C1182&lt;&gt;"", _xlfn.TEXTSPLIT($C1182, ","), "")</f>
        <v/>
      </c>
    </row>
    <row r="1183" spans="1:4">
      <c r="A1183">
        <f>ContactsTable[[#This Row],[FULL NAME (FIRST, LAST)]]</f>
        <v>0</v>
      </c>
      <c r="B1183">
        <f>ContactsTable[[#This Row],[Organizations (DropDown)]]</f>
        <v>0</v>
      </c>
      <c r="C1183" t="str" cm="1">
        <f t="array" ref="C1183">IF(Interactions!F3386 = "", "", IFERROR(_xlfn.TEXTJOIN(",", TRUE, _xlfn._xlws.FILTER($A$5:$A$2214, $B$5:$B$2214 = Interactions!F3386)), "No Contacts"))</f>
        <v/>
      </c>
      <c r="D1183" t="str" cm="1">
        <f t="array" ref="D1183">IF($C1183&lt;&gt;"", _xlfn.TEXTSPLIT($C1183, ","), "")</f>
        <v/>
      </c>
    </row>
    <row r="1184" spans="1:4">
      <c r="A1184">
        <f>ContactsTable[[#This Row],[FULL NAME (FIRST, LAST)]]</f>
        <v>0</v>
      </c>
      <c r="B1184">
        <f>ContactsTable[[#This Row],[Organizations (DropDown)]]</f>
        <v>0</v>
      </c>
      <c r="C1184" t="str" cm="1">
        <f t="array" ref="C1184">IF(Interactions!F3387 = "", "", IFERROR(_xlfn.TEXTJOIN(",", TRUE, _xlfn._xlws.FILTER($A$5:$A$2214, $B$5:$B$2214 = Interactions!F3387)), "No Contacts"))</f>
        <v/>
      </c>
      <c r="D1184" t="str" cm="1">
        <f t="array" ref="D1184">IF($C1184&lt;&gt;"", _xlfn.TEXTSPLIT($C1184, ","), "")</f>
        <v/>
      </c>
    </row>
    <row r="1185" spans="1:4">
      <c r="A1185">
        <f>ContactsTable[[#This Row],[FULL NAME (FIRST, LAST)]]</f>
        <v>0</v>
      </c>
      <c r="B1185">
        <f>ContactsTable[[#This Row],[Organizations (DropDown)]]</f>
        <v>0</v>
      </c>
      <c r="C1185" t="str" cm="1">
        <f t="array" ref="C1185">IF(Interactions!F3388 = "", "", IFERROR(_xlfn.TEXTJOIN(",", TRUE, _xlfn._xlws.FILTER($A$5:$A$2214, $B$5:$B$2214 = Interactions!F3388)), "No Contacts"))</f>
        <v/>
      </c>
      <c r="D1185" t="str" cm="1">
        <f t="array" ref="D1185">IF($C1185&lt;&gt;"", _xlfn.TEXTSPLIT($C1185, ","), "")</f>
        <v/>
      </c>
    </row>
    <row r="1186" spans="1:4">
      <c r="A1186">
        <f>ContactsTable[[#This Row],[FULL NAME (FIRST, LAST)]]</f>
        <v>0</v>
      </c>
      <c r="B1186">
        <f>ContactsTable[[#This Row],[Organizations (DropDown)]]</f>
        <v>0</v>
      </c>
      <c r="C1186" t="str" cm="1">
        <f t="array" ref="C1186">IF(Interactions!F3389 = "", "", IFERROR(_xlfn.TEXTJOIN(",", TRUE, _xlfn._xlws.FILTER($A$5:$A$2214, $B$5:$B$2214 = Interactions!F3389)), "No Contacts"))</f>
        <v/>
      </c>
      <c r="D1186" t="str" cm="1">
        <f t="array" ref="D1186">IF($C1186&lt;&gt;"", _xlfn.TEXTSPLIT($C1186, ","), "")</f>
        <v/>
      </c>
    </row>
    <row r="1187" spans="1:4">
      <c r="A1187">
        <f>ContactsTable[[#This Row],[FULL NAME (FIRST, LAST)]]</f>
        <v>0</v>
      </c>
      <c r="B1187">
        <f>ContactsTable[[#This Row],[Organizations (DropDown)]]</f>
        <v>0</v>
      </c>
      <c r="C1187" t="str" cm="1">
        <f t="array" ref="C1187">IF(Interactions!F3390 = "", "", IFERROR(_xlfn.TEXTJOIN(",", TRUE, _xlfn._xlws.FILTER($A$5:$A$2214, $B$5:$B$2214 = Interactions!F3390)), "No Contacts"))</f>
        <v/>
      </c>
      <c r="D1187" t="str" cm="1">
        <f t="array" ref="D1187">IF($C1187&lt;&gt;"", _xlfn.TEXTSPLIT($C1187, ","), "")</f>
        <v/>
      </c>
    </row>
    <row r="1188" spans="1:4">
      <c r="A1188">
        <f>ContactsTable[[#This Row],[FULL NAME (FIRST, LAST)]]</f>
        <v>0</v>
      </c>
      <c r="B1188">
        <f>ContactsTable[[#This Row],[Organizations (DropDown)]]</f>
        <v>0</v>
      </c>
      <c r="C1188" t="str" cm="1">
        <f t="array" ref="C1188">IF(Interactions!F3391 = "", "", IFERROR(_xlfn.TEXTJOIN(",", TRUE, _xlfn._xlws.FILTER($A$5:$A$2214, $B$5:$B$2214 = Interactions!F3391)), "No Contacts"))</f>
        <v/>
      </c>
      <c r="D1188" t="str" cm="1">
        <f t="array" ref="D1188">IF($C1188&lt;&gt;"", _xlfn.TEXTSPLIT($C1188, ","), "")</f>
        <v/>
      </c>
    </row>
    <row r="1189" spans="1:4">
      <c r="A1189">
        <f>ContactsTable[[#This Row],[FULL NAME (FIRST, LAST)]]</f>
        <v>0</v>
      </c>
      <c r="B1189">
        <f>ContactsTable[[#This Row],[Organizations (DropDown)]]</f>
        <v>0</v>
      </c>
      <c r="C1189" t="str" cm="1">
        <f t="array" ref="C1189">IF(Interactions!F3392 = "", "", IFERROR(_xlfn.TEXTJOIN(",", TRUE, _xlfn._xlws.FILTER($A$5:$A$2214, $B$5:$B$2214 = Interactions!F3392)), "No Contacts"))</f>
        <v/>
      </c>
      <c r="D1189" t="str" cm="1">
        <f t="array" ref="D1189">IF($C1189&lt;&gt;"", _xlfn.TEXTSPLIT($C1189, ","), "")</f>
        <v/>
      </c>
    </row>
    <row r="1190" spans="1:4">
      <c r="A1190">
        <f>ContactsTable[[#This Row],[FULL NAME (FIRST, LAST)]]</f>
        <v>0</v>
      </c>
      <c r="B1190">
        <f>ContactsTable[[#This Row],[Organizations (DropDown)]]</f>
        <v>0</v>
      </c>
      <c r="C1190" t="str" cm="1">
        <f t="array" ref="C1190">IF(Interactions!F3393 = "", "", IFERROR(_xlfn.TEXTJOIN(",", TRUE, _xlfn._xlws.FILTER($A$5:$A$2214, $B$5:$B$2214 = Interactions!F3393)), "No Contacts"))</f>
        <v/>
      </c>
      <c r="D1190" t="str" cm="1">
        <f t="array" ref="D1190">IF($C1190&lt;&gt;"", _xlfn.TEXTSPLIT($C1190, ","), "")</f>
        <v/>
      </c>
    </row>
    <row r="1191" spans="1:4">
      <c r="A1191">
        <f>ContactsTable[[#This Row],[FULL NAME (FIRST, LAST)]]</f>
        <v>0</v>
      </c>
      <c r="B1191">
        <f>ContactsTable[[#This Row],[Organizations (DropDown)]]</f>
        <v>0</v>
      </c>
      <c r="C1191" t="str" cm="1">
        <f t="array" ref="C1191">IF(Interactions!F3394 = "", "", IFERROR(_xlfn.TEXTJOIN(",", TRUE, _xlfn._xlws.FILTER($A$5:$A$2214, $B$5:$B$2214 = Interactions!F3394)), "No Contacts"))</f>
        <v/>
      </c>
      <c r="D1191" t="str" cm="1">
        <f t="array" ref="D1191">IF($C1191&lt;&gt;"", _xlfn.TEXTSPLIT($C1191, ","), "")</f>
        <v/>
      </c>
    </row>
    <row r="1192" spans="1:4">
      <c r="A1192">
        <f>ContactsTable[[#This Row],[FULL NAME (FIRST, LAST)]]</f>
        <v>0</v>
      </c>
      <c r="B1192">
        <f>ContactsTable[[#This Row],[Organizations (DropDown)]]</f>
        <v>0</v>
      </c>
      <c r="C1192" t="str" cm="1">
        <f t="array" ref="C1192">IF(Interactions!F3395 = "", "", IFERROR(_xlfn.TEXTJOIN(",", TRUE, _xlfn._xlws.FILTER($A$5:$A$2214, $B$5:$B$2214 = Interactions!F3395)), "No Contacts"))</f>
        <v/>
      </c>
      <c r="D1192" t="str" cm="1">
        <f t="array" ref="D1192">IF($C1192&lt;&gt;"", _xlfn.TEXTSPLIT($C1192, ","), "")</f>
        <v/>
      </c>
    </row>
    <row r="1193" spans="1:4">
      <c r="A1193">
        <f>ContactsTable[[#This Row],[FULL NAME (FIRST, LAST)]]</f>
        <v>0</v>
      </c>
      <c r="B1193">
        <f>ContactsTable[[#This Row],[Organizations (DropDown)]]</f>
        <v>0</v>
      </c>
      <c r="C1193" t="str" cm="1">
        <f t="array" ref="C1193">IF(Interactions!F3396 = "", "", IFERROR(_xlfn.TEXTJOIN(",", TRUE, _xlfn._xlws.FILTER($A$5:$A$2214, $B$5:$B$2214 = Interactions!F3396)), "No Contacts"))</f>
        <v/>
      </c>
      <c r="D1193" t="str" cm="1">
        <f t="array" ref="D1193">IF($C1193&lt;&gt;"", _xlfn.TEXTSPLIT($C1193, ","), "")</f>
        <v/>
      </c>
    </row>
    <row r="1194" spans="1:4">
      <c r="A1194">
        <f>ContactsTable[[#This Row],[FULL NAME (FIRST, LAST)]]</f>
        <v>0</v>
      </c>
      <c r="B1194">
        <f>ContactsTable[[#This Row],[Organizations (DropDown)]]</f>
        <v>0</v>
      </c>
      <c r="C1194" t="str" cm="1">
        <f t="array" ref="C1194">IF(Interactions!F3397 = "", "", IFERROR(_xlfn.TEXTJOIN(",", TRUE, _xlfn._xlws.FILTER($A$5:$A$2214, $B$5:$B$2214 = Interactions!F3397)), "No Contacts"))</f>
        <v/>
      </c>
      <c r="D1194" t="str" cm="1">
        <f t="array" ref="D1194">IF($C1194&lt;&gt;"", _xlfn.TEXTSPLIT($C1194, ","), "")</f>
        <v/>
      </c>
    </row>
    <row r="1195" spans="1:4">
      <c r="A1195">
        <f>ContactsTable[[#This Row],[FULL NAME (FIRST, LAST)]]</f>
        <v>0</v>
      </c>
      <c r="B1195">
        <f>ContactsTable[[#This Row],[Organizations (DropDown)]]</f>
        <v>0</v>
      </c>
      <c r="C1195" t="str" cm="1">
        <f t="array" ref="C1195">IF(Interactions!F3398 = "", "", IFERROR(_xlfn.TEXTJOIN(",", TRUE, _xlfn._xlws.FILTER($A$5:$A$2214, $B$5:$B$2214 = Interactions!F3398)), "No Contacts"))</f>
        <v/>
      </c>
      <c r="D1195" t="str" cm="1">
        <f t="array" ref="D1195">IF($C1195&lt;&gt;"", _xlfn.TEXTSPLIT($C1195, ","), "")</f>
        <v/>
      </c>
    </row>
    <row r="1196" spans="1:4">
      <c r="A1196">
        <f>ContactsTable[[#This Row],[FULL NAME (FIRST, LAST)]]</f>
        <v>0</v>
      </c>
      <c r="B1196">
        <f>ContactsTable[[#This Row],[Organizations (DropDown)]]</f>
        <v>0</v>
      </c>
      <c r="C1196" t="str" cm="1">
        <f t="array" ref="C1196">IF(Interactions!F3399 = "", "", IFERROR(_xlfn.TEXTJOIN(",", TRUE, _xlfn._xlws.FILTER($A$5:$A$2214, $B$5:$B$2214 = Interactions!F3399)), "No Contacts"))</f>
        <v/>
      </c>
      <c r="D1196" t="str" cm="1">
        <f t="array" ref="D1196">IF($C1196&lt;&gt;"", _xlfn.TEXTSPLIT($C1196, ","), "")</f>
        <v/>
      </c>
    </row>
    <row r="1197" spans="1:4">
      <c r="A1197">
        <f>ContactsTable[[#This Row],[FULL NAME (FIRST, LAST)]]</f>
        <v>0</v>
      </c>
      <c r="B1197">
        <f>ContactsTable[[#This Row],[Organizations (DropDown)]]</f>
        <v>0</v>
      </c>
      <c r="C1197" t="str" cm="1">
        <f t="array" ref="C1197">IF(Interactions!F3400 = "", "", IFERROR(_xlfn.TEXTJOIN(",", TRUE, _xlfn._xlws.FILTER($A$5:$A$2214, $B$5:$B$2214 = Interactions!F3400)), "No Contacts"))</f>
        <v/>
      </c>
      <c r="D1197" t="str" cm="1">
        <f t="array" ref="D1197">IF($C1197&lt;&gt;"", _xlfn.TEXTSPLIT($C1197, ","), "")</f>
        <v/>
      </c>
    </row>
    <row r="1198" spans="1:4">
      <c r="A1198">
        <f>ContactsTable[[#This Row],[FULL NAME (FIRST, LAST)]]</f>
        <v>0</v>
      </c>
      <c r="B1198">
        <f>ContactsTable[[#This Row],[Organizations (DropDown)]]</f>
        <v>0</v>
      </c>
      <c r="C1198" t="str" cm="1">
        <f t="array" ref="C1198">IF(Interactions!F3401 = "", "", IFERROR(_xlfn.TEXTJOIN(",", TRUE, _xlfn._xlws.FILTER($A$5:$A$2214, $B$5:$B$2214 = Interactions!F3401)), "No Contacts"))</f>
        <v/>
      </c>
      <c r="D1198" t="str" cm="1">
        <f t="array" ref="D1198">IF($C1198&lt;&gt;"", _xlfn.TEXTSPLIT($C1198, ","), "")</f>
        <v/>
      </c>
    </row>
    <row r="1199" spans="1:4">
      <c r="A1199">
        <f>ContactsTable[[#This Row],[FULL NAME (FIRST, LAST)]]</f>
        <v>0</v>
      </c>
      <c r="B1199">
        <f>ContactsTable[[#This Row],[Organizations (DropDown)]]</f>
        <v>0</v>
      </c>
      <c r="C1199" t="str" cm="1">
        <f t="array" ref="C1199">IF(Interactions!F3402 = "", "", IFERROR(_xlfn.TEXTJOIN(",", TRUE, _xlfn._xlws.FILTER($A$5:$A$2214, $B$5:$B$2214 = Interactions!F3402)), "No Contacts"))</f>
        <v/>
      </c>
      <c r="D1199" t="str" cm="1">
        <f t="array" ref="D1199">IF($C1199&lt;&gt;"", _xlfn.TEXTSPLIT($C1199, ","), "")</f>
        <v/>
      </c>
    </row>
    <row r="1200" spans="1:4">
      <c r="A1200">
        <f>ContactsTable[[#This Row],[FULL NAME (FIRST, LAST)]]</f>
        <v>0</v>
      </c>
      <c r="B1200">
        <f>ContactsTable[[#This Row],[Organizations (DropDown)]]</f>
        <v>0</v>
      </c>
      <c r="C1200" t="str" cm="1">
        <f t="array" ref="C1200">IF(Interactions!F3403 = "", "", IFERROR(_xlfn.TEXTJOIN(",", TRUE, _xlfn._xlws.FILTER($A$5:$A$2214, $B$5:$B$2214 = Interactions!F3403)), "No Contacts"))</f>
        <v/>
      </c>
      <c r="D1200" t="str" cm="1">
        <f t="array" ref="D1200">IF($C1200&lt;&gt;"", _xlfn.TEXTSPLIT($C1200, ","), "")</f>
        <v/>
      </c>
    </row>
    <row r="1201" spans="1:4">
      <c r="A1201">
        <f>ContactsTable[[#This Row],[FULL NAME (FIRST, LAST)]]</f>
        <v>0</v>
      </c>
      <c r="B1201">
        <f>ContactsTable[[#This Row],[Organizations (DropDown)]]</f>
        <v>0</v>
      </c>
      <c r="C1201" t="str" cm="1">
        <f t="array" ref="C1201">IF(Interactions!F3404 = "", "", IFERROR(_xlfn.TEXTJOIN(",", TRUE, _xlfn._xlws.FILTER($A$5:$A$2214, $B$5:$B$2214 = Interactions!F3404)), "No Contacts"))</f>
        <v/>
      </c>
      <c r="D1201" t="str" cm="1">
        <f t="array" ref="D1201">IF($C1201&lt;&gt;"", _xlfn.TEXTSPLIT($C1201, ","), "")</f>
        <v/>
      </c>
    </row>
    <row r="1202" spans="1:4">
      <c r="A1202">
        <f>ContactsTable[[#This Row],[FULL NAME (FIRST, LAST)]]</f>
        <v>0</v>
      </c>
      <c r="B1202">
        <f>ContactsTable[[#This Row],[Organizations (DropDown)]]</f>
        <v>0</v>
      </c>
      <c r="C1202" t="str" cm="1">
        <f t="array" ref="C1202">IF(Interactions!F3405 = "", "", IFERROR(_xlfn.TEXTJOIN(",", TRUE, _xlfn._xlws.FILTER($A$5:$A$2214, $B$5:$B$2214 = Interactions!F3405)), "No Contacts"))</f>
        <v/>
      </c>
      <c r="D1202" t="str" cm="1">
        <f t="array" ref="D1202">IF($C1202&lt;&gt;"", _xlfn.TEXTSPLIT($C1202, ","), "")</f>
        <v/>
      </c>
    </row>
    <row r="1203" spans="1:4">
      <c r="A1203">
        <f>ContactsTable[[#This Row],[FULL NAME (FIRST, LAST)]]</f>
        <v>0</v>
      </c>
      <c r="B1203">
        <f>ContactsTable[[#This Row],[Organizations (DropDown)]]</f>
        <v>0</v>
      </c>
      <c r="C1203" t="str" cm="1">
        <f t="array" ref="C1203">IF(Interactions!F3406 = "", "", IFERROR(_xlfn.TEXTJOIN(",", TRUE, _xlfn._xlws.FILTER($A$5:$A$2214, $B$5:$B$2214 = Interactions!F3406)), "No Contacts"))</f>
        <v/>
      </c>
      <c r="D1203" t="str" cm="1">
        <f t="array" ref="D1203">IF($C1203&lt;&gt;"", _xlfn.TEXTSPLIT($C1203, ","), "")</f>
        <v/>
      </c>
    </row>
    <row r="1204" spans="1:4">
      <c r="A1204">
        <f>ContactsTable[[#This Row],[FULL NAME (FIRST, LAST)]]</f>
        <v>0</v>
      </c>
      <c r="B1204">
        <f>ContactsTable[[#This Row],[Organizations (DropDown)]]</f>
        <v>0</v>
      </c>
      <c r="C1204" t="str" cm="1">
        <f t="array" ref="C1204">IF(Interactions!F3407 = "", "", IFERROR(_xlfn.TEXTJOIN(",", TRUE, _xlfn._xlws.FILTER($A$5:$A$2214, $B$5:$B$2214 = Interactions!F3407)), "No Contacts"))</f>
        <v/>
      </c>
      <c r="D1204" t="str" cm="1">
        <f t="array" ref="D1204">IF($C1204&lt;&gt;"", _xlfn.TEXTSPLIT($C1204, ","), "")</f>
        <v/>
      </c>
    </row>
    <row r="1205" spans="1:4">
      <c r="A1205">
        <f>ContactsTable[[#This Row],[FULL NAME (FIRST, LAST)]]</f>
        <v>0</v>
      </c>
      <c r="B1205">
        <f>ContactsTable[[#This Row],[Organizations (DropDown)]]</f>
        <v>0</v>
      </c>
      <c r="C1205" t="str" cm="1">
        <f t="array" ref="C1205">IF(Interactions!F3408 = "", "", IFERROR(_xlfn.TEXTJOIN(",", TRUE, _xlfn._xlws.FILTER($A$5:$A$2214, $B$5:$B$2214 = Interactions!F3408)), "No Contacts"))</f>
        <v/>
      </c>
      <c r="D1205" t="str" cm="1">
        <f t="array" ref="D1205">IF($C1205&lt;&gt;"", _xlfn.TEXTSPLIT($C1205, ","), "")</f>
        <v/>
      </c>
    </row>
    <row r="1206" spans="1:4">
      <c r="A1206">
        <f>ContactsTable[[#This Row],[FULL NAME (FIRST, LAST)]]</f>
        <v>0</v>
      </c>
      <c r="B1206">
        <f>ContactsTable[[#This Row],[Organizations (DropDown)]]</f>
        <v>0</v>
      </c>
      <c r="C1206" t="str" cm="1">
        <f t="array" ref="C1206">IF(Interactions!F3409 = "", "", IFERROR(_xlfn.TEXTJOIN(",", TRUE, _xlfn._xlws.FILTER($A$5:$A$2214, $B$5:$B$2214 = Interactions!F3409)), "No Contacts"))</f>
        <v/>
      </c>
      <c r="D1206" t="str" cm="1">
        <f t="array" ref="D1206">IF($C1206&lt;&gt;"", _xlfn.TEXTSPLIT($C1206, ","), "")</f>
        <v/>
      </c>
    </row>
    <row r="1207" spans="1:4">
      <c r="A1207">
        <f>ContactsTable[[#This Row],[FULL NAME (FIRST, LAST)]]</f>
        <v>0</v>
      </c>
      <c r="B1207">
        <f>ContactsTable[[#This Row],[Organizations (DropDown)]]</f>
        <v>0</v>
      </c>
      <c r="C1207" t="str" cm="1">
        <f t="array" ref="C1207">IF(Interactions!F3410 = "", "", IFERROR(_xlfn.TEXTJOIN(",", TRUE, _xlfn._xlws.FILTER($A$5:$A$2214, $B$5:$B$2214 = Interactions!F3410)), "No Contacts"))</f>
        <v/>
      </c>
      <c r="D1207" t="str" cm="1">
        <f t="array" ref="D1207">IF($C1207&lt;&gt;"", _xlfn.TEXTSPLIT($C1207, ","), "")</f>
        <v/>
      </c>
    </row>
    <row r="1208" spans="1:4">
      <c r="A1208">
        <f>ContactsTable[[#This Row],[FULL NAME (FIRST, LAST)]]</f>
        <v>0</v>
      </c>
      <c r="B1208">
        <f>ContactsTable[[#This Row],[Organizations (DropDown)]]</f>
        <v>0</v>
      </c>
      <c r="C1208" t="str" cm="1">
        <f t="array" ref="C1208">IF(Interactions!F3411 = "", "", IFERROR(_xlfn.TEXTJOIN(",", TRUE, _xlfn._xlws.FILTER($A$5:$A$2214, $B$5:$B$2214 = Interactions!F3411)), "No Contacts"))</f>
        <v/>
      </c>
      <c r="D1208" t="str" cm="1">
        <f t="array" ref="D1208">IF($C1208&lt;&gt;"", _xlfn.TEXTSPLIT($C1208, ","), "")</f>
        <v/>
      </c>
    </row>
    <row r="1209" spans="1:4">
      <c r="A1209">
        <f>ContactsTable[[#This Row],[FULL NAME (FIRST, LAST)]]</f>
        <v>0</v>
      </c>
      <c r="B1209">
        <f>ContactsTable[[#This Row],[Organizations (DropDown)]]</f>
        <v>0</v>
      </c>
      <c r="C1209" t="str" cm="1">
        <f t="array" ref="C1209">IF(Interactions!F3412 = "", "", IFERROR(_xlfn.TEXTJOIN(",", TRUE, _xlfn._xlws.FILTER($A$5:$A$2214, $B$5:$B$2214 = Interactions!F3412)), "No Contacts"))</f>
        <v/>
      </c>
      <c r="D1209" t="str" cm="1">
        <f t="array" ref="D1209">IF($C1209&lt;&gt;"", _xlfn.TEXTSPLIT($C1209, ","), "")</f>
        <v/>
      </c>
    </row>
    <row r="1210" spans="1:4">
      <c r="A1210">
        <f>ContactsTable[[#This Row],[FULL NAME (FIRST, LAST)]]</f>
        <v>0</v>
      </c>
      <c r="B1210">
        <f>ContactsTable[[#This Row],[Organizations (DropDown)]]</f>
        <v>0</v>
      </c>
      <c r="C1210" t="str" cm="1">
        <f t="array" ref="C1210">IF(Interactions!F3413 = "", "", IFERROR(_xlfn.TEXTJOIN(",", TRUE, _xlfn._xlws.FILTER($A$5:$A$2214, $B$5:$B$2214 = Interactions!F3413)), "No Contacts"))</f>
        <v/>
      </c>
      <c r="D1210" t="str" cm="1">
        <f t="array" ref="D1210">IF($C1210&lt;&gt;"", _xlfn.TEXTSPLIT($C1210, ","), "")</f>
        <v/>
      </c>
    </row>
    <row r="1211" spans="1:4">
      <c r="A1211">
        <f>ContactsTable[[#This Row],[FULL NAME (FIRST, LAST)]]</f>
        <v>0</v>
      </c>
      <c r="B1211">
        <f>ContactsTable[[#This Row],[Organizations (DropDown)]]</f>
        <v>0</v>
      </c>
      <c r="C1211" t="str" cm="1">
        <f t="array" ref="C1211">IF(Interactions!F3414 = "", "", IFERROR(_xlfn.TEXTJOIN(",", TRUE, _xlfn._xlws.FILTER($A$5:$A$2214, $B$5:$B$2214 = Interactions!F3414)), "No Contacts"))</f>
        <v/>
      </c>
      <c r="D1211" t="str" cm="1">
        <f t="array" ref="D1211">IF($C1211&lt;&gt;"", _xlfn.TEXTSPLIT($C1211, ","), "")</f>
        <v/>
      </c>
    </row>
    <row r="1212" spans="1:4">
      <c r="A1212">
        <f>ContactsTable[[#This Row],[FULL NAME (FIRST, LAST)]]</f>
        <v>0</v>
      </c>
      <c r="B1212">
        <f>ContactsTable[[#This Row],[Organizations (DropDown)]]</f>
        <v>0</v>
      </c>
      <c r="C1212" t="str" cm="1">
        <f t="array" ref="C1212">IF(Interactions!F3415 = "", "", IFERROR(_xlfn.TEXTJOIN(",", TRUE, _xlfn._xlws.FILTER($A$5:$A$2214, $B$5:$B$2214 = Interactions!F3415)), "No Contacts"))</f>
        <v/>
      </c>
      <c r="D1212" t="str" cm="1">
        <f t="array" ref="D1212">IF($C1212&lt;&gt;"", _xlfn.TEXTSPLIT($C1212, ","), "")</f>
        <v/>
      </c>
    </row>
    <row r="1213" spans="1:4">
      <c r="A1213">
        <f>ContactsTable[[#This Row],[FULL NAME (FIRST, LAST)]]</f>
        <v>0</v>
      </c>
      <c r="B1213">
        <f>ContactsTable[[#This Row],[Organizations (DropDown)]]</f>
        <v>0</v>
      </c>
      <c r="C1213" t="str" cm="1">
        <f t="array" ref="C1213">IF(Interactions!F3416 = "", "", IFERROR(_xlfn.TEXTJOIN(",", TRUE, _xlfn._xlws.FILTER($A$5:$A$2214, $B$5:$B$2214 = Interactions!F3416)), "No Contacts"))</f>
        <v/>
      </c>
      <c r="D1213" t="str" cm="1">
        <f t="array" ref="D1213">IF($C1213&lt;&gt;"", _xlfn.TEXTSPLIT($C1213, ","), "")</f>
        <v/>
      </c>
    </row>
    <row r="1214" spans="1:4">
      <c r="A1214">
        <f>ContactsTable[[#This Row],[FULL NAME (FIRST, LAST)]]</f>
        <v>0</v>
      </c>
      <c r="B1214">
        <f>ContactsTable[[#This Row],[Organizations (DropDown)]]</f>
        <v>0</v>
      </c>
      <c r="C1214" t="str" cm="1">
        <f t="array" ref="C1214">IF(Interactions!F3417 = "", "", IFERROR(_xlfn.TEXTJOIN(",", TRUE, _xlfn._xlws.FILTER($A$5:$A$2214, $B$5:$B$2214 = Interactions!F3417)), "No Contacts"))</f>
        <v/>
      </c>
      <c r="D1214" t="str" cm="1">
        <f t="array" ref="D1214">IF($C1214&lt;&gt;"", _xlfn.TEXTSPLIT($C1214, ","), "")</f>
        <v/>
      </c>
    </row>
    <row r="1215" spans="1:4">
      <c r="A1215">
        <f>ContactsTable[[#This Row],[FULL NAME (FIRST, LAST)]]</f>
        <v>0</v>
      </c>
      <c r="B1215">
        <f>ContactsTable[[#This Row],[Organizations (DropDown)]]</f>
        <v>0</v>
      </c>
      <c r="C1215" t="str" cm="1">
        <f t="array" ref="C1215">IF(Interactions!F3418 = "", "", IFERROR(_xlfn.TEXTJOIN(",", TRUE, _xlfn._xlws.FILTER($A$5:$A$2214, $B$5:$B$2214 = Interactions!F3418)), "No Contacts"))</f>
        <v/>
      </c>
      <c r="D1215" t="str" cm="1">
        <f t="array" ref="D1215">IF($C1215&lt;&gt;"", _xlfn.TEXTSPLIT($C1215, ","), "")</f>
        <v/>
      </c>
    </row>
    <row r="1216" spans="1:4">
      <c r="A1216">
        <f>ContactsTable[[#This Row],[FULL NAME (FIRST, LAST)]]</f>
        <v>0</v>
      </c>
      <c r="B1216">
        <f>ContactsTable[[#This Row],[Organizations (DropDown)]]</f>
        <v>0</v>
      </c>
      <c r="C1216" t="str" cm="1">
        <f t="array" ref="C1216">IF(Interactions!F3419 = "", "", IFERROR(_xlfn.TEXTJOIN(",", TRUE, _xlfn._xlws.FILTER($A$5:$A$2214, $B$5:$B$2214 = Interactions!F3419)), "No Contacts"))</f>
        <v/>
      </c>
      <c r="D1216" t="str" cm="1">
        <f t="array" ref="D1216">IF($C1216&lt;&gt;"", _xlfn.TEXTSPLIT($C1216, ","), "")</f>
        <v/>
      </c>
    </row>
    <row r="1217" spans="1:4">
      <c r="A1217">
        <f>ContactsTable[[#This Row],[FULL NAME (FIRST, LAST)]]</f>
        <v>0</v>
      </c>
      <c r="B1217">
        <f>ContactsTable[[#This Row],[Organizations (DropDown)]]</f>
        <v>0</v>
      </c>
      <c r="C1217" t="str" cm="1">
        <f t="array" ref="C1217">IF(Interactions!F3420 = "", "", IFERROR(_xlfn.TEXTJOIN(",", TRUE, _xlfn._xlws.FILTER($A$5:$A$2214, $B$5:$B$2214 = Interactions!F3420)), "No Contacts"))</f>
        <v/>
      </c>
      <c r="D1217" t="str" cm="1">
        <f t="array" ref="D1217">IF($C1217&lt;&gt;"", _xlfn.TEXTSPLIT($C1217, ","), "")</f>
        <v/>
      </c>
    </row>
    <row r="1218" spans="1:4">
      <c r="A1218">
        <f>ContactsTable[[#This Row],[FULL NAME (FIRST, LAST)]]</f>
        <v>0</v>
      </c>
      <c r="B1218">
        <f>ContactsTable[[#This Row],[Organizations (DropDown)]]</f>
        <v>0</v>
      </c>
      <c r="C1218" t="str" cm="1">
        <f t="array" ref="C1218">IF(Interactions!F3421 = "", "", IFERROR(_xlfn.TEXTJOIN(",", TRUE, _xlfn._xlws.FILTER($A$5:$A$2214, $B$5:$B$2214 = Interactions!F3421)), "No Contacts"))</f>
        <v/>
      </c>
      <c r="D1218" t="str" cm="1">
        <f t="array" ref="D1218">IF($C1218&lt;&gt;"", _xlfn.TEXTSPLIT($C1218, ","), "")</f>
        <v/>
      </c>
    </row>
    <row r="1219" spans="1:4">
      <c r="A1219">
        <f>ContactsTable[[#This Row],[FULL NAME (FIRST, LAST)]]</f>
        <v>0</v>
      </c>
      <c r="B1219">
        <f>ContactsTable[[#This Row],[Organizations (DropDown)]]</f>
        <v>0</v>
      </c>
      <c r="C1219" t="str" cm="1">
        <f t="array" ref="C1219">IF(Interactions!F3422 = "", "", IFERROR(_xlfn.TEXTJOIN(",", TRUE, _xlfn._xlws.FILTER($A$5:$A$2214, $B$5:$B$2214 = Interactions!F3422)), "No Contacts"))</f>
        <v/>
      </c>
      <c r="D1219" t="str" cm="1">
        <f t="array" ref="D1219">IF($C1219&lt;&gt;"", _xlfn.TEXTSPLIT($C1219, ","), "")</f>
        <v/>
      </c>
    </row>
    <row r="1220" spans="1:4">
      <c r="A1220">
        <f>ContactsTable[[#This Row],[FULL NAME (FIRST, LAST)]]</f>
        <v>0</v>
      </c>
      <c r="B1220">
        <f>ContactsTable[[#This Row],[Organizations (DropDown)]]</f>
        <v>0</v>
      </c>
      <c r="C1220" t="str" cm="1">
        <f t="array" ref="C1220">IF(Interactions!F3423 = "", "", IFERROR(_xlfn.TEXTJOIN(",", TRUE, _xlfn._xlws.FILTER($A$5:$A$2214, $B$5:$B$2214 = Interactions!F3423)), "No Contacts"))</f>
        <v/>
      </c>
      <c r="D1220" t="str" cm="1">
        <f t="array" ref="D1220">IF($C1220&lt;&gt;"", _xlfn.TEXTSPLIT($C1220, ","), "")</f>
        <v/>
      </c>
    </row>
    <row r="1221" spans="1:4">
      <c r="A1221">
        <f>ContactsTable[[#This Row],[FULL NAME (FIRST, LAST)]]</f>
        <v>0</v>
      </c>
      <c r="B1221">
        <f>ContactsTable[[#This Row],[Organizations (DropDown)]]</f>
        <v>0</v>
      </c>
      <c r="C1221" t="str" cm="1">
        <f t="array" ref="C1221">IF(Interactions!F3424 = "", "", IFERROR(_xlfn.TEXTJOIN(",", TRUE, _xlfn._xlws.FILTER($A$5:$A$2214, $B$5:$B$2214 = Interactions!F3424)), "No Contacts"))</f>
        <v/>
      </c>
      <c r="D1221" t="str" cm="1">
        <f t="array" ref="D1221">IF($C1221&lt;&gt;"", _xlfn.TEXTSPLIT($C1221, ","), "")</f>
        <v/>
      </c>
    </row>
    <row r="1222" spans="1:4">
      <c r="A1222">
        <f>ContactsTable[[#This Row],[FULL NAME (FIRST, LAST)]]</f>
        <v>0</v>
      </c>
      <c r="B1222">
        <f>ContactsTable[[#This Row],[Organizations (DropDown)]]</f>
        <v>0</v>
      </c>
      <c r="C1222" t="str" cm="1">
        <f t="array" ref="C1222">IF(Interactions!F3425 = "", "", IFERROR(_xlfn.TEXTJOIN(",", TRUE, _xlfn._xlws.FILTER($A$5:$A$2214, $B$5:$B$2214 = Interactions!F3425)), "No Contacts"))</f>
        <v/>
      </c>
      <c r="D1222" t="str" cm="1">
        <f t="array" ref="D1222">IF($C1222&lt;&gt;"", _xlfn.TEXTSPLIT($C1222, ","), "")</f>
        <v/>
      </c>
    </row>
    <row r="1223" spans="1:4">
      <c r="A1223">
        <f>ContactsTable[[#This Row],[FULL NAME (FIRST, LAST)]]</f>
        <v>0</v>
      </c>
      <c r="B1223">
        <f>ContactsTable[[#This Row],[Organizations (DropDown)]]</f>
        <v>0</v>
      </c>
      <c r="C1223" t="str" cm="1">
        <f t="array" ref="C1223">IF(Interactions!F3426 = "", "", IFERROR(_xlfn.TEXTJOIN(",", TRUE, _xlfn._xlws.FILTER($A$5:$A$2214, $B$5:$B$2214 = Interactions!F3426)), "No Contacts"))</f>
        <v/>
      </c>
      <c r="D1223" t="str" cm="1">
        <f t="array" ref="D1223">IF($C1223&lt;&gt;"", _xlfn.TEXTSPLIT($C1223, ","), "")</f>
        <v/>
      </c>
    </row>
    <row r="1224" spans="1:4">
      <c r="A1224">
        <f>ContactsTable[[#This Row],[FULL NAME (FIRST, LAST)]]</f>
        <v>0</v>
      </c>
      <c r="B1224">
        <f>ContactsTable[[#This Row],[Organizations (DropDown)]]</f>
        <v>0</v>
      </c>
      <c r="C1224" t="str" cm="1">
        <f t="array" ref="C1224">IF(Interactions!F3427 = "", "", IFERROR(_xlfn.TEXTJOIN(",", TRUE, _xlfn._xlws.FILTER($A$5:$A$2214, $B$5:$B$2214 = Interactions!F3427)), "No Contacts"))</f>
        <v/>
      </c>
      <c r="D1224" t="str" cm="1">
        <f t="array" ref="D1224">IF($C1224&lt;&gt;"", _xlfn.TEXTSPLIT($C1224, ","), "")</f>
        <v/>
      </c>
    </row>
    <row r="1225" spans="1:4">
      <c r="A1225">
        <f>ContactsTable[[#This Row],[FULL NAME (FIRST, LAST)]]</f>
        <v>0</v>
      </c>
      <c r="B1225">
        <f>ContactsTable[[#This Row],[Organizations (DropDown)]]</f>
        <v>0</v>
      </c>
      <c r="C1225" t="str" cm="1">
        <f t="array" ref="C1225">IF(Interactions!F3428 = "", "", IFERROR(_xlfn.TEXTJOIN(",", TRUE, _xlfn._xlws.FILTER($A$5:$A$2214, $B$5:$B$2214 = Interactions!F3428)), "No Contacts"))</f>
        <v/>
      </c>
      <c r="D1225" t="str" cm="1">
        <f t="array" ref="D1225">IF($C1225&lt;&gt;"", _xlfn.TEXTSPLIT($C1225, ","), "")</f>
        <v/>
      </c>
    </row>
    <row r="1226" spans="1:4">
      <c r="A1226">
        <f>ContactsTable[[#This Row],[FULL NAME (FIRST, LAST)]]</f>
        <v>0</v>
      </c>
      <c r="B1226">
        <f>ContactsTable[[#This Row],[Organizations (DropDown)]]</f>
        <v>0</v>
      </c>
      <c r="C1226" t="str" cm="1">
        <f t="array" ref="C1226">IF(Interactions!F3429 = "", "", IFERROR(_xlfn.TEXTJOIN(",", TRUE, _xlfn._xlws.FILTER($A$5:$A$2214, $B$5:$B$2214 = Interactions!F3429)), "No Contacts"))</f>
        <v/>
      </c>
      <c r="D1226" t="str" cm="1">
        <f t="array" ref="D1226">IF($C1226&lt;&gt;"", _xlfn.TEXTSPLIT($C1226, ","), "")</f>
        <v/>
      </c>
    </row>
    <row r="1227" spans="1:4">
      <c r="A1227">
        <f>ContactsTable[[#This Row],[FULL NAME (FIRST, LAST)]]</f>
        <v>0</v>
      </c>
      <c r="B1227">
        <f>ContactsTable[[#This Row],[Organizations (DropDown)]]</f>
        <v>0</v>
      </c>
      <c r="C1227" t="str" cm="1">
        <f t="array" ref="C1227">IF(Interactions!F3430 = "", "", IFERROR(_xlfn.TEXTJOIN(",", TRUE, _xlfn._xlws.FILTER($A$5:$A$2214, $B$5:$B$2214 = Interactions!F3430)), "No Contacts"))</f>
        <v/>
      </c>
      <c r="D1227" t="str" cm="1">
        <f t="array" ref="D1227">IF($C1227&lt;&gt;"", _xlfn.TEXTSPLIT($C1227, ","), "")</f>
        <v/>
      </c>
    </row>
    <row r="1228" spans="1:4">
      <c r="A1228">
        <f>ContactsTable[[#This Row],[FULL NAME (FIRST, LAST)]]</f>
        <v>0</v>
      </c>
      <c r="B1228">
        <f>ContactsTable[[#This Row],[Organizations (DropDown)]]</f>
        <v>0</v>
      </c>
      <c r="C1228" t="str" cm="1">
        <f t="array" ref="C1228">IF(Interactions!F3431 = "", "", IFERROR(_xlfn.TEXTJOIN(",", TRUE, _xlfn._xlws.FILTER($A$5:$A$2214, $B$5:$B$2214 = Interactions!F3431)), "No Contacts"))</f>
        <v/>
      </c>
      <c r="D1228" t="str" cm="1">
        <f t="array" ref="D1228">IF($C1228&lt;&gt;"", _xlfn.TEXTSPLIT($C1228, ","), "")</f>
        <v/>
      </c>
    </row>
    <row r="1229" spans="1:4">
      <c r="A1229">
        <f>ContactsTable[[#This Row],[FULL NAME (FIRST, LAST)]]</f>
        <v>0</v>
      </c>
      <c r="B1229">
        <f>ContactsTable[[#This Row],[Organizations (DropDown)]]</f>
        <v>0</v>
      </c>
      <c r="C1229" t="str" cm="1">
        <f t="array" ref="C1229">IF(Interactions!F3432 = "", "", IFERROR(_xlfn.TEXTJOIN(",", TRUE, _xlfn._xlws.FILTER($A$5:$A$2214, $B$5:$B$2214 = Interactions!F3432)), "No Contacts"))</f>
        <v/>
      </c>
      <c r="D1229" t="str" cm="1">
        <f t="array" ref="D1229">IF($C1229&lt;&gt;"", _xlfn.TEXTSPLIT($C1229, ","), "")</f>
        <v/>
      </c>
    </row>
    <row r="1230" spans="1:4">
      <c r="A1230">
        <f>ContactsTable[[#This Row],[FULL NAME (FIRST, LAST)]]</f>
        <v>0</v>
      </c>
      <c r="B1230">
        <f>ContactsTable[[#This Row],[Organizations (DropDown)]]</f>
        <v>0</v>
      </c>
      <c r="C1230" t="str" cm="1">
        <f t="array" ref="C1230">IF(Interactions!F3433 = "", "", IFERROR(_xlfn.TEXTJOIN(",", TRUE, _xlfn._xlws.FILTER($A$5:$A$2214, $B$5:$B$2214 = Interactions!F3433)), "No Contacts"))</f>
        <v/>
      </c>
      <c r="D1230" t="str" cm="1">
        <f t="array" ref="D1230">IF($C1230&lt;&gt;"", _xlfn.TEXTSPLIT($C1230, ","), "")</f>
        <v/>
      </c>
    </row>
    <row r="1231" spans="1:4">
      <c r="A1231">
        <f>ContactsTable[[#This Row],[FULL NAME (FIRST, LAST)]]</f>
        <v>0</v>
      </c>
      <c r="B1231">
        <f>ContactsTable[[#This Row],[Organizations (DropDown)]]</f>
        <v>0</v>
      </c>
      <c r="C1231" t="str" cm="1">
        <f t="array" ref="C1231">IF(Interactions!F3434 = "", "", IFERROR(_xlfn.TEXTJOIN(",", TRUE, _xlfn._xlws.FILTER($A$5:$A$2214, $B$5:$B$2214 = Interactions!F3434)), "No Contacts"))</f>
        <v/>
      </c>
      <c r="D1231" t="str" cm="1">
        <f t="array" ref="D1231">IF($C1231&lt;&gt;"", _xlfn.TEXTSPLIT($C1231, ","), "")</f>
        <v/>
      </c>
    </row>
    <row r="1232" spans="1:4">
      <c r="A1232">
        <f>ContactsTable[[#This Row],[FULL NAME (FIRST, LAST)]]</f>
        <v>0</v>
      </c>
      <c r="B1232">
        <f>ContactsTable[[#This Row],[Organizations (DropDown)]]</f>
        <v>0</v>
      </c>
      <c r="C1232" t="str" cm="1">
        <f t="array" ref="C1232">IF(Interactions!F3435 = "", "", IFERROR(_xlfn.TEXTJOIN(",", TRUE, _xlfn._xlws.FILTER($A$5:$A$2214, $B$5:$B$2214 = Interactions!F3435)), "No Contacts"))</f>
        <v/>
      </c>
      <c r="D1232" t="str" cm="1">
        <f t="array" ref="D1232">IF($C1232&lt;&gt;"", _xlfn.TEXTSPLIT($C1232, ","), "")</f>
        <v/>
      </c>
    </row>
    <row r="1233" spans="1:4">
      <c r="A1233">
        <f>ContactsTable[[#This Row],[FULL NAME (FIRST, LAST)]]</f>
        <v>0</v>
      </c>
      <c r="B1233">
        <f>ContactsTable[[#This Row],[Organizations (DropDown)]]</f>
        <v>0</v>
      </c>
      <c r="C1233" t="str" cm="1">
        <f t="array" ref="C1233">IF(Interactions!F3436 = "", "", IFERROR(_xlfn.TEXTJOIN(",", TRUE, _xlfn._xlws.FILTER($A$5:$A$2214, $B$5:$B$2214 = Interactions!F3436)), "No Contacts"))</f>
        <v/>
      </c>
      <c r="D1233" t="str" cm="1">
        <f t="array" ref="D1233">IF($C1233&lt;&gt;"", _xlfn.TEXTSPLIT($C1233, ","), "")</f>
        <v/>
      </c>
    </row>
    <row r="1234" spans="1:4">
      <c r="A1234">
        <f>ContactsTable[[#This Row],[FULL NAME (FIRST, LAST)]]</f>
        <v>0</v>
      </c>
      <c r="B1234">
        <f>ContactsTable[[#This Row],[Organizations (DropDown)]]</f>
        <v>0</v>
      </c>
      <c r="C1234" t="str" cm="1">
        <f t="array" ref="C1234">IF(Interactions!F3437 = "", "", IFERROR(_xlfn.TEXTJOIN(",", TRUE, _xlfn._xlws.FILTER($A$5:$A$2214, $B$5:$B$2214 = Interactions!F3437)), "No Contacts"))</f>
        <v/>
      </c>
      <c r="D1234" t="str" cm="1">
        <f t="array" ref="D1234">IF($C1234&lt;&gt;"", _xlfn.TEXTSPLIT($C1234, ","), "")</f>
        <v/>
      </c>
    </row>
    <row r="1235" spans="1:4">
      <c r="A1235">
        <f>ContactsTable[[#This Row],[FULL NAME (FIRST, LAST)]]</f>
        <v>0</v>
      </c>
      <c r="B1235">
        <f>ContactsTable[[#This Row],[Organizations (DropDown)]]</f>
        <v>0</v>
      </c>
      <c r="C1235" t="str" cm="1">
        <f t="array" ref="C1235">IF(Interactions!F3438 = "", "", IFERROR(_xlfn.TEXTJOIN(",", TRUE, _xlfn._xlws.FILTER($A$5:$A$2214, $B$5:$B$2214 = Interactions!F3438)), "No Contacts"))</f>
        <v/>
      </c>
      <c r="D1235" t="str" cm="1">
        <f t="array" ref="D1235">IF($C1235&lt;&gt;"", _xlfn.TEXTSPLIT($C1235, ","), "")</f>
        <v/>
      </c>
    </row>
    <row r="1236" spans="1:4">
      <c r="A1236">
        <f>ContactsTable[[#This Row],[FULL NAME (FIRST, LAST)]]</f>
        <v>0</v>
      </c>
      <c r="B1236">
        <f>ContactsTable[[#This Row],[Organizations (DropDown)]]</f>
        <v>0</v>
      </c>
      <c r="C1236" t="str" cm="1">
        <f t="array" ref="C1236">IF(Interactions!F3439 = "", "", IFERROR(_xlfn.TEXTJOIN(",", TRUE, _xlfn._xlws.FILTER($A$5:$A$2214, $B$5:$B$2214 = Interactions!F3439)), "No Contacts"))</f>
        <v/>
      </c>
      <c r="D1236" t="str" cm="1">
        <f t="array" ref="D1236">IF($C1236&lt;&gt;"", _xlfn.TEXTSPLIT($C1236, ","), "")</f>
        <v/>
      </c>
    </row>
    <row r="1237" spans="1:4">
      <c r="A1237">
        <f>ContactsTable[[#This Row],[FULL NAME (FIRST, LAST)]]</f>
        <v>0</v>
      </c>
      <c r="B1237">
        <f>ContactsTable[[#This Row],[Organizations (DropDown)]]</f>
        <v>0</v>
      </c>
      <c r="C1237" t="str" cm="1">
        <f t="array" ref="C1237">IF(Interactions!F3440 = "", "", IFERROR(_xlfn.TEXTJOIN(",", TRUE, _xlfn._xlws.FILTER($A$5:$A$2214, $B$5:$B$2214 = Interactions!F3440)), "No Contacts"))</f>
        <v/>
      </c>
      <c r="D1237" t="str" cm="1">
        <f t="array" ref="D1237">IF($C1237&lt;&gt;"", _xlfn.TEXTSPLIT($C1237, ","), "")</f>
        <v/>
      </c>
    </row>
    <row r="1238" spans="1:4">
      <c r="A1238">
        <f>ContactsTable[[#This Row],[FULL NAME (FIRST, LAST)]]</f>
        <v>0</v>
      </c>
      <c r="B1238">
        <f>ContactsTable[[#This Row],[Organizations (DropDown)]]</f>
        <v>0</v>
      </c>
      <c r="C1238" t="str" cm="1">
        <f t="array" ref="C1238">IF(Interactions!F3441 = "", "", IFERROR(_xlfn.TEXTJOIN(",", TRUE, _xlfn._xlws.FILTER($A$5:$A$2214, $B$5:$B$2214 = Interactions!F3441)), "No Contacts"))</f>
        <v/>
      </c>
      <c r="D1238" t="str" cm="1">
        <f t="array" ref="D1238">IF($C1238&lt;&gt;"", _xlfn.TEXTSPLIT($C1238, ","), "")</f>
        <v/>
      </c>
    </row>
    <row r="1239" spans="1:4">
      <c r="A1239">
        <f>ContactsTable[[#This Row],[FULL NAME (FIRST, LAST)]]</f>
        <v>0</v>
      </c>
      <c r="B1239">
        <f>ContactsTable[[#This Row],[Organizations (DropDown)]]</f>
        <v>0</v>
      </c>
      <c r="C1239" t="str" cm="1">
        <f t="array" ref="C1239">IF(Interactions!F3442 = "", "", IFERROR(_xlfn.TEXTJOIN(",", TRUE, _xlfn._xlws.FILTER($A$5:$A$2214, $B$5:$B$2214 = Interactions!F3442)), "No Contacts"))</f>
        <v/>
      </c>
      <c r="D1239" t="str" cm="1">
        <f t="array" ref="D1239">IF($C1239&lt;&gt;"", _xlfn.TEXTSPLIT($C1239, ","), "")</f>
        <v/>
      </c>
    </row>
    <row r="1240" spans="1:4">
      <c r="A1240">
        <f>ContactsTable[[#This Row],[FULL NAME (FIRST, LAST)]]</f>
        <v>0</v>
      </c>
      <c r="B1240">
        <f>ContactsTable[[#This Row],[Organizations (DropDown)]]</f>
        <v>0</v>
      </c>
      <c r="C1240" t="str" cm="1">
        <f t="array" ref="C1240">IF(Interactions!F3443 = "", "", IFERROR(_xlfn.TEXTJOIN(",", TRUE, _xlfn._xlws.FILTER($A$5:$A$2214, $B$5:$B$2214 = Interactions!F3443)), "No Contacts"))</f>
        <v/>
      </c>
      <c r="D1240" t="str" cm="1">
        <f t="array" ref="D1240">IF($C1240&lt;&gt;"", _xlfn.TEXTSPLIT($C1240, ","), "")</f>
        <v/>
      </c>
    </row>
    <row r="1241" spans="1:4">
      <c r="A1241">
        <f>ContactsTable[[#This Row],[FULL NAME (FIRST, LAST)]]</f>
        <v>0</v>
      </c>
      <c r="B1241">
        <f>ContactsTable[[#This Row],[Organizations (DropDown)]]</f>
        <v>0</v>
      </c>
      <c r="C1241" t="str" cm="1">
        <f t="array" ref="C1241">IF(Interactions!F3444 = "", "", IFERROR(_xlfn.TEXTJOIN(",", TRUE, _xlfn._xlws.FILTER($A$5:$A$2214, $B$5:$B$2214 = Interactions!F3444)), "No Contacts"))</f>
        <v/>
      </c>
      <c r="D1241" t="str" cm="1">
        <f t="array" ref="D1241">IF($C1241&lt;&gt;"", _xlfn.TEXTSPLIT($C1241, ","), "")</f>
        <v/>
      </c>
    </row>
    <row r="1242" spans="1:4">
      <c r="A1242">
        <f>ContactsTable[[#This Row],[FULL NAME (FIRST, LAST)]]</f>
        <v>0</v>
      </c>
      <c r="B1242">
        <f>ContactsTable[[#This Row],[Organizations (DropDown)]]</f>
        <v>0</v>
      </c>
      <c r="C1242" t="str" cm="1">
        <f t="array" ref="C1242">IF(Interactions!F3445 = "", "", IFERROR(_xlfn.TEXTJOIN(",", TRUE, _xlfn._xlws.FILTER($A$5:$A$2214, $B$5:$B$2214 = Interactions!F3445)), "No Contacts"))</f>
        <v/>
      </c>
      <c r="D1242" t="str" cm="1">
        <f t="array" ref="D1242">IF($C1242&lt;&gt;"", _xlfn.TEXTSPLIT($C1242, ","), "")</f>
        <v/>
      </c>
    </row>
    <row r="1243" spans="1:4">
      <c r="A1243">
        <f>ContactsTable[[#This Row],[FULL NAME (FIRST, LAST)]]</f>
        <v>0</v>
      </c>
      <c r="B1243">
        <f>ContactsTable[[#This Row],[Organizations (DropDown)]]</f>
        <v>0</v>
      </c>
      <c r="C1243" t="str" cm="1">
        <f t="array" ref="C1243">IF(Interactions!F3446 = "", "", IFERROR(_xlfn.TEXTJOIN(",", TRUE, _xlfn._xlws.FILTER($A$5:$A$2214, $B$5:$B$2214 = Interactions!F3446)), "No Contacts"))</f>
        <v/>
      </c>
      <c r="D1243" t="str" cm="1">
        <f t="array" ref="D1243">IF($C1243&lt;&gt;"", _xlfn.TEXTSPLIT($C1243, ","), "")</f>
        <v/>
      </c>
    </row>
    <row r="1244" spans="1:4">
      <c r="A1244">
        <f>ContactsTable[[#This Row],[FULL NAME (FIRST, LAST)]]</f>
        <v>0</v>
      </c>
      <c r="B1244">
        <f>ContactsTable[[#This Row],[Organizations (DropDown)]]</f>
        <v>0</v>
      </c>
      <c r="C1244" t="str" cm="1">
        <f t="array" ref="C1244">IF(Interactions!F3447 = "", "", IFERROR(_xlfn.TEXTJOIN(",", TRUE, _xlfn._xlws.FILTER($A$5:$A$2214, $B$5:$B$2214 = Interactions!F3447)), "No Contacts"))</f>
        <v/>
      </c>
      <c r="D1244" t="str" cm="1">
        <f t="array" ref="D1244">IF($C1244&lt;&gt;"", _xlfn.TEXTSPLIT($C1244, ","), "")</f>
        <v/>
      </c>
    </row>
    <row r="1245" spans="1:4">
      <c r="A1245">
        <f>ContactsTable[[#This Row],[FULL NAME (FIRST, LAST)]]</f>
        <v>0</v>
      </c>
      <c r="B1245">
        <f>ContactsTable[[#This Row],[Organizations (DropDown)]]</f>
        <v>0</v>
      </c>
      <c r="C1245" t="str" cm="1">
        <f t="array" ref="C1245">IF(Interactions!F3448 = "", "", IFERROR(_xlfn.TEXTJOIN(",", TRUE, _xlfn._xlws.FILTER($A$5:$A$2214, $B$5:$B$2214 = Interactions!F3448)), "No Contacts"))</f>
        <v/>
      </c>
      <c r="D1245" t="str" cm="1">
        <f t="array" ref="D1245">IF($C1245&lt;&gt;"", _xlfn.TEXTSPLIT($C1245, ","), "")</f>
        <v/>
      </c>
    </row>
    <row r="1246" spans="1:4">
      <c r="A1246">
        <f>ContactsTable[[#This Row],[FULL NAME (FIRST, LAST)]]</f>
        <v>0</v>
      </c>
      <c r="B1246">
        <f>ContactsTable[[#This Row],[Organizations (DropDown)]]</f>
        <v>0</v>
      </c>
      <c r="C1246" t="str" cm="1">
        <f t="array" ref="C1246">IF(Interactions!F3449 = "", "", IFERROR(_xlfn.TEXTJOIN(",", TRUE, _xlfn._xlws.FILTER($A$5:$A$2214, $B$5:$B$2214 = Interactions!F3449)), "No Contacts"))</f>
        <v/>
      </c>
      <c r="D1246" t="str" cm="1">
        <f t="array" ref="D1246">IF($C1246&lt;&gt;"", _xlfn.TEXTSPLIT($C1246, ","), "")</f>
        <v/>
      </c>
    </row>
    <row r="1247" spans="1:4">
      <c r="A1247">
        <f>ContactsTable[[#This Row],[FULL NAME (FIRST, LAST)]]</f>
        <v>0</v>
      </c>
      <c r="B1247">
        <f>ContactsTable[[#This Row],[Organizations (DropDown)]]</f>
        <v>0</v>
      </c>
      <c r="C1247" t="str" cm="1">
        <f t="array" ref="C1247">IF(Interactions!F3450 = "", "", IFERROR(_xlfn.TEXTJOIN(",", TRUE, _xlfn._xlws.FILTER($A$5:$A$2214, $B$5:$B$2214 = Interactions!F3450)), "No Contacts"))</f>
        <v/>
      </c>
      <c r="D1247" t="str" cm="1">
        <f t="array" ref="D1247">IF($C1247&lt;&gt;"", _xlfn.TEXTSPLIT($C1247, ","), "")</f>
        <v/>
      </c>
    </row>
    <row r="1248" spans="1:4">
      <c r="A1248">
        <f>ContactsTable[[#This Row],[FULL NAME (FIRST, LAST)]]</f>
        <v>0</v>
      </c>
      <c r="B1248">
        <f>ContactsTable[[#This Row],[Organizations (DropDown)]]</f>
        <v>0</v>
      </c>
      <c r="C1248" t="str" cm="1">
        <f t="array" ref="C1248">IF(Interactions!F3451 = "", "", IFERROR(_xlfn.TEXTJOIN(",", TRUE, _xlfn._xlws.FILTER($A$5:$A$2214, $B$5:$B$2214 = Interactions!F3451)), "No Contacts"))</f>
        <v/>
      </c>
      <c r="D1248" t="str" cm="1">
        <f t="array" ref="D1248">IF($C1248&lt;&gt;"", _xlfn.TEXTSPLIT($C1248, ","), "")</f>
        <v/>
      </c>
    </row>
    <row r="1249" spans="1:4">
      <c r="A1249">
        <f>ContactsTable[[#This Row],[FULL NAME (FIRST, LAST)]]</f>
        <v>0</v>
      </c>
      <c r="B1249">
        <f>ContactsTable[[#This Row],[Organizations (DropDown)]]</f>
        <v>0</v>
      </c>
      <c r="C1249" t="str" cm="1">
        <f t="array" ref="C1249">IF(Interactions!F3452 = "", "", IFERROR(_xlfn.TEXTJOIN(",", TRUE, _xlfn._xlws.FILTER($A$5:$A$2214, $B$5:$B$2214 = Interactions!F3452)), "No Contacts"))</f>
        <v/>
      </c>
      <c r="D1249" t="str" cm="1">
        <f t="array" ref="D1249">IF($C1249&lt;&gt;"", _xlfn.TEXTSPLIT($C1249, ","), "")</f>
        <v/>
      </c>
    </row>
    <row r="1250" spans="1:4">
      <c r="A1250">
        <f>ContactsTable[[#This Row],[FULL NAME (FIRST, LAST)]]</f>
        <v>0</v>
      </c>
      <c r="B1250">
        <f>ContactsTable[[#This Row],[Organizations (DropDown)]]</f>
        <v>0</v>
      </c>
      <c r="C1250" t="str" cm="1">
        <f t="array" ref="C1250">IF(Interactions!F3453 = "", "", IFERROR(_xlfn.TEXTJOIN(",", TRUE, _xlfn._xlws.FILTER($A$5:$A$2214, $B$5:$B$2214 = Interactions!F3453)), "No Contacts"))</f>
        <v/>
      </c>
      <c r="D1250" t="str" cm="1">
        <f t="array" ref="D1250">IF($C1250&lt;&gt;"", _xlfn.TEXTSPLIT($C1250, ","), "")</f>
        <v/>
      </c>
    </row>
    <row r="1251" spans="1:4">
      <c r="A1251">
        <f>ContactsTable[[#This Row],[FULL NAME (FIRST, LAST)]]</f>
        <v>0</v>
      </c>
      <c r="B1251">
        <f>ContactsTable[[#This Row],[Organizations (DropDown)]]</f>
        <v>0</v>
      </c>
      <c r="C1251" t="str" cm="1">
        <f t="array" ref="C1251">IF(Interactions!F3454 = "", "", IFERROR(_xlfn.TEXTJOIN(",", TRUE, _xlfn._xlws.FILTER($A$5:$A$2214, $B$5:$B$2214 = Interactions!F3454)), "No Contacts"))</f>
        <v/>
      </c>
      <c r="D1251" t="str" cm="1">
        <f t="array" ref="D1251">IF($C1251&lt;&gt;"", _xlfn.TEXTSPLIT($C1251, ","), "")</f>
        <v/>
      </c>
    </row>
    <row r="1252" spans="1:4">
      <c r="A1252">
        <f>ContactsTable[[#This Row],[FULL NAME (FIRST, LAST)]]</f>
        <v>0</v>
      </c>
      <c r="B1252">
        <f>ContactsTable[[#This Row],[Organizations (DropDown)]]</f>
        <v>0</v>
      </c>
      <c r="C1252" t="str" cm="1">
        <f t="array" ref="C1252">IF(Interactions!F3455 = "", "", IFERROR(_xlfn.TEXTJOIN(",", TRUE, _xlfn._xlws.FILTER($A$5:$A$2214, $B$5:$B$2214 = Interactions!F3455)), "No Contacts"))</f>
        <v/>
      </c>
      <c r="D1252" t="str" cm="1">
        <f t="array" ref="D1252">IF($C1252&lt;&gt;"", _xlfn.TEXTSPLIT($C1252, ","), "")</f>
        <v/>
      </c>
    </row>
    <row r="1253" spans="1:4">
      <c r="A1253">
        <f>ContactsTable[[#This Row],[FULL NAME (FIRST, LAST)]]</f>
        <v>0</v>
      </c>
      <c r="B1253">
        <f>ContactsTable[[#This Row],[Organizations (DropDown)]]</f>
        <v>0</v>
      </c>
      <c r="C1253" t="str" cm="1">
        <f t="array" ref="C1253">IF(Interactions!F3456 = "", "", IFERROR(_xlfn.TEXTJOIN(",", TRUE, _xlfn._xlws.FILTER($A$5:$A$2214, $B$5:$B$2214 = Interactions!F3456)), "No Contacts"))</f>
        <v/>
      </c>
      <c r="D1253" t="str" cm="1">
        <f t="array" ref="D1253">IF($C1253&lt;&gt;"", _xlfn.TEXTSPLIT($C1253, ","), "")</f>
        <v/>
      </c>
    </row>
    <row r="1254" spans="1:4">
      <c r="A1254">
        <f>ContactsTable[[#This Row],[FULL NAME (FIRST, LAST)]]</f>
        <v>0</v>
      </c>
      <c r="B1254">
        <f>ContactsTable[[#This Row],[Organizations (DropDown)]]</f>
        <v>0</v>
      </c>
      <c r="C1254" t="str" cm="1">
        <f t="array" ref="C1254">IF(Interactions!F3457 = "", "", IFERROR(_xlfn.TEXTJOIN(",", TRUE, _xlfn._xlws.FILTER($A$5:$A$2214, $B$5:$B$2214 = Interactions!F3457)), "No Contacts"))</f>
        <v/>
      </c>
      <c r="D1254" t="str" cm="1">
        <f t="array" ref="D1254">IF($C1254&lt;&gt;"", _xlfn.TEXTSPLIT($C1254, ","), "")</f>
        <v/>
      </c>
    </row>
    <row r="1255" spans="1:4">
      <c r="A1255">
        <f>ContactsTable[[#This Row],[FULL NAME (FIRST, LAST)]]</f>
        <v>0</v>
      </c>
      <c r="B1255">
        <f>ContactsTable[[#This Row],[Organizations (DropDown)]]</f>
        <v>0</v>
      </c>
      <c r="C1255" t="str" cm="1">
        <f t="array" ref="C1255">IF(Interactions!F3458 = "", "", IFERROR(_xlfn.TEXTJOIN(",", TRUE, _xlfn._xlws.FILTER($A$5:$A$2214, $B$5:$B$2214 = Interactions!F3458)), "No Contacts"))</f>
        <v/>
      </c>
      <c r="D1255" t="str" cm="1">
        <f t="array" ref="D1255">IF($C1255&lt;&gt;"", _xlfn.TEXTSPLIT($C1255, ","), "")</f>
        <v/>
      </c>
    </row>
    <row r="1256" spans="1:4">
      <c r="A1256">
        <f>ContactsTable[[#This Row],[FULL NAME (FIRST, LAST)]]</f>
        <v>0</v>
      </c>
      <c r="B1256">
        <f>ContactsTable[[#This Row],[Organizations (DropDown)]]</f>
        <v>0</v>
      </c>
      <c r="C1256" t="str" cm="1">
        <f t="array" ref="C1256">IF(Interactions!F3459 = "", "", IFERROR(_xlfn.TEXTJOIN(",", TRUE, _xlfn._xlws.FILTER($A$5:$A$2214, $B$5:$B$2214 = Interactions!F3459)), "No Contacts"))</f>
        <v/>
      </c>
      <c r="D1256" t="str" cm="1">
        <f t="array" ref="D1256">IF($C1256&lt;&gt;"", _xlfn.TEXTSPLIT($C1256, ","), "")</f>
        <v/>
      </c>
    </row>
    <row r="1257" spans="1:4">
      <c r="A1257">
        <f>ContactsTable[[#This Row],[FULL NAME (FIRST, LAST)]]</f>
        <v>0</v>
      </c>
      <c r="B1257">
        <f>ContactsTable[[#This Row],[Organizations (DropDown)]]</f>
        <v>0</v>
      </c>
      <c r="C1257" t="str" cm="1">
        <f t="array" ref="C1257">IF(Interactions!F3460 = "", "", IFERROR(_xlfn.TEXTJOIN(",", TRUE, _xlfn._xlws.FILTER($A$5:$A$2214, $B$5:$B$2214 = Interactions!F3460)), "No Contacts"))</f>
        <v/>
      </c>
      <c r="D1257" t="str" cm="1">
        <f t="array" ref="D1257">IF($C1257&lt;&gt;"", _xlfn.TEXTSPLIT($C1257, ","), "")</f>
        <v/>
      </c>
    </row>
    <row r="1258" spans="1:4">
      <c r="A1258">
        <f>ContactsTable[[#This Row],[FULL NAME (FIRST, LAST)]]</f>
        <v>0</v>
      </c>
      <c r="B1258">
        <f>ContactsTable[[#This Row],[Organizations (DropDown)]]</f>
        <v>0</v>
      </c>
      <c r="C1258" t="str" cm="1">
        <f t="array" ref="C1258">IF(Interactions!F3461 = "", "", IFERROR(_xlfn.TEXTJOIN(",", TRUE, _xlfn._xlws.FILTER($A$5:$A$2214, $B$5:$B$2214 = Interactions!F3461)), "No Contacts"))</f>
        <v/>
      </c>
      <c r="D1258" t="str" cm="1">
        <f t="array" ref="D1258">IF($C1258&lt;&gt;"", _xlfn.TEXTSPLIT($C1258, ","), "")</f>
        <v/>
      </c>
    </row>
    <row r="1259" spans="1:4">
      <c r="A1259">
        <f>ContactsTable[[#This Row],[FULL NAME (FIRST, LAST)]]</f>
        <v>0</v>
      </c>
      <c r="B1259">
        <f>ContactsTable[[#This Row],[Organizations (DropDown)]]</f>
        <v>0</v>
      </c>
      <c r="C1259" t="str" cm="1">
        <f t="array" ref="C1259">IF(Interactions!F3462 = "", "", IFERROR(_xlfn.TEXTJOIN(",", TRUE, _xlfn._xlws.FILTER($A$5:$A$2214, $B$5:$B$2214 = Interactions!F3462)), "No Contacts"))</f>
        <v/>
      </c>
      <c r="D1259" t="str" cm="1">
        <f t="array" ref="D1259">IF($C1259&lt;&gt;"", _xlfn.TEXTSPLIT($C1259, ","), "")</f>
        <v/>
      </c>
    </row>
    <row r="1260" spans="1:4">
      <c r="A1260">
        <f>ContactsTable[[#This Row],[FULL NAME (FIRST, LAST)]]</f>
        <v>0</v>
      </c>
      <c r="B1260">
        <f>ContactsTable[[#This Row],[Organizations (DropDown)]]</f>
        <v>0</v>
      </c>
      <c r="C1260" t="str" cm="1">
        <f t="array" ref="C1260">IF(Interactions!F3463 = "", "", IFERROR(_xlfn.TEXTJOIN(",", TRUE, _xlfn._xlws.FILTER($A$5:$A$2214, $B$5:$B$2214 = Interactions!F3463)), "No Contacts"))</f>
        <v/>
      </c>
      <c r="D1260" t="str" cm="1">
        <f t="array" ref="D1260">IF($C1260&lt;&gt;"", _xlfn.TEXTSPLIT($C1260, ","), "")</f>
        <v/>
      </c>
    </row>
    <row r="1261" spans="1:4">
      <c r="A1261">
        <f>ContactsTable[[#This Row],[FULL NAME (FIRST, LAST)]]</f>
        <v>0</v>
      </c>
      <c r="B1261">
        <f>ContactsTable[[#This Row],[Organizations (DropDown)]]</f>
        <v>0</v>
      </c>
      <c r="C1261" t="str" cm="1">
        <f t="array" ref="C1261">IF(Interactions!F3464 = "", "", IFERROR(_xlfn.TEXTJOIN(",", TRUE, _xlfn._xlws.FILTER($A$5:$A$2214, $B$5:$B$2214 = Interactions!F3464)), "No Contacts"))</f>
        <v/>
      </c>
      <c r="D1261" t="str" cm="1">
        <f t="array" ref="D1261">IF($C1261&lt;&gt;"", _xlfn.TEXTSPLIT($C1261, ","), "")</f>
        <v/>
      </c>
    </row>
    <row r="1262" spans="1:4">
      <c r="A1262">
        <f>ContactsTable[[#This Row],[FULL NAME (FIRST, LAST)]]</f>
        <v>0</v>
      </c>
      <c r="B1262">
        <f>ContactsTable[[#This Row],[Organizations (DropDown)]]</f>
        <v>0</v>
      </c>
      <c r="C1262" t="str" cm="1">
        <f t="array" ref="C1262">IF(Interactions!F3465 = "", "", IFERROR(_xlfn.TEXTJOIN(",", TRUE, _xlfn._xlws.FILTER($A$5:$A$2214, $B$5:$B$2214 = Interactions!F3465)), "No Contacts"))</f>
        <v/>
      </c>
      <c r="D1262" t="str" cm="1">
        <f t="array" ref="D1262">IF($C1262&lt;&gt;"", _xlfn.TEXTSPLIT($C1262, ","), "")</f>
        <v/>
      </c>
    </row>
    <row r="1263" spans="1:4">
      <c r="A1263">
        <f>ContactsTable[[#This Row],[FULL NAME (FIRST, LAST)]]</f>
        <v>0</v>
      </c>
      <c r="B1263">
        <f>ContactsTable[[#This Row],[Organizations (DropDown)]]</f>
        <v>0</v>
      </c>
      <c r="C1263" t="str" cm="1">
        <f t="array" ref="C1263">IF(Interactions!F3466 = "", "", IFERROR(_xlfn.TEXTJOIN(",", TRUE, _xlfn._xlws.FILTER($A$5:$A$2214, $B$5:$B$2214 = Interactions!F3466)), "No Contacts"))</f>
        <v/>
      </c>
      <c r="D1263" t="str" cm="1">
        <f t="array" ref="D1263">IF($C1263&lt;&gt;"", _xlfn.TEXTSPLIT($C1263, ","), "")</f>
        <v/>
      </c>
    </row>
    <row r="1264" spans="1:4">
      <c r="A1264">
        <f>ContactsTable[[#This Row],[FULL NAME (FIRST, LAST)]]</f>
        <v>0</v>
      </c>
      <c r="B1264">
        <f>ContactsTable[[#This Row],[Organizations (DropDown)]]</f>
        <v>0</v>
      </c>
      <c r="C1264" t="str" cm="1">
        <f t="array" ref="C1264">IF(Interactions!F3467 = "", "", IFERROR(_xlfn.TEXTJOIN(",", TRUE, _xlfn._xlws.FILTER($A$5:$A$2214, $B$5:$B$2214 = Interactions!F3467)), "No Contacts"))</f>
        <v/>
      </c>
      <c r="D1264" t="str" cm="1">
        <f t="array" ref="D1264">IF($C1264&lt;&gt;"", _xlfn.TEXTSPLIT($C1264, ","), "")</f>
        <v/>
      </c>
    </row>
    <row r="1265" spans="1:4">
      <c r="A1265">
        <f>ContactsTable[[#This Row],[FULL NAME (FIRST, LAST)]]</f>
        <v>0</v>
      </c>
      <c r="B1265">
        <f>ContactsTable[[#This Row],[Organizations (DropDown)]]</f>
        <v>0</v>
      </c>
      <c r="C1265" t="str" cm="1">
        <f t="array" ref="C1265">IF(Interactions!F3468 = "", "", IFERROR(_xlfn.TEXTJOIN(",", TRUE, _xlfn._xlws.FILTER($A$5:$A$2214, $B$5:$B$2214 = Interactions!F3468)), "No Contacts"))</f>
        <v/>
      </c>
      <c r="D1265" t="str" cm="1">
        <f t="array" ref="D1265">IF($C1265&lt;&gt;"", _xlfn.TEXTSPLIT($C1265, ","), "")</f>
        <v/>
      </c>
    </row>
    <row r="1266" spans="1:4">
      <c r="A1266">
        <f>ContactsTable[[#This Row],[FULL NAME (FIRST, LAST)]]</f>
        <v>0</v>
      </c>
      <c r="B1266">
        <f>ContactsTable[[#This Row],[Organizations (DropDown)]]</f>
        <v>0</v>
      </c>
      <c r="C1266" t="str" cm="1">
        <f t="array" ref="C1266">IF(Interactions!F3469 = "", "", IFERROR(_xlfn.TEXTJOIN(",", TRUE, _xlfn._xlws.FILTER($A$5:$A$2214, $B$5:$B$2214 = Interactions!F3469)), "No Contacts"))</f>
        <v/>
      </c>
      <c r="D1266" t="str" cm="1">
        <f t="array" ref="D1266">IF($C1266&lt;&gt;"", _xlfn.TEXTSPLIT($C1266, ","), "")</f>
        <v/>
      </c>
    </row>
    <row r="1267" spans="1:4">
      <c r="A1267">
        <f>ContactsTable[[#This Row],[FULL NAME (FIRST, LAST)]]</f>
        <v>0</v>
      </c>
      <c r="B1267">
        <f>ContactsTable[[#This Row],[Organizations (DropDown)]]</f>
        <v>0</v>
      </c>
      <c r="C1267" t="str" cm="1">
        <f t="array" ref="C1267">IF(Interactions!F3470 = "", "", IFERROR(_xlfn.TEXTJOIN(",", TRUE, _xlfn._xlws.FILTER($A$5:$A$2214, $B$5:$B$2214 = Interactions!F3470)), "No Contacts"))</f>
        <v/>
      </c>
      <c r="D1267" t="str" cm="1">
        <f t="array" ref="D1267">IF($C1267&lt;&gt;"", _xlfn.TEXTSPLIT($C1267, ","), "")</f>
        <v/>
      </c>
    </row>
    <row r="1268" spans="1:4">
      <c r="A1268">
        <f>ContactsTable[[#This Row],[FULL NAME (FIRST, LAST)]]</f>
        <v>0</v>
      </c>
      <c r="B1268">
        <f>ContactsTable[[#This Row],[Organizations (DropDown)]]</f>
        <v>0</v>
      </c>
      <c r="C1268" t="str" cm="1">
        <f t="array" ref="C1268">IF(Interactions!F3471 = "", "", IFERROR(_xlfn.TEXTJOIN(",", TRUE, _xlfn._xlws.FILTER($A$5:$A$2214, $B$5:$B$2214 = Interactions!F3471)), "No Contacts"))</f>
        <v/>
      </c>
      <c r="D1268" t="str" cm="1">
        <f t="array" ref="D1268">IF($C1268&lt;&gt;"", _xlfn.TEXTSPLIT($C1268, ","), "")</f>
        <v/>
      </c>
    </row>
    <row r="1269" spans="1:4">
      <c r="A1269">
        <f>ContactsTable[[#This Row],[FULL NAME (FIRST, LAST)]]</f>
        <v>0</v>
      </c>
      <c r="B1269">
        <f>ContactsTable[[#This Row],[Organizations (DropDown)]]</f>
        <v>0</v>
      </c>
      <c r="C1269" t="str" cm="1">
        <f t="array" ref="C1269">IF(Interactions!F3472 = "", "", IFERROR(_xlfn.TEXTJOIN(",", TRUE, _xlfn._xlws.FILTER($A$5:$A$2214, $B$5:$B$2214 = Interactions!F3472)), "No Contacts"))</f>
        <v/>
      </c>
      <c r="D1269" t="str" cm="1">
        <f t="array" ref="D1269">IF($C1269&lt;&gt;"", _xlfn.TEXTSPLIT($C1269, ","), "")</f>
        <v/>
      </c>
    </row>
    <row r="1270" spans="1:4">
      <c r="A1270">
        <f>ContactsTable[[#This Row],[FULL NAME (FIRST, LAST)]]</f>
        <v>0</v>
      </c>
      <c r="B1270">
        <f>ContactsTable[[#This Row],[Organizations (DropDown)]]</f>
        <v>0</v>
      </c>
      <c r="C1270" t="str" cm="1">
        <f t="array" ref="C1270">IF(Interactions!F3473 = "", "", IFERROR(_xlfn.TEXTJOIN(",", TRUE, _xlfn._xlws.FILTER($A$5:$A$2214, $B$5:$B$2214 = Interactions!F3473)), "No Contacts"))</f>
        <v/>
      </c>
      <c r="D1270" t="str" cm="1">
        <f t="array" ref="D1270">IF($C1270&lt;&gt;"", _xlfn.TEXTSPLIT($C1270, ","), "")</f>
        <v/>
      </c>
    </row>
    <row r="1271" spans="1:4">
      <c r="A1271">
        <f>ContactsTable[[#This Row],[FULL NAME (FIRST, LAST)]]</f>
        <v>0</v>
      </c>
      <c r="B1271">
        <f>ContactsTable[[#This Row],[Organizations (DropDown)]]</f>
        <v>0</v>
      </c>
      <c r="C1271" t="str" cm="1">
        <f t="array" ref="C1271">IF(Interactions!F3474 = "", "", IFERROR(_xlfn.TEXTJOIN(",", TRUE, _xlfn._xlws.FILTER($A$5:$A$2214, $B$5:$B$2214 = Interactions!F3474)), "No Contacts"))</f>
        <v/>
      </c>
      <c r="D1271" t="str" cm="1">
        <f t="array" ref="D1271">IF($C1271&lt;&gt;"", _xlfn.TEXTSPLIT($C1271, ","), "")</f>
        <v/>
      </c>
    </row>
    <row r="1272" spans="1:4">
      <c r="A1272">
        <f>ContactsTable[[#This Row],[FULL NAME (FIRST, LAST)]]</f>
        <v>0</v>
      </c>
      <c r="B1272">
        <f>ContactsTable[[#This Row],[Organizations (DropDown)]]</f>
        <v>0</v>
      </c>
      <c r="C1272" t="str" cm="1">
        <f t="array" ref="C1272">IF(Interactions!F3475 = "", "", IFERROR(_xlfn.TEXTJOIN(",", TRUE, _xlfn._xlws.FILTER($A$5:$A$2214, $B$5:$B$2214 = Interactions!F3475)), "No Contacts"))</f>
        <v/>
      </c>
      <c r="D1272" t="str" cm="1">
        <f t="array" ref="D1272">IF($C1272&lt;&gt;"", _xlfn.TEXTSPLIT($C1272, ","), "")</f>
        <v/>
      </c>
    </row>
    <row r="1273" spans="1:4">
      <c r="A1273">
        <f>ContactsTable[[#This Row],[FULL NAME (FIRST, LAST)]]</f>
        <v>0</v>
      </c>
      <c r="B1273">
        <f>ContactsTable[[#This Row],[Organizations (DropDown)]]</f>
        <v>0</v>
      </c>
      <c r="C1273" t="str" cm="1">
        <f t="array" ref="C1273">IF(Interactions!F3476 = "", "", IFERROR(_xlfn.TEXTJOIN(",", TRUE, _xlfn._xlws.FILTER($A$5:$A$2214, $B$5:$B$2214 = Interactions!F3476)), "No Contacts"))</f>
        <v/>
      </c>
      <c r="D1273" t="str" cm="1">
        <f t="array" ref="D1273">IF($C1273&lt;&gt;"", _xlfn.TEXTSPLIT($C1273, ","), "")</f>
        <v/>
      </c>
    </row>
    <row r="1274" spans="1:4">
      <c r="A1274">
        <f>ContactsTable[[#This Row],[FULL NAME (FIRST, LAST)]]</f>
        <v>0</v>
      </c>
      <c r="B1274">
        <f>ContactsTable[[#This Row],[Organizations (DropDown)]]</f>
        <v>0</v>
      </c>
      <c r="C1274" t="str" cm="1">
        <f t="array" ref="C1274">IF(Interactions!F3477 = "", "", IFERROR(_xlfn.TEXTJOIN(",", TRUE, _xlfn._xlws.FILTER($A$5:$A$2214, $B$5:$B$2214 = Interactions!F3477)), "No Contacts"))</f>
        <v/>
      </c>
      <c r="D1274" t="str" cm="1">
        <f t="array" ref="D1274">IF($C1274&lt;&gt;"", _xlfn.TEXTSPLIT($C1274, ","), "")</f>
        <v/>
      </c>
    </row>
    <row r="1275" spans="1:4">
      <c r="A1275">
        <f>ContactsTable[[#This Row],[FULL NAME (FIRST, LAST)]]</f>
        <v>0</v>
      </c>
      <c r="B1275">
        <f>ContactsTable[[#This Row],[Organizations (DropDown)]]</f>
        <v>0</v>
      </c>
      <c r="C1275" t="str" cm="1">
        <f t="array" ref="C1275">IF(Interactions!F3478 = "", "", IFERROR(_xlfn.TEXTJOIN(",", TRUE, _xlfn._xlws.FILTER($A$5:$A$2214, $B$5:$B$2214 = Interactions!F3478)), "No Contacts"))</f>
        <v/>
      </c>
      <c r="D1275" t="str" cm="1">
        <f t="array" ref="D1275">IF($C1275&lt;&gt;"", _xlfn.TEXTSPLIT($C1275, ","), "")</f>
        <v/>
      </c>
    </row>
    <row r="1276" spans="1:4">
      <c r="A1276">
        <f>ContactsTable[[#This Row],[FULL NAME (FIRST, LAST)]]</f>
        <v>0</v>
      </c>
      <c r="B1276">
        <f>ContactsTable[[#This Row],[Organizations (DropDown)]]</f>
        <v>0</v>
      </c>
      <c r="C1276" t="str" cm="1">
        <f t="array" ref="C1276">IF(Interactions!F3479 = "", "", IFERROR(_xlfn.TEXTJOIN(",", TRUE, _xlfn._xlws.FILTER($A$5:$A$2214, $B$5:$B$2214 = Interactions!F3479)), "No Contacts"))</f>
        <v/>
      </c>
      <c r="D1276" t="str" cm="1">
        <f t="array" ref="D1276">IF($C1276&lt;&gt;"", _xlfn.TEXTSPLIT($C1276, ","), "")</f>
        <v/>
      </c>
    </row>
    <row r="1277" spans="1:4">
      <c r="A1277">
        <f>ContactsTable[[#This Row],[FULL NAME (FIRST, LAST)]]</f>
        <v>0</v>
      </c>
      <c r="B1277">
        <f>ContactsTable[[#This Row],[Organizations (DropDown)]]</f>
        <v>0</v>
      </c>
      <c r="C1277" t="str" cm="1">
        <f t="array" ref="C1277">IF(Interactions!F3480 = "", "", IFERROR(_xlfn.TEXTJOIN(",", TRUE, _xlfn._xlws.FILTER($A$5:$A$2214, $B$5:$B$2214 = Interactions!F3480)), "No Contacts"))</f>
        <v/>
      </c>
      <c r="D1277" t="str" cm="1">
        <f t="array" ref="D1277">IF($C1277&lt;&gt;"", _xlfn.TEXTSPLIT($C1277, ","), "")</f>
        <v/>
      </c>
    </row>
    <row r="1278" spans="1:4">
      <c r="A1278">
        <f>ContactsTable[[#This Row],[FULL NAME (FIRST, LAST)]]</f>
        <v>0</v>
      </c>
      <c r="B1278">
        <f>ContactsTable[[#This Row],[Organizations (DropDown)]]</f>
        <v>0</v>
      </c>
      <c r="C1278" t="str" cm="1">
        <f t="array" ref="C1278">IF(Interactions!F3481 = "", "", IFERROR(_xlfn.TEXTJOIN(",", TRUE, _xlfn._xlws.FILTER($A$5:$A$2214, $B$5:$B$2214 = Interactions!F3481)), "No Contacts"))</f>
        <v/>
      </c>
      <c r="D1278" t="str" cm="1">
        <f t="array" ref="D1278">IF($C1278&lt;&gt;"", _xlfn.TEXTSPLIT($C1278, ","), "")</f>
        <v/>
      </c>
    </row>
    <row r="1279" spans="1:4">
      <c r="A1279">
        <f>ContactsTable[[#This Row],[FULL NAME (FIRST, LAST)]]</f>
        <v>0</v>
      </c>
      <c r="B1279">
        <f>ContactsTable[[#This Row],[Organizations (DropDown)]]</f>
        <v>0</v>
      </c>
      <c r="C1279" t="str" cm="1">
        <f t="array" ref="C1279">IF(Interactions!F3482 = "", "", IFERROR(_xlfn.TEXTJOIN(",", TRUE, _xlfn._xlws.FILTER($A$5:$A$2214, $B$5:$B$2214 = Interactions!F3482)), "No Contacts"))</f>
        <v/>
      </c>
      <c r="D1279" t="str" cm="1">
        <f t="array" ref="D1279">IF($C1279&lt;&gt;"", _xlfn.TEXTSPLIT($C1279, ","), "")</f>
        <v/>
      </c>
    </row>
    <row r="1280" spans="1:4">
      <c r="A1280">
        <f>ContactsTable[[#This Row],[FULL NAME (FIRST, LAST)]]</f>
        <v>0</v>
      </c>
      <c r="B1280">
        <f>ContactsTable[[#This Row],[Organizations (DropDown)]]</f>
        <v>0</v>
      </c>
      <c r="C1280" t="str" cm="1">
        <f t="array" ref="C1280">IF(Interactions!F3483 = "", "", IFERROR(_xlfn.TEXTJOIN(",", TRUE, _xlfn._xlws.FILTER($A$5:$A$2214, $B$5:$B$2214 = Interactions!F3483)), "No Contacts"))</f>
        <v/>
      </c>
      <c r="D1280" t="str" cm="1">
        <f t="array" ref="D1280">IF($C1280&lt;&gt;"", _xlfn.TEXTSPLIT($C1280, ","), "")</f>
        <v/>
      </c>
    </row>
    <row r="1281" spans="1:4">
      <c r="A1281">
        <f>ContactsTable[[#This Row],[FULL NAME (FIRST, LAST)]]</f>
        <v>0</v>
      </c>
      <c r="B1281">
        <f>ContactsTable[[#This Row],[Organizations (DropDown)]]</f>
        <v>0</v>
      </c>
      <c r="C1281" t="str" cm="1">
        <f t="array" ref="C1281">IF(Interactions!F3484 = "", "", IFERROR(_xlfn.TEXTJOIN(",", TRUE, _xlfn._xlws.FILTER($A$5:$A$2214, $B$5:$B$2214 = Interactions!F3484)), "No Contacts"))</f>
        <v/>
      </c>
      <c r="D1281" t="str" cm="1">
        <f t="array" ref="D1281">IF($C1281&lt;&gt;"", _xlfn.TEXTSPLIT($C1281, ","), "")</f>
        <v/>
      </c>
    </row>
    <row r="1282" spans="1:4">
      <c r="A1282">
        <f>ContactsTable[[#This Row],[FULL NAME (FIRST, LAST)]]</f>
        <v>0</v>
      </c>
      <c r="B1282">
        <f>ContactsTable[[#This Row],[Organizations (DropDown)]]</f>
        <v>0</v>
      </c>
      <c r="C1282" t="str" cm="1">
        <f t="array" ref="C1282">IF(Interactions!F3485 = "", "", IFERROR(_xlfn.TEXTJOIN(",", TRUE, _xlfn._xlws.FILTER($A$5:$A$2214, $B$5:$B$2214 = Interactions!F3485)), "No Contacts"))</f>
        <v/>
      </c>
      <c r="D1282" t="str" cm="1">
        <f t="array" ref="D1282">IF($C1282&lt;&gt;"", _xlfn.TEXTSPLIT($C1282, ","), "")</f>
        <v/>
      </c>
    </row>
    <row r="1283" spans="1:4">
      <c r="A1283">
        <f>ContactsTable[[#This Row],[FULL NAME (FIRST, LAST)]]</f>
        <v>0</v>
      </c>
      <c r="B1283">
        <f>ContactsTable[[#This Row],[Organizations (DropDown)]]</f>
        <v>0</v>
      </c>
      <c r="C1283" t="str" cm="1">
        <f t="array" ref="C1283">IF(Interactions!F3486 = "", "", IFERROR(_xlfn.TEXTJOIN(",", TRUE, _xlfn._xlws.FILTER($A$5:$A$2214, $B$5:$B$2214 = Interactions!F3486)), "No Contacts"))</f>
        <v/>
      </c>
      <c r="D1283" t="str" cm="1">
        <f t="array" ref="D1283">IF($C1283&lt;&gt;"", _xlfn.TEXTSPLIT($C1283, ","), "")</f>
        <v/>
      </c>
    </row>
    <row r="1284" spans="1:4">
      <c r="A1284">
        <f>ContactsTable[[#This Row],[FULL NAME (FIRST, LAST)]]</f>
        <v>0</v>
      </c>
      <c r="B1284">
        <f>ContactsTable[[#This Row],[Organizations (DropDown)]]</f>
        <v>0</v>
      </c>
      <c r="C1284" t="str" cm="1">
        <f t="array" ref="C1284">IF(Interactions!F3487 = "", "", IFERROR(_xlfn.TEXTJOIN(",", TRUE, _xlfn._xlws.FILTER($A$5:$A$2214, $B$5:$B$2214 = Interactions!F3487)), "No Contacts"))</f>
        <v/>
      </c>
      <c r="D1284" t="str" cm="1">
        <f t="array" ref="D1284">IF($C1284&lt;&gt;"", _xlfn.TEXTSPLIT($C1284, ","), "")</f>
        <v/>
      </c>
    </row>
    <row r="1285" spans="1:4">
      <c r="A1285">
        <f>ContactsTable[[#This Row],[FULL NAME (FIRST, LAST)]]</f>
        <v>0</v>
      </c>
      <c r="B1285">
        <f>ContactsTable[[#This Row],[Organizations (DropDown)]]</f>
        <v>0</v>
      </c>
      <c r="C1285" t="str" cm="1">
        <f t="array" ref="C1285">IF(Interactions!F3488 = "", "", IFERROR(_xlfn.TEXTJOIN(",", TRUE, _xlfn._xlws.FILTER($A$5:$A$2214, $B$5:$B$2214 = Interactions!F3488)), "No Contacts"))</f>
        <v/>
      </c>
      <c r="D1285" t="str" cm="1">
        <f t="array" ref="D1285">IF($C1285&lt;&gt;"", _xlfn.TEXTSPLIT($C1285, ","), "")</f>
        <v/>
      </c>
    </row>
    <row r="1286" spans="1:4">
      <c r="A1286">
        <f>ContactsTable[[#This Row],[FULL NAME (FIRST, LAST)]]</f>
        <v>0</v>
      </c>
      <c r="B1286">
        <f>ContactsTable[[#This Row],[Organizations (DropDown)]]</f>
        <v>0</v>
      </c>
      <c r="C1286" t="str" cm="1">
        <f t="array" ref="C1286">IF(Interactions!F3489 = "", "", IFERROR(_xlfn.TEXTJOIN(",", TRUE, _xlfn._xlws.FILTER($A$5:$A$2214, $B$5:$B$2214 = Interactions!F3489)), "No Contacts"))</f>
        <v/>
      </c>
      <c r="D1286" t="str" cm="1">
        <f t="array" ref="D1286">IF($C1286&lt;&gt;"", _xlfn.TEXTSPLIT($C1286, ","), "")</f>
        <v/>
      </c>
    </row>
    <row r="1287" spans="1:4">
      <c r="A1287">
        <f>ContactsTable[[#This Row],[FULL NAME (FIRST, LAST)]]</f>
        <v>0</v>
      </c>
      <c r="B1287">
        <f>ContactsTable[[#This Row],[Organizations (DropDown)]]</f>
        <v>0</v>
      </c>
      <c r="C1287" t="str" cm="1">
        <f t="array" ref="C1287">IF(Interactions!F3490 = "", "", IFERROR(_xlfn.TEXTJOIN(",", TRUE, _xlfn._xlws.FILTER($A$5:$A$2214, $B$5:$B$2214 = Interactions!F3490)), "No Contacts"))</f>
        <v/>
      </c>
      <c r="D1287" t="str" cm="1">
        <f t="array" ref="D1287">IF($C1287&lt;&gt;"", _xlfn.TEXTSPLIT($C1287, ","), "")</f>
        <v/>
      </c>
    </row>
    <row r="1288" spans="1:4">
      <c r="A1288">
        <f>ContactsTable[[#This Row],[FULL NAME (FIRST, LAST)]]</f>
        <v>0</v>
      </c>
      <c r="B1288">
        <f>ContactsTable[[#This Row],[Organizations (DropDown)]]</f>
        <v>0</v>
      </c>
      <c r="C1288" t="str" cm="1">
        <f t="array" ref="C1288">IF(Interactions!F3491 = "", "", IFERROR(_xlfn.TEXTJOIN(",", TRUE, _xlfn._xlws.FILTER($A$5:$A$2214, $B$5:$B$2214 = Interactions!F3491)), "No Contacts"))</f>
        <v/>
      </c>
      <c r="D1288" t="str" cm="1">
        <f t="array" ref="D1288">IF($C1288&lt;&gt;"", _xlfn.TEXTSPLIT($C1288, ","), "")</f>
        <v/>
      </c>
    </row>
    <row r="1289" spans="1:4">
      <c r="A1289">
        <f>ContactsTable[[#This Row],[FULL NAME (FIRST, LAST)]]</f>
        <v>0</v>
      </c>
      <c r="B1289">
        <f>ContactsTable[[#This Row],[Organizations (DropDown)]]</f>
        <v>0</v>
      </c>
      <c r="C1289" t="str" cm="1">
        <f t="array" ref="C1289">IF(Interactions!F3492 = "", "", IFERROR(_xlfn.TEXTJOIN(",", TRUE, _xlfn._xlws.FILTER($A$5:$A$2214, $B$5:$B$2214 = Interactions!F3492)), "No Contacts"))</f>
        <v/>
      </c>
      <c r="D1289" t="str" cm="1">
        <f t="array" ref="D1289">IF($C1289&lt;&gt;"", _xlfn.TEXTSPLIT($C1289, ","), "")</f>
        <v/>
      </c>
    </row>
    <row r="1290" spans="1:4">
      <c r="A1290">
        <f>ContactsTable[[#This Row],[FULL NAME (FIRST, LAST)]]</f>
        <v>0</v>
      </c>
      <c r="B1290">
        <f>ContactsTable[[#This Row],[Organizations (DropDown)]]</f>
        <v>0</v>
      </c>
      <c r="C1290" t="str" cm="1">
        <f t="array" ref="C1290">IF(Interactions!F3493 = "", "", IFERROR(_xlfn.TEXTJOIN(",", TRUE, _xlfn._xlws.FILTER($A$5:$A$2214, $B$5:$B$2214 = Interactions!F3493)), "No Contacts"))</f>
        <v/>
      </c>
      <c r="D1290" t="str" cm="1">
        <f t="array" ref="D1290">IF($C1290&lt;&gt;"", _xlfn.TEXTSPLIT($C1290, ","), "")</f>
        <v/>
      </c>
    </row>
    <row r="1291" spans="1:4">
      <c r="A1291">
        <f>ContactsTable[[#This Row],[FULL NAME (FIRST, LAST)]]</f>
        <v>0</v>
      </c>
      <c r="B1291">
        <f>ContactsTable[[#This Row],[Organizations (DropDown)]]</f>
        <v>0</v>
      </c>
      <c r="C1291" t="str" cm="1">
        <f t="array" ref="C1291">IF(Interactions!F3494 = "", "", IFERROR(_xlfn.TEXTJOIN(",", TRUE, _xlfn._xlws.FILTER($A$5:$A$2214, $B$5:$B$2214 = Interactions!F3494)), "No Contacts"))</f>
        <v/>
      </c>
      <c r="D1291" t="str" cm="1">
        <f t="array" ref="D1291">IF($C1291&lt;&gt;"", _xlfn.TEXTSPLIT($C1291, ","), "")</f>
        <v/>
      </c>
    </row>
    <row r="1292" spans="1:4">
      <c r="A1292">
        <f>ContactsTable[[#This Row],[FULL NAME (FIRST, LAST)]]</f>
        <v>0</v>
      </c>
      <c r="B1292">
        <f>ContactsTable[[#This Row],[Organizations (DropDown)]]</f>
        <v>0</v>
      </c>
      <c r="C1292" t="str" cm="1">
        <f t="array" ref="C1292">IF(Interactions!F3495 = "", "", IFERROR(_xlfn.TEXTJOIN(",", TRUE, _xlfn._xlws.FILTER($A$5:$A$2214, $B$5:$B$2214 = Interactions!F3495)), "No Contacts"))</f>
        <v/>
      </c>
      <c r="D1292" t="str" cm="1">
        <f t="array" ref="D1292">IF($C1292&lt;&gt;"", _xlfn.TEXTSPLIT($C1292, ","), "")</f>
        <v/>
      </c>
    </row>
    <row r="1293" spans="1:4">
      <c r="A1293">
        <f>ContactsTable[[#This Row],[FULL NAME (FIRST, LAST)]]</f>
        <v>0</v>
      </c>
      <c r="B1293">
        <f>ContactsTable[[#This Row],[Organizations (DropDown)]]</f>
        <v>0</v>
      </c>
      <c r="C1293" t="str" cm="1">
        <f t="array" ref="C1293">IF(Interactions!F3496 = "", "", IFERROR(_xlfn.TEXTJOIN(",", TRUE, _xlfn._xlws.FILTER($A$5:$A$2214, $B$5:$B$2214 = Interactions!F3496)), "No Contacts"))</f>
        <v/>
      </c>
      <c r="D1293" t="str" cm="1">
        <f t="array" ref="D1293">IF($C1293&lt;&gt;"", _xlfn.TEXTSPLIT($C1293, ","), "")</f>
        <v/>
      </c>
    </row>
    <row r="1294" spans="1:4">
      <c r="A1294">
        <f>ContactsTable[[#This Row],[FULL NAME (FIRST, LAST)]]</f>
        <v>0</v>
      </c>
      <c r="B1294">
        <f>ContactsTable[[#This Row],[Organizations (DropDown)]]</f>
        <v>0</v>
      </c>
      <c r="C1294" t="str" cm="1">
        <f t="array" ref="C1294">IF(Interactions!F3497 = "", "", IFERROR(_xlfn.TEXTJOIN(",", TRUE, _xlfn._xlws.FILTER($A$5:$A$2214, $B$5:$B$2214 = Interactions!F3497)), "No Contacts"))</f>
        <v/>
      </c>
      <c r="D1294" t="str" cm="1">
        <f t="array" ref="D1294">IF($C1294&lt;&gt;"", _xlfn.TEXTSPLIT($C1294, ","), "")</f>
        <v/>
      </c>
    </row>
    <row r="1295" spans="1:4">
      <c r="A1295">
        <f>ContactsTable[[#This Row],[FULL NAME (FIRST, LAST)]]</f>
        <v>0</v>
      </c>
      <c r="B1295">
        <f>ContactsTable[[#This Row],[Organizations (DropDown)]]</f>
        <v>0</v>
      </c>
      <c r="C1295" t="str" cm="1">
        <f t="array" ref="C1295">IF(Interactions!F3498 = "", "", IFERROR(_xlfn.TEXTJOIN(",", TRUE, _xlfn._xlws.FILTER($A$5:$A$2214, $B$5:$B$2214 = Interactions!F3498)), "No Contacts"))</f>
        <v/>
      </c>
      <c r="D1295" t="str" cm="1">
        <f t="array" ref="D1295">IF($C1295&lt;&gt;"", _xlfn.TEXTSPLIT($C1295, ","), "")</f>
        <v/>
      </c>
    </row>
    <row r="1296" spans="1:4">
      <c r="A1296">
        <f>ContactsTable[[#This Row],[FULL NAME (FIRST, LAST)]]</f>
        <v>0</v>
      </c>
      <c r="B1296">
        <f>ContactsTable[[#This Row],[Organizations (DropDown)]]</f>
        <v>0</v>
      </c>
      <c r="C1296" t="str" cm="1">
        <f t="array" ref="C1296">IF(Interactions!F3499 = "", "", IFERROR(_xlfn.TEXTJOIN(",", TRUE, _xlfn._xlws.FILTER($A$5:$A$2214, $B$5:$B$2214 = Interactions!F3499)), "No Contacts"))</f>
        <v/>
      </c>
      <c r="D1296" t="str" cm="1">
        <f t="array" ref="D1296">IF($C1296&lt;&gt;"", _xlfn.TEXTSPLIT($C1296, ","), "")</f>
        <v/>
      </c>
    </row>
    <row r="1297" spans="1:4">
      <c r="A1297">
        <f>ContactsTable[[#This Row],[FULL NAME (FIRST, LAST)]]</f>
        <v>0</v>
      </c>
      <c r="B1297">
        <f>ContactsTable[[#This Row],[Organizations (DropDown)]]</f>
        <v>0</v>
      </c>
      <c r="C1297" t="str" cm="1">
        <f t="array" ref="C1297">IF(Interactions!F3500 = "", "", IFERROR(_xlfn.TEXTJOIN(",", TRUE, _xlfn._xlws.FILTER($A$5:$A$2214, $B$5:$B$2214 = Interactions!F3500)), "No Contacts"))</f>
        <v/>
      </c>
      <c r="D1297" t="str" cm="1">
        <f t="array" ref="D1297">IF($C1297&lt;&gt;"", _xlfn.TEXTSPLIT($C1297, ","), "")</f>
        <v/>
      </c>
    </row>
    <row r="1298" spans="1:4">
      <c r="A1298">
        <f>ContactsTable[[#This Row],[FULL NAME (FIRST, LAST)]]</f>
        <v>0</v>
      </c>
      <c r="B1298">
        <f>ContactsTable[[#This Row],[Organizations (DropDown)]]</f>
        <v>0</v>
      </c>
      <c r="C1298" t="str" cm="1">
        <f t="array" ref="C1298">IF(Interactions!F3501 = "", "", IFERROR(_xlfn.TEXTJOIN(",", TRUE, _xlfn._xlws.FILTER($A$5:$A$2214, $B$5:$B$2214 = Interactions!F3501)), "No Contacts"))</f>
        <v/>
      </c>
      <c r="D1298" t="str" cm="1">
        <f t="array" ref="D1298">IF($C1298&lt;&gt;"", _xlfn.TEXTSPLIT($C1298, ","), "")</f>
        <v/>
      </c>
    </row>
    <row r="1299" spans="1:4">
      <c r="A1299">
        <f>ContactsTable[[#This Row],[FULL NAME (FIRST, LAST)]]</f>
        <v>0</v>
      </c>
      <c r="B1299">
        <f>ContactsTable[[#This Row],[Organizations (DropDown)]]</f>
        <v>0</v>
      </c>
      <c r="C1299" t="str" cm="1">
        <f t="array" ref="C1299">IF(Interactions!F3502 = "", "", IFERROR(_xlfn.TEXTJOIN(",", TRUE, _xlfn._xlws.FILTER($A$5:$A$2214, $B$5:$B$2214 = Interactions!F3502)), "No Contacts"))</f>
        <v/>
      </c>
      <c r="D1299" t="str" cm="1">
        <f t="array" ref="D1299">IF($C1299&lt;&gt;"", _xlfn.TEXTSPLIT($C1299, ","), "")</f>
        <v/>
      </c>
    </row>
    <row r="1300" spans="1:4">
      <c r="A1300">
        <f>ContactsTable[[#This Row],[FULL NAME (FIRST, LAST)]]</f>
        <v>0</v>
      </c>
      <c r="B1300">
        <f>ContactsTable[[#This Row],[Organizations (DropDown)]]</f>
        <v>0</v>
      </c>
      <c r="C1300" t="str" cm="1">
        <f t="array" ref="C1300">IF(Interactions!F3503 = "", "", IFERROR(_xlfn.TEXTJOIN(",", TRUE, _xlfn._xlws.FILTER($A$5:$A$2214, $B$5:$B$2214 = Interactions!F3503)), "No Contacts"))</f>
        <v/>
      </c>
      <c r="D1300" t="str" cm="1">
        <f t="array" ref="D1300">IF($C1300&lt;&gt;"", _xlfn.TEXTSPLIT($C1300, ","), "")</f>
        <v/>
      </c>
    </row>
    <row r="1301" spans="1:4">
      <c r="A1301">
        <f>ContactsTable[[#This Row],[FULL NAME (FIRST, LAST)]]</f>
        <v>0</v>
      </c>
      <c r="B1301">
        <f>ContactsTable[[#This Row],[Organizations (DropDown)]]</f>
        <v>0</v>
      </c>
      <c r="C1301" t="str" cm="1">
        <f t="array" ref="C1301">IF(Interactions!F3504 = "", "", IFERROR(_xlfn.TEXTJOIN(",", TRUE, _xlfn._xlws.FILTER($A$5:$A$2214, $B$5:$B$2214 = Interactions!F3504)), "No Contacts"))</f>
        <v/>
      </c>
      <c r="D1301" t="str" cm="1">
        <f t="array" ref="D1301">IF($C1301&lt;&gt;"", _xlfn.TEXTSPLIT($C1301, ","), "")</f>
        <v/>
      </c>
    </row>
    <row r="1302" spans="1:4">
      <c r="A1302">
        <f>ContactsTable[[#This Row],[FULL NAME (FIRST, LAST)]]</f>
        <v>0</v>
      </c>
      <c r="B1302">
        <f>ContactsTable[[#This Row],[Organizations (DropDown)]]</f>
        <v>0</v>
      </c>
      <c r="C1302" t="str" cm="1">
        <f t="array" ref="C1302">IF(Interactions!F3505 = "", "", IFERROR(_xlfn.TEXTJOIN(",", TRUE, _xlfn._xlws.FILTER($A$5:$A$2214, $B$5:$B$2214 = Interactions!F3505)), "No Contacts"))</f>
        <v/>
      </c>
      <c r="D1302" t="str" cm="1">
        <f t="array" ref="D1302">IF($C1302&lt;&gt;"", _xlfn.TEXTSPLIT($C1302, ","), "")</f>
        <v/>
      </c>
    </row>
    <row r="1303" spans="1:4">
      <c r="A1303">
        <f>ContactsTable[[#This Row],[FULL NAME (FIRST, LAST)]]</f>
        <v>0</v>
      </c>
      <c r="B1303">
        <f>ContactsTable[[#This Row],[Organizations (DropDown)]]</f>
        <v>0</v>
      </c>
      <c r="C1303" t="str" cm="1">
        <f t="array" ref="C1303">IF(Interactions!F3506 = "", "", IFERROR(_xlfn.TEXTJOIN(",", TRUE, _xlfn._xlws.FILTER($A$5:$A$2214, $B$5:$B$2214 = Interactions!F3506)), "No Contacts"))</f>
        <v/>
      </c>
      <c r="D1303" t="str" cm="1">
        <f t="array" ref="D1303">IF($C1303&lt;&gt;"", _xlfn.TEXTSPLIT($C1303, ","), "")</f>
        <v/>
      </c>
    </row>
    <row r="1304" spans="1:4">
      <c r="A1304">
        <f>ContactsTable[[#This Row],[FULL NAME (FIRST, LAST)]]</f>
        <v>0</v>
      </c>
      <c r="B1304">
        <f>ContactsTable[[#This Row],[Organizations (DropDown)]]</f>
        <v>0</v>
      </c>
      <c r="C1304" t="str" cm="1">
        <f t="array" ref="C1304">IF(Interactions!F3507 = "", "", IFERROR(_xlfn.TEXTJOIN(",", TRUE, _xlfn._xlws.FILTER($A$5:$A$2214, $B$5:$B$2214 = Interactions!F3507)), "No Contacts"))</f>
        <v/>
      </c>
      <c r="D1304" t="str" cm="1">
        <f t="array" ref="D1304">IF($C1304&lt;&gt;"", _xlfn.TEXTSPLIT($C1304, ","), "")</f>
        <v/>
      </c>
    </row>
    <row r="1305" spans="1:4">
      <c r="A1305">
        <f>ContactsTable[[#This Row],[FULL NAME (FIRST, LAST)]]</f>
        <v>0</v>
      </c>
      <c r="B1305">
        <f>ContactsTable[[#This Row],[Organizations (DropDown)]]</f>
        <v>0</v>
      </c>
      <c r="C1305" t="str" cm="1">
        <f t="array" ref="C1305">IF(Interactions!F3508 = "", "", IFERROR(_xlfn.TEXTJOIN(",", TRUE, _xlfn._xlws.FILTER($A$5:$A$2214, $B$5:$B$2214 = Interactions!F3508)), "No Contacts"))</f>
        <v/>
      </c>
      <c r="D1305" t="str" cm="1">
        <f t="array" ref="D1305">IF($C1305&lt;&gt;"", _xlfn.TEXTSPLIT($C1305, ","), "")</f>
        <v/>
      </c>
    </row>
    <row r="1306" spans="1:4">
      <c r="A1306">
        <f>ContactsTable[[#This Row],[FULL NAME (FIRST, LAST)]]</f>
        <v>0</v>
      </c>
      <c r="B1306">
        <f>ContactsTable[[#This Row],[Organizations (DropDown)]]</f>
        <v>0</v>
      </c>
      <c r="C1306" t="str" cm="1">
        <f t="array" ref="C1306">IF(Interactions!F3509 = "", "", IFERROR(_xlfn.TEXTJOIN(",", TRUE, _xlfn._xlws.FILTER($A$5:$A$2214, $B$5:$B$2214 = Interactions!F3509)), "No Contacts"))</f>
        <v/>
      </c>
      <c r="D1306" t="str" cm="1">
        <f t="array" ref="D1306">IF($C1306&lt;&gt;"", _xlfn.TEXTSPLIT($C1306, ","), "")</f>
        <v/>
      </c>
    </row>
    <row r="1307" spans="1:4">
      <c r="A1307">
        <f>ContactsTable[[#This Row],[FULL NAME (FIRST, LAST)]]</f>
        <v>0</v>
      </c>
      <c r="B1307">
        <f>ContactsTable[[#This Row],[Organizations (DropDown)]]</f>
        <v>0</v>
      </c>
      <c r="C1307" t="str" cm="1">
        <f t="array" ref="C1307">IF(Interactions!F3510 = "", "", IFERROR(_xlfn.TEXTJOIN(",", TRUE, _xlfn._xlws.FILTER($A$5:$A$2214, $B$5:$B$2214 = Interactions!F3510)), "No Contacts"))</f>
        <v/>
      </c>
      <c r="D1307" t="str" cm="1">
        <f t="array" ref="D1307">IF($C1307&lt;&gt;"", _xlfn.TEXTSPLIT($C1307, ","), "")</f>
        <v/>
      </c>
    </row>
    <row r="1308" spans="1:4">
      <c r="A1308">
        <f>ContactsTable[[#This Row],[FULL NAME (FIRST, LAST)]]</f>
        <v>0</v>
      </c>
      <c r="B1308">
        <f>ContactsTable[[#This Row],[Organizations (DropDown)]]</f>
        <v>0</v>
      </c>
      <c r="C1308" t="str" cm="1">
        <f t="array" ref="C1308">IF(Interactions!F3511 = "", "", IFERROR(_xlfn.TEXTJOIN(",", TRUE, _xlfn._xlws.FILTER($A$5:$A$2214, $B$5:$B$2214 = Interactions!F3511)), "No Contacts"))</f>
        <v/>
      </c>
      <c r="D1308" t="str" cm="1">
        <f t="array" ref="D1308">IF($C1308&lt;&gt;"", _xlfn.TEXTSPLIT($C1308, ","), "")</f>
        <v/>
      </c>
    </row>
    <row r="1309" spans="1:4">
      <c r="A1309">
        <f>ContactsTable[[#This Row],[FULL NAME (FIRST, LAST)]]</f>
        <v>0</v>
      </c>
      <c r="B1309">
        <f>ContactsTable[[#This Row],[Organizations (DropDown)]]</f>
        <v>0</v>
      </c>
      <c r="C1309" t="str" cm="1">
        <f t="array" ref="C1309">IF(Interactions!F3512 = "", "", IFERROR(_xlfn.TEXTJOIN(",", TRUE, _xlfn._xlws.FILTER($A$5:$A$2214, $B$5:$B$2214 = Interactions!F3512)), "No Contacts"))</f>
        <v/>
      </c>
      <c r="D1309" t="str" cm="1">
        <f t="array" ref="D1309">IF($C1309&lt;&gt;"", _xlfn.TEXTSPLIT($C1309, ","), "")</f>
        <v/>
      </c>
    </row>
    <row r="1310" spans="1:4">
      <c r="A1310">
        <f>ContactsTable[[#This Row],[FULL NAME (FIRST, LAST)]]</f>
        <v>0</v>
      </c>
      <c r="B1310">
        <f>ContactsTable[[#This Row],[Organizations (DropDown)]]</f>
        <v>0</v>
      </c>
      <c r="C1310" t="str" cm="1">
        <f t="array" ref="C1310">IF(Interactions!F3513 = "", "", IFERROR(_xlfn.TEXTJOIN(",", TRUE, _xlfn._xlws.FILTER($A$5:$A$2214, $B$5:$B$2214 = Interactions!F3513)), "No Contacts"))</f>
        <v/>
      </c>
      <c r="D1310" t="str" cm="1">
        <f t="array" ref="D1310">IF($C1310&lt;&gt;"", _xlfn.TEXTSPLIT($C1310, ","), "")</f>
        <v/>
      </c>
    </row>
    <row r="1311" spans="1:4">
      <c r="A1311">
        <f>ContactsTable[[#This Row],[FULL NAME (FIRST, LAST)]]</f>
        <v>0</v>
      </c>
      <c r="B1311">
        <f>ContactsTable[[#This Row],[Organizations (DropDown)]]</f>
        <v>0</v>
      </c>
      <c r="C1311" t="str" cm="1">
        <f t="array" ref="C1311">IF(Interactions!F3514 = "", "", IFERROR(_xlfn.TEXTJOIN(",", TRUE, _xlfn._xlws.FILTER($A$5:$A$2214, $B$5:$B$2214 = Interactions!F3514)), "No Contacts"))</f>
        <v/>
      </c>
      <c r="D1311" t="str" cm="1">
        <f t="array" ref="D1311">IF($C1311&lt;&gt;"", _xlfn.TEXTSPLIT($C1311, ","), "")</f>
        <v/>
      </c>
    </row>
    <row r="1312" spans="1:4">
      <c r="A1312">
        <f>ContactsTable[[#This Row],[FULL NAME (FIRST, LAST)]]</f>
        <v>0</v>
      </c>
      <c r="B1312">
        <f>ContactsTable[[#This Row],[Organizations (DropDown)]]</f>
        <v>0</v>
      </c>
      <c r="C1312" t="str" cm="1">
        <f t="array" ref="C1312">IF(Interactions!F3515 = "", "", IFERROR(_xlfn.TEXTJOIN(",", TRUE, _xlfn._xlws.FILTER($A$5:$A$2214, $B$5:$B$2214 = Interactions!F3515)), "No Contacts"))</f>
        <v/>
      </c>
      <c r="D1312" t="str" cm="1">
        <f t="array" ref="D1312">IF($C1312&lt;&gt;"", _xlfn.TEXTSPLIT($C1312, ","), "")</f>
        <v/>
      </c>
    </row>
    <row r="1313" spans="1:4">
      <c r="A1313">
        <f>ContactsTable[[#This Row],[FULL NAME (FIRST, LAST)]]</f>
        <v>0</v>
      </c>
      <c r="B1313">
        <f>ContactsTable[[#This Row],[Organizations (DropDown)]]</f>
        <v>0</v>
      </c>
      <c r="C1313" t="str" cm="1">
        <f t="array" ref="C1313">IF(Interactions!F3516 = "", "", IFERROR(_xlfn.TEXTJOIN(",", TRUE, _xlfn._xlws.FILTER($A$5:$A$2214, $B$5:$B$2214 = Interactions!F3516)), "No Contacts"))</f>
        <v/>
      </c>
      <c r="D1313" t="str" cm="1">
        <f t="array" ref="D1313">IF($C1313&lt;&gt;"", _xlfn.TEXTSPLIT($C1313, ","), "")</f>
        <v/>
      </c>
    </row>
    <row r="1314" spans="1:4">
      <c r="A1314">
        <f>ContactsTable[[#This Row],[FULL NAME (FIRST, LAST)]]</f>
        <v>0</v>
      </c>
      <c r="B1314">
        <f>ContactsTable[[#This Row],[Organizations (DropDown)]]</f>
        <v>0</v>
      </c>
      <c r="C1314" t="str" cm="1">
        <f t="array" ref="C1314">IF(Interactions!F3517 = "", "", IFERROR(_xlfn.TEXTJOIN(",", TRUE, _xlfn._xlws.FILTER($A$5:$A$2214, $B$5:$B$2214 = Interactions!F3517)), "No Contacts"))</f>
        <v/>
      </c>
      <c r="D1314" t="str" cm="1">
        <f t="array" ref="D1314">IF($C1314&lt;&gt;"", _xlfn.TEXTSPLIT($C1314, ","), "")</f>
        <v/>
      </c>
    </row>
    <row r="1315" spans="1:4">
      <c r="A1315">
        <f>ContactsTable[[#This Row],[FULL NAME (FIRST, LAST)]]</f>
        <v>0</v>
      </c>
      <c r="B1315">
        <f>ContactsTable[[#This Row],[Organizations (DropDown)]]</f>
        <v>0</v>
      </c>
      <c r="C1315" t="str" cm="1">
        <f t="array" ref="C1315">IF(Interactions!F3518 = "", "", IFERROR(_xlfn.TEXTJOIN(",", TRUE, _xlfn._xlws.FILTER($A$5:$A$2214, $B$5:$B$2214 = Interactions!F3518)), "No Contacts"))</f>
        <v/>
      </c>
      <c r="D1315" t="str" cm="1">
        <f t="array" ref="D1315">IF($C1315&lt;&gt;"", _xlfn.TEXTSPLIT($C1315, ","), "")</f>
        <v/>
      </c>
    </row>
    <row r="1316" spans="1:4">
      <c r="A1316">
        <f>ContactsTable[[#This Row],[FULL NAME (FIRST, LAST)]]</f>
        <v>0</v>
      </c>
      <c r="B1316">
        <f>ContactsTable[[#This Row],[Organizations (DropDown)]]</f>
        <v>0</v>
      </c>
      <c r="C1316" t="str" cm="1">
        <f t="array" ref="C1316">IF(Interactions!F3519 = "", "", IFERROR(_xlfn.TEXTJOIN(",", TRUE, _xlfn._xlws.FILTER($A$5:$A$2214, $B$5:$B$2214 = Interactions!F3519)), "No Contacts"))</f>
        <v/>
      </c>
      <c r="D1316" t="str" cm="1">
        <f t="array" ref="D1316">IF($C1316&lt;&gt;"", _xlfn.TEXTSPLIT($C1316, ","), "")</f>
        <v/>
      </c>
    </row>
    <row r="1317" spans="1:4">
      <c r="A1317">
        <f>ContactsTable[[#This Row],[FULL NAME (FIRST, LAST)]]</f>
        <v>0</v>
      </c>
      <c r="B1317">
        <f>ContactsTable[[#This Row],[Organizations (DropDown)]]</f>
        <v>0</v>
      </c>
      <c r="C1317" t="str" cm="1">
        <f t="array" ref="C1317">IF(Interactions!F3520 = "", "", IFERROR(_xlfn.TEXTJOIN(",", TRUE, _xlfn._xlws.FILTER($A$5:$A$2214, $B$5:$B$2214 = Interactions!F3520)), "No Contacts"))</f>
        <v/>
      </c>
      <c r="D1317" t="str" cm="1">
        <f t="array" ref="D1317">IF($C1317&lt;&gt;"", _xlfn.TEXTSPLIT($C1317, ","), "")</f>
        <v/>
      </c>
    </row>
    <row r="1318" spans="1:4">
      <c r="A1318">
        <f>ContactsTable[[#This Row],[FULL NAME (FIRST, LAST)]]</f>
        <v>0</v>
      </c>
      <c r="B1318">
        <f>ContactsTable[[#This Row],[Organizations (DropDown)]]</f>
        <v>0</v>
      </c>
      <c r="C1318" t="str" cm="1">
        <f t="array" ref="C1318">IF(Interactions!F3521 = "", "", IFERROR(_xlfn.TEXTJOIN(",", TRUE, _xlfn._xlws.FILTER($A$5:$A$2214, $B$5:$B$2214 = Interactions!F3521)), "No Contacts"))</f>
        <v/>
      </c>
      <c r="D1318" t="str" cm="1">
        <f t="array" ref="D1318">IF($C1318&lt;&gt;"", _xlfn.TEXTSPLIT($C1318, ","), "")</f>
        <v/>
      </c>
    </row>
    <row r="1319" spans="1:4">
      <c r="A1319">
        <f>ContactsTable[[#This Row],[FULL NAME (FIRST, LAST)]]</f>
        <v>0</v>
      </c>
      <c r="B1319">
        <f>ContactsTable[[#This Row],[Organizations (DropDown)]]</f>
        <v>0</v>
      </c>
      <c r="C1319" t="str" cm="1">
        <f t="array" ref="C1319">IF(Interactions!F3522 = "", "", IFERROR(_xlfn.TEXTJOIN(",", TRUE, _xlfn._xlws.FILTER($A$5:$A$2214, $B$5:$B$2214 = Interactions!F3522)), "No Contacts"))</f>
        <v/>
      </c>
      <c r="D1319" t="str" cm="1">
        <f t="array" ref="D1319">IF($C1319&lt;&gt;"", _xlfn.TEXTSPLIT($C1319, ","), "")</f>
        <v/>
      </c>
    </row>
    <row r="1320" spans="1:4">
      <c r="A1320">
        <f>ContactsTable[[#This Row],[FULL NAME (FIRST, LAST)]]</f>
        <v>0</v>
      </c>
      <c r="B1320">
        <f>ContactsTable[[#This Row],[Organizations (DropDown)]]</f>
        <v>0</v>
      </c>
      <c r="C1320" t="str" cm="1">
        <f t="array" ref="C1320">IF(Interactions!F3523 = "", "", IFERROR(_xlfn.TEXTJOIN(",", TRUE, _xlfn._xlws.FILTER($A$5:$A$2214, $B$5:$B$2214 = Interactions!F3523)), "No Contacts"))</f>
        <v/>
      </c>
      <c r="D1320" t="str" cm="1">
        <f t="array" ref="D1320">IF($C1320&lt;&gt;"", _xlfn.TEXTSPLIT($C1320, ","), "")</f>
        <v/>
      </c>
    </row>
    <row r="1321" spans="1:4">
      <c r="A1321">
        <f>ContactsTable[[#This Row],[FULL NAME (FIRST, LAST)]]</f>
        <v>0</v>
      </c>
      <c r="B1321">
        <f>ContactsTable[[#This Row],[Organizations (DropDown)]]</f>
        <v>0</v>
      </c>
      <c r="C1321" t="str" cm="1">
        <f t="array" ref="C1321">IF(Interactions!F3524 = "", "", IFERROR(_xlfn.TEXTJOIN(",", TRUE, _xlfn._xlws.FILTER($A$5:$A$2214, $B$5:$B$2214 = Interactions!F3524)), "No Contacts"))</f>
        <v/>
      </c>
      <c r="D1321" t="str" cm="1">
        <f t="array" ref="D1321">IF($C1321&lt;&gt;"", _xlfn.TEXTSPLIT($C1321, ","), "")</f>
        <v/>
      </c>
    </row>
    <row r="1322" spans="1:4">
      <c r="A1322">
        <f>ContactsTable[[#This Row],[FULL NAME (FIRST, LAST)]]</f>
        <v>0</v>
      </c>
      <c r="B1322">
        <f>ContactsTable[[#This Row],[Organizations (DropDown)]]</f>
        <v>0</v>
      </c>
      <c r="C1322" t="str" cm="1">
        <f t="array" ref="C1322">IF(Interactions!F3525 = "", "", IFERROR(_xlfn.TEXTJOIN(",", TRUE, _xlfn._xlws.FILTER($A$5:$A$2214, $B$5:$B$2214 = Interactions!F3525)), "No Contacts"))</f>
        <v/>
      </c>
      <c r="D1322" t="str" cm="1">
        <f t="array" ref="D1322">IF($C1322&lt;&gt;"", _xlfn.TEXTSPLIT($C1322, ","), "")</f>
        <v/>
      </c>
    </row>
    <row r="1323" spans="1:4">
      <c r="A1323">
        <f>ContactsTable[[#This Row],[FULL NAME (FIRST, LAST)]]</f>
        <v>0</v>
      </c>
      <c r="B1323">
        <f>ContactsTable[[#This Row],[Organizations (DropDown)]]</f>
        <v>0</v>
      </c>
      <c r="C1323" t="str" cm="1">
        <f t="array" ref="C1323">IF(Interactions!F3526 = "", "", IFERROR(_xlfn.TEXTJOIN(",", TRUE, _xlfn._xlws.FILTER($A$5:$A$2214, $B$5:$B$2214 = Interactions!F3526)), "No Contacts"))</f>
        <v/>
      </c>
      <c r="D1323" t="str" cm="1">
        <f t="array" ref="D1323">IF($C1323&lt;&gt;"", _xlfn.TEXTSPLIT($C1323, ","), "")</f>
        <v/>
      </c>
    </row>
    <row r="1324" spans="1:4">
      <c r="A1324">
        <f>ContactsTable[[#This Row],[FULL NAME (FIRST, LAST)]]</f>
        <v>0</v>
      </c>
      <c r="B1324">
        <f>ContactsTable[[#This Row],[Organizations (DropDown)]]</f>
        <v>0</v>
      </c>
      <c r="C1324" t="str" cm="1">
        <f t="array" ref="C1324">IF(Interactions!F3527 = "", "", IFERROR(_xlfn.TEXTJOIN(",", TRUE, _xlfn._xlws.FILTER($A$5:$A$2214, $B$5:$B$2214 = Interactions!F3527)), "No Contacts"))</f>
        <v/>
      </c>
      <c r="D1324" t="str" cm="1">
        <f t="array" ref="D1324">IF($C1324&lt;&gt;"", _xlfn.TEXTSPLIT($C1324, ","), "")</f>
        <v/>
      </c>
    </row>
    <row r="1325" spans="1:4">
      <c r="A1325">
        <f>ContactsTable[[#This Row],[FULL NAME (FIRST, LAST)]]</f>
        <v>0</v>
      </c>
      <c r="B1325">
        <f>ContactsTable[[#This Row],[Organizations (DropDown)]]</f>
        <v>0</v>
      </c>
      <c r="C1325" t="str" cm="1">
        <f t="array" ref="C1325">IF(Interactions!F3528 = "", "", IFERROR(_xlfn.TEXTJOIN(",", TRUE, _xlfn._xlws.FILTER($A$5:$A$2214, $B$5:$B$2214 = Interactions!F3528)), "No Contacts"))</f>
        <v/>
      </c>
      <c r="D1325" t="str" cm="1">
        <f t="array" ref="D1325">IF($C1325&lt;&gt;"", _xlfn.TEXTSPLIT($C1325, ","), "")</f>
        <v/>
      </c>
    </row>
    <row r="1326" spans="1:4">
      <c r="A1326">
        <f>ContactsTable[[#This Row],[FULL NAME (FIRST, LAST)]]</f>
        <v>0</v>
      </c>
      <c r="B1326">
        <f>ContactsTable[[#This Row],[Organizations (DropDown)]]</f>
        <v>0</v>
      </c>
      <c r="C1326" t="str" cm="1">
        <f t="array" ref="C1326">IF(Interactions!F3529 = "", "", IFERROR(_xlfn.TEXTJOIN(",", TRUE, _xlfn._xlws.FILTER($A$5:$A$2214, $B$5:$B$2214 = Interactions!F3529)), "No Contacts"))</f>
        <v/>
      </c>
      <c r="D1326" t="str" cm="1">
        <f t="array" ref="D1326">IF($C1326&lt;&gt;"", _xlfn.TEXTSPLIT($C1326, ","), "")</f>
        <v/>
      </c>
    </row>
    <row r="1327" spans="1:4">
      <c r="A1327">
        <f>ContactsTable[[#This Row],[FULL NAME (FIRST, LAST)]]</f>
        <v>0</v>
      </c>
      <c r="B1327">
        <f>ContactsTable[[#This Row],[Organizations (DropDown)]]</f>
        <v>0</v>
      </c>
      <c r="C1327" t="str" cm="1">
        <f t="array" ref="C1327">IF(Interactions!F3530 = "", "", IFERROR(_xlfn.TEXTJOIN(",", TRUE, _xlfn._xlws.FILTER($A$5:$A$2214, $B$5:$B$2214 = Interactions!F3530)), "No Contacts"))</f>
        <v/>
      </c>
      <c r="D1327" t="str" cm="1">
        <f t="array" ref="D1327">IF($C1327&lt;&gt;"", _xlfn.TEXTSPLIT($C1327, ","), "")</f>
        <v/>
      </c>
    </row>
    <row r="1328" spans="1:4">
      <c r="A1328">
        <f>ContactsTable[[#This Row],[FULL NAME (FIRST, LAST)]]</f>
        <v>0</v>
      </c>
      <c r="B1328">
        <f>ContactsTable[[#This Row],[Organizations (DropDown)]]</f>
        <v>0</v>
      </c>
      <c r="C1328" t="str" cm="1">
        <f t="array" ref="C1328">IF(Interactions!F3531 = "", "", IFERROR(_xlfn.TEXTJOIN(",", TRUE, _xlfn._xlws.FILTER($A$5:$A$2214, $B$5:$B$2214 = Interactions!F3531)), "No Contacts"))</f>
        <v/>
      </c>
      <c r="D1328" t="str" cm="1">
        <f t="array" ref="D1328">IF($C1328&lt;&gt;"", _xlfn.TEXTSPLIT($C1328, ","), "")</f>
        <v/>
      </c>
    </row>
    <row r="1329" spans="1:4">
      <c r="A1329">
        <f>ContactsTable[[#This Row],[FULL NAME (FIRST, LAST)]]</f>
        <v>0</v>
      </c>
      <c r="B1329">
        <f>ContactsTable[[#This Row],[Organizations (DropDown)]]</f>
        <v>0</v>
      </c>
      <c r="C1329" t="str" cm="1">
        <f t="array" ref="C1329">IF(Interactions!F3532 = "", "", IFERROR(_xlfn.TEXTJOIN(",", TRUE, _xlfn._xlws.FILTER($A$5:$A$2214, $B$5:$B$2214 = Interactions!F3532)), "No Contacts"))</f>
        <v/>
      </c>
      <c r="D1329" t="str" cm="1">
        <f t="array" ref="D1329">IF($C1329&lt;&gt;"", _xlfn.TEXTSPLIT($C1329, ","), "")</f>
        <v/>
      </c>
    </row>
    <row r="1330" spans="1:4">
      <c r="A1330">
        <f>ContactsTable[[#This Row],[FULL NAME (FIRST, LAST)]]</f>
        <v>0</v>
      </c>
      <c r="B1330">
        <f>ContactsTable[[#This Row],[Organizations (DropDown)]]</f>
        <v>0</v>
      </c>
      <c r="C1330" t="str" cm="1">
        <f t="array" ref="C1330">IF(Interactions!F3533 = "", "", IFERROR(_xlfn.TEXTJOIN(",", TRUE, _xlfn._xlws.FILTER($A$5:$A$2214, $B$5:$B$2214 = Interactions!F3533)), "No Contacts"))</f>
        <v/>
      </c>
      <c r="D1330" t="str" cm="1">
        <f t="array" ref="D1330">IF($C1330&lt;&gt;"", _xlfn.TEXTSPLIT($C1330, ","), "")</f>
        <v/>
      </c>
    </row>
    <row r="1331" spans="1:4">
      <c r="A1331">
        <f>ContactsTable[[#This Row],[FULL NAME (FIRST, LAST)]]</f>
        <v>0</v>
      </c>
      <c r="B1331">
        <f>ContactsTable[[#This Row],[Organizations (DropDown)]]</f>
        <v>0</v>
      </c>
      <c r="C1331" t="str" cm="1">
        <f t="array" ref="C1331">IF(Interactions!F3534 = "", "", IFERROR(_xlfn.TEXTJOIN(",", TRUE, _xlfn._xlws.FILTER($A$5:$A$2214, $B$5:$B$2214 = Interactions!F3534)), "No Contacts"))</f>
        <v/>
      </c>
      <c r="D1331" t="str" cm="1">
        <f t="array" ref="D1331">IF($C1331&lt;&gt;"", _xlfn.TEXTSPLIT($C1331, ","), "")</f>
        <v/>
      </c>
    </row>
    <row r="1332" spans="1:4">
      <c r="A1332">
        <f>ContactsTable[[#This Row],[FULL NAME (FIRST, LAST)]]</f>
        <v>0</v>
      </c>
      <c r="B1332">
        <f>ContactsTable[[#This Row],[Organizations (DropDown)]]</f>
        <v>0</v>
      </c>
      <c r="C1332" t="str" cm="1">
        <f t="array" ref="C1332">IF(Interactions!F3535 = "", "", IFERROR(_xlfn.TEXTJOIN(",", TRUE, _xlfn._xlws.FILTER($A$5:$A$2214, $B$5:$B$2214 = Interactions!F3535)), "No Contacts"))</f>
        <v/>
      </c>
      <c r="D1332" t="str" cm="1">
        <f t="array" ref="D1332">IF($C1332&lt;&gt;"", _xlfn.TEXTSPLIT($C1332, ","), "")</f>
        <v/>
      </c>
    </row>
    <row r="1333" spans="1:4">
      <c r="A1333">
        <f>ContactsTable[[#This Row],[FULL NAME (FIRST, LAST)]]</f>
        <v>0</v>
      </c>
      <c r="B1333">
        <f>ContactsTable[[#This Row],[Organizations (DropDown)]]</f>
        <v>0</v>
      </c>
      <c r="C1333" t="str" cm="1">
        <f t="array" ref="C1333">IF(Interactions!F3536 = "", "", IFERROR(_xlfn.TEXTJOIN(",", TRUE, _xlfn._xlws.FILTER($A$5:$A$2214, $B$5:$B$2214 = Interactions!F3536)), "No Contacts"))</f>
        <v/>
      </c>
      <c r="D1333" t="str" cm="1">
        <f t="array" ref="D1333">IF($C1333&lt;&gt;"", _xlfn.TEXTSPLIT($C1333, ","), "")</f>
        <v/>
      </c>
    </row>
    <row r="1334" spans="1:4">
      <c r="A1334">
        <f>ContactsTable[[#This Row],[FULL NAME (FIRST, LAST)]]</f>
        <v>0</v>
      </c>
      <c r="B1334">
        <f>ContactsTable[[#This Row],[Organizations (DropDown)]]</f>
        <v>0</v>
      </c>
      <c r="C1334" t="str" cm="1">
        <f t="array" ref="C1334">IF(Interactions!F3537 = "", "", IFERROR(_xlfn.TEXTJOIN(",", TRUE, _xlfn._xlws.FILTER($A$5:$A$2214, $B$5:$B$2214 = Interactions!F3537)), "No Contacts"))</f>
        <v/>
      </c>
      <c r="D1334" t="str" cm="1">
        <f t="array" ref="D1334">IF($C1334&lt;&gt;"", _xlfn.TEXTSPLIT($C1334, ","), "")</f>
        <v/>
      </c>
    </row>
    <row r="1335" spans="1:4">
      <c r="A1335">
        <f>ContactsTable[[#This Row],[FULL NAME (FIRST, LAST)]]</f>
        <v>0</v>
      </c>
      <c r="B1335">
        <f>ContactsTable[[#This Row],[Organizations (DropDown)]]</f>
        <v>0</v>
      </c>
      <c r="C1335" t="str" cm="1">
        <f t="array" ref="C1335">IF(Interactions!F3538 = "", "", IFERROR(_xlfn.TEXTJOIN(",", TRUE, _xlfn._xlws.FILTER($A$5:$A$2214, $B$5:$B$2214 = Interactions!F3538)), "No Contacts"))</f>
        <v/>
      </c>
      <c r="D1335" t="str" cm="1">
        <f t="array" ref="D1335">IF($C1335&lt;&gt;"", _xlfn.TEXTSPLIT($C1335, ","), "")</f>
        <v/>
      </c>
    </row>
    <row r="1336" spans="1:4">
      <c r="A1336">
        <f>ContactsTable[[#This Row],[FULL NAME (FIRST, LAST)]]</f>
        <v>0</v>
      </c>
      <c r="B1336">
        <f>ContactsTable[[#This Row],[Organizations (DropDown)]]</f>
        <v>0</v>
      </c>
      <c r="C1336" t="str" cm="1">
        <f t="array" ref="C1336">IF(Interactions!F3539 = "", "", IFERROR(_xlfn.TEXTJOIN(",", TRUE, _xlfn._xlws.FILTER($A$5:$A$2214, $B$5:$B$2214 = Interactions!F3539)), "No Contacts"))</f>
        <v/>
      </c>
      <c r="D1336" t="str" cm="1">
        <f t="array" ref="D1336">IF($C1336&lt;&gt;"", _xlfn.TEXTSPLIT($C1336, ","), "")</f>
        <v/>
      </c>
    </row>
    <row r="1337" spans="1:4">
      <c r="A1337">
        <f>ContactsTable[[#This Row],[FULL NAME (FIRST, LAST)]]</f>
        <v>0</v>
      </c>
      <c r="B1337">
        <f>ContactsTable[[#This Row],[Organizations (DropDown)]]</f>
        <v>0</v>
      </c>
      <c r="C1337" t="str" cm="1">
        <f t="array" ref="C1337">IF(Interactions!F3540 = "", "", IFERROR(_xlfn.TEXTJOIN(",", TRUE, _xlfn._xlws.FILTER($A$5:$A$2214, $B$5:$B$2214 = Interactions!F3540)), "No Contacts"))</f>
        <v/>
      </c>
      <c r="D1337" t="str" cm="1">
        <f t="array" ref="D1337">IF($C1337&lt;&gt;"", _xlfn.TEXTSPLIT($C1337, ","), "")</f>
        <v/>
      </c>
    </row>
    <row r="1338" spans="1:4">
      <c r="A1338">
        <f>ContactsTable[[#This Row],[FULL NAME (FIRST, LAST)]]</f>
        <v>0</v>
      </c>
      <c r="B1338">
        <f>ContactsTable[[#This Row],[Organizations (DropDown)]]</f>
        <v>0</v>
      </c>
      <c r="C1338" t="str" cm="1">
        <f t="array" ref="C1338">IF(Interactions!F3541 = "", "", IFERROR(_xlfn.TEXTJOIN(",", TRUE, _xlfn._xlws.FILTER($A$5:$A$2214, $B$5:$B$2214 = Interactions!F3541)), "No Contacts"))</f>
        <v/>
      </c>
      <c r="D1338" t="str" cm="1">
        <f t="array" ref="D1338">IF($C1338&lt;&gt;"", _xlfn.TEXTSPLIT($C1338, ","), "")</f>
        <v/>
      </c>
    </row>
    <row r="1339" spans="1:4">
      <c r="A1339">
        <f>ContactsTable[[#This Row],[FULL NAME (FIRST, LAST)]]</f>
        <v>0</v>
      </c>
      <c r="B1339">
        <f>ContactsTable[[#This Row],[Organizations (DropDown)]]</f>
        <v>0</v>
      </c>
      <c r="C1339" t="str" cm="1">
        <f t="array" ref="C1339">IF(Interactions!F3542 = "", "", IFERROR(_xlfn.TEXTJOIN(",", TRUE, _xlfn._xlws.FILTER($A$5:$A$2214, $B$5:$B$2214 = Interactions!F3542)), "No Contacts"))</f>
        <v/>
      </c>
      <c r="D1339" t="str" cm="1">
        <f t="array" ref="D1339">IF($C1339&lt;&gt;"", _xlfn.TEXTSPLIT($C1339, ","), "")</f>
        <v/>
      </c>
    </row>
    <row r="1340" spans="1:4">
      <c r="A1340">
        <f>ContactsTable[[#This Row],[FULL NAME (FIRST, LAST)]]</f>
        <v>0</v>
      </c>
      <c r="B1340">
        <f>ContactsTable[[#This Row],[Organizations (DropDown)]]</f>
        <v>0</v>
      </c>
      <c r="C1340" t="str" cm="1">
        <f t="array" ref="C1340">IF(Interactions!F3543 = "", "", IFERROR(_xlfn.TEXTJOIN(",", TRUE, _xlfn._xlws.FILTER($A$5:$A$2214, $B$5:$B$2214 = Interactions!F3543)), "No Contacts"))</f>
        <v/>
      </c>
      <c r="D1340" t="str" cm="1">
        <f t="array" ref="D1340">IF($C1340&lt;&gt;"", _xlfn.TEXTSPLIT($C1340, ","), "")</f>
        <v/>
      </c>
    </row>
    <row r="1341" spans="1:4">
      <c r="A1341">
        <f>ContactsTable[[#This Row],[FULL NAME (FIRST, LAST)]]</f>
        <v>0</v>
      </c>
      <c r="B1341">
        <f>ContactsTable[[#This Row],[Organizations (DropDown)]]</f>
        <v>0</v>
      </c>
      <c r="C1341" t="str" cm="1">
        <f t="array" ref="C1341">IF(Interactions!F3544 = "", "", IFERROR(_xlfn.TEXTJOIN(",", TRUE, _xlfn._xlws.FILTER($A$5:$A$2214, $B$5:$B$2214 = Interactions!F3544)), "No Contacts"))</f>
        <v/>
      </c>
      <c r="D1341" t="str" cm="1">
        <f t="array" ref="D1341">IF($C1341&lt;&gt;"", _xlfn.TEXTSPLIT($C1341, ","), "")</f>
        <v/>
      </c>
    </row>
    <row r="1342" spans="1:4">
      <c r="A1342">
        <f>ContactsTable[[#This Row],[FULL NAME (FIRST, LAST)]]</f>
        <v>0</v>
      </c>
      <c r="B1342">
        <f>ContactsTable[[#This Row],[Organizations (DropDown)]]</f>
        <v>0</v>
      </c>
      <c r="C1342" t="str" cm="1">
        <f t="array" ref="C1342">IF(Interactions!F3545 = "", "", IFERROR(_xlfn.TEXTJOIN(",", TRUE, _xlfn._xlws.FILTER($A$5:$A$2214, $B$5:$B$2214 = Interactions!F3545)), "No Contacts"))</f>
        <v/>
      </c>
      <c r="D1342" t="str" cm="1">
        <f t="array" ref="D1342">IF($C1342&lt;&gt;"", _xlfn.TEXTSPLIT($C1342, ","), "")</f>
        <v/>
      </c>
    </row>
    <row r="1343" spans="1:4">
      <c r="A1343">
        <f>ContactsTable[[#This Row],[FULL NAME (FIRST, LAST)]]</f>
        <v>0</v>
      </c>
      <c r="B1343">
        <f>ContactsTable[[#This Row],[Organizations (DropDown)]]</f>
        <v>0</v>
      </c>
      <c r="C1343" t="str" cm="1">
        <f t="array" ref="C1343">IF(Interactions!F3546 = "", "", IFERROR(_xlfn.TEXTJOIN(",", TRUE, _xlfn._xlws.FILTER($A$5:$A$2214, $B$5:$B$2214 = Interactions!F3546)), "No Contacts"))</f>
        <v/>
      </c>
      <c r="D1343" t="str" cm="1">
        <f t="array" ref="D1343">IF($C1343&lt;&gt;"", _xlfn.TEXTSPLIT($C1343, ","), "")</f>
        <v/>
      </c>
    </row>
    <row r="1344" spans="1:4">
      <c r="A1344">
        <f>ContactsTable[[#This Row],[FULL NAME (FIRST, LAST)]]</f>
        <v>0</v>
      </c>
      <c r="B1344">
        <f>ContactsTable[[#This Row],[Organizations (DropDown)]]</f>
        <v>0</v>
      </c>
      <c r="C1344" t="str" cm="1">
        <f t="array" ref="C1344">IF(Interactions!F3547 = "", "", IFERROR(_xlfn.TEXTJOIN(",", TRUE, _xlfn._xlws.FILTER($A$5:$A$2214, $B$5:$B$2214 = Interactions!F3547)), "No Contacts"))</f>
        <v/>
      </c>
      <c r="D1344" t="str" cm="1">
        <f t="array" ref="D1344">IF($C1344&lt;&gt;"", _xlfn.TEXTSPLIT($C1344, ","), "")</f>
        <v/>
      </c>
    </row>
    <row r="1345" spans="1:4">
      <c r="A1345">
        <f>ContactsTable[[#This Row],[FULL NAME (FIRST, LAST)]]</f>
        <v>0</v>
      </c>
      <c r="B1345">
        <f>ContactsTable[[#This Row],[Organizations (DropDown)]]</f>
        <v>0</v>
      </c>
      <c r="C1345" t="str" cm="1">
        <f t="array" ref="C1345">IF(Interactions!F3548 = "", "", IFERROR(_xlfn.TEXTJOIN(",", TRUE, _xlfn._xlws.FILTER($A$5:$A$2214, $B$5:$B$2214 = Interactions!F3548)), "No Contacts"))</f>
        <v/>
      </c>
      <c r="D1345" t="str" cm="1">
        <f t="array" ref="D1345">IF($C1345&lt;&gt;"", _xlfn.TEXTSPLIT($C1345, ","), "")</f>
        <v/>
      </c>
    </row>
    <row r="1346" spans="1:4">
      <c r="A1346">
        <f>ContactsTable[[#This Row],[FULL NAME (FIRST, LAST)]]</f>
        <v>0</v>
      </c>
      <c r="B1346">
        <f>ContactsTable[[#This Row],[Organizations (DropDown)]]</f>
        <v>0</v>
      </c>
      <c r="C1346" t="str" cm="1">
        <f t="array" ref="C1346">IF(Interactions!F3549 = "", "", IFERROR(_xlfn.TEXTJOIN(",", TRUE, _xlfn._xlws.FILTER($A$5:$A$2214, $B$5:$B$2214 = Interactions!F3549)), "No Contacts"))</f>
        <v/>
      </c>
      <c r="D1346" t="str" cm="1">
        <f t="array" ref="D1346">IF($C1346&lt;&gt;"", _xlfn.TEXTSPLIT($C1346, ","), "")</f>
        <v/>
      </c>
    </row>
    <row r="1347" spans="1:4">
      <c r="A1347">
        <f>ContactsTable[[#This Row],[FULL NAME (FIRST, LAST)]]</f>
        <v>0</v>
      </c>
      <c r="B1347">
        <f>ContactsTable[[#This Row],[Organizations (DropDown)]]</f>
        <v>0</v>
      </c>
      <c r="C1347" t="str" cm="1">
        <f t="array" ref="C1347">IF(Interactions!F3550 = "", "", IFERROR(_xlfn.TEXTJOIN(",", TRUE, _xlfn._xlws.FILTER($A$5:$A$2214, $B$5:$B$2214 = Interactions!F3550)), "No Contacts"))</f>
        <v/>
      </c>
      <c r="D1347" t="str" cm="1">
        <f t="array" ref="D1347">IF($C1347&lt;&gt;"", _xlfn.TEXTSPLIT($C1347, ","), "")</f>
        <v/>
      </c>
    </row>
    <row r="1348" spans="1:4">
      <c r="A1348">
        <f>ContactsTable[[#This Row],[FULL NAME (FIRST, LAST)]]</f>
        <v>0</v>
      </c>
      <c r="B1348">
        <f>ContactsTable[[#This Row],[Organizations (DropDown)]]</f>
        <v>0</v>
      </c>
      <c r="C1348" t="str" cm="1">
        <f t="array" ref="C1348">IF(Interactions!F3551 = "", "", IFERROR(_xlfn.TEXTJOIN(",", TRUE, _xlfn._xlws.FILTER($A$5:$A$2214, $B$5:$B$2214 = Interactions!F3551)), "No Contacts"))</f>
        <v/>
      </c>
      <c r="D1348" t="str" cm="1">
        <f t="array" ref="D1348">IF($C1348&lt;&gt;"", _xlfn.TEXTSPLIT($C1348, ","), "")</f>
        <v/>
      </c>
    </row>
    <row r="1349" spans="1:4">
      <c r="A1349">
        <f>ContactsTable[[#This Row],[FULL NAME (FIRST, LAST)]]</f>
        <v>0</v>
      </c>
      <c r="B1349">
        <f>ContactsTable[[#This Row],[Organizations (DropDown)]]</f>
        <v>0</v>
      </c>
      <c r="C1349" t="str" cm="1">
        <f t="array" ref="C1349">IF(Interactions!F3552 = "", "", IFERROR(_xlfn.TEXTJOIN(",", TRUE, _xlfn._xlws.FILTER($A$5:$A$2214, $B$5:$B$2214 = Interactions!F3552)), "No Contacts"))</f>
        <v/>
      </c>
      <c r="D1349" t="str" cm="1">
        <f t="array" ref="D1349">IF($C1349&lt;&gt;"", _xlfn.TEXTSPLIT($C1349, ","), "")</f>
        <v/>
      </c>
    </row>
    <row r="1350" spans="1:4">
      <c r="A1350">
        <f>ContactsTable[[#This Row],[FULL NAME (FIRST, LAST)]]</f>
        <v>0</v>
      </c>
      <c r="B1350">
        <f>ContactsTable[[#This Row],[Organizations (DropDown)]]</f>
        <v>0</v>
      </c>
      <c r="C1350" t="str" cm="1">
        <f t="array" ref="C1350">IF(Interactions!F3553 = "", "", IFERROR(_xlfn.TEXTJOIN(",", TRUE, _xlfn._xlws.FILTER($A$5:$A$2214, $B$5:$B$2214 = Interactions!F3553)), "No Contacts"))</f>
        <v/>
      </c>
      <c r="D1350" t="str" cm="1">
        <f t="array" ref="D1350">IF($C1350&lt;&gt;"", _xlfn.TEXTSPLIT($C1350, ","), "")</f>
        <v/>
      </c>
    </row>
    <row r="1351" spans="1:4">
      <c r="A1351">
        <f>ContactsTable[[#This Row],[FULL NAME (FIRST, LAST)]]</f>
        <v>0</v>
      </c>
      <c r="B1351">
        <f>ContactsTable[[#This Row],[Organizations (DropDown)]]</f>
        <v>0</v>
      </c>
      <c r="C1351" t="str" cm="1">
        <f t="array" ref="C1351">IF(Interactions!F3554 = "", "", IFERROR(_xlfn.TEXTJOIN(",", TRUE, _xlfn._xlws.FILTER($A$5:$A$2214, $B$5:$B$2214 = Interactions!F3554)), "No Contacts"))</f>
        <v/>
      </c>
      <c r="D1351" t="str" cm="1">
        <f t="array" ref="D1351">IF($C1351&lt;&gt;"", _xlfn.TEXTSPLIT($C1351, ","), "")</f>
        <v/>
      </c>
    </row>
    <row r="1352" spans="1:4">
      <c r="A1352">
        <f>ContactsTable[[#This Row],[FULL NAME (FIRST, LAST)]]</f>
        <v>0</v>
      </c>
      <c r="B1352">
        <f>ContactsTable[[#This Row],[Organizations (DropDown)]]</f>
        <v>0</v>
      </c>
      <c r="C1352" t="str" cm="1">
        <f t="array" ref="C1352">IF(Interactions!F3555 = "", "", IFERROR(_xlfn.TEXTJOIN(",", TRUE, _xlfn._xlws.FILTER($A$5:$A$2214, $B$5:$B$2214 = Interactions!F3555)), "No Contacts"))</f>
        <v/>
      </c>
      <c r="D1352" t="str" cm="1">
        <f t="array" ref="D1352">IF($C1352&lt;&gt;"", _xlfn.TEXTSPLIT($C1352, ","), "")</f>
        <v/>
      </c>
    </row>
    <row r="1353" spans="1:4">
      <c r="A1353">
        <f>ContactsTable[[#This Row],[FULL NAME (FIRST, LAST)]]</f>
        <v>0</v>
      </c>
      <c r="B1353">
        <f>ContactsTable[[#This Row],[Organizations (DropDown)]]</f>
        <v>0</v>
      </c>
      <c r="C1353" t="str" cm="1">
        <f t="array" ref="C1353">IF(Interactions!F3556 = "", "", IFERROR(_xlfn.TEXTJOIN(",", TRUE, _xlfn._xlws.FILTER($A$5:$A$2214, $B$5:$B$2214 = Interactions!F3556)), "No Contacts"))</f>
        <v/>
      </c>
      <c r="D1353" t="str" cm="1">
        <f t="array" ref="D1353">IF($C1353&lt;&gt;"", _xlfn.TEXTSPLIT($C1353, ","), "")</f>
        <v/>
      </c>
    </row>
    <row r="1354" spans="1:4">
      <c r="A1354">
        <f>ContactsTable[[#This Row],[FULL NAME (FIRST, LAST)]]</f>
        <v>0</v>
      </c>
      <c r="B1354">
        <f>ContactsTable[[#This Row],[Organizations (DropDown)]]</f>
        <v>0</v>
      </c>
      <c r="C1354" t="str" cm="1">
        <f t="array" ref="C1354">IF(Interactions!F3557 = "", "", IFERROR(_xlfn.TEXTJOIN(",", TRUE, _xlfn._xlws.FILTER($A$5:$A$2214, $B$5:$B$2214 = Interactions!F3557)), "No Contacts"))</f>
        <v/>
      </c>
      <c r="D1354" t="str" cm="1">
        <f t="array" ref="D1354">IF($C1354&lt;&gt;"", _xlfn.TEXTSPLIT($C1354, ","), "")</f>
        <v/>
      </c>
    </row>
    <row r="1355" spans="1:4">
      <c r="A1355">
        <f>ContactsTable[[#This Row],[FULL NAME (FIRST, LAST)]]</f>
        <v>0</v>
      </c>
      <c r="B1355">
        <f>ContactsTable[[#This Row],[Organizations (DropDown)]]</f>
        <v>0</v>
      </c>
      <c r="C1355" t="str" cm="1">
        <f t="array" ref="C1355">IF(Interactions!F3558 = "", "", IFERROR(_xlfn.TEXTJOIN(",", TRUE, _xlfn._xlws.FILTER($A$5:$A$2214, $B$5:$B$2214 = Interactions!F3558)), "No Contacts"))</f>
        <v/>
      </c>
      <c r="D1355" t="str" cm="1">
        <f t="array" ref="D1355">IF($C1355&lt;&gt;"", _xlfn.TEXTSPLIT($C1355, ","), "")</f>
        <v/>
      </c>
    </row>
    <row r="1356" spans="1:4">
      <c r="A1356">
        <f>ContactsTable[[#This Row],[FULL NAME (FIRST, LAST)]]</f>
        <v>0</v>
      </c>
      <c r="B1356">
        <f>ContactsTable[[#This Row],[Organizations (DropDown)]]</f>
        <v>0</v>
      </c>
      <c r="C1356" t="str" cm="1">
        <f t="array" ref="C1356">IF(Interactions!F3559 = "", "", IFERROR(_xlfn.TEXTJOIN(",", TRUE, _xlfn._xlws.FILTER($A$5:$A$2214, $B$5:$B$2214 = Interactions!F3559)), "No Contacts"))</f>
        <v/>
      </c>
      <c r="D1356" t="str" cm="1">
        <f t="array" ref="D1356">IF($C1356&lt;&gt;"", _xlfn.TEXTSPLIT($C1356, ","), "")</f>
        <v/>
      </c>
    </row>
    <row r="1357" spans="1:4">
      <c r="A1357">
        <f>ContactsTable[[#This Row],[FULL NAME (FIRST, LAST)]]</f>
        <v>0</v>
      </c>
      <c r="B1357">
        <f>ContactsTable[[#This Row],[Organizations (DropDown)]]</f>
        <v>0</v>
      </c>
      <c r="C1357" t="str" cm="1">
        <f t="array" ref="C1357">IF(Interactions!F3560 = "", "", IFERROR(_xlfn.TEXTJOIN(",", TRUE, _xlfn._xlws.FILTER($A$5:$A$2214, $B$5:$B$2214 = Interactions!F3560)), "No Contacts"))</f>
        <v/>
      </c>
      <c r="D1357" t="str" cm="1">
        <f t="array" ref="D1357">IF($C1357&lt;&gt;"", _xlfn.TEXTSPLIT($C1357, ","), "")</f>
        <v/>
      </c>
    </row>
    <row r="1358" spans="1:4">
      <c r="A1358">
        <f>ContactsTable[[#This Row],[FULL NAME (FIRST, LAST)]]</f>
        <v>0</v>
      </c>
      <c r="B1358">
        <f>ContactsTable[[#This Row],[Organizations (DropDown)]]</f>
        <v>0</v>
      </c>
      <c r="C1358" t="str" cm="1">
        <f t="array" ref="C1358">IF(Interactions!F3561 = "", "", IFERROR(_xlfn.TEXTJOIN(",", TRUE, _xlfn._xlws.FILTER($A$5:$A$2214, $B$5:$B$2214 = Interactions!F3561)), "No Contacts"))</f>
        <v/>
      </c>
      <c r="D1358" t="str" cm="1">
        <f t="array" ref="D1358">IF($C1358&lt;&gt;"", _xlfn.TEXTSPLIT($C1358, ","), "")</f>
        <v/>
      </c>
    </row>
    <row r="1359" spans="1:4">
      <c r="A1359">
        <f>ContactsTable[[#This Row],[FULL NAME (FIRST, LAST)]]</f>
        <v>0</v>
      </c>
      <c r="B1359">
        <f>ContactsTable[[#This Row],[Organizations (DropDown)]]</f>
        <v>0</v>
      </c>
      <c r="C1359" t="str" cm="1">
        <f t="array" ref="C1359">IF(Interactions!F3562 = "", "", IFERROR(_xlfn.TEXTJOIN(",", TRUE, _xlfn._xlws.FILTER($A$5:$A$2214, $B$5:$B$2214 = Interactions!F3562)), "No Contacts"))</f>
        <v/>
      </c>
      <c r="D1359" t="str" cm="1">
        <f t="array" ref="D1359">IF($C1359&lt;&gt;"", _xlfn.TEXTSPLIT($C1359, ","), "")</f>
        <v/>
      </c>
    </row>
    <row r="1360" spans="1:4">
      <c r="A1360">
        <f>ContactsTable[[#This Row],[FULL NAME (FIRST, LAST)]]</f>
        <v>0</v>
      </c>
      <c r="B1360">
        <f>ContactsTable[[#This Row],[Organizations (DropDown)]]</f>
        <v>0</v>
      </c>
      <c r="C1360" t="str" cm="1">
        <f t="array" ref="C1360">IF(Interactions!F3563 = "", "", IFERROR(_xlfn.TEXTJOIN(",", TRUE, _xlfn._xlws.FILTER($A$5:$A$2214, $B$5:$B$2214 = Interactions!F3563)), "No Contacts"))</f>
        <v/>
      </c>
      <c r="D1360" t="str" cm="1">
        <f t="array" ref="D1360">IF($C1360&lt;&gt;"", _xlfn.TEXTSPLIT($C1360, ","), "")</f>
        <v/>
      </c>
    </row>
    <row r="1361" spans="1:4">
      <c r="A1361">
        <f>ContactsTable[[#This Row],[FULL NAME (FIRST, LAST)]]</f>
        <v>0</v>
      </c>
      <c r="B1361">
        <f>ContactsTable[[#This Row],[Organizations (DropDown)]]</f>
        <v>0</v>
      </c>
      <c r="C1361" t="str" cm="1">
        <f t="array" ref="C1361">IF(Interactions!F3564 = "", "", IFERROR(_xlfn.TEXTJOIN(",", TRUE, _xlfn._xlws.FILTER($A$5:$A$2214, $B$5:$B$2214 = Interactions!F3564)), "No Contacts"))</f>
        <v/>
      </c>
      <c r="D1361" t="str" cm="1">
        <f t="array" ref="D1361">IF($C1361&lt;&gt;"", _xlfn.TEXTSPLIT($C1361, ","), "")</f>
        <v/>
      </c>
    </row>
    <row r="1362" spans="1:4">
      <c r="A1362">
        <f>ContactsTable[[#This Row],[FULL NAME (FIRST, LAST)]]</f>
        <v>0</v>
      </c>
      <c r="B1362">
        <f>ContactsTable[[#This Row],[Organizations (DropDown)]]</f>
        <v>0</v>
      </c>
      <c r="C1362" t="str" cm="1">
        <f t="array" ref="C1362">IF(Interactions!F3565 = "", "", IFERROR(_xlfn.TEXTJOIN(",", TRUE, _xlfn._xlws.FILTER($A$5:$A$2214, $B$5:$B$2214 = Interactions!F3565)), "No Contacts"))</f>
        <v/>
      </c>
      <c r="D1362" t="str" cm="1">
        <f t="array" ref="D1362">IF($C1362&lt;&gt;"", _xlfn.TEXTSPLIT($C1362, ","), "")</f>
        <v/>
      </c>
    </row>
    <row r="1363" spans="1:4">
      <c r="A1363">
        <f>ContactsTable[[#This Row],[FULL NAME (FIRST, LAST)]]</f>
        <v>0</v>
      </c>
      <c r="B1363">
        <f>ContactsTable[[#This Row],[Organizations (DropDown)]]</f>
        <v>0</v>
      </c>
      <c r="C1363" t="str" cm="1">
        <f t="array" ref="C1363">IF(Interactions!F3566 = "", "", IFERROR(_xlfn.TEXTJOIN(",", TRUE, _xlfn._xlws.FILTER($A$5:$A$2214, $B$5:$B$2214 = Interactions!F3566)), "No Contacts"))</f>
        <v/>
      </c>
      <c r="D1363" t="str" cm="1">
        <f t="array" ref="D1363">IF($C1363&lt;&gt;"", _xlfn.TEXTSPLIT($C1363, ","), "")</f>
        <v/>
      </c>
    </row>
    <row r="1364" spans="1:4">
      <c r="A1364">
        <f>ContactsTable[[#This Row],[FULL NAME (FIRST, LAST)]]</f>
        <v>0</v>
      </c>
      <c r="B1364">
        <f>ContactsTable[[#This Row],[Organizations (DropDown)]]</f>
        <v>0</v>
      </c>
      <c r="C1364" t="str" cm="1">
        <f t="array" ref="C1364">IF(Interactions!F3567 = "", "", IFERROR(_xlfn.TEXTJOIN(",", TRUE, _xlfn._xlws.FILTER($A$5:$A$2214, $B$5:$B$2214 = Interactions!F3567)), "No Contacts"))</f>
        <v/>
      </c>
      <c r="D1364" t="str" cm="1">
        <f t="array" ref="D1364">IF($C1364&lt;&gt;"", _xlfn.TEXTSPLIT($C1364, ","), "")</f>
        <v/>
      </c>
    </row>
    <row r="1365" spans="1:4">
      <c r="A1365">
        <f>ContactsTable[[#This Row],[FULL NAME (FIRST, LAST)]]</f>
        <v>0</v>
      </c>
      <c r="B1365">
        <f>ContactsTable[[#This Row],[Organizations (DropDown)]]</f>
        <v>0</v>
      </c>
      <c r="C1365" t="str" cm="1">
        <f t="array" ref="C1365">IF(Interactions!F3568 = "", "", IFERROR(_xlfn.TEXTJOIN(",", TRUE, _xlfn._xlws.FILTER($A$5:$A$2214, $B$5:$B$2214 = Interactions!F3568)), "No Contacts"))</f>
        <v/>
      </c>
      <c r="D1365" t="str" cm="1">
        <f t="array" ref="D1365">IF($C1365&lt;&gt;"", _xlfn.TEXTSPLIT($C1365, ","), "")</f>
        <v/>
      </c>
    </row>
    <row r="1366" spans="1:4">
      <c r="A1366">
        <f>ContactsTable[[#This Row],[FULL NAME (FIRST, LAST)]]</f>
        <v>0</v>
      </c>
      <c r="B1366">
        <f>ContactsTable[[#This Row],[Organizations (DropDown)]]</f>
        <v>0</v>
      </c>
      <c r="C1366" t="str" cm="1">
        <f t="array" ref="C1366">IF(Interactions!F3569 = "", "", IFERROR(_xlfn.TEXTJOIN(",", TRUE, _xlfn._xlws.FILTER($A$5:$A$2214, $B$5:$B$2214 = Interactions!F3569)), "No Contacts"))</f>
        <v/>
      </c>
      <c r="D1366" t="str" cm="1">
        <f t="array" ref="D1366">IF($C1366&lt;&gt;"", _xlfn.TEXTSPLIT($C1366, ","), "")</f>
        <v/>
      </c>
    </row>
    <row r="1367" spans="1:4">
      <c r="A1367">
        <f>ContactsTable[[#This Row],[FULL NAME (FIRST, LAST)]]</f>
        <v>0</v>
      </c>
      <c r="B1367">
        <f>ContactsTable[[#This Row],[Organizations (DropDown)]]</f>
        <v>0</v>
      </c>
      <c r="C1367" t="str" cm="1">
        <f t="array" ref="C1367">IF(Interactions!F3570 = "", "", IFERROR(_xlfn.TEXTJOIN(",", TRUE, _xlfn._xlws.FILTER($A$5:$A$2214, $B$5:$B$2214 = Interactions!F3570)), "No Contacts"))</f>
        <v/>
      </c>
      <c r="D1367" t="str" cm="1">
        <f t="array" ref="D1367">IF($C1367&lt;&gt;"", _xlfn.TEXTSPLIT($C1367, ","), "")</f>
        <v/>
      </c>
    </row>
    <row r="1368" spans="1:4">
      <c r="A1368">
        <f>ContactsTable[[#This Row],[FULL NAME (FIRST, LAST)]]</f>
        <v>0</v>
      </c>
      <c r="B1368">
        <f>ContactsTable[[#This Row],[Organizations (DropDown)]]</f>
        <v>0</v>
      </c>
      <c r="C1368" t="str" cm="1">
        <f t="array" ref="C1368">IF(Interactions!F3571 = "", "", IFERROR(_xlfn.TEXTJOIN(",", TRUE, _xlfn._xlws.FILTER($A$5:$A$2214, $B$5:$B$2214 = Interactions!F3571)), "No Contacts"))</f>
        <v/>
      </c>
      <c r="D1368" t="str" cm="1">
        <f t="array" ref="D1368">IF($C1368&lt;&gt;"", _xlfn.TEXTSPLIT($C1368, ","), "")</f>
        <v/>
      </c>
    </row>
    <row r="1369" spans="1:4">
      <c r="A1369">
        <f>ContactsTable[[#This Row],[FULL NAME (FIRST, LAST)]]</f>
        <v>0</v>
      </c>
      <c r="B1369">
        <f>ContactsTable[[#This Row],[Organizations (DropDown)]]</f>
        <v>0</v>
      </c>
      <c r="C1369" t="str" cm="1">
        <f t="array" ref="C1369">IF(Interactions!F3572 = "", "", IFERROR(_xlfn.TEXTJOIN(",", TRUE, _xlfn._xlws.FILTER($A$5:$A$2214, $B$5:$B$2214 = Interactions!F3572)), "No Contacts"))</f>
        <v/>
      </c>
      <c r="D1369" t="str" cm="1">
        <f t="array" ref="D1369">IF($C1369&lt;&gt;"", _xlfn.TEXTSPLIT($C1369, ","), "")</f>
        <v/>
      </c>
    </row>
    <row r="1370" spans="1:4">
      <c r="A1370">
        <f>ContactsTable[[#This Row],[FULL NAME (FIRST, LAST)]]</f>
        <v>0</v>
      </c>
      <c r="B1370">
        <f>ContactsTable[[#This Row],[Organizations (DropDown)]]</f>
        <v>0</v>
      </c>
      <c r="C1370" t="str" cm="1">
        <f t="array" ref="C1370">IF(Interactions!F3573 = "", "", IFERROR(_xlfn.TEXTJOIN(",", TRUE, _xlfn._xlws.FILTER($A$5:$A$2214, $B$5:$B$2214 = Interactions!F3573)), "No Contacts"))</f>
        <v/>
      </c>
      <c r="D1370" t="str" cm="1">
        <f t="array" ref="D1370">IF($C1370&lt;&gt;"", _xlfn.TEXTSPLIT($C1370, ","), "")</f>
        <v/>
      </c>
    </row>
    <row r="1371" spans="1:4">
      <c r="A1371">
        <f>ContactsTable[[#This Row],[FULL NAME (FIRST, LAST)]]</f>
        <v>0</v>
      </c>
      <c r="B1371">
        <f>ContactsTable[[#This Row],[Organizations (DropDown)]]</f>
        <v>0</v>
      </c>
      <c r="C1371" t="str" cm="1">
        <f t="array" ref="C1371">IF(Interactions!F3574 = "", "", IFERROR(_xlfn.TEXTJOIN(",", TRUE, _xlfn._xlws.FILTER($A$5:$A$2214, $B$5:$B$2214 = Interactions!F3574)), "No Contacts"))</f>
        <v/>
      </c>
      <c r="D1371" t="str" cm="1">
        <f t="array" ref="D1371">IF($C1371&lt;&gt;"", _xlfn.TEXTSPLIT($C1371, ","), "")</f>
        <v/>
      </c>
    </row>
    <row r="1372" spans="1:4">
      <c r="A1372">
        <f>ContactsTable[[#This Row],[FULL NAME (FIRST, LAST)]]</f>
        <v>0</v>
      </c>
      <c r="B1372">
        <f>ContactsTable[[#This Row],[Organizations (DropDown)]]</f>
        <v>0</v>
      </c>
      <c r="C1372" t="str" cm="1">
        <f t="array" ref="C1372">IF(Interactions!F3575 = "", "", IFERROR(_xlfn.TEXTJOIN(",", TRUE, _xlfn._xlws.FILTER($A$5:$A$2214, $B$5:$B$2214 = Interactions!F3575)), "No Contacts"))</f>
        <v/>
      </c>
      <c r="D1372" t="str" cm="1">
        <f t="array" ref="D1372">IF($C1372&lt;&gt;"", _xlfn.TEXTSPLIT($C1372, ","), "")</f>
        <v/>
      </c>
    </row>
    <row r="1373" spans="1:4">
      <c r="A1373">
        <f>ContactsTable[[#This Row],[FULL NAME (FIRST, LAST)]]</f>
        <v>0</v>
      </c>
      <c r="B1373">
        <f>ContactsTable[[#This Row],[Organizations (DropDown)]]</f>
        <v>0</v>
      </c>
      <c r="C1373" t="str" cm="1">
        <f t="array" ref="C1373">IF(Interactions!F3576 = "", "", IFERROR(_xlfn.TEXTJOIN(",", TRUE, _xlfn._xlws.FILTER($A$5:$A$2214, $B$5:$B$2214 = Interactions!F3576)), "No Contacts"))</f>
        <v/>
      </c>
      <c r="D1373" t="str" cm="1">
        <f t="array" ref="D1373">IF($C1373&lt;&gt;"", _xlfn.TEXTSPLIT($C1373, ","), "")</f>
        <v/>
      </c>
    </row>
    <row r="1374" spans="1:4">
      <c r="A1374">
        <f>ContactsTable[[#This Row],[FULL NAME (FIRST, LAST)]]</f>
        <v>0</v>
      </c>
      <c r="B1374">
        <f>ContactsTable[[#This Row],[Organizations (DropDown)]]</f>
        <v>0</v>
      </c>
      <c r="C1374" t="str" cm="1">
        <f t="array" ref="C1374">IF(Interactions!F3577 = "", "", IFERROR(_xlfn.TEXTJOIN(",", TRUE, _xlfn._xlws.FILTER($A$5:$A$2214, $B$5:$B$2214 = Interactions!F3577)), "No Contacts"))</f>
        <v/>
      </c>
      <c r="D1374" t="str" cm="1">
        <f t="array" ref="D1374">IF($C1374&lt;&gt;"", _xlfn.TEXTSPLIT($C1374, ","), "")</f>
        <v/>
      </c>
    </row>
    <row r="1375" spans="1:4">
      <c r="A1375">
        <f>ContactsTable[[#This Row],[FULL NAME (FIRST, LAST)]]</f>
        <v>0</v>
      </c>
      <c r="B1375">
        <f>ContactsTable[[#This Row],[Organizations (DropDown)]]</f>
        <v>0</v>
      </c>
      <c r="C1375" t="str" cm="1">
        <f t="array" ref="C1375">IF(Interactions!F3578 = "", "", IFERROR(_xlfn.TEXTJOIN(",", TRUE, _xlfn._xlws.FILTER($A$5:$A$2214, $B$5:$B$2214 = Interactions!F3578)), "No Contacts"))</f>
        <v/>
      </c>
      <c r="D1375" t="str" cm="1">
        <f t="array" ref="D1375">IF($C1375&lt;&gt;"", _xlfn.TEXTSPLIT($C1375, ","), "")</f>
        <v/>
      </c>
    </row>
    <row r="1376" spans="1:4">
      <c r="A1376">
        <f>ContactsTable[[#This Row],[FULL NAME (FIRST, LAST)]]</f>
        <v>0</v>
      </c>
      <c r="B1376">
        <f>ContactsTable[[#This Row],[Organizations (DropDown)]]</f>
        <v>0</v>
      </c>
      <c r="C1376" t="str" cm="1">
        <f t="array" ref="C1376">IF(Interactions!F3579 = "", "", IFERROR(_xlfn.TEXTJOIN(",", TRUE, _xlfn._xlws.FILTER($A$5:$A$2214, $B$5:$B$2214 = Interactions!F3579)), "No Contacts"))</f>
        <v/>
      </c>
      <c r="D1376" t="str" cm="1">
        <f t="array" ref="D1376">IF($C1376&lt;&gt;"", _xlfn.TEXTSPLIT($C1376, ","), "")</f>
        <v/>
      </c>
    </row>
    <row r="1377" spans="1:4">
      <c r="A1377">
        <f>ContactsTable[[#This Row],[FULL NAME (FIRST, LAST)]]</f>
        <v>0</v>
      </c>
      <c r="B1377">
        <f>ContactsTable[[#This Row],[Organizations (DropDown)]]</f>
        <v>0</v>
      </c>
      <c r="C1377" t="str" cm="1">
        <f t="array" ref="C1377">IF(Interactions!F3580 = "", "", IFERROR(_xlfn.TEXTJOIN(",", TRUE, _xlfn._xlws.FILTER($A$5:$A$2214, $B$5:$B$2214 = Interactions!F3580)), "No Contacts"))</f>
        <v/>
      </c>
      <c r="D1377" t="str" cm="1">
        <f t="array" ref="D1377">IF($C1377&lt;&gt;"", _xlfn.TEXTSPLIT($C1377, ","), "")</f>
        <v/>
      </c>
    </row>
    <row r="1378" spans="1:4">
      <c r="A1378">
        <f>ContactsTable[[#This Row],[FULL NAME (FIRST, LAST)]]</f>
        <v>0</v>
      </c>
      <c r="B1378">
        <f>ContactsTable[[#This Row],[Organizations (DropDown)]]</f>
        <v>0</v>
      </c>
      <c r="C1378" t="str" cm="1">
        <f t="array" ref="C1378">IF(Interactions!F3581 = "", "", IFERROR(_xlfn.TEXTJOIN(",", TRUE, _xlfn._xlws.FILTER($A$5:$A$2214, $B$5:$B$2214 = Interactions!F3581)), "No Contacts"))</f>
        <v/>
      </c>
      <c r="D1378" t="str" cm="1">
        <f t="array" ref="D1378">IF($C1378&lt;&gt;"", _xlfn.TEXTSPLIT($C1378, ","), "")</f>
        <v/>
      </c>
    </row>
    <row r="1379" spans="1:4">
      <c r="A1379">
        <f>ContactsTable[[#This Row],[FULL NAME (FIRST, LAST)]]</f>
        <v>0</v>
      </c>
      <c r="B1379">
        <f>ContactsTable[[#This Row],[Organizations (DropDown)]]</f>
        <v>0</v>
      </c>
      <c r="C1379" t="str" cm="1">
        <f t="array" ref="C1379">IF(Interactions!F3582 = "", "", IFERROR(_xlfn.TEXTJOIN(",", TRUE, _xlfn._xlws.FILTER($A$5:$A$2214, $B$5:$B$2214 = Interactions!F3582)), "No Contacts"))</f>
        <v/>
      </c>
      <c r="D1379" t="str" cm="1">
        <f t="array" ref="D1379">IF($C1379&lt;&gt;"", _xlfn.TEXTSPLIT($C1379, ","), "")</f>
        <v/>
      </c>
    </row>
    <row r="1380" spans="1:4">
      <c r="A1380">
        <f>ContactsTable[[#This Row],[FULL NAME (FIRST, LAST)]]</f>
        <v>0</v>
      </c>
      <c r="B1380">
        <f>ContactsTable[[#This Row],[Organizations (DropDown)]]</f>
        <v>0</v>
      </c>
      <c r="C1380" t="str" cm="1">
        <f t="array" ref="C1380">IF(Interactions!F3583 = "", "", IFERROR(_xlfn.TEXTJOIN(",", TRUE, _xlfn._xlws.FILTER($A$5:$A$2214, $B$5:$B$2214 = Interactions!F3583)), "No Contacts"))</f>
        <v/>
      </c>
      <c r="D1380" t="str" cm="1">
        <f t="array" ref="D1380">IF($C1380&lt;&gt;"", _xlfn.TEXTSPLIT($C1380, ","), "")</f>
        <v/>
      </c>
    </row>
    <row r="1381" spans="1:4">
      <c r="A1381">
        <f>ContactsTable[[#This Row],[FULL NAME (FIRST, LAST)]]</f>
        <v>0</v>
      </c>
      <c r="B1381">
        <f>ContactsTable[[#This Row],[Organizations (DropDown)]]</f>
        <v>0</v>
      </c>
      <c r="C1381" t="str" cm="1">
        <f t="array" ref="C1381">IF(Interactions!F3584 = "", "", IFERROR(_xlfn.TEXTJOIN(",", TRUE, _xlfn._xlws.FILTER($A$5:$A$2214, $B$5:$B$2214 = Interactions!F3584)), "No Contacts"))</f>
        <v/>
      </c>
      <c r="D1381" t="str" cm="1">
        <f t="array" ref="D1381">IF($C1381&lt;&gt;"", _xlfn.TEXTSPLIT($C1381, ","), "")</f>
        <v/>
      </c>
    </row>
    <row r="1382" spans="1:4">
      <c r="A1382">
        <f>ContactsTable[[#This Row],[FULL NAME (FIRST, LAST)]]</f>
        <v>0</v>
      </c>
      <c r="B1382">
        <f>ContactsTable[[#This Row],[Organizations (DropDown)]]</f>
        <v>0</v>
      </c>
      <c r="C1382" t="str" cm="1">
        <f t="array" ref="C1382">IF(Interactions!F3585 = "", "", IFERROR(_xlfn.TEXTJOIN(",", TRUE, _xlfn._xlws.FILTER($A$5:$A$2214, $B$5:$B$2214 = Interactions!F3585)), "No Contacts"))</f>
        <v/>
      </c>
      <c r="D1382" t="str" cm="1">
        <f t="array" ref="D1382">IF($C1382&lt;&gt;"", _xlfn.TEXTSPLIT($C1382, ","), "")</f>
        <v/>
      </c>
    </row>
    <row r="1383" spans="1:4">
      <c r="A1383">
        <f>ContactsTable[[#This Row],[FULL NAME (FIRST, LAST)]]</f>
        <v>0</v>
      </c>
      <c r="B1383">
        <f>ContactsTable[[#This Row],[Organizations (DropDown)]]</f>
        <v>0</v>
      </c>
      <c r="C1383" t="str" cm="1">
        <f t="array" ref="C1383">IF(Interactions!F3586 = "", "", IFERROR(_xlfn.TEXTJOIN(",", TRUE, _xlfn._xlws.FILTER($A$5:$A$2214, $B$5:$B$2214 = Interactions!F3586)), "No Contacts"))</f>
        <v/>
      </c>
      <c r="D1383" t="str" cm="1">
        <f t="array" ref="D1383">IF($C1383&lt;&gt;"", _xlfn.TEXTSPLIT($C1383, ","), "")</f>
        <v/>
      </c>
    </row>
    <row r="1384" spans="1:4">
      <c r="A1384">
        <f>ContactsTable[[#This Row],[FULL NAME (FIRST, LAST)]]</f>
        <v>0</v>
      </c>
      <c r="B1384">
        <f>ContactsTable[[#This Row],[Organizations (DropDown)]]</f>
        <v>0</v>
      </c>
      <c r="C1384" t="str" cm="1">
        <f t="array" ref="C1384">IF(Interactions!F3587 = "", "", IFERROR(_xlfn.TEXTJOIN(",", TRUE, _xlfn._xlws.FILTER($A$5:$A$2214, $B$5:$B$2214 = Interactions!F3587)), "No Contacts"))</f>
        <v/>
      </c>
      <c r="D1384" t="str" cm="1">
        <f t="array" ref="D1384">IF($C1384&lt;&gt;"", _xlfn.TEXTSPLIT($C1384, ","), "")</f>
        <v/>
      </c>
    </row>
    <row r="1385" spans="1:4">
      <c r="A1385">
        <f>ContactsTable[[#This Row],[FULL NAME (FIRST, LAST)]]</f>
        <v>0</v>
      </c>
      <c r="B1385">
        <f>ContactsTable[[#This Row],[Organizations (DropDown)]]</f>
        <v>0</v>
      </c>
      <c r="C1385" t="str" cm="1">
        <f t="array" ref="C1385">IF(Interactions!F3588 = "", "", IFERROR(_xlfn.TEXTJOIN(",", TRUE, _xlfn._xlws.FILTER($A$5:$A$2214, $B$5:$B$2214 = Interactions!F3588)), "No Contacts"))</f>
        <v/>
      </c>
      <c r="D1385" t="str" cm="1">
        <f t="array" ref="D1385">IF($C1385&lt;&gt;"", _xlfn.TEXTSPLIT($C1385, ","), "")</f>
        <v/>
      </c>
    </row>
    <row r="1386" spans="1:4">
      <c r="A1386">
        <f>ContactsTable[[#This Row],[FULL NAME (FIRST, LAST)]]</f>
        <v>0</v>
      </c>
      <c r="B1386">
        <f>ContactsTable[[#This Row],[Organizations (DropDown)]]</f>
        <v>0</v>
      </c>
      <c r="C1386" t="str" cm="1">
        <f t="array" ref="C1386">IF(Interactions!F3589 = "", "", IFERROR(_xlfn.TEXTJOIN(",", TRUE, _xlfn._xlws.FILTER($A$5:$A$2214, $B$5:$B$2214 = Interactions!F3589)), "No Contacts"))</f>
        <v/>
      </c>
      <c r="D1386" t="str" cm="1">
        <f t="array" ref="D1386">IF($C1386&lt;&gt;"", _xlfn.TEXTSPLIT($C1386, ","), "")</f>
        <v/>
      </c>
    </row>
    <row r="1387" spans="1:4">
      <c r="A1387">
        <f>ContactsTable[[#This Row],[FULL NAME (FIRST, LAST)]]</f>
        <v>0</v>
      </c>
      <c r="B1387">
        <f>ContactsTable[[#This Row],[Organizations (DropDown)]]</f>
        <v>0</v>
      </c>
      <c r="C1387" t="str" cm="1">
        <f t="array" ref="C1387">IF(Interactions!F3590 = "", "", IFERROR(_xlfn.TEXTJOIN(",", TRUE, _xlfn._xlws.FILTER($A$5:$A$2214, $B$5:$B$2214 = Interactions!F3590)), "No Contacts"))</f>
        <v/>
      </c>
      <c r="D1387" t="str" cm="1">
        <f t="array" ref="D1387">IF($C1387&lt;&gt;"", _xlfn.TEXTSPLIT($C1387, ","), "")</f>
        <v/>
      </c>
    </row>
    <row r="1388" spans="1:4">
      <c r="A1388">
        <f>ContactsTable[[#This Row],[FULL NAME (FIRST, LAST)]]</f>
        <v>0</v>
      </c>
      <c r="B1388">
        <f>ContactsTable[[#This Row],[Organizations (DropDown)]]</f>
        <v>0</v>
      </c>
      <c r="C1388" t="str" cm="1">
        <f t="array" ref="C1388">IF(Interactions!F3591 = "", "", IFERROR(_xlfn.TEXTJOIN(",", TRUE, _xlfn._xlws.FILTER($A$5:$A$2214, $B$5:$B$2214 = Interactions!F3591)), "No Contacts"))</f>
        <v/>
      </c>
      <c r="D1388" t="str" cm="1">
        <f t="array" ref="D1388">IF($C1388&lt;&gt;"", _xlfn.TEXTSPLIT($C1388, ","), "")</f>
        <v/>
      </c>
    </row>
    <row r="1389" spans="1:4">
      <c r="A1389">
        <f>ContactsTable[[#This Row],[FULL NAME (FIRST, LAST)]]</f>
        <v>0</v>
      </c>
      <c r="B1389">
        <f>ContactsTable[[#This Row],[Organizations (DropDown)]]</f>
        <v>0</v>
      </c>
      <c r="C1389" t="str" cm="1">
        <f t="array" ref="C1389">IF(Interactions!F3592 = "", "", IFERROR(_xlfn.TEXTJOIN(",", TRUE, _xlfn._xlws.FILTER($A$5:$A$2214, $B$5:$B$2214 = Interactions!F3592)), "No Contacts"))</f>
        <v/>
      </c>
      <c r="D1389" t="str" cm="1">
        <f t="array" ref="D1389">IF($C1389&lt;&gt;"", _xlfn.TEXTSPLIT($C1389, ","), "")</f>
        <v/>
      </c>
    </row>
    <row r="1390" spans="1:4">
      <c r="A1390">
        <f>ContactsTable[[#This Row],[FULL NAME (FIRST, LAST)]]</f>
        <v>0</v>
      </c>
      <c r="B1390">
        <f>ContactsTable[[#This Row],[Organizations (DropDown)]]</f>
        <v>0</v>
      </c>
      <c r="C1390" t="str" cm="1">
        <f t="array" ref="C1390">IF(Interactions!F3593 = "", "", IFERROR(_xlfn.TEXTJOIN(",", TRUE, _xlfn._xlws.FILTER($A$5:$A$2214, $B$5:$B$2214 = Interactions!F3593)), "No Contacts"))</f>
        <v/>
      </c>
      <c r="D1390" t="str" cm="1">
        <f t="array" ref="D1390">IF($C1390&lt;&gt;"", _xlfn.TEXTSPLIT($C1390, ","), "")</f>
        <v/>
      </c>
    </row>
    <row r="1391" spans="1:4">
      <c r="A1391">
        <f>ContactsTable[[#This Row],[FULL NAME (FIRST, LAST)]]</f>
        <v>0</v>
      </c>
      <c r="B1391">
        <f>ContactsTable[[#This Row],[Organizations (DropDown)]]</f>
        <v>0</v>
      </c>
      <c r="C1391" t="str" cm="1">
        <f t="array" ref="C1391">IF(Interactions!F3594 = "", "", IFERROR(_xlfn.TEXTJOIN(",", TRUE, _xlfn._xlws.FILTER($A$5:$A$2214, $B$5:$B$2214 = Interactions!F3594)), "No Contacts"))</f>
        <v/>
      </c>
      <c r="D1391" t="str" cm="1">
        <f t="array" ref="D1391">IF($C1391&lt;&gt;"", _xlfn.TEXTSPLIT($C1391, ","), "")</f>
        <v/>
      </c>
    </row>
    <row r="1392" spans="1:4">
      <c r="A1392">
        <f>ContactsTable[[#This Row],[FULL NAME (FIRST, LAST)]]</f>
        <v>0</v>
      </c>
      <c r="B1392">
        <f>ContactsTable[[#This Row],[Organizations (DropDown)]]</f>
        <v>0</v>
      </c>
      <c r="C1392" t="str" cm="1">
        <f t="array" ref="C1392">IF(Interactions!F3595 = "", "", IFERROR(_xlfn.TEXTJOIN(",", TRUE, _xlfn._xlws.FILTER($A$5:$A$2214, $B$5:$B$2214 = Interactions!F3595)), "No Contacts"))</f>
        <v/>
      </c>
      <c r="D1392" t="str" cm="1">
        <f t="array" ref="D1392">IF($C1392&lt;&gt;"", _xlfn.TEXTSPLIT($C1392, ","), "")</f>
        <v/>
      </c>
    </row>
    <row r="1393" spans="1:4">
      <c r="A1393">
        <f>ContactsTable[[#This Row],[FULL NAME (FIRST, LAST)]]</f>
        <v>0</v>
      </c>
      <c r="B1393">
        <f>ContactsTable[[#This Row],[Organizations (DropDown)]]</f>
        <v>0</v>
      </c>
      <c r="C1393" t="str" cm="1">
        <f t="array" ref="C1393">IF(Interactions!F3596 = "", "", IFERROR(_xlfn.TEXTJOIN(",", TRUE, _xlfn._xlws.FILTER($A$5:$A$2214, $B$5:$B$2214 = Interactions!F3596)), "No Contacts"))</f>
        <v/>
      </c>
      <c r="D1393" t="str" cm="1">
        <f t="array" ref="D1393">IF($C1393&lt;&gt;"", _xlfn.TEXTSPLIT($C1393, ","), "")</f>
        <v/>
      </c>
    </row>
    <row r="1394" spans="1:4">
      <c r="A1394">
        <f>ContactsTable[[#This Row],[FULL NAME (FIRST, LAST)]]</f>
        <v>0</v>
      </c>
      <c r="B1394">
        <f>ContactsTable[[#This Row],[Organizations (DropDown)]]</f>
        <v>0</v>
      </c>
      <c r="C1394" t="str" cm="1">
        <f t="array" ref="C1394">IF(Interactions!F3597 = "", "", IFERROR(_xlfn.TEXTJOIN(",", TRUE, _xlfn._xlws.FILTER($A$5:$A$2214, $B$5:$B$2214 = Interactions!F3597)), "No Contacts"))</f>
        <v/>
      </c>
      <c r="D1394" t="str" cm="1">
        <f t="array" ref="D1394">IF($C1394&lt;&gt;"", _xlfn.TEXTSPLIT($C1394, ","), "")</f>
        <v/>
      </c>
    </row>
    <row r="1395" spans="1:4">
      <c r="A1395">
        <f>ContactsTable[[#This Row],[FULL NAME (FIRST, LAST)]]</f>
        <v>0</v>
      </c>
      <c r="B1395">
        <f>ContactsTable[[#This Row],[Organizations (DropDown)]]</f>
        <v>0</v>
      </c>
      <c r="C1395" t="str" cm="1">
        <f t="array" ref="C1395">IF(Interactions!F3598 = "", "", IFERROR(_xlfn.TEXTJOIN(",", TRUE, _xlfn._xlws.FILTER($A$5:$A$2214, $B$5:$B$2214 = Interactions!F3598)), "No Contacts"))</f>
        <v/>
      </c>
      <c r="D1395" t="str" cm="1">
        <f t="array" ref="D1395">IF($C1395&lt;&gt;"", _xlfn.TEXTSPLIT($C1395, ","), "")</f>
        <v/>
      </c>
    </row>
    <row r="1396" spans="1:4">
      <c r="A1396">
        <f>ContactsTable[[#This Row],[FULL NAME (FIRST, LAST)]]</f>
        <v>0</v>
      </c>
      <c r="B1396">
        <f>ContactsTable[[#This Row],[Organizations (DropDown)]]</f>
        <v>0</v>
      </c>
      <c r="C1396" t="str" cm="1">
        <f t="array" ref="C1396">IF(Interactions!F3599 = "", "", IFERROR(_xlfn.TEXTJOIN(",", TRUE, _xlfn._xlws.FILTER($A$5:$A$2214, $B$5:$B$2214 = Interactions!F3599)), "No Contacts"))</f>
        <v/>
      </c>
      <c r="D1396" t="str" cm="1">
        <f t="array" ref="D1396">IF($C1396&lt;&gt;"", _xlfn.TEXTSPLIT($C1396, ","), "")</f>
        <v/>
      </c>
    </row>
    <row r="1397" spans="1:4">
      <c r="A1397">
        <f>ContactsTable[[#This Row],[FULL NAME (FIRST, LAST)]]</f>
        <v>0</v>
      </c>
      <c r="B1397">
        <f>ContactsTable[[#This Row],[Organizations (DropDown)]]</f>
        <v>0</v>
      </c>
      <c r="C1397" t="str" cm="1">
        <f t="array" ref="C1397">IF(Interactions!F3600 = "", "", IFERROR(_xlfn.TEXTJOIN(",", TRUE, _xlfn._xlws.FILTER($A$5:$A$2214, $B$5:$B$2214 = Interactions!F3600)), "No Contacts"))</f>
        <v/>
      </c>
      <c r="D1397" t="str" cm="1">
        <f t="array" ref="D1397">IF($C1397&lt;&gt;"", _xlfn.TEXTSPLIT($C1397, ","), "")</f>
        <v/>
      </c>
    </row>
    <row r="1398" spans="1:4">
      <c r="A1398">
        <f>ContactsTable[[#This Row],[FULL NAME (FIRST, LAST)]]</f>
        <v>0</v>
      </c>
      <c r="B1398">
        <f>ContactsTable[[#This Row],[Organizations (DropDown)]]</f>
        <v>0</v>
      </c>
      <c r="C1398" t="str" cm="1">
        <f t="array" ref="C1398">IF(Interactions!F3601 = "", "", IFERROR(_xlfn.TEXTJOIN(",", TRUE, _xlfn._xlws.FILTER($A$5:$A$2214, $B$5:$B$2214 = Interactions!F3601)), "No Contacts"))</f>
        <v/>
      </c>
      <c r="D1398" t="str" cm="1">
        <f t="array" ref="D1398">IF($C1398&lt;&gt;"", _xlfn.TEXTSPLIT($C1398, ","), "")</f>
        <v/>
      </c>
    </row>
    <row r="1399" spans="1:4">
      <c r="A1399">
        <f>ContactsTable[[#This Row],[FULL NAME (FIRST, LAST)]]</f>
        <v>0</v>
      </c>
      <c r="B1399">
        <f>ContactsTable[[#This Row],[Organizations (DropDown)]]</f>
        <v>0</v>
      </c>
      <c r="C1399" t="str" cm="1">
        <f t="array" ref="C1399">IF(Interactions!F3602 = "", "", IFERROR(_xlfn.TEXTJOIN(",", TRUE, _xlfn._xlws.FILTER($A$5:$A$2214, $B$5:$B$2214 = Interactions!F3602)), "No Contacts"))</f>
        <v/>
      </c>
      <c r="D1399" t="str" cm="1">
        <f t="array" ref="D1399">IF($C1399&lt;&gt;"", _xlfn.TEXTSPLIT($C1399, ","), "")</f>
        <v/>
      </c>
    </row>
    <row r="1400" spans="1:4">
      <c r="A1400">
        <f>ContactsTable[[#This Row],[FULL NAME (FIRST, LAST)]]</f>
        <v>0</v>
      </c>
      <c r="B1400">
        <f>ContactsTable[[#This Row],[Organizations (DropDown)]]</f>
        <v>0</v>
      </c>
      <c r="C1400" t="str" cm="1">
        <f t="array" ref="C1400">IF(Interactions!F3603 = "", "", IFERROR(_xlfn.TEXTJOIN(",", TRUE, _xlfn._xlws.FILTER($A$5:$A$2214, $B$5:$B$2214 = Interactions!F3603)), "No Contacts"))</f>
        <v/>
      </c>
      <c r="D1400" t="str" cm="1">
        <f t="array" ref="D1400">IF($C1400&lt;&gt;"", _xlfn.TEXTSPLIT($C1400, ","), "")</f>
        <v/>
      </c>
    </row>
    <row r="1401" spans="1:4">
      <c r="A1401">
        <f>ContactsTable[[#This Row],[FULL NAME (FIRST, LAST)]]</f>
        <v>0</v>
      </c>
      <c r="B1401">
        <f>ContactsTable[[#This Row],[Organizations (DropDown)]]</f>
        <v>0</v>
      </c>
      <c r="C1401" t="str" cm="1">
        <f t="array" ref="C1401">IF(Interactions!F3604 = "", "", IFERROR(_xlfn.TEXTJOIN(",", TRUE, _xlfn._xlws.FILTER($A$5:$A$2214, $B$5:$B$2214 = Interactions!F3604)), "No Contacts"))</f>
        <v/>
      </c>
      <c r="D1401" t="str" cm="1">
        <f t="array" ref="D1401">IF($C1401&lt;&gt;"", _xlfn.TEXTSPLIT($C1401, ","), "")</f>
        <v/>
      </c>
    </row>
    <row r="1402" spans="1:4">
      <c r="A1402">
        <f>ContactsTable[[#This Row],[FULL NAME (FIRST, LAST)]]</f>
        <v>0</v>
      </c>
      <c r="B1402">
        <f>ContactsTable[[#This Row],[Organizations (DropDown)]]</f>
        <v>0</v>
      </c>
      <c r="C1402" t="str" cm="1">
        <f t="array" ref="C1402">IF(Interactions!F3605 = "", "", IFERROR(_xlfn.TEXTJOIN(",", TRUE, _xlfn._xlws.FILTER($A$5:$A$2214, $B$5:$B$2214 = Interactions!F3605)), "No Contacts"))</f>
        <v/>
      </c>
      <c r="D1402" t="str" cm="1">
        <f t="array" ref="D1402">IF($C1402&lt;&gt;"", _xlfn.TEXTSPLIT($C1402, ","), "")</f>
        <v/>
      </c>
    </row>
    <row r="1403" spans="1:4">
      <c r="A1403">
        <f>ContactsTable[[#This Row],[FULL NAME (FIRST, LAST)]]</f>
        <v>0</v>
      </c>
      <c r="B1403">
        <f>ContactsTable[[#This Row],[Organizations (DropDown)]]</f>
        <v>0</v>
      </c>
      <c r="C1403" t="str" cm="1">
        <f t="array" ref="C1403">IF(Interactions!F3606 = "", "", IFERROR(_xlfn.TEXTJOIN(",", TRUE, _xlfn._xlws.FILTER($A$5:$A$2214, $B$5:$B$2214 = Interactions!F3606)), "No Contacts"))</f>
        <v/>
      </c>
      <c r="D1403" t="str" cm="1">
        <f t="array" ref="D1403">IF($C1403&lt;&gt;"", _xlfn.TEXTSPLIT($C1403, ","), "")</f>
        <v/>
      </c>
    </row>
    <row r="1404" spans="1:4">
      <c r="A1404">
        <f>ContactsTable[[#This Row],[FULL NAME (FIRST, LAST)]]</f>
        <v>0</v>
      </c>
      <c r="B1404">
        <f>ContactsTable[[#This Row],[Organizations (DropDown)]]</f>
        <v>0</v>
      </c>
      <c r="C1404" t="str" cm="1">
        <f t="array" ref="C1404">IF(Interactions!F3607 = "", "", IFERROR(_xlfn.TEXTJOIN(",", TRUE, _xlfn._xlws.FILTER($A$5:$A$2214, $B$5:$B$2214 = Interactions!F3607)), "No Contacts"))</f>
        <v/>
      </c>
      <c r="D1404" t="str" cm="1">
        <f t="array" ref="D1404">IF($C1404&lt;&gt;"", _xlfn.TEXTSPLIT($C1404, ","), "")</f>
        <v/>
      </c>
    </row>
    <row r="1405" spans="1:4">
      <c r="A1405">
        <f>ContactsTable[[#This Row],[FULL NAME (FIRST, LAST)]]</f>
        <v>0</v>
      </c>
      <c r="B1405">
        <f>ContactsTable[[#This Row],[Organizations (DropDown)]]</f>
        <v>0</v>
      </c>
      <c r="C1405" t="str" cm="1">
        <f t="array" ref="C1405">IF(Interactions!F3608 = "", "", IFERROR(_xlfn.TEXTJOIN(",", TRUE, _xlfn._xlws.FILTER($A$5:$A$2214, $B$5:$B$2214 = Interactions!F3608)), "No Contacts"))</f>
        <v/>
      </c>
      <c r="D1405" t="str" cm="1">
        <f t="array" ref="D1405">IF($C1405&lt;&gt;"", _xlfn.TEXTSPLIT($C1405, ","), "")</f>
        <v/>
      </c>
    </row>
    <row r="1406" spans="1:4">
      <c r="A1406">
        <f>ContactsTable[[#This Row],[FULL NAME (FIRST, LAST)]]</f>
        <v>0</v>
      </c>
      <c r="B1406">
        <f>ContactsTable[[#This Row],[Organizations (DropDown)]]</f>
        <v>0</v>
      </c>
      <c r="C1406" t="str" cm="1">
        <f t="array" ref="C1406">IF(Interactions!F3609 = "", "", IFERROR(_xlfn.TEXTJOIN(",", TRUE, _xlfn._xlws.FILTER($A$5:$A$2214, $B$5:$B$2214 = Interactions!F3609)), "No Contacts"))</f>
        <v/>
      </c>
      <c r="D1406" t="str" cm="1">
        <f t="array" ref="D1406">IF($C1406&lt;&gt;"", _xlfn.TEXTSPLIT($C1406, ","), "")</f>
        <v/>
      </c>
    </row>
    <row r="1407" spans="1:4">
      <c r="A1407">
        <f>ContactsTable[[#This Row],[FULL NAME (FIRST, LAST)]]</f>
        <v>0</v>
      </c>
      <c r="B1407">
        <f>ContactsTable[[#This Row],[Organizations (DropDown)]]</f>
        <v>0</v>
      </c>
      <c r="C1407" t="str" cm="1">
        <f t="array" ref="C1407">IF(Interactions!F3610 = "", "", IFERROR(_xlfn.TEXTJOIN(",", TRUE, _xlfn._xlws.FILTER($A$5:$A$2214, $B$5:$B$2214 = Interactions!F3610)), "No Contacts"))</f>
        <v/>
      </c>
      <c r="D1407" t="str" cm="1">
        <f t="array" ref="D1407">IF($C1407&lt;&gt;"", _xlfn.TEXTSPLIT($C1407, ","), "")</f>
        <v/>
      </c>
    </row>
    <row r="1408" spans="1:4">
      <c r="A1408">
        <f>ContactsTable[[#This Row],[FULL NAME (FIRST, LAST)]]</f>
        <v>0</v>
      </c>
      <c r="B1408">
        <f>ContactsTable[[#This Row],[Organizations (DropDown)]]</f>
        <v>0</v>
      </c>
      <c r="C1408" t="str" cm="1">
        <f t="array" ref="C1408">IF(Interactions!F3611 = "", "", IFERROR(_xlfn.TEXTJOIN(",", TRUE, _xlfn._xlws.FILTER($A$5:$A$2214, $B$5:$B$2214 = Interactions!F3611)), "No Contacts"))</f>
        <v/>
      </c>
      <c r="D1408" t="str" cm="1">
        <f t="array" ref="D1408">IF($C1408&lt;&gt;"", _xlfn.TEXTSPLIT($C1408, ","), "")</f>
        <v/>
      </c>
    </row>
    <row r="1409" spans="1:4">
      <c r="A1409">
        <f>ContactsTable[[#This Row],[FULL NAME (FIRST, LAST)]]</f>
        <v>0</v>
      </c>
      <c r="B1409">
        <f>ContactsTable[[#This Row],[Organizations (DropDown)]]</f>
        <v>0</v>
      </c>
      <c r="C1409" t="str" cm="1">
        <f t="array" ref="C1409">IF(Interactions!F3612 = "", "", IFERROR(_xlfn.TEXTJOIN(",", TRUE, _xlfn._xlws.FILTER($A$5:$A$2214, $B$5:$B$2214 = Interactions!F3612)), "No Contacts"))</f>
        <v/>
      </c>
      <c r="D1409" t="str" cm="1">
        <f t="array" ref="D1409">IF($C1409&lt;&gt;"", _xlfn.TEXTSPLIT($C1409, ","), "")</f>
        <v/>
      </c>
    </row>
    <row r="1410" spans="1:4">
      <c r="A1410">
        <f>ContactsTable[[#This Row],[FULL NAME (FIRST, LAST)]]</f>
        <v>0</v>
      </c>
      <c r="B1410">
        <f>ContactsTable[[#This Row],[Organizations (DropDown)]]</f>
        <v>0</v>
      </c>
      <c r="C1410" t="str" cm="1">
        <f t="array" ref="C1410">IF(Interactions!F3613 = "", "", IFERROR(_xlfn.TEXTJOIN(",", TRUE, _xlfn._xlws.FILTER($A$5:$A$2214, $B$5:$B$2214 = Interactions!F3613)), "No Contacts"))</f>
        <v/>
      </c>
      <c r="D1410" t="str" cm="1">
        <f t="array" ref="D1410">IF($C1410&lt;&gt;"", _xlfn.TEXTSPLIT($C1410, ","), "")</f>
        <v/>
      </c>
    </row>
    <row r="1411" spans="1:4">
      <c r="A1411">
        <f>ContactsTable[[#This Row],[FULL NAME (FIRST, LAST)]]</f>
        <v>0</v>
      </c>
      <c r="B1411">
        <f>ContactsTable[[#This Row],[Organizations (DropDown)]]</f>
        <v>0</v>
      </c>
      <c r="C1411" t="str" cm="1">
        <f t="array" ref="C1411">IF(Interactions!F3614 = "", "", IFERROR(_xlfn.TEXTJOIN(",", TRUE, _xlfn._xlws.FILTER($A$5:$A$2214, $B$5:$B$2214 = Interactions!F3614)), "No Contacts"))</f>
        <v/>
      </c>
      <c r="D1411" t="str" cm="1">
        <f t="array" ref="D1411">IF($C1411&lt;&gt;"", _xlfn.TEXTSPLIT($C1411, ","), "")</f>
        <v/>
      </c>
    </row>
    <row r="1412" spans="1:4">
      <c r="A1412">
        <f>ContactsTable[[#This Row],[FULL NAME (FIRST, LAST)]]</f>
        <v>0</v>
      </c>
      <c r="B1412">
        <f>ContactsTable[[#This Row],[Organizations (DropDown)]]</f>
        <v>0</v>
      </c>
      <c r="C1412" t="str" cm="1">
        <f t="array" ref="C1412">IF(Interactions!F3615 = "", "", IFERROR(_xlfn.TEXTJOIN(",", TRUE, _xlfn._xlws.FILTER($A$5:$A$2214, $B$5:$B$2214 = Interactions!F3615)), "No Contacts"))</f>
        <v/>
      </c>
      <c r="D1412" t="str" cm="1">
        <f t="array" ref="D1412">IF($C1412&lt;&gt;"", _xlfn.TEXTSPLIT($C1412, ","), "")</f>
        <v/>
      </c>
    </row>
    <row r="1413" spans="1:4">
      <c r="A1413">
        <f>ContactsTable[[#This Row],[FULL NAME (FIRST, LAST)]]</f>
        <v>0</v>
      </c>
      <c r="B1413">
        <f>ContactsTable[[#This Row],[Organizations (DropDown)]]</f>
        <v>0</v>
      </c>
      <c r="C1413" t="str" cm="1">
        <f t="array" ref="C1413">IF(Interactions!F3616 = "", "", IFERROR(_xlfn.TEXTJOIN(",", TRUE, _xlfn._xlws.FILTER($A$5:$A$2214, $B$5:$B$2214 = Interactions!F3616)), "No Contacts"))</f>
        <v/>
      </c>
      <c r="D1413" t="str" cm="1">
        <f t="array" ref="D1413">IF($C1413&lt;&gt;"", _xlfn.TEXTSPLIT($C1413, ","), "")</f>
        <v/>
      </c>
    </row>
    <row r="1414" spans="1:4">
      <c r="A1414">
        <f>ContactsTable[[#This Row],[FULL NAME (FIRST, LAST)]]</f>
        <v>0</v>
      </c>
      <c r="B1414">
        <f>ContactsTable[[#This Row],[Organizations (DropDown)]]</f>
        <v>0</v>
      </c>
      <c r="C1414" t="str" cm="1">
        <f t="array" ref="C1414">IF(Interactions!F3617 = "", "", IFERROR(_xlfn.TEXTJOIN(",", TRUE, _xlfn._xlws.FILTER($A$5:$A$2214, $B$5:$B$2214 = Interactions!F3617)), "No Contacts"))</f>
        <v/>
      </c>
      <c r="D1414" t="str" cm="1">
        <f t="array" ref="D1414">IF($C1414&lt;&gt;"", _xlfn.TEXTSPLIT($C1414, ","), "")</f>
        <v/>
      </c>
    </row>
    <row r="1415" spans="1:4">
      <c r="A1415">
        <f>ContactsTable[[#This Row],[FULL NAME (FIRST, LAST)]]</f>
        <v>0</v>
      </c>
      <c r="B1415">
        <f>ContactsTable[[#This Row],[Organizations (DropDown)]]</f>
        <v>0</v>
      </c>
      <c r="C1415" t="str" cm="1">
        <f t="array" ref="C1415">IF(Interactions!F3618 = "", "", IFERROR(_xlfn.TEXTJOIN(",", TRUE, _xlfn._xlws.FILTER($A$5:$A$2214, $B$5:$B$2214 = Interactions!F3618)), "No Contacts"))</f>
        <v/>
      </c>
      <c r="D1415" t="str" cm="1">
        <f t="array" ref="D1415">IF($C1415&lt;&gt;"", _xlfn.TEXTSPLIT($C1415, ","), "")</f>
        <v/>
      </c>
    </row>
    <row r="1416" spans="1:4">
      <c r="A1416">
        <f>ContactsTable[[#This Row],[FULL NAME (FIRST, LAST)]]</f>
        <v>0</v>
      </c>
      <c r="B1416">
        <f>ContactsTable[[#This Row],[Organizations (DropDown)]]</f>
        <v>0</v>
      </c>
      <c r="C1416" t="str" cm="1">
        <f t="array" ref="C1416">IF(Interactions!F3619 = "", "", IFERROR(_xlfn.TEXTJOIN(",", TRUE, _xlfn._xlws.FILTER($A$5:$A$2214, $B$5:$B$2214 = Interactions!F3619)), "No Contacts"))</f>
        <v/>
      </c>
      <c r="D1416" t="str" cm="1">
        <f t="array" ref="D1416">IF($C1416&lt;&gt;"", _xlfn.TEXTSPLIT($C1416, ","), "")</f>
        <v/>
      </c>
    </row>
    <row r="1417" spans="1:4">
      <c r="A1417">
        <f>ContactsTable[[#This Row],[FULL NAME (FIRST, LAST)]]</f>
        <v>0</v>
      </c>
      <c r="B1417">
        <f>ContactsTable[[#This Row],[Organizations (DropDown)]]</f>
        <v>0</v>
      </c>
      <c r="C1417" t="str" cm="1">
        <f t="array" ref="C1417">IF(Interactions!F3620 = "", "", IFERROR(_xlfn.TEXTJOIN(",", TRUE, _xlfn._xlws.FILTER($A$5:$A$2214, $B$5:$B$2214 = Interactions!F3620)), "No Contacts"))</f>
        <v/>
      </c>
      <c r="D1417" t="str" cm="1">
        <f t="array" ref="D1417">IF($C1417&lt;&gt;"", _xlfn.TEXTSPLIT($C1417, ","), "")</f>
        <v/>
      </c>
    </row>
    <row r="1418" spans="1:4">
      <c r="A1418">
        <f>ContactsTable[[#This Row],[FULL NAME (FIRST, LAST)]]</f>
        <v>0</v>
      </c>
      <c r="B1418">
        <f>ContactsTable[[#This Row],[Organizations (DropDown)]]</f>
        <v>0</v>
      </c>
      <c r="C1418" t="str" cm="1">
        <f t="array" ref="C1418">IF(Interactions!F3621 = "", "", IFERROR(_xlfn.TEXTJOIN(",", TRUE, _xlfn._xlws.FILTER($A$5:$A$2214, $B$5:$B$2214 = Interactions!F3621)), "No Contacts"))</f>
        <v/>
      </c>
      <c r="D1418" t="str" cm="1">
        <f t="array" ref="D1418">IF($C1418&lt;&gt;"", _xlfn.TEXTSPLIT($C1418, ","), "")</f>
        <v/>
      </c>
    </row>
    <row r="1419" spans="1:4">
      <c r="A1419">
        <f>ContactsTable[[#This Row],[FULL NAME (FIRST, LAST)]]</f>
        <v>0</v>
      </c>
      <c r="B1419">
        <f>ContactsTable[[#This Row],[Organizations (DropDown)]]</f>
        <v>0</v>
      </c>
      <c r="C1419" t="str" cm="1">
        <f t="array" ref="C1419">IF(Interactions!F3622 = "", "", IFERROR(_xlfn.TEXTJOIN(",", TRUE, _xlfn._xlws.FILTER($A$5:$A$2214, $B$5:$B$2214 = Interactions!F3622)), "No Contacts"))</f>
        <v/>
      </c>
      <c r="D1419" t="str" cm="1">
        <f t="array" ref="D1419">IF($C1419&lt;&gt;"", _xlfn.TEXTSPLIT($C1419, ","), "")</f>
        <v/>
      </c>
    </row>
    <row r="1420" spans="1:4">
      <c r="A1420">
        <f>ContactsTable[[#This Row],[FULL NAME (FIRST, LAST)]]</f>
        <v>0</v>
      </c>
      <c r="B1420">
        <f>ContactsTable[[#This Row],[Organizations (DropDown)]]</f>
        <v>0</v>
      </c>
      <c r="C1420" t="str" cm="1">
        <f t="array" ref="C1420">IF(Interactions!F3623 = "", "", IFERROR(_xlfn.TEXTJOIN(",", TRUE, _xlfn._xlws.FILTER($A$5:$A$2214, $B$5:$B$2214 = Interactions!F3623)), "No Contacts"))</f>
        <v/>
      </c>
      <c r="D1420" t="str" cm="1">
        <f t="array" ref="D1420">IF($C1420&lt;&gt;"", _xlfn.TEXTSPLIT($C1420, ","), "")</f>
        <v/>
      </c>
    </row>
    <row r="1421" spans="1:4">
      <c r="A1421">
        <f>ContactsTable[[#This Row],[FULL NAME (FIRST, LAST)]]</f>
        <v>0</v>
      </c>
      <c r="B1421">
        <f>ContactsTable[[#This Row],[Organizations (DropDown)]]</f>
        <v>0</v>
      </c>
      <c r="C1421" t="str" cm="1">
        <f t="array" ref="C1421">IF(Interactions!F3624 = "", "", IFERROR(_xlfn.TEXTJOIN(",", TRUE, _xlfn._xlws.FILTER($A$5:$A$2214, $B$5:$B$2214 = Interactions!F3624)), "No Contacts"))</f>
        <v/>
      </c>
      <c r="D1421" t="str" cm="1">
        <f t="array" ref="D1421">IF($C1421&lt;&gt;"", _xlfn.TEXTSPLIT($C1421, ","), "")</f>
        <v/>
      </c>
    </row>
    <row r="1422" spans="1:4">
      <c r="A1422">
        <f>ContactsTable[[#This Row],[FULL NAME (FIRST, LAST)]]</f>
        <v>0</v>
      </c>
      <c r="B1422">
        <f>ContactsTable[[#This Row],[Organizations (DropDown)]]</f>
        <v>0</v>
      </c>
      <c r="C1422" t="str" cm="1">
        <f t="array" ref="C1422">IF(Interactions!F3625 = "", "", IFERROR(_xlfn.TEXTJOIN(",", TRUE, _xlfn._xlws.FILTER($A$5:$A$2214, $B$5:$B$2214 = Interactions!F3625)), "No Contacts"))</f>
        <v/>
      </c>
      <c r="D1422" t="str" cm="1">
        <f t="array" ref="D1422">IF($C1422&lt;&gt;"", _xlfn.TEXTSPLIT($C1422, ","), "")</f>
        <v/>
      </c>
    </row>
    <row r="1423" spans="1:4">
      <c r="A1423">
        <f>ContactsTable[[#This Row],[FULL NAME (FIRST, LAST)]]</f>
        <v>0</v>
      </c>
      <c r="B1423">
        <f>ContactsTable[[#This Row],[Organizations (DropDown)]]</f>
        <v>0</v>
      </c>
      <c r="C1423" t="str" cm="1">
        <f t="array" ref="C1423">IF(Interactions!F3626 = "", "", IFERROR(_xlfn.TEXTJOIN(",", TRUE, _xlfn._xlws.FILTER($A$5:$A$2214, $B$5:$B$2214 = Interactions!F3626)), "No Contacts"))</f>
        <v/>
      </c>
      <c r="D1423" t="str" cm="1">
        <f t="array" ref="D1423">IF($C1423&lt;&gt;"", _xlfn.TEXTSPLIT($C1423, ","), "")</f>
        <v/>
      </c>
    </row>
    <row r="1424" spans="1:4">
      <c r="A1424">
        <f>ContactsTable[[#This Row],[FULL NAME (FIRST, LAST)]]</f>
        <v>0</v>
      </c>
      <c r="B1424">
        <f>ContactsTable[[#This Row],[Organizations (DropDown)]]</f>
        <v>0</v>
      </c>
      <c r="C1424" t="str" cm="1">
        <f t="array" ref="C1424">IF(Interactions!F3627 = "", "", IFERROR(_xlfn.TEXTJOIN(",", TRUE, _xlfn._xlws.FILTER($A$5:$A$2214, $B$5:$B$2214 = Interactions!F3627)), "No Contacts"))</f>
        <v/>
      </c>
      <c r="D1424" t="str" cm="1">
        <f t="array" ref="D1424">IF($C1424&lt;&gt;"", _xlfn.TEXTSPLIT($C1424, ","), "")</f>
        <v/>
      </c>
    </row>
    <row r="1425" spans="1:4">
      <c r="A1425">
        <f>ContactsTable[[#This Row],[FULL NAME (FIRST, LAST)]]</f>
        <v>0</v>
      </c>
      <c r="B1425">
        <f>ContactsTable[[#This Row],[Organizations (DropDown)]]</f>
        <v>0</v>
      </c>
      <c r="C1425" t="str" cm="1">
        <f t="array" ref="C1425">IF(Interactions!F3628 = "", "", IFERROR(_xlfn.TEXTJOIN(",", TRUE, _xlfn._xlws.FILTER($A$5:$A$2214, $B$5:$B$2214 = Interactions!F3628)), "No Contacts"))</f>
        <v/>
      </c>
      <c r="D1425" t="str" cm="1">
        <f t="array" ref="D1425">IF($C1425&lt;&gt;"", _xlfn.TEXTSPLIT($C1425, ","), "")</f>
        <v/>
      </c>
    </row>
    <row r="1426" spans="1:4">
      <c r="A1426">
        <f>ContactsTable[[#This Row],[FULL NAME (FIRST, LAST)]]</f>
        <v>0</v>
      </c>
      <c r="B1426">
        <f>ContactsTable[[#This Row],[Organizations (DropDown)]]</f>
        <v>0</v>
      </c>
      <c r="C1426" t="str" cm="1">
        <f t="array" ref="C1426">IF(Interactions!F3629 = "", "", IFERROR(_xlfn.TEXTJOIN(",", TRUE, _xlfn._xlws.FILTER($A$5:$A$2214, $B$5:$B$2214 = Interactions!F3629)), "No Contacts"))</f>
        <v/>
      </c>
      <c r="D1426" t="str" cm="1">
        <f t="array" ref="D1426">IF($C1426&lt;&gt;"", _xlfn.TEXTSPLIT($C1426, ","), "")</f>
        <v/>
      </c>
    </row>
    <row r="1427" spans="1:4">
      <c r="A1427">
        <f>ContactsTable[[#This Row],[FULL NAME (FIRST, LAST)]]</f>
        <v>0</v>
      </c>
      <c r="B1427">
        <f>ContactsTable[[#This Row],[Organizations (DropDown)]]</f>
        <v>0</v>
      </c>
      <c r="C1427" t="str" cm="1">
        <f t="array" ref="C1427">IF(Interactions!F3630 = "", "", IFERROR(_xlfn.TEXTJOIN(",", TRUE, _xlfn._xlws.FILTER($A$5:$A$2214, $B$5:$B$2214 = Interactions!F3630)), "No Contacts"))</f>
        <v/>
      </c>
      <c r="D1427" t="str" cm="1">
        <f t="array" ref="D1427">IF($C1427&lt;&gt;"", _xlfn.TEXTSPLIT($C1427, ","), "")</f>
        <v/>
      </c>
    </row>
    <row r="1428" spans="1:4">
      <c r="A1428">
        <f>ContactsTable[[#This Row],[FULL NAME (FIRST, LAST)]]</f>
        <v>0</v>
      </c>
      <c r="B1428">
        <f>ContactsTable[[#This Row],[Organizations (DropDown)]]</f>
        <v>0</v>
      </c>
      <c r="C1428" t="str" cm="1">
        <f t="array" ref="C1428">IF(Interactions!F3631 = "", "", IFERROR(_xlfn.TEXTJOIN(",", TRUE, _xlfn._xlws.FILTER($A$5:$A$2214, $B$5:$B$2214 = Interactions!F3631)), "No Contacts"))</f>
        <v/>
      </c>
      <c r="D1428" t="str" cm="1">
        <f t="array" ref="D1428">IF($C1428&lt;&gt;"", _xlfn.TEXTSPLIT($C1428, ","), "")</f>
        <v/>
      </c>
    </row>
    <row r="1429" spans="1:4">
      <c r="A1429">
        <f>ContactsTable[[#This Row],[FULL NAME (FIRST, LAST)]]</f>
        <v>0</v>
      </c>
      <c r="B1429">
        <f>ContactsTable[[#This Row],[Organizations (DropDown)]]</f>
        <v>0</v>
      </c>
      <c r="C1429" t="str" cm="1">
        <f t="array" ref="C1429">IF(Interactions!F3632 = "", "", IFERROR(_xlfn.TEXTJOIN(",", TRUE, _xlfn._xlws.FILTER($A$5:$A$2214, $B$5:$B$2214 = Interactions!F3632)), "No Contacts"))</f>
        <v/>
      </c>
      <c r="D1429" t="str" cm="1">
        <f t="array" ref="D1429">IF($C1429&lt;&gt;"", _xlfn.TEXTSPLIT($C1429, ","), "")</f>
        <v/>
      </c>
    </row>
    <row r="1430" spans="1:4">
      <c r="A1430">
        <f>ContactsTable[[#This Row],[FULL NAME (FIRST, LAST)]]</f>
        <v>0</v>
      </c>
      <c r="B1430">
        <f>ContactsTable[[#This Row],[Organizations (DropDown)]]</f>
        <v>0</v>
      </c>
      <c r="C1430" t="str" cm="1">
        <f t="array" ref="C1430">IF(Interactions!F3633 = "", "", IFERROR(_xlfn.TEXTJOIN(",", TRUE, _xlfn._xlws.FILTER($A$5:$A$2214, $B$5:$B$2214 = Interactions!F3633)), "No Contacts"))</f>
        <v/>
      </c>
      <c r="D1430" t="str" cm="1">
        <f t="array" ref="D1430">IF($C1430&lt;&gt;"", _xlfn.TEXTSPLIT($C1430, ","), "")</f>
        <v/>
      </c>
    </row>
    <row r="1431" spans="1:4">
      <c r="A1431">
        <f>ContactsTable[[#This Row],[FULL NAME (FIRST, LAST)]]</f>
        <v>0</v>
      </c>
      <c r="B1431">
        <f>ContactsTable[[#This Row],[Organizations (DropDown)]]</f>
        <v>0</v>
      </c>
      <c r="C1431" t="str" cm="1">
        <f t="array" ref="C1431">IF(Interactions!F3634 = "", "", IFERROR(_xlfn.TEXTJOIN(",", TRUE, _xlfn._xlws.FILTER($A$5:$A$2214, $B$5:$B$2214 = Interactions!F3634)), "No Contacts"))</f>
        <v/>
      </c>
      <c r="D1431" t="str" cm="1">
        <f t="array" ref="D1431">IF($C1431&lt;&gt;"", _xlfn.TEXTSPLIT($C1431, ","), "")</f>
        <v/>
      </c>
    </row>
    <row r="1432" spans="1:4">
      <c r="A1432">
        <f>ContactsTable[[#This Row],[FULL NAME (FIRST, LAST)]]</f>
        <v>0</v>
      </c>
      <c r="B1432">
        <f>ContactsTable[[#This Row],[Organizations (DropDown)]]</f>
        <v>0</v>
      </c>
      <c r="C1432" t="str" cm="1">
        <f t="array" ref="C1432">IF(Interactions!F3635 = "", "", IFERROR(_xlfn.TEXTJOIN(",", TRUE, _xlfn._xlws.FILTER($A$5:$A$2214, $B$5:$B$2214 = Interactions!F3635)), "No Contacts"))</f>
        <v/>
      </c>
      <c r="D1432" t="str" cm="1">
        <f t="array" ref="D1432">IF($C1432&lt;&gt;"", _xlfn.TEXTSPLIT($C1432, ","), "")</f>
        <v/>
      </c>
    </row>
    <row r="1433" spans="1:4">
      <c r="A1433">
        <f>ContactsTable[[#This Row],[FULL NAME (FIRST, LAST)]]</f>
        <v>0</v>
      </c>
      <c r="B1433">
        <f>ContactsTable[[#This Row],[Organizations (DropDown)]]</f>
        <v>0</v>
      </c>
      <c r="C1433" t="str" cm="1">
        <f t="array" ref="C1433">IF(Interactions!F3636 = "", "", IFERROR(_xlfn.TEXTJOIN(",", TRUE, _xlfn._xlws.FILTER($A$5:$A$2214, $B$5:$B$2214 = Interactions!F3636)), "No Contacts"))</f>
        <v/>
      </c>
      <c r="D1433" t="str" cm="1">
        <f t="array" ref="D1433">IF($C1433&lt;&gt;"", _xlfn.TEXTSPLIT($C1433, ","), "")</f>
        <v/>
      </c>
    </row>
    <row r="1434" spans="1:4">
      <c r="A1434">
        <f>ContactsTable[[#This Row],[FULL NAME (FIRST, LAST)]]</f>
        <v>0</v>
      </c>
      <c r="B1434">
        <f>ContactsTable[[#This Row],[Organizations (DropDown)]]</f>
        <v>0</v>
      </c>
      <c r="C1434" t="str" cm="1">
        <f t="array" ref="C1434">IF(Interactions!F3637 = "", "", IFERROR(_xlfn.TEXTJOIN(",", TRUE, _xlfn._xlws.FILTER($A$5:$A$2214, $B$5:$B$2214 = Interactions!F3637)), "No Contacts"))</f>
        <v/>
      </c>
      <c r="D1434" t="str" cm="1">
        <f t="array" ref="D1434">IF($C1434&lt;&gt;"", _xlfn.TEXTSPLIT($C1434, ","), "")</f>
        <v/>
      </c>
    </row>
    <row r="1435" spans="1:4">
      <c r="A1435">
        <f>ContactsTable[[#This Row],[FULL NAME (FIRST, LAST)]]</f>
        <v>0</v>
      </c>
      <c r="B1435">
        <f>ContactsTable[[#This Row],[Organizations (DropDown)]]</f>
        <v>0</v>
      </c>
      <c r="C1435" t="str" cm="1">
        <f t="array" ref="C1435">IF(Interactions!F3638 = "", "", IFERROR(_xlfn.TEXTJOIN(",", TRUE, _xlfn._xlws.FILTER($A$5:$A$2214, $B$5:$B$2214 = Interactions!F3638)), "No Contacts"))</f>
        <v/>
      </c>
      <c r="D1435" t="str" cm="1">
        <f t="array" ref="D1435">IF($C1435&lt;&gt;"", _xlfn.TEXTSPLIT($C1435, ","), "")</f>
        <v/>
      </c>
    </row>
    <row r="1436" spans="1:4">
      <c r="A1436">
        <f>ContactsTable[[#This Row],[FULL NAME (FIRST, LAST)]]</f>
        <v>0</v>
      </c>
      <c r="B1436">
        <f>ContactsTable[[#This Row],[Organizations (DropDown)]]</f>
        <v>0</v>
      </c>
      <c r="C1436" t="str" cm="1">
        <f t="array" ref="C1436">IF(Interactions!F3639 = "", "", IFERROR(_xlfn.TEXTJOIN(",", TRUE, _xlfn._xlws.FILTER($A$5:$A$2214, $B$5:$B$2214 = Interactions!F3639)), "No Contacts"))</f>
        <v/>
      </c>
      <c r="D1436" t="str" cm="1">
        <f t="array" ref="D1436">IF($C1436&lt;&gt;"", _xlfn.TEXTSPLIT($C1436, ","), "")</f>
        <v/>
      </c>
    </row>
    <row r="1437" spans="1:4">
      <c r="A1437">
        <f>ContactsTable[[#This Row],[FULL NAME (FIRST, LAST)]]</f>
        <v>0</v>
      </c>
      <c r="B1437">
        <f>ContactsTable[[#This Row],[Organizations (DropDown)]]</f>
        <v>0</v>
      </c>
      <c r="C1437" t="str" cm="1">
        <f t="array" ref="C1437">IF(Interactions!F3640 = "", "", IFERROR(_xlfn.TEXTJOIN(",", TRUE, _xlfn._xlws.FILTER($A$5:$A$2214, $B$5:$B$2214 = Interactions!F3640)), "No Contacts"))</f>
        <v/>
      </c>
      <c r="D1437" t="str" cm="1">
        <f t="array" ref="D1437">IF($C1437&lt;&gt;"", _xlfn.TEXTSPLIT($C1437, ","), "")</f>
        <v/>
      </c>
    </row>
    <row r="1438" spans="1:4">
      <c r="A1438">
        <f>ContactsTable[[#This Row],[FULL NAME (FIRST, LAST)]]</f>
        <v>0</v>
      </c>
      <c r="B1438">
        <f>ContactsTable[[#This Row],[Organizations (DropDown)]]</f>
        <v>0</v>
      </c>
      <c r="C1438" t="str" cm="1">
        <f t="array" ref="C1438">IF(Interactions!F3641 = "", "", IFERROR(_xlfn.TEXTJOIN(",", TRUE, _xlfn._xlws.FILTER($A$5:$A$2214, $B$5:$B$2214 = Interactions!F3641)), "No Contacts"))</f>
        <v/>
      </c>
      <c r="D1438" t="str" cm="1">
        <f t="array" ref="D1438">IF($C1438&lt;&gt;"", _xlfn.TEXTSPLIT($C1438, ","), "")</f>
        <v/>
      </c>
    </row>
    <row r="1439" spans="1:4">
      <c r="A1439">
        <f>ContactsTable[[#This Row],[FULL NAME (FIRST, LAST)]]</f>
        <v>0</v>
      </c>
      <c r="B1439">
        <f>ContactsTable[[#This Row],[Organizations (DropDown)]]</f>
        <v>0</v>
      </c>
      <c r="C1439" t="str" cm="1">
        <f t="array" ref="C1439">IF(Interactions!F3642 = "", "", IFERROR(_xlfn.TEXTJOIN(",", TRUE, _xlfn._xlws.FILTER($A$5:$A$2214, $B$5:$B$2214 = Interactions!F3642)), "No Contacts"))</f>
        <v/>
      </c>
      <c r="D1439" t="str" cm="1">
        <f t="array" ref="D1439">IF($C1439&lt;&gt;"", _xlfn.TEXTSPLIT($C1439, ","), "")</f>
        <v/>
      </c>
    </row>
    <row r="1440" spans="1:4">
      <c r="A1440">
        <f>ContactsTable[[#This Row],[FULL NAME (FIRST, LAST)]]</f>
        <v>0</v>
      </c>
      <c r="B1440">
        <f>ContactsTable[[#This Row],[Organizations (DropDown)]]</f>
        <v>0</v>
      </c>
      <c r="C1440" t="str" cm="1">
        <f t="array" ref="C1440">IF(Interactions!F3643 = "", "", IFERROR(_xlfn.TEXTJOIN(",", TRUE, _xlfn._xlws.FILTER($A$5:$A$2214, $B$5:$B$2214 = Interactions!F3643)), "No Contacts"))</f>
        <v/>
      </c>
      <c r="D1440" t="str" cm="1">
        <f t="array" ref="D1440">IF($C1440&lt;&gt;"", _xlfn.TEXTSPLIT($C1440, ","), "")</f>
        <v/>
      </c>
    </row>
    <row r="1441" spans="1:4">
      <c r="A1441">
        <f>ContactsTable[[#This Row],[FULL NAME (FIRST, LAST)]]</f>
        <v>0</v>
      </c>
      <c r="B1441">
        <f>ContactsTable[[#This Row],[Organizations (DropDown)]]</f>
        <v>0</v>
      </c>
      <c r="C1441" t="str" cm="1">
        <f t="array" ref="C1441">IF(Interactions!F3644 = "", "", IFERROR(_xlfn.TEXTJOIN(",", TRUE, _xlfn._xlws.FILTER($A$5:$A$2214, $B$5:$B$2214 = Interactions!F3644)), "No Contacts"))</f>
        <v/>
      </c>
      <c r="D1441" t="str" cm="1">
        <f t="array" ref="D1441">IF($C1441&lt;&gt;"", _xlfn.TEXTSPLIT($C1441, ","), "")</f>
        <v/>
      </c>
    </row>
    <row r="1442" spans="1:4">
      <c r="A1442">
        <f>ContactsTable[[#This Row],[FULL NAME (FIRST, LAST)]]</f>
        <v>0</v>
      </c>
      <c r="B1442">
        <f>ContactsTable[[#This Row],[Organizations (DropDown)]]</f>
        <v>0</v>
      </c>
      <c r="C1442" t="str" cm="1">
        <f t="array" ref="C1442">IF(Interactions!F3645 = "", "", IFERROR(_xlfn.TEXTJOIN(",", TRUE, _xlfn._xlws.FILTER($A$5:$A$2214, $B$5:$B$2214 = Interactions!F3645)), "No Contacts"))</f>
        <v/>
      </c>
      <c r="D1442" t="str" cm="1">
        <f t="array" ref="D1442">IF($C1442&lt;&gt;"", _xlfn.TEXTSPLIT($C1442, ","), "")</f>
        <v/>
      </c>
    </row>
    <row r="1443" spans="1:4">
      <c r="A1443">
        <f>ContactsTable[[#This Row],[FULL NAME (FIRST, LAST)]]</f>
        <v>0</v>
      </c>
      <c r="B1443">
        <f>ContactsTable[[#This Row],[Organizations (DropDown)]]</f>
        <v>0</v>
      </c>
      <c r="C1443" t="str" cm="1">
        <f t="array" ref="C1443">IF(Interactions!F3646 = "", "", IFERROR(_xlfn.TEXTJOIN(",", TRUE, _xlfn._xlws.FILTER($A$5:$A$2214, $B$5:$B$2214 = Interactions!F3646)), "No Contacts"))</f>
        <v/>
      </c>
      <c r="D1443" t="str" cm="1">
        <f t="array" ref="D1443">IF($C1443&lt;&gt;"", _xlfn.TEXTSPLIT($C1443, ","), "")</f>
        <v/>
      </c>
    </row>
    <row r="1444" spans="1:4">
      <c r="A1444">
        <f>ContactsTable[[#This Row],[FULL NAME (FIRST, LAST)]]</f>
        <v>0</v>
      </c>
      <c r="B1444">
        <f>ContactsTable[[#This Row],[Organizations (DropDown)]]</f>
        <v>0</v>
      </c>
      <c r="C1444" t="str" cm="1">
        <f t="array" ref="C1444">IF(Interactions!F3647 = "", "", IFERROR(_xlfn.TEXTJOIN(",", TRUE, _xlfn._xlws.FILTER($A$5:$A$2214, $B$5:$B$2214 = Interactions!F3647)), "No Contacts"))</f>
        <v/>
      </c>
      <c r="D1444" t="str" cm="1">
        <f t="array" ref="D1444">IF($C1444&lt;&gt;"", _xlfn.TEXTSPLIT($C1444, ","), "")</f>
        <v/>
      </c>
    </row>
    <row r="1445" spans="1:4">
      <c r="A1445">
        <f>ContactsTable[[#This Row],[FULL NAME (FIRST, LAST)]]</f>
        <v>0</v>
      </c>
      <c r="B1445">
        <f>ContactsTable[[#This Row],[Organizations (DropDown)]]</f>
        <v>0</v>
      </c>
      <c r="C1445" t="str" cm="1">
        <f t="array" ref="C1445">IF(Interactions!F3648 = "", "", IFERROR(_xlfn.TEXTJOIN(",", TRUE, _xlfn._xlws.FILTER($A$5:$A$2214, $B$5:$B$2214 = Interactions!F3648)), "No Contacts"))</f>
        <v/>
      </c>
      <c r="D1445" t="str" cm="1">
        <f t="array" ref="D1445">IF($C1445&lt;&gt;"", _xlfn.TEXTSPLIT($C1445, ","), "")</f>
        <v/>
      </c>
    </row>
    <row r="1446" spans="1:4">
      <c r="A1446">
        <f>ContactsTable[[#This Row],[FULL NAME (FIRST, LAST)]]</f>
        <v>0</v>
      </c>
      <c r="B1446">
        <f>ContactsTable[[#This Row],[Organizations (DropDown)]]</f>
        <v>0</v>
      </c>
      <c r="C1446" t="str" cm="1">
        <f t="array" ref="C1446">IF(Interactions!F3649 = "", "", IFERROR(_xlfn.TEXTJOIN(",", TRUE, _xlfn._xlws.FILTER($A$5:$A$2214, $B$5:$B$2214 = Interactions!F3649)), "No Contacts"))</f>
        <v/>
      </c>
      <c r="D1446" t="str" cm="1">
        <f t="array" ref="D1446">IF($C1446&lt;&gt;"", _xlfn.TEXTSPLIT($C1446, ","), "")</f>
        <v/>
      </c>
    </row>
    <row r="1447" spans="1:4">
      <c r="A1447">
        <f>ContactsTable[[#This Row],[FULL NAME (FIRST, LAST)]]</f>
        <v>0</v>
      </c>
      <c r="B1447">
        <f>ContactsTable[[#This Row],[Organizations (DropDown)]]</f>
        <v>0</v>
      </c>
      <c r="C1447" t="str" cm="1">
        <f t="array" ref="C1447">IF(Interactions!F3650 = "", "", IFERROR(_xlfn.TEXTJOIN(",", TRUE, _xlfn._xlws.FILTER($A$5:$A$2214, $B$5:$B$2214 = Interactions!F3650)), "No Contacts"))</f>
        <v/>
      </c>
      <c r="D1447" t="str" cm="1">
        <f t="array" ref="D1447">IF($C1447&lt;&gt;"", _xlfn.TEXTSPLIT($C1447, ","), "")</f>
        <v/>
      </c>
    </row>
    <row r="1448" spans="1:4">
      <c r="A1448">
        <f>ContactsTable[[#This Row],[FULL NAME (FIRST, LAST)]]</f>
        <v>0</v>
      </c>
      <c r="B1448">
        <f>ContactsTable[[#This Row],[Organizations (DropDown)]]</f>
        <v>0</v>
      </c>
      <c r="C1448" t="str" cm="1">
        <f t="array" ref="C1448">IF(Interactions!F3651 = "", "", IFERROR(_xlfn.TEXTJOIN(",", TRUE, _xlfn._xlws.FILTER($A$5:$A$2214, $B$5:$B$2214 = Interactions!F3651)), "No Contacts"))</f>
        <v/>
      </c>
      <c r="D1448" t="str" cm="1">
        <f t="array" ref="D1448">IF($C1448&lt;&gt;"", _xlfn.TEXTSPLIT($C1448, ","), "")</f>
        <v/>
      </c>
    </row>
    <row r="1449" spans="1:4">
      <c r="A1449">
        <f>ContactsTable[[#This Row],[FULL NAME (FIRST, LAST)]]</f>
        <v>0</v>
      </c>
      <c r="B1449">
        <f>ContactsTable[[#This Row],[Organizations (DropDown)]]</f>
        <v>0</v>
      </c>
      <c r="C1449" t="str" cm="1">
        <f t="array" ref="C1449">IF(Interactions!F3652 = "", "", IFERROR(_xlfn.TEXTJOIN(",", TRUE, _xlfn._xlws.FILTER($A$5:$A$2214, $B$5:$B$2214 = Interactions!F3652)), "No Contacts"))</f>
        <v/>
      </c>
      <c r="D1449" t="str" cm="1">
        <f t="array" ref="D1449">IF($C1449&lt;&gt;"", _xlfn.TEXTSPLIT($C1449, ","), "")</f>
        <v/>
      </c>
    </row>
    <row r="1450" spans="1:4">
      <c r="A1450">
        <f>ContactsTable[[#This Row],[FULL NAME (FIRST, LAST)]]</f>
        <v>0</v>
      </c>
      <c r="B1450">
        <f>ContactsTable[[#This Row],[Organizations (DropDown)]]</f>
        <v>0</v>
      </c>
      <c r="C1450" t="str" cm="1">
        <f t="array" ref="C1450">IF(Interactions!F3653 = "", "", IFERROR(_xlfn.TEXTJOIN(",", TRUE, _xlfn._xlws.FILTER($A$5:$A$2214, $B$5:$B$2214 = Interactions!F3653)), "No Contacts"))</f>
        <v/>
      </c>
      <c r="D1450" t="str" cm="1">
        <f t="array" ref="D1450">IF($C1450&lt;&gt;"", _xlfn.TEXTSPLIT($C1450, ","), "")</f>
        <v/>
      </c>
    </row>
    <row r="1451" spans="1:4">
      <c r="A1451">
        <f>ContactsTable[[#This Row],[FULL NAME (FIRST, LAST)]]</f>
        <v>0</v>
      </c>
      <c r="B1451">
        <f>ContactsTable[[#This Row],[Organizations (DropDown)]]</f>
        <v>0</v>
      </c>
      <c r="C1451" t="str" cm="1">
        <f t="array" ref="C1451">IF(Interactions!F3654 = "", "", IFERROR(_xlfn.TEXTJOIN(",", TRUE, _xlfn._xlws.FILTER($A$5:$A$2214, $B$5:$B$2214 = Interactions!F3654)), "No Contacts"))</f>
        <v/>
      </c>
      <c r="D1451" t="str" cm="1">
        <f t="array" ref="D1451">IF($C1451&lt;&gt;"", _xlfn.TEXTSPLIT($C1451, ","), "")</f>
        <v/>
      </c>
    </row>
    <row r="1452" spans="1:4">
      <c r="A1452">
        <f>ContactsTable[[#This Row],[FULL NAME (FIRST, LAST)]]</f>
        <v>0</v>
      </c>
      <c r="B1452">
        <f>ContactsTable[[#This Row],[Organizations (DropDown)]]</f>
        <v>0</v>
      </c>
      <c r="C1452" t="str" cm="1">
        <f t="array" ref="C1452">IF(Interactions!F3655 = "", "", IFERROR(_xlfn.TEXTJOIN(",", TRUE, _xlfn._xlws.FILTER($A$5:$A$2214, $B$5:$B$2214 = Interactions!F3655)), "No Contacts"))</f>
        <v/>
      </c>
      <c r="D1452" t="str" cm="1">
        <f t="array" ref="D1452">IF($C1452&lt;&gt;"", _xlfn.TEXTSPLIT($C1452, ","), "")</f>
        <v/>
      </c>
    </row>
    <row r="1453" spans="1:4">
      <c r="A1453">
        <f>ContactsTable[[#This Row],[FULL NAME (FIRST, LAST)]]</f>
        <v>0</v>
      </c>
      <c r="B1453">
        <f>ContactsTable[[#This Row],[Organizations (DropDown)]]</f>
        <v>0</v>
      </c>
      <c r="C1453" t="str" cm="1">
        <f t="array" ref="C1453">IF(Interactions!F3656 = "", "", IFERROR(_xlfn.TEXTJOIN(",", TRUE, _xlfn._xlws.FILTER($A$5:$A$2214, $B$5:$B$2214 = Interactions!F3656)), "No Contacts"))</f>
        <v/>
      </c>
      <c r="D1453" t="str" cm="1">
        <f t="array" ref="D1453">IF($C1453&lt;&gt;"", _xlfn.TEXTSPLIT($C1453, ","), "")</f>
        <v/>
      </c>
    </row>
    <row r="1454" spans="1:4">
      <c r="A1454">
        <f>ContactsTable[[#This Row],[FULL NAME (FIRST, LAST)]]</f>
        <v>0</v>
      </c>
      <c r="B1454">
        <f>ContactsTable[[#This Row],[Organizations (DropDown)]]</f>
        <v>0</v>
      </c>
      <c r="C1454" t="str" cm="1">
        <f t="array" ref="C1454">IF(Interactions!F3657 = "", "", IFERROR(_xlfn.TEXTJOIN(",", TRUE, _xlfn._xlws.FILTER($A$5:$A$2214, $B$5:$B$2214 = Interactions!F3657)), "No Contacts"))</f>
        <v/>
      </c>
      <c r="D1454" t="str" cm="1">
        <f t="array" ref="D1454">IF($C1454&lt;&gt;"", _xlfn.TEXTSPLIT($C1454, ","), "")</f>
        <v/>
      </c>
    </row>
    <row r="1455" spans="1:4">
      <c r="A1455">
        <f>ContactsTable[[#This Row],[FULL NAME (FIRST, LAST)]]</f>
        <v>0</v>
      </c>
      <c r="B1455">
        <f>ContactsTable[[#This Row],[Organizations (DropDown)]]</f>
        <v>0</v>
      </c>
      <c r="C1455" t="str" cm="1">
        <f t="array" ref="C1455">IF(Interactions!F3658 = "", "", IFERROR(_xlfn.TEXTJOIN(",", TRUE, _xlfn._xlws.FILTER($A$5:$A$2214, $B$5:$B$2214 = Interactions!F3658)), "No Contacts"))</f>
        <v/>
      </c>
      <c r="D1455" t="str" cm="1">
        <f t="array" ref="D1455">IF($C1455&lt;&gt;"", _xlfn.TEXTSPLIT($C1455, ","), "")</f>
        <v/>
      </c>
    </row>
    <row r="1456" spans="1:4">
      <c r="A1456">
        <f>ContactsTable[[#This Row],[FULL NAME (FIRST, LAST)]]</f>
        <v>0</v>
      </c>
      <c r="B1456">
        <f>ContactsTable[[#This Row],[Organizations (DropDown)]]</f>
        <v>0</v>
      </c>
      <c r="C1456" t="str" cm="1">
        <f t="array" ref="C1456">IF(Interactions!F3659 = "", "", IFERROR(_xlfn.TEXTJOIN(",", TRUE, _xlfn._xlws.FILTER($A$5:$A$2214, $B$5:$B$2214 = Interactions!F3659)), "No Contacts"))</f>
        <v/>
      </c>
      <c r="D1456" t="str" cm="1">
        <f t="array" ref="D1456">IF($C1456&lt;&gt;"", _xlfn.TEXTSPLIT($C1456, ","), "")</f>
        <v/>
      </c>
    </row>
    <row r="1457" spans="1:4">
      <c r="A1457">
        <f>ContactsTable[[#This Row],[FULL NAME (FIRST, LAST)]]</f>
        <v>0</v>
      </c>
      <c r="B1457">
        <f>ContactsTable[[#This Row],[Organizations (DropDown)]]</f>
        <v>0</v>
      </c>
      <c r="C1457" t="str" cm="1">
        <f t="array" ref="C1457">IF(Interactions!F3660 = "", "", IFERROR(_xlfn.TEXTJOIN(",", TRUE, _xlfn._xlws.FILTER($A$5:$A$2214, $B$5:$B$2214 = Interactions!F3660)), "No Contacts"))</f>
        <v/>
      </c>
      <c r="D1457" t="str" cm="1">
        <f t="array" ref="D1457">IF($C1457&lt;&gt;"", _xlfn.TEXTSPLIT($C1457, ","), "")</f>
        <v/>
      </c>
    </row>
    <row r="1458" spans="1:4">
      <c r="A1458">
        <f>ContactsTable[[#This Row],[FULL NAME (FIRST, LAST)]]</f>
        <v>0</v>
      </c>
      <c r="B1458">
        <f>ContactsTable[[#This Row],[Organizations (DropDown)]]</f>
        <v>0</v>
      </c>
      <c r="C1458" t="str" cm="1">
        <f t="array" ref="C1458">IF(Interactions!F3661 = "", "", IFERROR(_xlfn.TEXTJOIN(",", TRUE, _xlfn._xlws.FILTER($A$5:$A$2214, $B$5:$B$2214 = Interactions!F3661)), "No Contacts"))</f>
        <v/>
      </c>
      <c r="D1458" t="str" cm="1">
        <f t="array" ref="D1458">IF($C1458&lt;&gt;"", _xlfn.TEXTSPLIT($C1458, ","), "")</f>
        <v/>
      </c>
    </row>
    <row r="1459" spans="1:4">
      <c r="A1459">
        <f>ContactsTable[[#This Row],[FULL NAME (FIRST, LAST)]]</f>
        <v>0</v>
      </c>
      <c r="B1459">
        <f>ContactsTable[[#This Row],[Organizations (DropDown)]]</f>
        <v>0</v>
      </c>
      <c r="C1459" t="str" cm="1">
        <f t="array" ref="C1459">IF(Interactions!F3662 = "", "", IFERROR(_xlfn.TEXTJOIN(",", TRUE, _xlfn._xlws.FILTER($A$5:$A$2214, $B$5:$B$2214 = Interactions!F3662)), "No Contacts"))</f>
        <v/>
      </c>
      <c r="D1459" t="str" cm="1">
        <f t="array" ref="D1459">IF($C1459&lt;&gt;"", _xlfn.TEXTSPLIT($C1459, ","), "")</f>
        <v/>
      </c>
    </row>
    <row r="1460" spans="1:4">
      <c r="A1460">
        <f>ContactsTable[[#This Row],[FULL NAME (FIRST, LAST)]]</f>
        <v>0</v>
      </c>
      <c r="B1460">
        <f>ContactsTable[[#This Row],[Organizations (DropDown)]]</f>
        <v>0</v>
      </c>
      <c r="C1460" t="str" cm="1">
        <f t="array" ref="C1460">IF(Interactions!F3663 = "", "", IFERROR(_xlfn.TEXTJOIN(",", TRUE, _xlfn._xlws.FILTER($A$5:$A$2214, $B$5:$B$2214 = Interactions!F3663)), "No Contacts"))</f>
        <v/>
      </c>
      <c r="D1460" t="str" cm="1">
        <f t="array" ref="D1460">IF($C1460&lt;&gt;"", _xlfn.TEXTSPLIT($C1460, ","), "")</f>
        <v/>
      </c>
    </row>
    <row r="1461" spans="1:4">
      <c r="A1461">
        <f>ContactsTable[[#This Row],[FULL NAME (FIRST, LAST)]]</f>
        <v>0</v>
      </c>
      <c r="B1461">
        <f>ContactsTable[[#This Row],[Organizations (DropDown)]]</f>
        <v>0</v>
      </c>
      <c r="C1461" t="str" cm="1">
        <f t="array" ref="C1461">IF(Interactions!F3664 = "", "", IFERROR(_xlfn.TEXTJOIN(",", TRUE, _xlfn._xlws.FILTER($A$5:$A$2214, $B$5:$B$2214 = Interactions!F3664)), "No Contacts"))</f>
        <v/>
      </c>
      <c r="D1461" t="str" cm="1">
        <f t="array" ref="D1461">IF($C1461&lt;&gt;"", _xlfn.TEXTSPLIT($C1461, ","), "")</f>
        <v/>
      </c>
    </row>
    <row r="1462" spans="1:4">
      <c r="A1462">
        <f>ContactsTable[[#This Row],[FULL NAME (FIRST, LAST)]]</f>
        <v>0</v>
      </c>
      <c r="B1462">
        <f>ContactsTable[[#This Row],[Organizations (DropDown)]]</f>
        <v>0</v>
      </c>
      <c r="C1462" t="str" cm="1">
        <f t="array" ref="C1462">IF(Interactions!F3665 = "", "", IFERROR(_xlfn.TEXTJOIN(",", TRUE, _xlfn._xlws.FILTER($A$5:$A$2214, $B$5:$B$2214 = Interactions!F3665)), "No Contacts"))</f>
        <v/>
      </c>
      <c r="D1462" t="str" cm="1">
        <f t="array" ref="D1462">IF($C1462&lt;&gt;"", _xlfn.TEXTSPLIT($C1462, ","), "")</f>
        <v/>
      </c>
    </row>
    <row r="1463" spans="1:4">
      <c r="A1463">
        <f>ContactsTable[[#This Row],[FULL NAME (FIRST, LAST)]]</f>
        <v>0</v>
      </c>
      <c r="B1463">
        <f>ContactsTable[[#This Row],[Organizations (DropDown)]]</f>
        <v>0</v>
      </c>
      <c r="C1463" t="str" cm="1">
        <f t="array" ref="C1463">IF(Interactions!F3666 = "", "", IFERROR(_xlfn.TEXTJOIN(",", TRUE, _xlfn._xlws.FILTER($A$5:$A$2214, $B$5:$B$2214 = Interactions!F3666)), "No Contacts"))</f>
        <v/>
      </c>
      <c r="D1463" t="str" cm="1">
        <f t="array" ref="D1463">IF($C1463&lt;&gt;"", _xlfn.TEXTSPLIT($C1463, ","), "")</f>
        <v/>
      </c>
    </row>
    <row r="1464" spans="1:4">
      <c r="A1464">
        <f>ContactsTable[[#This Row],[FULL NAME (FIRST, LAST)]]</f>
        <v>0</v>
      </c>
      <c r="B1464">
        <f>ContactsTable[[#This Row],[Organizations (DropDown)]]</f>
        <v>0</v>
      </c>
      <c r="C1464" t="str" cm="1">
        <f t="array" ref="C1464">IF(Interactions!F3667 = "", "", IFERROR(_xlfn.TEXTJOIN(",", TRUE, _xlfn._xlws.FILTER($A$5:$A$2214, $B$5:$B$2214 = Interactions!F3667)), "No Contacts"))</f>
        <v/>
      </c>
      <c r="D1464" t="str" cm="1">
        <f t="array" ref="D1464">IF($C1464&lt;&gt;"", _xlfn.TEXTSPLIT($C1464, ","), "")</f>
        <v/>
      </c>
    </row>
    <row r="1465" spans="1:4">
      <c r="A1465">
        <f>ContactsTable[[#This Row],[FULL NAME (FIRST, LAST)]]</f>
        <v>0</v>
      </c>
      <c r="B1465">
        <f>ContactsTable[[#This Row],[Organizations (DropDown)]]</f>
        <v>0</v>
      </c>
      <c r="C1465" t="str" cm="1">
        <f t="array" ref="C1465">IF(Interactions!F3668 = "", "", IFERROR(_xlfn.TEXTJOIN(",", TRUE, _xlfn._xlws.FILTER($A$5:$A$2214, $B$5:$B$2214 = Interactions!F3668)), "No Contacts"))</f>
        <v/>
      </c>
      <c r="D1465" t="str" cm="1">
        <f t="array" ref="D1465">IF($C1465&lt;&gt;"", _xlfn.TEXTSPLIT($C1465, ","), "")</f>
        <v/>
      </c>
    </row>
    <row r="1466" spans="1:4">
      <c r="A1466">
        <f>ContactsTable[[#This Row],[FULL NAME (FIRST, LAST)]]</f>
        <v>0</v>
      </c>
      <c r="B1466">
        <f>ContactsTable[[#This Row],[Organizations (DropDown)]]</f>
        <v>0</v>
      </c>
      <c r="C1466" t="str" cm="1">
        <f t="array" ref="C1466">IF(Interactions!F3669 = "", "", IFERROR(_xlfn.TEXTJOIN(",", TRUE, _xlfn._xlws.FILTER($A$5:$A$2214, $B$5:$B$2214 = Interactions!F3669)), "No Contacts"))</f>
        <v/>
      </c>
      <c r="D1466" t="str" cm="1">
        <f t="array" ref="D1466">IF($C1466&lt;&gt;"", _xlfn.TEXTSPLIT($C1466, ","), "")</f>
        <v/>
      </c>
    </row>
    <row r="1467" spans="1:4">
      <c r="A1467">
        <f>ContactsTable[[#This Row],[FULL NAME (FIRST, LAST)]]</f>
        <v>0</v>
      </c>
      <c r="B1467">
        <f>ContactsTable[[#This Row],[Organizations (DropDown)]]</f>
        <v>0</v>
      </c>
      <c r="C1467" t="str" cm="1">
        <f t="array" ref="C1467">IF(Interactions!F3670 = "", "", IFERROR(_xlfn.TEXTJOIN(",", TRUE, _xlfn._xlws.FILTER($A$5:$A$2214, $B$5:$B$2214 = Interactions!F3670)), "No Contacts"))</f>
        <v/>
      </c>
      <c r="D1467" t="str" cm="1">
        <f t="array" ref="D1467">IF($C1467&lt;&gt;"", _xlfn.TEXTSPLIT($C1467, ","), "")</f>
        <v/>
      </c>
    </row>
    <row r="1468" spans="1:4">
      <c r="A1468">
        <f>ContactsTable[[#This Row],[FULL NAME (FIRST, LAST)]]</f>
        <v>0</v>
      </c>
      <c r="B1468">
        <f>ContactsTable[[#This Row],[Organizations (DropDown)]]</f>
        <v>0</v>
      </c>
      <c r="C1468" t="str" cm="1">
        <f t="array" ref="C1468">IF(Interactions!F3671 = "", "", IFERROR(_xlfn.TEXTJOIN(",", TRUE, _xlfn._xlws.FILTER($A$5:$A$2214, $B$5:$B$2214 = Interactions!F3671)), "No Contacts"))</f>
        <v/>
      </c>
      <c r="D1468" t="str" cm="1">
        <f t="array" ref="D1468">IF($C1468&lt;&gt;"", _xlfn.TEXTSPLIT($C1468, ","), "")</f>
        <v/>
      </c>
    </row>
    <row r="1469" spans="1:4">
      <c r="A1469">
        <f>ContactsTable[[#This Row],[FULL NAME (FIRST, LAST)]]</f>
        <v>0</v>
      </c>
      <c r="B1469">
        <f>ContactsTable[[#This Row],[Organizations (DropDown)]]</f>
        <v>0</v>
      </c>
      <c r="C1469" t="str" cm="1">
        <f t="array" ref="C1469">IF(Interactions!F3672 = "", "", IFERROR(_xlfn.TEXTJOIN(",", TRUE, _xlfn._xlws.FILTER($A$5:$A$2214, $B$5:$B$2214 = Interactions!F3672)), "No Contacts"))</f>
        <v/>
      </c>
      <c r="D1469" t="str" cm="1">
        <f t="array" ref="D1469">IF($C1469&lt;&gt;"", _xlfn.TEXTSPLIT($C1469, ","), "")</f>
        <v/>
      </c>
    </row>
    <row r="1470" spans="1:4">
      <c r="A1470">
        <f>ContactsTable[[#This Row],[FULL NAME (FIRST, LAST)]]</f>
        <v>0</v>
      </c>
      <c r="B1470">
        <f>ContactsTable[[#This Row],[Organizations (DropDown)]]</f>
        <v>0</v>
      </c>
      <c r="C1470" t="str" cm="1">
        <f t="array" ref="C1470">IF(Interactions!F3673 = "", "", IFERROR(_xlfn.TEXTJOIN(",", TRUE, _xlfn._xlws.FILTER($A$5:$A$2214, $B$5:$B$2214 = Interactions!F3673)), "No Contacts"))</f>
        <v/>
      </c>
      <c r="D1470" t="str" cm="1">
        <f t="array" ref="D1470">IF($C1470&lt;&gt;"", _xlfn.TEXTSPLIT($C1470, ","), "")</f>
        <v/>
      </c>
    </row>
    <row r="1471" spans="1:4">
      <c r="A1471">
        <f>ContactsTable[[#This Row],[FULL NAME (FIRST, LAST)]]</f>
        <v>0</v>
      </c>
      <c r="B1471">
        <f>ContactsTable[[#This Row],[Organizations (DropDown)]]</f>
        <v>0</v>
      </c>
      <c r="C1471" t="str" cm="1">
        <f t="array" ref="C1471">IF(Interactions!F3674 = "", "", IFERROR(_xlfn.TEXTJOIN(",", TRUE, _xlfn._xlws.FILTER($A$5:$A$2214, $B$5:$B$2214 = Interactions!F3674)), "No Contacts"))</f>
        <v/>
      </c>
      <c r="D1471" t="str" cm="1">
        <f t="array" ref="D1471">IF($C1471&lt;&gt;"", _xlfn.TEXTSPLIT($C1471, ","), "")</f>
        <v/>
      </c>
    </row>
    <row r="1472" spans="1:4">
      <c r="A1472">
        <f>ContactsTable[[#This Row],[FULL NAME (FIRST, LAST)]]</f>
        <v>0</v>
      </c>
      <c r="B1472">
        <f>ContactsTable[[#This Row],[Organizations (DropDown)]]</f>
        <v>0</v>
      </c>
      <c r="C1472" t="str" cm="1">
        <f t="array" ref="C1472">IF(Interactions!F3675 = "", "", IFERROR(_xlfn.TEXTJOIN(",", TRUE, _xlfn._xlws.FILTER($A$5:$A$2214, $B$5:$B$2214 = Interactions!F3675)), "No Contacts"))</f>
        <v/>
      </c>
      <c r="D1472" t="str" cm="1">
        <f t="array" ref="D1472">IF($C1472&lt;&gt;"", _xlfn.TEXTSPLIT($C1472, ","), "")</f>
        <v/>
      </c>
    </row>
    <row r="1473" spans="1:4">
      <c r="A1473">
        <f>ContactsTable[[#This Row],[FULL NAME (FIRST, LAST)]]</f>
        <v>0</v>
      </c>
      <c r="B1473">
        <f>ContactsTable[[#This Row],[Organizations (DropDown)]]</f>
        <v>0</v>
      </c>
      <c r="C1473" t="str" cm="1">
        <f t="array" ref="C1473">IF(Interactions!F3676 = "", "", IFERROR(_xlfn.TEXTJOIN(",", TRUE, _xlfn._xlws.FILTER($A$5:$A$2214, $B$5:$B$2214 = Interactions!F3676)), "No Contacts"))</f>
        <v/>
      </c>
      <c r="D1473" t="str" cm="1">
        <f t="array" ref="D1473">IF($C1473&lt;&gt;"", _xlfn.TEXTSPLIT($C1473, ","), "")</f>
        <v/>
      </c>
    </row>
    <row r="1474" spans="1:4">
      <c r="A1474">
        <f>ContactsTable[[#This Row],[FULL NAME (FIRST, LAST)]]</f>
        <v>0</v>
      </c>
      <c r="B1474">
        <f>ContactsTable[[#This Row],[Organizations (DropDown)]]</f>
        <v>0</v>
      </c>
      <c r="C1474" t="str" cm="1">
        <f t="array" ref="C1474">IF(Interactions!F3677 = "", "", IFERROR(_xlfn.TEXTJOIN(",", TRUE, _xlfn._xlws.FILTER($A$5:$A$2214, $B$5:$B$2214 = Interactions!F3677)), "No Contacts"))</f>
        <v/>
      </c>
      <c r="D1474" t="str" cm="1">
        <f t="array" ref="D1474">IF($C1474&lt;&gt;"", _xlfn.TEXTSPLIT($C1474, ","), "")</f>
        <v/>
      </c>
    </row>
    <row r="1475" spans="1:4">
      <c r="A1475">
        <f>ContactsTable[[#This Row],[FULL NAME (FIRST, LAST)]]</f>
        <v>0</v>
      </c>
      <c r="B1475">
        <f>ContactsTable[[#This Row],[Organizations (DropDown)]]</f>
        <v>0</v>
      </c>
      <c r="C1475" t="str" cm="1">
        <f t="array" ref="C1475">IF(Interactions!F3678 = "", "", IFERROR(_xlfn.TEXTJOIN(",", TRUE, _xlfn._xlws.FILTER($A$5:$A$2214, $B$5:$B$2214 = Interactions!F3678)), "No Contacts"))</f>
        <v/>
      </c>
      <c r="D1475" t="str" cm="1">
        <f t="array" ref="D1475">IF($C1475&lt;&gt;"", _xlfn.TEXTSPLIT($C1475, ","), "")</f>
        <v/>
      </c>
    </row>
    <row r="1476" spans="1:4">
      <c r="A1476">
        <f>ContactsTable[[#This Row],[FULL NAME (FIRST, LAST)]]</f>
        <v>0</v>
      </c>
      <c r="B1476">
        <f>ContactsTable[[#This Row],[Organizations (DropDown)]]</f>
        <v>0</v>
      </c>
      <c r="C1476" t="str" cm="1">
        <f t="array" ref="C1476">IF(Interactions!F3679 = "", "", IFERROR(_xlfn.TEXTJOIN(",", TRUE, _xlfn._xlws.FILTER($A$5:$A$2214, $B$5:$B$2214 = Interactions!F3679)), "No Contacts"))</f>
        <v/>
      </c>
      <c r="D1476" t="str" cm="1">
        <f t="array" ref="D1476">IF($C1476&lt;&gt;"", _xlfn.TEXTSPLIT($C1476, ","), "")</f>
        <v/>
      </c>
    </row>
    <row r="1477" spans="1:4">
      <c r="A1477">
        <f>ContactsTable[[#This Row],[FULL NAME (FIRST, LAST)]]</f>
        <v>0</v>
      </c>
      <c r="B1477">
        <f>ContactsTable[[#This Row],[Organizations (DropDown)]]</f>
        <v>0</v>
      </c>
      <c r="C1477" t="str" cm="1">
        <f t="array" ref="C1477">IF(Interactions!F3680 = "", "", IFERROR(_xlfn.TEXTJOIN(",", TRUE, _xlfn._xlws.FILTER($A$5:$A$2214, $B$5:$B$2214 = Interactions!F3680)), "No Contacts"))</f>
        <v/>
      </c>
      <c r="D1477" t="str" cm="1">
        <f t="array" ref="D1477">IF($C1477&lt;&gt;"", _xlfn.TEXTSPLIT($C1477, ","), "")</f>
        <v/>
      </c>
    </row>
    <row r="1478" spans="1:4">
      <c r="A1478">
        <f>ContactsTable[[#This Row],[FULL NAME (FIRST, LAST)]]</f>
        <v>0</v>
      </c>
      <c r="B1478">
        <f>ContactsTable[[#This Row],[Organizations (DropDown)]]</f>
        <v>0</v>
      </c>
      <c r="C1478" t="str" cm="1">
        <f t="array" ref="C1478">IF(Interactions!F3681 = "", "", IFERROR(_xlfn.TEXTJOIN(",", TRUE, _xlfn._xlws.FILTER($A$5:$A$2214, $B$5:$B$2214 = Interactions!F3681)), "No Contacts"))</f>
        <v/>
      </c>
      <c r="D1478" t="str" cm="1">
        <f t="array" ref="D1478">IF($C1478&lt;&gt;"", _xlfn.TEXTSPLIT($C1478, ","), "")</f>
        <v/>
      </c>
    </row>
    <row r="1479" spans="1:4">
      <c r="A1479">
        <f>ContactsTable[[#This Row],[FULL NAME (FIRST, LAST)]]</f>
        <v>0</v>
      </c>
      <c r="B1479">
        <f>ContactsTable[[#This Row],[Organizations (DropDown)]]</f>
        <v>0</v>
      </c>
      <c r="C1479" t="str" cm="1">
        <f t="array" ref="C1479">IF(Interactions!F3682 = "", "", IFERROR(_xlfn.TEXTJOIN(",", TRUE, _xlfn._xlws.FILTER($A$5:$A$2214, $B$5:$B$2214 = Interactions!F3682)), "No Contacts"))</f>
        <v/>
      </c>
      <c r="D1479" t="str" cm="1">
        <f t="array" ref="D1479">IF($C1479&lt;&gt;"", _xlfn.TEXTSPLIT($C1479, ","), "")</f>
        <v/>
      </c>
    </row>
    <row r="1480" spans="1:4">
      <c r="A1480">
        <f>ContactsTable[[#This Row],[FULL NAME (FIRST, LAST)]]</f>
        <v>0</v>
      </c>
      <c r="B1480">
        <f>ContactsTable[[#This Row],[Organizations (DropDown)]]</f>
        <v>0</v>
      </c>
      <c r="C1480" t="str" cm="1">
        <f t="array" ref="C1480">IF(Interactions!F3683 = "", "", IFERROR(_xlfn.TEXTJOIN(",", TRUE, _xlfn._xlws.FILTER($A$5:$A$2214, $B$5:$B$2214 = Interactions!F3683)), "No Contacts"))</f>
        <v/>
      </c>
      <c r="D1480" t="str" cm="1">
        <f t="array" ref="D1480">IF($C1480&lt;&gt;"", _xlfn.TEXTSPLIT($C1480, ","), "")</f>
        <v/>
      </c>
    </row>
    <row r="1481" spans="1:4">
      <c r="A1481">
        <f>ContactsTable[[#This Row],[FULL NAME (FIRST, LAST)]]</f>
        <v>0</v>
      </c>
      <c r="B1481">
        <f>ContactsTable[[#This Row],[Organizations (DropDown)]]</f>
        <v>0</v>
      </c>
      <c r="C1481" t="str" cm="1">
        <f t="array" ref="C1481">IF(Interactions!F3684 = "", "", IFERROR(_xlfn.TEXTJOIN(",", TRUE, _xlfn._xlws.FILTER($A$5:$A$2214, $B$5:$B$2214 = Interactions!F3684)), "No Contacts"))</f>
        <v/>
      </c>
      <c r="D1481" t="str" cm="1">
        <f t="array" ref="D1481">IF($C1481&lt;&gt;"", _xlfn.TEXTSPLIT($C1481, ","), "")</f>
        <v/>
      </c>
    </row>
    <row r="1482" spans="1:4">
      <c r="A1482">
        <f>ContactsTable[[#This Row],[FULL NAME (FIRST, LAST)]]</f>
        <v>0</v>
      </c>
      <c r="B1482">
        <f>ContactsTable[[#This Row],[Organizations (DropDown)]]</f>
        <v>0</v>
      </c>
      <c r="C1482" t="str" cm="1">
        <f t="array" ref="C1482">IF(Interactions!F3685 = "", "", IFERROR(_xlfn.TEXTJOIN(",", TRUE, _xlfn._xlws.FILTER($A$5:$A$2214, $B$5:$B$2214 = Interactions!F3685)), "No Contacts"))</f>
        <v/>
      </c>
      <c r="D1482" t="str" cm="1">
        <f t="array" ref="D1482">IF($C1482&lt;&gt;"", _xlfn.TEXTSPLIT($C1482, ","), "")</f>
        <v/>
      </c>
    </row>
    <row r="1483" spans="1:4">
      <c r="A1483">
        <f>ContactsTable[[#This Row],[FULL NAME (FIRST, LAST)]]</f>
        <v>0</v>
      </c>
      <c r="B1483">
        <f>ContactsTable[[#This Row],[Organizations (DropDown)]]</f>
        <v>0</v>
      </c>
      <c r="C1483" t="str" cm="1">
        <f t="array" ref="C1483">IF(Interactions!F3686 = "", "", IFERROR(_xlfn.TEXTJOIN(",", TRUE, _xlfn._xlws.FILTER($A$5:$A$2214, $B$5:$B$2214 = Interactions!F3686)), "No Contacts"))</f>
        <v/>
      </c>
      <c r="D1483" t="str" cm="1">
        <f t="array" ref="D1483">IF($C1483&lt;&gt;"", _xlfn.TEXTSPLIT($C1483, ","), "")</f>
        <v/>
      </c>
    </row>
    <row r="1484" spans="1:4">
      <c r="A1484">
        <f>ContactsTable[[#This Row],[FULL NAME (FIRST, LAST)]]</f>
        <v>0</v>
      </c>
      <c r="B1484">
        <f>ContactsTable[[#This Row],[Organizations (DropDown)]]</f>
        <v>0</v>
      </c>
      <c r="C1484" t="str" cm="1">
        <f t="array" ref="C1484">IF(Interactions!F3687 = "", "", IFERROR(_xlfn.TEXTJOIN(",", TRUE, _xlfn._xlws.FILTER($A$5:$A$2214, $B$5:$B$2214 = Interactions!F3687)), "No Contacts"))</f>
        <v/>
      </c>
      <c r="D1484" t="str" cm="1">
        <f t="array" ref="D1484">IF($C1484&lt;&gt;"", _xlfn.TEXTSPLIT($C1484, ","), "")</f>
        <v/>
      </c>
    </row>
    <row r="1485" spans="1:4">
      <c r="A1485">
        <f>ContactsTable[[#This Row],[FULL NAME (FIRST, LAST)]]</f>
        <v>0</v>
      </c>
      <c r="B1485">
        <f>ContactsTable[[#This Row],[Organizations (DropDown)]]</f>
        <v>0</v>
      </c>
      <c r="C1485" t="str" cm="1">
        <f t="array" ref="C1485">IF(Interactions!F3688 = "", "", IFERROR(_xlfn.TEXTJOIN(",", TRUE, _xlfn._xlws.FILTER($A$5:$A$2214, $B$5:$B$2214 = Interactions!F3688)), "No Contacts"))</f>
        <v/>
      </c>
      <c r="D1485" t="str" cm="1">
        <f t="array" ref="D1485">IF($C1485&lt;&gt;"", _xlfn.TEXTSPLIT($C1485, ","), "")</f>
        <v/>
      </c>
    </row>
    <row r="1486" spans="1:4">
      <c r="A1486">
        <f>ContactsTable[[#This Row],[FULL NAME (FIRST, LAST)]]</f>
        <v>0</v>
      </c>
      <c r="B1486">
        <f>ContactsTable[[#This Row],[Organizations (DropDown)]]</f>
        <v>0</v>
      </c>
      <c r="C1486" t="str" cm="1">
        <f t="array" ref="C1486">IF(Interactions!F3689 = "", "", IFERROR(_xlfn.TEXTJOIN(",", TRUE, _xlfn._xlws.FILTER($A$5:$A$2214, $B$5:$B$2214 = Interactions!F3689)), "No Contacts"))</f>
        <v/>
      </c>
      <c r="D1486" t="str" cm="1">
        <f t="array" ref="D1486">IF($C1486&lt;&gt;"", _xlfn.TEXTSPLIT($C1486, ","), "")</f>
        <v/>
      </c>
    </row>
    <row r="1487" spans="1:4">
      <c r="A1487">
        <f>ContactsTable[[#This Row],[FULL NAME (FIRST, LAST)]]</f>
        <v>0</v>
      </c>
      <c r="B1487">
        <f>ContactsTable[[#This Row],[Organizations (DropDown)]]</f>
        <v>0</v>
      </c>
      <c r="C1487" t="str" cm="1">
        <f t="array" ref="C1487">IF(Interactions!F3690 = "", "", IFERROR(_xlfn.TEXTJOIN(",", TRUE, _xlfn._xlws.FILTER($A$5:$A$2214, $B$5:$B$2214 = Interactions!F3690)), "No Contacts"))</f>
        <v/>
      </c>
      <c r="D1487" t="str" cm="1">
        <f t="array" ref="D1487">IF($C1487&lt;&gt;"", _xlfn.TEXTSPLIT($C1487, ","), "")</f>
        <v/>
      </c>
    </row>
    <row r="1488" spans="1:4">
      <c r="A1488">
        <f>ContactsTable[[#This Row],[FULL NAME (FIRST, LAST)]]</f>
        <v>0</v>
      </c>
      <c r="B1488">
        <f>ContactsTable[[#This Row],[Organizations (DropDown)]]</f>
        <v>0</v>
      </c>
      <c r="C1488" t="str" cm="1">
        <f t="array" ref="C1488">IF(Interactions!F3691 = "", "", IFERROR(_xlfn.TEXTJOIN(",", TRUE, _xlfn._xlws.FILTER($A$5:$A$2214, $B$5:$B$2214 = Interactions!F3691)), "No Contacts"))</f>
        <v/>
      </c>
      <c r="D1488" t="str" cm="1">
        <f t="array" ref="D1488">IF($C1488&lt;&gt;"", _xlfn.TEXTSPLIT($C1488, ","), "")</f>
        <v/>
      </c>
    </row>
    <row r="1489" spans="1:4">
      <c r="A1489">
        <f>ContactsTable[[#This Row],[FULL NAME (FIRST, LAST)]]</f>
        <v>0</v>
      </c>
      <c r="B1489">
        <f>ContactsTable[[#This Row],[Organizations (DropDown)]]</f>
        <v>0</v>
      </c>
      <c r="C1489" t="str" cm="1">
        <f t="array" ref="C1489">IF(Interactions!F3692 = "", "", IFERROR(_xlfn.TEXTJOIN(",", TRUE, _xlfn._xlws.FILTER($A$5:$A$2214, $B$5:$B$2214 = Interactions!F3692)), "No Contacts"))</f>
        <v/>
      </c>
      <c r="D1489" t="str" cm="1">
        <f t="array" ref="D1489">IF($C1489&lt;&gt;"", _xlfn.TEXTSPLIT($C1489, ","), "")</f>
        <v/>
      </c>
    </row>
    <row r="1490" spans="1:4">
      <c r="A1490">
        <f>ContactsTable[[#This Row],[FULL NAME (FIRST, LAST)]]</f>
        <v>0</v>
      </c>
      <c r="B1490">
        <f>ContactsTable[[#This Row],[Organizations (DropDown)]]</f>
        <v>0</v>
      </c>
      <c r="C1490" t="str" cm="1">
        <f t="array" ref="C1490">IF(Interactions!F3693 = "", "", IFERROR(_xlfn.TEXTJOIN(",", TRUE, _xlfn._xlws.FILTER($A$5:$A$2214, $B$5:$B$2214 = Interactions!F3693)), "No Contacts"))</f>
        <v/>
      </c>
      <c r="D1490" t="str" cm="1">
        <f t="array" ref="D1490">IF($C1490&lt;&gt;"", _xlfn.TEXTSPLIT($C1490, ","), "")</f>
        <v/>
      </c>
    </row>
    <row r="1491" spans="1:4">
      <c r="A1491">
        <f>ContactsTable[[#This Row],[FULL NAME (FIRST, LAST)]]</f>
        <v>0</v>
      </c>
      <c r="B1491">
        <f>ContactsTable[[#This Row],[Organizations (DropDown)]]</f>
        <v>0</v>
      </c>
      <c r="C1491" t="str" cm="1">
        <f t="array" ref="C1491">IF(Interactions!F3694 = "", "", IFERROR(_xlfn.TEXTJOIN(",", TRUE, _xlfn._xlws.FILTER($A$5:$A$2214, $B$5:$B$2214 = Interactions!F3694)), "No Contacts"))</f>
        <v/>
      </c>
      <c r="D1491" t="str" cm="1">
        <f t="array" ref="D1491">IF($C1491&lt;&gt;"", _xlfn.TEXTSPLIT($C1491, ","), "")</f>
        <v/>
      </c>
    </row>
    <row r="1492" spans="1:4">
      <c r="A1492">
        <f>ContactsTable[[#This Row],[FULL NAME (FIRST, LAST)]]</f>
        <v>0</v>
      </c>
      <c r="B1492">
        <f>ContactsTable[[#This Row],[Organizations (DropDown)]]</f>
        <v>0</v>
      </c>
      <c r="C1492" t="str" cm="1">
        <f t="array" ref="C1492">IF(Interactions!F3695 = "", "", IFERROR(_xlfn.TEXTJOIN(",", TRUE, _xlfn._xlws.FILTER($A$5:$A$2214, $B$5:$B$2214 = Interactions!F3695)), "No Contacts"))</f>
        <v/>
      </c>
      <c r="D1492" t="str" cm="1">
        <f t="array" ref="D1492">IF($C1492&lt;&gt;"", _xlfn.TEXTSPLIT($C1492, ","), "")</f>
        <v/>
      </c>
    </row>
    <row r="1493" spans="1:4">
      <c r="A1493">
        <f>ContactsTable[[#This Row],[FULL NAME (FIRST, LAST)]]</f>
        <v>0</v>
      </c>
      <c r="B1493">
        <f>ContactsTable[[#This Row],[Organizations (DropDown)]]</f>
        <v>0</v>
      </c>
      <c r="C1493" t="str" cm="1">
        <f t="array" ref="C1493">IF(Interactions!F3696 = "", "", IFERROR(_xlfn.TEXTJOIN(",", TRUE, _xlfn._xlws.FILTER($A$5:$A$2214, $B$5:$B$2214 = Interactions!F3696)), "No Contacts"))</f>
        <v/>
      </c>
      <c r="D1493" t="str" cm="1">
        <f t="array" ref="D1493">IF($C1493&lt;&gt;"", _xlfn.TEXTSPLIT($C1493, ","), "")</f>
        <v/>
      </c>
    </row>
    <row r="1494" spans="1:4">
      <c r="A1494">
        <f>ContactsTable[[#This Row],[FULL NAME (FIRST, LAST)]]</f>
        <v>0</v>
      </c>
      <c r="B1494">
        <f>ContactsTable[[#This Row],[Organizations (DropDown)]]</f>
        <v>0</v>
      </c>
      <c r="C1494" t="str" cm="1">
        <f t="array" ref="C1494">IF(Interactions!F3697 = "", "", IFERROR(_xlfn.TEXTJOIN(",", TRUE, _xlfn._xlws.FILTER($A$5:$A$2214, $B$5:$B$2214 = Interactions!F3697)), "No Contacts"))</f>
        <v/>
      </c>
      <c r="D1494" t="str" cm="1">
        <f t="array" ref="D1494">IF($C1494&lt;&gt;"", _xlfn.TEXTSPLIT($C1494, ","), "")</f>
        <v/>
      </c>
    </row>
    <row r="1495" spans="1:4">
      <c r="A1495">
        <f>ContactsTable[[#This Row],[FULL NAME (FIRST, LAST)]]</f>
        <v>0</v>
      </c>
      <c r="B1495">
        <f>ContactsTable[[#This Row],[Organizations (DropDown)]]</f>
        <v>0</v>
      </c>
      <c r="C1495" t="str" cm="1">
        <f t="array" ref="C1495">IF(Interactions!F3698 = "", "", IFERROR(_xlfn.TEXTJOIN(",", TRUE, _xlfn._xlws.FILTER($A$5:$A$2214, $B$5:$B$2214 = Interactions!F3698)), "No Contacts"))</f>
        <v/>
      </c>
      <c r="D1495" t="str" cm="1">
        <f t="array" ref="D1495">IF($C1495&lt;&gt;"", _xlfn.TEXTSPLIT($C1495, ","), "")</f>
        <v/>
      </c>
    </row>
    <row r="1496" spans="1:4">
      <c r="A1496">
        <f>ContactsTable[[#This Row],[FULL NAME (FIRST, LAST)]]</f>
        <v>0</v>
      </c>
      <c r="B1496">
        <f>ContactsTable[[#This Row],[Organizations (DropDown)]]</f>
        <v>0</v>
      </c>
      <c r="C1496" t="str" cm="1">
        <f t="array" ref="C1496">IF(Interactions!F3699 = "", "", IFERROR(_xlfn.TEXTJOIN(",", TRUE, _xlfn._xlws.FILTER($A$5:$A$2214, $B$5:$B$2214 = Interactions!F3699)), "No Contacts"))</f>
        <v/>
      </c>
      <c r="D1496" t="str" cm="1">
        <f t="array" ref="D1496">IF($C1496&lt;&gt;"", _xlfn.TEXTSPLIT($C1496, ","), "")</f>
        <v/>
      </c>
    </row>
    <row r="1497" spans="1:4">
      <c r="A1497">
        <f>ContactsTable[[#This Row],[FULL NAME (FIRST, LAST)]]</f>
        <v>0</v>
      </c>
      <c r="B1497">
        <f>ContactsTable[[#This Row],[Organizations (DropDown)]]</f>
        <v>0</v>
      </c>
      <c r="C1497" t="str" cm="1">
        <f t="array" ref="C1497">IF(Interactions!F3700 = "", "", IFERROR(_xlfn.TEXTJOIN(",", TRUE, _xlfn._xlws.FILTER($A$5:$A$2214, $B$5:$B$2214 = Interactions!F3700)), "No Contacts"))</f>
        <v/>
      </c>
      <c r="D1497" t="str" cm="1">
        <f t="array" ref="D1497">IF($C1497&lt;&gt;"", _xlfn.TEXTSPLIT($C1497, ","), "")</f>
        <v/>
      </c>
    </row>
    <row r="1498" spans="1:4">
      <c r="A1498">
        <f>ContactsTable[[#This Row],[FULL NAME (FIRST, LAST)]]</f>
        <v>0</v>
      </c>
      <c r="B1498">
        <f>ContactsTable[[#This Row],[Organizations (DropDown)]]</f>
        <v>0</v>
      </c>
      <c r="C1498" t="str" cm="1">
        <f t="array" ref="C1498">IF(Interactions!F3701 = "", "", IFERROR(_xlfn.TEXTJOIN(",", TRUE, _xlfn._xlws.FILTER($A$5:$A$2214, $B$5:$B$2214 = Interactions!F3701)), "No Contacts"))</f>
        <v/>
      </c>
      <c r="D1498" t="str" cm="1">
        <f t="array" ref="D1498">IF($C1498&lt;&gt;"", _xlfn.TEXTSPLIT($C1498, ","), "")</f>
        <v/>
      </c>
    </row>
    <row r="1499" spans="1:4">
      <c r="A1499">
        <f>ContactsTable[[#This Row],[FULL NAME (FIRST, LAST)]]</f>
        <v>0</v>
      </c>
      <c r="B1499">
        <f>ContactsTable[[#This Row],[Organizations (DropDown)]]</f>
        <v>0</v>
      </c>
      <c r="C1499" t="str" cm="1">
        <f t="array" ref="C1499">IF(Interactions!F3702 = "", "", IFERROR(_xlfn.TEXTJOIN(",", TRUE, _xlfn._xlws.FILTER($A$5:$A$2214, $B$5:$B$2214 = Interactions!F3702)), "No Contacts"))</f>
        <v/>
      </c>
      <c r="D1499" t="str" cm="1">
        <f t="array" ref="D1499">IF($C1499&lt;&gt;"", _xlfn.TEXTSPLIT($C1499, ","), "")</f>
        <v/>
      </c>
    </row>
    <row r="1500" spans="1:4">
      <c r="A1500">
        <f>ContactsTable[[#This Row],[FULL NAME (FIRST, LAST)]]</f>
        <v>0</v>
      </c>
      <c r="B1500">
        <f>ContactsTable[[#This Row],[Organizations (DropDown)]]</f>
        <v>0</v>
      </c>
      <c r="C1500" t="str" cm="1">
        <f t="array" ref="C1500">IF(Interactions!F3703 = "", "", IFERROR(_xlfn.TEXTJOIN(",", TRUE, _xlfn._xlws.FILTER($A$5:$A$2214, $B$5:$B$2214 = Interactions!F3703)), "No Contacts"))</f>
        <v/>
      </c>
      <c r="D1500" t="str" cm="1">
        <f t="array" ref="D1500">IF($C1500&lt;&gt;"", _xlfn.TEXTSPLIT($C1500, ","), "")</f>
        <v/>
      </c>
    </row>
    <row r="1501" spans="1:4">
      <c r="A1501">
        <f>ContactsTable[[#This Row],[FULL NAME (FIRST, LAST)]]</f>
        <v>0</v>
      </c>
      <c r="B1501">
        <f>ContactsTable[[#This Row],[Organizations (DropDown)]]</f>
        <v>0</v>
      </c>
      <c r="C1501" t="str" cm="1">
        <f t="array" ref="C1501">IF(Interactions!F3704 = "", "", IFERROR(_xlfn.TEXTJOIN(",", TRUE, _xlfn._xlws.FILTER($A$5:$A$2214, $B$5:$B$2214 = Interactions!F3704)), "No Contacts"))</f>
        <v/>
      </c>
      <c r="D1501" t="str" cm="1">
        <f t="array" ref="D1501">IF($C1501&lt;&gt;"", _xlfn.TEXTSPLIT($C1501, ","), "")</f>
        <v/>
      </c>
    </row>
    <row r="1502" spans="1:4">
      <c r="A1502">
        <f>ContactsTable[[#This Row],[FULL NAME (FIRST, LAST)]]</f>
        <v>0</v>
      </c>
      <c r="B1502">
        <f>ContactsTable[[#This Row],[Organizations (DropDown)]]</f>
        <v>0</v>
      </c>
      <c r="C1502" t="str" cm="1">
        <f t="array" ref="C1502">IF(Interactions!F3705 = "", "", IFERROR(_xlfn.TEXTJOIN(",", TRUE, _xlfn._xlws.FILTER($A$5:$A$2214, $B$5:$B$2214 = Interactions!F3705)), "No Contacts"))</f>
        <v/>
      </c>
      <c r="D1502" t="str" cm="1">
        <f t="array" ref="D1502">IF($C1502&lt;&gt;"", _xlfn.TEXTSPLIT($C1502, ","), "")</f>
        <v/>
      </c>
    </row>
    <row r="1503" spans="1:4">
      <c r="A1503">
        <f>ContactsTable[[#This Row],[FULL NAME (FIRST, LAST)]]</f>
        <v>0</v>
      </c>
      <c r="B1503">
        <f>ContactsTable[[#This Row],[Organizations (DropDown)]]</f>
        <v>0</v>
      </c>
      <c r="C1503" t="str" cm="1">
        <f t="array" ref="C1503">IF(Interactions!F3706 = "", "", IFERROR(_xlfn.TEXTJOIN(",", TRUE, _xlfn._xlws.FILTER($A$5:$A$2214, $B$5:$B$2214 = Interactions!F3706)), "No Contacts"))</f>
        <v/>
      </c>
      <c r="D1503" t="str" cm="1">
        <f t="array" ref="D1503">IF($C1503&lt;&gt;"", _xlfn.TEXTSPLIT($C1503, ","), "")</f>
        <v/>
      </c>
    </row>
    <row r="1504" spans="1:4">
      <c r="A1504">
        <f>ContactsTable[[#This Row],[FULL NAME (FIRST, LAST)]]</f>
        <v>0</v>
      </c>
      <c r="B1504">
        <f>ContactsTable[[#This Row],[Organizations (DropDown)]]</f>
        <v>0</v>
      </c>
      <c r="C1504" t="str" cm="1">
        <f t="array" ref="C1504">IF(Interactions!F3707 = "", "", IFERROR(_xlfn.TEXTJOIN(",", TRUE, _xlfn._xlws.FILTER($A$5:$A$2214, $B$5:$B$2214 = Interactions!F3707)), "No Contacts"))</f>
        <v/>
      </c>
      <c r="D1504" t="str" cm="1">
        <f t="array" ref="D1504">IF($C1504&lt;&gt;"", _xlfn.TEXTSPLIT($C1504, ","), "")</f>
        <v/>
      </c>
    </row>
    <row r="1505" spans="1:4">
      <c r="A1505">
        <f>ContactsTable[[#This Row],[FULL NAME (FIRST, LAST)]]</f>
        <v>0</v>
      </c>
      <c r="B1505">
        <f>ContactsTable[[#This Row],[Organizations (DropDown)]]</f>
        <v>0</v>
      </c>
      <c r="C1505" t="str" cm="1">
        <f t="array" ref="C1505">IF(Interactions!F3708 = "", "", IFERROR(_xlfn.TEXTJOIN(",", TRUE, _xlfn._xlws.FILTER($A$5:$A$2214, $B$5:$B$2214 = Interactions!F3708)), "No Contacts"))</f>
        <v/>
      </c>
      <c r="D1505" t="str" cm="1">
        <f t="array" ref="D1505">IF($C1505&lt;&gt;"", _xlfn.TEXTSPLIT($C1505, ","), "")</f>
        <v/>
      </c>
    </row>
    <row r="1506" spans="1:4">
      <c r="A1506">
        <f>ContactsTable[[#This Row],[FULL NAME (FIRST, LAST)]]</f>
        <v>0</v>
      </c>
      <c r="B1506">
        <f>ContactsTable[[#This Row],[Organizations (DropDown)]]</f>
        <v>0</v>
      </c>
      <c r="C1506" t="str" cm="1">
        <f t="array" ref="C1506">IF(Interactions!F3709 = "", "", IFERROR(_xlfn.TEXTJOIN(",", TRUE, _xlfn._xlws.FILTER($A$5:$A$2214, $B$5:$B$2214 = Interactions!F3709)), "No Contacts"))</f>
        <v/>
      </c>
      <c r="D1506" t="str" cm="1">
        <f t="array" ref="D1506">IF($C1506&lt;&gt;"", _xlfn.TEXTSPLIT($C1506, ","), "")</f>
        <v/>
      </c>
    </row>
    <row r="1507" spans="1:4">
      <c r="A1507">
        <f>ContactsTable[[#This Row],[FULL NAME (FIRST, LAST)]]</f>
        <v>0</v>
      </c>
      <c r="B1507">
        <f>ContactsTable[[#This Row],[Organizations (DropDown)]]</f>
        <v>0</v>
      </c>
      <c r="C1507" t="str" cm="1">
        <f t="array" ref="C1507">IF(Interactions!F3710 = "", "", IFERROR(_xlfn.TEXTJOIN(",", TRUE, _xlfn._xlws.FILTER($A$5:$A$2214, $B$5:$B$2214 = Interactions!F3710)), "No Contacts"))</f>
        <v/>
      </c>
      <c r="D1507" t="str" cm="1">
        <f t="array" ref="D1507">IF($C1507&lt;&gt;"", _xlfn.TEXTSPLIT($C1507, ","), "")</f>
        <v/>
      </c>
    </row>
    <row r="1508" spans="1:4">
      <c r="A1508">
        <f>ContactsTable[[#This Row],[FULL NAME (FIRST, LAST)]]</f>
        <v>0</v>
      </c>
      <c r="B1508">
        <f>ContactsTable[[#This Row],[Organizations (DropDown)]]</f>
        <v>0</v>
      </c>
      <c r="C1508" t="str" cm="1">
        <f t="array" ref="C1508">IF(Interactions!F3711 = "", "", IFERROR(_xlfn.TEXTJOIN(",", TRUE, _xlfn._xlws.FILTER($A$5:$A$2214, $B$5:$B$2214 = Interactions!F3711)), "No Contacts"))</f>
        <v/>
      </c>
      <c r="D1508" t="str" cm="1">
        <f t="array" ref="D1508">IF($C1508&lt;&gt;"", _xlfn.TEXTSPLIT($C1508, ","), "")</f>
        <v/>
      </c>
    </row>
    <row r="1509" spans="1:4">
      <c r="A1509">
        <f>ContactsTable[[#This Row],[FULL NAME (FIRST, LAST)]]</f>
        <v>0</v>
      </c>
      <c r="B1509">
        <f>ContactsTable[[#This Row],[Organizations (DropDown)]]</f>
        <v>0</v>
      </c>
      <c r="C1509" t="str" cm="1">
        <f t="array" ref="C1509">IF(Interactions!F3712 = "", "", IFERROR(_xlfn.TEXTJOIN(",", TRUE, _xlfn._xlws.FILTER($A$5:$A$2214, $B$5:$B$2214 = Interactions!F3712)), "No Contacts"))</f>
        <v/>
      </c>
      <c r="D1509" t="str" cm="1">
        <f t="array" ref="D1509">IF($C1509&lt;&gt;"", _xlfn.TEXTSPLIT($C1509, ","), "")</f>
        <v/>
      </c>
    </row>
    <row r="1510" spans="1:4">
      <c r="A1510">
        <f>ContactsTable[[#This Row],[FULL NAME (FIRST, LAST)]]</f>
        <v>0</v>
      </c>
      <c r="B1510">
        <f>ContactsTable[[#This Row],[Organizations (DropDown)]]</f>
        <v>0</v>
      </c>
      <c r="C1510" t="str" cm="1">
        <f t="array" ref="C1510">IF(Interactions!F3713 = "", "", IFERROR(_xlfn.TEXTJOIN(",", TRUE, _xlfn._xlws.FILTER($A$5:$A$2214, $B$5:$B$2214 = Interactions!F3713)), "No Contacts"))</f>
        <v/>
      </c>
      <c r="D1510" t="str" cm="1">
        <f t="array" ref="D1510">IF($C1510&lt;&gt;"", _xlfn.TEXTSPLIT($C1510, ","), "")</f>
        <v/>
      </c>
    </row>
    <row r="1511" spans="1:4">
      <c r="A1511">
        <f>ContactsTable[[#This Row],[FULL NAME (FIRST, LAST)]]</f>
        <v>0</v>
      </c>
      <c r="B1511">
        <f>ContactsTable[[#This Row],[Organizations (DropDown)]]</f>
        <v>0</v>
      </c>
      <c r="C1511" t="str" cm="1">
        <f t="array" ref="C1511">IF(Interactions!F3714 = "", "", IFERROR(_xlfn.TEXTJOIN(",", TRUE, _xlfn._xlws.FILTER($A$5:$A$2214, $B$5:$B$2214 = Interactions!F3714)), "No Contacts"))</f>
        <v/>
      </c>
      <c r="D1511" t="str" cm="1">
        <f t="array" ref="D1511">IF($C1511&lt;&gt;"", _xlfn.TEXTSPLIT($C1511, ","), "")</f>
        <v/>
      </c>
    </row>
    <row r="1512" spans="1:4">
      <c r="A1512">
        <f>ContactsTable[[#This Row],[FULL NAME (FIRST, LAST)]]</f>
        <v>0</v>
      </c>
      <c r="B1512">
        <f>ContactsTable[[#This Row],[Organizations (DropDown)]]</f>
        <v>0</v>
      </c>
      <c r="C1512" t="str" cm="1">
        <f t="array" ref="C1512">IF(Interactions!F3715 = "", "", IFERROR(_xlfn.TEXTJOIN(",", TRUE, _xlfn._xlws.FILTER($A$5:$A$2214, $B$5:$B$2214 = Interactions!F3715)), "No Contacts"))</f>
        <v/>
      </c>
      <c r="D1512" t="str" cm="1">
        <f t="array" ref="D1512">IF($C1512&lt;&gt;"", _xlfn.TEXTSPLIT($C1512, ","), "")</f>
        <v/>
      </c>
    </row>
    <row r="1513" spans="1:4">
      <c r="A1513">
        <f>ContactsTable[[#This Row],[FULL NAME (FIRST, LAST)]]</f>
        <v>0</v>
      </c>
      <c r="B1513">
        <f>ContactsTable[[#This Row],[Organizations (DropDown)]]</f>
        <v>0</v>
      </c>
      <c r="C1513" t="str" cm="1">
        <f t="array" ref="C1513">IF(Interactions!F3716 = "", "", IFERROR(_xlfn.TEXTJOIN(",", TRUE, _xlfn._xlws.FILTER($A$5:$A$2214, $B$5:$B$2214 = Interactions!F3716)), "No Contacts"))</f>
        <v/>
      </c>
      <c r="D1513" t="str" cm="1">
        <f t="array" ref="D1513">IF($C1513&lt;&gt;"", _xlfn.TEXTSPLIT($C1513, ","), "")</f>
        <v/>
      </c>
    </row>
    <row r="1514" spans="1:4">
      <c r="A1514">
        <f>ContactsTable[[#This Row],[FULL NAME (FIRST, LAST)]]</f>
        <v>0</v>
      </c>
      <c r="B1514">
        <f>ContactsTable[[#This Row],[Organizations (DropDown)]]</f>
        <v>0</v>
      </c>
      <c r="C1514" t="str" cm="1">
        <f t="array" ref="C1514">IF(Interactions!F3717 = "", "", IFERROR(_xlfn.TEXTJOIN(",", TRUE, _xlfn._xlws.FILTER($A$5:$A$2214, $B$5:$B$2214 = Interactions!F3717)), "No Contacts"))</f>
        <v/>
      </c>
      <c r="D1514" t="str" cm="1">
        <f t="array" ref="D1514">IF($C1514&lt;&gt;"", _xlfn.TEXTSPLIT($C1514, ","), "")</f>
        <v/>
      </c>
    </row>
    <row r="1515" spans="1:4">
      <c r="A1515">
        <f>ContactsTable[[#This Row],[FULL NAME (FIRST, LAST)]]</f>
        <v>0</v>
      </c>
      <c r="B1515">
        <f>ContactsTable[[#This Row],[Organizations (DropDown)]]</f>
        <v>0</v>
      </c>
      <c r="C1515" t="str" cm="1">
        <f t="array" ref="C1515">IF(Interactions!F3718 = "", "", IFERROR(_xlfn.TEXTJOIN(",", TRUE, _xlfn._xlws.FILTER($A$5:$A$2214, $B$5:$B$2214 = Interactions!F3718)), "No Contacts"))</f>
        <v/>
      </c>
      <c r="D1515" t="str" cm="1">
        <f t="array" ref="D1515">IF($C1515&lt;&gt;"", _xlfn.TEXTSPLIT($C1515, ","), "")</f>
        <v/>
      </c>
    </row>
    <row r="1516" spans="1:4">
      <c r="A1516">
        <f>ContactsTable[[#This Row],[FULL NAME (FIRST, LAST)]]</f>
        <v>0</v>
      </c>
      <c r="B1516">
        <f>ContactsTable[[#This Row],[Organizations (DropDown)]]</f>
        <v>0</v>
      </c>
      <c r="C1516" t="str" cm="1">
        <f t="array" ref="C1516">IF(Interactions!F3719 = "", "", IFERROR(_xlfn.TEXTJOIN(",", TRUE, _xlfn._xlws.FILTER($A$5:$A$2214, $B$5:$B$2214 = Interactions!F3719)), "No Contacts"))</f>
        <v/>
      </c>
      <c r="D1516" t="str" cm="1">
        <f t="array" ref="D1516">IF($C1516&lt;&gt;"", _xlfn.TEXTSPLIT($C1516, ","), "")</f>
        <v/>
      </c>
    </row>
    <row r="1517" spans="1:4">
      <c r="A1517">
        <f>ContactsTable[[#This Row],[FULL NAME (FIRST, LAST)]]</f>
        <v>0</v>
      </c>
      <c r="B1517">
        <f>ContactsTable[[#This Row],[Organizations (DropDown)]]</f>
        <v>0</v>
      </c>
      <c r="C1517" t="str" cm="1">
        <f t="array" ref="C1517">IF(Interactions!F3720 = "", "", IFERROR(_xlfn.TEXTJOIN(",", TRUE, _xlfn._xlws.FILTER($A$5:$A$2214, $B$5:$B$2214 = Interactions!F3720)), "No Contacts"))</f>
        <v/>
      </c>
      <c r="D1517" t="str" cm="1">
        <f t="array" ref="D1517">IF($C1517&lt;&gt;"", _xlfn.TEXTSPLIT($C1517, ","), "")</f>
        <v/>
      </c>
    </row>
    <row r="1518" spans="1:4">
      <c r="A1518">
        <f>ContactsTable[[#This Row],[FULL NAME (FIRST, LAST)]]</f>
        <v>0</v>
      </c>
      <c r="B1518">
        <f>ContactsTable[[#This Row],[Organizations (DropDown)]]</f>
        <v>0</v>
      </c>
      <c r="C1518" t="str" cm="1">
        <f t="array" ref="C1518">IF(Interactions!F3721 = "", "", IFERROR(_xlfn.TEXTJOIN(",", TRUE, _xlfn._xlws.FILTER($A$5:$A$2214, $B$5:$B$2214 = Interactions!F3721)), "No Contacts"))</f>
        <v/>
      </c>
      <c r="D1518" t="str" cm="1">
        <f t="array" ref="D1518">IF($C1518&lt;&gt;"", _xlfn.TEXTSPLIT($C1518, ","), "")</f>
        <v/>
      </c>
    </row>
    <row r="1519" spans="1:4">
      <c r="A1519">
        <f>ContactsTable[[#This Row],[FULL NAME (FIRST, LAST)]]</f>
        <v>0</v>
      </c>
      <c r="B1519">
        <f>ContactsTable[[#This Row],[Organizations (DropDown)]]</f>
        <v>0</v>
      </c>
      <c r="C1519" t="str" cm="1">
        <f t="array" ref="C1519">IF(Interactions!F3722 = "", "", IFERROR(_xlfn.TEXTJOIN(",", TRUE, _xlfn._xlws.FILTER($A$5:$A$2214, $B$5:$B$2214 = Interactions!F3722)), "No Contacts"))</f>
        <v/>
      </c>
      <c r="D1519" t="str" cm="1">
        <f t="array" ref="D1519">IF($C1519&lt;&gt;"", _xlfn.TEXTSPLIT($C1519, ","), "")</f>
        <v/>
      </c>
    </row>
    <row r="1520" spans="1:4">
      <c r="A1520">
        <f>ContactsTable[[#This Row],[FULL NAME (FIRST, LAST)]]</f>
        <v>0</v>
      </c>
      <c r="B1520">
        <f>ContactsTable[[#This Row],[Organizations (DropDown)]]</f>
        <v>0</v>
      </c>
      <c r="C1520" t="str" cm="1">
        <f t="array" ref="C1520">IF(Interactions!F3723 = "", "", IFERROR(_xlfn.TEXTJOIN(",", TRUE, _xlfn._xlws.FILTER($A$5:$A$2214, $B$5:$B$2214 = Interactions!F3723)), "No Contacts"))</f>
        <v/>
      </c>
      <c r="D1520" t="str" cm="1">
        <f t="array" ref="D1520">IF($C1520&lt;&gt;"", _xlfn.TEXTSPLIT($C1520, ","), "")</f>
        <v/>
      </c>
    </row>
    <row r="1521" spans="1:4">
      <c r="A1521">
        <f>ContactsTable[[#This Row],[FULL NAME (FIRST, LAST)]]</f>
        <v>0</v>
      </c>
      <c r="B1521">
        <f>ContactsTable[[#This Row],[Organizations (DropDown)]]</f>
        <v>0</v>
      </c>
      <c r="C1521" t="str" cm="1">
        <f t="array" ref="C1521">IF(Interactions!F3724 = "", "", IFERROR(_xlfn.TEXTJOIN(",", TRUE, _xlfn._xlws.FILTER($A$5:$A$2214, $B$5:$B$2214 = Interactions!F3724)), "No Contacts"))</f>
        <v/>
      </c>
      <c r="D1521" t="str" cm="1">
        <f t="array" ref="D1521">IF($C1521&lt;&gt;"", _xlfn.TEXTSPLIT($C1521, ","), "")</f>
        <v/>
      </c>
    </row>
    <row r="1522" spans="1:4">
      <c r="A1522">
        <f>ContactsTable[[#This Row],[FULL NAME (FIRST, LAST)]]</f>
        <v>0</v>
      </c>
      <c r="B1522">
        <f>ContactsTable[[#This Row],[Organizations (DropDown)]]</f>
        <v>0</v>
      </c>
      <c r="C1522" t="str" cm="1">
        <f t="array" ref="C1522">IF(Interactions!F3725 = "", "", IFERROR(_xlfn.TEXTJOIN(",", TRUE, _xlfn._xlws.FILTER($A$5:$A$2214, $B$5:$B$2214 = Interactions!F3725)), "No Contacts"))</f>
        <v/>
      </c>
      <c r="D1522" t="str" cm="1">
        <f t="array" ref="D1522">IF($C1522&lt;&gt;"", _xlfn.TEXTSPLIT($C1522, ","), "")</f>
        <v/>
      </c>
    </row>
    <row r="1523" spans="1:4">
      <c r="A1523">
        <f>ContactsTable[[#This Row],[FULL NAME (FIRST, LAST)]]</f>
        <v>0</v>
      </c>
      <c r="B1523">
        <f>ContactsTable[[#This Row],[Organizations (DropDown)]]</f>
        <v>0</v>
      </c>
      <c r="C1523" t="str" cm="1">
        <f t="array" ref="C1523">IF(Interactions!F3726 = "", "", IFERROR(_xlfn.TEXTJOIN(",", TRUE, _xlfn._xlws.FILTER($A$5:$A$2214, $B$5:$B$2214 = Interactions!F3726)), "No Contacts"))</f>
        <v/>
      </c>
      <c r="D1523" t="str" cm="1">
        <f t="array" ref="D1523">IF($C1523&lt;&gt;"", _xlfn.TEXTSPLIT($C1523, ","), "")</f>
        <v/>
      </c>
    </row>
    <row r="1524" spans="1:4">
      <c r="A1524">
        <f>ContactsTable[[#This Row],[FULL NAME (FIRST, LAST)]]</f>
        <v>0</v>
      </c>
      <c r="B1524">
        <f>ContactsTable[[#This Row],[Organizations (DropDown)]]</f>
        <v>0</v>
      </c>
      <c r="C1524" t="str" cm="1">
        <f t="array" ref="C1524">IF(Interactions!F3727 = "", "", IFERROR(_xlfn.TEXTJOIN(",", TRUE, _xlfn._xlws.FILTER($A$5:$A$2214, $B$5:$B$2214 = Interactions!F3727)), "No Contacts"))</f>
        <v/>
      </c>
      <c r="D1524" t="str" cm="1">
        <f t="array" ref="D1524">IF($C1524&lt;&gt;"", _xlfn.TEXTSPLIT($C1524, ","), "")</f>
        <v/>
      </c>
    </row>
    <row r="1525" spans="1:4">
      <c r="A1525">
        <f>ContactsTable[[#This Row],[FULL NAME (FIRST, LAST)]]</f>
        <v>0</v>
      </c>
      <c r="B1525">
        <f>ContactsTable[[#This Row],[Organizations (DropDown)]]</f>
        <v>0</v>
      </c>
      <c r="C1525" t="str" cm="1">
        <f t="array" ref="C1525">IF(Interactions!F3728 = "", "", IFERROR(_xlfn.TEXTJOIN(",", TRUE, _xlfn._xlws.FILTER($A$5:$A$2214, $B$5:$B$2214 = Interactions!F3728)), "No Contacts"))</f>
        <v/>
      </c>
      <c r="D1525" t="str" cm="1">
        <f t="array" ref="D1525">IF($C1525&lt;&gt;"", _xlfn.TEXTSPLIT($C1525, ","), "")</f>
        <v/>
      </c>
    </row>
    <row r="1526" spans="1:4">
      <c r="A1526">
        <f>ContactsTable[[#This Row],[FULL NAME (FIRST, LAST)]]</f>
        <v>0</v>
      </c>
      <c r="B1526">
        <f>ContactsTable[[#This Row],[Organizations (DropDown)]]</f>
        <v>0</v>
      </c>
      <c r="C1526" t="str" cm="1">
        <f t="array" ref="C1526">IF(Interactions!F3729 = "", "", IFERROR(_xlfn.TEXTJOIN(",", TRUE, _xlfn._xlws.FILTER($A$5:$A$2214, $B$5:$B$2214 = Interactions!F3729)), "No Contacts"))</f>
        <v/>
      </c>
      <c r="D1526" t="str" cm="1">
        <f t="array" ref="D1526">IF($C1526&lt;&gt;"", _xlfn.TEXTSPLIT($C1526, ","), "")</f>
        <v/>
      </c>
    </row>
    <row r="1527" spans="1:4">
      <c r="A1527">
        <f>ContactsTable[[#This Row],[FULL NAME (FIRST, LAST)]]</f>
        <v>0</v>
      </c>
      <c r="B1527">
        <f>ContactsTable[[#This Row],[Organizations (DropDown)]]</f>
        <v>0</v>
      </c>
      <c r="C1527" t="str" cm="1">
        <f t="array" ref="C1527">IF(Interactions!F3730 = "", "", IFERROR(_xlfn.TEXTJOIN(",", TRUE, _xlfn._xlws.FILTER($A$5:$A$2214, $B$5:$B$2214 = Interactions!F3730)), "No Contacts"))</f>
        <v/>
      </c>
      <c r="D1527" t="str" cm="1">
        <f t="array" ref="D1527">IF($C1527&lt;&gt;"", _xlfn.TEXTSPLIT($C1527, ","), "")</f>
        <v/>
      </c>
    </row>
    <row r="1528" spans="1:4">
      <c r="A1528">
        <f>ContactsTable[[#This Row],[FULL NAME (FIRST, LAST)]]</f>
        <v>0</v>
      </c>
      <c r="B1528">
        <f>ContactsTable[[#This Row],[Organizations (DropDown)]]</f>
        <v>0</v>
      </c>
      <c r="C1528" t="str" cm="1">
        <f t="array" ref="C1528">IF(Interactions!F3731 = "", "", IFERROR(_xlfn.TEXTJOIN(",", TRUE, _xlfn._xlws.FILTER($A$5:$A$2214, $B$5:$B$2214 = Interactions!F3731)), "No Contacts"))</f>
        <v/>
      </c>
      <c r="D1528" t="str" cm="1">
        <f t="array" ref="D1528">IF($C1528&lt;&gt;"", _xlfn.TEXTSPLIT($C1528, ","), "")</f>
        <v/>
      </c>
    </row>
    <row r="1529" spans="1:4">
      <c r="A1529">
        <f>ContactsTable[[#This Row],[FULL NAME (FIRST, LAST)]]</f>
        <v>0</v>
      </c>
      <c r="B1529">
        <f>ContactsTable[[#This Row],[Organizations (DropDown)]]</f>
        <v>0</v>
      </c>
      <c r="C1529" t="str" cm="1">
        <f t="array" ref="C1529">IF(Interactions!F3732 = "", "", IFERROR(_xlfn.TEXTJOIN(",", TRUE, _xlfn._xlws.FILTER($A$5:$A$2214, $B$5:$B$2214 = Interactions!F3732)), "No Contacts"))</f>
        <v/>
      </c>
      <c r="D1529" t="str" cm="1">
        <f t="array" ref="D1529">IF($C1529&lt;&gt;"", _xlfn.TEXTSPLIT($C1529, ","), "")</f>
        <v/>
      </c>
    </row>
    <row r="1530" spans="1:4">
      <c r="A1530">
        <f>ContactsTable[[#This Row],[FULL NAME (FIRST, LAST)]]</f>
        <v>0</v>
      </c>
      <c r="B1530">
        <f>ContactsTable[[#This Row],[Organizations (DropDown)]]</f>
        <v>0</v>
      </c>
      <c r="C1530" t="str" cm="1">
        <f t="array" ref="C1530">IF(Interactions!F3733 = "", "", IFERROR(_xlfn.TEXTJOIN(",", TRUE, _xlfn._xlws.FILTER($A$5:$A$2214, $B$5:$B$2214 = Interactions!F3733)), "No Contacts"))</f>
        <v/>
      </c>
      <c r="D1530" t="str" cm="1">
        <f t="array" ref="D1530">IF($C1530&lt;&gt;"", _xlfn.TEXTSPLIT($C1530, ","), "")</f>
        <v/>
      </c>
    </row>
    <row r="1531" spans="1:4">
      <c r="A1531">
        <f>ContactsTable[[#This Row],[FULL NAME (FIRST, LAST)]]</f>
        <v>0</v>
      </c>
      <c r="B1531">
        <f>ContactsTable[[#This Row],[Organizations (DropDown)]]</f>
        <v>0</v>
      </c>
      <c r="C1531" t="str" cm="1">
        <f t="array" ref="C1531">IF(Interactions!F3734 = "", "", IFERROR(_xlfn.TEXTJOIN(",", TRUE, _xlfn._xlws.FILTER($A$5:$A$2214, $B$5:$B$2214 = Interactions!F3734)), "No Contacts"))</f>
        <v/>
      </c>
      <c r="D1531" t="str" cm="1">
        <f t="array" ref="D1531">IF($C1531&lt;&gt;"", _xlfn.TEXTSPLIT($C1531, ","), "")</f>
        <v/>
      </c>
    </row>
    <row r="1532" spans="1:4">
      <c r="A1532">
        <f>ContactsTable[[#This Row],[FULL NAME (FIRST, LAST)]]</f>
        <v>0</v>
      </c>
      <c r="B1532">
        <f>ContactsTable[[#This Row],[Organizations (DropDown)]]</f>
        <v>0</v>
      </c>
      <c r="C1532" t="str" cm="1">
        <f t="array" ref="C1532">IF(Interactions!F3735 = "", "", IFERROR(_xlfn.TEXTJOIN(",", TRUE, _xlfn._xlws.FILTER($A$5:$A$2214, $B$5:$B$2214 = Interactions!F3735)), "No Contacts"))</f>
        <v/>
      </c>
      <c r="D1532" t="str" cm="1">
        <f t="array" ref="D1532">IF($C1532&lt;&gt;"", _xlfn.TEXTSPLIT($C1532, ","), "")</f>
        <v/>
      </c>
    </row>
    <row r="1533" spans="1:4">
      <c r="A1533">
        <f>ContactsTable[[#This Row],[FULL NAME (FIRST, LAST)]]</f>
        <v>0</v>
      </c>
      <c r="B1533">
        <f>ContactsTable[[#This Row],[Organizations (DropDown)]]</f>
        <v>0</v>
      </c>
      <c r="C1533" t="str" cm="1">
        <f t="array" ref="C1533">IF(Interactions!F3736 = "", "", IFERROR(_xlfn.TEXTJOIN(",", TRUE, _xlfn._xlws.FILTER($A$5:$A$2214, $B$5:$B$2214 = Interactions!F3736)), "No Contacts"))</f>
        <v/>
      </c>
      <c r="D1533" t="str" cm="1">
        <f t="array" ref="D1533">IF($C1533&lt;&gt;"", _xlfn.TEXTSPLIT($C1533, ","), "")</f>
        <v/>
      </c>
    </row>
    <row r="1534" spans="1:4">
      <c r="A1534">
        <f>ContactsTable[[#This Row],[FULL NAME (FIRST, LAST)]]</f>
        <v>0</v>
      </c>
      <c r="B1534">
        <f>ContactsTable[[#This Row],[Organizations (DropDown)]]</f>
        <v>0</v>
      </c>
      <c r="C1534" t="str" cm="1">
        <f t="array" ref="C1534">IF(Interactions!F3737 = "", "", IFERROR(_xlfn.TEXTJOIN(",", TRUE, _xlfn._xlws.FILTER($A$5:$A$2214, $B$5:$B$2214 = Interactions!F3737)), "No Contacts"))</f>
        <v/>
      </c>
      <c r="D1534" t="str" cm="1">
        <f t="array" ref="D1534">IF($C1534&lt;&gt;"", _xlfn.TEXTSPLIT($C1534, ","), "")</f>
        <v/>
      </c>
    </row>
    <row r="1535" spans="1:4">
      <c r="A1535">
        <f>ContactsTable[[#This Row],[FULL NAME (FIRST, LAST)]]</f>
        <v>0</v>
      </c>
      <c r="B1535">
        <f>ContactsTable[[#This Row],[Organizations (DropDown)]]</f>
        <v>0</v>
      </c>
      <c r="C1535" t="str" cm="1">
        <f t="array" ref="C1535">IF(Interactions!F3738 = "", "", IFERROR(_xlfn.TEXTJOIN(",", TRUE, _xlfn._xlws.FILTER($A$5:$A$2214, $B$5:$B$2214 = Interactions!F3738)), "No Contacts"))</f>
        <v/>
      </c>
      <c r="D1535" t="str" cm="1">
        <f t="array" ref="D1535">IF($C1535&lt;&gt;"", _xlfn.TEXTSPLIT($C1535, ","), "")</f>
        <v/>
      </c>
    </row>
    <row r="1536" spans="1:4">
      <c r="A1536">
        <f>ContactsTable[[#This Row],[FULL NAME (FIRST, LAST)]]</f>
        <v>0</v>
      </c>
      <c r="B1536">
        <f>ContactsTable[[#This Row],[Organizations (DropDown)]]</f>
        <v>0</v>
      </c>
      <c r="C1536" t="str" cm="1">
        <f t="array" ref="C1536">IF(Interactions!F3739 = "", "", IFERROR(_xlfn.TEXTJOIN(",", TRUE, _xlfn._xlws.FILTER($A$5:$A$2214, $B$5:$B$2214 = Interactions!F3739)), "No Contacts"))</f>
        <v/>
      </c>
      <c r="D1536" t="str" cm="1">
        <f t="array" ref="D1536">IF($C1536&lt;&gt;"", _xlfn.TEXTSPLIT($C1536, ","), "")</f>
        <v/>
      </c>
    </row>
    <row r="1537" spans="1:4">
      <c r="A1537">
        <f>ContactsTable[[#This Row],[FULL NAME (FIRST, LAST)]]</f>
        <v>0</v>
      </c>
      <c r="B1537">
        <f>ContactsTable[[#This Row],[Organizations (DropDown)]]</f>
        <v>0</v>
      </c>
      <c r="C1537" t="str" cm="1">
        <f t="array" ref="C1537">IF(Interactions!F3740 = "", "", IFERROR(_xlfn.TEXTJOIN(",", TRUE, _xlfn._xlws.FILTER($A$5:$A$2214, $B$5:$B$2214 = Interactions!F3740)), "No Contacts"))</f>
        <v/>
      </c>
      <c r="D1537" t="str" cm="1">
        <f t="array" ref="D1537">IF($C1537&lt;&gt;"", _xlfn.TEXTSPLIT($C1537, ","), "")</f>
        <v/>
      </c>
    </row>
    <row r="1538" spans="1:4">
      <c r="A1538">
        <f>ContactsTable[[#This Row],[FULL NAME (FIRST, LAST)]]</f>
        <v>0</v>
      </c>
      <c r="B1538">
        <f>ContactsTable[[#This Row],[Organizations (DropDown)]]</f>
        <v>0</v>
      </c>
      <c r="C1538" t="str" cm="1">
        <f t="array" ref="C1538">IF(Interactions!F3741 = "", "", IFERROR(_xlfn.TEXTJOIN(",", TRUE, _xlfn._xlws.FILTER($A$5:$A$2214, $B$5:$B$2214 = Interactions!F3741)), "No Contacts"))</f>
        <v/>
      </c>
      <c r="D1538" t="str" cm="1">
        <f t="array" ref="D1538">IF($C1538&lt;&gt;"", _xlfn.TEXTSPLIT($C1538, ","), "")</f>
        <v/>
      </c>
    </row>
    <row r="1539" spans="1:4">
      <c r="A1539">
        <f>ContactsTable[[#This Row],[FULL NAME (FIRST, LAST)]]</f>
        <v>0</v>
      </c>
      <c r="B1539">
        <f>ContactsTable[[#This Row],[Organizations (DropDown)]]</f>
        <v>0</v>
      </c>
      <c r="C1539" t="str" cm="1">
        <f t="array" ref="C1539">IF(Interactions!F3742 = "", "", IFERROR(_xlfn.TEXTJOIN(",", TRUE, _xlfn._xlws.FILTER($A$5:$A$2214, $B$5:$B$2214 = Interactions!F3742)), "No Contacts"))</f>
        <v/>
      </c>
      <c r="D1539" t="str" cm="1">
        <f t="array" ref="D1539">IF($C1539&lt;&gt;"", _xlfn.TEXTSPLIT($C1539, ","), "")</f>
        <v/>
      </c>
    </row>
    <row r="1540" spans="1:4">
      <c r="A1540">
        <f>ContactsTable[[#This Row],[FULL NAME (FIRST, LAST)]]</f>
        <v>0</v>
      </c>
      <c r="B1540">
        <f>ContactsTable[[#This Row],[Organizations (DropDown)]]</f>
        <v>0</v>
      </c>
      <c r="C1540" t="str" cm="1">
        <f t="array" ref="C1540">IF(Interactions!F3743 = "", "", IFERROR(_xlfn.TEXTJOIN(",", TRUE, _xlfn._xlws.FILTER($A$5:$A$2214, $B$5:$B$2214 = Interactions!F3743)), "No Contacts"))</f>
        <v/>
      </c>
      <c r="D1540" t="str" cm="1">
        <f t="array" ref="D1540">IF($C1540&lt;&gt;"", _xlfn.TEXTSPLIT($C1540, ","), "")</f>
        <v/>
      </c>
    </row>
    <row r="1541" spans="1:4">
      <c r="A1541">
        <f>ContactsTable[[#This Row],[FULL NAME (FIRST, LAST)]]</f>
        <v>0</v>
      </c>
      <c r="B1541">
        <f>ContactsTable[[#This Row],[Organizations (DropDown)]]</f>
        <v>0</v>
      </c>
      <c r="C1541" t="str" cm="1">
        <f t="array" ref="C1541">IF(Interactions!F3744 = "", "", IFERROR(_xlfn.TEXTJOIN(",", TRUE, _xlfn._xlws.FILTER($A$5:$A$2214, $B$5:$B$2214 = Interactions!F3744)), "No Contacts"))</f>
        <v/>
      </c>
      <c r="D1541" t="str" cm="1">
        <f t="array" ref="D1541">IF($C1541&lt;&gt;"", _xlfn.TEXTSPLIT($C1541, ","), "")</f>
        <v/>
      </c>
    </row>
    <row r="1542" spans="1:4">
      <c r="A1542">
        <f>ContactsTable[[#This Row],[FULL NAME (FIRST, LAST)]]</f>
        <v>0</v>
      </c>
      <c r="B1542">
        <f>ContactsTable[[#This Row],[Organizations (DropDown)]]</f>
        <v>0</v>
      </c>
      <c r="C1542" t="str" cm="1">
        <f t="array" ref="C1542">IF(Interactions!F3745 = "", "", IFERROR(_xlfn.TEXTJOIN(",", TRUE, _xlfn._xlws.FILTER($A$5:$A$2214, $B$5:$B$2214 = Interactions!F3745)), "No Contacts"))</f>
        <v/>
      </c>
      <c r="D1542" t="str" cm="1">
        <f t="array" ref="D1542">IF($C1542&lt;&gt;"", _xlfn.TEXTSPLIT($C1542, ","), "")</f>
        <v/>
      </c>
    </row>
    <row r="1543" spans="1:4">
      <c r="A1543">
        <f>ContactsTable[[#This Row],[FULL NAME (FIRST, LAST)]]</f>
        <v>0</v>
      </c>
      <c r="B1543">
        <f>ContactsTable[[#This Row],[Organizations (DropDown)]]</f>
        <v>0</v>
      </c>
      <c r="C1543" t="str" cm="1">
        <f t="array" ref="C1543">IF(Interactions!F3746 = "", "", IFERROR(_xlfn.TEXTJOIN(",", TRUE, _xlfn._xlws.FILTER($A$5:$A$2214, $B$5:$B$2214 = Interactions!F3746)), "No Contacts"))</f>
        <v/>
      </c>
      <c r="D1543" t="str" cm="1">
        <f t="array" ref="D1543">IF($C1543&lt;&gt;"", _xlfn.TEXTSPLIT($C1543, ","), "")</f>
        <v/>
      </c>
    </row>
    <row r="1544" spans="1:4">
      <c r="A1544">
        <f>ContactsTable[[#This Row],[FULL NAME (FIRST, LAST)]]</f>
        <v>0</v>
      </c>
      <c r="B1544">
        <f>ContactsTable[[#This Row],[Organizations (DropDown)]]</f>
        <v>0</v>
      </c>
      <c r="C1544" t="str" cm="1">
        <f t="array" ref="C1544">IF(Interactions!F3747 = "", "", IFERROR(_xlfn.TEXTJOIN(",", TRUE, _xlfn._xlws.FILTER($A$5:$A$2214, $B$5:$B$2214 = Interactions!F3747)), "No Contacts"))</f>
        <v/>
      </c>
      <c r="D1544" t="str" cm="1">
        <f t="array" ref="D1544">IF($C1544&lt;&gt;"", _xlfn.TEXTSPLIT($C1544, ","), "")</f>
        <v/>
      </c>
    </row>
    <row r="1545" spans="1:4">
      <c r="A1545">
        <f>ContactsTable[[#This Row],[FULL NAME (FIRST, LAST)]]</f>
        <v>0</v>
      </c>
      <c r="B1545">
        <f>ContactsTable[[#This Row],[Organizations (DropDown)]]</f>
        <v>0</v>
      </c>
      <c r="C1545" t="str" cm="1">
        <f t="array" ref="C1545">IF(Interactions!F3748 = "", "", IFERROR(_xlfn.TEXTJOIN(",", TRUE, _xlfn._xlws.FILTER($A$5:$A$2214, $B$5:$B$2214 = Interactions!F3748)), "No Contacts"))</f>
        <v/>
      </c>
      <c r="D1545" t="str" cm="1">
        <f t="array" ref="D1545">IF($C1545&lt;&gt;"", _xlfn.TEXTSPLIT($C1545, ","), "")</f>
        <v/>
      </c>
    </row>
    <row r="1546" spans="1:4">
      <c r="A1546">
        <f>ContactsTable[[#This Row],[FULL NAME (FIRST, LAST)]]</f>
        <v>0</v>
      </c>
      <c r="B1546">
        <f>ContactsTable[[#This Row],[Organizations (DropDown)]]</f>
        <v>0</v>
      </c>
      <c r="C1546" t="str" cm="1">
        <f t="array" ref="C1546">IF(Interactions!F3749 = "", "", IFERROR(_xlfn.TEXTJOIN(",", TRUE, _xlfn._xlws.FILTER($A$5:$A$2214, $B$5:$B$2214 = Interactions!F3749)), "No Contacts"))</f>
        <v/>
      </c>
      <c r="D1546" t="str" cm="1">
        <f t="array" ref="D1546">IF($C1546&lt;&gt;"", _xlfn.TEXTSPLIT($C1546, ","), "")</f>
        <v/>
      </c>
    </row>
    <row r="1547" spans="1:4">
      <c r="A1547">
        <f>ContactsTable[[#This Row],[FULL NAME (FIRST, LAST)]]</f>
        <v>0</v>
      </c>
      <c r="B1547">
        <f>ContactsTable[[#This Row],[Organizations (DropDown)]]</f>
        <v>0</v>
      </c>
      <c r="C1547" t="str" cm="1">
        <f t="array" ref="C1547">IF(Interactions!F3750 = "", "", IFERROR(_xlfn.TEXTJOIN(",", TRUE, _xlfn._xlws.FILTER($A$5:$A$2214, $B$5:$B$2214 = Interactions!F3750)), "No Contacts"))</f>
        <v/>
      </c>
      <c r="D1547" t="str" cm="1">
        <f t="array" ref="D1547">IF($C1547&lt;&gt;"", _xlfn.TEXTSPLIT($C1547, ","), "")</f>
        <v/>
      </c>
    </row>
    <row r="1548" spans="1:4">
      <c r="A1548">
        <f>ContactsTable[[#This Row],[FULL NAME (FIRST, LAST)]]</f>
        <v>0</v>
      </c>
      <c r="B1548">
        <f>ContactsTable[[#This Row],[Organizations (DropDown)]]</f>
        <v>0</v>
      </c>
      <c r="C1548" t="str" cm="1">
        <f t="array" ref="C1548">IF(Interactions!F3751 = "", "", IFERROR(_xlfn.TEXTJOIN(",", TRUE, _xlfn._xlws.FILTER($A$5:$A$2214, $B$5:$B$2214 = Interactions!F3751)), "No Contacts"))</f>
        <v/>
      </c>
      <c r="D1548" t="str" cm="1">
        <f t="array" ref="D1548">IF($C1548&lt;&gt;"", _xlfn.TEXTSPLIT($C1548, ","), "")</f>
        <v/>
      </c>
    </row>
    <row r="1549" spans="1:4">
      <c r="A1549">
        <f>ContactsTable[[#This Row],[FULL NAME (FIRST, LAST)]]</f>
        <v>0</v>
      </c>
      <c r="B1549">
        <f>ContactsTable[[#This Row],[Organizations (DropDown)]]</f>
        <v>0</v>
      </c>
      <c r="C1549" t="str" cm="1">
        <f t="array" ref="C1549">IF(Interactions!F3752 = "", "", IFERROR(_xlfn.TEXTJOIN(",", TRUE, _xlfn._xlws.FILTER($A$5:$A$2214, $B$5:$B$2214 = Interactions!F3752)), "No Contacts"))</f>
        <v/>
      </c>
      <c r="D1549" t="str" cm="1">
        <f t="array" ref="D1549">IF($C1549&lt;&gt;"", _xlfn.TEXTSPLIT($C1549, ","), "")</f>
        <v/>
      </c>
    </row>
    <row r="1550" spans="1:4">
      <c r="A1550">
        <f>ContactsTable[[#This Row],[FULL NAME (FIRST, LAST)]]</f>
        <v>0</v>
      </c>
      <c r="B1550">
        <f>ContactsTable[[#This Row],[Organizations (DropDown)]]</f>
        <v>0</v>
      </c>
      <c r="C1550" t="str" cm="1">
        <f t="array" ref="C1550">IF(Interactions!F3753 = "", "", IFERROR(_xlfn.TEXTJOIN(",", TRUE, _xlfn._xlws.FILTER($A$5:$A$2214, $B$5:$B$2214 = Interactions!F3753)), "No Contacts"))</f>
        <v/>
      </c>
      <c r="D1550" t="str" cm="1">
        <f t="array" ref="D1550">IF($C1550&lt;&gt;"", _xlfn.TEXTSPLIT($C1550, ","), "")</f>
        <v/>
      </c>
    </row>
    <row r="1551" spans="1:4">
      <c r="A1551">
        <f>ContactsTable[[#This Row],[FULL NAME (FIRST, LAST)]]</f>
        <v>0</v>
      </c>
      <c r="B1551">
        <f>ContactsTable[[#This Row],[Organizations (DropDown)]]</f>
        <v>0</v>
      </c>
      <c r="C1551" t="str" cm="1">
        <f t="array" ref="C1551">IF(Interactions!F3754 = "", "", IFERROR(_xlfn.TEXTJOIN(",", TRUE, _xlfn._xlws.FILTER($A$5:$A$2214, $B$5:$B$2214 = Interactions!F3754)), "No Contacts"))</f>
        <v/>
      </c>
      <c r="D1551" t="str" cm="1">
        <f t="array" ref="D1551">IF($C1551&lt;&gt;"", _xlfn.TEXTSPLIT($C1551, ","), "")</f>
        <v/>
      </c>
    </row>
    <row r="1552" spans="1:4">
      <c r="A1552">
        <f>ContactsTable[[#This Row],[FULL NAME (FIRST, LAST)]]</f>
        <v>0</v>
      </c>
      <c r="B1552">
        <f>ContactsTable[[#This Row],[Organizations (DropDown)]]</f>
        <v>0</v>
      </c>
      <c r="C1552" t="str" cm="1">
        <f t="array" ref="C1552">IF(Interactions!F3755 = "", "", IFERROR(_xlfn.TEXTJOIN(",", TRUE, _xlfn._xlws.FILTER($A$5:$A$2214, $B$5:$B$2214 = Interactions!F3755)), "No Contacts"))</f>
        <v/>
      </c>
      <c r="D1552" t="str" cm="1">
        <f t="array" ref="D1552">IF($C1552&lt;&gt;"", _xlfn.TEXTSPLIT($C1552, ","), "")</f>
        <v/>
      </c>
    </row>
    <row r="1553" spans="1:4">
      <c r="A1553">
        <f>ContactsTable[[#This Row],[FULL NAME (FIRST, LAST)]]</f>
        <v>0</v>
      </c>
      <c r="B1553">
        <f>ContactsTable[[#This Row],[Organizations (DropDown)]]</f>
        <v>0</v>
      </c>
      <c r="C1553" t="str" cm="1">
        <f t="array" ref="C1553">IF(Interactions!F3756 = "", "", IFERROR(_xlfn.TEXTJOIN(",", TRUE, _xlfn._xlws.FILTER($A$5:$A$2214, $B$5:$B$2214 = Interactions!F3756)), "No Contacts"))</f>
        <v/>
      </c>
      <c r="D1553" t="str" cm="1">
        <f t="array" ref="D1553">IF($C1553&lt;&gt;"", _xlfn.TEXTSPLIT($C1553, ","), "")</f>
        <v/>
      </c>
    </row>
    <row r="1554" spans="1:4">
      <c r="A1554">
        <f>ContactsTable[[#This Row],[FULL NAME (FIRST, LAST)]]</f>
        <v>0</v>
      </c>
      <c r="B1554">
        <f>ContactsTable[[#This Row],[Organizations (DropDown)]]</f>
        <v>0</v>
      </c>
      <c r="C1554" t="str" cm="1">
        <f t="array" ref="C1554">IF(Interactions!F3757 = "", "", IFERROR(_xlfn.TEXTJOIN(",", TRUE, _xlfn._xlws.FILTER($A$5:$A$2214, $B$5:$B$2214 = Interactions!F3757)), "No Contacts"))</f>
        <v/>
      </c>
      <c r="D1554" t="str" cm="1">
        <f t="array" ref="D1554">IF($C1554&lt;&gt;"", _xlfn.TEXTSPLIT($C1554, ","), "")</f>
        <v/>
      </c>
    </row>
    <row r="1555" spans="1:4">
      <c r="A1555">
        <f>ContactsTable[[#This Row],[FULL NAME (FIRST, LAST)]]</f>
        <v>0</v>
      </c>
      <c r="B1555">
        <f>ContactsTable[[#This Row],[Organizations (DropDown)]]</f>
        <v>0</v>
      </c>
      <c r="C1555" t="str" cm="1">
        <f t="array" ref="C1555">IF(Interactions!F3758 = "", "", IFERROR(_xlfn.TEXTJOIN(",", TRUE, _xlfn._xlws.FILTER($A$5:$A$2214, $B$5:$B$2214 = Interactions!F3758)), "No Contacts"))</f>
        <v/>
      </c>
      <c r="D1555" t="str" cm="1">
        <f t="array" ref="D1555">IF($C1555&lt;&gt;"", _xlfn.TEXTSPLIT($C1555, ","), "")</f>
        <v/>
      </c>
    </row>
    <row r="1556" spans="1:4">
      <c r="A1556">
        <f>ContactsTable[[#This Row],[FULL NAME (FIRST, LAST)]]</f>
        <v>0</v>
      </c>
      <c r="B1556">
        <f>ContactsTable[[#This Row],[Organizations (DropDown)]]</f>
        <v>0</v>
      </c>
      <c r="C1556" t="str" cm="1">
        <f t="array" ref="C1556">IF(Interactions!F3759 = "", "", IFERROR(_xlfn.TEXTJOIN(",", TRUE, _xlfn._xlws.FILTER($A$5:$A$2214, $B$5:$B$2214 = Interactions!F3759)), "No Contacts"))</f>
        <v/>
      </c>
      <c r="D1556" t="str" cm="1">
        <f t="array" ref="D1556">IF($C1556&lt;&gt;"", _xlfn.TEXTSPLIT($C1556, ","), "")</f>
        <v/>
      </c>
    </row>
    <row r="1557" spans="1:4">
      <c r="A1557">
        <f>ContactsTable[[#This Row],[FULL NAME (FIRST, LAST)]]</f>
        <v>0</v>
      </c>
      <c r="B1557">
        <f>ContactsTable[[#This Row],[Organizations (DropDown)]]</f>
        <v>0</v>
      </c>
      <c r="C1557" t="str" cm="1">
        <f t="array" ref="C1557">IF(Interactions!F3760 = "", "", IFERROR(_xlfn.TEXTJOIN(",", TRUE, _xlfn._xlws.FILTER($A$5:$A$2214, $B$5:$B$2214 = Interactions!F3760)), "No Contacts"))</f>
        <v/>
      </c>
      <c r="D1557" t="str" cm="1">
        <f t="array" ref="D1557">IF($C1557&lt;&gt;"", _xlfn.TEXTSPLIT($C1557, ","), "")</f>
        <v/>
      </c>
    </row>
    <row r="1558" spans="1:4">
      <c r="A1558">
        <f>ContactsTable[[#This Row],[FULL NAME (FIRST, LAST)]]</f>
        <v>0</v>
      </c>
      <c r="B1558">
        <f>ContactsTable[[#This Row],[Organizations (DropDown)]]</f>
        <v>0</v>
      </c>
      <c r="C1558" t="str" cm="1">
        <f t="array" ref="C1558">IF(Interactions!F3761 = "", "", IFERROR(_xlfn.TEXTJOIN(",", TRUE, _xlfn._xlws.FILTER($A$5:$A$2214, $B$5:$B$2214 = Interactions!F3761)), "No Contacts"))</f>
        <v/>
      </c>
      <c r="D1558" t="str" cm="1">
        <f t="array" ref="D1558">IF($C1558&lt;&gt;"", _xlfn.TEXTSPLIT($C1558, ","), "")</f>
        <v/>
      </c>
    </row>
    <row r="1559" spans="1:4">
      <c r="A1559">
        <f>ContactsTable[[#This Row],[FULL NAME (FIRST, LAST)]]</f>
        <v>0</v>
      </c>
      <c r="B1559">
        <f>ContactsTable[[#This Row],[Organizations (DropDown)]]</f>
        <v>0</v>
      </c>
      <c r="C1559" t="str" cm="1">
        <f t="array" ref="C1559">IF(Interactions!F3762 = "", "", IFERROR(_xlfn.TEXTJOIN(",", TRUE, _xlfn._xlws.FILTER($A$5:$A$2214, $B$5:$B$2214 = Interactions!F3762)), "No Contacts"))</f>
        <v/>
      </c>
      <c r="D1559" t="str" cm="1">
        <f t="array" ref="D1559">IF($C1559&lt;&gt;"", _xlfn.TEXTSPLIT($C1559, ","), "")</f>
        <v/>
      </c>
    </row>
    <row r="1560" spans="1:4">
      <c r="A1560">
        <f>ContactsTable[[#This Row],[FULL NAME (FIRST, LAST)]]</f>
        <v>0</v>
      </c>
      <c r="B1560">
        <f>ContactsTable[[#This Row],[Organizations (DropDown)]]</f>
        <v>0</v>
      </c>
      <c r="C1560" t="str" cm="1">
        <f t="array" ref="C1560">IF(Interactions!F3763 = "", "", IFERROR(_xlfn.TEXTJOIN(",", TRUE, _xlfn._xlws.FILTER($A$5:$A$2214, $B$5:$B$2214 = Interactions!F3763)), "No Contacts"))</f>
        <v/>
      </c>
      <c r="D1560" t="str" cm="1">
        <f t="array" ref="D1560">IF($C1560&lt;&gt;"", _xlfn.TEXTSPLIT($C1560, ","), "")</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9"/>
    <outlinePr summaryBelow="0" summaryRight="0"/>
    <pageSetUpPr fitToPage="1"/>
  </sheetPr>
  <dimension ref="A2:U1072"/>
  <sheetViews>
    <sheetView showGridLines="0" topLeftCell="A4" zoomScale="70" zoomScaleNormal="70" zoomScaleSheetLayoutView="100" workbookViewId="0">
      <pane xSplit="2" topLeftCell="N1" activePane="topRight" state="frozen"/>
      <selection pane="topRight" activeCell="N4" sqref="N4"/>
    </sheetView>
  </sheetViews>
  <sheetFormatPr defaultColWidth="14.42578125" defaultRowHeight="21.2" customHeight="1"/>
  <cols>
    <col min="1" max="1" width="4.42578125" style="23" customWidth="1"/>
    <col min="2" max="2" width="17.85546875" style="41" customWidth="1"/>
    <col min="3" max="3" width="32.140625" style="23" customWidth="1"/>
    <col min="4" max="4" width="36" style="23" customWidth="1"/>
    <col min="5" max="5" width="15.85546875" style="23" customWidth="1"/>
    <col min="6" max="6" width="26.5703125" style="23" customWidth="1"/>
    <col min="7" max="7" width="13.5703125" style="23" customWidth="1"/>
    <col min="8" max="8" width="29.7109375" style="23" bestFit="1" customWidth="1"/>
    <col min="9" max="9" width="18" style="23" customWidth="1"/>
    <col min="10" max="10" width="10.140625" style="23" customWidth="1"/>
    <col min="11" max="11" width="23.28515625" style="23" customWidth="1"/>
    <col min="12" max="12" width="24" style="23" bestFit="1" customWidth="1"/>
    <col min="13" max="13" width="16.42578125" style="23" customWidth="1"/>
    <col min="14" max="14" width="32.28515625" style="23" bestFit="1" customWidth="1"/>
    <col min="15" max="15" width="17.140625" style="23" hidden="1" customWidth="1"/>
    <col min="16" max="16" width="25.42578125" style="23" hidden="1" customWidth="1"/>
    <col min="17" max="17" width="115.42578125" style="1" bestFit="1" customWidth="1"/>
    <col min="18" max="18" width="14.42578125" style="23" customWidth="1"/>
    <col min="19" max="19" width="14.42578125" style="23" hidden="1" customWidth="1"/>
    <col min="20" max="20" width="75.42578125" style="23" customWidth="1"/>
    <col min="21" max="21" width="14.42578125" style="23" hidden="1" customWidth="1"/>
    <col min="22" max="23" width="14.42578125" style="23" customWidth="1"/>
    <col min="24" max="16384" width="14.42578125" style="23"/>
  </cols>
  <sheetData>
    <row r="2" spans="1:19" ht="45" customHeight="1">
      <c r="A2" s="519" t="s">
        <v>3889</v>
      </c>
      <c r="B2" s="519"/>
      <c r="C2" s="519"/>
      <c r="D2" s="519"/>
      <c r="E2" s="519"/>
      <c r="F2" s="519"/>
      <c r="G2" s="211"/>
      <c r="H2" s="211"/>
      <c r="I2" s="211"/>
      <c r="J2" s="211"/>
      <c r="K2" s="25" t="s">
        <v>112</v>
      </c>
      <c r="L2" s="518" t="s">
        <v>113</v>
      </c>
      <c r="M2" s="518"/>
      <c r="N2" s="210"/>
      <c r="O2" s="210"/>
      <c r="P2" s="210"/>
      <c r="Q2" s="8"/>
    </row>
    <row r="3" spans="1:19" ht="12.75">
      <c r="A3" s="15"/>
      <c r="B3" s="43"/>
      <c r="C3" s="43"/>
      <c r="D3" s="43"/>
      <c r="E3" s="43"/>
      <c r="F3" s="43"/>
      <c r="G3" s="43"/>
      <c r="H3" s="43"/>
      <c r="I3" s="43"/>
      <c r="J3" s="43"/>
      <c r="K3" s="43"/>
      <c r="L3" s="43"/>
      <c r="M3" s="43"/>
      <c r="N3" s="43"/>
      <c r="O3" s="43"/>
      <c r="P3" s="43"/>
      <c r="Q3" s="13"/>
    </row>
    <row r="4" spans="1:19" s="47" customFormat="1" ht="60" customHeight="1">
      <c r="A4" s="45"/>
      <c r="B4" s="30" t="s">
        <v>2368</v>
      </c>
      <c r="C4" s="46" t="s">
        <v>3890</v>
      </c>
      <c r="D4" s="31" t="s">
        <v>3891</v>
      </c>
      <c r="E4" s="31" t="s">
        <v>3892</v>
      </c>
      <c r="F4" s="31" t="s">
        <v>93</v>
      </c>
      <c r="G4" s="32" t="s">
        <v>3893</v>
      </c>
      <c r="H4" s="46" t="s">
        <v>3894</v>
      </c>
      <c r="I4" s="33" t="s">
        <v>3895</v>
      </c>
      <c r="J4" s="31" t="s">
        <v>3896</v>
      </c>
      <c r="K4" s="30" t="s">
        <v>95</v>
      </c>
      <c r="L4" s="30" t="s">
        <v>3897</v>
      </c>
      <c r="M4" s="30" t="s">
        <v>3898</v>
      </c>
      <c r="N4" s="30" t="s">
        <v>3899</v>
      </c>
      <c r="O4" s="46" t="s">
        <v>3900</v>
      </c>
      <c r="P4" s="32" t="s">
        <v>3901</v>
      </c>
      <c r="Q4" s="175" t="s">
        <v>3902</v>
      </c>
      <c r="R4" s="45"/>
      <c r="S4" s="188" t="s">
        <v>3903</v>
      </c>
    </row>
    <row r="5" spans="1:19" ht="30.2" hidden="1" customHeight="1">
      <c r="A5" s="15"/>
      <c r="B5" s="195" t="str">
        <f>IF(C5="", "NO PRIORITY", IF(_xlfn.XLOOKUP(C5, Organizations!C:C, Organizations!B:B, "")="", "NO PRIORITY", _xlfn.XLOOKUP(C5, Organizations!C:C, Organizations!B:B, "NO ORG NAME")))</f>
        <v>D</v>
      </c>
      <c r="C5" s="204" t="s">
        <v>158</v>
      </c>
      <c r="D5" s="196" t="s">
        <v>3904</v>
      </c>
      <c r="E5" s="278">
        <v>45658</v>
      </c>
      <c r="F5" s="307">
        <f t="shared" ref="F5:F68" si="0">IF(ISBLANK(E5),"",E5-WEEKDAY(E5)+2)</f>
        <v>45656</v>
      </c>
      <c r="G5" s="190" t="s">
        <v>3905</v>
      </c>
      <c r="H5" s="189" t="s">
        <v>10</v>
      </c>
      <c r="I5" s="191">
        <v>45550</v>
      </c>
      <c r="J5" s="206">
        <v>1</v>
      </c>
      <c r="K5" s="197" t="s">
        <v>96</v>
      </c>
      <c r="L5" s="198" t="s">
        <v>3906</v>
      </c>
      <c r="M5" s="208"/>
      <c r="N5" s="197" t="s">
        <v>161</v>
      </c>
      <c r="O5" s="199" t="s">
        <v>1195</v>
      </c>
      <c r="P5" s="198"/>
      <c r="Q5" s="173" t="s">
        <v>3907</v>
      </c>
      <c r="R5" s="15"/>
      <c r="S5" s="1" t="str">
        <f>_xlfn.XLOOKUP(C5, Organizations!C1:C970, Organizations!B1:B970, "", 0)</f>
        <v>D</v>
      </c>
    </row>
    <row r="6" spans="1:19" ht="30.2" hidden="1" customHeight="1">
      <c r="A6" s="15"/>
      <c r="B6" s="200" t="str">
        <f>IF(C6="", "NO PRIORITY", IF(_xlfn.XLOOKUP(C6, Organizations!C:C, Organizations!B:B, "")="", "NO PRIORITY", _xlfn.XLOOKUP(C6, Organizations!C:C, Organizations!B:B, "NO ORG NAME")))</f>
        <v>B</v>
      </c>
      <c r="C6" s="204" t="s">
        <v>249</v>
      </c>
      <c r="D6" s="201" t="s">
        <v>3908</v>
      </c>
      <c r="E6" s="279">
        <v>45658</v>
      </c>
      <c r="F6" s="307">
        <f t="shared" si="0"/>
        <v>45656</v>
      </c>
      <c r="G6" s="193" t="s">
        <v>108</v>
      </c>
      <c r="H6" s="192" t="s">
        <v>10</v>
      </c>
      <c r="I6" s="194">
        <v>45658</v>
      </c>
      <c r="J6" s="207"/>
      <c r="K6" s="202" t="s">
        <v>96</v>
      </c>
      <c r="L6" s="198" t="s">
        <v>3906</v>
      </c>
      <c r="M6" s="209">
        <v>50</v>
      </c>
      <c r="N6" s="202" t="s">
        <v>138</v>
      </c>
      <c r="O6" s="204" t="s">
        <v>1436</v>
      </c>
      <c r="P6" s="203"/>
      <c r="Q6" s="174"/>
      <c r="R6" s="15"/>
      <c r="S6" s="1" t="str">
        <f>_xlfn.XLOOKUP(C6, Organizations!C2:C971, Organizations!B2:B971, "", 0)</f>
        <v>B</v>
      </c>
    </row>
    <row r="7" spans="1:19" ht="30.2" hidden="1" customHeight="1">
      <c r="A7" s="15"/>
      <c r="B7" s="200" t="str">
        <f>IF(C7="", "NO PRIORITY", IF(_xlfn.XLOOKUP(C7, Organizations!C:C, Organizations!B:B, "")="", "NO PRIORITY", _xlfn.XLOOKUP(C7, Organizations!C:C, Organizations!B:B, "NO ORG NAME")))</f>
        <v>A</v>
      </c>
      <c r="C7" s="204" t="s">
        <v>315</v>
      </c>
      <c r="D7" s="201" t="s">
        <v>3909</v>
      </c>
      <c r="E7" s="279">
        <v>45724</v>
      </c>
      <c r="F7" s="307">
        <f t="shared" si="0"/>
        <v>45719</v>
      </c>
      <c r="G7" s="193" t="s">
        <v>108</v>
      </c>
      <c r="H7" s="189" t="s">
        <v>10</v>
      </c>
      <c r="I7" s="194">
        <v>45731</v>
      </c>
      <c r="J7" s="207">
        <v>1</v>
      </c>
      <c r="K7" s="202" t="s">
        <v>96</v>
      </c>
      <c r="L7" s="198" t="s">
        <v>3910</v>
      </c>
      <c r="M7" s="209">
        <v>10</v>
      </c>
      <c r="N7" s="202" t="s">
        <v>138</v>
      </c>
      <c r="O7" s="204"/>
      <c r="P7" s="203"/>
      <c r="Q7" s="174" t="s">
        <v>3911</v>
      </c>
      <c r="R7" s="15"/>
      <c r="S7" s="1" t="str">
        <f>_xlfn.XLOOKUP(C7, Organizations!C3:C972, Organizations!B3:B972, "", 0)</f>
        <v>A</v>
      </c>
    </row>
    <row r="8" spans="1:19" ht="30.2" hidden="1" customHeight="1">
      <c r="A8" s="15"/>
      <c r="B8" s="200" t="str">
        <f>IF(C8="", "NO PRIORITY", IF(_xlfn.XLOOKUP(C8, Organizations!C:C, Organizations!B:B, "")="", "NO PRIORITY", _xlfn.XLOOKUP(C8, Organizations!C:C, Organizations!B:B, "NO ORG NAME")))</f>
        <v>A</v>
      </c>
      <c r="C8" s="204" t="s">
        <v>347</v>
      </c>
      <c r="D8" s="201" t="s">
        <v>3912</v>
      </c>
      <c r="E8" s="279">
        <v>45673</v>
      </c>
      <c r="F8" s="307">
        <f t="shared" si="0"/>
        <v>45670</v>
      </c>
      <c r="G8" s="193" t="s">
        <v>108</v>
      </c>
      <c r="H8" s="192" t="s">
        <v>10</v>
      </c>
      <c r="I8" s="194">
        <v>45689</v>
      </c>
      <c r="J8" s="207">
        <v>1</v>
      </c>
      <c r="K8" s="202" t="s">
        <v>3912</v>
      </c>
      <c r="L8" s="198" t="s">
        <v>3913</v>
      </c>
      <c r="M8" s="209"/>
      <c r="N8" s="202" t="s">
        <v>166</v>
      </c>
      <c r="O8" s="204" t="s">
        <v>1436</v>
      </c>
      <c r="P8" s="203"/>
      <c r="Q8" s="174"/>
      <c r="R8" s="15"/>
      <c r="S8" s="1" t="str">
        <f>_xlfn.XLOOKUP(C8, Organizations!C4:C972, Organizations!B4:B972, "", 0)</f>
        <v>A</v>
      </c>
    </row>
    <row r="9" spans="1:19" ht="30.2" hidden="1" customHeight="1">
      <c r="A9" s="15"/>
      <c r="B9" s="200" t="str">
        <f>IF(C9="", "NO PRIORITY", IF(_xlfn.XLOOKUP(C9, Organizations!C:C, Organizations!B:B, "")="", "NO PRIORITY", _xlfn.XLOOKUP(C9, Organizations!C:C, Organizations!B:B, "NO ORG NAME")))</f>
        <v>A</v>
      </c>
      <c r="C9" s="204" t="s">
        <v>443</v>
      </c>
      <c r="D9" s="201" t="s">
        <v>3914</v>
      </c>
      <c r="E9" s="279">
        <v>45695</v>
      </c>
      <c r="F9" s="307">
        <f t="shared" si="0"/>
        <v>45691</v>
      </c>
      <c r="G9" s="193" t="s">
        <v>108</v>
      </c>
      <c r="H9" s="192" t="s">
        <v>8</v>
      </c>
      <c r="I9" s="194">
        <v>45717</v>
      </c>
      <c r="J9" s="207">
        <v>1</v>
      </c>
      <c r="K9" s="202" t="s">
        <v>3915</v>
      </c>
      <c r="L9" s="198" t="s">
        <v>3916</v>
      </c>
      <c r="M9" s="209"/>
      <c r="N9" s="202" t="s">
        <v>138</v>
      </c>
      <c r="O9" s="204"/>
      <c r="P9" s="203"/>
      <c r="Q9" s="174" t="s">
        <v>3917</v>
      </c>
      <c r="R9" s="15"/>
      <c r="S9" s="1" t="str">
        <f>_xlfn.XLOOKUP(C9, Organizations!C5:C973, Organizations!B5:B973, "", 0)</f>
        <v>A</v>
      </c>
    </row>
    <row r="10" spans="1:19" ht="30.2" hidden="1" customHeight="1">
      <c r="A10" s="15"/>
      <c r="B10" s="200" t="str">
        <f>IF(C10="", "NO PRIORITY", IF(_xlfn.XLOOKUP(C10, Organizations!C:C, Organizations!B:B, "")="", "NO PRIORITY", _xlfn.XLOOKUP(C10, Organizations!C:C, Organizations!B:B, "NO ORG NAME")))</f>
        <v>A</v>
      </c>
      <c r="C10" s="204" t="s">
        <v>670</v>
      </c>
      <c r="D10" s="201" t="s">
        <v>3918</v>
      </c>
      <c r="E10" s="279">
        <v>45658</v>
      </c>
      <c r="F10" s="307">
        <f t="shared" si="0"/>
        <v>45656</v>
      </c>
      <c r="G10" s="193" t="s">
        <v>3905</v>
      </c>
      <c r="H10" s="192" t="s">
        <v>10</v>
      </c>
      <c r="I10" s="194"/>
      <c r="J10" s="207">
        <v>0.99</v>
      </c>
      <c r="K10" s="202" t="s">
        <v>3918</v>
      </c>
      <c r="L10" s="198" t="s">
        <v>102</v>
      </c>
      <c r="M10" s="209"/>
      <c r="N10" s="202" t="s">
        <v>166</v>
      </c>
      <c r="O10" s="204" t="s">
        <v>3919</v>
      </c>
      <c r="P10" s="203"/>
      <c r="Q10" s="174" t="s">
        <v>3920</v>
      </c>
      <c r="R10" s="15"/>
      <c r="S10" s="1" t="str">
        <f>_xlfn.XLOOKUP(C10, Organizations!C6:C974, Organizations!B6:B974, "", 0)</f>
        <v>A</v>
      </c>
    </row>
    <row r="11" spans="1:19" ht="30.2" hidden="1" customHeight="1">
      <c r="A11" s="15"/>
      <c r="B11" s="200" t="str">
        <f>IF(C11="", "NO PRIORITY", IF(_xlfn.XLOOKUP(C11, Organizations!C:C, Organizations!B:B, "")="", "NO PRIORITY", _xlfn.XLOOKUP(C11, Organizations!C:C, Organizations!B:B, "NO ORG NAME")))</f>
        <v>A</v>
      </c>
      <c r="C11" s="204" t="s">
        <v>709</v>
      </c>
      <c r="D11" s="201" t="s">
        <v>2257</v>
      </c>
      <c r="E11" s="279">
        <v>45658</v>
      </c>
      <c r="F11" s="307">
        <f t="shared" si="0"/>
        <v>45656</v>
      </c>
      <c r="G11" s="193" t="s">
        <v>108</v>
      </c>
      <c r="H11" s="192" t="s">
        <v>8</v>
      </c>
      <c r="I11" s="194">
        <v>45631</v>
      </c>
      <c r="J11" s="207">
        <v>1</v>
      </c>
      <c r="K11" s="202" t="s">
        <v>3915</v>
      </c>
      <c r="L11" s="198" t="s">
        <v>3906</v>
      </c>
      <c r="M11" s="209"/>
      <c r="N11" s="202" t="s">
        <v>138</v>
      </c>
      <c r="O11" s="204" t="s">
        <v>1436</v>
      </c>
      <c r="P11" s="203"/>
      <c r="Q11" s="174" t="s">
        <v>3921</v>
      </c>
      <c r="R11" s="15"/>
      <c r="S11" s="1" t="str">
        <f>_xlfn.XLOOKUP(C11, Organizations!C7:C975, Organizations!B7:B975, "", 0)</f>
        <v>A</v>
      </c>
    </row>
    <row r="12" spans="1:19" ht="30.2" hidden="1" customHeight="1">
      <c r="A12" s="15"/>
      <c r="B12" s="200" t="str">
        <f>IF(C12="", "NO PRIORITY", IF(_xlfn.XLOOKUP(C12, Organizations!C:C, Organizations!B:B, "")="", "NO PRIORITY", _xlfn.XLOOKUP(C12, Organizations!C:C, Organizations!B:B, "NO ORG NAME")))</f>
        <v>NO PRIORITY</v>
      </c>
      <c r="C12" s="204" t="s">
        <v>994</v>
      </c>
      <c r="D12" s="201" t="s">
        <v>3922</v>
      </c>
      <c r="E12" s="279">
        <v>45705</v>
      </c>
      <c r="F12" s="307">
        <f t="shared" si="0"/>
        <v>45705</v>
      </c>
      <c r="G12" s="193" t="s">
        <v>3905</v>
      </c>
      <c r="H12" s="192" t="s">
        <v>10</v>
      </c>
      <c r="I12" s="194">
        <v>45705</v>
      </c>
      <c r="J12" s="207">
        <v>1</v>
      </c>
      <c r="K12" s="202" t="s">
        <v>96</v>
      </c>
      <c r="L12" s="198"/>
      <c r="M12" s="209">
        <v>3</v>
      </c>
      <c r="N12" s="202" t="s">
        <v>166</v>
      </c>
      <c r="O12" s="204"/>
      <c r="P12" s="203"/>
      <c r="Q12" s="174" t="s">
        <v>3923</v>
      </c>
      <c r="R12" s="15"/>
      <c r="S12" s="1">
        <f>_xlfn.XLOOKUP(C12, Organizations!C8:C976, Organizations!B8:B976, "", 0)</f>
        <v>0</v>
      </c>
    </row>
    <row r="13" spans="1:19" ht="30.2" hidden="1" customHeight="1">
      <c r="A13" s="15"/>
      <c r="B13" s="200" t="str">
        <f>IF(C13="", "NO PRIORITY", IF(_xlfn.XLOOKUP(C13, Organizations!C:C, Organizations!B:B, "")="", "NO PRIORITY", _xlfn.XLOOKUP(C13, Organizations!C:C, Organizations!B:B, "NO ORG NAME")))</f>
        <v>NO PRIORITY</v>
      </c>
      <c r="C13" s="204" t="s">
        <v>1270</v>
      </c>
      <c r="D13" s="201" t="s">
        <v>3922</v>
      </c>
      <c r="E13" s="279">
        <v>45691</v>
      </c>
      <c r="F13" s="307">
        <f t="shared" si="0"/>
        <v>45691</v>
      </c>
      <c r="G13" s="193" t="s">
        <v>3905</v>
      </c>
      <c r="H13" s="192" t="s">
        <v>10</v>
      </c>
      <c r="I13" s="194">
        <v>45705</v>
      </c>
      <c r="J13" s="207">
        <v>1</v>
      </c>
      <c r="K13" s="202" t="s">
        <v>96</v>
      </c>
      <c r="L13" s="198"/>
      <c r="M13" s="209">
        <v>5</v>
      </c>
      <c r="N13" s="202" t="s">
        <v>166</v>
      </c>
      <c r="O13" s="204"/>
      <c r="P13" s="203"/>
      <c r="Q13" s="174" t="s">
        <v>3923</v>
      </c>
      <c r="R13" s="15"/>
      <c r="S13" s="1">
        <f>_xlfn.XLOOKUP(C13, Organizations!C9:C977, Organizations!B9:B977, "", 0)</f>
        <v>0</v>
      </c>
    </row>
    <row r="14" spans="1:19" ht="30.2" hidden="1" customHeight="1">
      <c r="A14" s="15"/>
      <c r="B14" s="200" t="str">
        <f>IF(C14="", "NO PRIORITY", IF(_xlfn.XLOOKUP(C14, Organizations!C:C, Organizations!B:B, "")="", "NO PRIORITY", _xlfn.XLOOKUP(C14, Organizations!C:C, Organizations!B:B, "NO ORG NAME")))</f>
        <v>A</v>
      </c>
      <c r="C14" s="204" t="s">
        <v>1351</v>
      </c>
      <c r="D14" s="201" t="s">
        <v>3924</v>
      </c>
      <c r="E14" s="279">
        <v>45658</v>
      </c>
      <c r="F14" s="307">
        <f t="shared" si="0"/>
        <v>45656</v>
      </c>
      <c r="G14" s="193" t="s">
        <v>108</v>
      </c>
      <c r="H14" s="192" t="s">
        <v>8</v>
      </c>
      <c r="I14" s="194">
        <v>45637</v>
      </c>
      <c r="J14" s="207">
        <v>1</v>
      </c>
      <c r="K14" s="202" t="s">
        <v>3915</v>
      </c>
      <c r="L14" s="198" t="s">
        <v>3925</v>
      </c>
      <c r="M14" s="209"/>
      <c r="N14" s="202" t="s">
        <v>138</v>
      </c>
      <c r="O14" s="204" t="s">
        <v>1195</v>
      </c>
      <c r="P14" s="203"/>
      <c r="Q14" s="174"/>
      <c r="R14" s="15"/>
      <c r="S14" s="1" t="str">
        <f>_xlfn.XLOOKUP(C14, Organizations!C10:C978, Organizations!B10:B978, "", 0)</f>
        <v>A</v>
      </c>
    </row>
    <row r="15" spans="1:19" ht="30.2" hidden="1" customHeight="1">
      <c r="A15" s="15"/>
      <c r="B15" s="200" t="str">
        <f>IF(C15="", "NO PRIORITY", IF(_xlfn.XLOOKUP(C15, Organizations!C:C, Organizations!B:B, "")="", "NO PRIORITY", _xlfn.XLOOKUP(C15, Organizations!C:C, Organizations!B:B, "NO ORG NAME")))</f>
        <v>NO PRIORITY</v>
      </c>
      <c r="C15" s="204" t="s">
        <v>1447</v>
      </c>
      <c r="D15" s="201" t="s">
        <v>3926</v>
      </c>
      <c r="E15" s="279">
        <v>45705</v>
      </c>
      <c r="F15" s="307">
        <f t="shared" si="0"/>
        <v>45705</v>
      </c>
      <c r="G15" s="193" t="s">
        <v>3905</v>
      </c>
      <c r="H15" s="189" t="s">
        <v>10</v>
      </c>
      <c r="I15" s="194"/>
      <c r="J15" s="207"/>
      <c r="K15" s="202" t="s">
        <v>3927</v>
      </c>
      <c r="L15" s="198" t="s">
        <v>3928</v>
      </c>
      <c r="M15" s="209">
        <v>4</v>
      </c>
      <c r="N15" s="202" t="s">
        <v>141</v>
      </c>
      <c r="O15" s="204"/>
      <c r="P15" s="203"/>
      <c r="Q15" s="174" t="s">
        <v>3929</v>
      </c>
      <c r="R15" s="15"/>
      <c r="S15" s="1">
        <f>_xlfn.XLOOKUP(C15, Organizations!C11:C979, Organizations!B11:B979, "", 0)</f>
        <v>0</v>
      </c>
    </row>
    <row r="16" spans="1:19" ht="30.2" hidden="1" customHeight="1">
      <c r="A16" s="15"/>
      <c r="B16" s="200" t="str">
        <f>IF(C16="", "NO PRIORITY", IF(_xlfn.XLOOKUP(C16, Organizations!C:C, Organizations!B:B, "")="", "NO PRIORITY", _xlfn.XLOOKUP(C16, Organizations!C:C, Organizations!B:B, "NO ORG NAME")))</f>
        <v>NO PRIORITY</v>
      </c>
      <c r="C16" s="204" t="s">
        <v>1467</v>
      </c>
      <c r="D16" s="201" t="s">
        <v>3922</v>
      </c>
      <c r="E16" s="279">
        <v>45691</v>
      </c>
      <c r="F16" s="307">
        <f t="shared" si="0"/>
        <v>45691</v>
      </c>
      <c r="G16" s="193" t="s">
        <v>3905</v>
      </c>
      <c r="H16" s="192" t="s">
        <v>10</v>
      </c>
      <c r="I16" s="194">
        <v>45705</v>
      </c>
      <c r="J16" s="207" t="s">
        <v>3930</v>
      </c>
      <c r="K16" s="202" t="s">
        <v>96</v>
      </c>
      <c r="L16" s="198"/>
      <c r="M16" s="209">
        <v>3</v>
      </c>
      <c r="N16" s="202" t="s">
        <v>166</v>
      </c>
      <c r="O16" s="204"/>
      <c r="P16" s="203"/>
      <c r="Q16" s="174" t="s">
        <v>3923</v>
      </c>
      <c r="R16" s="15"/>
      <c r="S16" s="1">
        <f>_xlfn.XLOOKUP(C16, Organizations!C12:C980, Organizations!B12:B980, "", 0)</f>
        <v>0</v>
      </c>
    </row>
    <row r="17" spans="2:19" ht="30.2" hidden="1" customHeight="1">
      <c r="B17" s="200" t="str">
        <f>IF(C17="", "NO PRIORITY", IF(_xlfn.XLOOKUP(C17, Organizations!C:C, Organizations!B:B, "")="", "NO PRIORITY", _xlfn.XLOOKUP(C17, Organizations!C:C, Organizations!B:B, "NO ORG NAME")))</f>
        <v>A</v>
      </c>
      <c r="C17" s="204" t="s">
        <v>1712</v>
      </c>
      <c r="D17" s="201" t="s">
        <v>3918</v>
      </c>
      <c r="E17" s="279">
        <v>45658</v>
      </c>
      <c r="F17" s="307">
        <f t="shared" si="0"/>
        <v>45656</v>
      </c>
      <c r="G17" s="193" t="s">
        <v>3905</v>
      </c>
      <c r="H17" s="189" t="s">
        <v>10</v>
      </c>
      <c r="I17" s="194"/>
      <c r="J17" s="207">
        <v>1</v>
      </c>
      <c r="K17" s="202" t="s">
        <v>3918</v>
      </c>
      <c r="L17" s="198" t="s">
        <v>102</v>
      </c>
      <c r="M17" s="209"/>
      <c r="N17" s="202" t="s">
        <v>141</v>
      </c>
      <c r="O17" s="204" t="s">
        <v>3931</v>
      </c>
      <c r="P17" s="203"/>
      <c r="Q17" s="174" t="s">
        <v>3932</v>
      </c>
      <c r="R17" s="15"/>
      <c r="S17" s="1" t="str">
        <f>_xlfn.XLOOKUP(C17, Organizations!C13:C981, Organizations!B13:B981, "", 0)</f>
        <v/>
      </c>
    </row>
    <row r="18" spans="2:19" ht="30.2" hidden="1" customHeight="1">
      <c r="B18" s="200" t="str">
        <f>IF(C18="", "NO PRIORITY", IF(_xlfn.XLOOKUP(C18, Organizations!C:C, Organizations!B:B, "")="", "NO PRIORITY", _xlfn.XLOOKUP(C18, Organizations!C:C, Organizations!B:B, "NO ORG NAME")))</f>
        <v>A</v>
      </c>
      <c r="C18" s="204" t="s">
        <v>1779</v>
      </c>
      <c r="D18" s="201" t="s">
        <v>3933</v>
      </c>
      <c r="E18" s="279">
        <v>45673</v>
      </c>
      <c r="F18" s="307">
        <f t="shared" si="0"/>
        <v>45670</v>
      </c>
      <c r="G18" s="193" t="s">
        <v>108</v>
      </c>
      <c r="H18" s="189" t="s">
        <v>10</v>
      </c>
      <c r="I18" s="194">
        <v>45717</v>
      </c>
      <c r="J18" s="207">
        <v>1</v>
      </c>
      <c r="K18" s="202" t="s">
        <v>3915</v>
      </c>
      <c r="L18" s="198" t="s">
        <v>3916</v>
      </c>
      <c r="M18" s="209">
        <v>1</v>
      </c>
      <c r="N18" s="202" t="s">
        <v>138</v>
      </c>
      <c r="O18" s="204" t="s">
        <v>3934</v>
      </c>
      <c r="P18" s="203"/>
      <c r="Q18" s="174" t="s">
        <v>3935</v>
      </c>
      <c r="R18" s="15"/>
      <c r="S18" s="1" t="str">
        <f>_xlfn.XLOOKUP(C18, Organizations!C14:C982, Organizations!B14:B982, "", 0)</f>
        <v/>
      </c>
    </row>
    <row r="19" spans="2:19" ht="30.2" hidden="1" customHeight="1">
      <c r="B19" s="200" t="str">
        <f>IF(C19="", "NO PRIORITY", IF(_xlfn.XLOOKUP(C19, Organizations!C:C, Organizations!B:B, "")="", "NO PRIORITY", _xlfn.XLOOKUP(C19, Organizations!C:C, Organizations!B:B, "NO ORG NAME")))</f>
        <v>A</v>
      </c>
      <c r="C19" s="204" t="s">
        <v>1890</v>
      </c>
      <c r="D19" s="201" t="s">
        <v>3936</v>
      </c>
      <c r="E19" s="279">
        <v>45726</v>
      </c>
      <c r="F19" s="307">
        <f t="shared" si="0"/>
        <v>45726</v>
      </c>
      <c r="G19" s="193" t="s">
        <v>3937</v>
      </c>
      <c r="H19" s="192" t="s">
        <v>10</v>
      </c>
      <c r="I19" s="194">
        <v>45748</v>
      </c>
      <c r="J19" s="207">
        <v>1</v>
      </c>
      <c r="K19" s="202" t="s">
        <v>3927</v>
      </c>
      <c r="L19" s="198"/>
      <c r="M19" s="209"/>
      <c r="N19" s="202"/>
      <c r="O19" s="204"/>
      <c r="P19" s="203"/>
      <c r="Q19" s="174"/>
      <c r="R19" s="15"/>
      <c r="S19" s="1" t="str">
        <f>_xlfn.XLOOKUP(C19, Organizations!C14:C983, Organizations!B14:B983, "", 0)</f>
        <v/>
      </c>
    </row>
    <row r="20" spans="2:19" ht="30.2" hidden="1" customHeight="1">
      <c r="B20" s="200" t="str">
        <f>IF(C20="", "NO PRIORITY", IF(_xlfn.XLOOKUP(C20, Organizations!C:C, Organizations!B:B, "")="", "NO PRIORITY", _xlfn.XLOOKUP(C20, Organizations!C:C, Organizations!B:B, "NO ORG NAME")))</f>
        <v>A</v>
      </c>
      <c r="C20" s="204" t="s">
        <v>177</v>
      </c>
      <c r="D20" s="201" t="s">
        <v>3938</v>
      </c>
      <c r="E20" s="279">
        <v>45708</v>
      </c>
      <c r="F20" s="307">
        <f t="shared" si="0"/>
        <v>45705</v>
      </c>
      <c r="G20" s="193" t="s">
        <v>108</v>
      </c>
      <c r="H20" s="189" t="s">
        <v>6</v>
      </c>
      <c r="I20" s="194">
        <v>45744</v>
      </c>
      <c r="J20" s="207">
        <v>0.3</v>
      </c>
      <c r="K20" s="202" t="s">
        <v>96</v>
      </c>
      <c r="L20" s="198" t="s">
        <v>3939</v>
      </c>
      <c r="M20" s="209"/>
      <c r="N20" s="202" t="s">
        <v>138</v>
      </c>
      <c r="O20" s="204"/>
      <c r="P20" s="203"/>
      <c r="Q20" s="174"/>
      <c r="R20" s="15"/>
      <c r="S20" s="1" t="str">
        <f>_xlfn.XLOOKUP(C20, Organizations!C14:C984, Organizations!B14:B984, "", 0)</f>
        <v>A</v>
      </c>
    </row>
    <row r="21" spans="2:19" ht="30.2" hidden="1" customHeight="1">
      <c r="B21" s="200" t="str">
        <f>IF(C21="", "NO PRIORITY", IF(_xlfn.XLOOKUP(C21, Organizations!C:C, Organizations!B:B, "")="", "NO PRIORITY", _xlfn.XLOOKUP(C21, Organizations!C:C, Organizations!B:B, "NO ORG NAME")))</f>
        <v>B</v>
      </c>
      <c r="C21" s="204" t="s">
        <v>180</v>
      </c>
      <c r="D21" s="201" t="s">
        <v>2257</v>
      </c>
      <c r="E21" s="279">
        <v>45658</v>
      </c>
      <c r="F21" s="307">
        <f t="shared" si="0"/>
        <v>45656</v>
      </c>
      <c r="G21" s="193" t="s">
        <v>108</v>
      </c>
      <c r="H21" s="192" t="s">
        <v>6</v>
      </c>
      <c r="I21" s="194">
        <v>45658</v>
      </c>
      <c r="J21" s="207">
        <v>0.5</v>
      </c>
      <c r="K21" s="202" t="s">
        <v>3915</v>
      </c>
      <c r="L21" s="198" t="s">
        <v>3925</v>
      </c>
      <c r="M21" s="209"/>
      <c r="N21" s="202" t="s">
        <v>138</v>
      </c>
      <c r="O21" s="204" t="s">
        <v>1195</v>
      </c>
      <c r="P21" s="203"/>
      <c r="Q21" s="174" t="s">
        <v>3940</v>
      </c>
      <c r="R21" s="15"/>
      <c r="S21" s="1" t="str">
        <f>_xlfn.XLOOKUP(C21, Organizations!C15:C985, Organizations!B15:B985, "", 0)</f>
        <v>B</v>
      </c>
    </row>
    <row r="22" spans="2:19" ht="30.2" hidden="1" customHeight="1">
      <c r="B22" s="200" t="str">
        <f>IF(C22="", "NO PRIORITY", IF(_xlfn.XLOOKUP(C22, Organizations!C:C, Organizations!B:B, "")="", "NO PRIORITY", _xlfn.XLOOKUP(C22, Organizations!C:C, Organizations!B:B, "NO ORG NAME")))</f>
        <v>A</v>
      </c>
      <c r="C22" s="204" t="s">
        <v>235</v>
      </c>
      <c r="D22" s="201" t="s">
        <v>1717</v>
      </c>
      <c r="E22" s="279">
        <v>45679</v>
      </c>
      <c r="F22" s="307">
        <f t="shared" si="0"/>
        <v>45677</v>
      </c>
      <c r="G22" s="193" t="s">
        <v>3941</v>
      </c>
      <c r="H22" s="192" t="s">
        <v>6</v>
      </c>
      <c r="I22" s="194">
        <v>45689</v>
      </c>
      <c r="J22" s="207">
        <v>0.75</v>
      </c>
      <c r="K22" s="202" t="s">
        <v>3927</v>
      </c>
      <c r="L22" s="198" t="s">
        <v>3928</v>
      </c>
      <c r="M22" s="209"/>
      <c r="N22" s="202" t="s">
        <v>138</v>
      </c>
      <c r="O22" s="204"/>
      <c r="P22" s="203"/>
      <c r="Q22" s="392" t="s">
        <v>3942</v>
      </c>
      <c r="R22" s="15"/>
      <c r="S22" s="1" t="str">
        <f>_xlfn.XLOOKUP(C22, Organizations!C16:C986, Organizations!B16:B986, "", 0)</f>
        <v>A</v>
      </c>
    </row>
    <row r="23" spans="2:19" ht="30.2" hidden="1" customHeight="1">
      <c r="B23" s="200" t="str">
        <f>IF(C23="", "NO PRIORITY", IF(_xlfn.XLOOKUP(C23, Organizations!C:C, Organizations!B:B, "")="", "NO PRIORITY", _xlfn.XLOOKUP(C23, Organizations!C:C, Organizations!B:B, "NO ORG NAME")))</f>
        <v>A</v>
      </c>
      <c r="C23" s="204" t="s">
        <v>235</v>
      </c>
      <c r="D23" s="201" t="s">
        <v>3943</v>
      </c>
      <c r="E23" s="279">
        <v>45679</v>
      </c>
      <c r="F23" s="307">
        <f t="shared" si="0"/>
        <v>45677</v>
      </c>
      <c r="G23" s="193" t="s">
        <v>108</v>
      </c>
      <c r="H23" s="189" t="s">
        <v>6</v>
      </c>
      <c r="I23" s="194">
        <v>45698</v>
      </c>
      <c r="J23" s="207">
        <v>0.75</v>
      </c>
      <c r="K23" s="202" t="s">
        <v>3927</v>
      </c>
      <c r="L23" s="198" t="s">
        <v>3928</v>
      </c>
      <c r="M23" s="209"/>
      <c r="N23" s="202" t="s">
        <v>138</v>
      </c>
      <c r="O23" s="204"/>
      <c r="P23" s="203"/>
      <c r="Q23" s="174" t="s">
        <v>3944</v>
      </c>
      <c r="R23" s="15"/>
      <c r="S23" s="1" t="str">
        <f>_xlfn.XLOOKUP(C23, Organizations!C17:C987, Organizations!B17:B987, "", 0)</f>
        <v>A</v>
      </c>
    </row>
    <row r="24" spans="2:19" ht="30.2" hidden="1" customHeight="1">
      <c r="B24" s="200" t="str">
        <f>IF(C24="", "NO PRIORITY", IF(_xlfn.XLOOKUP(C24, Organizations!C:C, Organizations!B:B, "")="", "NO PRIORITY", _xlfn.XLOOKUP(C24, Organizations!C:C, Organizations!B:B, "NO ORG NAME")))</f>
        <v>A</v>
      </c>
      <c r="C24" s="204" t="s">
        <v>235</v>
      </c>
      <c r="D24" s="201" t="s">
        <v>3945</v>
      </c>
      <c r="E24" s="279">
        <v>45714</v>
      </c>
      <c r="F24" s="307">
        <f t="shared" si="0"/>
        <v>45712</v>
      </c>
      <c r="G24" s="193" t="s">
        <v>108</v>
      </c>
      <c r="H24" s="192" t="s">
        <v>6</v>
      </c>
      <c r="I24" s="194">
        <v>45778</v>
      </c>
      <c r="J24" s="207">
        <v>0.65</v>
      </c>
      <c r="K24" s="202" t="s">
        <v>3915</v>
      </c>
      <c r="L24" s="198" t="s">
        <v>3916</v>
      </c>
      <c r="M24" s="209"/>
      <c r="N24" s="202" t="s">
        <v>141</v>
      </c>
      <c r="O24" s="204"/>
      <c r="P24" s="203"/>
      <c r="Q24" s="174"/>
      <c r="R24" s="15"/>
      <c r="S24" s="1" t="str">
        <f>_xlfn.XLOOKUP(C24, Organizations!C18:C988, Organizations!B18:B988, "", 0)</f>
        <v>A</v>
      </c>
    </row>
    <row r="25" spans="2:19" ht="30.2" hidden="1" customHeight="1">
      <c r="B25" s="200" t="str">
        <f>IF(C25="", "NO PRIORITY", IF(_xlfn.XLOOKUP(C25, Organizations!C:C, Organizations!B:B, "")="", "NO PRIORITY", _xlfn.XLOOKUP(C25, Organizations!C:C, Organizations!B:B, "NO ORG NAME")))</f>
        <v>NO PRIORITY</v>
      </c>
      <c r="C25" s="204" t="s">
        <v>3946</v>
      </c>
      <c r="D25" s="201" t="s">
        <v>3947</v>
      </c>
      <c r="E25" s="279">
        <v>45671</v>
      </c>
      <c r="F25" s="307">
        <f t="shared" si="0"/>
        <v>45670</v>
      </c>
      <c r="G25" s="193" t="s">
        <v>3941</v>
      </c>
      <c r="H25" s="192" t="s">
        <v>6</v>
      </c>
      <c r="I25" s="194"/>
      <c r="J25" s="207"/>
      <c r="K25" s="202"/>
      <c r="L25" s="198"/>
      <c r="M25" s="209"/>
      <c r="N25" s="202"/>
      <c r="O25" s="204"/>
      <c r="P25" s="203"/>
      <c r="Q25" s="174"/>
      <c r="R25" s="15"/>
      <c r="S25" s="1" t="str">
        <f>_xlfn.XLOOKUP(C25, Organizations!C19:C989, Organizations!B19:B989, "", 0)</f>
        <v/>
      </c>
    </row>
    <row r="26" spans="2:19" ht="30.2" hidden="1" customHeight="1">
      <c r="B26" s="200" t="str">
        <f>IF(C26="", "NO PRIORITY", IF(_xlfn.XLOOKUP(C26, Organizations!C:C, Organizations!B:B, "")="", "NO PRIORITY", _xlfn.XLOOKUP(C26, Organizations!C:C, Organizations!B:B, "NO ORG NAME")))</f>
        <v>NO PRIORITY</v>
      </c>
      <c r="C26" s="204" t="s">
        <v>3946</v>
      </c>
      <c r="D26" s="201" t="s">
        <v>3947</v>
      </c>
      <c r="E26" s="279">
        <v>45671</v>
      </c>
      <c r="F26" s="307">
        <f t="shared" si="0"/>
        <v>45670</v>
      </c>
      <c r="G26" s="193" t="s">
        <v>3941</v>
      </c>
      <c r="H26" s="192" t="s">
        <v>6</v>
      </c>
      <c r="I26" s="194">
        <v>45689</v>
      </c>
      <c r="J26" s="207"/>
      <c r="K26" s="202"/>
      <c r="L26" s="198"/>
      <c r="M26" s="209"/>
      <c r="N26" s="202" t="s">
        <v>161</v>
      </c>
      <c r="O26" s="204"/>
      <c r="P26" s="203"/>
      <c r="Q26" s="174"/>
      <c r="R26" s="15"/>
      <c r="S26" s="1" t="str">
        <f>_xlfn.XLOOKUP(C26, Organizations!C20:C990, Organizations!B20:B990, "", 0)</f>
        <v/>
      </c>
    </row>
    <row r="27" spans="2:19" ht="30.2" hidden="1" customHeight="1">
      <c r="B27" s="200" t="str">
        <f>IF(C27="", "NO PRIORITY", IF(_xlfn.XLOOKUP(C27, Organizations!C:C, Organizations!B:B, "")="", "NO PRIORITY", _xlfn.XLOOKUP(C27, Organizations!C:C, Organizations!B:B, "NO ORG NAME")))</f>
        <v>C</v>
      </c>
      <c r="C27" s="204" t="s">
        <v>260</v>
      </c>
      <c r="D27" s="201" t="s">
        <v>3948</v>
      </c>
      <c r="E27" s="279">
        <v>45658</v>
      </c>
      <c r="F27" s="307">
        <f t="shared" si="0"/>
        <v>45656</v>
      </c>
      <c r="G27" s="193" t="s">
        <v>3949</v>
      </c>
      <c r="H27" s="192" t="s">
        <v>6</v>
      </c>
      <c r="I27" s="194">
        <v>45656</v>
      </c>
      <c r="J27" s="207">
        <v>0.9</v>
      </c>
      <c r="K27" s="202" t="s">
        <v>3906</v>
      </c>
      <c r="L27" s="198" t="s">
        <v>3906</v>
      </c>
      <c r="M27" s="209">
        <v>3</v>
      </c>
      <c r="N27" s="202" t="s">
        <v>141</v>
      </c>
      <c r="O27" s="204" t="s">
        <v>3950</v>
      </c>
      <c r="P27" s="203" t="s">
        <v>3951</v>
      </c>
      <c r="Q27" s="174" t="s">
        <v>3952</v>
      </c>
      <c r="R27" s="15"/>
      <c r="S27" s="1" t="str">
        <f>_xlfn.XLOOKUP(C27, Organizations!C21:C991, Organizations!B21:B991, "", 0)</f>
        <v>C</v>
      </c>
    </row>
    <row r="28" spans="2:19" ht="30.2" hidden="1" customHeight="1">
      <c r="B28" s="200" t="str">
        <f>IF(C28="", "NO PRIORITY", IF(_xlfn.XLOOKUP(C28, Organizations!C:C, Organizations!B:B, "")="", "NO PRIORITY", _xlfn.XLOOKUP(C28, Organizations!C:C, Organizations!B:B, "NO ORG NAME")))</f>
        <v>C</v>
      </c>
      <c r="C28" s="204" t="s">
        <v>260</v>
      </c>
      <c r="D28" s="205">
        <v>45620</v>
      </c>
      <c r="E28" s="279">
        <v>45658</v>
      </c>
      <c r="F28" s="307">
        <f t="shared" si="0"/>
        <v>45656</v>
      </c>
      <c r="G28" s="193" t="s">
        <v>108</v>
      </c>
      <c r="H28" s="192" t="s">
        <v>6</v>
      </c>
      <c r="I28" s="194">
        <v>45292</v>
      </c>
      <c r="J28" s="207"/>
      <c r="K28" s="202" t="s">
        <v>3912</v>
      </c>
      <c r="L28" s="198" t="s">
        <v>3906</v>
      </c>
      <c r="M28" s="209">
        <v>6</v>
      </c>
      <c r="N28" s="202" t="s">
        <v>141</v>
      </c>
      <c r="O28" s="204" t="s">
        <v>3953</v>
      </c>
      <c r="P28" s="203"/>
      <c r="Q28" s="174"/>
      <c r="R28" s="15"/>
      <c r="S28" s="1" t="str">
        <f>_xlfn.XLOOKUP(C28, Organizations!C22:C992, Organizations!B22:B992, "", 0)</f>
        <v>C</v>
      </c>
    </row>
    <row r="29" spans="2:19" ht="30.2" hidden="1" customHeight="1">
      <c r="B29" s="200" t="str">
        <f>IF(C29="", "NO PRIORITY", IF(_xlfn.XLOOKUP(C29, Organizations!C:C, Organizations!B:B, "")="", "NO PRIORITY", _xlfn.XLOOKUP(C29, Organizations!C:C, Organizations!B:B, "NO ORG NAME")))</f>
        <v>A</v>
      </c>
      <c r="C29" s="204" t="s">
        <v>275</v>
      </c>
      <c r="D29" s="201" t="s">
        <v>3954</v>
      </c>
      <c r="E29" s="279">
        <v>45679</v>
      </c>
      <c r="F29" s="307">
        <f t="shared" si="0"/>
        <v>45677</v>
      </c>
      <c r="G29" s="193" t="s">
        <v>3941</v>
      </c>
      <c r="H29" s="192" t="s">
        <v>6</v>
      </c>
      <c r="I29" s="194">
        <v>45689</v>
      </c>
      <c r="J29" s="207">
        <v>0.75</v>
      </c>
      <c r="K29" s="202" t="s">
        <v>3912</v>
      </c>
      <c r="L29" s="198"/>
      <c r="M29" s="209"/>
      <c r="N29" s="202" t="s">
        <v>138</v>
      </c>
      <c r="O29" s="204"/>
      <c r="P29" s="203"/>
      <c r="Q29" s="174"/>
      <c r="R29" s="15"/>
      <c r="S29" s="1" t="str">
        <f>_xlfn.XLOOKUP(C29, Organizations!C23:C993, Organizations!B23:B993, "", 0)</f>
        <v>A</v>
      </c>
    </row>
    <row r="30" spans="2:19" ht="30.2" hidden="1" customHeight="1">
      <c r="B30" s="200" t="str">
        <f>IF(C30="", "NO PRIORITY", IF(_xlfn.XLOOKUP(C30, Organizations!C:C, Organizations!B:B, "")="", "NO PRIORITY", _xlfn.XLOOKUP(C30, Organizations!C:C, Organizations!B:B, "NO ORG NAME")))</f>
        <v>NO PRIORITY</v>
      </c>
      <c r="C30" s="204" t="s">
        <v>3955</v>
      </c>
      <c r="D30" s="201" t="s">
        <v>3945</v>
      </c>
      <c r="E30" s="279">
        <v>45714</v>
      </c>
      <c r="F30" s="307">
        <f t="shared" si="0"/>
        <v>45712</v>
      </c>
      <c r="G30" s="193" t="s">
        <v>108</v>
      </c>
      <c r="H30" s="192" t="s">
        <v>6</v>
      </c>
      <c r="I30" s="194">
        <v>45778</v>
      </c>
      <c r="J30" s="207">
        <v>0.65</v>
      </c>
      <c r="K30" s="202" t="s">
        <v>3915</v>
      </c>
      <c r="L30" s="198" t="s">
        <v>3916</v>
      </c>
      <c r="M30" s="209"/>
      <c r="N30" s="202" t="s">
        <v>141</v>
      </c>
      <c r="O30" s="204"/>
      <c r="P30" s="203"/>
      <c r="Q30" s="174"/>
      <c r="R30" s="15"/>
      <c r="S30" s="1" t="str">
        <f>_xlfn.XLOOKUP(C30, Organizations!C24:C994, Organizations!B24:B994, "", 0)</f>
        <v/>
      </c>
    </row>
    <row r="31" spans="2:19" ht="30.2" hidden="1" customHeight="1">
      <c r="B31" s="200" t="str">
        <f>IF(C31="", "NO PRIORITY", IF(_xlfn.XLOOKUP(C31, Organizations!C:C, Organizations!B:B, "")="", "NO PRIORITY", _xlfn.XLOOKUP(C31, Organizations!C:C, Organizations!B:B, "NO ORG NAME")))</f>
        <v>A</v>
      </c>
      <c r="C31" s="204" t="s">
        <v>308</v>
      </c>
      <c r="D31" s="201" t="s">
        <v>3956</v>
      </c>
      <c r="E31" s="279">
        <v>45671</v>
      </c>
      <c r="F31" s="307">
        <f t="shared" si="0"/>
        <v>45670</v>
      </c>
      <c r="G31" s="193" t="s">
        <v>108</v>
      </c>
      <c r="H31" s="192" t="s">
        <v>6</v>
      </c>
      <c r="I31" s="194" t="s">
        <v>166</v>
      </c>
      <c r="J31" s="207"/>
      <c r="K31" s="202" t="s">
        <v>3918</v>
      </c>
      <c r="L31" s="198" t="s">
        <v>3957</v>
      </c>
      <c r="M31" s="209"/>
      <c r="N31" s="202" t="s">
        <v>166</v>
      </c>
      <c r="O31" s="204"/>
      <c r="P31" s="203"/>
      <c r="Q31" s="174"/>
      <c r="R31" s="15"/>
      <c r="S31" s="1" t="str">
        <f>_xlfn.XLOOKUP(C31, Organizations!C28:C998, Organizations!B28:B998, "", 0)</f>
        <v>A</v>
      </c>
    </row>
    <row r="32" spans="2:19" ht="30.2" hidden="1" customHeight="1">
      <c r="B32" s="200" t="str">
        <f>IF(C32="", "NO PRIORITY", IF(_xlfn.XLOOKUP(C32, Organizations!C:C, Organizations!B:B, "")="", "NO PRIORITY", _xlfn.XLOOKUP(C32, Organizations!C:C, Organizations!B:B, "NO ORG NAME")))</f>
        <v>A</v>
      </c>
      <c r="C32" s="204" t="s">
        <v>18</v>
      </c>
      <c r="D32" s="201" t="s">
        <v>3958</v>
      </c>
      <c r="E32" s="279">
        <v>45748</v>
      </c>
      <c r="F32" s="307">
        <f t="shared" si="0"/>
        <v>45747</v>
      </c>
      <c r="G32" s="193" t="s">
        <v>108</v>
      </c>
      <c r="H32" s="192" t="s">
        <v>6</v>
      </c>
      <c r="I32" s="194">
        <v>45839</v>
      </c>
      <c r="J32" s="207">
        <v>0.8</v>
      </c>
      <c r="K32" s="202" t="s">
        <v>3959</v>
      </c>
      <c r="L32" s="198"/>
      <c r="M32" s="209"/>
      <c r="N32" s="202" t="s">
        <v>138</v>
      </c>
      <c r="O32" s="204"/>
      <c r="P32" s="203"/>
      <c r="Q32" s="174" t="s">
        <v>3960</v>
      </c>
      <c r="R32" s="15"/>
      <c r="S32" s="1" t="str">
        <f>_xlfn.XLOOKUP(C32, Organizations!C30:C1000, Organizations!B30:B1000, "", 0)</f>
        <v/>
      </c>
    </row>
    <row r="33" spans="2:19" ht="30.2" hidden="1" customHeight="1">
      <c r="B33" s="200" t="str">
        <f>IF(C33="", "NO PRIORITY", IF(_xlfn.XLOOKUP(C33, Organizations!C:C, Organizations!B:B, "")="", "NO PRIORITY", _xlfn.XLOOKUP(C33, Organizations!C:C, Organizations!B:B, "NO ORG NAME")))</f>
        <v>C</v>
      </c>
      <c r="C33" s="204" t="s">
        <v>368</v>
      </c>
      <c r="D33" s="201" t="s">
        <v>3961</v>
      </c>
      <c r="E33" s="279">
        <v>45708</v>
      </c>
      <c r="F33" s="307">
        <f t="shared" si="0"/>
        <v>45705</v>
      </c>
      <c r="G33" s="193" t="s">
        <v>108</v>
      </c>
      <c r="H33" s="189" t="s">
        <v>6</v>
      </c>
      <c r="I33" s="194">
        <v>45737</v>
      </c>
      <c r="J33" s="207">
        <v>0.5</v>
      </c>
      <c r="K33" s="202" t="s">
        <v>3927</v>
      </c>
      <c r="L33" s="198"/>
      <c r="M33" s="209"/>
      <c r="N33" s="202" t="s">
        <v>166</v>
      </c>
      <c r="O33" s="204"/>
      <c r="P33" s="203"/>
      <c r="Q33" s="174"/>
      <c r="R33" s="15"/>
      <c r="S33" s="1" t="str">
        <f>_xlfn.XLOOKUP(C33, Organizations!C31:C1001, Organizations!B31:B1001, "", 0)</f>
        <v>C</v>
      </c>
    </row>
    <row r="34" spans="2:19" ht="30.2" hidden="1" customHeight="1">
      <c r="B34" s="200" t="str">
        <f>IF(C34="", "NO PRIORITY", IF(_xlfn.XLOOKUP(C34, Organizations!C:C, Organizations!B:B, "")="", "NO PRIORITY", _xlfn.XLOOKUP(C34, Organizations!C:C, Organizations!B:B, "NO ORG NAME")))</f>
        <v>C</v>
      </c>
      <c r="C34" s="204" t="s">
        <v>368</v>
      </c>
      <c r="D34" s="201" t="s">
        <v>3943</v>
      </c>
      <c r="E34" s="279">
        <v>45708</v>
      </c>
      <c r="F34" s="307">
        <f t="shared" si="0"/>
        <v>45705</v>
      </c>
      <c r="G34" s="193" t="s">
        <v>108</v>
      </c>
      <c r="H34" s="192" t="s">
        <v>6</v>
      </c>
      <c r="I34" s="194">
        <v>45737</v>
      </c>
      <c r="J34" s="207">
        <v>0.5</v>
      </c>
      <c r="K34" s="202" t="s">
        <v>3927</v>
      </c>
      <c r="L34" s="198" t="s">
        <v>3928</v>
      </c>
      <c r="M34" s="209"/>
      <c r="N34" s="202" t="s">
        <v>166</v>
      </c>
      <c r="O34" s="204"/>
      <c r="P34" s="203"/>
      <c r="Q34" s="174"/>
      <c r="R34" s="15"/>
      <c r="S34" s="1" t="str">
        <f>_xlfn.XLOOKUP(C34, Organizations!C32:C1002, Organizations!B32:B1002, "", 0)</f>
        <v>C</v>
      </c>
    </row>
    <row r="35" spans="2:19" ht="30.2" hidden="1" customHeight="1">
      <c r="B35" s="200" t="str">
        <f>IF(C35="", "NO PRIORITY", IF(_xlfn.XLOOKUP(C35, Organizations!C:C, Organizations!B:B, "")="", "NO PRIORITY", _xlfn.XLOOKUP(C35, Organizations!C:C, Organizations!B:B, "NO ORG NAME")))</f>
        <v>A</v>
      </c>
      <c r="C35" s="204" t="s">
        <v>374</v>
      </c>
      <c r="D35" s="201" t="s">
        <v>2257</v>
      </c>
      <c r="E35" s="279">
        <v>45658</v>
      </c>
      <c r="F35" s="307">
        <f t="shared" si="0"/>
        <v>45656</v>
      </c>
      <c r="G35" s="193" t="s">
        <v>108</v>
      </c>
      <c r="H35" s="192" t="s">
        <v>6</v>
      </c>
      <c r="I35" s="194">
        <v>45629</v>
      </c>
      <c r="J35" s="207">
        <v>0.5</v>
      </c>
      <c r="K35" s="202" t="s">
        <v>3915</v>
      </c>
      <c r="L35" s="198" t="s">
        <v>3906</v>
      </c>
      <c r="M35" s="209">
        <v>100</v>
      </c>
      <c r="N35" s="202" t="s">
        <v>150</v>
      </c>
      <c r="O35" s="204" t="s">
        <v>3962</v>
      </c>
      <c r="P35" s="203"/>
      <c r="Q35" s="174" t="s">
        <v>3963</v>
      </c>
      <c r="R35" s="15"/>
      <c r="S35" s="1" t="str">
        <f>_xlfn.XLOOKUP(C35, Organizations!C33:C1003, Organizations!B33:B1003, "", 0)</f>
        <v>A</v>
      </c>
    </row>
    <row r="36" spans="2:19" ht="30.2" hidden="1" customHeight="1">
      <c r="B36" s="200" t="str">
        <f>IF(C36="", "NO PRIORITY", IF(_xlfn.XLOOKUP(C36, Organizations!C:C, Organizations!B:B, "")="", "NO PRIORITY", _xlfn.XLOOKUP(C36, Organizations!C:C, Organizations!B:B, "NO ORG NAME")))</f>
        <v>B</v>
      </c>
      <c r="C36" s="204" t="s">
        <v>375</v>
      </c>
      <c r="D36" s="201" t="s">
        <v>3964</v>
      </c>
      <c r="E36" s="279">
        <v>45674</v>
      </c>
      <c r="F36" s="307">
        <f t="shared" si="0"/>
        <v>45670</v>
      </c>
      <c r="G36" s="193" t="s">
        <v>108</v>
      </c>
      <c r="H36" s="192" t="s">
        <v>6</v>
      </c>
      <c r="I36" s="194">
        <v>45705</v>
      </c>
      <c r="J36" s="207"/>
      <c r="K36" s="202" t="s">
        <v>3918</v>
      </c>
      <c r="L36" s="198" t="s">
        <v>102</v>
      </c>
      <c r="M36" s="209"/>
      <c r="N36" s="202" t="s">
        <v>166</v>
      </c>
      <c r="O36" s="204" t="s">
        <v>3965</v>
      </c>
      <c r="P36" s="203"/>
      <c r="Q36" s="174"/>
      <c r="R36" s="15"/>
      <c r="S36" s="1" t="str">
        <f>_xlfn.XLOOKUP(C36, Organizations!C34:C1004, Organizations!B34:B1004, "", 0)</f>
        <v>B</v>
      </c>
    </row>
    <row r="37" spans="2:19" ht="30.2" hidden="1" customHeight="1">
      <c r="B37" s="200" t="str">
        <f>IF(C37="", "NO PRIORITY", IF(_xlfn.XLOOKUP(C37, Organizations!C:C, Organizations!B:B, "")="", "NO PRIORITY", _xlfn.XLOOKUP(C37, Organizations!C:C, Organizations!B:B, "NO ORG NAME")))</f>
        <v>B</v>
      </c>
      <c r="C37" s="204" t="s">
        <v>375</v>
      </c>
      <c r="D37" s="201" t="s">
        <v>3966</v>
      </c>
      <c r="E37" s="279">
        <v>45674</v>
      </c>
      <c r="F37" s="307">
        <f t="shared" si="0"/>
        <v>45670</v>
      </c>
      <c r="G37" s="193" t="s">
        <v>108</v>
      </c>
      <c r="H37" s="189" t="s">
        <v>6</v>
      </c>
      <c r="I37" s="194">
        <v>45705</v>
      </c>
      <c r="J37" s="207"/>
      <c r="K37" s="202" t="s">
        <v>3912</v>
      </c>
      <c r="L37" s="198" t="s">
        <v>3967</v>
      </c>
      <c r="M37" s="209"/>
      <c r="N37" s="202" t="s">
        <v>166</v>
      </c>
      <c r="O37" s="204" t="s">
        <v>3965</v>
      </c>
      <c r="P37" s="203"/>
      <c r="Q37" s="174"/>
      <c r="R37" s="15"/>
      <c r="S37" s="1" t="str">
        <f>_xlfn.XLOOKUP(C37, Organizations!C35:C1005, Organizations!B35:B1005, "", 0)</f>
        <v>B</v>
      </c>
    </row>
    <row r="38" spans="2:19" ht="30.2" hidden="1" customHeight="1">
      <c r="B38" s="200" t="str">
        <f>IF(C38="", "NO PRIORITY", IF(_xlfn.XLOOKUP(C38, Organizations!C:C, Organizations!B:B, "")="", "NO PRIORITY", _xlfn.XLOOKUP(C38, Organizations!C:C, Organizations!B:B, "NO ORG NAME")))</f>
        <v>B</v>
      </c>
      <c r="C38" s="204" t="s">
        <v>375</v>
      </c>
      <c r="D38" s="201" t="s">
        <v>3915</v>
      </c>
      <c r="E38" s="279">
        <v>45674</v>
      </c>
      <c r="F38" s="307">
        <f t="shared" si="0"/>
        <v>45670</v>
      </c>
      <c r="G38" s="193" t="s">
        <v>108</v>
      </c>
      <c r="H38" s="189" t="s">
        <v>6</v>
      </c>
      <c r="I38" s="194">
        <v>45705</v>
      </c>
      <c r="J38" s="207"/>
      <c r="K38" s="202" t="s">
        <v>3915</v>
      </c>
      <c r="L38" s="198" t="s">
        <v>3916</v>
      </c>
      <c r="M38" s="209"/>
      <c r="N38" s="202" t="s">
        <v>166</v>
      </c>
      <c r="O38" s="204" t="s">
        <v>3965</v>
      </c>
      <c r="P38" s="203"/>
      <c r="Q38" s="174"/>
      <c r="R38" s="15"/>
      <c r="S38" s="1" t="str">
        <f>_xlfn.XLOOKUP(C38, Organizations!C36:C1006, Organizations!B36:B1006, "", 0)</f>
        <v>B</v>
      </c>
    </row>
    <row r="39" spans="2:19" ht="30.2" hidden="1" customHeight="1">
      <c r="B39" s="200" t="str">
        <f>IF(C39="", "NO PRIORITY", IF(_xlfn.XLOOKUP(C39, Organizations!C:C, Organizations!B:B, "")="", "NO PRIORITY", _xlfn.XLOOKUP(C39, Organizations!C:C, Organizations!B:B, "NO ORG NAME")))</f>
        <v>A</v>
      </c>
      <c r="C39" s="204" t="s">
        <v>402</v>
      </c>
      <c r="D39" s="201" t="s">
        <v>3918</v>
      </c>
      <c r="E39" s="279">
        <v>45658</v>
      </c>
      <c r="F39" s="307">
        <f t="shared" si="0"/>
        <v>45656</v>
      </c>
      <c r="G39" s="193" t="s">
        <v>108</v>
      </c>
      <c r="H39" s="189" t="s">
        <v>6</v>
      </c>
      <c r="I39" s="194">
        <v>45658</v>
      </c>
      <c r="J39" s="207">
        <v>0.4</v>
      </c>
      <c r="K39" s="202" t="s">
        <v>3918</v>
      </c>
      <c r="L39" s="198" t="s">
        <v>102</v>
      </c>
      <c r="M39" s="209" t="s">
        <v>3968</v>
      </c>
      <c r="N39" s="202" t="s">
        <v>141</v>
      </c>
      <c r="O39" s="204" t="s">
        <v>3962</v>
      </c>
      <c r="P39" s="203"/>
      <c r="Q39" s="174" t="s">
        <v>3969</v>
      </c>
      <c r="R39" s="15"/>
      <c r="S39" s="1" t="str">
        <f>_xlfn.XLOOKUP(C39, Organizations!C37:C1007, Organizations!B37:B1007, "", 0)</f>
        <v>A</v>
      </c>
    </row>
    <row r="40" spans="2:19" ht="30.2" hidden="1" customHeight="1">
      <c r="B40" s="200" t="str">
        <f>IF(C40="", "NO PRIORITY", IF(_xlfn.XLOOKUP(C40, Organizations!C:C, Organizations!B:B, "")="", "NO PRIORITY", _xlfn.XLOOKUP(C40, Organizations!C:C, Organizations!B:B, "NO ORG NAME")))</f>
        <v>A</v>
      </c>
      <c r="C40" s="204" t="s">
        <v>2004</v>
      </c>
      <c r="D40" s="201" t="s">
        <v>3958</v>
      </c>
      <c r="E40" s="279">
        <v>45748</v>
      </c>
      <c r="F40" s="307">
        <f t="shared" si="0"/>
        <v>45747</v>
      </c>
      <c r="G40" s="193" t="s">
        <v>108</v>
      </c>
      <c r="H40" s="189" t="s">
        <v>6</v>
      </c>
      <c r="I40" s="194">
        <v>45839</v>
      </c>
      <c r="J40" s="207">
        <v>0.8</v>
      </c>
      <c r="K40" s="202" t="s">
        <v>3959</v>
      </c>
      <c r="L40" s="198"/>
      <c r="M40" s="209"/>
      <c r="N40" s="202" t="s">
        <v>138</v>
      </c>
      <c r="O40" s="204"/>
      <c r="P40" s="203"/>
      <c r="Q40" s="174" t="s">
        <v>3960</v>
      </c>
      <c r="R40" s="15"/>
      <c r="S40" s="1" t="str">
        <f>_xlfn.XLOOKUP(C40, Organizations!C38:C1008, Organizations!B38:B1008, "", 0)</f>
        <v/>
      </c>
    </row>
    <row r="41" spans="2:19" ht="30.2" hidden="1" customHeight="1">
      <c r="B41" s="200" t="str">
        <f>IF(C41="", "NO PRIORITY", IF(_xlfn.XLOOKUP(C41, Organizations!C:C, Organizations!B:B, "")="", "NO PRIORITY", _xlfn.XLOOKUP(C41, Organizations!C:C, Organizations!B:B, "NO ORG NAME")))</f>
        <v>A</v>
      </c>
      <c r="C41" s="204" t="s">
        <v>1973</v>
      </c>
      <c r="D41" s="201" t="s">
        <v>3958</v>
      </c>
      <c r="E41" s="279">
        <v>45748</v>
      </c>
      <c r="F41" s="307">
        <f t="shared" si="0"/>
        <v>45747</v>
      </c>
      <c r="G41" s="193" t="s">
        <v>108</v>
      </c>
      <c r="H41" s="189" t="s">
        <v>6</v>
      </c>
      <c r="I41" s="194">
        <v>45839</v>
      </c>
      <c r="J41" s="207">
        <v>0.8</v>
      </c>
      <c r="K41" s="202" t="s">
        <v>3959</v>
      </c>
      <c r="L41" s="198"/>
      <c r="M41" s="209"/>
      <c r="N41" s="202" t="s">
        <v>138</v>
      </c>
      <c r="O41" s="204"/>
      <c r="P41" s="203"/>
      <c r="Q41" s="174" t="s">
        <v>3960</v>
      </c>
      <c r="R41" s="15"/>
      <c r="S41" s="1" t="str">
        <f>_xlfn.XLOOKUP(C41, Organizations!C39:C1009, Organizations!B39:B1009, "", 0)</f>
        <v/>
      </c>
    </row>
    <row r="42" spans="2:19" ht="30.2" hidden="1" customHeight="1">
      <c r="B42" s="200" t="str">
        <f>IF(C42="", "NO PRIORITY", IF(_xlfn.XLOOKUP(C42, Organizations!C:C, Organizations!B:B, "")="", "NO PRIORITY", _xlfn.XLOOKUP(C42, Organizations!C:C, Organizations!B:B, "NO ORG NAME")))</f>
        <v>A</v>
      </c>
      <c r="C42" s="204" t="s">
        <v>439</v>
      </c>
      <c r="D42" s="201" t="s">
        <v>3970</v>
      </c>
      <c r="E42" s="279">
        <v>45713</v>
      </c>
      <c r="F42" s="307">
        <f t="shared" si="0"/>
        <v>45712</v>
      </c>
      <c r="G42" s="193" t="s">
        <v>3941</v>
      </c>
      <c r="H42" s="192" t="s">
        <v>6</v>
      </c>
      <c r="I42" s="194"/>
      <c r="J42" s="207" t="s">
        <v>3971</v>
      </c>
      <c r="K42" s="202" t="s">
        <v>3915</v>
      </c>
      <c r="L42" s="198" t="s">
        <v>3916</v>
      </c>
      <c r="M42" s="209"/>
      <c r="N42" s="202" t="s">
        <v>150</v>
      </c>
      <c r="O42" s="204"/>
      <c r="P42" s="203"/>
      <c r="Q42" s="174"/>
      <c r="R42" s="15"/>
      <c r="S42" s="1" t="str">
        <f>_xlfn.XLOOKUP(C42, Organizations!C40:C1010, Organizations!B40:B1010, "", 0)</f>
        <v>A</v>
      </c>
    </row>
    <row r="43" spans="2:19" ht="30.2" hidden="1" customHeight="1">
      <c r="B43" s="200" t="str">
        <f>IF(C43="", "NO PRIORITY", IF(_xlfn.XLOOKUP(C43, Organizations!C:C, Organizations!B:B, "")="", "NO PRIORITY", _xlfn.XLOOKUP(C43, Organizations!C:C, Organizations!B:B, "NO ORG NAME")))</f>
        <v>A</v>
      </c>
      <c r="C43" s="204" t="s">
        <v>1966</v>
      </c>
      <c r="D43" s="201" t="s">
        <v>3958</v>
      </c>
      <c r="E43" s="279">
        <v>45748</v>
      </c>
      <c r="F43" s="307">
        <f t="shared" si="0"/>
        <v>45747</v>
      </c>
      <c r="G43" s="193" t="s">
        <v>108</v>
      </c>
      <c r="H43" s="192" t="s">
        <v>6</v>
      </c>
      <c r="I43" s="194">
        <v>45839</v>
      </c>
      <c r="J43" s="207">
        <v>0.8</v>
      </c>
      <c r="K43" s="202" t="s">
        <v>3959</v>
      </c>
      <c r="L43" s="198"/>
      <c r="M43" s="209"/>
      <c r="N43" s="202" t="s">
        <v>138</v>
      </c>
      <c r="O43" s="204"/>
      <c r="P43" s="203"/>
      <c r="Q43" s="174" t="s">
        <v>3960</v>
      </c>
      <c r="R43" s="15"/>
      <c r="S43" s="1" t="str">
        <f>_xlfn.XLOOKUP(C43, Organizations!C41:C1010, Organizations!B41:B1010, "", 0)</f>
        <v/>
      </c>
    </row>
    <row r="44" spans="2:19" ht="30.2" hidden="1" customHeight="1">
      <c r="B44" s="200" t="str">
        <f>IF(C44="", "NO PRIORITY", IF(_xlfn.XLOOKUP(C44, Organizations!C:C, Organizations!B:B, "")="", "NO PRIORITY", _xlfn.XLOOKUP(C44, Organizations!C:C, Organizations!B:B, "NO ORG NAME")))</f>
        <v>NO PRIORITY</v>
      </c>
      <c r="C44" s="204" t="s">
        <v>474</v>
      </c>
      <c r="D44" s="201" t="s">
        <v>3972</v>
      </c>
      <c r="E44" s="279">
        <v>45713</v>
      </c>
      <c r="F44" s="307">
        <f t="shared" si="0"/>
        <v>45712</v>
      </c>
      <c r="G44" s="193" t="s">
        <v>3941</v>
      </c>
      <c r="H44" s="192" t="s">
        <v>6</v>
      </c>
      <c r="I44" s="194"/>
      <c r="J44" s="207"/>
      <c r="K44" s="202"/>
      <c r="L44" s="198"/>
      <c r="M44" s="209"/>
      <c r="N44" s="202"/>
      <c r="O44" s="204"/>
      <c r="P44" s="203"/>
      <c r="Q44" s="174"/>
      <c r="R44" s="15"/>
      <c r="S44" s="1">
        <f>_xlfn.XLOOKUP(C44, Organizations!C42:C1011, Organizations!B42:B1011, "", 0)</f>
        <v>0</v>
      </c>
    </row>
    <row r="45" spans="2:19" ht="30.2" hidden="1" customHeight="1">
      <c r="B45" s="200" t="str">
        <f>IF(C45="", "NO PRIORITY", IF(_xlfn.XLOOKUP(C45, Organizations!C:C, Organizations!B:B, "")="", "NO PRIORITY", _xlfn.XLOOKUP(C45, Organizations!C:C, Organizations!B:B, "NO ORG NAME")))</f>
        <v>A</v>
      </c>
      <c r="C45" s="204" t="s">
        <v>500</v>
      </c>
      <c r="D45" s="201" t="s">
        <v>3918</v>
      </c>
      <c r="E45" s="279">
        <v>45658</v>
      </c>
      <c r="F45" s="307">
        <f t="shared" si="0"/>
        <v>45656</v>
      </c>
      <c r="G45" s="193" t="s">
        <v>108</v>
      </c>
      <c r="H45" s="192" t="s">
        <v>6</v>
      </c>
      <c r="I45" s="194">
        <v>45658</v>
      </c>
      <c r="J45" s="207">
        <v>0.3</v>
      </c>
      <c r="K45" s="202" t="s">
        <v>3918</v>
      </c>
      <c r="L45" s="198" t="s">
        <v>102</v>
      </c>
      <c r="M45" s="209" t="s">
        <v>3973</v>
      </c>
      <c r="N45" s="202" t="s">
        <v>141</v>
      </c>
      <c r="O45" s="204" t="s">
        <v>3962</v>
      </c>
      <c r="P45" s="203"/>
      <c r="Q45" s="174" t="s">
        <v>3974</v>
      </c>
      <c r="R45" s="15"/>
      <c r="S45" s="1" t="str">
        <f>_xlfn.XLOOKUP(C45, Organizations!C43:C1012, Organizations!B43:B1012, "", 0)</f>
        <v>A</v>
      </c>
    </row>
    <row r="46" spans="2:19" ht="30.2" hidden="1" customHeight="1">
      <c r="B46" s="200" t="str">
        <f>IF(C46="", "NO PRIORITY", IF(_xlfn.XLOOKUP(C46, Organizations!C:C, Organizations!B:B, "")="", "NO PRIORITY", _xlfn.XLOOKUP(C46, Organizations!C:C, Organizations!B:B, "NO ORG NAME")))</f>
        <v>A</v>
      </c>
      <c r="C46" s="204" t="s">
        <v>1988</v>
      </c>
      <c r="D46" s="201" t="s">
        <v>3958</v>
      </c>
      <c r="E46" s="279">
        <v>45748</v>
      </c>
      <c r="F46" s="307">
        <f t="shared" si="0"/>
        <v>45747</v>
      </c>
      <c r="G46" s="193" t="s">
        <v>108</v>
      </c>
      <c r="H46" s="192" t="s">
        <v>6</v>
      </c>
      <c r="I46" s="194">
        <v>45839</v>
      </c>
      <c r="J46" s="207">
        <v>0.8</v>
      </c>
      <c r="K46" s="202" t="s">
        <v>3959</v>
      </c>
      <c r="L46" s="198"/>
      <c r="M46" s="209"/>
      <c r="N46" s="202" t="s">
        <v>138</v>
      </c>
      <c r="O46" s="204"/>
      <c r="P46" s="203"/>
      <c r="Q46" s="174" t="s">
        <v>3960</v>
      </c>
      <c r="R46" s="15"/>
      <c r="S46" s="1" t="str">
        <f>_xlfn.XLOOKUP(C46, Organizations!C44:C1013, Organizations!B44:B1013, "", 0)</f>
        <v/>
      </c>
    </row>
    <row r="47" spans="2:19" ht="30.2" hidden="1" customHeight="1">
      <c r="B47" s="200" t="str">
        <f>IF(C47="", "NO PRIORITY", IF(_xlfn.XLOOKUP(C47, Organizations!C:C, Organizations!B:B, "")="", "NO PRIORITY", _xlfn.XLOOKUP(C47, Organizations!C:C, Organizations!B:B, "NO ORG NAME")))</f>
        <v>A</v>
      </c>
      <c r="C47" s="204" t="s">
        <v>2010</v>
      </c>
      <c r="D47" s="201" t="s">
        <v>3958</v>
      </c>
      <c r="E47" s="279">
        <v>45748</v>
      </c>
      <c r="F47" s="307">
        <f t="shared" si="0"/>
        <v>45747</v>
      </c>
      <c r="G47" s="193" t="s">
        <v>108</v>
      </c>
      <c r="H47" s="192" t="s">
        <v>6</v>
      </c>
      <c r="I47" s="194">
        <v>45839</v>
      </c>
      <c r="J47" s="207">
        <v>0.8</v>
      </c>
      <c r="K47" s="202" t="s">
        <v>3959</v>
      </c>
      <c r="L47" s="198"/>
      <c r="M47" s="209"/>
      <c r="N47" s="202" t="s">
        <v>138</v>
      </c>
      <c r="O47" s="204"/>
      <c r="P47" s="203"/>
      <c r="Q47" s="174" t="s">
        <v>3960</v>
      </c>
      <c r="R47" s="15"/>
      <c r="S47" s="1" t="str">
        <f>_xlfn.XLOOKUP(C47, Organizations!C45:C1014, Organizations!B45:B1014, "", 0)</f>
        <v/>
      </c>
    </row>
    <row r="48" spans="2:19" ht="30.2" hidden="1" customHeight="1">
      <c r="B48" s="200" t="str">
        <f>IF(C48="", "NO PRIORITY", IF(_xlfn.XLOOKUP(C48, Organizations!C:C, Organizations!B:B, "")="", "NO PRIORITY", _xlfn.XLOOKUP(C48, Organizations!C:C, Organizations!B:B, "NO ORG NAME")))</f>
        <v>A</v>
      </c>
      <c r="C48" s="204" t="s">
        <v>553</v>
      </c>
      <c r="D48" s="201" t="s">
        <v>3975</v>
      </c>
      <c r="E48" s="279">
        <v>45726</v>
      </c>
      <c r="F48" s="307">
        <f t="shared" si="0"/>
        <v>45726</v>
      </c>
      <c r="G48" s="193" t="s">
        <v>108</v>
      </c>
      <c r="H48" s="192" t="s">
        <v>6</v>
      </c>
      <c r="I48" s="194">
        <v>45747</v>
      </c>
      <c r="J48" s="207">
        <v>0.8</v>
      </c>
      <c r="K48" s="202" t="s">
        <v>3912</v>
      </c>
      <c r="L48" s="198" t="s">
        <v>3976</v>
      </c>
      <c r="M48" s="209"/>
      <c r="N48" s="202" t="s">
        <v>138</v>
      </c>
      <c r="O48" s="204"/>
      <c r="P48" s="203"/>
      <c r="Q48" s="174"/>
      <c r="R48" s="15"/>
      <c r="S48" s="1" t="str">
        <f>_xlfn.XLOOKUP(C48, Organizations!C46:C1015, Organizations!B46:B1015, "", 0)</f>
        <v>A</v>
      </c>
    </row>
    <row r="49" spans="2:19" ht="30.2" hidden="1" customHeight="1">
      <c r="B49" s="200" t="str">
        <f>IF(C49="", "NO PRIORITY", IF(_xlfn.XLOOKUP(C49, Organizations!C:C, Organizations!B:B, "")="", "NO PRIORITY", _xlfn.XLOOKUP(C49, Organizations!C:C, Organizations!B:B, "NO ORG NAME")))</f>
        <v>A</v>
      </c>
      <c r="C49" s="204" t="s">
        <v>553</v>
      </c>
      <c r="D49" s="201" t="s">
        <v>3975</v>
      </c>
      <c r="E49" s="279">
        <v>45726</v>
      </c>
      <c r="F49" s="307">
        <f t="shared" si="0"/>
        <v>45726</v>
      </c>
      <c r="G49" s="193" t="s">
        <v>108</v>
      </c>
      <c r="H49" s="192" t="s">
        <v>6</v>
      </c>
      <c r="I49" s="194">
        <v>45747</v>
      </c>
      <c r="J49" s="207">
        <v>0.8</v>
      </c>
      <c r="K49" s="202" t="s">
        <v>3915</v>
      </c>
      <c r="L49" s="198" t="s">
        <v>3916</v>
      </c>
      <c r="M49" s="209"/>
      <c r="N49" s="202" t="s">
        <v>138</v>
      </c>
      <c r="O49" s="204"/>
      <c r="P49" s="203"/>
      <c r="Q49" s="174"/>
      <c r="R49" s="15"/>
      <c r="S49" s="1" t="str">
        <f>_xlfn.XLOOKUP(C49, Organizations!C47:C1016, Organizations!B47:B1016, "", 0)</f>
        <v>A</v>
      </c>
    </row>
    <row r="50" spans="2:19" ht="30.2" hidden="1" customHeight="1">
      <c r="B50" s="200" t="str">
        <f>IF(C50="", "NO PRIORITY", IF(_xlfn.XLOOKUP(C50, Organizations!C:C, Organizations!B:B, "")="", "NO PRIORITY", _xlfn.XLOOKUP(C50, Organizations!C:C, Organizations!B:B, "NO ORG NAME")))</f>
        <v>A</v>
      </c>
      <c r="C50" s="204" t="s">
        <v>559</v>
      </c>
      <c r="D50" s="201" t="s">
        <v>3945</v>
      </c>
      <c r="E50" s="279">
        <v>45714</v>
      </c>
      <c r="F50" s="307">
        <f t="shared" si="0"/>
        <v>45712</v>
      </c>
      <c r="G50" s="193" t="s">
        <v>108</v>
      </c>
      <c r="H50" s="192" t="s">
        <v>6</v>
      </c>
      <c r="I50" s="194">
        <v>45778</v>
      </c>
      <c r="J50" s="207">
        <v>0.65</v>
      </c>
      <c r="K50" s="202" t="s">
        <v>3915</v>
      </c>
      <c r="L50" s="198" t="s">
        <v>3916</v>
      </c>
      <c r="M50" s="209"/>
      <c r="N50" s="202" t="s">
        <v>141</v>
      </c>
      <c r="O50" s="204"/>
      <c r="P50" s="203"/>
      <c r="Q50" s="174"/>
      <c r="R50" s="15"/>
      <c r="S50" s="1" t="str">
        <f>_xlfn.XLOOKUP(C50, Organizations!C48:C1017, Organizations!B48:B1017, "", 0)</f>
        <v>A</v>
      </c>
    </row>
    <row r="51" spans="2:19" ht="30.2" hidden="1" customHeight="1">
      <c r="B51" s="200" t="str">
        <f>IF(C51="", "NO PRIORITY", IF(_xlfn.XLOOKUP(C51, Organizations!C:C, Organizations!B:B, "")="", "NO PRIORITY", _xlfn.XLOOKUP(C51, Organizations!C:C, Organizations!B:B, "NO ORG NAME")))</f>
        <v>A</v>
      </c>
      <c r="C51" s="204" t="s">
        <v>575</v>
      </c>
      <c r="D51" s="201" t="s">
        <v>3945</v>
      </c>
      <c r="E51" s="279">
        <v>45658</v>
      </c>
      <c r="F51" s="307">
        <f t="shared" si="0"/>
        <v>45656</v>
      </c>
      <c r="G51" s="193" t="s">
        <v>108</v>
      </c>
      <c r="H51" s="192" t="s">
        <v>6</v>
      </c>
      <c r="I51" s="194"/>
      <c r="J51" s="207"/>
      <c r="K51" s="202" t="s">
        <v>3915</v>
      </c>
      <c r="L51" s="198" t="s">
        <v>3906</v>
      </c>
      <c r="M51" s="209">
        <v>100</v>
      </c>
      <c r="N51" s="202" t="s">
        <v>138</v>
      </c>
      <c r="O51" s="204"/>
      <c r="P51" s="203"/>
      <c r="Q51" s="174"/>
      <c r="R51" s="15"/>
      <c r="S51" s="1" t="str">
        <f>_xlfn.XLOOKUP(C51, Organizations!C49:C1017, Organizations!B49:B1017, "", 0)</f>
        <v>A</v>
      </c>
    </row>
    <row r="52" spans="2:19" ht="30.2" hidden="1" customHeight="1">
      <c r="B52" s="200" t="str">
        <f>IF(C52="", "NO PRIORITY", IF(_xlfn.XLOOKUP(C52, Organizations!C:C, Organizations!B:B, "")="", "NO PRIORITY", _xlfn.XLOOKUP(C52, Organizations!C:C, Organizations!B:B, "NO ORG NAME")))</f>
        <v>A</v>
      </c>
      <c r="C52" s="204" t="s">
        <v>1979</v>
      </c>
      <c r="D52" s="201" t="s">
        <v>3958</v>
      </c>
      <c r="E52" s="279">
        <v>45748</v>
      </c>
      <c r="F52" s="307">
        <f t="shared" si="0"/>
        <v>45747</v>
      </c>
      <c r="G52" s="193" t="s">
        <v>108</v>
      </c>
      <c r="H52" s="192" t="s">
        <v>6</v>
      </c>
      <c r="I52" s="194">
        <v>45839</v>
      </c>
      <c r="J52" s="207">
        <v>0.8</v>
      </c>
      <c r="K52" s="202" t="s">
        <v>3959</v>
      </c>
      <c r="L52" s="198"/>
      <c r="M52" s="209"/>
      <c r="N52" s="202" t="s">
        <v>138</v>
      </c>
      <c r="O52" s="204"/>
      <c r="P52" s="203"/>
      <c r="Q52" s="174" t="s">
        <v>3960</v>
      </c>
      <c r="R52" s="15"/>
      <c r="S52" s="1" t="str">
        <f>_xlfn.XLOOKUP(C52, Organizations!C50:C1018, Organizations!B50:B1018, "", 0)</f>
        <v/>
      </c>
    </row>
    <row r="53" spans="2:19" ht="30.2" hidden="1" customHeight="1">
      <c r="B53" s="200" t="s">
        <v>154</v>
      </c>
      <c r="C53" s="204" t="s">
        <v>587</v>
      </c>
      <c r="D53" s="201" t="s">
        <v>3975</v>
      </c>
      <c r="E53" s="279">
        <v>45726</v>
      </c>
      <c r="F53" s="307">
        <f t="shared" si="0"/>
        <v>45726</v>
      </c>
      <c r="G53" s="193" t="s">
        <v>108</v>
      </c>
      <c r="H53" s="192" t="s">
        <v>6</v>
      </c>
      <c r="I53" s="194">
        <v>45747</v>
      </c>
      <c r="J53" s="207">
        <v>0.75</v>
      </c>
      <c r="K53" s="202" t="s">
        <v>3915</v>
      </c>
      <c r="L53" s="198" t="s">
        <v>3916</v>
      </c>
      <c r="M53" s="209"/>
      <c r="N53" s="202" t="s">
        <v>138</v>
      </c>
      <c r="O53" s="204"/>
      <c r="P53" s="203"/>
      <c r="Q53" s="174"/>
      <c r="R53" s="15"/>
      <c r="S53" s="1" t="str">
        <f>_xlfn.XLOOKUP(C53, Organizations!C51:C1019, Organizations!B51:B1019, "", 0)</f>
        <v>D</v>
      </c>
    </row>
    <row r="54" spans="2:19" ht="30.2" hidden="1" customHeight="1">
      <c r="B54" s="200" t="s">
        <v>154</v>
      </c>
      <c r="C54" s="204" t="s">
        <v>587</v>
      </c>
      <c r="D54" s="201" t="s">
        <v>3975</v>
      </c>
      <c r="E54" s="279">
        <v>45726</v>
      </c>
      <c r="F54" s="307">
        <f t="shared" si="0"/>
        <v>45726</v>
      </c>
      <c r="G54" s="193" t="s">
        <v>108</v>
      </c>
      <c r="H54" s="192" t="s">
        <v>6</v>
      </c>
      <c r="I54" s="194">
        <v>45747</v>
      </c>
      <c r="J54" s="207">
        <v>0.75</v>
      </c>
      <c r="K54" s="202" t="s">
        <v>3912</v>
      </c>
      <c r="L54" s="198" t="s">
        <v>3976</v>
      </c>
      <c r="M54" s="209"/>
      <c r="N54" s="202" t="s">
        <v>138</v>
      </c>
      <c r="O54" s="204"/>
      <c r="P54" s="203"/>
      <c r="Q54" s="174"/>
      <c r="R54" s="15"/>
      <c r="S54" s="1" t="str">
        <f>_xlfn.XLOOKUP(C54, Organizations!C52:C1020, Organizations!B52:B1020, "", 0)</f>
        <v>D</v>
      </c>
    </row>
    <row r="55" spans="2:19" ht="30.2" hidden="1" customHeight="1">
      <c r="B55" s="200" t="s">
        <v>154</v>
      </c>
      <c r="C55" s="204" t="s">
        <v>587</v>
      </c>
      <c r="D55" s="201" t="s">
        <v>3975</v>
      </c>
      <c r="E55" s="279">
        <v>45726</v>
      </c>
      <c r="F55" s="307">
        <f t="shared" si="0"/>
        <v>45726</v>
      </c>
      <c r="G55" s="193" t="s">
        <v>108</v>
      </c>
      <c r="H55" s="192" t="s">
        <v>6</v>
      </c>
      <c r="I55" s="194">
        <v>45747</v>
      </c>
      <c r="J55" s="207">
        <v>0.75</v>
      </c>
      <c r="K55" s="202" t="s">
        <v>3918</v>
      </c>
      <c r="L55" s="198" t="s">
        <v>3977</v>
      </c>
      <c r="M55" s="209"/>
      <c r="N55" s="202" t="s">
        <v>138</v>
      </c>
      <c r="O55" s="204"/>
      <c r="P55" s="203"/>
      <c r="Q55" s="174"/>
      <c r="R55" s="15"/>
      <c r="S55" s="1" t="str">
        <f>_xlfn.XLOOKUP(C55, Organizations!C53:C1021, Organizations!B53:B1021, "", 0)</f>
        <v>D</v>
      </c>
    </row>
    <row r="56" spans="2:19" ht="30.2" hidden="1" customHeight="1">
      <c r="B56" s="200" t="str">
        <f>IF(C56="", "NO PRIORITY", IF(_xlfn.XLOOKUP(C56, Organizations!C:C, Organizations!B:B, "")="", "NO PRIORITY", _xlfn.XLOOKUP(C56, Organizations!C:C, Organizations!B:B, "NO ORG NAME")))</f>
        <v>B</v>
      </c>
      <c r="C56" s="204" t="s">
        <v>610</v>
      </c>
      <c r="D56" s="201" t="s">
        <v>96</v>
      </c>
      <c r="E56" s="279">
        <v>45706</v>
      </c>
      <c r="F56" s="307">
        <f t="shared" si="0"/>
        <v>45705</v>
      </c>
      <c r="G56" s="193" t="s">
        <v>3941</v>
      </c>
      <c r="H56" s="189" t="s">
        <v>6</v>
      </c>
      <c r="I56" s="194">
        <v>45717</v>
      </c>
      <c r="J56" s="207">
        <v>0.9</v>
      </c>
      <c r="K56" s="202" t="s">
        <v>96</v>
      </c>
      <c r="L56" s="198" t="s">
        <v>3978</v>
      </c>
      <c r="M56" s="209"/>
      <c r="N56" s="202" t="s">
        <v>138</v>
      </c>
      <c r="O56" s="204"/>
      <c r="P56" s="203"/>
      <c r="Q56" s="38" t="s">
        <v>613</v>
      </c>
      <c r="R56" s="15"/>
      <c r="S56" s="1" t="str">
        <f>_xlfn.XLOOKUP(C56, Organizations!C54:C1022, Organizations!B54:B1022, "", 0)</f>
        <v>B</v>
      </c>
    </row>
    <row r="57" spans="2:19" ht="30.2" hidden="1" customHeight="1">
      <c r="B57" s="200" t="str">
        <f>IF(C57="", "NO PRIORITY", IF(_xlfn.XLOOKUP(C57, Organizations!C:C, Organizations!B:B, "")="", "NO PRIORITY", _xlfn.XLOOKUP(C57, Organizations!C:C, Organizations!B:B, "NO ORG NAME")))</f>
        <v>A</v>
      </c>
      <c r="C57" s="204" t="s">
        <v>617</v>
      </c>
      <c r="D57" s="201" t="s">
        <v>3979</v>
      </c>
      <c r="E57" s="279">
        <v>45679</v>
      </c>
      <c r="F57" s="307">
        <f t="shared" si="0"/>
        <v>45677</v>
      </c>
      <c r="G57" s="193" t="s">
        <v>3941</v>
      </c>
      <c r="H57" s="189" t="s">
        <v>6</v>
      </c>
      <c r="I57" s="194">
        <v>45689</v>
      </c>
      <c r="J57" s="207">
        <v>0.5</v>
      </c>
      <c r="K57" s="202" t="s">
        <v>3912</v>
      </c>
      <c r="L57" s="198"/>
      <c r="M57" s="209"/>
      <c r="N57" s="202" t="s">
        <v>138</v>
      </c>
      <c r="O57" s="204"/>
      <c r="P57" s="203"/>
      <c r="Q57" s="174"/>
      <c r="R57" s="15"/>
      <c r="S57" s="1" t="str">
        <f>_xlfn.XLOOKUP(C57, Organizations!C55:C1023, Organizations!B55:B1023, "", 0)</f>
        <v>A</v>
      </c>
    </row>
    <row r="58" spans="2:19" ht="30.2" hidden="1" customHeight="1">
      <c r="B58" s="200" t="str">
        <f>IF(C58="", "NO PRIORITY", IF(_xlfn.XLOOKUP(C58, Organizations!C:C, Organizations!B:B, "")="", "NO PRIORITY", _xlfn.XLOOKUP(C58, Organizations!C:C, Organizations!B:B, "NO ORG NAME")))</f>
        <v>NO PRIORITY</v>
      </c>
      <c r="C58" s="204" t="s">
        <v>633</v>
      </c>
      <c r="D58" s="201" t="s">
        <v>3980</v>
      </c>
      <c r="E58" s="279">
        <v>45658</v>
      </c>
      <c r="F58" s="307">
        <f t="shared" si="0"/>
        <v>45656</v>
      </c>
      <c r="G58" s="193" t="s">
        <v>108</v>
      </c>
      <c r="H58" s="189" t="s">
        <v>6</v>
      </c>
      <c r="I58" s="194">
        <v>45617</v>
      </c>
      <c r="J58" s="207">
        <v>0.5</v>
      </c>
      <c r="K58" s="202" t="s">
        <v>3915</v>
      </c>
      <c r="L58" s="198" t="s">
        <v>3906</v>
      </c>
      <c r="M58" s="209">
        <v>100</v>
      </c>
      <c r="N58" s="202" t="s">
        <v>138</v>
      </c>
      <c r="O58" s="204" t="s">
        <v>1195</v>
      </c>
      <c r="P58" s="203"/>
      <c r="Q58" s="174" t="s">
        <v>3981</v>
      </c>
      <c r="R58" s="15"/>
      <c r="S58" s="1">
        <f>_xlfn.XLOOKUP(C58, Organizations!C56:C1024, Organizations!B56:B1024, "", 0)</f>
        <v>0</v>
      </c>
    </row>
    <row r="59" spans="2:19" ht="30.2" hidden="1" customHeight="1">
      <c r="B59" s="200" t="str">
        <f>IF(C59="", "NO PRIORITY", IF(_xlfn.XLOOKUP(C59, Organizations!C:C, Organizations!B:B, "")="", "NO PRIORITY", _xlfn.XLOOKUP(C59, Organizations!C:C, Organizations!B:B, "NO ORG NAME")))</f>
        <v>B</v>
      </c>
      <c r="C59" s="204" t="s">
        <v>640</v>
      </c>
      <c r="D59" s="201" t="s">
        <v>96</v>
      </c>
      <c r="E59" s="279">
        <v>45706</v>
      </c>
      <c r="F59" s="307">
        <f t="shared" si="0"/>
        <v>45705</v>
      </c>
      <c r="G59" s="193" t="s">
        <v>3941</v>
      </c>
      <c r="H59" s="192" t="s">
        <v>6</v>
      </c>
      <c r="I59" s="194">
        <v>45717</v>
      </c>
      <c r="J59" s="207">
        <v>0.9</v>
      </c>
      <c r="K59" s="202" t="s">
        <v>96</v>
      </c>
      <c r="L59" s="198" t="s">
        <v>3978</v>
      </c>
      <c r="M59" s="209"/>
      <c r="N59" s="202" t="s">
        <v>138</v>
      </c>
      <c r="O59" s="204"/>
      <c r="P59" s="203"/>
      <c r="Q59" s="38" t="s">
        <v>613</v>
      </c>
      <c r="R59" s="15"/>
      <c r="S59" s="1" t="str">
        <f>_xlfn.XLOOKUP(C59, Organizations!C57:C1025, Organizations!B57:B1025, "", 0)</f>
        <v>B</v>
      </c>
    </row>
    <row r="60" spans="2:19" ht="30.2" hidden="1" customHeight="1">
      <c r="B60" s="200" t="str">
        <f>IF(C60="", "NO PRIORITY", IF(_xlfn.XLOOKUP(C60, Organizations!C:C, Organizations!B:B, "")="", "NO PRIORITY", _xlfn.XLOOKUP(C60, Organizations!C:C, Organizations!B:B, "NO ORG NAME")))</f>
        <v>A</v>
      </c>
      <c r="C60" s="204" t="s">
        <v>648</v>
      </c>
      <c r="D60" s="201" t="s">
        <v>3945</v>
      </c>
      <c r="E60" s="279">
        <v>45714</v>
      </c>
      <c r="F60" s="307">
        <f t="shared" si="0"/>
        <v>45712</v>
      </c>
      <c r="G60" s="193" t="s">
        <v>108</v>
      </c>
      <c r="H60" s="192" t="s">
        <v>6</v>
      </c>
      <c r="I60" s="194">
        <v>45778</v>
      </c>
      <c r="J60" s="207">
        <v>0.65</v>
      </c>
      <c r="K60" s="202" t="s">
        <v>3915</v>
      </c>
      <c r="L60" s="198" t="s">
        <v>3916</v>
      </c>
      <c r="M60" s="209"/>
      <c r="N60" s="202" t="s">
        <v>141</v>
      </c>
      <c r="O60" s="204"/>
      <c r="P60" s="203"/>
      <c r="Q60" s="174"/>
      <c r="R60" s="15"/>
      <c r="S60" s="1" t="str">
        <f>_xlfn.XLOOKUP(C60, Organizations!C58:C1025, Organizations!B58:B1025, "", 0)</f>
        <v>A</v>
      </c>
    </row>
    <row r="61" spans="2:19" ht="30.2" hidden="1" customHeight="1">
      <c r="B61" s="200" t="str">
        <f>IF(C61="", "NO PRIORITY", IF(_xlfn.XLOOKUP(C61, Organizations!C:C, Organizations!B:B, "")="", "NO PRIORITY", _xlfn.XLOOKUP(C61, Organizations!C:C, Organizations!B:B, "NO ORG NAME")))</f>
        <v>A</v>
      </c>
      <c r="C61" s="204" t="s">
        <v>42</v>
      </c>
      <c r="D61" s="201" t="s">
        <v>3958</v>
      </c>
      <c r="E61" s="279">
        <v>45748</v>
      </c>
      <c r="F61" s="307">
        <f t="shared" si="0"/>
        <v>45747</v>
      </c>
      <c r="G61" s="193" t="s">
        <v>108</v>
      </c>
      <c r="H61" s="192" t="s">
        <v>6</v>
      </c>
      <c r="I61" s="194">
        <v>45839</v>
      </c>
      <c r="J61" s="207">
        <v>0.8</v>
      </c>
      <c r="K61" s="202" t="s">
        <v>3959</v>
      </c>
      <c r="L61" s="198"/>
      <c r="M61" s="209"/>
      <c r="N61" s="202" t="s">
        <v>138</v>
      </c>
      <c r="O61" s="204"/>
      <c r="P61" s="203"/>
      <c r="Q61" s="174" t="s">
        <v>3960</v>
      </c>
      <c r="R61" s="15"/>
      <c r="S61" s="1" t="str">
        <f>_xlfn.XLOOKUP(C61, Organizations!C58:C1025, Organizations!B58:B1025, "", 0)</f>
        <v/>
      </c>
    </row>
    <row r="62" spans="2:19" ht="30.2" hidden="1" customHeight="1">
      <c r="B62" s="200" t="str">
        <f>IF(C62="", "NO PRIORITY", IF(_xlfn.XLOOKUP(C62, Organizations!C:C, Organizations!B:B, "")="", "NO PRIORITY", _xlfn.XLOOKUP(C62, Organizations!C:C, Organizations!B:B, "NO ORG NAME")))</f>
        <v>NO PRIORITY</v>
      </c>
      <c r="C62" s="204" t="s">
        <v>3982</v>
      </c>
      <c r="D62" s="201" t="s">
        <v>96</v>
      </c>
      <c r="E62" s="279">
        <v>45770</v>
      </c>
      <c r="F62" s="307">
        <f t="shared" si="0"/>
        <v>45768</v>
      </c>
      <c r="G62" s="193"/>
      <c r="H62" s="192" t="s">
        <v>6</v>
      </c>
      <c r="I62" s="194"/>
      <c r="J62" s="207"/>
      <c r="K62" s="344"/>
      <c r="L62" s="345"/>
      <c r="M62" s="327"/>
      <c r="N62" s="202"/>
      <c r="O62" s="204"/>
      <c r="P62" s="328"/>
      <c r="Q62" s="174"/>
      <c r="R62" s="15"/>
      <c r="S62" s="1" t="str">
        <f>_xlfn.XLOOKUP(C62, Organizations!C59:C1026, Organizations!B59:B1026, "", 0)</f>
        <v/>
      </c>
    </row>
    <row r="63" spans="2:19" ht="30.2" hidden="1" customHeight="1">
      <c r="B63" s="200" t="str">
        <f>IF(C63="", "NO PRIORITY", IF(_xlfn.XLOOKUP(C63, Organizations!C:C, Organizations!B:B, "")="", "NO PRIORITY", _xlfn.XLOOKUP(C63, Organizations!C:C, Organizations!B:B, "NO ORG NAME")))</f>
        <v>B</v>
      </c>
      <c r="C63" s="204" t="s">
        <v>676</v>
      </c>
      <c r="D63" s="201" t="s">
        <v>3983</v>
      </c>
      <c r="E63" s="279">
        <v>45658</v>
      </c>
      <c r="F63" s="307">
        <f t="shared" si="0"/>
        <v>45656</v>
      </c>
      <c r="G63" s="193" t="s">
        <v>108</v>
      </c>
      <c r="H63" s="192" t="s">
        <v>6</v>
      </c>
      <c r="I63" s="194">
        <v>45621</v>
      </c>
      <c r="J63" s="207">
        <v>0.8</v>
      </c>
      <c r="K63" s="202" t="s">
        <v>96</v>
      </c>
      <c r="L63" s="198" t="s">
        <v>3906</v>
      </c>
      <c r="M63" s="209">
        <v>2</v>
      </c>
      <c r="N63" s="202" t="s">
        <v>150</v>
      </c>
      <c r="O63" s="204" t="s">
        <v>1195</v>
      </c>
      <c r="P63" s="203"/>
      <c r="Q63" s="174" t="s">
        <v>3984</v>
      </c>
      <c r="R63" s="15"/>
      <c r="S63" s="1" t="str">
        <f>_xlfn.XLOOKUP(C63, Organizations!C60:C1027, Organizations!B60:B1027, "", 0)</f>
        <v>B</v>
      </c>
    </row>
    <row r="64" spans="2:19" ht="30.2" hidden="1" customHeight="1">
      <c r="B64" s="200" t="str">
        <f>IF(C64="", "NO PRIORITY", IF(_xlfn.XLOOKUP(C64, Organizations!C:C, Organizations!B:B, "")="", "NO PRIORITY", _xlfn.XLOOKUP(C64, Organizations!C:C, Organizations!B:B, "NO ORG NAME")))</f>
        <v>A</v>
      </c>
      <c r="C64" s="204" t="s">
        <v>735</v>
      </c>
      <c r="D64" s="201" t="s">
        <v>3985</v>
      </c>
      <c r="E64" s="279">
        <v>45673</v>
      </c>
      <c r="F64" s="307">
        <f t="shared" si="0"/>
        <v>45670</v>
      </c>
      <c r="G64" s="193" t="s">
        <v>108</v>
      </c>
      <c r="H64" s="192" t="s">
        <v>6</v>
      </c>
      <c r="I64" s="194">
        <v>45705</v>
      </c>
      <c r="J64" s="207">
        <v>0.6</v>
      </c>
      <c r="K64" s="202" t="s">
        <v>96</v>
      </c>
      <c r="L64" s="198" t="s">
        <v>3986</v>
      </c>
      <c r="M64" s="209"/>
      <c r="N64" s="202" t="s">
        <v>166</v>
      </c>
      <c r="O64" s="204" t="s">
        <v>1436</v>
      </c>
      <c r="P64" s="203"/>
      <c r="Q64" s="174"/>
      <c r="R64" s="15"/>
      <c r="S64" s="1" t="str">
        <f>_xlfn.XLOOKUP(C64, Organizations!C61:C1028, Organizations!B61:B1028, "", 0)</f>
        <v>A</v>
      </c>
    </row>
    <row r="65" spans="2:19" ht="30.2" hidden="1" customHeight="1">
      <c r="B65" s="200" t="str">
        <f>IF(C65="", "NO PRIORITY", IF(_xlfn.XLOOKUP(C65, Organizations!C:C, Organizations!B:B, "")="", "NO PRIORITY", _xlfn.XLOOKUP(C65, Organizations!C:C, Organizations!B:B, "NO ORG NAME")))</f>
        <v>A</v>
      </c>
      <c r="C65" s="204" t="s">
        <v>2002</v>
      </c>
      <c r="D65" s="201" t="s">
        <v>3958</v>
      </c>
      <c r="E65" s="279">
        <v>45748</v>
      </c>
      <c r="F65" s="307">
        <f t="shared" si="0"/>
        <v>45747</v>
      </c>
      <c r="G65" s="193" t="s">
        <v>108</v>
      </c>
      <c r="H65" s="192" t="s">
        <v>6</v>
      </c>
      <c r="I65" s="194">
        <v>45839</v>
      </c>
      <c r="J65" s="207">
        <v>0.8</v>
      </c>
      <c r="K65" s="202" t="s">
        <v>3959</v>
      </c>
      <c r="L65" s="198"/>
      <c r="M65" s="209"/>
      <c r="N65" s="202" t="s">
        <v>138</v>
      </c>
      <c r="O65" s="204"/>
      <c r="P65" s="203"/>
      <c r="Q65" s="174" t="s">
        <v>3960</v>
      </c>
      <c r="R65" s="15"/>
      <c r="S65" s="1" t="str">
        <f>_xlfn.XLOOKUP(C65, Organizations!C62:C1029, Organizations!B62:B1029, "", 0)</f>
        <v/>
      </c>
    </row>
    <row r="66" spans="2:19" ht="30.2" hidden="1" customHeight="1">
      <c r="B66" s="200" t="str">
        <f>IF(C66="", "NO PRIORITY", IF(_xlfn.XLOOKUP(C66, Organizations!C:C, Organizations!B:B, "")="", "NO PRIORITY", _xlfn.XLOOKUP(C66, Organizations!C:C, Organizations!B:B, "NO ORG NAME")))</f>
        <v>A</v>
      </c>
      <c r="C66" s="204" t="s">
        <v>1969</v>
      </c>
      <c r="D66" s="201" t="s">
        <v>3958</v>
      </c>
      <c r="E66" s="279">
        <v>45748</v>
      </c>
      <c r="F66" s="307">
        <f t="shared" si="0"/>
        <v>45747</v>
      </c>
      <c r="G66" s="193" t="s">
        <v>108</v>
      </c>
      <c r="H66" s="192" t="s">
        <v>6</v>
      </c>
      <c r="I66" s="194">
        <v>45839</v>
      </c>
      <c r="J66" s="207">
        <v>0.8</v>
      </c>
      <c r="K66" s="202" t="s">
        <v>3959</v>
      </c>
      <c r="L66" s="198"/>
      <c r="M66" s="209"/>
      <c r="N66" s="202" t="s">
        <v>138</v>
      </c>
      <c r="O66" s="204"/>
      <c r="P66" s="203"/>
      <c r="Q66" s="174" t="s">
        <v>3960</v>
      </c>
      <c r="R66" s="15"/>
      <c r="S66" s="1" t="str">
        <f>_xlfn.XLOOKUP(C66, Organizations!C63:C1030, Organizations!B63:B1030, "", 0)</f>
        <v/>
      </c>
    </row>
    <row r="67" spans="2:19" ht="30.2" hidden="1" customHeight="1">
      <c r="B67" s="200" t="str">
        <f>IF(C67="", "NO PRIORITY", IF(_xlfn.XLOOKUP(C67, Organizations!C:C, Organizations!B:B, "")="", "NO PRIORITY", _xlfn.XLOOKUP(C67, Organizations!C:C, Organizations!B:B, "NO ORG NAME")))</f>
        <v>NO PRIORITY</v>
      </c>
      <c r="C67" s="204" t="s">
        <v>807</v>
      </c>
      <c r="D67" s="201" t="s">
        <v>3987</v>
      </c>
      <c r="E67" s="279">
        <v>45658</v>
      </c>
      <c r="F67" s="307">
        <f t="shared" si="0"/>
        <v>45656</v>
      </c>
      <c r="G67" s="193" t="s">
        <v>3905</v>
      </c>
      <c r="H67" s="192" t="s">
        <v>6</v>
      </c>
      <c r="I67" s="194">
        <v>45609</v>
      </c>
      <c r="J67" s="207">
        <v>1</v>
      </c>
      <c r="K67" s="202" t="s">
        <v>96</v>
      </c>
      <c r="L67" s="198" t="s">
        <v>3986</v>
      </c>
      <c r="M67" s="209"/>
      <c r="N67" s="202" t="s">
        <v>161</v>
      </c>
      <c r="O67" s="204" t="s">
        <v>1195</v>
      </c>
      <c r="P67" s="203"/>
      <c r="Q67" s="174" t="s">
        <v>3988</v>
      </c>
      <c r="R67" s="15"/>
      <c r="S67" s="1">
        <f>_xlfn.XLOOKUP(C67, Organizations!C64:C1031, Organizations!B64:B1031, "", 0)</f>
        <v>0</v>
      </c>
    </row>
    <row r="68" spans="2:19" ht="30.2" hidden="1" customHeight="1">
      <c r="B68" s="200" t="str">
        <f>IF(C68="", "NO PRIORITY", IF(_xlfn.XLOOKUP(C68, Organizations!C:C, Organizations!B:B, "")="", "NO PRIORITY", _xlfn.XLOOKUP(C68, Organizations!C:C, Organizations!B:B, "NO ORG NAME")))</f>
        <v>A</v>
      </c>
      <c r="C68" s="204" t="s">
        <v>812</v>
      </c>
      <c r="D68" s="201" t="s">
        <v>3945</v>
      </c>
      <c r="E68" s="279">
        <v>45714</v>
      </c>
      <c r="F68" s="307">
        <f t="shared" si="0"/>
        <v>45712</v>
      </c>
      <c r="G68" s="193" t="s">
        <v>108</v>
      </c>
      <c r="H68" s="192" t="s">
        <v>6</v>
      </c>
      <c r="I68" s="194">
        <v>45778</v>
      </c>
      <c r="J68" s="207">
        <v>0.65</v>
      </c>
      <c r="K68" s="202" t="s">
        <v>3915</v>
      </c>
      <c r="L68" s="198" t="s">
        <v>3916</v>
      </c>
      <c r="M68" s="209"/>
      <c r="N68" s="202" t="s">
        <v>141</v>
      </c>
      <c r="O68" s="204"/>
      <c r="P68" s="203"/>
      <c r="Q68" s="174"/>
      <c r="R68" s="15"/>
      <c r="S68" s="1" t="str">
        <f>_xlfn.XLOOKUP(C68, Organizations!C65:C1032, Organizations!B65:B1032, "", 0)</f>
        <v>A</v>
      </c>
    </row>
    <row r="69" spans="2:19" ht="30.2" hidden="1" customHeight="1">
      <c r="B69" s="200" t="str">
        <f>IF(C69="", "NO PRIORITY", IF(_xlfn.XLOOKUP(C69, Organizations!C:C, Organizations!B:B, "")="", "NO PRIORITY", _xlfn.XLOOKUP(C69, Organizations!C:C, Organizations!B:B, "NO ORG NAME")))</f>
        <v>B</v>
      </c>
      <c r="C69" s="204" t="s">
        <v>830</v>
      </c>
      <c r="D69" s="201" t="s">
        <v>3918</v>
      </c>
      <c r="E69" s="279">
        <v>45658</v>
      </c>
      <c r="F69" s="307">
        <f t="shared" ref="F69:F132" si="1">IF(ISBLANK(E69),"",E69-WEEKDAY(E69)+2)</f>
        <v>45656</v>
      </c>
      <c r="G69" s="193" t="s">
        <v>108</v>
      </c>
      <c r="H69" s="192" t="s">
        <v>6</v>
      </c>
      <c r="I69" s="194">
        <v>45658</v>
      </c>
      <c r="J69" s="207">
        <v>0.5</v>
      </c>
      <c r="K69" s="202" t="s">
        <v>3918</v>
      </c>
      <c r="L69" s="198" t="s">
        <v>102</v>
      </c>
      <c r="M69" s="209"/>
      <c r="N69" s="202" t="s">
        <v>141</v>
      </c>
      <c r="O69" s="204" t="s">
        <v>3919</v>
      </c>
      <c r="P69" s="203"/>
      <c r="Q69" s="174"/>
      <c r="R69" s="15"/>
      <c r="S69" s="1" t="str">
        <f>_xlfn.XLOOKUP(C69, Organizations!C66:C1033, Organizations!B66:B1033, "", 0)</f>
        <v>B</v>
      </c>
    </row>
    <row r="70" spans="2:19" ht="30.2" hidden="1" customHeight="1">
      <c r="B70" s="200" t="str">
        <f>IF(C70="", "NO PRIORITY", IF(_xlfn.XLOOKUP(C70, Organizations!C:C, Organizations!B:B, "")="", "NO PRIORITY", _xlfn.XLOOKUP(C70, Organizations!C:C, Organizations!B:B, "NO ORG NAME")))</f>
        <v>A</v>
      </c>
      <c r="C70" s="204" t="s">
        <v>842</v>
      </c>
      <c r="D70" s="201" t="s">
        <v>3954</v>
      </c>
      <c r="E70" s="279">
        <v>45679</v>
      </c>
      <c r="F70" s="307">
        <f t="shared" si="1"/>
        <v>45677</v>
      </c>
      <c r="G70" s="193" t="s">
        <v>3941</v>
      </c>
      <c r="H70" s="192" t="s">
        <v>6</v>
      </c>
      <c r="I70" s="194">
        <v>45689</v>
      </c>
      <c r="J70" s="207">
        <v>0.75</v>
      </c>
      <c r="K70" s="202" t="s">
        <v>96</v>
      </c>
      <c r="L70" s="198"/>
      <c r="M70" s="209"/>
      <c r="N70" s="202" t="s">
        <v>138</v>
      </c>
      <c r="O70" s="204"/>
      <c r="P70" s="203"/>
      <c r="Q70" s="174"/>
      <c r="R70" s="15"/>
      <c r="S70" s="1" t="str">
        <f>_xlfn.XLOOKUP(C70, Organizations!C67:C1034, Organizations!B67:B1034, "", 0)</f>
        <v>A</v>
      </c>
    </row>
    <row r="71" spans="2:19" ht="30.2" hidden="1" customHeight="1">
      <c r="B71" s="200" t="str">
        <f>IF(C71="", "NO PRIORITY", IF(_xlfn.XLOOKUP(C71, Organizations!C:C, Organizations!B:B, "")="", "NO PRIORITY", _xlfn.XLOOKUP(C71, Organizations!C:C, Organizations!B:B, "NO ORG NAME")))</f>
        <v>A</v>
      </c>
      <c r="C71" s="204" t="s">
        <v>853</v>
      </c>
      <c r="D71" s="201" t="s">
        <v>3989</v>
      </c>
      <c r="E71" s="279">
        <v>45673</v>
      </c>
      <c r="F71" s="307">
        <f t="shared" si="1"/>
        <v>45670</v>
      </c>
      <c r="G71" s="193" t="s">
        <v>108</v>
      </c>
      <c r="H71" s="192" t="s">
        <v>6</v>
      </c>
      <c r="I71" s="194">
        <v>45717</v>
      </c>
      <c r="J71" s="207">
        <v>0.5</v>
      </c>
      <c r="K71" s="202" t="s">
        <v>3927</v>
      </c>
      <c r="L71" s="198" t="s">
        <v>3928</v>
      </c>
      <c r="M71" s="209"/>
      <c r="N71" s="202" t="s">
        <v>138</v>
      </c>
      <c r="O71" s="204" t="s">
        <v>3990</v>
      </c>
      <c r="P71" s="203"/>
      <c r="Q71" s="174"/>
      <c r="R71" s="15"/>
      <c r="S71" s="1" t="str">
        <f>_xlfn.XLOOKUP(C71, Organizations!C68:C1035, Organizations!B68:B1035, "", 0)</f>
        <v>A</v>
      </c>
    </row>
    <row r="72" spans="2:19" ht="30.2" hidden="1" customHeight="1">
      <c r="B72" s="200" t="str">
        <f>IF(C72="", "NO PRIORITY", IF(_xlfn.XLOOKUP(C72, Organizations!C:C, Organizations!B:B, "")="", "NO PRIORITY", _xlfn.XLOOKUP(C72, Organizations!C:C, Organizations!B:B, "NO ORG NAME")))</f>
        <v>A</v>
      </c>
      <c r="C72" s="204" t="s">
        <v>853</v>
      </c>
      <c r="D72" s="201" t="s">
        <v>3989</v>
      </c>
      <c r="E72" s="279">
        <v>45673</v>
      </c>
      <c r="F72" s="307">
        <f t="shared" si="1"/>
        <v>45670</v>
      </c>
      <c r="G72" s="193" t="s">
        <v>108</v>
      </c>
      <c r="H72" s="192" t="s">
        <v>6</v>
      </c>
      <c r="I72" s="194">
        <v>45717</v>
      </c>
      <c r="J72" s="207">
        <v>0.5</v>
      </c>
      <c r="K72" s="202" t="s">
        <v>3927</v>
      </c>
      <c r="L72" s="198" t="s">
        <v>3928</v>
      </c>
      <c r="M72" s="209"/>
      <c r="N72" s="202" t="s">
        <v>138</v>
      </c>
      <c r="O72" s="204" t="s">
        <v>3953</v>
      </c>
      <c r="P72" s="203"/>
      <c r="Q72" s="174"/>
      <c r="R72" s="15"/>
      <c r="S72" s="1" t="str">
        <f>_xlfn.XLOOKUP(C72, Organizations!C69:C1036, Organizations!B69:B1036, "", 0)</f>
        <v>A</v>
      </c>
    </row>
    <row r="73" spans="2:19" ht="30.2" hidden="1" customHeight="1">
      <c r="B73" s="200" t="str">
        <f>IF(C73="", "NO PRIORITY", IF(_xlfn.XLOOKUP(C73, Organizations!C:C, Organizations!B:B, "")="", "NO PRIORITY", _xlfn.XLOOKUP(C73, Organizations!C:C, Organizations!B:B, "NO ORG NAME")))</f>
        <v>A</v>
      </c>
      <c r="C73" s="204" t="s">
        <v>853</v>
      </c>
      <c r="D73" s="201" t="s">
        <v>3991</v>
      </c>
      <c r="E73" s="279">
        <v>45708</v>
      </c>
      <c r="F73" s="307">
        <f t="shared" si="1"/>
        <v>45705</v>
      </c>
      <c r="G73" s="193" t="s">
        <v>108</v>
      </c>
      <c r="H73" s="192" t="s">
        <v>6</v>
      </c>
      <c r="I73" s="194">
        <v>45744</v>
      </c>
      <c r="J73" s="207">
        <v>0.3</v>
      </c>
      <c r="K73" s="202" t="s">
        <v>3927</v>
      </c>
      <c r="L73" s="198" t="s">
        <v>3928</v>
      </c>
      <c r="M73" s="209"/>
      <c r="N73" s="202" t="s">
        <v>138</v>
      </c>
      <c r="O73" s="204"/>
      <c r="P73" s="203"/>
      <c r="Q73" s="174"/>
      <c r="R73" s="15"/>
      <c r="S73" s="1" t="str">
        <f>_xlfn.XLOOKUP(C73, Organizations!C70:C1037, Organizations!B70:B1037, "", 0)</f>
        <v>A</v>
      </c>
    </row>
    <row r="74" spans="2:19" ht="30.2" hidden="1" customHeight="1">
      <c r="B74" s="200" t="str">
        <f>IF(C74="", "NO PRIORITY", IF(_xlfn.XLOOKUP(C74, Organizations!C:C, Organizations!B:B, "")="", "NO PRIORITY", _xlfn.XLOOKUP(C74, Organizations!C:C, Organizations!B:B, "NO ORG NAME")))</f>
        <v>A</v>
      </c>
      <c r="C74" s="204" t="s">
        <v>853</v>
      </c>
      <c r="D74" s="201" t="s">
        <v>3992</v>
      </c>
      <c r="E74" s="279">
        <v>45713</v>
      </c>
      <c r="F74" s="307">
        <f t="shared" si="1"/>
        <v>45712</v>
      </c>
      <c r="G74" s="193" t="s">
        <v>3941</v>
      </c>
      <c r="H74" s="192" t="s">
        <v>6</v>
      </c>
      <c r="I74" s="194">
        <v>45715</v>
      </c>
      <c r="J74" s="207">
        <v>0.75</v>
      </c>
      <c r="K74" s="202" t="s">
        <v>3993</v>
      </c>
      <c r="L74" s="198" t="s">
        <v>3994</v>
      </c>
      <c r="M74" s="209"/>
      <c r="N74" s="202"/>
      <c r="O74" s="204"/>
      <c r="P74" s="203"/>
      <c r="Q74" s="174"/>
      <c r="R74" s="15"/>
      <c r="S74" s="1" t="str">
        <f>_xlfn.XLOOKUP(C74, Organizations!C71:C1038, Organizations!B71:B1038, "", 0)</f>
        <v>A</v>
      </c>
    </row>
    <row r="75" spans="2:19" ht="30.2" hidden="1" customHeight="1">
      <c r="B75" s="200" t="str">
        <f>IF(C75="", "NO PRIORITY", IF(_xlfn.XLOOKUP(C75, Organizations!C:C, Organizations!B:B, "")="", "NO PRIORITY", _xlfn.XLOOKUP(C75, Organizations!C:C, Organizations!B:B, "NO ORG NAME")))</f>
        <v>A</v>
      </c>
      <c r="C75" s="204" t="s">
        <v>853</v>
      </c>
      <c r="D75" s="201" t="s">
        <v>3995</v>
      </c>
      <c r="E75" s="279">
        <v>45713</v>
      </c>
      <c r="F75" s="307">
        <f t="shared" si="1"/>
        <v>45712</v>
      </c>
      <c r="G75" s="193" t="s">
        <v>3941</v>
      </c>
      <c r="H75" s="192" t="s">
        <v>6</v>
      </c>
      <c r="I75" s="194">
        <v>45715</v>
      </c>
      <c r="J75" s="207">
        <v>0.75</v>
      </c>
      <c r="K75" s="202" t="s">
        <v>3993</v>
      </c>
      <c r="L75" s="198" t="s">
        <v>3996</v>
      </c>
      <c r="M75" s="209"/>
      <c r="N75" s="202"/>
      <c r="O75" s="204"/>
      <c r="P75" s="203"/>
      <c r="Q75" s="174"/>
      <c r="R75" s="15"/>
      <c r="S75" s="1" t="str">
        <f>_xlfn.XLOOKUP(C75, Organizations!C72:C1039, Organizations!B72:B1039, "", 0)</f>
        <v>A</v>
      </c>
    </row>
    <row r="76" spans="2:19" ht="30.2" hidden="1" customHeight="1">
      <c r="B76" s="200" t="str">
        <f>IF(C76="", "NO PRIORITY", IF(_xlfn.XLOOKUP(C76, Organizations!C:C, Organizations!B:B, "")="", "NO PRIORITY", _xlfn.XLOOKUP(C76, Organizations!C:C, Organizations!B:B, "NO ORG NAME")))</f>
        <v>B</v>
      </c>
      <c r="C76" s="204" t="s">
        <v>885</v>
      </c>
      <c r="D76" s="201" t="s">
        <v>96</v>
      </c>
      <c r="E76" s="279">
        <v>45706</v>
      </c>
      <c r="F76" s="307">
        <f t="shared" si="1"/>
        <v>45705</v>
      </c>
      <c r="G76" s="193" t="s">
        <v>3941</v>
      </c>
      <c r="H76" s="192" t="s">
        <v>6</v>
      </c>
      <c r="I76" s="194">
        <v>45717</v>
      </c>
      <c r="J76" s="207">
        <v>0.9</v>
      </c>
      <c r="K76" s="202" t="s">
        <v>96</v>
      </c>
      <c r="L76" s="198" t="s">
        <v>3978</v>
      </c>
      <c r="M76" s="209"/>
      <c r="N76" s="202" t="s">
        <v>138</v>
      </c>
      <c r="O76" s="204"/>
      <c r="P76" s="203"/>
      <c r="Q76" s="38" t="s">
        <v>613</v>
      </c>
      <c r="R76" s="15"/>
      <c r="S76" s="1" t="str">
        <f>_xlfn.XLOOKUP(C76, Organizations!C73:C1040, Organizations!B73:B1040, "", 0)</f>
        <v>B</v>
      </c>
    </row>
    <row r="77" spans="2:19" ht="30.2" hidden="1" customHeight="1">
      <c r="B77" s="200" t="str">
        <f>IF(C77="", "NO PRIORITY", IF(_xlfn.XLOOKUP(C77, Organizations!C:C, Organizations!B:B, "")="", "NO PRIORITY", _xlfn.XLOOKUP(C77, Organizations!C:C, Organizations!B:B, "NO ORG NAME")))</f>
        <v>A</v>
      </c>
      <c r="C77" s="204" t="s">
        <v>887</v>
      </c>
      <c r="D77" s="201" t="s">
        <v>3997</v>
      </c>
      <c r="E77" s="279">
        <v>45671</v>
      </c>
      <c r="F77" s="307">
        <f t="shared" si="1"/>
        <v>45670</v>
      </c>
      <c r="G77" s="193" t="s">
        <v>108</v>
      </c>
      <c r="H77" s="192" t="s">
        <v>6</v>
      </c>
      <c r="I77" s="194" t="s">
        <v>166</v>
      </c>
      <c r="J77" s="207"/>
      <c r="K77" s="202" t="s">
        <v>3918</v>
      </c>
      <c r="L77" s="198" t="s">
        <v>3957</v>
      </c>
      <c r="M77" s="209"/>
      <c r="N77" s="202" t="s">
        <v>166</v>
      </c>
      <c r="O77" s="204"/>
      <c r="P77" s="203"/>
      <c r="Q77" s="174"/>
      <c r="R77" s="15"/>
      <c r="S77" s="1" t="str">
        <f>_xlfn.XLOOKUP(C77, Organizations!C74:C1041, Organizations!B74:B1041, "", 0)</f>
        <v>A</v>
      </c>
    </row>
    <row r="78" spans="2:19" ht="30.2" hidden="1" customHeight="1">
      <c r="B78" s="200" t="str">
        <f>IF(C78="", "NO PRIORITY", IF(_xlfn.XLOOKUP(C78, Organizations!C:C, Organizations!B:B, "")="", "NO PRIORITY", _xlfn.XLOOKUP(C78, Organizations!C:C, Organizations!B:B, "NO ORG NAME")))</f>
        <v>A</v>
      </c>
      <c r="C78" s="204" t="s">
        <v>52</v>
      </c>
      <c r="D78" s="201" t="s">
        <v>3958</v>
      </c>
      <c r="E78" s="279">
        <v>45748</v>
      </c>
      <c r="F78" s="307">
        <f t="shared" si="1"/>
        <v>45747</v>
      </c>
      <c r="G78" s="193" t="s">
        <v>108</v>
      </c>
      <c r="H78" s="192" t="s">
        <v>6</v>
      </c>
      <c r="I78" s="194">
        <v>45839</v>
      </c>
      <c r="J78" s="207">
        <v>0.8</v>
      </c>
      <c r="K78" s="202" t="s">
        <v>3959</v>
      </c>
      <c r="L78" s="198"/>
      <c r="M78" s="209"/>
      <c r="N78" s="202" t="s">
        <v>138</v>
      </c>
      <c r="O78" s="204"/>
      <c r="P78" s="203"/>
      <c r="Q78" s="174" t="s">
        <v>3960</v>
      </c>
      <c r="R78" s="15"/>
      <c r="S78" s="1" t="str">
        <f>_xlfn.XLOOKUP(C78, Organizations!C75:C1042, Organizations!B75:B1042, "", 0)</f>
        <v/>
      </c>
    </row>
    <row r="79" spans="2:19" ht="30.2" hidden="1" customHeight="1">
      <c r="B79" s="200" t="str">
        <f>IF(C79="", "NO PRIORITY", IF(_xlfn.XLOOKUP(C79, Organizations!C:C, Organizations!B:B, "")="", "NO PRIORITY", _xlfn.XLOOKUP(C79, Organizations!C:C, Organizations!B:B, "NO ORG NAME")))</f>
        <v>A</v>
      </c>
      <c r="C79" s="204" t="s">
        <v>967</v>
      </c>
      <c r="D79" s="201" t="s">
        <v>3998</v>
      </c>
      <c r="E79" s="279">
        <v>45671</v>
      </c>
      <c r="F79" s="307">
        <f t="shared" si="1"/>
        <v>45670</v>
      </c>
      <c r="G79" s="193" t="s">
        <v>108</v>
      </c>
      <c r="H79" s="192" t="s">
        <v>6</v>
      </c>
      <c r="I79" s="194"/>
      <c r="J79" s="207"/>
      <c r="K79" s="202"/>
      <c r="L79" s="198" t="s">
        <v>96</v>
      </c>
      <c r="M79" s="209"/>
      <c r="N79" s="202"/>
      <c r="O79" s="204"/>
      <c r="P79" s="203"/>
      <c r="Q79" s="174"/>
      <c r="R79" s="15"/>
      <c r="S79" s="1" t="str">
        <f>_xlfn.XLOOKUP(C79, Organizations!C76:C1043, Organizations!B76:B1043, "", 0)</f>
        <v>A</v>
      </c>
    </row>
    <row r="80" spans="2:19" ht="30.2" hidden="1" customHeight="1">
      <c r="B80" s="200" t="str">
        <f>IF(C80="", "NO PRIORITY", IF(_xlfn.XLOOKUP(C80, Organizations!C:C, Organizations!B:B, "")="", "NO PRIORITY", _xlfn.XLOOKUP(C80, Organizations!C:C, Organizations!B:B, "NO ORG NAME")))</f>
        <v>NO PRIORITY</v>
      </c>
      <c r="C80" s="204" t="s">
        <v>2615</v>
      </c>
      <c r="D80" s="201" t="s">
        <v>3999</v>
      </c>
      <c r="E80" s="279">
        <v>45658</v>
      </c>
      <c r="F80" s="307">
        <f t="shared" si="1"/>
        <v>45656</v>
      </c>
      <c r="G80" s="193" t="s">
        <v>3905</v>
      </c>
      <c r="H80" s="192" t="s">
        <v>6</v>
      </c>
      <c r="I80" s="194">
        <v>45689</v>
      </c>
      <c r="J80" s="207">
        <v>0.75</v>
      </c>
      <c r="K80" s="202" t="s">
        <v>96</v>
      </c>
      <c r="L80" s="198" t="s">
        <v>3906</v>
      </c>
      <c r="M80" s="209">
        <v>5</v>
      </c>
      <c r="N80" s="202" t="s">
        <v>141</v>
      </c>
      <c r="O80" s="204" t="s">
        <v>1195</v>
      </c>
      <c r="P80" s="203"/>
      <c r="Q80" s="174" t="s">
        <v>4000</v>
      </c>
      <c r="R80" s="15"/>
      <c r="S80" s="1" t="str">
        <f>_xlfn.XLOOKUP(C80, Organizations!C77:C1044, Organizations!B77:B1044, "", 0)</f>
        <v/>
      </c>
    </row>
    <row r="81" spans="2:19" ht="30.2" hidden="1" customHeight="1">
      <c r="B81" s="200" t="str">
        <f>IF(C81="", "NO PRIORITY", IF(_xlfn.XLOOKUP(C81, Organizations!C:C, Organizations!B:B, "")="", "NO PRIORITY", _xlfn.XLOOKUP(C81, Organizations!C:C, Organizations!B:B, "NO ORG NAME")))</f>
        <v>B</v>
      </c>
      <c r="C81" s="204" t="s">
        <v>982</v>
      </c>
      <c r="D81" s="201" t="s">
        <v>3918</v>
      </c>
      <c r="E81" s="279">
        <v>45658</v>
      </c>
      <c r="F81" s="307">
        <f t="shared" si="1"/>
        <v>45656</v>
      </c>
      <c r="G81" s="193" t="s">
        <v>108</v>
      </c>
      <c r="H81" s="192" t="s">
        <v>6</v>
      </c>
      <c r="I81" s="194"/>
      <c r="J81" s="207">
        <v>0.2</v>
      </c>
      <c r="K81" s="202" t="s">
        <v>3918</v>
      </c>
      <c r="L81" s="198" t="s">
        <v>102</v>
      </c>
      <c r="M81" s="209"/>
      <c r="N81" s="202" t="s">
        <v>141</v>
      </c>
      <c r="O81" s="204" t="s">
        <v>3919</v>
      </c>
      <c r="P81" s="203"/>
      <c r="Q81" s="174" t="s">
        <v>4001</v>
      </c>
      <c r="R81" s="15"/>
      <c r="S81" s="1" t="str">
        <f>_xlfn.XLOOKUP(C81, Organizations!C78:C1045, Organizations!B78:B1045, "", 0)</f>
        <v>B</v>
      </c>
    </row>
    <row r="82" spans="2:19" ht="30.2" hidden="1" customHeight="1">
      <c r="B82" s="200" t="str">
        <f>IF(C82="", "NO PRIORITY", IF(_xlfn.XLOOKUP(C82, Organizations!C:C, Organizations!B:B, "")="", "NO PRIORITY", _xlfn.XLOOKUP(C82, Organizations!C:C, Organizations!B:B, "NO ORG NAME")))</f>
        <v>NO PRIORITY</v>
      </c>
      <c r="C82" s="204" t="s">
        <v>997</v>
      </c>
      <c r="D82" s="201" t="s">
        <v>997</v>
      </c>
      <c r="E82" s="279">
        <v>45658</v>
      </c>
      <c r="F82" s="307">
        <f t="shared" si="1"/>
        <v>45656</v>
      </c>
      <c r="G82" s="193" t="s">
        <v>108</v>
      </c>
      <c r="H82" s="192" t="s">
        <v>6</v>
      </c>
      <c r="I82" s="194">
        <v>45688</v>
      </c>
      <c r="J82" s="207">
        <v>0.6</v>
      </c>
      <c r="K82" s="202" t="s">
        <v>3906</v>
      </c>
      <c r="L82" s="198" t="s">
        <v>3906</v>
      </c>
      <c r="M82" s="209"/>
      <c r="N82" s="202" t="s">
        <v>141</v>
      </c>
      <c r="O82" s="204" t="s">
        <v>3953</v>
      </c>
      <c r="P82" s="203"/>
      <c r="Q82" s="174" t="s">
        <v>4002</v>
      </c>
      <c r="R82" s="15"/>
      <c r="S82" s="1">
        <f>_xlfn.XLOOKUP(C82, Organizations!C79:C1046, Organizations!B79:B1046, "", 0)</f>
        <v>0</v>
      </c>
    </row>
    <row r="83" spans="2:19" ht="30.2" hidden="1" customHeight="1">
      <c r="B83" s="200" t="str">
        <f>IF(C83="", "NO PRIORITY", IF(_xlfn.XLOOKUP(C83, Organizations!C:C, Organizations!B:B, "")="", "NO PRIORITY", _xlfn.XLOOKUP(C83, Organizations!C:C, Organizations!B:B, "NO ORG NAME")))</f>
        <v>B</v>
      </c>
      <c r="C83" s="204" t="s">
        <v>1014</v>
      </c>
      <c r="D83" s="201" t="s">
        <v>96</v>
      </c>
      <c r="E83" s="279">
        <v>45706</v>
      </c>
      <c r="F83" s="307">
        <f t="shared" si="1"/>
        <v>45705</v>
      </c>
      <c r="G83" s="193" t="s">
        <v>3941</v>
      </c>
      <c r="H83" s="192" t="s">
        <v>6</v>
      </c>
      <c r="I83" s="194">
        <v>45717</v>
      </c>
      <c r="J83" s="207">
        <v>0.9</v>
      </c>
      <c r="K83" s="202" t="s">
        <v>96</v>
      </c>
      <c r="L83" s="198" t="s">
        <v>3978</v>
      </c>
      <c r="M83" s="209"/>
      <c r="N83" s="202" t="s">
        <v>138</v>
      </c>
      <c r="O83" s="204"/>
      <c r="P83" s="203"/>
      <c r="Q83" s="38" t="s">
        <v>613</v>
      </c>
      <c r="R83" s="15"/>
      <c r="S83" s="1" t="str">
        <f>_xlfn.XLOOKUP(C83, Organizations!C80:C1047, Organizations!B80:B1047, "", 0)</f>
        <v>B</v>
      </c>
    </row>
    <row r="84" spans="2:19" ht="30.2" hidden="1" customHeight="1">
      <c r="B84" s="200" t="str">
        <f>IF(C84="", "NO PRIORITY", IF(_xlfn.XLOOKUP(C84, Organizations!C:C, Organizations!B:B, "")="", "NO PRIORITY", _xlfn.XLOOKUP(C84, Organizations!C:C, Organizations!B:B, "NO ORG NAME")))</f>
        <v>NO PRIORITY</v>
      </c>
      <c r="C84" s="204" t="s">
        <v>1044</v>
      </c>
      <c r="D84" s="201" t="s">
        <v>3912</v>
      </c>
      <c r="E84" s="279">
        <v>45702</v>
      </c>
      <c r="F84" s="307">
        <f t="shared" si="1"/>
        <v>45698</v>
      </c>
      <c r="G84" s="193" t="s">
        <v>108</v>
      </c>
      <c r="H84" s="192" t="s">
        <v>6</v>
      </c>
      <c r="I84" s="194">
        <v>45717</v>
      </c>
      <c r="J84" s="207">
        <v>0.5</v>
      </c>
      <c r="K84" s="202" t="s">
        <v>3912</v>
      </c>
      <c r="L84" s="198" t="s">
        <v>3967</v>
      </c>
      <c r="M84" s="209"/>
      <c r="N84" s="202" t="s">
        <v>166</v>
      </c>
      <c r="O84" s="204"/>
      <c r="P84" s="203"/>
      <c r="Q84" s="174" t="s">
        <v>4003</v>
      </c>
      <c r="R84" s="15"/>
      <c r="S84" s="1">
        <f>_xlfn.XLOOKUP(C84, Organizations!C81:C1048, Organizations!B81:B1048, "", 0)</f>
        <v>0</v>
      </c>
    </row>
    <row r="85" spans="2:19" ht="30.2" hidden="1" customHeight="1">
      <c r="B85" s="200" t="str">
        <f>IF(C85="", "NO PRIORITY", IF(_xlfn.XLOOKUP(C85, Organizations!C:C, Organizations!B:B, "")="", "NO PRIORITY", _xlfn.XLOOKUP(C85, Organizations!C:C, Organizations!B:B, "NO ORG NAME")))</f>
        <v>A</v>
      </c>
      <c r="C85" s="204" t="s">
        <v>1949</v>
      </c>
      <c r="D85" s="201" t="s">
        <v>4004</v>
      </c>
      <c r="E85" s="279">
        <v>45769</v>
      </c>
      <c r="F85" s="307">
        <f t="shared" si="1"/>
        <v>45768</v>
      </c>
      <c r="G85" s="193" t="s">
        <v>108</v>
      </c>
      <c r="H85" s="192" t="s">
        <v>6</v>
      </c>
      <c r="I85" s="194"/>
      <c r="J85" s="207"/>
      <c r="K85" s="202" t="s">
        <v>1500</v>
      </c>
      <c r="L85" s="198"/>
      <c r="M85" s="209"/>
      <c r="N85" s="202" t="s">
        <v>141</v>
      </c>
      <c r="O85" s="204"/>
      <c r="P85" s="203"/>
      <c r="Q85" s="174"/>
      <c r="R85" s="15"/>
      <c r="S85" s="1" t="str">
        <f>_xlfn.XLOOKUP(C85, Organizations!C81:C1049, Organizations!B81:B1049, "", 0)</f>
        <v/>
      </c>
    </row>
    <row r="86" spans="2:19" ht="30.2" hidden="1" customHeight="1">
      <c r="B86" s="200" t="str">
        <f>IF(C86="", "NO PRIORITY", IF(_xlfn.XLOOKUP(C86, Organizations!C:C, Organizations!B:B, "")="", "NO PRIORITY", _xlfn.XLOOKUP(C86, Organizations!C:C, Organizations!B:B, "NO ORG NAME")))</f>
        <v>A</v>
      </c>
      <c r="C86" s="204" t="s">
        <v>1949</v>
      </c>
      <c r="D86" s="201" t="s">
        <v>4004</v>
      </c>
      <c r="E86" s="279">
        <v>45769</v>
      </c>
      <c r="F86" s="307">
        <f t="shared" si="1"/>
        <v>45768</v>
      </c>
      <c r="G86" s="193" t="s">
        <v>108</v>
      </c>
      <c r="H86" s="192" t="s">
        <v>6</v>
      </c>
      <c r="I86" s="194"/>
      <c r="J86" s="207"/>
      <c r="K86" s="202" t="s">
        <v>4005</v>
      </c>
      <c r="L86" s="198"/>
      <c r="M86" s="209"/>
      <c r="N86" s="202" t="s">
        <v>141</v>
      </c>
      <c r="O86" s="204"/>
      <c r="P86" s="203"/>
      <c r="Q86" s="174"/>
      <c r="R86" s="15"/>
      <c r="S86" s="1" t="str">
        <f>_xlfn.XLOOKUP(C86, Organizations!C82:C1049, Organizations!B82:B1049, "", 0)</f>
        <v/>
      </c>
    </row>
    <row r="87" spans="2:19" ht="30.2" hidden="1" customHeight="1">
      <c r="B87" s="200" t="str">
        <f>IF(C87="", "NO PRIORITY", IF(_xlfn.XLOOKUP(C87, Organizations!C:C, Organizations!B:B, "")="", "NO PRIORITY", _xlfn.XLOOKUP(C87, Organizations!C:C, Organizations!B:B, "NO ORG NAME")))</f>
        <v>A</v>
      </c>
      <c r="C87" s="204" t="s">
        <v>1949</v>
      </c>
      <c r="D87" s="201" t="s">
        <v>4004</v>
      </c>
      <c r="E87" s="279">
        <v>45769</v>
      </c>
      <c r="F87" s="307">
        <f t="shared" si="1"/>
        <v>45768</v>
      </c>
      <c r="G87" s="193" t="s">
        <v>108</v>
      </c>
      <c r="H87" s="192" t="s">
        <v>6</v>
      </c>
      <c r="I87" s="194"/>
      <c r="J87" s="207"/>
      <c r="K87" s="202" t="s">
        <v>96</v>
      </c>
      <c r="L87" s="198"/>
      <c r="M87" s="209"/>
      <c r="N87" s="202" t="s">
        <v>141</v>
      </c>
      <c r="O87" s="204"/>
      <c r="P87" s="203"/>
      <c r="Q87" s="174"/>
      <c r="R87" s="15"/>
      <c r="S87" s="1" t="str">
        <f>_xlfn.XLOOKUP(C87, Organizations!C83:C1050, Organizations!B83:B1050, "", 0)</f>
        <v/>
      </c>
    </row>
    <row r="88" spans="2:19" ht="30.2" hidden="1" customHeight="1">
      <c r="B88" s="200" t="str">
        <f>IF(C88="", "NO PRIORITY", IF(_xlfn.XLOOKUP(C88, Organizations!C:C, Organizations!B:B, "")="", "NO PRIORITY", _xlfn.XLOOKUP(C88, Organizations!C:C, Organizations!B:B, "NO ORG NAME")))</f>
        <v>NO PRIORITY</v>
      </c>
      <c r="C88" s="204" t="s">
        <v>1069</v>
      </c>
      <c r="D88" s="201" t="s">
        <v>3912</v>
      </c>
      <c r="E88" s="279">
        <v>45702</v>
      </c>
      <c r="F88" s="307">
        <f t="shared" si="1"/>
        <v>45698</v>
      </c>
      <c r="G88" s="193" t="s">
        <v>108</v>
      </c>
      <c r="H88" s="192" t="s">
        <v>6</v>
      </c>
      <c r="I88" s="194">
        <v>45717</v>
      </c>
      <c r="J88" s="207" t="s">
        <v>4006</v>
      </c>
      <c r="K88" s="202" t="s">
        <v>3912</v>
      </c>
      <c r="L88" s="198" t="s">
        <v>3967</v>
      </c>
      <c r="M88" s="209"/>
      <c r="N88" s="202" t="s">
        <v>166</v>
      </c>
      <c r="O88" s="204"/>
      <c r="P88" s="203"/>
      <c r="Q88" s="174" t="s">
        <v>4003</v>
      </c>
      <c r="R88" s="15"/>
      <c r="S88" s="1">
        <f>_xlfn.XLOOKUP(C88, Organizations!C84:C1051, Organizations!B84:B1051, "", 0)</f>
        <v>0</v>
      </c>
    </row>
    <row r="89" spans="2:19" ht="30.2" hidden="1" customHeight="1">
      <c r="B89" s="200" t="str">
        <f>IF(C89="", "NO PRIORITY", IF(_xlfn.XLOOKUP(C89, Organizations!C:C, Organizations!B:B, "")="", "NO PRIORITY", _xlfn.XLOOKUP(C89, Organizations!C:C, Organizations!B:B, "NO ORG NAME")))</f>
        <v>A</v>
      </c>
      <c r="C89" s="204" t="s">
        <v>57</v>
      </c>
      <c r="D89" s="201" t="s">
        <v>3958</v>
      </c>
      <c r="E89" s="279">
        <v>45748</v>
      </c>
      <c r="F89" s="307">
        <f t="shared" si="1"/>
        <v>45747</v>
      </c>
      <c r="G89" s="193" t="s">
        <v>108</v>
      </c>
      <c r="H89" s="192" t="s">
        <v>6</v>
      </c>
      <c r="I89" s="194">
        <v>45839</v>
      </c>
      <c r="J89" s="207">
        <v>0.8</v>
      </c>
      <c r="K89" s="202" t="s">
        <v>3959</v>
      </c>
      <c r="L89" s="198"/>
      <c r="M89" s="209"/>
      <c r="N89" s="202" t="s">
        <v>138</v>
      </c>
      <c r="O89" s="204"/>
      <c r="P89" s="203"/>
      <c r="Q89" s="174" t="s">
        <v>3960</v>
      </c>
      <c r="R89" s="15"/>
      <c r="S89" s="1" t="str">
        <f>_xlfn.XLOOKUP(C89, Organizations!C85:C1052, Organizations!B85:B1052, "", 0)</f>
        <v/>
      </c>
    </row>
    <row r="90" spans="2:19" ht="30.2" hidden="1" customHeight="1">
      <c r="B90" s="200" t="str">
        <f>IF(C90="", "NO PRIORITY", IF(_xlfn.XLOOKUP(C90, Organizations!C:C, Organizations!B:B, "")="", "NO PRIORITY", _xlfn.XLOOKUP(C90, Organizations!C:C, Organizations!B:B, "NO ORG NAME")))</f>
        <v>NO PRIORITY</v>
      </c>
      <c r="C90" s="204" t="s">
        <v>1098</v>
      </c>
      <c r="D90" s="201" t="s">
        <v>4007</v>
      </c>
      <c r="E90" s="279">
        <v>45673</v>
      </c>
      <c r="F90" s="307">
        <f t="shared" si="1"/>
        <v>45670</v>
      </c>
      <c r="G90" s="193" t="s">
        <v>108</v>
      </c>
      <c r="H90" s="192" t="s">
        <v>6</v>
      </c>
      <c r="I90" s="194">
        <v>45705</v>
      </c>
      <c r="J90" s="207">
        <v>0.3</v>
      </c>
      <c r="K90" s="202" t="s">
        <v>3918</v>
      </c>
      <c r="L90" s="198" t="s">
        <v>3957</v>
      </c>
      <c r="M90" s="209"/>
      <c r="N90" s="202" t="s">
        <v>166</v>
      </c>
      <c r="O90" s="204" t="s">
        <v>3919</v>
      </c>
      <c r="P90" s="203"/>
      <c r="Q90" s="174"/>
      <c r="R90" s="15"/>
      <c r="S90" s="1">
        <f>_xlfn.XLOOKUP(C90, Organizations!C86:C1053, Organizations!B86:B1053, "", 0)</f>
        <v>0</v>
      </c>
    </row>
    <row r="91" spans="2:19" ht="30.2" hidden="1" customHeight="1">
      <c r="B91" s="200" t="str">
        <f>IF(C91="", "NO PRIORITY", IF(_xlfn.XLOOKUP(C91, Organizations!C:C, Organizations!B:B, "")="", "NO PRIORITY", _xlfn.XLOOKUP(C91, Organizations!C:C, Organizations!B:B, "NO ORG NAME")))</f>
        <v>NO PRIORITY</v>
      </c>
      <c r="C91" s="204" t="s">
        <v>1098</v>
      </c>
      <c r="D91" s="201" t="s">
        <v>4008</v>
      </c>
      <c r="E91" s="279">
        <v>45673</v>
      </c>
      <c r="F91" s="307">
        <f t="shared" si="1"/>
        <v>45670</v>
      </c>
      <c r="G91" s="193" t="s">
        <v>108</v>
      </c>
      <c r="H91" s="192" t="s">
        <v>6</v>
      </c>
      <c r="I91" s="194">
        <v>45705</v>
      </c>
      <c r="J91" s="207">
        <v>0.2</v>
      </c>
      <c r="K91" s="202" t="s">
        <v>3927</v>
      </c>
      <c r="L91" s="198" t="s">
        <v>3928</v>
      </c>
      <c r="M91" s="209"/>
      <c r="N91" s="202" t="s">
        <v>166</v>
      </c>
      <c r="O91" s="204" t="s">
        <v>3919</v>
      </c>
      <c r="P91" s="203"/>
      <c r="Q91" s="174"/>
      <c r="R91" s="15"/>
      <c r="S91" s="1">
        <f>_xlfn.XLOOKUP(C91, Organizations!C87:C1054, Organizations!B87:B1054, "", 0)</f>
        <v>0</v>
      </c>
    </row>
    <row r="92" spans="2:19" ht="30.2" hidden="1" customHeight="1">
      <c r="B92" s="200" t="str">
        <f>IF(C92="", "NO PRIORITY", IF(_xlfn.XLOOKUP(C92, Organizations!C:C, Organizations!B:B, "")="", "NO PRIORITY", _xlfn.XLOOKUP(C92, Organizations!C:C, Organizations!B:B, "NO ORG NAME")))</f>
        <v>NO PRIORITY</v>
      </c>
      <c r="C92" s="204" t="s">
        <v>1098</v>
      </c>
      <c r="D92" s="201" t="s">
        <v>4009</v>
      </c>
      <c r="E92" s="279">
        <v>45673</v>
      </c>
      <c r="F92" s="307">
        <f t="shared" si="1"/>
        <v>45670</v>
      </c>
      <c r="G92" s="193" t="s">
        <v>108</v>
      </c>
      <c r="H92" s="192" t="s">
        <v>6</v>
      </c>
      <c r="I92" s="194">
        <v>45705</v>
      </c>
      <c r="J92" s="207">
        <v>0.2</v>
      </c>
      <c r="K92" s="202" t="s">
        <v>3927</v>
      </c>
      <c r="L92" s="198" t="s">
        <v>3928</v>
      </c>
      <c r="M92" s="209"/>
      <c r="N92" s="202" t="s">
        <v>166</v>
      </c>
      <c r="O92" s="204" t="s">
        <v>3919</v>
      </c>
      <c r="P92" s="203"/>
      <c r="Q92" s="174"/>
      <c r="R92" s="15"/>
      <c r="S92" s="1">
        <f>_xlfn.XLOOKUP(C92, Organizations!C88:C1055, Organizations!B88:B1055, "", 0)</f>
        <v>0</v>
      </c>
    </row>
    <row r="93" spans="2:19" ht="30.2" hidden="1" customHeight="1">
      <c r="B93" s="200" t="str">
        <f>IF(C93="", "NO PRIORITY", IF(_xlfn.XLOOKUP(C93, Organizations!C:C, Organizations!B:B, "")="", "NO PRIORITY", _xlfn.XLOOKUP(C93, Organizations!C:C, Organizations!B:B, "NO ORG NAME")))</f>
        <v>A</v>
      </c>
      <c r="C93" s="204" t="s">
        <v>58</v>
      </c>
      <c r="D93" s="201" t="s">
        <v>3958</v>
      </c>
      <c r="E93" s="279">
        <v>45748</v>
      </c>
      <c r="F93" s="307">
        <f t="shared" si="1"/>
        <v>45747</v>
      </c>
      <c r="G93" s="193" t="s">
        <v>108</v>
      </c>
      <c r="H93" s="192" t="s">
        <v>6</v>
      </c>
      <c r="I93" s="194">
        <v>45839</v>
      </c>
      <c r="J93" s="207">
        <v>0.8</v>
      </c>
      <c r="K93" s="202" t="s">
        <v>3959</v>
      </c>
      <c r="L93" s="198"/>
      <c r="M93" s="209"/>
      <c r="N93" s="202" t="s">
        <v>138</v>
      </c>
      <c r="O93" s="204"/>
      <c r="P93" s="203"/>
      <c r="Q93" s="174" t="s">
        <v>3960</v>
      </c>
      <c r="R93" s="15"/>
      <c r="S93" s="1" t="str">
        <f>_xlfn.XLOOKUP(C93, Organizations!C89:C1056, Organizations!B89:B1056, "", 0)</f>
        <v/>
      </c>
    </row>
    <row r="94" spans="2:19" ht="30.2" hidden="1" customHeight="1">
      <c r="B94" s="200" t="str">
        <f>IF(C94="", "NO PRIORITY", IF(_xlfn.XLOOKUP(C94, Organizations!C:C, Organizations!B:B, "")="", "NO PRIORITY", _xlfn.XLOOKUP(C94, Organizations!C:C, Organizations!B:B, "NO ORG NAME")))</f>
        <v>A+</v>
      </c>
      <c r="C94" s="204" t="s">
        <v>1114</v>
      </c>
      <c r="D94" s="201" t="s">
        <v>4010</v>
      </c>
      <c r="E94" s="279">
        <v>45708</v>
      </c>
      <c r="F94" s="307">
        <f t="shared" si="1"/>
        <v>45705</v>
      </c>
      <c r="G94" s="193" t="s">
        <v>108</v>
      </c>
      <c r="H94" s="192" t="s">
        <v>6</v>
      </c>
      <c r="I94" s="194">
        <v>45744</v>
      </c>
      <c r="J94" s="207">
        <v>0.3</v>
      </c>
      <c r="K94" s="202" t="s">
        <v>3927</v>
      </c>
      <c r="L94" s="198" t="s">
        <v>3928</v>
      </c>
      <c r="M94" s="209"/>
      <c r="N94" s="202" t="s">
        <v>138</v>
      </c>
      <c r="O94" s="204"/>
      <c r="P94" s="203"/>
      <c r="Q94" s="174"/>
      <c r="R94" s="15"/>
      <c r="S94" s="1" t="str">
        <f>_xlfn.XLOOKUP(C94, Organizations!C90:C1057, Organizations!B90:B1057, "", 0)</f>
        <v>A+</v>
      </c>
    </row>
    <row r="95" spans="2:19" ht="30.2" hidden="1" customHeight="1">
      <c r="B95" s="200" t="str">
        <f>IF(C95="", "NO PRIORITY", IF(_xlfn.XLOOKUP(C95, Organizations!C:C, Organizations!B:B, "")="", "NO PRIORITY", _xlfn.XLOOKUP(C95, Organizations!C:C, Organizations!B:B, "NO ORG NAME")))</f>
        <v>A+</v>
      </c>
      <c r="C95" s="204" t="s">
        <v>1114</v>
      </c>
      <c r="D95" s="201" t="s">
        <v>4011</v>
      </c>
      <c r="E95" s="279">
        <v>45708</v>
      </c>
      <c r="F95" s="307">
        <f t="shared" si="1"/>
        <v>45705</v>
      </c>
      <c r="G95" s="193" t="s">
        <v>108</v>
      </c>
      <c r="H95" s="192" t="s">
        <v>6</v>
      </c>
      <c r="I95" s="194">
        <v>45744</v>
      </c>
      <c r="J95" s="207">
        <v>0.3</v>
      </c>
      <c r="K95" s="202" t="s">
        <v>96</v>
      </c>
      <c r="L95" s="198" t="s">
        <v>3986</v>
      </c>
      <c r="M95" s="209"/>
      <c r="N95" s="202" t="s">
        <v>138</v>
      </c>
      <c r="O95" s="204"/>
      <c r="P95" s="203"/>
      <c r="Q95" s="174"/>
      <c r="R95" s="15"/>
      <c r="S95" s="1" t="str">
        <f>_xlfn.XLOOKUP(C95, Organizations!C91:C1058, Organizations!B91:B1058, "", 0)</f>
        <v>A+</v>
      </c>
    </row>
    <row r="96" spans="2:19" ht="30.2" hidden="1" customHeight="1">
      <c r="B96" s="200" t="str">
        <f>IF(C96="", "NO PRIORITY", IF(_xlfn.XLOOKUP(C96, Organizations!C:C, Organizations!B:B, "")="", "NO PRIORITY", _xlfn.XLOOKUP(C96, Organizations!C:C, Organizations!B:B, "NO ORG NAME")))</f>
        <v>A+</v>
      </c>
      <c r="C96" s="204" t="s">
        <v>1114</v>
      </c>
      <c r="D96" s="201" t="s">
        <v>3959</v>
      </c>
      <c r="E96" s="279">
        <v>45708</v>
      </c>
      <c r="F96" s="307">
        <f t="shared" si="1"/>
        <v>45705</v>
      </c>
      <c r="G96" s="193" t="s">
        <v>108</v>
      </c>
      <c r="H96" s="192" t="s">
        <v>6</v>
      </c>
      <c r="I96" s="194">
        <v>45744</v>
      </c>
      <c r="J96" s="207">
        <v>0.3</v>
      </c>
      <c r="K96" s="202" t="s">
        <v>3927</v>
      </c>
      <c r="L96" s="198"/>
      <c r="M96" s="209"/>
      <c r="N96" s="202" t="s">
        <v>138</v>
      </c>
      <c r="O96" s="204"/>
      <c r="P96" s="203"/>
      <c r="Q96" s="174"/>
      <c r="R96" s="15"/>
      <c r="S96" s="1" t="str">
        <f>_xlfn.XLOOKUP(C96, Organizations!C92:C1059, Organizations!B92:B1059, "", 0)</f>
        <v>A+</v>
      </c>
    </row>
    <row r="97" spans="2:19" ht="30.2" hidden="1" customHeight="1">
      <c r="B97" s="200" t="str">
        <f>IF(C97="", "NO PRIORITY", IF(_xlfn.XLOOKUP(C97, Organizations!C:C, Organizations!B:B, "")="", "NO PRIORITY", _xlfn.XLOOKUP(C97, Organizations!C:C, Organizations!B:B, "NO ORG NAME")))</f>
        <v>A</v>
      </c>
      <c r="C97" s="204" t="s">
        <v>1975</v>
      </c>
      <c r="D97" s="201" t="s">
        <v>3958</v>
      </c>
      <c r="E97" s="279">
        <v>45748</v>
      </c>
      <c r="F97" s="307">
        <f t="shared" si="1"/>
        <v>45747</v>
      </c>
      <c r="G97" s="193" t="s">
        <v>108</v>
      </c>
      <c r="H97" s="192" t="s">
        <v>6</v>
      </c>
      <c r="I97" s="194">
        <v>45839</v>
      </c>
      <c r="J97" s="207">
        <v>0.8</v>
      </c>
      <c r="K97" s="202" t="s">
        <v>3959</v>
      </c>
      <c r="L97" s="198"/>
      <c r="M97" s="209"/>
      <c r="N97" s="202" t="s">
        <v>138</v>
      </c>
      <c r="O97" s="204"/>
      <c r="P97" s="203"/>
      <c r="Q97" s="174" t="s">
        <v>3960</v>
      </c>
      <c r="R97" s="15"/>
      <c r="S97" s="1" t="str">
        <f>_xlfn.XLOOKUP(C97, Organizations!C93:C1060, Organizations!B93:B1060, "", 0)</f>
        <v/>
      </c>
    </row>
    <row r="98" spans="2:19" ht="30.2" hidden="1" customHeight="1">
      <c r="B98" s="200" t="str">
        <f>IF(C98="", "NO PRIORITY", IF(_xlfn.XLOOKUP(C98, Organizations!C:C, Organizations!B:B, "")="", "NO PRIORITY", _xlfn.XLOOKUP(C98, Organizations!C:C, Organizations!B:B, "NO ORG NAME")))</f>
        <v>D</v>
      </c>
      <c r="C98" s="204" t="s">
        <v>1125</v>
      </c>
      <c r="D98" s="201" t="s">
        <v>4008</v>
      </c>
      <c r="E98" s="279">
        <v>45673</v>
      </c>
      <c r="F98" s="307">
        <f t="shared" si="1"/>
        <v>45670</v>
      </c>
      <c r="G98" s="193" t="s">
        <v>108</v>
      </c>
      <c r="H98" s="192" t="s">
        <v>6</v>
      </c>
      <c r="I98" s="194">
        <v>45705</v>
      </c>
      <c r="J98" s="207">
        <v>0.2</v>
      </c>
      <c r="K98" s="202" t="s">
        <v>3927</v>
      </c>
      <c r="L98" s="198" t="s">
        <v>3928</v>
      </c>
      <c r="M98" s="209"/>
      <c r="N98" s="202" t="s">
        <v>166</v>
      </c>
      <c r="O98" s="204" t="s">
        <v>3990</v>
      </c>
      <c r="P98" s="203"/>
      <c r="Q98" s="174"/>
      <c r="R98" s="15"/>
      <c r="S98" s="1" t="str">
        <f>_xlfn.XLOOKUP(C98, Organizations!C94:C1061, Organizations!B94:B1061, "", 0)</f>
        <v>D</v>
      </c>
    </row>
    <row r="99" spans="2:19" ht="30.2" hidden="1" customHeight="1">
      <c r="B99" s="200" t="str">
        <f>IF(C99="", "NO PRIORITY", IF(_xlfn.XLOOKUP(C99, Organizations!C:C, Organizations!B:B, "")="", "NO PRIORITY", _xlfn.XLOOKUP(C99, Organizations!C:C, Organizations!B:B, "NO ORG NAME")))</f>
        <v>D</v>
      </c>
      <c r="C99" s="204" t="s">
        <v>1132</v>
      </c>
      <c r="D99" s="201" t="s">
        <v>4012</v>
      </c>
      <c r="E99" s="279">
        <v>45658</v>
      </c>
      <c r="F99" s="307">
        <f t="shared" si="1"/>
        <v>45656</v>
      </c>
      <c r="G99" s="193" t="s">
        <v>108</v>
      </c>
      <c r="H99" s="192" t="s">
        <v>6</v>
      </c>
      <c r="I99" s="194">
        <v>45658</v>
      </c>
      <c r="J99" s="207">
        <v>0.8</v>
      </c>
      <c r="K99" s="202" t="s">
        <v>96</v>
      </c>
      <c r="L99" s="198" t="s">
        <v>3906</v>
      </c>
      <c r="M99" s="209">
        <v>3</v>
      </c>
      <c r="N99" s="202" t="s">
        <v>141</v>
      </c>
      <c r="O99" s="204" t="s">
        <v>3953</v>
      </c>
      <c r="P99" s="203"/>
      <c r="Q99" s="174" t="s">
        <v>4013</v>
      </c>
      <c r="R99" s="15"/>
      <c r="S99" s="1" t="str">
        <f>_xlfn.XLOOKUP(C99, Organizations!C95:C1062, Organizations!B95:B1062, "", 0)</f>
        <v>D</v>
      </c>
    </row>
    <row r="100" spans="2:19" ht="30.2" hidden="1" customHeight="1">
      <c r="B100" s="200" t="str">
        <f>IF(C100="", "NO PRIORITY", IF(_xlfn.XLOOKUP(C100, Organizations!C:C, Organizations!B:B, "")="", "NO PRIORITY", _xlfn.XLOOKUP(C100, Organizations!C:C, Organizations!B:B, "NO ORG NAME")))</f>
        <v>A</v>
      </c>
      <c r="C100" s="204" t="s">
        <v>1140</v>
      </c>
      <c r="D100" s="201" t="s">
        <v>4014</v>
      </c>
      <c r="E100" s="279">
        <v>45713</v>
      </c>
      <c r="F100" s="307">
        <f t="shared" si="1"/>
        <v>45712</v>
      </c>
      <c r="G100" s="193" t="s">
        <v>3941</v>
      </c>
      <c r="H100" s="192" t="s">
        <v>6</v>
      </c>
      <c r="I100" s="194">
        <v>45715</v>
      </c>
      <c r="J100" s="207">
        <v>0.75</v>
      </c>
      <c r="K100" s="202" t="s">
        <v>3927</v>
      </c>
      <c r="L100" s="198" t="s">
        <v>3928</v>
      </c>
      <c r="M100" s="209"/>
      <c r="N100" s="202" t="s">
        <v>138</v>
      </c>
      <c r="O100" s="204"/>
      <c r="P100" s="203"/>
      <c r="Q100" s="174"/>
      <c r="R100" s="15"/>
      <c r="S100" s="1" t="str">
        <f>_xlfn.XLOOKUP(C100, Organizations!C96:C1063, Organizations!B96:B1063, "", 0)</f>
        <v>A</v>
      </c>
    </row>
    <row r="101" spans="2:19" ht="30.2" hidden="1" customHeight="1">
      <c r="B101" s="200" t="str">
        <f>IF(C101="", "NO PRIORITY", IF(_xlfn.XLOOKUP(C101, Organizations!C:C, Organizations!B:B, "")="", "NO PRIORITY", _xlfn.XLOOKUP(C101, Organizations!C:C, Organizations!B:B, "NO ORG NAME")))</f>
        <v>A</v>
      </c>
      <c r="C101" s="204" t="s">
        <v>2000</v>
      </c>
      <c r="D101" s="201" t="s">
        <v>3958</v>
      </c>
      <c r="E101" s="279">
        <v>45748</v>
      </c>
      <c r="F101" s="307">
        <f t="shared" si="1"/>
        <v>45747</v>
      </c>
      <c r="G101" s="193" t="s">
        <v>108</v>
      </c>
      <c r="H101" s="192" t="s">
        <v>6</v>
      </c>
      <c r="I101" s="194">
        <v>45839</v>
      </c>
      <c r="J101" s="207">
        <v>0.8</v>
      </c>
      <c r="K101" s="202" t="s">
        <v>3959</v>
      </c>
      <c r="L101" s="198"/>
      <c r="M101" s="209"/>
      <c r="N101" s="202" t="s">
        <v>138</v>
      </c>
      <c r="O101" s="204"/>
      <c r="P101" s="203"/>
      <c r="Q101" s="174" t="s">
        <v>3960</v>
      </c>
      <c r="R101" s="15"/>
      <c r="S101" s="1" t="str">
        <f>_xlfn.XLOOKUP(C101, Organizations!C97:C1064, Organizations!B97:B1064, "", 0)</f>
        <v/>
      </c>
    </row>
    <row r="102" spans="2:19" ht="30.2" hidden="1" customHeight="1">
      <c r="B102" s="200" t="str">
        <f>IF(C102="", "NO PRIORITY", IF(_xlfn.XLOOKUP(C102, Organizations!C:C, Organizations!B:B, "")="", "NO PRIORITY", _xlfn.XLOOKUP(C102, Organizations!C:C, Organizations!B:B, "NO ORG NAME")))</f>
        <v>A+</v>
      </c>
      <c r="C102" s="204" t="s">
        <v>1955</v>
      </c>
      <c r="D102" s="201" t="s">
        <v>4015</v>
      </c>
      <c r="E102" s="279">
        <v>45769</v>
      </c>
      <c r="F102" s="307">
        <f t="shared" si="1"/>
        <v>45768</v>
      </c>
      <c r="G102" s="193" t="s">
        <v>108</v>
      </c>
      <c r="H102" s="192" t="s">
        <v>6</v>
      </c>
      <c r="I102" s="194">
        <v>45808</v>
      </c>
      <c r="J102" s="207">
        <v>0.75</v>
      </c>
      <c r="K102" s="202" t="s">
        <v>96</v>
      </c>
      <c r="L102" s="198" t="s">
        <v>4016</v>
      </c>
      <c r="M102" s="209">
        <v>12</v>
      </c>
      <c r="N102" s="202" t="s">
        <v>138</v>
      </c>
      <c r="O102" s="204"/>
      <c r="P102" s="203"/>
      <c r="Q102" s="174"/>
      <c r="R102" s="15"/>
      <c r="S102" s="1" t="str">
        <f>_xlfn.XLOOKUP(C102, Organizations!C98:C1065, Organizations!B98:B1065, "", 0)</f>
        <v/>
      </c>
    </row>
    <row r="103" spans="2:19" ht="30.2" hidden="1" customHeight="1">
      <c r="B103" s="200" t="str">
        <f>IF(C103="", "NO PRIORITY", IF(_xlfn.XLOOKUP(C103, Organizations!C:C, Organizations!B:B, "")="", "NO PRIORITY", _xlfn.XLOOKUP(C103, Organizations!C:C, Organizations!B:B, "NO ORG NAME")))</f>
        <v>A</v>
      </c>
      <c r="C103" s="204" t="s">
        <v>2016</v>
      </c>
      <c r="D103" s="201" t="s">
        <v>3958</v>
      </c>
      <c r="E103" s="279">
        <v>45748</v>
      </c>
      <c r="F103" s="307">
        <f t="shared" si="1"/>
        <v>45747</v>
      </c>
      <c r="G103" s="193" t="s">
        <v>108</v>
      </c>
      <c r="H103" s="192" t="s">
        <v>6</v>
      </c>
      <c r="I103" s="194">
        <v>45839</v>
      </c>
      <c r="J103" s="207">
        <v>0.8</v>
      </c>
      <c r="K103" s="202" t="s">
        <v>3959</v>
      </c>
      <c r="L103" s="198"/>
      <c r="M103" s="209"/>
      <c r="N103" s="202" t="s">
        <v>138</v>
      </c>
      <c r="O103" s="204"/>
      <c r="P103" s="203"/>
      <c r="Q103" s="174" t="s">
        <v>3960</v>
      </c>
      <c r="R103" s="15"/>
      <c r="S103" s="1" t="str">
        <f>_xlfn.XLOOKUP(C103, Organizations!C98:C1066, Organizations!B98:B1066, "", 0)</f>
        <v/>
      </c>
    </row>
    <row r="104" spans="2:19" ht="30.2" hidden="1" customHeight="1">
      <c r="B104" s="200" t="str">
        <f>IF(C104="", "NO PRIORITY", IF(_xlfn.XLOOKUP(C104, Organizations!C:C, Organizations!B:B, "")="", "NO PRIORITY", _xlfn.XLOOKUP(C104, Organizations!C:C, Organizations!B:B, "NO ORG NAME")))</f>
        <v>A</v>
      </c>
      <c r="C104" s="204" t="s">
        <v>2016</v>
      </c>
      <c r="D104" s="201" t="s">
        <v>3958</v>
      </c>
      <c r="E104" s="279">
        <v>45748</v>
      </c>
      <c r="F104" s="307">
        <f t="shared" si="1"/>
        <v>45747</v>
      </c>
      <c r="G104" s="193" t="s">
        <v>108</v>
      </c>
      <c r="H104" s="192" t="s">
        <v>6</v>
      </c>
      <c r="I104" s="194">
        <v>45839</v>
      </c>
      <c r="J104" s="207">
        <v>0.8</v>
      </c>
      <c r="K104" s="202" t="s">
        <v>3959</v>
      </c>
      <c r="L104" s="198"/>
      <c r="M104" s="209"/>
      <c r="N104" s="202" t="s">
        <v>138</v>
      </c>
      <c r="O104" s="204"/>
      <c r="P104" s="203"/>
      <c r="Q104" s="174" t="s">
        <v>3960</v>
      </c>
      <c r="R104" s="15"/>
      <c r="S104" s="1" t="str">
        <f>_xlfn.XLOOKUP(C104, Organizations!C99:C1067, Organizations!B99:B1067, "", 0)</f>
        <v/>
      </c>
    </row>
    <row r="105" spans="2:19" ht="30.2" hidden="1" customHeight="1">
      <c r="B105" s="200" t="str">
        <f>IF(C105="", "NO PRIORITY", IF(_xlfn.XLOOKUP(C105, Organizations!C:C, Organizations!B:B, "")="", "NO PRIORITY", _xlfn.XLOOKUP(C105, Organizations!C:C, Organizations!B:B, "NO ORG NAME")))</f>
        <v>A</v>
      </c>
      <c r="C105" s="204" t="s">
        <v>1997</v>
      </c>
      <c r="D105" s="201" t="s">
        <v>3958</v>
      </c>
      <c r="E105" s="279">
        <v>45748</v>
      </c>
      <c r="F105" s="307">
        <f t="shared" si="1"/>
        <v>45747</v>
      </c>
      <c r="G105" s="193" t="s">
        <v>108</v>
      </c>
      <c r="H105" s="192" t="s">
        <v>6</v>
      </c>
      <c r="I105" s="194">
        <v>45839</v>
      </c>
      <c r="J105" s="207">
        <v>0.8</v>
      </c>
      <c r="K105" s="202" t="s">
        <v>3959</v>
      </c>
      <c r="L105" s="198"/>
      <c r="M105" s="209"/>
      <c r="N105" s="202" t="s">
        <v>138</v>
      </c>
      <c r="O105" s="204"/>
      <c r="P105" s="203"/>
      <c r="Q105" s="174" t="s">
        <v>3960</v>
      </c>
      <c r="R105" s="15"/>
      <c r="S105" s="1" t="str">
        <f>_xlfn.XLOOKUP(C105, Organizations!C100:C1068, Organizations!B100:B1068, "", 0)</f>
        <v/>
      </c>
    </row>
    <row r="106" spans="2:19" ht="30.2" hidden="1" customHeight="1">
      <c r="B106" s="200" t="str">
        <f>IF(C106="", "NO PRIORITY", IF(_xlfn.XLOOKUP(C106, Organizations!C:C, Organizations!B:B, "")="", "NO PRIORITY", _xlfn.XLOOKUP(C106, Organizations!C:C, Organizations!B:B, "NO ORG NAME")))</f>
        <v>NO PRIORITY</v>
      </c>
      <c r="C106" s="204" t="s">
        <v>1167</v>
      </c>
      <c r="D106" s="201" t="s">
        <v>4017</v>
      </c>
      <c r="E106" s="279">
        <v>45658</v>
      </c>
      <c r="F106" s="307">
        <f t="shared" si="1"/>
        <v>45656</v>
      </c>
      <c r="G106" s="193" t="s">
        <v>108</v>
      </c>
      <c r="H106" s="192" t="s">
        <v>6</v>
      </c>
      <c r="I106" s="194">
        <v>45641</v>
      </c>
      <c r="J106" s="207">
        <v>0.5</v>
      </c>
      <c r="K106" s="202" t="s">
        <v>3915</v>
      </c>
      <c r="L106" s="198" t="s">
        <v>3906</v>
      </c>
      <c r="M106" s="209"/>
      <c r="N106" s="202" t="s">
        <v>150</v>
      </c>
      <c r="O106" s="204"/>
      <c r="P106" s="203"/>
      <c r="Q106" s="174" t="s">
        <v>4018</v>
      </c>
      <c r="R106" s="15"/>
      <c r="S106" s="1">
        <f>_xlfn.XLOOKUP(C106, Organizations!C101:C1069, Organizations!B101:B1069, "", 0)</f>
        <v>0</v>
      </c>
    </row>
    <row r="107" spans="2:19" ht="30.2" hidden="1" customHeight="1">
      <c r="B107" s="200" t="str">
        <f>IF(C107="", "NO PRIORITY", IF(_xlfn.XLOOKUP(C107, Organizations!C:C, Organizations!B:B, "")="", "NO PRIORITY", _xlfn.XLOOKUP(C107, Organizations!C:C, Organizations!B:B, "NO ORG NAME")))</f>
        <v>A</v>
      </c>
      <c r="C107" s="204" t="s">
        <v>2014</v>
      </c>
      <c r="D107" s="201" t="s">
        <v>3958</v>
      </c>
      <c r="E107" s="279">
        <v>45748</v>
      </c>
      <c r="F107" s="307">
        <f t="shared" si="1"/>
        <v>45747</v>
      </c>
      <c r="G107" s="193" t="s">
        <v>108</v>
      </c>
      <c r="H107" s="192" t="s">
        <v>6</v>
      </c>
      <c r="I107" s="194">
        <v>45839</v>
      </c>
      <c r="J107" s="207">
        <v>0.8</v>
      </c>
      <c r="K107" s="202" t="s">
        <v>3959</v>
      </c>
      <c r="L107" s="198"/>
      <c r="M107" s="209"/>
      <c r="N107" s="202" t="s">
        <v>138</v>
      </c>
      <c r="O107" s="204"/>
      <c r="P107" s="203"/>
      <c r="Q107" s="174" t="s">
        <v>3960</v>
      </c>
      <c r="R107" s="15"/>
      <c r="S107" s="1" t="str">
        <f>_xlfn.XLOOKUP(C107, Organizations!C102:C1070, Organizations!B102:B1070, "", 0)</f>
        <v/>
      </c>
    </row>
    <row r="108" spans="2:19" ht="30.2" hidden="1" customHeight="1">
      <c r="B108" s="200" t="str">
        <f>IF(C108="", "NO PRIORITY", IF(_xlfn.XLOOKUP(C108, Organizations!C:C, Organizations!B:B, "")="", "NO PRIORITY", _xlfn.XLOOKUP(C108, Organizations!C:C, Organizations!B:B, "NO ORG NAME")))</f>
        <v>A</v>
      </c>
      <c r="C108" s="204" t="s">
        <v>2014</v>
      </c>
      <c r="D108" s="201" t="s">
        <v>3958</v>
      </c>
      <c r="E108" s="279">
        <v>45748</v>
      </c>
      <c r="F108" s="307">
        <f t="shared" si="1"/>
        <v>45747</v>
      </c>
      <c r="G108" s="193" t="s">
        <v>108</v>
      </c>
      <c r="H108" s="192" t="s">
        <v>6</v>
      </c>
      <c r="I108" s="194">
        <v>45839</v>
      </c>
      <c r="J108" s="207">
        <v>0.8</v>
      </c>
      <c r="K108" s="202" t="s">
        <v>3959</v>
      </c>
      <c r="L108" s="198"/>
      <c r="M108" s="209"/>
      <c r="N108" s="202" t="s">
        <v>138</v>
      </c>
      <c r="O108" s="204"/>
      <c r="P108" s="203"/>
      <c r="Q108" s="174" t="s">
        <v>3960</v>
      </c>
      <c r="R108" s="15"/>
      <c r="S108" s="1" t="str">
        <f>_xlfn.XLOOKUP(C108, Organizations!C103:C1071, Organizations!B103:B1071, "", 0)</f>
        <v/>
      </c>
    </row>
    <row r="109" spans="2:19" ht="30.2" hidden="1" customHeight="1">
      <c r="B109" s="200" t="str">
        <f>IF(C109="", "NO PRIORITY", IF(_xlfn.XLOOKUP(C109, Organizations!C:C, Organizations!B:B, "")="", "NO PRIORITY", _xlfn.XLOOKUP(C109, Organizations!C:C, Organizations!B:B, "NO ORG NAME")))</f>
        <v>A</v>
      </c>
      <c r="C109" s="204" t="s">
        <v>2012</v>
      </c>
      <c r="D109" s="201" t="s">
        <v>3958</v>
      </c>
      <c r="E109" s="279">
        <v>45748</v>
      </c>
      <c r="F109" s="307">
        <f t="shared" si="1"/>
        <v>45747</v>
      </c>
      <c r="G109" s="193" t="s">
        <v>108</v>
      </c>
      <c r="H109" s="192" t="s">
        <v>6</v>
      </c>
      <c r="I109" s="194">
        <v>45839</v>
      </c>
      <c r="J109" s="207">
        <v>0.8</v>
      </c>
      <c r="K109" s="202" t="s">
        <v>3959</v>
      </c>
      <c r="L109" s="198"/>
      <c r="M109" s="209"/>
      <c r="N109" s="202" t="s">
        <v>138</v>
      </c>
      <c r="O109" s="204"/>
      <c r="P109" s="203"/>
      <c r="Q109" s="174" t="s">
        <v>3960</v>
      </c>
      <c r="R109" s="15"/>
      <c r="S109" s="1" t="str">
        <f>_xlfn.XLOOKUP(C109, Organizations!C104:C1072, Organizations!B104:B1072, "", 0)</f>
        <v/>
      </c>
    </row>
    <row r="110" spans="2:19" ht="30.2" hidden="1" customHeight="1">
      <c r="B110" s="200" t="str">
        <f>IF(C110="", "NO PRIORITY", IF(_xlfn.XLOOKUP(C110, Organizations!C:C, Organizations!B:B, "")="", "NO PRIORITY", _xlfn.XLOOKUP(C110, Organizations!C:C, Organizations!B:B, "NO ORG NAME")))</f>
        <v>A</v>
      </c>
      <c r="C110" s="204" t="s">
        <v>1191</v>
      </c>
      <c r="D110" s="201" t="s">
        <v>3945</v>
      </c>
      <c r="E110" s="279">
        <v>45714</v>
      </c>
      <c r="F110" s="307">
        <f t="shared" si="1"/>
        <v>45712</v>
      </c>
      <c r="G110" s="193" t="s">
        <v>108</v>
      </c>
      <c r="H110" s="192" t="s">
        <v>6</v>
      </c>
      <c r="I110" s="194">
        <v>45778</v>
      </c>
      <c r="J110" s="207">
        <v>0.65</v>
      </c>
      <c r="K110" s="202" t="s">
        <v>3915</v>
      </c>
      <c r="L110" s="198" t="s">
        <v>3916</v>
      </c>
      <c r="M110" s="209"/>
      <c r="N110" s="202" t="s">
        <v>141</v>
      </c>
      <c r="O110" s="204"/>
      <c r="P110" s="203"/>
      <c r="Q110" s="174"/>
      <c r="R110" s="15"/>
      <c r="S110" s="1" t="str">
        <f>_xlfn.XLOOKUP(C110, Organizations!C105:C1073, Organizations!B105:B1073, "", 0)</f>
        <v>A</v>
      </c>
    </row>
    <row r="111" spans="2:19" ht="30.2" hidden="1" customHeight="1">
      <c r="B111" s="200" t="str">
        <f>IF(C111="", "NO PRIORITY", IF(_xlfn.XLOOKUP(C111, Organizations!C:C, Organizations!B:B, "")="", "NO PRIORITY", _xlfn.XLOOKUP(C111, Organizations!C:C, Organizations!B:B, "NO ORG NAME")))</f>
        <v>A</v>
      </c>
      <c r="C111" s="204" t="s">
        <v>2013</v>
      </c>
      <c r="D111" s="201" t="s">
        <v>3958</v>
      </c>
      <c r="E111" s="279">
        <v>45748</v>
      </c>
      <c r="F111" s="307">
        <f t="shared" si="1"/>
        <v>45747</v>
      </c>
      <c r="G111" s="193" t="s">
        <v>108</v>
      </c>
      <c r="H111" s="192" t="s">
        <v>6</v>
      </c>
      <c r="I111" s="194">
        <v>45839</v>
      </c>
      <c r="J111" s="207">
        <v>0.8</v>
      </c>
      <c r="K111" s="202" t="s">
        <v>3959</v>
      </c>
      <c r="L111" s="198"/>
      <c r="M111" s="209"/>
      <c r="N111" s="202" t="s">
        <v>138</v>
      </c>
      <c r="O111" s="204"/>
      <c r="P111" s="203"/>
      <c r="Q111" s="174" t="s">
        <v>3960</v>
      </c>
      <c r="R111" s="15"/>
      <c r="S111" s="1" t="str">
        <f>_xlfn.XLOOKUP(C111, Organizations!C106:C1074, Organizations!B106:B1074, "", 0)</f>
        <v/>
      </c>
    </row>
    <row r="112" spans="2:19" ht="30.2" hidden="1" customHeight="1">
      <c r="B112" s="200" t="str">
        <f>IF(C112="", "NO PRIORITY", IF(_xlfn.XLOOKUP(C112, Organizations!C:C, Organizations!B:B, "")="", "NO PRIORITY", _xlfn.XLOOKUP(C112, Organizations!C:C, Organizations!B:B, "NO ORG NAME")))</f>
        <v>A</v>
      </c>
      <c r="C112" s="204" t="s">
        <v>2013</v>
      </c>
      <c r="D112" s="201" t="s">
        <v>3958</v>
      </c>
      <c r="E112" s="279">
        <v>45748</v>
      </c>
      <c r="F112" s="307">
        <f t="shared" si="1"/>
        <v>45747</v>
      </c>
      <c r="G112" s="193" t="s">
        <v>108</v>
      </c>
      <c r="H112" s="192" t="s">
        <v>6</v>
      </c>
      <c r="I112" s="194">
        <v>45839</v>
      </c>
      <c r="J112" s="207">
        <v>0.8</v>
      </c>
      <c r="K112" s="202" t="s">
        <v>3959</v>
      </c>
      <c r="L112" s="198"/>
      <c r="M112" s="209"/>
      <c r="N112" s="202" t="s">
        <v>138</v>
      </c>
      <c r="O112" s="204"/>
      <c r="P112" s="203"/>
      <c r="Q112" s="174" t="s">
        <v>3960</v>
      </c>
      <c r="R112" s="15"/>
      <c r="S112" s="1" t="str">
        <f>_xlfn.XLOOKUP(C112, Organizations!C107:C1075, Organizations!B107:B1075, "", 0)</f>
        <v/>
      </c>
    </row>
    <row r="113" spans="2:19" ht="30.2" hidden="1" customHeight="1">
      <c r="B113" s="200" t="str">
        <f>IF(C113="", "NO PRIORITY", IF(_xlfn.XLOOKUP(C113, Organizations!C:C, Organizations!B:B, "")="", "NO PRIORITY", _xlfn.XLOOKUP(C113, Organizations!C:C, Organizations!B:B, "NO ORG NAME")))</f>
        <v>A</v>
      </c>
      <c r="C113" s="204" t="s">
        <v>59</v>
      </c>
      <c r="D113" s="201" t="s">
        <v>3958</v>
      </c>
      <c r="E113" s="279">
        <v>45748</v>
      </c>
      <c r="F113" s="307">
        <f t="shared" si="1"/>
        <v>45747</v>
      </c>
      <c r="G113" s="193" t="s">
        <v>108</v>
      </c>
      <c r="H113" s="192" t="s">
        <v>6</v>
      </c>
      <c r="I113" s="194">
        <v>45839</v>
      </c>
      <c r="J113" s="207">
        <v>0.8</v>
      </c>
      <c r="K113" s="202" t="s">
        <v>3959</v>
      </c>
      <c r="L113" s="198"/>
      <c r="M113" s="209"/>
      <c r="N113" s="202" t="s">
        <v>138</v>
      </c>
      <c r="O113" s="204"/>
      <c r="P113" s="203"/>
      <c r="Q113" s="174" t="s">
        <v>3960</v>
      </c>
      <c r="R113" s="15"/>
      <c r="S113" s="1" t="str">
        <f>_xlfn.XLOOKUP(C113, Organizations!C108:C1075, Organizations!B108:B1075, "", 0)</f>
        <v/>
      </c>
    </row>
    <row r="114" spans="2:19" ht="30.2" hidden="1" customHeight="1">
      <c r="B114" s="200" t="str">
        <f>IF(C114="", "NO PRIORITY", IF(_xlfn.XLOOKUP(C114, Organizations!C:C, Organizations!B:B, "")="", "NO PRIORITY", _xlfn.XLOOKUP(C114, Organizations!C:C, Organizations!B:B, "NO ORG NAME")))</f>
        <v>A</v>
      </c>
      <c r="C114" s="204" t="s">
        <v>1203</v>
      </c>
      <c r="D114" s="201" t="s">
        <v>4019</v>
      </c>
      <c r="E114" s="279">
        <v>45708</v>
      </c>
      <c r="F114" s="307">
        <f t="shared" si="1"/>
        <v>45705</v>
      </c>
      <c r="G114" s="193" t="s">
        <v>108</v>
      </c>
      <c r="H114" s="192" t="s">
        <v>6</v>
      </c>
      <c r="I114" s="194">
        <v>45744</v>
      </c>
      <c r="J114" s="207">
        <v>0.5</v>
      </c>
      <c r="K114" s="202" t="s">
        <v>96</v>
      </c>
      <c r="L114" s="198" t="s">
        <v>3986</v>
      </c>
      <c r="M114" s="209"/>
      <c r="N114" s="202" t="s">
        <v>138</v>
      </c>
      <c r="O114" s="204"/>
      <c r="P114" s="203"/>
      <c r="Q114" s="174"/>
      <c r="R114" s="15"/>
      <c r="S114" s="1" t="str">
        <f>_xlfn.XLOOKUP(C114, Organizations!C109:C1076, Organizations!B109:B1076, "", 0)</f>
        <v>A</v>
      </c>
    </row>
    <row r="115" spans="2:19" ht="30.2" hidden="1" customHeight="1">
      <c r="B115" s="200" t="str">
        <f>IF(C115="", "NO PRIORITY", IF(_xlfn.XLOOKUP(C115, Organizations!C:C, Organizations!B:B, "")="", "NO PRIORITY", _xlfn.XLOOKUP(C115, Organizations!C:C, Organizations!B:B, "NO ORG NAME")))</f>
        <v>A</v>
      </c>
      <c r="C115" s="204" t="s">
        <v>2017</v>
      </c>
      <c r="D115" s="201" t="s">
        <v>3958</v>
      </c>
      <c r="E115" s="279">
        <v>45748</v>
      </c>
      <c r="F115" s="307">
        <f t="shared" si="1"/>
        <v>45747</v>
      </c>
      <c r="G115" s="193" t="s">
        <v>108</v>
      </c>
      <c r="H115" s="192" t="s">
        <v>6</v>
      </c>
      <c r="I115" s="194">
        <v>45839</v>
      </c>
      <c r="J115" s="207">
        <v>0.8</v>
      </c>
      <c r="K115" s="202" t="s">
        <v>3959</v>
      </c>
      <c r="L115" s="198"/>
      <c r="M115" s="209"/>
      <c r="N115" s="202" t="s">
        <v>138</v>
      </c>
      <c r="O115" s="204"/>
      <c r="P115" s="203"/>
      <c r="Q115" s="174" t="s">
        <v>3960</v>
      </c>
      <c r="R115" s="15"/>
      <c r="S115" s="1" t="str">
        <f>_xlfn.XLOOKUP(C115, Organizations!C110:C1077, Organizations!B110:B1077, "", 0)</f>
        <v/>
      </c>
    </row>
    <row r="116" spans="2:19" ht="30.2" hidden="1" customHeight="1">
      <c r="B116" s="200" t="str">
        <f>IF(C116="", "NO PRIORITY", IF(_xlfn.XLOOKUP(C116, Organizations!C:C, Organizations!B:B, "")="", "NO PRIORITY", _xlfn.XLOOKUP(C116, Organizations!C:C, Organizations!B:B, "NO ORG NAME")))</f>
        <v>A</v>
      </c>
      <c r="C116" s="204" t="s">
        <v>1215</v>
      </c>
      <c r="D116" s="201" t="s">
        <v>3199</v>
      </c>
      <c r="E116" s="279">
        <v>45673</v>
      </c>
      <c r="F116" s="307">
        <f t="shared" si="1"/>
        <v>45670</v>
      </c>
      <c r="G116" s="193" t="s">
        <v>108</v>
      </c>
      <c r="H116" s="192" t="s">
        <v>6</v>
      </c>
      <c r="I116" s="194">
        <v>45717</v>
      </c>
      <c r="J116" s="207">
        <v>0.5</v>
      </c>
      <c r="K116" s="202" t="s">
        <v>3927</v>
      </c>
      <c r="L116" s="198" t="s">
        <v>3928</v>
      </c>
      <c r="M116" s="209"/>
      <c r="N116" s="202" t="s">
        <v>138</v>
      </c>
      <c r="O116" s="204" t="s">
        <v>3953</v>
      </c>
      <c r="P116" s="203"/>
      <c r="Q116" s="174" t="s">
        <v>4020</v>
      </c>
      <c r="R116" s="15"/>
      <c r="S116" s="1" t="str">
        <f>_xlfn.XLOOKUP(C116, Organizations!C111:C1078, Organizations!B111:B1078, "", 0)</f>
        <v>A</v>
      </c>
    </row>
    <row r="117" spans="2:19" ht="30.2" hidden="1" customHeight="1">
      <c r="B117" s="200" t="str">
        <f>IF(C117="", "NO PRIORITY", IF(_xlfn.XLOOKUP(C117, Organizations!C:C, Organizations!B:B, "")="", "NO PRIORITY", _xlfn.XLOOKUP(C117, Organizations!C:C, Organizations!B:B, "NO ORG NAME")))</f>
        <v>A</v>
      </c>
      <c r="C117" s="204" t="s">
        <v>1971</v>
      </c>
      <c r="D117" s="201" t="s">
        <v>3958</v>
      </c>
      <c r="E117" s="279">
        <v>45748</v>
      </c>
      <c r="F117" s="307">
        <f t="shared" si="1"/>
        <v>45747</v>
      </c>
      <c r="G117" s="193" t="s">
        <v>108</v>
      </c>
      <c r="H117" s="192" t="s">
        <v>6</v>
      </c>
      <c r="I117" s="194">
        <v>45839</v>
      </c>
      <c r="J117" s="207">
        <v>0.8</v>
      </c>
      <c r="K117" s="202" t="s">
        <v>3959</v>
      </c>
      <c r="L117" s="198"/>
      <c r="M117" s="209"/>
      <c r="N117" s="202" t="s">
        <v>138</v>
      </c>
      <c r="O117" s="204"/>
      <c r="P117" s="203"/>
      <c r="Q117" s="174" t="s">
        <v>3960</v>
      </c>
      <c r="R117" s="15"/>
      <c r="S117" s="1" t="str">
        <f>_xlfn.XLOOKUP(C117, Organizations!C112:C1079, Organizations!B112:B1079, "", 0)</f>
        <v/>
      </c>
    </row>
    <row r="118" spans="2:19" ht="30.2" hidden="1" customHeight="1">
      <c r="B118" s="200" t="str">
        <f>IF(C118="", "NO PRIORITY", IF(_xlfn.XLOOKUP(C118, Organizations!C:C, Organizations!B:B, "")="", "NO PRIORITY", _xlfn.XLOOKUP(C118, Organizations!C:C, Organizations!B:B, "NO ORG NAME")))</f>
        <v>A</v>
      </c>
      <c r="C118" s="204" t="s">
        <v>1977</v>
      </c>
      <c r="D118" s="201" t="s">
        <v>3958</v>
      </c>
      <c r="E118" s="279">
        <v>45748</v>
      </c>
      <c r="F118" s="307">
        <f t="shared" si="1"/>
        <v>45747</v>
      </c>
      <c r="G118" s="193" t="s">
        <v>108</v>
      </c>
      <c r="H118" s="192" t="s">
        <v>6</v>
      </c>
      <c r="I118" s="194">
        <v>45839</v>
      </c>
      <c r="J118" s="207">
        <v>0.8</v>
      </c>
      <c r="K118" s="202" t="s">
        <v>3959</v>
      </c>
      <c r="L118" s="198"/>
      <c r="M118" s="209"/>
      <c r="N118" s="202" t="s">
        <v>138</v>
      </c>
      <c r="O118" s="204"/>
      <c r="P118" s="203"/>
      <c r="Q118" s="174" t="s">
        <v>3960</v>
      </c>
      <c r="R118" s="15"/>
      <c r="S118" s="1" t="str">
        <f>_xlfn.XLOOKUP(C118, Organizations!C113:C1080, Organizations!B113:B1080, "", 0)</f>
        <v/>
      </c>
    </row>
    <row r="119" spans="2:19" ht="30.2" hidden="1" customHeight="1">
      <c r="B119" s="200" t="str">
        <f>IF(C119="", "NO PRIORITY", IF(_xlfn.XLOOKUP(C119, Organizations!C:C, Organizations!B:B, "")="", "NO PRIORITY", _xlfn.XLOOKUP(C119, Organizations!C:C, Organizations!B:B, "NO ORG NAME")))</f>
        <v>B</v>
      </c>
      <c r="C119" s="204" t="s">
        <v>1252</v>
      </c>
      <c r="D119" s="201" t="s">
        <v>1717</v>
      </c>
      <c r="E119" s="279">
        <v>45693</v>
      </c>
      <c r="F119" s="307">
        <f t="shared" si="1"/>
        <v>45691</v>
      </c>
      <c r="G119" s="193" t="s">
        <v>108</v>
      </c>
      <c r="H119" s="192" t="s">
        <v>6</v>
      </c>
      <c r="I119" s="194"/>
      <c r="J119" s="207">
        <v>0.7</v>
      </c>
      <c r="K119" s="202" t="s">
        <v>3927</v>
      </c>
      <c r="L119" s="198" t="s">
        <v>3928</v>
      </c>
      <c r="M119" s="209"/>
      <c r="N119" s="202" t="s">
        <v>141</v>
      </c>
      <c r="O119" s="204"/>
      <c r="P119" s="203"/>
      <c r="Q119" s="174" t="s">
        <v>4021</v>
      </c>
      <c r="R119" s="15"/>
      <c r="S119" s="1" t="str">
        <f>_xlfn.XLOOKUP(C119, Organizations!C114:C1081, Organizations!B114:B1081, "", 0)</f>
        <v>B</v>
      </c>
    </row>
    <row r="120" spans="2:19" ht="30.2" hidden="1" customHeight="1">
      <c r="B120" s="200" t="str">
        <f>IF(C120="", "NO PRIORITY", IF(_xlfn.XLOOKUP(C120, Organizations!C:C, Organizations!B:B, "")="", "NO PRIORITY", _xlfn.XLOOKUP(C120, Organizations!C:C, Organizations!B:B, "NO ORG NAME")))</f>
        <v>A</v>
      </c>
      <c r="C120" s="204" t="s">
        <v>1981</v>
      </c>
      <c r="D120" s="201" t="s">
        <v>3958</v>
      </c>
      <c r="E120" s="279">
        <v>45748</v>
      </c>
      <c r="F120" s="307">
        <f t="shared" si="1"/>
        <v>45747</v>
      </c>
      <c r="G120" s="193" t="s">
        <v>108</v>
      </c>
      <c r="H120" s="192" t="s">
        <v>6</v>
      </c>
      <c r="I120" s="194">
        <v>45839</v>
      </c>
      <c r="J120" s="207">
        <v>0.8</v>
      </c>
      <c r="K120" s="202" t="s">
        <v>3959</v>
      </c>
      <c r="L120" s="198"/>
      <c r="M120" s="209"/>
      <c r="N120" s="202" t="s">
        <v>138</v>
      </c>
      <c r="O120" s="204"/>
      <c r="P120" s="203"/>
      <c r="Q120" s="174" t="s">
        <v>3960</v>
      </c>
      <c r="R120" s="15"/>
      <c r="S120" s="1" t="str">
        <f>_xlfn.XLOOKUP(C120, Organizations!C115:C1082, Organizations!B115:B1082, "", 0)</f>
        <v/>
      </c>
    </row>
    <row r="121" spans="2:19" ht="30.2" hidden="1" customHeight="1">
      <c r="B121" s="200" t="str">
        <f>IF(C121="", "NO PRIORITY", IF(_xlfn.XLOOKUP(C121, Organizations!C:C, Organizations!B:B, "")="", "NO PRIORITY", _xlfn.XLOOKUP(C121, Organizations!C:C, Organizations!B:B, "NO ORG NAME")))</f>
        <v>A</v>
      </c>
      <c r="C121" s="204" t="s">
        <v>1275</v>
      </c>
      <c r="D121" s="201" t="s">
        <v>4022</v>
      </c>
      <c r="E121" s="279">
        <v>45698</v>
      </c>
      <c r="F121" s="307">
        <f t="shared" si="1"/>
        <v>45698</v>
      </c>
      <c r="G121" s="193" t="s">
        <v>108</v>
      </c>
      <c r="H121" s="192" t="s">
        <v>6</v>
      </c>
      <c r="I121" s="194">
        <v>45705</v>
      </c>
      <c r="J121" s="207">
        <v>0.9</v>
      </c>
      <c r="K121" s="202" t="s">
        <v>3993</v>
      </c>
      <c r="L121" s="198" t="s">
        <v>3994</v>
      </c>
      <c r="M121" s="209"/>
      <c r="N121" s="202" t="s">
        <v>138</v>
      </c>
      <c r="O121" s="204"/>
      <c r="P121" s="203"/>
      <c r="Q121" s="174" t="s">
        <v>4023</v>
      </c>
      <c r="R121" s="15"/>
      <c r="S121" s="1" t="str">
        <f>_xlfn.XLOOKUP(C121, Organizations!C116:C1083, Organizations!B116:B1083, "", 0)</f>
        <v>A</v>
      </c>
    </row>
    <row r="122" spans="2:19" ht="30.2" hidden="1" customHeight="1">
      <c r="B122" s="200" t="str">
        <f>IF(C122="", "NO PRIORITY", IF(_xlfn.XLOOKUP(C122, Organizations!C:C, Organizations!B:B, "")="", "NO PRIORITY", _xlfn.XLOOKUP(C122, Organizations!C:C, Organizations!B:B, "NO ORG NAME")))</f>
        <v>A</v>
      </c>
      <c r="C122" s="204" t="s">
        <v>1275</v>
      </c>
      <c r="D122" s="201" t="s">
        <v>4022</v>
      </c>
      <c r="E122" s="279">
        <v>45698</v>
      </c>
      <c r="F122" s="307">
        <f t="shared" si="1"/>
        <v>45698</v>
      </c>
      <c r="G122" s="193" t="s">
        <v>108</v>
      </c>
      <c r="H122" s="192" t="s">
        <v>6</v>
      </c>
      <c r="I122" s="194">
        <v>45705</v>
      </c>
      <c r="J122" s="207">
        <v>0.9</v>
      </c>
      <c r="K122" s="202" t="s">
        <v>3993</v>
      </c>
      <c r="L122" s="198" t="s">
        <v>3996</v>
      </c>
      <c r="M122" s="209"/>
      <c r="N122" s="202" t="s">
        <v>138</v>
      </c>
      <c r="O122" s="204"/>
      <c r="P122" s="203"/>
      <c r="Q122" s="174" t="s">
        <v>4023</v>
      </c>
      <c r="R122" s="15"/>
      <c r="S122" s="1" t="str">
        <f>_xlfn.XLOOKUP(C122, Organizations!C117:C1084, Organizations!B117:B1084, "", 0)</f>
        <v>A</v>
      </c>
    </row>
    <row r="123" spans="2:19" ht="30.2" hidden="1" customHeight="1">
      <c r="B123" s="200" t="str">
        <f>IF(C123="", "NO PRIORITY", IF(_xlfn.XLOOKUP(C123, Organizations!C:C, Organizations!B:B, "")="", "NO PRIORITY", _xlfn.XLOOKUP(C123, Organizations!C:C, Organizations!B:B, "NO ORG NAME")))</f>
        <v>A</v>
      </c>
      <c r="C123" s="204" t="s">
        <v>2021</v>
      </c>
      <c r="D123" s="201" t="s">
        <v>3958</v>
      </c>
      <c r="E123" s="279">
        <v>45748</v>
      </c>
      <c r="F123" s="307">
        <f t="shared" si="1"/>
        <v>45747</v>
      </c>
      <c r="G123" s="193" t="s">
        <v>108</v>
      </c>
      <c r="H123" s="192" t="s">
        <v>6</v>
      </c>
      <c r="I123" s="194">
        <v>45839</v>
      </c>
      <c r="J123" s="207">
        <v>0.8</v>
      </c>
      <c r="K123" s="202" t="s">
        <v>3959</v>
      </c>
      <c r="L123" s="198"/>
      <c r="M123" s="209"/>
      <c r="N123" s="202" t="s">
        <v>138</v>
      </c>
      <c r="O123" s="204"/>
      <c r="P123" s="203"/>
      <c r="Q123" s="174" t="s">
        <v>3960</v>
      </c>
      <c r="R123" s="15"/>
      <c r="S123" s="1" t="str">
        <f>_xlfn.XLOOKUP(C123, Organizations!C118:C1085, Organizations!B118:B1085, "", 0)</f>
        <v/>
      </c>
    </row>
    <row r="124" spans="2:19" ht="30.2" hidden="1" customHeight="1">
      <c r="B124" s="200" t="str">
        <f>IF(C124="", "NO PRIORITY", IF(_xlfn.XLOOKUP(C124, Organizations!C:C, Organizations!B:B, "")="", "NO PRIORITY", _xlfn.XLOOKUP(C124, Organizations!C:C, Organizations!B:B, "NO ORG NAME")))</f>
        <v>A+</v>
      </c>
      <c r="C124" s="204" t="s">
        <v>1929</v>
      </c>
      <c r="D124" s="201" t="s">
        <v>4024</v>
      </c>
      <c r="E124" s="279">
        <v>45719</v>
      </c>
      <c r="F124" s="307">
        <f t="shared" si="1"/>
        <v>45719</v>
      </c>
      <c r="G124" s="193" t="s">
        <v>3941</v>
      </c>
      <c r="H124" s="192" t="s">
        <v>6</v>
      </c>
      <c r="I124" s="194"/>
      <c r="J124" s="207"/>
      <c r="K124" s="202"/>
      <c r="L124" s="198"/>
      <c r="M124" s="209"/>
      <c r="N124" s="202"/>
      <c r="O124" s="204"/>
      <c r="P124" s="203"/>
      <c r="Q124" s="174"/>
      <c r="R124" s="15"/>
      <c r="S124" s="1" t="str">
        <f>_xlfn.XLOOKUP(C124, Organizations!C119:C1086, Organizations!B119:B1086, "", 0)</f>
        <v/>
      </c>
    </row>
    <row r="125" spans="2:19" ht="30.2" hidden="1" customHeight="1">
      <c r="B125" s="200" t="str">
        <f>IF(C125="", "NO PRIORITY", IF(_xlfn.XLOOKUP(C125, Organizations!C:C, Organizations!B:B, "")="", "NO PRIORITY", _xlfn.XLOOKUP(C125, Organizations!C:C, Organizations!B:B, "NO ORG NAME")))</f>
        <v>A</v>
      </c>
      <c r="C125" s="204" t="s">
        <v>1290</v>
      </c>
      <c r="D125" s="201" t="s">
        <v>3954</v>
      </c>
      <c r="E125" s="279">
        <v>45679</v>
      </c>
      <c r="F125" s="307">
        <f t="shared" si="1"/>
        <v>45677</v>
      </c>
      <c r="G125" s="193" t="s">
        <v>3941</v>
      </c>
      <c r="H125" s="189" t="s">
        <v>6</v>
      </c>
      <c r="I125" s="194">
        <v>45689</v>
      </c>
      <c r="J125" s="207">
        <v>0.75</v>
      </c>
      <c r="K125" s="202" t="s">
        <v>96</v>
      </c>
      <c r="L125" s="198"/>
      <c r="M125" s="209"/>
      <c r="N125" s="202" t="s">
        <v>138</v>
      </c>
      <c r="O125" s="204"/>
      <c r="P125" s="203"/>
      <c r="Q125" s="174"/>
      <c r="R125" s="15"/>
      <c r="S125" s="1" t="str">
        <f>_xlfn.XLOOKUP(C125, Organizations!C120:C1087, Organizations!B120:B1087, "", 0)</f>
        <v>A</v>
      </c>
    </row>
    <row r="126" spans="2:19" ht="30.2" hidden="1" customHeight="1">
      <c r="B126" s="200" t="str">
        <f>IF(C126="", "NO PRIORITY", IF(_xlfn.XLOOKUP(C126, Organizations!C:C, Organizations!B:B, "")="", "NO PRIORITY", _xlfn.XLOOKUP(C126, Organizations!C:C, Organizations!B:B, "NO ORG NAME")))</f>
        <v>D</v>
      </c>
      <c r="C126" s="204" t="s">
        <v>1304</v>
      </c>
      <c r="D126" s="201" t="s">
        <v>4011</v>
      </c>
      <c r="E126" s="279">
        <v>45671</v>
      </c>
      <c r="F126" s="307">
        <f t="shared" si="1"/>
        <v>45670</v>
      </c>
      <c r="G126" s="193" t="s">
        <v>3941</v>
      </c>
      <c r="H126" s="192" t="s">
        <v>6</v>
      </c>
      <c r="I126" s="194"/>
      <c r="J126" s="207"/>
      <c r="K126" s="202"/>
      <c r="L126" s="198"/>
      <c r="M126" s="209"/>
      <c r="N126" s="202"/>
      <c r="O126" s="204"/>
      <c r="P126" s="203"/>
      <c r="Q126" s="174"/>
      <c r="R126" s="15"/>
      <c r="S126" s="1" t="str">
        <f>_xlfn.XLOOKUP(C126, Organizations!C121:C1088, Organizations!B121:B1088, "", 0)</f>
        <v>D</v>
      </c>
    </row>
    <row r="127" spans="2:19" ht="30.2" hidden="1" customHeight="1">
      <c r="B127" s="200" t="str">
        <f>IF(C127="", "NO PRIORITY", IF(_xlfn.XLOOKUP(C127, Organizations!C:C, Organizations!B:B, "")="", "NO PRIORITY", _xlfn.XLOOKUP(C127, Organizations!C:C, Organizations!B:B, "NO ORG NAME")))</f>
        <v>D</v>
      </c>
      <c r="C127" s="204" t="s">
        <v>1304</v>
      </c>
      <c r="D127" s="201" t="s">
        <v>4011</v>
      </c>
      <c r="E127" s="279">
        <v>45671</v>
      </c>
      <c r="F127" s="307">
        <f t="shared" si="1"/>
        <v>45670</v>
      </c>
      <c r="G127" s="193" t="s">
        <v>3941</v>
      </c>
      <c r="H127" s="192" t="s">
        <v>6</v>
      </c>
      <c r="I127" s="194">
        <v>45689</v>
      </c>
      <c r="J127" s="207"/>
      <c r="K127" s="202"/>
      <c r="L127" s="198"/>
      <c r="M127" s="209"/>
      <c r="N127" s="202" t="s">
        <v>161</v>
      </c>
      <c r="O127" s="204"/>
      <c r="P127" s="203"/>
      <c r="Q127" s="174"/>
      <c r="R127" s="15"/>
      <c r="S127" s="1" t="str">
        <f>_xlfn.XLOOKUP(C127, Organizations!C122:C1089, Organizations!B122:B1089, "", 0)</f>
        <v>D</v>
      </c>
    </row>
    <row r="128" spans="2:19" ht="30.2" hidden="1" customHeight="1">
      <c r="B128" s="200" t="str">
        <f>IF(C128="", "NO PRIORITY", IF(_xlfn.XLOOKUP(C128, Organizations!C:C, Organizations!B:B, "")="", "NO PRIORITY", _xlfn.XLOOKUP(C128, Organizations!C:C, Organizations!B:B, "NO ORG NAME")))</f>
        <v>A+</v>
      </c>
      <c r="C128" s="204" t="s">
        <v>1316</v>
      </c>
      <c r="D128" s="201" t="s">
        <v>3918</v>
      </c>
      <c r="E128" s="279">
        <v>45658</v>
      </c>
      <c r="F128" s="307">
        <f t="shared" si="1"/>
        <v>45656</v>
      </c>
      <c r="G128" s="193" t="s">
        <v>108</v>
      </c>
      <c r="H128" s="192" t="s">
        <v>6</v>
      </c>
      <c r="I128" s="194">
        <v>45674</v>
      </c>
      <c r="J128" s="207">
        <v>0.5</v>
      </c>
      <c r="K128" s="202" t="s">
        <v>3918</v>
      </c>
      <c r="L128" s="198" t="s">
        <v>102</v>
      </c>
      <c r="M128" s="209"/>
      <c r="N128" s="202" t="s">
        <v>166</v>
      </c>
      <c r="O128" s="204" t="s">
        <v>3962</v>
      </c>
      <c r="P128" s="203"/>
      <c r="Q128" s="174" t="s">
        <v>4025</v>
      </c>
      <c r="R128" s="15"/>
      <c r="S128" s="1" t="str">
        <f>_xlfn.XLOOKUP(C128, Organizations!C123:C1090, Organizations!B123:B1090, "", 0)</f>
        <v>A+</v>
      </c>
    </row>
    <row r="129" spans="2:19" ht="30.2" hidden="1" customHeight="1">
      <c r="B129" s="200" t="str">
        <f>IF(C129="", "NO PRIORITY", IF(_xlfn.XLOOKUP(C129, Organizations!C:C, Organizations!B:B, "")="", "NO PRIORITY", _xlfn.XLOOKUP(C129, Organizations!C:C, Organizations!B:B, "NO ORG NAME")))</f>
        <v>A</v>
      </c>
      <c r="C129" s="204" t="s">
        <v>1351</v>
      </c>
      <c r="D129" s="201" t="s">
        <v>4026</v>
      </c>
      <c r="E129" s="279">
        <v>45658</v>
      </c>
      <c r="F129" s="307">
        <f t="shared" si="1"/>
        <v>45656</v>
      </c>
      <c r="G129" s="193" t="s">
        <v>108</v>
      </c>
      <c r="H129" s="192" t="s">
        <v>6</v>
      </c>
      <c r="I129" s="194">
        <v>45658</v>
      </c>
      <c r="J129" s="207">
        <v>0.5</v>
      </c>
      <c r="K129" s="202" t="s">
        <v>3915</v>
      </c>
      <c r="L129" s="198" t="s">
        <v>3925</v>
      </c>
      <c r="M129" s="209"/>
      <c r="N129" s="202" t="s">
        <v>138</v>
      </c>
      <c r="O129" s="204" t="s">
        <v>1195</v>
      </c>
      <c r="P129" s="203"/>
      <c r="Q129" s="174" t="s">
        <v>3940</v>
      </c>
      <c r="R129" s="15"/>
      <c r="S129" s="1" t="str">
        <f>_xlfn.XLOOKUP(C129, Organizations!C124:C1091, Organizations!B124:B1091, "", 0)</f>
        <v>A</v>
      </c>
    </row>
    <row r="130" spans="2:19" ht="30.2" hidden="1" customHeight="1">
      <c r="B130" s="200" t="str">
        <f>IF(C130="", "NO PRIORITY", IF(_xlfn.XLOOKUP(C130, Organizations!C:C, Organizations!B:B, "")="", "NO PRIORITY", _xlfn.XLOOKUP(C130, Organizations!C:C, Organizations!B:B, "NO ORG NAME")))</f>
        <v>A</v>
      </c>
      <c r="C130" s="204" t="s">
        <v>1351</v>
      </c>
      <c r="D130" s="201" t="s">
        <v>4027</v>
      </c>
      <c r="E130" s="279">
        <v>45658</v>
      </c>
      <c r="F130" s="307">
        <f t="shared" si="1"/>
        <v>45656</v>
      </c>
      <c r="G130" s="193" t="s">
        <v>108</v>
      </c>
      <c r="H130" s="192" t="s">
        <v>6</v>
      </c>
      <c r="I130" s="194">
        <v>45658</v>
      </c>
      <c r="J130" s="207">
        <v>0.5</v>
      </c>
      <c r="K130" s="202" t="s">
        <v>3915</v>
      </c>
      <c r="L130" s="198" t="s">
        <v>3925</v>
      </c>
      <c r="M130" s="209"/>
      <c r="N130" s="202" t="s">
        <v>138</v>
      </c>
      <c r="O130" s="204" t="s">
        <v>1195</v>
      </c>
      <c r="P130" s="203"/>
      <c r="Q130" s="174" t="s">
        <v>3940</v>
      </c>
      <c r="R130" s="15"/>
      <c r="S130" s="1" t="str">
        <f>_xlfn.XLOOKUP(C130, Organizations!C125:C1092, Organizations!B125:B1092, "", 0)</f>
        <v>A</v>
      </c>
    </row>
    <row r="131" spans="2:19" ht="30.2" hidden="1" customHeight="1">
      <c r="B131" s="200" t="str">
        <f>IF(C131="", "NO PRIORITY", IF(_xlfn.XLOOKUP(C131, Organizations!C:C, Organizations!B:B, "")="", "NO PRIORITY", _xlfn.XLOOKUP(C131, Organizations!C:C, Organizations!B:B, "NO ORG NAME")))</f>
        <v>A</v>
      </c>
      <c r="C131" s="204" t="s">
        <v>1357</v>
      </c>
      <c r="D131" s="201" t="s">
        <v>3945</v>
      </c>
      <c r="E131" s="279">
        <v>45714</v>
      </c>
      <c r="F131" s="307">
        <f t="shared" si="1"/>
        <v>45712</v>
      </c>
      <c r="G131" s="193" t="s">
        <v>108</v>
      </c>
      <c r="H131" s="192" t="s">
        <v>6</v>
      </c>
      <c r="I131" s="194">
        <v>45778</v>
      </c>
      <c r="J131" s="207">
        <v>0.65</v>
      </c>
      <c r="K131" s="202" t="s">
        <v>3915</v>
      </c>
      <c r="L131" s="198" t="s">
        <v>3916</v>
      </c>
      <c r="M131" s="209"/>
      <c r="N131" s="202" t="s">
        <v>141</v>
      </c>
      <c r="O131" s="204"/>
      <c r="P131" s="203"/>
      <c r="Q131" s="174"/>
      <c r="R131" s="15"/>
      <c r="S131" s="1" t="str">
        <f>_xlfn.XLOOKUP(C131, Organizations!C126:C1093, Organizations!B126:B1093, "", 0)</f>
        <v>A</v>
      </c>
    </row>
    <row r="132" spans="2:19" ht="30.2" hidden="1" customHeight="1">
      <c r="B132" s="200" t="str">
        <f>IF(C132="", "NO PRIORITY", IF(_xlfn.XLOOKUP(C132, Organizations!C:C, Organizations!B:B, "")="", "NO PRIORITY", _xlfn.XLOOKUP(C132, Organizations!C:C, Organizations!B:B, "NO ORG NAME")))</f>
        <v>NO PRIORITY</v>
      </c>
      <c r="C132" s="204" t="s">
        <v>1932</v>
      </c>
      <c r="D132" s="201" t="s">
        <v>3966</v>
      </c>
      <c r="E132" s="279">
        <v>45735</v>
      </c>
      <c r="F132" s="307">
        <f t="shared" si="1"/>
        <v>45733</v>
      </c>
      <c r="G132" s="193" t="s">
        <v>108</v>
      </c>
      <c r="H132" s="192" t="s">
        <v>6</v>
      </c>
      <c r="I132" s="194">
        <v>45777</v>
      </c>
      <c r="J132" s="207">
        <v>0.8</v>
      </c>
      <c r="K132" s="202" t="s">
        <v>3912</v>
      </c>
      <c r="L132" s="198" t="s">
        <v>4028</v>
      </c>
      <c r="M132" s="209"/>
      <c r="N132" s="202" t="s">
        <v>166</v>
      </c>
      <c r="O132" s="204"/>
      <c r="P132" s="203"/>
      <c r="Q132" s="174"/>
      <c r="R132" s="15"/>
      <c r="S132" s="1" t="str">
        <f>_xlfn.XLOOKUP(C132, Organizations!C127:C1094, Organizations!B127:B1094, "", 0)</f>
        <v/>
      </c>
    </row>
    <row r="133" spans="2:19" ht="30.2" hidden="1" customHeight="1">
      <c r="B133" s="200" t="str">
        <f>IF(C133="", "NO PRIORITY", IF(_xlfn.XLOOKUP(C133, Organizations!C:C, Organizations!B:B, "")="", "NO PRIORITY", _xlfn.XLOOKUP(C133, Organizations!C:C, Organizations!B:B, "NO ORG NAME")))</f>
        <v>A</v>
      </c>
      <c r="C133" s="204" t="s">
        <v>444</v>
      </c>
      <c r="D133" s="201" t="s">
        <v>3918</v>
      </c>
      <c r="E133" s="279">
        <v>45658</v>
      </c>
      <c r="F133" s="307">
        <f t="shared" ref="F133:F196" si="2">IF(ISBLANK(E133),"",E133-WEEKDAY(E133)+2)</f>
        <v>45656</v>
      </c>
      <c r="G133" s="193" t="s">
        <v>108</v>
      </c>
      <c r="H133" s="192" t="s">
        <v>6</v>
      </c>
      <c r="I133" s="194">
        <v>45688</v>
      </c>
      <c r="J133" s="207">
        <v>0.7</v>
      </c>
      <c r="K133" s="202" t="s">
        <v>3918</v>
      </c>
      <c r="L133" s="198" t="s">
        <v>102</v>
      </c>
      <c r="M133" s="209"/>
      <c r="N133" s="202" t="s">
        <v>138</v>
      </c>
      <c r="O133" s="204" t="s">
        <v>3919</v>
      </c>
      <c r="P133" s="203"/>
      <c r="Q133" s="174" t="s">
        <v>4029</v>
      </c>
      <c r="R133" s="15"/>
      <c r="S133" s="1" t="str">
        <f>_xlfn.XLOOKUP(C133, Organizations!C128:C1095, Organizations!B128:B1095, "", 0)</f>
        <v>A</v>
      </c>
    </row>
    <row r="134" spans="2:19" ht="30.2" hidden="1" customHeight="1">
      <c r="B134" s="200" t="str">
        <f>IF(C134="", "NO PRIORITY", IF(_xlfn.XLOOKUP(C134, Organizations!C:C, Organizations!B:B, "")="", "NO PRIORITY", _xlfn.XLOOKUP(C134, Organizations!C:C, Organizations!B:B, "NO ORG NAME")))</f>
        <v>A+</v>
      </c>
      <c r="C134" s="204" t="s">
        <v>1391</v>
      </c>
      <c r="D134" s="201" t="s">
        <v>4030</v>
      </c>
      <c r="E134" s="279">
        <v>45684</v>
      </c>
      <c r="F134" s="307">
        <f t="shared" si="2"/>
        <v>45684</v>
      </c>
      <c r="G134" s="193" t="s">
        <v>3941</v>
      </c>
      <c r="H134" s="192" t="s">
        <v>6</v>
      </c>
      <c r="I134" s="194">
        <v>45717</v>
      </c>
      <c r="J134" s="207">
        <v>0.8</v>
      </c>
      <c r="K134" s="202" t="s">
        <v>3927</v>
      </c>
      <c r="L134" s="198" t="s">
        <v>3928</v>
      </c>
      <c r="M134" s="209"/>
      <c r="N134" s="202" t="s">
        <v>138</v>
      </c>
      <c r="O134" s="204"/>
      <c r="P134" s="203"/>
      <c r="Q134" s="174"/>
      <c r="R134" s="15"/>
      <c r="S134" s="1" t="str">
        <f>_xlfn.XLOOKUP(C134, Organizations!C129:C1096, Organizations!B129:B1096, "", 0)</f>
        <v>A+</v>
      </c>
    </row>
    <row r="135" spans="2:19" ht="30.2" hidden="1" customHeight="1">
      <c r="B135" s="200" t="s">
        <v>154</v>
      </c>
      <c r="C135" s="204" t="s">
        <v>2026</v>
      </c>
      <c r="D135" s="201" t="s">
        <v>96</v>
      </c>
      <c r="E135" s="279">
        <v>45748</v>
      </c>
      <c r="F135" s="307">
        <f t="shared" si="2"/>
        <v>45747</v>
      </c>
      <c r="G135" s="193" t="s">
        <v>108</v>
      </c>
      <c r="H135" s="192" t="s">
        <v>6</v>
      </c>
      <c r="I135" s="194">
        <v>45839</v>
      </c>
      <c r="J135" s="207">
        <v>0.8</v>
      </c>
      <c r="K135" s="202" t="s">
        <v>3959</v>
      </c>
      <c r="L135" s="198"/>
      <c r="M135" s="209"/>
      <c r="N135" s="202" t="s">
        <v>138</v>
      </c>
      <c r="O135" s="204"/>
      <c r="P135" s="203"/>
      <c r="Q135" s="174" t="s">
        <v>3960</v>
      </c>
      <c r="R135" s="15"/>
      <c r="S135" s="1" t="str">
        <f>_xlfn.XLOOKUP(C135, Organizations!C130:C1097, Organizations!B130:B1097, "", 0)</f>
        <v/>
      </c>
    </row>
    <row r="136" spans="2:19" ht="30.2" hidden="1" customHeight="1">
      <c r="B136" s="200" t="str">
        <f>IF(C136="", "NO PRIORITY", IF(_xlfn.XLOOKUP(C136, Organizations!C:C, Organizations!B:B, "")="", "NO PRIORITY", _xlfn.XLOOKUP(C136, Organizations!C:C, Organizations!B:B, "NO ORG NAME")))</f>
        <v>A</v>
      </c>
      <c r="C136" s="204" t="s">
        <v>1404</v>
      </c>
      <c r="D136" s="201" t="s">
        <v>4031</v>
      </c>
      <c r="E136" s="279">
        <v>45658</v>
      </c>
      <c r="F136" s="307">
        <f t="shared" si="2"/>
        <v>45656</v>
      </c>
      <c r="G136" s="193" t="s">
        <v>108</v>
      </c>
      <c r="H136" s="192" t="s">
        <v>6</v>
      </c>
      <c r="I136" s="194">
        <v>45658</v>
      </c>
      <c r="J136" s="207">
        <v>0.75</v>
      </c>
      <c r="K136" s="202" t="s">
        <v>3912</v>
      </c>
      <c r="L136" s="198" t="s">
        <v>3906</v>
      </c>
      <c r="M136" s="209">
        <v>10</v>
      </c>
      <c r="N136" s="202" t="s">
        <v>138</v>
      </c>
      <c r="O136" s="204" t="s">
        <v>1436</v>
      </c>
      <c r="P136" s="203"/>
      <c r="Q136" s="174" t="s">
        <v>4032</v>
      </c>
      <c r="R136" s="15"/>
      <c r="S136" s="1" t="str">
        <f>_xlfn.XLOOKUP(C136, Organizations!C131:C1098, Organizations!B131:B1098, "", 0)</f>
        <v>A</v>
      </c>
    </row>
    <row r="137" spans="2:19" ht="30.2" hidden="1" customHeight="1">
      <c r="B137" s="200" t="str">
        <f>IF(C137="", "NO PRIORITY", IF(_xlfn.XLOOKUP(C137, Organizations!C:C, Organizations!B:B, "")="", "NO PRIORITY", _xlfn.XLOOKUP(C137, Organizations!C:C, Organizations!B:B, "NO ORG NAME")))</f>
        <v>A</v>
      </c>
      <c r="C137" s="204" t="s">
        <v>1983</v>
      </c>
      <c r="D137" s="201" t="s">
        <v>3958</v>
      </c>
      <c r="E137" s="279">
        <v>45748</v>
      </c>
      <c r="F137" s="307">
        <f t="shared" si="2"/>
        <v>45747</v>
      </c>
      <c r="G137" s="193" t="s">
        <v>108</v>
      </c>
      <c r="H137" s="192" t="s">
        <v>6</v>
      </c>
      <c r="I137" s="194">
        <v>45839</v>
      </c>
      <c r="J137" s="207">
        <v>0.8</v>
      </c>
      <c r="K137" s="202" t="s">
        <v>3959</v>
      </c>
      <c r="L137" s="198"/>
      <c r="M137" s="209"/>
      <c r="N137" s="202" t="s">
        <v>138</v>
      </c>
      <c r="O137" s="204"/>
      <c r="P137" s="203"/>
      <c r="Q137" s="174" t="s">
        <v>3960</v>
      </c>
      <c r="R137" s="15"/>
      <c r="S137" s="1" t="str">
        <f>_xlfn.XLOOKUP(C137, Organizations!C132:C1099, Organizations!B132:B1099, "", 0)</f>
        <v/>
      </c>
    </row>
    <row r="138" spans="2:19" ht="30.2" hidden="1" customHeight="1">
      <c r="B138" s="200" t="str">
        <f>IF(C138="", "NO PRIORITY", IF(_xlfn.XLOOKUP(C138, Organizations!C:C, Organizations!B:B, "")="", "NO PRIORITY", _xlfn.XLOOKUP(C138, Organizations!C:C, Organizations!B:B, "NO ORG NAME")))</f>
        <v>A</v>
      </c>
      <c r="C138" s="204" t="s">
        <v>1442</v>
      </c>
      <c r="D138" s="201" t="s">
        <v>3954</v>
      </c>
      <c r="E138" s="279">
        <v>45679</v>
      </c>
      <c r="F138" s="307">
        <f t="shared" si="2"/>
        <v>45677</v>
      </c>
      <c r="G138" s="193" t="s">
        <v>3941</v>
      </c>
      <c r="H138" s="192" t="s">
        <v>6</v>
      </c>
      <c r="I138" s="194">
        <v>45689</v>
      </c>
      <c r="J138" s="207">
        <v>0.75</v>
      </c>
      <c r="K138" s="202" t="s">
        <v>96</v>
      </c>
      <c r="L138" s="198"/>
      <c r="M138" s="209"/>
      <c r="N138" s="202" t="s">
        <v>138</v>
      </c>
      <c r="O138" s="204"/>
      <c r="P138" s="203"/>
      <c r="Q138" s="174"/>
      <c r="R138" s="15"/>
      <c r="S138" s="1" t="str">
        <f>_xlfn.XLOOKUP(C138, Organizations!C133:C1100, Organizations!B133:B1100, "", 0)</f>
        <v>A</v>
      </c>
    </row>
    <row r="139" spans="2:19" ht="30.2" hidden="1" customHeight="1">
      <c r="B139" s="200" t="str">
        <f>IF(C139="", "NO PRIORITY", IF(_xlfn.XLOOKUP(C139, Organizations!C:C, Organizations!B:B, "")="", "NO PRIORITY", _xlfn.XLOOKUP(C139, Organizations!C:C, Organizations!B:B, "NO ORG NAME")))</f>
        <v>NO PRIORITY</v>
      </c>
      <c r="C139" s="204" t="s">
        <v>1448</v>
      </c>
      <c r="D139" s="201" t="s">
        <v>3945</v>
      </c>
      <c r="E139" s="279">
        <v>45714</v>
      </c>
      <c r="F139" s="307">
        <f t="shared" si="2"/>
        <v>45712</v>
      </c>
      <c r="G139" s="193" t="s">
        <v>108</v>
      </c>
      <c r="H139" s="192" t="s">
        <v>6</v>
      </c>
      <c r="I139" s="194">
        <v>45778</v>
      </c>
      <c r="J139" s="207">
        <v>0.65</v>
      </c>
      <c r="K139" s="202" t="s">
        <v>3915</v>
      </c>
      <c r="L139" s="198" t="s">
        <v>3916</v>
      </c>
      <c r="M139" s="209"/>
      <c r="N139" s="202" t="s">
        <v>141</v>
      </c>
      <c r="O139" s="204"/>
      <c r="P139" s="203"/>
      <c r="Q139" s="174"/>
      <c r="R139" s="15"/>
      <c r="S139" s="1">
        <f>_xlfn.XLOOKUP(C139, Organizations!C134:C1101, Organizations!B134:B1101, "", 0)</f>
        <v>0</v>
      </c>
    </row>
    <row r="140" spans="2:19" ht="30.2" hidden="1" customHeight="1">
      <c r="B140" s="200" t="str">
        <f>IF(C140="", "NO PRIORITY", IF(_xlfn.XLOOKUP(C140, Organizations!C:C, Organizations!B:B, "")="", "NO PRIORITY", _xlfn.XLOOKUP(C140, Organizations!C:C, Organizations!B:B, "NO ORG NAME")))</f>
        <v>NO PRIORITY</v>
      </c>
      <c r="C140" s="204" t="s">
        <v>4033</v>
      </c>
      <c r="D140" s="201" t="s">
        <v>4034</v>
      </c>
      <c r="E140" s="279">
        <v>45770</v>
      </c>
      <c r="F140" s="307">
        <f t="shared" si="2"/>
        <v>45768</v>
      </c>
      <c r="G140" s="193"/>
      <c r="H140" s="192" t="s">
        <v>6</v>
      </c>
      <c r="I140" s="194"/>
      <c r="J140" s="207"/>
      <c r="K140" s="344"/>
      <c r="L140" s="345"/>
      <c r="M140" s="327"/>
      <c r="N140" s="202"/>
      <c r="O140" s="204"/>
      <c r="P140" s="328"/>
      <c r="Q140" s="174"/>
      <c r="R140" s="15"/>
      <c r="S140" s="1" t="str">
        <f>_xlfn.XLOOKUP(C140, Organizations!C135:C1102, Organizations!B135:B1102, "", 0)</f>
        <v/>
      </c>
    </row>
    <row r="141" spans="2:19" ht="30.2" hidden="1" customHeight="1">
      <c r="B141" s="200" t="str">
        <f>IF(C141="", "NO PRIORITY", IF(_xlfn.XLOOKUP(C141, Organizations!C:C, Organizations!B:B, "")="", "NO PRIORITY", _xlfn.XLOOKUP(C141, Organizations!C:C, Organizations!B:B, "NO ORG NAME")))</f>
        <v>A</v>
      </c>
      <c r="C141" s="204" t="s">
        <v>1990</v>
      </c>
      <c r="D141" s="201" t="s">
        <v>3958</v>
      </c>
      <c r="E141" s="279">
        <v>45748</v>
      </c>
      <c r="F141" s="307">
        <f t="shared" si="2"/>
        <v>45747</v>
      </c>
      <c r="G141" s="193" t="s">
        <v>108</v>
      </c>
      <c r="H141" s="192" t="s">
        <v>6</v>
      </c>
      <c r="I141" s="194">
        <v>45839</v>
      </c>
      <c r="J141" s="207">
        <v>0.8</v>
      </c>
      <c r="K141" s="202" t="s">
        <v>3959</v>
      </c>
      <c r="L141" s="198"/>
      <c r="M141" s="209"/>
      <c r="N141" s="202" t="s">
        <v>138</v>
      </c>
      <c r="O141" s="204"/>
      <c r="P141" s="203"/>
      <c r="Q141" s="174" t="s">
        <v>3960</v>
      </c>
      <c r="R141" s="15"/>
      <c r="S141" s="1" t="str">
        <f>_xlfn.XLOOKUP(C141, Organizations!C136:C1103, Organizations!B136:B1103, "", 0)</f>
        <v/>
      </c>
    </row>
    <row r="142" spans="2:19" ht="30.2" hidden="1" customHeight="1">
      <c r="B142" s="200" t="str">
        <f>IF(C142="", "NO PRIORITY", IF(_xlfn.XLOOKUP(C142, Organizations!C:C, Organizations!B:B, "")="", "NO PRIORITY", _xlfn.XLOOKUP(C142, Organizations!C:C, Organizations!B:B, "NO ORG NAME")))</f>
        <v>A</v>
      </c>
      <c r="C142" s="204" t="s">
        <v>1488</v>
      </c>
      <c r="D142" s="201" t="s">
        <v>3945</v>
      </c>
      <c r="E142" s="279">
        <v>45714</v>
      </c>
      <c r="F142" s="307">
        <f t="shared" si="2"/>
        <v>45712</v>
      </c>
      <c r="G142" s="193" t="s">
        <v>108</v>
      </c>
      <c r="H142" s="192" t="s">
        <v>6</v>
      </c>
      <c r="I142" s="194">
        <v>45778</v>
      </c>
      <c r="J142" s="207">
        <v>0.65</v>
      </c>
      <c r="K142" s="202" t="s">
        <v>3915</v>
      </c>
      <c r="L142" s="198" t="s">
        <v>3916</v>
      </c>
      <c r="M142" s="209"/>
      <c r="N142" s="202" t="s">
        <v>141</v>
      </c>
      <c r="O142" s="204"/>
      <c r="P142" s="203"/>
      <c r="Q142" s="174"/>
      <c r="R142" s="15"/>
      <c r="S142" s="1" t="str">
        <f>_xlfn.XLOOKUP(C142, Organizations!C137:C1104, Organizations!B137:B1104, "", 0)</f>
        <v>A</v>
      </c>
    </row>
    <row r="143" spans="2:19" ht="30.2" hidden="1" customHeight="1">
      <c r="B143" s="200" t="str">
        <f>IF(C143="", "NO PRIORITY", IF(_xlfn.XLOOKUP(C143, Organizations!C:C, Organizations!B:B, "")="", "NO PRIORITY", _xlfn.XLOOKUP(C143, Organizations!C:C, Organizations!B:B, "NO ORG NAME")))</f>
        <v>A</v>
      </c>
      <c r="C143" s="204" t="s">
        <v>67</v>
      </c>
      <c r="D143" s="201" t="s">
        <v>3958</v>
      </c>
      <c r="E143" s="279">
        <v>45748</v>
      </c>
      <c r="F143" s="307">
        <f t="shared" si="2"/>
        <v>45747</v>
      </c>
      <c r="G143" s="193" t="s">
        <v>108</v>
      </c>
      <c r="H143" s="192" t="s">
        <v>6</v>
      </c>
      <c r="I143" s="194">
        <v>45839</v>
      </c>
      <c r="J143" s="207">
        <v>0.8</v>
      </c>
      <c r="K143" s="202" t="s">
        <v>3959</v>
      </c>
      <c r="L143" s="198"/>
      <c r="M143" s="209"/>
      <c r="N143" s="202" t="s">
        <v>138</v>
      </c>
      <c r="O143" s="204"/>
      <c r="P143" s="203"/>
      <c r="Q143" s="174" t="s">
        <v>3960</v>
      </c>
      <c r="R143" s="15"/>
      <c r="S143" s="1" t="str">
        <f>_xlfn.XLOOKUP(C143, Organizations!C138:C1105, Organizations!B138:B1105, "", 0)</f>
        <v/>
      </c>
    </row>
    <row r="144" spans="2:19" ht="30.2" hidden="1" customHeight="1">
      <c r="B144" s="200" t="str">
        <f>IF(C144="", "NO PRIORITY", IF(_xlfn.XLOOKUP(C144, Organizations!C:C, Organizations!B:B, "")="", "NO PRIORITY", _xlfn.XLOOKUP(C144, Organizations!C:C, Organizations!B:B, "NO ORG NAME")))</f>
        <v>A</v>
      </c>
      <c r="C144" s="204" t="s">
        <v>1514</v>
      </c>
      <c r="D144" s="201" t="s">
        <v>4035</v>
      </c>
      <c r="E144" s="279">
        <v>45707</v>
      </c>
      <c r="F144" s="307">
        <f t="shared" si="2"/>
        <v>45705</v>
      </c>
      <c r="G144" s="193" t="s">
        <v>108</v>
      </c>
      <c r="H144" s="192" t="s">
        <v>6</v>
      </c>
      <c r="I144" s="194">
        <v>45730</v>
      </c>
      <c r="J144" s="207">
        <v>0.5</v>
      </c>
      <c r="K144" s="202"/>
      <c r="L144" s="198"/>
      <c r="M144" s="209"/>
      <c r="N144" s="202" t="s">
        <v>166</v>
      </c>
      <c r="O144" s="204"/>
      <c r="P144" s="203"/>
      <c r="Q144" s="174" t="s">
        <v>4036</v>
      </c>
      <c r="R144" s="15"/>
      <c r="S144" s="1" t="str">
        <f>_xlfn.XLOOKUP(C144, Organizations!C139:C1106, Organizations!B139:B1106, "", 0)</f>
        <v>A</v>
      </c>
    </row>
    <row r="145" spans="2:19" ht="30.2" hidden="1" customHeight="1">
      <c r="B145" s="200" t="str">
        <f>IF(C145="", "NO PRIORITY", IF(_xlfn.XLOOKUP(C145, Organizations!C:C, Organizations!B:B, "")="", "NO PRIORITY", _xlfn.XLOOKUP(C145, Organizations!C:C, Organizations!B:B, "NO ORG NAME")))</f>
        <v>A+</v>
      </c>
      <c r="C145" s="204" t="s">
        <v>1535</v>
      </c>
      <c r="D145" s="201" t="s">
        <v>4037</v>
      </c>
      <c r="E145" s="279">
        <v>45722</v>
      </c>
      <c r="F145" s="307">
        <f t="shared" si="2"/>
        <v>45719</v>
      </c>
      <c r="G145" s="193" t="s">
        <v>3941</v>
      </c>
      <c r="H145" s="192" t="s">
        <v>6</v>
      </c>
      <c r="I145" s="194">
        <v>45715</v>
      </c>
      <c r="J145" s="207">
        <v>0.75</v>
      </c>
      <c r="K145" s="202" t="s">
        <v>3927</v>
      </c>
      <c r="L145" s="198" t="s">
        <v>3928</v>
      </c>
      <c r="M145" s="209"/>
      <c r="N145" s="202" t="s">
        <v>138</v>
      </c>
      <c r="O145" s="204"/>
      <c r="P145" s="203"/>
      <c r="Q145" s="174"/>
      <c r="R145" s="15"/>
      <c r="S145" s="1" t="str">
        <f>_xlfn.XLOOKUP(C145, Organizations!C140:C1107, Organizations!B140:B1107, "", 0)</f>
        <v>A+</v>
      </c>
    </row>
    <row r="146" spans="2:19" ht="30.2" hidden="1" customHeight="1">
      <c r="B146" s="200" t="str">
        <f>IF(C146="", "NO PRIORITY", IF(_xlfn.XLOOKUP(C146, Organizations!C:C, Organizations!B:B, "")="", "NO PRIORITY", _xlfn.XLOOKUP(C146, Organizations!C:C, Organizations!B:B, "NO ORG NAME")))</f>
        <v>A</v>
      </c>
      <c r="C146" s="204" t="s">
        <v>69</v>
      </c>
      <c r="D146" s="201" t="s">
        <v>3958</v>
      </c>
      <c r="E146" s="279">
        <v>45748</v>
      </c>
      <c r="F146" s="307">
        <f t="shared" si="2"/>
        <v>45747</v>
      </c>
      <c r="G146" s="193" t="s">
        <v>108</v>
      </c>
      <c r="H146" s="192" t="s">
        <v>6</v>
      </c>
      <c r="I146" s="194">
        <v>45839</v>
      </c>
      <c r="J146" s="207">
        <v>0.8</v>
      </c>
      <c r="K146" s="202" t="s">
        <v>3959</v>
      </c>
      <c r="L146" s="198"/>
      <c r="M146" s="209"/>
      <c r="N146" s="202" t="s">
        <v>138</v>
      </c>
      <c r="O146" s="204"/>
      <c r="P146" s="203"/>
      <c r="Q146" s="174" t="s">
        <v>3960</v>
      </c>
      <c r="R146" s="15"/>
      <c r="S146" s="1" t="str">
        <f>_xlfn.XLOOKUP(C146, Organizations!C141:C1108, Organizations!B141:B1108, "", 0)</f>
        <v/>
      </c>
    </row>
    <row r="147" spans="2:19" ht="30.2" hidden="1" customHeight="1">
      <c r="B147" s="200" t="str">
        <f>IF(C147="", "NO PRIORITY", IF(_xlfn.XLOOKUP(C147, Organizations!C:C, Organizations!B:B, "")="", "NO PRIORITY", _xlfn.XLOOKUP(C147, Organizations!C:C, Organizations!B:B, "NO ORG NAME")))</f>
        <v>A</v>
      </c>
      <c r="C147" s="204" t="s">
        <v>1551</v>
      </c>
      <c r="D147" s="201" t="s">
        <v>4014</v>
      </c>
      <c r="E147" s="279">
        <v>45713</v>
      </c>
      <c r="F147" s="307">
        <f t="shared" si="2"/>
        <v>45712</v>
      </c>
      <c r="G147" s="193" t="s">
        <v>3941</v>
      </c>
      <c r="H147" s="192" t="s">
        <v>6</v>
      </c>
      <c r="I147" s="194">
        <v>45715</v>
      </c>
      <c r="J147" s="207">
        <v>0.75</v>
      </c>
      <c r="K147" s="202" t="s">
        <v>3927</v>
      </c>
      <c r="L147" s="198" t="s">
        <v>3928</v>
      </c>
      <c r="M147" s="209"/>
      <c r="N147" s="202" t="s">
        <v>138</v>
      </c>
      <c r="O147" s="204"/>
      <c r="P147" s="203"/>
      <c r="Q147" s="174"/>
      <c r="R147" s="15"/>
      <c r="S147" s="1" t="str">
        <f>_xlfn.XLOOKUP(C147, Organizations!C142:C1109, Organizations!B142:B1109, "", 0)</f>
        <v>A</v>
      </c>
    </row>
    <row r="148" spans="2:19" ht="30.2" hidden="1" customHeight="1">
      <c r="B148" s="200" t="str">
        <f>IF(C148="", "NO PRIORITY", IF(_xlfn.XLOOKUP(C148, Organizations!C:C, Organizations!B:B, "")="", "NO PRIORITY", _xlfn.XLOOKUP(C148, Organizations!C:C, Organizations!B:B, "NO ORG NAME")))</f>
        <v>A</v>
      </c>
      <c r="C148" s="204" t="s">
        <v>1553</v>
      </c>
      <c r="D148" s="201" t="s">
        <v>4038</v>
      </c>
      <c r="E148" s="279">
        <v>45679</v>
      </c>
      <c r="F148" s="307">
        <f t="shared" si="2"/>
        <v>45677</v>
      </c>
      <c r="G148" s="193" t="s">
        <v>3941</v>
      </c>
      <c r="H148" s="192" t="s">
        <v>6</v>
      </c>
      <c r="I148" s="194">
        <v>45689</v>
      </c>
      <c r="J148" s="207">
        <v>0.5</v>
      </c>
      <c r="K148" s="202" t="s">
        <v>96</v>
      </c>
      <c r="L148" s="198"/>
      <c r="M148" s="209"/>
      <c r="N148" s="202" t="s">
        <v>138</v>
      </c>
      <c r="O148" s="204"/>
      <c r="P148" s="203"/>
      <c r="Q148" s="174"/>
      <c r="R148" s="15"/>
      <c r="S148" s="1" t="str">
        <f>_xlfn.XLOOKUP(C148, Organizations!C143:C1110, Organizations!B143:B1110, "", 0)</f>
        <v>A</v>
      </c>
    </row>
    <row r="149" spans="2:19" ht="30.2" hidden="1" customHeight="1">
      <c r="B149" s="200" t="str">
        <f>IF(C149="", "NO PRIORITY", IF(_xlfn.XLOOKUP(C149, Organizations!C:C, Organizations!B:B, "")="", "NO PRIORITY", _xlfn.XLOOKUP(C149, Organizations!C:C, Organizations!B:B, "NO ORG NAME")))</f>
        <v>A</v>
      </c>
      <c r="C149" s="204" t="s">
        <v>1557</v>
      </c>
      <c r="D149" s="201" t="s">
        <v>4014</v>
      </c>
      <c r="E149" s="279">
        <v>45713</v>
      </c>
      <c r="F149" s="307">
        <f t="shared" si="2"/>
        <v>45712</v>
      </c>
      <c r="G149" s="193" t="s">
        <v>3941</v>
      </c>
      <c r="H149" s="192" t="s">
        <v>6</v>
      </c>
      <c r="I149" s="194">
        <v>45715</v>
      </c>
      <c r="J149" s="207">
        <v>0.75</v>
      </c>
      <c r="K149" s="202" t="s">
        <v>3927</v>
      </c>
      <c r="L149" s="198" t="s">
        <v>3928</v>
      </c>
      <c r="M149" s="209"/>
      <c r="N149" s="202" t="s">
        <v>138</v>
      </c>
      <c r="O149" s="204"/>
      <c r="P149" s="203"/>
      <c r="Q149" s="174"/>
      <c r="R149" s="15"/>
      <c r="S149" s="1" t="str">
        <f>_xlfn.XLOOKUP(C149, Organizations!C144:C1111, Organizations!B144:B1111, "", 0)</f>
        <v>A</v>
      </c>
    </row>
    <row r="150" spans="2:19" ht="30.2" hidden="1" customHeight="1">
      <c r="B150" s="200" t="str">
        <f>IF(C150="", "NO PRIORITY", IF(_xlfn.XLOOKUP(C150, Organizations!C:C, Organizations!B:B, "")="", "NO PRIORITY", _xlfn.XLOOKUP(C150, Organizations!C:C, Organizations!B:B, "NO ORG NAME")))</f>
        <v>A</v>
      </c>
      <c r="C150" s="204" t="s">
        <v>1586</v>
      </c>
      <c r="D150" s="201" t="s">
        <v>3199</v>
      </c>
      <c r="E150" s="279">
        <v>45673</v>
      </c>
      <c r="F150" s="307">
        <f t="shared" si="2"/>
        <v>45670</v>
      </c>
      <c r="G150" s="193" t="s">
        <v>108</v>
      </c>
      <c r="H150" s="192" t="s">
        <v>6</v>
      </c>
      <c r="I150" s="194">
        <v>45717</v>
      </c>
      <c r="J150" s="207">
        <v>0.5</v>
      </c>
      <c r="K150" s="202" t="s">
        <v>3927</v>
      </c>
      <c r="L150" s="198" t="s">
        <v>3928</v>
      </c>
      <c r="M150" s="209"/>
      <c r="N150" s="202" t="s">
        <v>138</v>
      </c>
      <c r="O150" s="204" t="s">
        <v>3953</v>
      </c>
      <c r="P150" s="203"/>
      <c r="Q150" s="174"/>
      <c r="R150" s="15"/>
      <c r="S150" s="1" t="str">
        <f>_xlfn.XLOOKUP(C150, Organizations!C145:C1112, Organizations!B145:B1112, "", 0)</f>
        <v>A</v>
      </c>
    </row>
    <row r="151" spans="2:19" ht="30.2" hidden="1" customHeight="1">
      <c r="B151" s="200" t="str">
        <f>IF(C151="", "NO PRIORITY", IF(_xlfn.XLOOKUP(C151, Organizations!C:C, Organizations!B:B, "")="", "NO PRIORITY", _xlfn.XLOOKUP(C151, Organizations!C:C, Organizations!B:B, "NO ORG NAME")))</f>
        <v>B</v>
      </c>
      <c r="C151" s="204" t="s">
        <v>1590</v>
      </c>
      <c r="D151" s="201" t="s">
        <v>3922</v>
      </c>
      <c r="E151" s="279">
        <v>45708</v>
      </c>
      <c r="F151" s="307">
        <f t="shared" si="2"/>
        <v>45705</v>
      </c>
      <c r="G151" s="193" t="s">
        <v>108</v>
      </c>
      <c r="H151" s="192" t="s">
        <v>6</v>
      </c>
      <c r="I151" s="194">
        <v>45744</v>
      </c>
      <c r="J151" s="207">
        <v>0.8</v>
      </c>
      <c r="K151" s="202" t="s">
        <v>96</v>
      </c>
      <c r="L151" s="198" t="s">
        <v>3986</v>
      </c>
      <c r="M151" s="209"/>
      <c r="N151" s="202" t="s">
        <v>166</v>
      </c>
      <c r="O151" s="204"/>
      <c r="P151" s="203"/>
      <c r="Q151" s="174"/>
      <c r="R151" s="15"/>
      <c r="S151" s="1" t="str">
        <f>_xlfn.XLOOKUP(C151, Organizations!C146:C1113, Organizations!B146:B1113, "", 0)</f>
        <v>B</v>
      </c>
    </row>
    <row r="152" spans="2:19" ht="30.2" hidden="1" customHeight="1">
      <c r="B152" s="200" t="str">
        <f>IF(C152="", "NO PRIORITY", IF(_xlfn.XLOOKUP(C152, Organizations!C:C, Organizations!B:B, "")="", "NO PRIORITY", _xlfn.XLOOKUP(C152, Organizations!C:C, Organizations!B:B, "NO ORG NAME")))</f>
        <v>B</v>
      </c>
      <c r="C152" s="204" t="s">
        <v>1590</v>
      </c>
      <c r="D152" s="201" t="s">
        <v>3966</v>
      </c>
      <c r="E152" s="279">
        <v>45708</v>
      </c>
      <c r="F152" s="307">
        <f t="shared" si="2"/>
        <v>45705</v>
      </c>
      <c r="G152" s="193" t="s">
        <v>108</v>
      </c>
      <c r="H152" s="192" t="s">
        <v>6</v>
      </c>
      <c r="I152" s="194">
        <v>45744</v>
      </c>
      <c r="J152" s="207">
        <v>0.3</v>
      </c>
      <c r="K152" s="202" t="s">
        <v>3912</v>
      </c>
      <c r="L152" s="198" t="s">
        <v>3967</v>
      </c>
      <c r="M152" s="209"/>
      <c r="N152" s="202" t="s">
        <v>166</v>
      </c>
      <c r="O152" s="204"/>
      <c r="P152" s="203"/>
      <c r="Q152" s="174"/>
      <c r="R152" s="15"/>
      <c r="S152" s="1" t="str">
        <f>_xlfn.XLOOKUP(C152, Organizations!C147:C1114, Organizations!B147:B1114, "", 0)</f>
        <v>B</v>
      </c>
    </row>
    <row r="153" spans="2:19" ht="30.2" hidden="1" customHeight="1">
      <c r="B153" s="200" t="str">
        <f>IF(C153="", "NO PRIORITY", IF(_xlfn.XLOOKUP(C153, Organizations!C:C, Organizations!B:B, "")="", "NO PRIORITY", _xlfn.XLOOKUP(C153, Organizations!C:C, Organizations!B:B, "NO ORG NAME")))</f>
        <v>A</v>
      </c>
      <c r="C153" s="204" t="s">
        <v>1609</v>
      </c>
      <c r="D153" s="201" t="s">
        <v>3979</v>
      </c>
      <c r="E153" s="279">
        <v>45679</v>
      </c>
      <c r="F153" s="307">
        <f t="shared" si="2"/>
        <v>45677</v>
      </c>
      <c r="G153" s="193" t="s">
        <v>3941</v>
      </c>
      <c r="H153" s="192" t="s">
        <v>6</v>
      </c>
      <c r="I153" s="194">
        <v>45689</v>
      </c>
      <c r="J153" s="207">
        <v>0.25</v>
      </c>
      <c r="K153" s="202" t="s">
        <v>3912</v>
      </c>
      <c r="L153" s="198"/>
      <c r="M153" s="209"/>
      <c r="N153" s="202" t="s">
        <v>138</v>
      </c>
      <c r="O153" s="204"/>
      <c r="P153" s="203"/>
      <c r="Q153" s="174"/>
      <c r="R153" s="15"/>
      <c r="S153" s="1" t="str">
        <f>_xlfn.XLOOKUP(C153, Organizations!C148:C1115, Organizations!B148:B1115, "", 0)</f>
        <v>A</v>
      </c>
    </row>
    <row r="154" spans="2:19" ht="30.2" hidden="1" customHeight="1">
      <c r="B154" s="200" t="str">
        <f>IF(C154="", "NO PRIORITY", IF(_xlfn.XLOOKUP(C154, Organizations!C:C, Organizations!B:B, "")="", "NO PRIORITY", _xlfn.XLOOKUP(C154, Organizations!C:C, Organizations!B:B, "NO ORG NAME")))</f>
        <v>A</v>
      </c>
      <c r="C154" s="204" t="s">
        <v>2023</v>
      </c>
      <c r="D154" s="201" t="s">
        <v>3958</v>
      </c>
      <c r="E154" s="279">
        <v>45748</v>
      </c>
      <c r="F154" s="307">
        <f t="shared" si="2"/>
        <v>45747</v>
      </c>
      <c r="G154" s="193" t="s">
        <v>108</v>
      </c>
      <c r="H154" s="192" t="s">
        <v>6</v>
      </c>
      <c r="I154" s="194">
        <v>45839</v>
      </c>
      <c r="J154" s="207">
        <v>0.8</v>
      </c>
      <c r="K154" s="202" t="s">
        <v>3959</v>
      </c>
      <c r="L154" s="198"/>
      <c r="M154" s="209"/>
      <c r="N154" s="202" t="s">
        <v>138</v>
      </c>
      <c r="O154" s="204"/>
      <c r="P154" s="203"/>
      <c r="Q154" s="174" t="s">
        <v>3960</v>
      </c>
      <c r="R154" s="15"/>
      <c r="S154" s="1" t="str">
        <f>_xlfn.XLOOKUP(C154, Organizations!C149:C1116, Organizations!B149:B1116, "", 0)</f>
        <v/>
      </c>
    </row>
    <row r="155" spans="2:19" ht="30.2" hidden="1" customHeight="1">
      <c r="B155" s="200" t="str">
        <f>IF(C155="", "NO PRIORITY", IF(_xlfn.XLOOKUP(C155, Organizations!C:C, Organizations!B:B, "")="", "NO PRIORITY", _xlfn.XLOOKUP(C155, Organizations!C:C, Organizations!B:B, "NO ORG NAME")))</f>
        <v>A</v>
      </c>
      <c r="C155" s="204" t="s">
        <v>1646</v>
      </c>
      <c r="D155" s="201" t="s">
        <v>4039</v>
      </c>
      <c r="E155" s="279">
        <v>45671</v>
      </c>
      <c r="F155" s="307">
        <f t="shared" si="2"/>
        <v>45670</v>
      </c>
      <c r="G155" s="193" t="s">
        <v>108</v>
      </c>
      <c r="H155" s="192" t="s">
        <v>6</v>
      </c>
      <c r="I155" s="194" t="s">
        <v>166</v>
      </c>
      <c r="J155" s="207"/>
      <c r="K155" s="202" t="s">
        <v>3927</v>
      </c>
      <c r="L155" s="198" t="s">
        <v>3928</v>
      </c>
      <c r="M155" s="209"/>
      <c r="N155" s="202" t="s">
        <v>166</v>
      </c>
      <c r="O155" s="204"/>
      <c r="P155" s="203"/>
      <c r="Q155" s="174"/>
      <c r="R155" s="15"/>
      <c r="S155" s="1" t="str">
        <f>_xlfn.XLOOKUP(C155, Organizations!C150:C1117, Organizations!B150:B1117, "", 0)</f>
        <v>A</v>
      </c>
    </row>
    <row r="156" spans="2:19" ht="30.2" hidden="1" customHeight="1">
      <c r="B156" s="200" t="str">
        <f>IF(C156="", "NO PRIORITY", IF(_xlfn.XLOOKUP(C156, Organizations!C:C, Organizations!B:B, "")="", "NO PRIORITY", _xlfn.XLOOKUP(C156, Organizations!C:C, Organizations!B:B, "NO ORG NAME")))</f>
        <v>A</v>
      </c>
      <c r="C156" s="204" t="s">
        <v>1657</v>
      </c>
      <c r="D156" s="201" t="s">
        <v>3945</v>
      </c>
      <c r="E156" s="279">
        <v>45714</v>
      </c>
      <c r="F156" s="307">
        <f t="shared" si="2"/>
        <v>45712</v>
      </c>
      <c r="G156" s="193" t="s">
        <v>108</v>
      </c>
      <c r="H156" s="192" t="s">
        <v>6</v>
      </c>
      <c r="I156" s="194">
        <v>45778</v>
      </c>
      <c r="J156" s="207">
        <v>0.65</v>
      </c>
      <c r="K156" s="202" t="s">
        <v>3915</v>
      </c>
      <c r="L156" s="198" t="s">
        <v>3916</v>
      </c>
      <c r="M156" s="209"/>
      <c r="N156" s="202" t="s">
        <v>141</v>
      </c>
      <c r="O156" s="204"/>
      <c r="P156" s="203"/>
      <c r="Q156" s="174"/>
      <c r="R156" s="15"/>
      <c r="S156" s="1" t="str">
        <f>_xlfn.XLOOKUP(C156, Organizations!C151:C1118, Organizations!B151:B1118, "", 0)</f>
        <v>A</v>
      </c>
    </row>
    <row r="157" spans="2:19" ht="30.2" hidden="1" customHeight="1">
      <c r="B157" s="200" t="str">
        <f>IF(C157="", "NO PRIORITY", IF(_xlfn.XLOOKUP(C157, Organizations!C:C, Organizations!B:B, "")="", "NO PRIORITY", _xlfn.XLOOKUP(C157, Organizations!C:C, Organizations!B:B, "NO ORG NAME")))</f>
        <v>A</v>
      </c>
      <c r="C157" s="204" t="s">
        <v>76</v>
      </c>
      <c r="D157" s="201" t="s">
        <v>3958</v>
      </c>
      <c r="E157" s="279">
        <v>45748</v>
      </c>
      <c r="F157" s="307">
        <f t="shared" si="2"/>
        <v>45747</v>
      </c>
      <c r="G157" s="193" t="s">
        <v>108</v>
      </c>
      <c r="H157" s="192" t="s">
        <v>6</v>
      </c>
      <c r="I157" s="194">
        <v>45839</v>
      </c>
      <c r="J157" s="207">
        <v>0.8</v>
      </c>
      <c r="K157" s="202" t="s">
        <v>3959</v>
      </c>
      <c r="L157" s="198"/>
      <c r="M157" s="209"/>
      <c r="N157" s="202" t="s">
        <v>138</v>
      </c>
      <c r="O157" s="204"/>
      <c r="P157" s="203"/>
      <c r="Q157" s="174" t="s">
        <v>3960</v>
      </c>
      <c r="R157" s="15"/>
      <c r="S157" s="1" t="str">
        <f>_xlfn.XLOOKUP(C157, Organizations!C152:C1119, Organizations!B152:B1119, "", 0)</f>
        <v/>
      </c>
    </row>
    <row r="158" spans="2:19" ht="30.2" hidden="1" customHeight="1">
      <c r="B158" s="200" t="str">
        <f>IF(C158="", "NO PRIORITY", IF(_xlfn.XLOOKUP(C158, Organizations!C:C, Organizations!B:B, "")="", "NO PRIORITY", _xlfn.XLOOKUP(C158, Organizations!C:C, Organizations!B:B, "NO ORG NAME")))</f>
        <v>B</v>
      </c>
      <c r="C158" s="204" t="s">
        <v>1661</v>
      </c>
      <c r="D158" s="201" t="s">
        <v>4040</v>
      </c>
      <c r="E158" s="279">
        <v>45671</v>
      </c>
      <c r="F158" s="307">
        <f t="shared" si="2"/>
        <v>45670</v>
      </c>
      <c r="G158" s="193" t="s">
        <v>108</v>
      </c>
      <c r="H158" s="192" t="s">
        <v>6</v>
      </c>
      <c r="I158" s="194" t="s">
        <v>141</v>
      </c>
      <c r="J158" s="207"/>
      <c r="K158" s="202" t="s">
        <v>3918</v>
      </c>
      <c r="L158" s="198" t="s">
        <v>102</v>
      </c>
      <c r="M158" s="209"/>
      <c r="N158" s="202"/>
      <c r="O158" s="204"/>
      <c r="P158" s="203"/>
      <c r="Q158" s="174"/>
      <c r="R158" s="15"/>
      <c r="S158" s="1" t="str">
        <f>_xlfn.XLOOKUP(C158, Organizations!C153:C1120, Organizations!B153:B1120, "", 0)</f>
        <v>B</v>
      </c>
    </row>
    <row r="159" spans="2:19" ht="30.2" hidden="1" customHeight="1">
      <c r="B159" s="200" t="str">
        <f>IF(C159="", "NO PRIORITY", IF(_xlfn.XLOOKUP(C159, Organizations!C:C, Organizations!B:B, "")="", "NO PRIORITY", _xlfn.XLOOKUP(C159, Organizations!C:C, Organizations!B:B, "NO ORG NAME")))</f>
        <v>A</v>
      </c>
      <c r="C159" s="204" t="s">
        <v>1676</v>
      </c>
      <c r="D159" s="201" t="s">
        <v>3945</v>
      </c>
      <c r="E159" s="279">
        <v>45714</v>
      </c>
      <c r="F159" s="307">
        <f t="shared" si="2"/>
        <v>45712</v>
      </c>
      <c r="G159" s="193" t="s">
        <v>108</v>
      </c>
      <c r="H159" s="192" t="s">
        <v>6</v>
      </c>
      <c r="I159" s="194">
        <v>45778</v>
      </c>
      <c r="J159" s="207">
        <v>0.65</v>
      </c>
      <c r="K159" s="202" t="s">
        <v>3915</v>
      </c>
      <c r="L159" s="198" t="s">
        <v>3916</v>
      </c>
      <c r="M159" s="209"/>
      <c r="N159" s="202" t="s">
        <v>141</v>
      </c>
      <c r="O159" s="204"/>
      <c r="P159" s="203"/>
      <c r="Q159" s="174"/>
      <c r="R159" s="15"/>
      <c r="S159" s="1" t="str">
        <f>_xlfn.XLOOKUP(C159, Organizations!C154:C1121, Organizations!B154:B1121, "", 0)</f>
        <v>A</v>
      </c>
    </row>
    <row r="160" spans="2:19" ht="30.2" hidden="1" customHeight="1">
      <c r="B160" s="200" t="str">
        <f>IF(C160="", "NO PRIORITY", IF(_xlfn.XLOOKUP(C160, Organizations!C:C, Organizations!B:B, "")="", "NO PRIORITY", _xlfn.XLOOKUP(C160, Organizations!C:C, Organizations!B:B, "NO ORG NAME")))</f>
        <v>A</v>
      </c>
      <c r="C160" s="204" t="s">
        <v>1679</v>
      </c>
      <c r="D160" s="201" t="s">
        <v>3945</v>
      </c>
      <c r="E160" s="279">
        <v>45658</v>
      </c>
      <c r="F160" s="307">
        <f t="shared" si="2"/>
        <v>45656</v>
      </c>
      <c r="G160" s="193" t="s">
        <v>108</v>
      </c>
      <c r="H160" s="192" t="s">
        <v>6</v>
      </c>
      <c r="I160" s="194">
        <v>45292</v>
      </c>
      <c r="J160" s="207">
        <v>0.75</v>
      </c>
      <c r="K160" s="202" t="s">
        <v>3915</v>
      </c>
      <c r="L160" s="198" t="s">
        <v>3906</v>
      </c>
      <c r="M160" s="209">
        <v>20</v>
      </c>
      <c r="N160" s="202" t="s">
        <v>138</v>
      </c>
      <c r="O160" s="204" t="s">
        <v>1436</v>
      </c>
      <c r="P160" s="203"/>
      <c r="Q160" s="174" t="s">
        <v>4041</v>
      </c>
      <c r="R160" s="15"/>
      <c r="S160" s="1" t="str">
        <f>_xlfn.XLOOKUP(C160, Organizations!C155:C1122, Organizations!B155:B1122, "", 0)</f>
        <v>A</v>
      </c>
    </row>
    <row r="161" spans="2:19" ht="30.2" hidden="1" customHeight="1">
      <c r="B161" s="200" t="str">
        <f>IF(C161="", "NO PRIORITY", IF(_xlfn.XLOOKUP(C161, Organizations!C:C, Organizations!B:B, "")="", "NO PRIORITY", _xlfn.XLOOKUP(C161, Organizations!C:C, Organizations!B:B, "NO ORG NAME")))</f>
        <v>A</v>
      </c>
      <c r="C161" s="204" t="s">
        <v>1690</v>
      </c>
      <c r="D161" s="201" t="s">
        <v>3945</v>
      </c>
      <c r="E161" s="279">
        <v>45714</v>
      </c>
      <c r="F161" s="307">
        <f t="shared" si="2"/>
        <v>45712</v>
      </c>
      <c r="G161" s="193" t="s">
        <v>108</v>
      </c>
      <c r="H161" s="192" t="s">
        <v>6</v>
      </c>
      <c r="I161" s="194">
        <v>45778</v>
      </c>
      <c r="J161" s="207">
        <v>0.65</v>
      </c>
      <c r="K161" s="202" t="s">
        <v>3915</v>
      </c>
      <c r="L161" s="198" t="s">
        <v>3916</v>
      </c>
      <c r="M161" s="209"/>
      <c r="N161" s="202" t="s">
        <v>141</v>
      </c>
      <c r="O161" s="204"/>
      <c r="P161" s="203"/>
      <c r="Q161" s="174"/>
      <c r="R161" s="15"/>
      <c r="S161" s="1" t="str">
        <f>_xlfn.XLOOKUP(C161, Organizations!C156:C1123, Organizations!B156:B1123, "", 0)</f>
        <v>A</v>
      </c>
    </row>
    <row r="162" spans="2:19" ht="30.2" hidden="1" customHeight="1">
      <c r="B162" s="200" t="str">
        <f>IF(C162="", "NO PRIORITY", IF(_xlfn.XLOOKUP(C162, Organizations!C:C, Organizations!B:B, "")="", "NO PRIORITY", _xlfn.XLOOKUP(C162, Organizations!C:C, Organizations!B:B, "NO ORG NAME")))</f>
        <v>NO PRIORITY</v>
      </c>
      <c r="C162" s="204" t="s">
        <v>4042</v>
      </c>
      <c r="D162" s="201" t="s">
        <v>4024</v>
      </c>
      <c r="E162" s="279">
        <v>45720</v>
      </c>
      <c r="F162" s="307">
        <f t="shared" si="2"/>
        <v>45719</v>
      </c>
      <c r="G162" s="193" t="s">
        <v>108</v>
      </c>
      <c r="H162" s="192" t="s">
        <v>6</v>
      </c>
      <c r="I162" s="194"/>
      <c r="J162" s="207"/>
      <c r="K162" s="202"/>
      <c r="L162" s="198"/>
      <c r="M162" s="209"/>
      <c r="N162" s="202"/>
      <c r="O162" s="204"/>
      <c r="P162" s="203"/>
      <c r="Q162" s="174"/>
      <c r="R162" s="15"/>
      <c r="S162" s="1" t="str">
        <f>_xlfn.XLOOKUP(C162, Organizations!C157:C1124, Organizations!B157:B1124, "", 0)</f>
        <v/>
      </c>
    </row>
    <row r="163" spans="2:19" ht="30.2" hidden="1" customHeight="1">
      <c r="B163" s="200" t="str">
        <f>IF(C163="", "NO PRIORITY", IF(_xlfn.XLOOKUP(C163, Organizations!C:C, Organizations!B:B, "")="", "NO PRIORITY", _xlfn.XLOOKUP(C163, Organizations!C:C, Organizations!B:B, "NO ORG NAME")))</f>
        <v>NO PRIORITY</v>
      </c>
      <c r="C163" s="204" t="s">
        <v>2024</v>
      </c>
      <c r="D163" s="201" t="s">
        <v>4043</v>
      </c>
      <c r="E163" s="279">
        <v>45748</v>
      </c>
      <c r="F163" s="307">
        <f t="shared" si="2"/>
        <v>45747</v>
      </c>
      <c r="G163" s="193" t="s">
        <v>108</v>
      </c>
      <c r="H163" s="192" t="s">
        <v>6</v>
      </c>
      <c r="I163" s="194">
        <v>45839</v>
      </c>
      <c r="J163" s="207">
        <v>0.8</v>
      </c>
      <c r="K163" s="202" t="s">
        <v>3959</v>
      </c>
      <c r="L163" s="198"/>
      <c r="M163" s="209"/>
      <c r="N163" s="202" t="s">
        <v>138</v>
      </c>
      <c r="O163" s="204"/>
      <c r="P163" s="203"/>
      <c r="Q163" s="174" t="s">
        <v>3960</v>
      </c>
      <c r="R163" s="15"/>
      <c r="S163" s="1" t="str">
        <f>_xlfn.XLOOKUP(C163, Organizations!C158:C1125, Organizations!B158:B1125, "", 0)</f>
        <v/>
      </c>
    </row>
    <row r="164" spans="2:19" ht="30.2" hidden="1" customHeight="1">
      <c r="B164" s="200" t="str">
        <f>IF(C164="", "NO PRIORITY", IF(_xlfn.XLOOKUP(C164, Organizations!C:C, Organizations!B:B, "")="", "NO PRIORITY", _xlfn.XLOOKUP(C164, Organizations!C:C, Organizations!B:B, "NO ORG NAME")))</f>
        <v>A</v>
      </c>
      <c r="C164" s="204" t="s">
        <v>2009</v>
      </c>
      <c r="D164" s="201" t="s">
        <v>3958</v>
      </c>
      <c r="E164" s="279">
        <v>45748</v>
      </c>
      <c r="F164" s="307">
        <f t="shared" si="2"/>
        <v>45747</v>
      </c>
      <c r="G164" s="193" t="s">
        <v>108</v>
      </c>
      <c r="H164" s="192" t="s">
        <v>6</v>
      </c>
      <c r="I164" s="194">
        <v>45839</v>
      </c>
      <c r="J164" s="207">
        <v>0.8</v>
      </c>
      <c r="K164" s="202" t="s">
        <v>3959</v>
      </c>
      <c r="L164" s="198"/>
      <c r="M164" s="209"/>
      <c r="N164" s="202" t="s">
        <v>138</v>
      </c>
      <c r="O164" s="204"/>
      <c r="P164" s="203"/>
      <c r="Q164" s="174" t="s">
        <v>3960</v>
      </c>
      <c r="R164" s="15"/>
      <c r="S164" s="1" t="str">
        <f>_xlfn.XLOOKUP(C164, Organizations!C159:C1126, Organizations!B159:B1126, "", 0)</f>
        <v/>
      </c>
    </row>
    <row r="165" spans="2:19" ht="30.2" hidden="1" customHeight="1">
      <c r="B165" s="200" t="str">
        <f>IF(C165="", "NO PRIORITY", IF(_xlfn.XLOOKUP(C165, Organizations!C:C, Organizations!B:B, "")="", "NO PRIORITY", _xlfn.XLOOKUP(C165, Organizations!C:C, Organizations!B:B, "NO ORG NAME")))</f>
        <v>A</v>
      </c>
      <c r="C165" s="204" t="s">
        <v>1712</v>
      </c>
      <c r="D165" s="201" t="s">
        <v>3918</v>
      </c>
      <c r="E165" s="279">
        <v>45658</v>
      </c>
      <c r="F165" s="307">
        <f t="shared" si="2"/>
        <v>45656</v>
      </c>
      <c r="G165" s="193" t="s">
        <v>108</v>
      </c>
      <c r="H165" s="192" t="s">
        <v>6</v>
      </c>
      <c r="I165" s="194">
        <v>45716</v>
      </c>
      <c r="J165" s="207">
        <v>0.5</v>
      </c>
      <c r="K165" s="202" t="s">
        <v>3918</v>
      </c>
      <c r="L165" s="198" t="s">
        <v>102</v>
      </c>
      <c r="M165" s="209"/>
      <c r="N165" s="202" t="s">
        <v>141</v>
      </c>
      <c r="O165" s="204" t="s">
        <v>3965</v>
      </c>
      <c r="P165" s="203"/>
      <c r="Q165" s="174" t="s">
        <v>4044</v>
      </c>
      <c r="R165" s="15"/>
      <c r="S165" s="1" t="str">
        <f>_xlfn.XLOOKUP(C165, Organizations!C160:C1127, Organizations!B160:B1127, "", 0)</f>
        <v>A</v>
      </c>
    </row>
    <row r="166" spans="2:19" ht="30.2" hidden="1" customHeight="1">
      <c r="B166" s="200" t="str">
        <f>IF(C166="", "NO PRIORITY", IF(_xlfn.XLOOKUP(C166, Organizations!C:C, Organizations!B:B, "")="", "NO PRIORITY", _xlfn.XLOOKUP(C166, Organizations!C:C, Organizations!B:B, "NO ORG NAME")))</f>
        <v>C</v>
      </c>
      <c r="C166" s="204" t="s">
        <v>1714</v>
      </c>
      <c r="D166" s="201" t="s">
        <v>3199</v>
      </c>
      <c r="E166" s="279">
        <v>45673</v>
      </c>
      <c r="F166" s="307">
        <f t="shared" si="2"/>
        <v>45670</v>
      </c>
      <c r="G166" s="193" t="s">
        <v>108</v>
      </c>
      <c r="H166" s="192" t="s">
        <v>6</v>
      </c>
      <c r="I166" s="194">
        <v>45717</v>
      </c>
      <c r="J166" s="207">
        <v>0.5</v>
      </c>
      <c r="K166" s="202" t="s">
        <v>3927</v>
      </c>
      <c r="L166" s="198" t="s">
        <v>3928</v>
      </c>
      <c r="M166" s="209"/>
      <c r="N166" s="202" t="s">
        <v>138</v>
      </c>
      <c r="O166" s="204" t="s">
        <v>3953</v>
      </c>
      <c r="P166" s="203"/>
      <c r="Q166" s="174"/>
      <c r="R166" s="15"/>
      <c r="S166" s="1" t="str">
        <f>_xlfn.XLOOKUP(C166, Organizations!C161:C1128, Organizations!B161:B1128, "", 0)</f>
        <v>C</v>
      </c>
    </row>
    <row r="167" spans="2:19" ht="30.2" hidden="1" customHeight="1">
      <c r="B167" s="200" t="str">
        <f>IF(C167="", "NO PRIORITY", IF(_xlfn.XLOOKUP(C167, Organizations!C:C, Organizations!B:B, "")="", "NO PRIORITY", _xlfn.XLOOKUP(C167, Organizations!C:C, Organizations!B:B, "NO ORG NAME")))</f>
        <v>A</v>
      </c>
      <c r="C167" s="204" t="s">
        <v>1731</v>
      </c>
      <c r="D167" s="201" t="s">
        <v>4045</v>
      </c>
      <c r="E167" s="279">
        <v>45671</v>
      </c>
      <c r="F167" s="307">
        <f t="shared" si="2"/>
        <v>45670</v>
      </c>
      <c r="G167" s="193" t="s">
        <v>108</v>
      </c>
      <c r="H167" s="192" t="s">
        <v>6</v>
      </c>
      <c r="I167" s="194" t="s">
        <v>166</v>
      </c>
      <c r="J167" s="207"/>
      <c r="K167" s="202" t="s">
        <v>3927</v>
      </c>
      <c r="L167" s="198" t="s">
        <v>3928</v>
      </c>
      <c r="M167" s="209"/>
      <c r="N167" s="202" t="s">
        <v>166</v>
      </c>
      <c r="O167" s="204"/>
      <c r="P167" s="203"/>
      <c r="Q167" s="174"/>
      <c r="R167" s="15"/>
      <c r="S167" s="1" t="str">
        <f>_xlfn.XLOOKUP(C167, Organizations!C162:C1129, Organizations!B162:B1129, "", 0)</f>
        <v>A</v>
      </c>
    </row>
    <row r="168" spans="2:19" ht="30.2" hidden="1" customHeight="1">
      <c r="B168" s="200" t="str">
        <f>IF(C168="", "NO PRIORITY", IF(_xlfn.XLOOKUP(C168, Organizations!C:C, Organizations!B:B, "")="", "NO PRIORITY", _xlfn.XLOOKUP(C168, Organizations!C:C, Organizations!B:B, "NO ORG NAME")))</f>
        <v>NO PRIORITY</v>
      </c>
      <c r="C168" s="204" t="s">
        <v>1735</v>
      </c>
      <c r="D168" s="201" t="s">
        <v>3947</v>
      </c>
      <c r="E168" s="279">
        <v>45671</v>
      </c>
      <c r="F168" s="307">
        <f t="shared" si="2"/>
        <v>45670</v>
      </c>
      <c r="G168" s="193" t="s">
        <v>3941</v>
      </c>
      <c r="H168" s="192" t="s">
        <v>6</v>
      </c>
      <c r="I168" s="194"/>
      <c r="J168" s="207"/>
      <c r="K168" s="202"/>
      <c r="L168" s="198"/>
      <c r="M168" s="209"/>
      <c r="N168" s="202"/>
      <c r="O168" s="204"/>
      <c r="P168" s="203"/>
      <c r="Q168" s="174"/>
      <c r="R168" s="15"/>
      <c r="S168" s="1">
        <f>_xlfn.XLOOKUP(C168, Organizations!C163:C1130, Organizations!B163:B1130, "", 0)</f>
        <v>0</v>
      </c>
    </row>
    <row r="169" spans="2:19" ht="30.2" hidden="1" customHeight="1">
      <c r="B169" s="200" t="str">
        <f>IF(C169="", "NO PRIORITY", IF(_xlfn.XLOOKUP(C169, Organizations!C:C, Organizations!B:B, "")="", "NO PRIORITY", _xlfn.XLOOKUP(C169, Organizations!C:C, Organizations!B:B, "NO ORG NAME")))</f>
        <v>NO PRIORITY</v>
      </c>
      <c r="C169" s="204" t="s">
        <v>1735</v>
      </c>
      <c r="D169" s="201" t="s">
        <v>3947</v>
      </c>
      <c r="E169" s="279">
        <v>45671</v>
      </c>
      <c r="F169" s="307">
        <f t="shared" si="2"/>
        <v>45670</v>
      </c>
      <c r="G169" s="193" t="s">
        <v>3941</v>
      </c>
      <c r="H169" s="192" t="s">
        <v>6</v>
      </c>
      <c r="I169" s="194">
        <v>45689</v>
      </c>
      <c r="J169" s="207"/>
      <c r="K169" s="202"/>
      <c r="L169" s="198"/>
      <c r="M169" s="209"/>
      <c r="N169" s="202" t="s">
        <v>161</v>
      </c>
      <c r="O169" s="204"/>
      <c r="P169" s="203"/>
      <c r="Q169" s="174"/>
      <c r="R169" s="15"/>
      <c r="S169" s="1">
        <f>_xlfn.XLOOKUP(C169, Organizations!C164:C1131, Organizations!B164:B1131, "", 0)</f>
        <v>0</v>
      </c>
    </row>
    <row r="170" spans="2:19" ht="30.2" hidden="1" customHeight="1">
      <c r="B170" s="200" t="str">
        <f>IF(C170="", "NO PRIORITY", IF(_xlfn.XLOOKUP(C170, Organizations!C:C, Organizations!B:B, "")="", "NO PRIORITY", _xlfn.XLOOKUP(C170, Organizations!C:C, Organizations!B:B, "NO ORG NAME")))</f>
        <v>A</v>
      </c>
      <c r="C170" s="204" t="s">
        <v>2006</v>
      </c>
      <c r="D170" s="201" t="s">
        <v>3958</v>
      </c>
      <c r="E170" s="279">
        <v>45748</v>
      </c>
      <c r="F170" s="307">
        <f t="shared" si="2"/>
        <v>45747</v>
      </c>
      <c r="G170" s="193" t="s">
        <v>108</v>
      </c>
      <c r="H170" s="192" t="s">
        <v>6</v>
      </c>
      <c r="I170" s="194">
        <v>45839</v>
      </c>
      <c r="J170" s="207">
        <v>0.8</v>
      </c>
      <c r="K170" s="202" t="s">
        <v>3959</v>
      </c>
      <c r="L170" s="198"/>
      <c r="M170" s="209"/>
      <c r="N170" s="202" t="s">
        <v>138</v>
      </c>
      <c r="O170" s="204"/>
      <c r="P170" s="203"/>
      <c r="Q170" s="174" t="s">
        <v>3960</v>
      </c>
      <c r="R170" s="15"/>
      <c r="S170" s="1" t="str">
        <f>_xlfn.XLOOKUP(C170, Organizations!C165:C1132, Organizations!B165:B1132, "", 0)</f>
        <v/>
      </c>
    </row>
    <row r="171" spans="2:19" ht="30.2" hidden="1" customHeight="1">
      <c r="B171" s="200" t="str">
        <f>IF(C171="", "NO PRIORITY", IF(_xlfn.XLOOKUP(C171, Organizations!C:C, Organizations!B:B, "")="", "NO PRIORITY", _xlfn.XLOOKUP(C171, Organizations!C:C, Organizations!B:B, "NO ORG NAME")))</f>
        <v>A</v>
      </c>
      <c r="C171" s="204" t="s">
        <v>1742</v>
      </c>
      <c r="D171" s="201" t="s">
        <v>3954</v>
      </c>
      <c r="E171" s="279">
        <v>45679</v>
      </c>
      <c r="F171" s="307">
        <f t="shared" si="2"/>
        <v>45677</v>
      </c>
      <c r="G171" s="193" t="s">
        <v>3941</v>
      </c>
      <c r="H171" s="192" t="s">
        <v>6</v>
      </c>
      <c r="I171" s="194">
        <v>45689</v>
      </c>
      <c r="J171" s="207">
        <v>0.75</v>
      </c>
      <c r="K171" s="202" t="s">
        <v>3912</v>
      </c>
      <c r="L171" s="198"/>
      <c r="M171" s="209"/>
      <c r="N171" s="202" t="s">
        <v>138</v>
      </c>
      <c r="O171" s="204"/>
      <c r="P171" s="203"/>
      <c r="Q171" s="174"/>
      <c r="R171" s="15"/>
      <c r="S171" s="1" t="str">
        <f>_xlfn.XLOOKUP(C171, Organizations!C166:C1133, Organizations!B166:B1133, "", 0)</f>
        <v>A</v>
      </c>
    </row>
    <row r="172" spans="2:19" ht="30.2" hidden="1" customHeight="1">
      <c r="B172" s="200" t="str">
        <f>IF(C172="", "NO PRIORITY", IF(_xlfn.XLOOKUP(C172, Organizations!C:C, Organizations!B:B, "")="", "NO PRIORITY", _xlfn.XLOOKUP(C172, Organizations!C:C, Organizations!B:B, "NO ORG NAME")))</f>
        <v>A</v>
      </c>
      <c r="C172" s="204" t="s">
        <v>1743</v>
      </c>
      <c r="D172" s="201" t="s">
        <v>3199</v>
      </c>
      <c r="E172" s="279">
        <v>45673</v>
      </c>
      <c r="F172" s="307">
        <f t="shared" si="2"/>
        <v>45670</v>
      </c>
      <c r="G172" s="193" t="s">
        <v>108</v>
      </c>
      <c r="H172" s="192" t="s">
        <v>6</v>
      </c>
      <c r="I172" s="194">
        <v>45717</v>
      </c>
      <c r="J172" s="207">
        <v>0.5</v>
      </c>
      <c r="K172" s="202" t="s">
        <v>3927</v>
      </c>
      <c r="L172" s="198" t="s">
        <v>3928</v>
      </c>
      <c r="M172" s="209"/>
      <c r="N172" s="202" t="s">
        <v>138</v>
      </c>
      <c r="O172" s="204" t="s">
        <v>3953</v>
      </c>
      <c r="P172" s="203"/>
      <c r="Q172" s="174"/>
      <c r="R172" s="15"/>
      <c r="S172" s="1" t="str">
        <f>_xlfn.XLOOKUP(C172, Organizations!C167:C1134, Organizations!B167:B1134, "", 0)</f>
        <v>A</v>
      </c>
    </row>
    <row r="173" spans="2:19" ht="30.2" hidden="1" customHeight="1">
      <c r="B173" s="200" t="str">
        <f>IF(C173="", "NO PRIORITY", IF(_xlfn.XLOOKUP(C173, Organizations!C:C, Organizations!B:B, "")="", "NO PRIORITY", _xlfn.XLOOKUP(C173, Organizations!C:C, Organizations!B:B, "NO ORG NAME")))</f>
        <v>A</v>
      </c>
      <c r="C173" s="204" t="s">
        <v>1995</v>
      </c>
      <c r="D173" s="201" t="s">
        <v>3958</v>
      </c>
      <c r="E173" s="279">
        <v>45748</v>
      </c>
      <c r="F173" s="307">
        <f t="shared" si="2"/>
        <v>45747</v>
      </c>
      <c r="G173" s="193" t="s">
        <v>108</v>
      </c>
      <c r="H173" s="192" t="s">
        <v>6</v>
      </c>
      <c r="I173" s="194">
        <v>45839</v>
      </c>
      <c r="J173" s="207">
        <v>0.8</v>
      </c>
      <c r="K173" s="202" t="s">
        <v>3959</v>
      </c>
      <c r="L173" s="198"/>
      <c r="M173" s="209"/>
      <c r="N173" s="202" t="s">
        <v>138</v>
      </c>
      <c r="O173" s="204"/>
      <c r="P173" s="203"/>
      <c r="Q173" s="174" t="s">
        <v>3960</v>
      </c>
      <c r="R173" s="15"/>
      <c r="S173" s="1" t="str">
        <f>_xlfn.XLOOKUP(C173, Organizations!C168:C1134, Organizations!B168:B1134, "", 0)</f>
        <v/>
      </c>
    </row>
    <row r="174" spans="2:19" ht="30.2" hidden="1" customHeight="1">
      <c r="B174" s="200" t="str">
        <f>IF(C174="", "NO PRIORITY", IF(_xlfn.XLOOKUP(C174, Organizations!C:C, Organizations!B:B, "")="", "NO PRIORITY", _xlfn.XLOOKUP(C174, Organizations!C:C, Organizations!B:B, "NO ORG NAME")))</f>
        <v>A</v>
      </c>
      <c r="C174" s="204" t="s">
        <v>1744</v>
      </c>
      <c r="D174" s="201" t="s">
        <v>3912</v>
      </c>
      <c r="E174" s="279">
        <v>45658</v>
      </c>
      <c r="F174" s="307">
        <f t="shared" si="2"/>
        <v>45656</v>
      </c>
      <c r="G174" s="193" t="s">
        <v>108</v>
      </c>
      <c r="H174" s="192" t="s">
        <v>6</v>
      </c>
      <c r="I174" s="194">
        <v>45658</v>
      </c>
      <c r="J174" s="207">
        <v>0.5</v>
      </c>
      <c r="K174" s="202" t="s">
        <v>3912</v>
      </c>
      <c r="L174" s="198" t="s">
        <v>3967</v>
      </c>
      <c r="M174" s="209"/>
      <c r="N174" s="202" t="s">
        <v>141</v>
      </c>
      <c r="O174" s="204" t="s">
        <v>3962</v>
      </c>
      <c r="P174" s="203"/>
      <c r="Q174" s="174" t="s">
        <v>3940</v>
      </c>
      <c r="R174" s="15"/>
      <c r="S174" s="1" t="str">
        <f>_xlfn.XLOOKUP(C174, Organizations!C169:C1134, Organizations!B169:B1134, "", 0)</f>
        <v>A</v>
      </c>
    </row>
    <row r="175" spans="2:19" ht="30.2" hidden="1" customHeight="1">
      <c r="B175" s="200" t="str">
        <f>IF(C175="", "NO PRIORITY", IF(_xlfn.XLOOKUP(C175, Organizations!C:C, Organizations!B:B, "")="", "NO PRIORITY", _xlfn.XLOOKUP(C175, Organizations!C:C, Organizations!B:B, "NO ORG NAME")))</f>
        <v>A</v>
      </c>
      <c r="C175" s="204" t="s">
        <v>1745</v>
      </c>
      <c r="D175" s="201" t="s">
        <v>4046</v>
      </c>
      <c r="E175" s="279">
        <v>45713</v>
      </c>
      <c r="F175" s="307">
        <f t="shared" si="2"/>
        <v>45712</v>
      </c>
      <c r="G175" s="193" t="s">
        <v>3941</v>
      </c>
      <c r="H175" s="192" t="s">
        <v>9</v>
      </c>
      <c r="I175" s="194">
        <v>45715</v>
      </c>
      <c r="J175" s="207">
        <v>0.75</v>
      </c>
      <c r="K175" s="202" t="s">
        <v>3927</v>
      </c>
      <c r="L175" s="198" t="s">
        <v>3928</v>
      </c>
      <c r="M175" s="209"/>
      <c r="N175" s="202" t="s">
        <v>138</v>
      </c>
      <c r="O175" s="204"/>
      <c r="P175" s="203"/>
      <c r="Q175" s="174"/>
      <c r="R175" s="15"/>
      <c r="S175" s="1" t="str">
        <f>_xlfn.XLOOKUP(C175, Organizations!C170:C1134, Organizations!B170:B1134, "", 0)</f>
        <v>A</v>
      </c>
    </row>
    <row r="176" spans="2:19" ht="30.2" hidden="1" customHeight="1">
      <c r="B176" s="200" t="str">
        <f>IF(C176="", "NO PRIORITY", IF(_xlfn.XLOOKUP(C176, Organizations!C:C, Organizations!B:B, "")="", "NO PRIORITY", _xlfn.XLOOKUP(C176, Organizations!C:C, Organizations!B:B, "NO ORG NAME")))</f>
        <v>A</v>
      </c>
      <c r="C176" s="204" t="s">
        <v>1745</v>
      </c>
      <c r="D176" s="201" t="s">
        <v>4046</v>
      </c>
      <c r="E176" s="279">
        <v>45714</v>
      </c>
      <c r="F176" s="307">
        <f t="shared" si="2"/>
        <v>45712</v>
      </c>
      <c r="G176" s="193" t="s">
        <v>108</v>
      </c>
      <c r="H176" s="192" t="s">
        <v>9</v>
      </c>
      <c r="I176" s="194">
        <v>45778</v>
      </c>
      <c r="J176" s="207">
        <v>0.65</v>
      </c>
      <c r="K176" s="202" t="s">
        <v>3915</v>
      </c>
      <c r="L176" s="198" t="s">
        <v>3916</v>
      </c>
      <c r="M176" s="209"/>
      <c r="N176" s="202" t="s">
        <v>138</v>
      </c>
      <c r="O176" s="204"/>
      <c r="P176" s="203"/>
      <c r="Q176" s="174"/>
      <c r="R176" s="15"/>
      <c r="S176" s="1" t="str">
        <f>_xlfn.XLOOKUP(C176, Organizations!C172:C1136, Organizations!B172:B1136, "", 0)</f>
        <v>A</v>
      </c>
    </row>
    <row r="177" spans="2:19" ht="30.2" hidden="1" customHeight="1">
      <c r="B177" s="200" t="str">
        <f>IF(C177="", "NO PRIORITY", IF(_xlfn.XLOOKUP(C177, Organizations!C:C, Organizations!B:B, "")="", "NO PRIORITY", _xlfn.XLOOKUP(C177, Organizations!C:C, Organizations!B:B, "NO ORG NAME")))</f>
        <v>A</v>
      </c>
      <c r="C177" s="204" t="s">
        <v>1986</v>
      </c>
      <c r="D177" s="201" t="s">
        <v>3958</v>
      </c>
      <c r="E177" s="279">
        <v>45748</v>
      </c>
      <c r="F177" s="307">
        <f t="shared" si="2"/>
        <v>45747</v>
      </c>
      <c r="G177" s="193" t="s">
        <v>108</v>
      </c>
      <c r="H177" s="192" t="s">
        <v>6</v>
      </c>
      <c r="I177" s="194">
        <v>45839</v>
      </c>
      <c r="J177" s="207">
        <v>0.8</v>
      </c>
      <c r="K177" s="202" t="s">
        <v>3959</v>
      </c>
      <c r="L177" s="198"/>
      <c r="M177" s="209"/>
      <c r="N177" s="202" t="s">
        <v>138</v>
      </c>
      <c r="O177" s="204"/>
      <c r="P177" s="203"/>
      <c r="Q177" s="174" t="s">
        <v>3960</v>
      </c>
      <c r="R177" s="15"/>
      <c r="S177" s="1" t="str">
        <f>_xlfn.XLOOKUP(C177, Organizations!C173:C1137, Organizations!B173:B1137, "", 0)</f>
        <v/>
      </c>
    </row>
    <row r="178" spans="2:19" ht="30.2" hidden="1" customHeight="1">
      <c r="B178" s="200" t="str">
        <f>IF(C178="", "NO PRIORITY", IF(_xlfn.XLOOKUP(C178, Organizations!C:C, Organizations!B:B, "")="", "NO PRIORITY", _xlfn.XLOOKUP(C178, Organizations!C:C, Organizations!B:B, "NO ORG NAME")))</f>
        <v>NO PRIORITY</v>
      </c>
      <c r="C178" s="204" t="s">
        <v>1752</v>
      </c>
      <c r="D178" s="201" t="s">
        <v>4047</v>
      </c>
      <c r="E178" s="279">
        <v>45671</v>
      </c>
      <c r="F178" s="307">
        <f t="shared" si="2"/>
        <v>45670</v>
      </c>
      <c r="G178" s="193" t="s">
        <v>3941</v>
      </c>
      <c r="H178" s="192" t="s">
        <v>6</v>
      </c>
      <c r="I178" s="194"/>
      <c r="J178" s="207"/>
      <c r="K178" s="202"/>
      <c r="L178" s="198"/>
      <c r="M178" s="209"/>
      <c r="N178" s="202"/>
      <c r="O178" s="204"/>
      <c r="P178" s="203"/>
      <c r="Q178" s="174"/>
      <c r="R178" s="15"/>
      <c r="S178" s="1">
        <f>_xlfn.XLOOKUP(C178, Organizations!C174:C1138, Organizations!B174:B1138, "", 0)</f>
        <v>0</v>
      </c>
    </row>
    <row r="179" spans="2:19" ht="30.2" hidden="1" customHeight="1">
      <c r="B179" s="200" t="str">
        <f>IF(C179="", "NO PRIORITY", IF(_xlfn.XLOOKUP(C179, Organizations!C:C, Organizations!B:B, "")="", "NO PRIORITY", _xlfn.XLOOKUP(C179, Organizations!C:C, Organizations!B:B, "NO ORG NAME")))</f>
        <v>NO PRIORITY</v>
      </c>
      <c r="C179" s="204" t="s">
        <v>1752</v>
      </c>
      <c r="D179" s="201" t="s">
        <v>4047</v>
      </c>
      <c r="E179" s="279">
        <v>45671</v>
      </c>
      <c r="F179" s="307">
        <f t="shared" si="2"/>
        <v>45670</v>
      </c>
      <c r="G179" s="193" t="s">
        <v>3941</v>
      </c>
      <c r="H179" s="192" t="s">
        <v>6</v>
      </c>
      <c r="I179" s="194">
        <v>45689</v>
      </c>
      <c r="J179" s="207"/>
      <c r="K179" s="202"/>
      <c r="L179" s="198"/>
      <c r="M179" s="209"/>
      <c r="N179" s="202" t="s">
        <v>161</v>
      </c>
      <c r="O179" s="204"/>
      <c r="P179" s="203"/>
      <c r="Q179" s="174"/>
      <c r="R179" s="15"/>
      <c r="S179" s="1">
        <f>_xlfn.XLOOKUP(C179, Organizations!C175:C1139, Organizations!B175:B1139, "", 0)</f>
        <v>0</v>
      </c>
    </row>
    <row r="180" spans="2:19" ht="30.2" hidden="1" customHeight="1">
      <c r="B180" s="200" t="str">
        <f>IF(C180="", "NO PRIORITY", IF(_xlfn.XLOOKUP(C180, Organizations!C:C, Organizations!B:B, "")="", "NO PRIORITY", _xlfn.XLOOKUP(C180, Organizations!C:C, Organizations!B:B, "NO ORG NAME")))</f>
        <v>A</v>
      </c>
      <c r="C180" s="204" t="s">
        <v>1991</v>
      </c>
      <c r="D180" s="201" t="s">
        <v>3958</v>
      </c>
      <c r="E180" s="279">
        <v>45748</v>
      </c>
      <c r="F180" s="307">
        <f t="shared" si="2"/>
        <v>45747</v>
      </c>
      <c r="G180" s="193" t="s">
        <v>108</v>
      </c>
      <c r="H180" s="192" t="s">
        <v>6</v>
      </c>
      <c r="I180" s="194">
        <v>45839</v>
      </c>
      <c r="J180" s="207">
        <v>0.8</v>
      </c>
      <c r="K180" s="202" t="s">
        <v>3959</v>
      </c>
      <c r="L180" s="198"/>
      <c r="M180" s="209"/>
      <c r="N180" s="202" t="s">
        <v>138</v>
      </c>
      <c r="O180" s="204"/>
      <c r="P180" s="203"/>
      <c r="Q180" s="174" t="s">
        <v>3960</v>
      </c>
      <c r="R180" s="15"/>
      <c r="S180" s="1" t="str">
        <f>_xlfn.XLOOKUP(C180, Organizations!C176:C1140, Organizations!B176:B1140, "", 0)</f>
        <v/>
      </c>
    </row>
    <row r="181" spans="2:19" ht="30.2" hidden="1" customHeight="1">
      <c r="B181" s="200" t="str">
        <f>IF(C181="", "NO PRIORITY", IF(_xlfn.XLOOKUP(C181, Organizations!C:C, Organizations!B:B, "")="", "NO PRIORITY", _xlfn.XLOOKUP(C181, Organizations!C:C, Organizations!B:B, "NO ORG NAME")))</f>
        <v>NO PRIORITY</v>
      </c>
      <c r="C181" s="204" t="s">
        <v>2029</v>
      </c>
      <c r="D181" s="201" t="s">
        <v>96</v>
      </c>
      <c r="E181" s="279">
        <v>45768</v>
      </c>
      <c r="F181" s="307">
        <f t="shared" si="2"/>
        <v>45768</v>
      </c>
      <c r="G181" s="193"/>
      <c r="H181" s="192" t="s">
        <v>6</v>
      </c>
      <c r="I181" s="194"/>
      <c r="J181" s="207">
        <v>0.9</v>
      </c>
      <c r="K181" s="202" t="s">
        <v>96</v>
      </c>
      <c r="L181" s="198"/>
      <c r="M181" s="209"/>
      <c r="N181" s="202"/>
      <c r="O181" s="204"/>
      <c r="P181" s="203"/>
      <c r="Q181" s="174"/>
      <c r="R181" s="15"/>
      <c r="S181" s="1" t="str">
        <f>_xlfn.XLOOKUP(C181, Organizations!C177:C1141, Organizations!B177:B1141, "", 0)</f>
        <v/>
      </c>
    </row>
    <row r="182" spans="2:19" ht="30.2" hidden="1" customHeight="1">
      <c r="B182" s="200" t="str">
        <f>IF(C182="", "NO PRIORITY", IF(_xlfn.XLOOKUP(C182, Organizations!C:C, Organizations!B:B, "")="", "NO PRIORITY", _xlfn.XLOOKUP(C182, Organizations!C:C, Organizations!B:B, "NO ORG NAME")))</f>
        <v>A</v>
      </c>
      <c r="C182" s="204" t="s">
        <v>1763</v>
      </c>
      <c r="D182" s="201" t="s">
        <v>1763</v>
      </c>
      <c r="E182" s="279">
        <v>45658</v>
      </c>
      <c r="F182" s="307">
        <f t="shared" si="2"/>
        <v>45656</v>
      </c>
      <c r="G182" s="193" t="s">
        <v>108</v>
      </c>
      <c r="H182" s="192" t="s">
        <v>6</v>
      </c>
      <c r="I182" s="194">
        <v>45630</v>
      </c>
      <c r="J182" s="207">
        <v>0.99</v>
      </c>
      <c r="K182" s="202" t="s">
        <v>3918</v>
      </c>
      <c r="L182" s="198" t="s">
        <v>102</v>
      </c>
      <c r="M182" s="209"/>
      <c r="N182" s="202" t="s">
        <v>166</v>
      </c>
      <c r="O182" s="204" t="s">
        <v>3953</v>
      </c>
      <c r="P182" s="203"/>
      <c r="Q182" s="174" t="s">
        <v>4048</v>
      </c>
      <c r="R182" s="15"/>
      <c r="S182" s="1" t="str">
        <f>_xlfn.XLOOKUP(C182, Organizations!C178:C1142, Organizations!B178:B1142, "", 0)</f>
        <v>A</v>
      </c>
    </row>
    <row r="183" spans="2:19" ht="30.2" hidden="1" customHeight="1">
      <c r="B183" s="200" t="str">
        <f>IF(C183="", "NO PRIORITY", IF(_xlfn.XLOOKUP(C183, Organizations!C:C, Organizations!B:B, "")="", "NO PRIORITY", _xlfn.XLOOKUP(C183, Organizations!C:C, Organizations!B:B, "NO ORG NAME")))</f>
        <v>C</v>
      </c>
      <c r="C183" s="204" t="s">
        <v>1766</v>
      </c>
      <c r="D183" s="201" t="s">
        <v>3958</v>
      </c>
      <c r="E183" s="279">
        <v>45748</v>
      </c>
      <c r="F183" s="307">
        <f t="shared" si="2"/>
        <v>45747</v>
      </c>
      <c r="G183" s="193" t="s">
        <v>108</v>
      </c>
      <c r="H183" s="192" t="s">
        <v>6</v>
      </c>
      <c r="I183" s="194">
        <v>45839</v>
      </c>
      <c r="J183" s="207">
        <v>0.8</v>
      </c>
      <c r="K183" s="202" t="s">
        <v>3959</v>
      </c>
      <c r="L183" s="198"/>
      <c r="M183" s="209"/>
      <c r="N183" s="202" t="s">
        <v>138</v>
      </c>
      <c r="O183" s="204"/>
      <c r="P183" s="203"/>
      <c r="Q183" s="174" t="s">
        <v>3960</v>
      </c>
      <c r="R183" s="15"/>
      <c r="S183" s="1" t="str">
        <f>_xlfn.XLOOKUP(C183, Organizations!C179:C1143, Organizations!B179:B1143, "", 0)</f>
        <v>C</v>
      </c>
    </row>
    <row r="184" spans="2:19" ht="30.2" hidden="1" customHeight="1">
      <c r="B184" s="200" t="str">
        <f>IF(C184="", "NO PRIORITY", IF(_xlfn.XLOOKUP(C184, Organizations!C:C, Organizations!B:B, "")="", "NO PRIORITY", _xlfn.XLOOKUP(C184, Organizations!C:C, Organizations!B:B, "NO ORG NAME")))</f>
        <v>NO PRIORITY</v>
      </c>
      <c r="C184" s="204" t="s">
        <v>1782</v>
      </c>
      <c r="D184" s="201" t="s">
        <v>3970</v>
      </c>
      <c r="E184" s="279">
        <v>45713</v>
      </c>
      <c r="F184" s="307">
        <f t="shared" si="2"/>
        <v>45712</v>
      </c>
      <c r="G184" s="193" t="s">
        <v>3941</v>
      </c>
      <c r="H184" s="192" t="s">
        <v>6</v>
      </c>
      <c r="I184" s="194"/>
      <c r="J184" s="207"/>
      <c r="K184" s="202" t="s">
        <v>3915</v>
      </c>
      <c r="L184" s="198" t="s">
        <v>3916</v>
      </c>
      <c r="M184" s="209"/>
      <c r="N184" s="202" t="s">
        <v>150</v>
      </c>
      <c r="O184" s="204"/>
      <c r="P184" s="203"/>
      <c r="Q184" s="174"/>
      <c r="R184" s="15"/>
      <c r="S184" s="1">
        <f>_xlfn.XLOOKUP(C184, Organizations!C180:C1144, Organizations!B180:B1144, "", 0)</f>
        <v>0</v>
      </c>
    </row>
    <row r="185" spans="2:19" ht="30.2" hidden="1" customHeight="1">
      <c r="B185" s="200" t="str">
        <f>IF(C185="", "NO PRIORITY", IF(_xlfn.XLOOKUP(C185, Organizations!C:C, Organizations!B:B, "")="", "NO PRIORITY", _xlfn.XLOOKUP(C185, Organizations!C:C, Organizations!B:B, "NO ORG NAME")))</f>
        <v>A</v>
      </c>
      <c r="C185" s="204" t="s">
        <v>86</v>
      </c>
      <c r="D185" s="201" t="s">
        <v>3958</v>
      </c>
      <c r="E185" s="279">
        <v>45748</v>
      </c>
      <c r="F185" s="307">
        <f t="shared" si="2"/>
        <v>45747</v>
      </c>
      <c r="G185" s="193" t="s">
        <v>108</v>
      </c>
      <c r="H185" s="192" t="s">
        <v>6</v>
      </c>
      <c r="I185" s="194">
        <v>45839</v>
      </c>
      <c r="J185" s="207">
        <v>0.8</v>
      </c>
      <c r="K185" s="202" t="s">
        <v>3959</v>
      </c>
      <c r="L185" s="198"/>
      <c r="M185" s="209"/>
      <c r="N185" s="202" t="s">
        <v>138</v>
      </c>
      <c r="O185" s="204"/>
      <c r="P185" s="203"/>
      <c r="Q185" s="174" t="s">
        <v>3960</v>
      </c>
      <c r="R185" s="15"/>
      <c r="S185" s="1" t="str">
        <f>_xlfn.XLOOKUP(C185, Organizations!C181:C1145, Organizations!B181:B1145, "", 0)</f>
        <v/>
      </c>
    </row>
    <row r="186" spans="2:19" ht="30.2" hidden="1" customHeight="1">
      <c r="B186" s="200" t="str">
        <f>IF(C186="", "NO PRIORITY", IF(_xlfn.XLOOKUP(C186, Organizations!C:C, Organizations!B:B, "")="", "NO PRIORITY", _xlfn.XLOOKUP(C186, Organizations!C:C, Organizations!B:B, "NO ORG NAME")))</f>
        <v>A</v>
      </c>
      <c r="C186" s="204" t="s">
        <v>87</v>
      </c>
      <c r="D186" s="201" t="s">
        <v>3958</v>
      </c>
      <c r="E186" s="279">
        <v>45748</v>
      </c>
      <c r="F186" s="307">
        <f t="shared" si="2"/>
        <v>45747</v>
      </c>
      <c r="G186" s="193" t="s">
        <v>108</v>
      </c>
      <c r="H186" s="192" t="s">
        <v>6</v>
      </c>
      <c r="I186" s="194">
        <v>45839</v>
      </c>
      <c r="J186" s="207">
        <v>0.8</v>
      </c>
      <c r="K186" s="202" t="s">
        <v>3959</v>
      </c>
      <c r="L186" s="198"/>
      <c r="M186" s="209"/>
      <c r="N186" s="202" t="s">
        <v>138</v>
      </c>
      <c r="O186" s="204"/>
      <c r="P186" s="203"/>
      <c r="Q186" s="174" t="s">
        <v>3960</v>
      </c>
      <c r="R186" s="15"/>
      <c r="S186" s="1" t="str">
        <f>_xlfn.XLOOKUP(C186, Organizations!C182:C1146, Organizations!B182:B1146, "", 0)</f>
        <v/>
      </c>
    </row>
    <row r="187" spans="2:19" ht="30.2" hidden="1" customHeight="1">
      <c r="B187" s="200" t="str">
        <f>IF(C187="", "NO PRIORITY", IF(_xlfn.XLOOKUP(C187, Organizations!C:C, Organizations!B:B, "")="", "NO PRIORITY", _xlfn.XLOOKUP(C187, Organizations!C:C, Organizations!B:B, "NO ORG NAME")))</f>
        <v>A</v>
      </c>
      <c r="C187" s="204" t="s">
        <v>1800</v>
      </c>
      <c r="D187" s="201" t="s">
        <v>3945</v>
      </c>
      <c r="E187" s="279">
        <v>45714</v>
      </c>
      <c r="F187" s="307">
        <f t="shared" si="2"/>
        <v>45712</v>
      </c>
      <c r="G187" s="193" t="s">
        <v>108</v>
      </c>
      <c r="H187" s="192" t="s">
        <v>6</v>
      </c>
      <c r="I187" s="194">
        <v>45778</v>
      </c>
      <c r="J187" s="207">
        <v>0.65</v>
      </c>
      <c r="K187" s="202" t="s">
        <v>3915</v>
      </c>
      <c r="L187" s="198" t="s">
        <v>3916</v>
      </c>
      <c r="M187" s="209"/>
      <c r="N187" s="202" t="s">
        <v>141</v>
      </c>
      <c r="O187" s="204"/>
      <c r="P187" s="203"/>
      <c r="Q187" s="174"/>
      <c r="R187" s="15"/>
      <c r="S187" s="1" t="str">
        <f>_xlfn.XLOOKUP(C187, Organizations!C183:C1147, Organizations!B183:B1147, "", 0)</f>
        <v>A</v>
      </c>
    </row>
    <row r="188" spans="2:19" ht="30.2" hidden="1" customHeight="1">
      <c r="B188" s="200" t="str">
        <f>IF(C188="", "NO PRIORITY", IF(_xlfn.XLOOKUP(C188, Organizations!C:C, Organizations!B:B, "")="", "NO PRIORITY", _xlfn.XLOOKUP(C188, Organizations!C:C, Organizations!B:B, "NO ORG NAME")))</f>
        <v>A</v>
      </c>
      <c r="C188" s="204" t="s">
        <v>1801</v>
      </c>
      <c r="D188" s="201" t="s">
        <v>3945</v>
      </c>
      <c r="E188" s="279">
        <v>45714</v>
      </c>
      <c r="F188" s="307">
        <f t="shared" si="2"/>
        <v>45712</v>
      </c>
      <c r="G188" s="193" t="s">
        <v>108</v>
      </c>
      <c r="H188" s="192" t="s">
        <v>6</v>
      </c>
      <c r="I188" s="194">
        <v>45778</v>
      </c>
      <c r="J188" s="207">
        <v>0.65</v>
      </c>
      <c r="K188" s="202" t="s">
        <v>3915</v>
      </c>
      <c r="L188" s="198" t="s">
        <v>3916</v>
      </c>
      <c r="M188" s="209"/>
      <c r="N188" s="202" t="s">
        <v>141</v>
      </c>
      <c r="O188" s="204"/>
      <c r="P188" s="203"/>
      <c r="Q188" s="174"/>
      <c r="R188" s="15"/>
      <c r="S188" s="1" t="str">
        <f>_xlfn.XLOOKUP(C188, Organizations!C184:C1148, Organizations!B184:B1148, "", 0)</f>
        <v>A</v>
      </c>
    </row>
    <row r="189" spans="2:19" ht="30.2" hidden="1" customHeight="1">
      <c r="B189" s="200" t="str">
        <f>IF(C189="", "NO PRIORITY", IF(_xlfn.XLOOKUP(C189, Organizations!C:C, Organizations!B:B, "")="", "NO PRIORITY", _xlfn.XLOOKUP(C189, Organizations!C:C, Organizations!B:B, "NO ORG NAME")))</f>
        <v>A</v>
      </c>
      <c r="C189" s="204" t="s">
        <v>1809</v>
      </c>
      <c r="D189" s="201" t="s">
        <v>1809</v>
      </c>
      <c r="E189" s="279">
        <v>45658</v>
      </c>
      <c r="F189" s="307">
        <f t="shared" si="2"/>
        <v>45656</v>
      </c>
      <c r="G189" s="193" t="s">
        <v>108</v>
      </c>
      <c r="H189" s="192" t="s">
        <v>6</v>
      </c>
      <c r="I189" s="194">
        <v>45688</v>
      </c>
      <c r="J189" s="207">
        <v>0.7</v>
      </c>
      <c r="K189" s="202" t="s">
        <v>96</v>
      </c>
      <c r="L189" s="198" t="s">
        <v>3986</v>
      </c>
      <c r="M189" s="209">
        <v>5</v>
      </c>
      <c r="N189" s="202" t="s">
        <v>166</v>
      </c>
      <c r="O189" s="204" t="s">
        <v>3919</v>
      </c>
      <c r="P189" s="203"/>
      <c r="Q189" s="174" t="s">
        <v>4049</v>
      </c>
      <c r="R189" s="15"/>
      <c r="S189" s="1" t="str">
        <f>_xlfn.XLOOKUP(C189, Organizations!C185:C1149, Organizations!B185:B1149, "", 0)</f>
        <v>A</v>
      </c>
    </row>
    <row r="190" spans="2:19" ht="30.2" hidden="1" customHeight="1">
      <c r="B190" s="200" t="str">
        <f>IF(C190="", "NO PRIORITY", IF(_xlfn.XLOOKUP(C190, Organizations!C:C, Organizations!B:B, "")="", "NO PRIORITY", _xlfn.XLOOKUP(C190, Organizations!C:C, Organizations!B:B, "NO ORG NAME")))</f>
        <v>A</v>
      </c>
      <c r="C190" s="204" t="s">
        <v>1810</v>
      </c>
      <c r="D190" s="201" t="s">
        <v>3918</v>
      </c>
      <c r="E190" s="279">
        <v>45658</v>
      </c>
      <c r="F190" s="307">
        <f t="shared" si="2"/>
        <v>45656</v>
      </c>
      <c r="G190" s="193" t="s">
        <v>108</v>
      </c>
      <c r="H190" s="192" t="s">
        <v>6</v>
      </c>
      <c r="I190" s="194"/>
      <c r="J190" s="207"/>
      <c r="K190" s="202" t="s">
        <v>3918</v>
      </c>
      <c r="L190" s="198" t="s">
        <v>102</v>
      </c>
      <c r="M190" s="209" t="s">
        <v>3968</v>
      </c>
      <c r="N190" s="202" t="s">
        <v>141</v>
      </c>
      <c r="O190" s="204" t="s">
        <v>3962</v>
      </c>
      <c r="P190" s="203"/>
      <c r="Q190" s="174"/>
      <c r="R190" s="15"/>
      <c r="S190" s="1" t="str">
        <f>_xlfn.XLOOKUP(C190, Organizations!C186:C1150, Organizations!B186:B1150, "", 0)</f>
        <v>A</v>
      </c>
    </row>
    <row r="191" spans="2:19" ht="30.2" hidden="1" customHeight="1">
      <c r="B191" s="200" t="str">
        <f>IF(C191="", "NO PRIORITY", IF(_xlfn.XLOOKUP(C191, Organizations!C:C, Organizations!B:B, "")="", "NO PRIORITY", _xlfn.XLOOKUP(C191, Organizations!C:C, Organizations!B:B, "NO ORG NAME")))</f>
        <v>B</v>
      </c>
      <c r="C191" s="204" t="s">
        <v>1818</v>
      </c>
      <c r="D191" s="201" t="s">
        <v>3945</v>
      </c>
      <c r="E191" s="279">
        <v>45714</v>
      </c>
      <c r="F191" s="307">
        <f t="shared" si="2"/>
        <v>45712</v>
      </c>
      <c r="G191" s="193" t="s">
        <v>108</v>
      </c>
      <c r="H191" s="192" t="s">
        <v>6</v>
      </c>
      <c r="I191" s="194">
        <v>45778</v>
      </c>
      <c r="J191" s="207">
        <v>0.65</v>
      </c>
      <c r="K191" s="202" t="s">
        <v>3915</v>
      </c>
      <c r="L191" s="198" t="s">
        <v>3916</v>
      </c>
      <c r="M191" s="209"/>
      <c r="N191" s="202" t="s">
        <v>141</v>
      </c>
      <c r="O191" s="204"/>
      <c r="P191" s="203"/>
      <c r="Q191" s="174"/>
      <c r="R191" s="15"/>
      <c r="S191" s="1" t="str">
        <f>_xlfn.XLOOKUP(C191, Organizations!C187:C1151, Organizations!B187:B1151, "", 0)</f>
        <v>B</v>
      </c>
    </row>
    <row r="192" spans="2:19" ht="30.2" hidden="1" customHeight="1">
      <c r="B192" s="200" t="str">
        <f>IF(C192="", "NO PRIORITY", IF(_xlfn.XLOOKUP(C192, Organizations!C:C, Organizations!B:B, "")="", "NO PRIORITY", _xlfn.XLOOKUP(C192, Organizations!C:C, Organizations!B:B, "NO ORG NAME")))</f>
        <v>A</v>
      </c>
      <c r="C192" s="204" t="s">
        <v>1861</v>
      </c>
      <c r="D192" s="201" t="s">
        <v>3945</v>
      </c>
      <c r="E192" s="279">
        <v>45714</v>
      </c>
      <c r="F192" s="307">
        <f t="shared" si="2"/>
        <v>45712</v>
      </c>
      <c r="G192" s="193" t="s">
        <v>108</v>
      </c>
      <c r="H192" s="192" t="s">
        <v>6</v>
      </c>
      <c r="I192" s="194">
        <v>45778</v>
      </c>
      <c r="J192" s="207">
        <v>0.65</v>
      </c>
      <c r="K192" s="202" t="s">
        <v>3915</v>
      </c>
      <c r="L192" s="198" t="s">
        <v>3916</v>
      </c>
      <c r="M192" s="209"/>
      <c r="N192" s="202" t="s">
        <v>141</v>
      </c>
      <c r="O192" s="204"/>
      <c r="P192" s="203"/>
      <c r="Q192" s="174"/>
      <c r="R192" s="15"/>
      <c r="S192" s="1" t="str">
        <f>_xlfn.XLOOKUP(C192, Organizations!C188:C1152, Organizations!B188:B1152, "", 0)</f>
        <v/>
      </c>
    </row>
    <row r="193" spans="1:19" ht="30.2" hidden="1" customHeight="1">
      <c r="B193" s="200" t="str">
        <f>IF(C193="", "NO PRIORITY", IF(_xlfn.XLOOKUP(C193, Organizations!C:C, Organizations!B:B, "")="", "NO PRIORITY", _xlfn.XLOOKUP(C193, Organizations!C:C, Organizations!B:B, "NO ORG NAME")))</f>
        <v>NO PRIORITY</v>
      </c>
      <c r="C193" s="204" t="s">
        <v>1863</v>
      </c>
      <c r="D193" s="201" t="s">
        <v>4050</v>
      </c>
      <c r="E193" s="279">
        <v>45729</v>
      </c>
      <c r="F193" s="307">
        <f t="shared" si="2"/>
        <v>45726</v>
      </c>
      <c r="G193" s="193" t="s">
        <v>108</v>
      </c>
      <c r="H193" s="192" t="s">
        <v>6</v>
      </c>
      <c r="I193" s="194"/>
      <c r="J193" s="207"/>
      <c r="K193" s="202" t="s">
        <v>3927</v>
      </c>
      <c r="L193" s="198"/>
      <c r="M193" s="209"/>
      <c r="N193" s="202" t="s">
        <v>150</v>
      </c>
      <c r="O193" s="204"/>
      <c r="P193" s="203"/>
      <c r="Q193" s="174"/>
      <c r="R193" s="15"/>
      <c r="S193" s="1" t="str">
        <f>_xlfn.XLOOKUP(C193, Organizations!C189:C1153, Organizations!B189:B1153, "", 0)</f>
        <v/>
      </c>
    </row>
    <row r="194" spans="1:19" ht="30.2" hidden="1" customHeight="1">
      <c r="B194" s="200" t="str">
        <f>IF(C194="", "NO PRIORITY", IF(_xlfn.XLOOKUP(C194, Organizations!C:C, Organizations!B:B, "")="", "NO PRIORITY", _xlfn.XLOOKUP(C194, Organizations!C:C, Organizations!B:B, "NO ORG NAME")))</f>
        <v>A</v>
      </c>
      <c r="C194" s="204" t="s">
        <v>1873</v>
      </c>
      <c r="D194" s="201" t="s">
        <v>3972</v>
      </c>
      <c r="E194" s="279">
        <v>45670</v>
      </c>
      <c r="F194" s="307">
        <f t="shared" si="2"/>
        <v>45670</v>
      </c>
      <c r="G194" s="193" t="s">
        <v>108</v>
      </c>
      <c r="H194" s="192" t="s">
        <v>6</v>
      </c>
      <c r="I194" s="194" t="s">
        <v>166</v>
      </c>
      <c r="J194" s="207"/>
      <c r="K194" s="202" t="s">
        <v>96</v>
      </c>
      <c r="L194" s="198" t="s">
        <v>3978</v>
      </c>
      <c r="M194" s="209"/>
      <c r="N194" s="202" t="s">
        <v>166</v>
      </c>
      <c r="O194" s="204"/>
      <c r="P194" s="203"/>
      <c r="Q194" s="174"/>
      <c r="R194" s="15"/>
      <c r="S194" s="1" t="str">
        <f>_xlfn.XLOOKUP(C194, Organizations!C190:C1154, Organizations!B190:B1154, "", 0)</f>
        <v/>
      </c>
    </row>
    <row r="195" spans="1:19" ht="30.2" hidden="1" customHeight="1">
      <c r="B195" s="200" t="str">
        <f>IF(C195="", "NO PRIORITY", IF(_xlfn.XLOOKUP(C195, Organizations!C:C, Organizations!B:B, "")="", "NO PRIORITY", _xlfn.XLOOKUP(C195, Organizations!C:C, Organizations!B:B, "NO ORG NAME")))</f>
        <v>A</v>
      </c>
      <c r="C195" s="204" t="s">
        <v>2019</v>
      </c>
      <c r="D195" s="201" t="s">
        <v>3958</v>
      </c>
      <c r="E195" s="279">
        <v>45748</v>
      </c>
      <c r="F195" s="307">
        <f t="shared" si="2"/>
        <v>45747</v>
      </c>
      <c r="G195" s="193" t="s">
        <v>108</v>
      </c>
      <c r="H195" s="192" t="s">
        <v>6</v>
      </c>
      <c r="I195" s="194">
        <v>45839</v>
      </c>
      <c r="J195" s="207">
        <v>0.8</v>
      </c>
      <c r="K195" s="202" t="s">
        <v>3959</v>
      </c>
      <c r="L195" s="198"/>
      <c r="M195" s="209"/>
      <c r="N195" s="202" t="s">
        <v>138</v>
      </c>
      <c r="O195" s="204"/>
      <c r="P195" s="203"/>
      <c r="Q195" s="174" t="s">
        <v>3960</v>
      </c>
      <c r="R195" s="15"/>
      <c r="S195" s="1" t="str">
        <f>_xlfn.XLOOKUP(C195, Organizations!C191:C1155, Organizations!B191:B1155, "", 0)</f>
        <v/>
      </c>
    </row>
    <row r="196" spans="1:19" ht="30.2" hidden="1" customHeight="1">
      <c r="B196" s="200" t="str">
        <f>IF(C196="", "NO PRIORITY", IF(_xlfn.XLOOKUP(C196, Organizations!C:C, Organizations!B:B, "")="", "NO PRIORITY", _xlfn.XLOOKUP(C196, Organizations!C:C, Organizations!B:B, "NO ORG NAME")))</f>
        <v>A</v>
      </c>
      <c r="C196" s="204" t="s">
        <v>1890</v>
      </c>
      <c r="D196" s="201" t="s">
        <v>3199</v>
      </c>
      <c r="E196" s="279">
        <v>45673</v>
      </c>
      <c r="F196" s="307">
        <f t="shared" si="2"/>
        <v>45670</v>
      </c>
      <c r="G196" s="193" t="s">
        <v>108</v>
      </c>
      <c r="H196" s="192" t="s">
        <v>6</v>
      </c>
      <c r="I196" s="194">
        <v>45717</v>
      </c>
      <c r="J196" s="207">
        <v>0.5</v>
      </c>
      <c r="K196" s="202" t="s">
        <v>3927</v>
      </c>
      <c r="L196" s="198" t="s">
        <v>3928</v>
      </c>
      <c r="M196" s="209"/>
      <c r="N196" s="202" t="s">
        <v>138</v>
      </c>
      <c r="O196" s="204" t="s">
        <v>3953</v>
      </c>
      <c r="P196" s="203"/>
      <c r="Q196" s="174" t="s">
        <v>4051</v>
      </c>
      <c r="R196" s="15"/>
      <c r="S196" s="1" t="str">
        <f>_xlfn.XLOOKUP(C196, Organizations!C192:C1156, Organizations!B192:B1156, "", 0)</f>
        <v/>
      </c>
    </row>
    <row r="197" spans="1:19" ht="30.2" hidden="1" customHeight="1">
      <c r="B197" s="200" t="str">
        <f>IF(C197="", "NO PRIORITY", IF(_xlfn.XLOOKUP(C197, Organizations!C:C, Organizations!B:B, "")="", "NO PRIORITY", _xlfn.XLOOKUP(C197, Organizations!C:C, Organizations!B:B, "NO ORG NAME")))</f>
        <v>A</v>
      </c>
      <c r="C197" s="204" t="s">
        <v>1890</v>
      </c>
      <c r="D197" s="201" t="s">
        <v>3199</v>
      </c>
      <c r="E197" s="279">
        <v>45673</v>
      </c>
      <c r="F197" s="307">
        <f t="shared" ref="F197:F260" si="3">IF(ISBLANK(E197),"",E197-WEEKDAY(E197)+2)</f>
        <v>45670</v>
      </c>
      <c r="G197" s="193" t="s">
        <v>108</v>
      </c>
      <c r="H197" s="192" t="s">
        <v>6</v>
      </c>
      <c r="I197" s="194">
        <v>45717</v>
      </c>
      <c r="J197" s="207">
        <v>0.5</v>
      </c>
      <c r="K197" s="202" t="s">
        <v>3912</v>
      </c>
      <c r="L197" s="198" t="s">
        <v>3976</v>
      </c>
      <c r="M197" s="209"/>
      <c r="N197" s="202" t="s">
        <v>138</v>
      </c>
      <c r="O197" s="204" t="s">
        <v>3953</v>
      </c>
      <c r="P197" s="203"/>
      <c r="Q197" s="174"/>
      <c r="R197" s="15"/>
      <c r="S197" s="1" t="str">
        <f>_xlfn.XLOOKUP(C197, Organizations!C193:C1157, Organizations!B193:B1157, "", 0)</f>
        <v/>
      </c>
    </row>
    <row r="198" spans="1:19" ht="30.2" hidden="1" customHeight="1">
      <c r="A198" s="200" t="str">
        <f>IF(B198="", "NO PRIORITY", IF(_xlfn.XLOOKUP(B198, Organizations!B:B, Organizations!A:A, "")="", "NO PRIORITY", _xlfn.XLOOKUP(B198, Organizations!B:B, Organizations!A:A, "NO ORG NAME")))</f>
        <v>NO PRIORITY</v>
      </c>
      <c r="B198" s="200" t="str">
        <f>IF(C198="", "NO PRIORITY", IF(_xlfn.XLOOKUP(C198, Organizations!C:C, Organizations!B:B, "")="", "NO PRIORITY", _xlfn.XLOOKUP(C198, Organizations!C:C, Organizations!B:B, "NO ORG NAME")))</f>
        <v>A</v>
      </c>
      <c r="C198" s="204" t="s">
        <v>1890</v>
      </c>
      <c r="D198" s="201" t="s">
        <v>3199</v>
      </c>
      <c r="E198" s="279">
        <v>45673</v>
      </c>
      <c r="F198" s="307">
        <f t="shared" si="3"/>
        <v>45670</v>
      </c>
      <c r="G198" s="193" t="s">
        <v>108</v>
      </c>
      <c r="H198" s="192" t="s">
        <v>6</v>
      </c>
      <c r="I198" s="194">
        <v>45717</v>
      </c>
      <c r="J198" s="207">
        <v>0.5</v>
      </c>
      <c r="K198" s="202" t="s">
        <v>3915</v>
      </c>
      <c r="L198" s="198" t="s">
        <v>3916</v>
      </c>
      <c r="M198" s="209"/>
      <c r="N198" s="202" t="s">
        <v>138</v>
      </c>
      <c r="O198" s="204" t="s">
        <v>3953</v>
      </c>
      <c r="P198" s="203"/>
      <c r="Q198" s="174"/>
      <c r="R198" s="15"/>
      <c r="S198" s="1" t="str">
        <f>_xlfn.XLOOKUP(C198, Organizations!C194:C1157, Organizations!B194:B1157, "", 0)</f>
        <v/>
      </c>
    </row>
    <row r="199" spans="1:19" ht="30.2" hidden="1" customHeight="1">
      <c r="B199" s="200" t="str">
        <f>IF(C199="", "NO PRIORITY", IF(_xlfn.XLOOKUP(C199, Organizations!C:C, Organizations!B:B, "")="", "NO PRIORITY", _xlfn.XLOOKUP(C199, Organizations!C:C, Organizations!B:B, "NO ORG NAME")))</f>
        <v>A</v>
      </c>
      <c r="C199" s="204" t="s">
        <v>1890</v>
      </c>
      <c r="D199" s="201" t="s">
        <v>3199</v>
      </c>
      <c r="E199" s="279">
        <v>45673</v>
      </c>
      <c r="F199" s="307">
        <f t="shared" si="3"/>
        <v>45670</v>
      </c>
      <c r="G199" s="193" t="s">
        <v>108</v>
      </c>
      <c r="H199" s="192" t="s">
        <v>6</v>
      </c>
      <c r="I199" s="194">
        <v>45717</v>
      </c>
      <c r="J199" s="207">
        <v>0.5</v>
      </c>
      <c r="K199" s="202" t="s">
        <v>96</v>
      </c>
      <c r="L199" s="198" t="s">
        <v>3978</v>
      </c>
      <c r="M199" s="209"/>
      <c r="N199" s="202" t="s">
        <v>138</v>
      </c>
      <c r="O199" s="204" t="s">
        <v>3953</v>
      </c>
      <c r="P199" s="203"/>
      <c r="Q199" s="174"/>
      <c r="R199" s="15"/>
      <c r="S199" s="1" t="str">
        <f>_xlfn.XLOOKUP(C199, Organizations!C195:C1158, Organizations!B195:B1158, "", 0)</f>
        <v/>
      </c>
    </row>
    <row r="200" spans="1:19" ht="30.2" hidden="1" customHeight="1">
      <c r="B200" s="200" t="str">
        <f>IF(C200="", "NO PRIORITY", IF(_xlfn.XLOOKUP(C200, Organizations!C:C, Organizations!B:B, "")="", "NO PRIORITY", _xlfn.XLOOKUP(C200, Organizations!C:C, Organizations!B:B, "NO ORG NAME")))</f>
        <v>A</v>
      </c>
      <c r="C200" s="204" t="s">
        <v>1901</v>
      </c>
      <c r="D200" s="201" t="s">
        <v>4014</v>
      </c>
      <c r="E200" s="279">
        <v>45713</v>
      </c>
      <c r="F200" s="307">
        <f t="shared" si="3"/>
        <v>45712</v>
      </c>
      <c r="G200" s="193" t="s">
        <v>3941</v>
      </c>
      <c r="H200" s="192" t="s">
        <v>6</v>
      </c>
      <c r="I200" s="194">
        <v>45715</v>
      </c>
      <c r="J200" s="207">
        <v>0.75</v>
      </c>
      <c r="K200" s="202" t="s">
        <v>3927</v>
      </c>
      <c r="L200" s="198" t="s">
        <v>3928</v>
      </c>
      <c r="M200" s="209"/>
      <c r="N200" s="202" t="s">
        <v>138</v>
      </c>
      <c r="O200" s="204"/>
      <c r="P200" s="203"/>
      <c r="Q200" s="174"/>
      <c r="R200" s="15"/>
      <c r="S200" s="1" t="str">
        <f>_xlfn.XLOOKUP(C200, Organizations!C196:C1159, Organizations!B196:B1159, "", 0)</f>
        <v/>
      </c>
    </row>
    <row r="201" spans="1:19" ht="30.2" hidden="1" customHeight="1">
      <c r="B201" s="200" t="str">
        <f>IF(C201="", "NO PRIORITY", IF(_xlfn.XLOOKUP(C201, Organizations!C:C, Organizations!B:B, "")="", "NO PRIORITY", _xlfn.XLOOKUP(C201, Organizations!C:C, Organizations!B:B, "NO ORG NAME")))</f>
        <v>A</v>
      </c>
      <c r="C201" s="204" t="s">
        <v>1906</v>
      </c>
      <c r="D201" s="201" t="s">
        <v>4052</v>
      </c>
      <c r="E201" s="279">
        <v>45671</v>
      </c>
      <c r="F201" s="307">
        <f t="shared" si="3"/>
        <v>45670</v>
      </c>
      <c r="G201" s="193" t="s">
        <v>108</v>
      </c>
      <c r="H201" s="192" t="s">
        <v>6</v>
      </c>
      <c r="I201" s="194" t="s">
        <v>141</v>
      </c>
      <c r="J201" s="207"/>
      <c r="K201" s="202" t="s">
        <v>3918</v>
      </c>
      <c r="L201" s="198" t="s">
        <v>102</v>
      </c>
      <c r="M201" s="209"/>
      <c r="N201" s="202"/>
      <c r="O201" s="204"/>
      <c r="P201" s="203"/>
      <c r="Q201" s="174"/>
      <c r="R201" s="15"/>
      <c r="S201" s="1" t="str">
        <f>_xlfn.XLOOKUP(C201, Organizations!C197:C1160, Organizations!B197:B1160, "", 0)</f>
        <v/>
      </c>
    </row>
    <row r="202" spans="1:19" ht="30.2" hidden="1" customHeight="1">
      <c r="B202" s="200" t="str">
        <f>IF(C202="", "NO PRIORITY", IF(_xlfn.XLOOKUP(C202, Organizations!C:C, Organizations!B:B, "")="", "NO PRIORITY", _xlfn.XLOOKUP(C202, Organizations!C:C, Organizations!B:B, "NO ORG NAME")))</f>
        <v>A</v>
      </c>
      <c r="C202" s="204" t="s">
        <v>1906</v>
      </c>
      <c r="D202" s="201" t="s">
        <v>4053</v>
      </c>
      <c r="E202" s="279">
        <v>45671</v>
      </c>
      <c r="F202" s="307">
        <f t="shared" si="3"/>
        <v>45670</v>
      </c>
      <c r="G202" s="193" t="s">
        <v>108</v>
      </c>
      <c r="H202" s="192" t="s">
        <v>6</v>
      </c>
      <c r="I202" s="194" t="s">
        <v>141</v>
      </c>
      <c r="J202" s="207"/>
      <c r="K202" s="202" t="s">
        <v>3912</v>
      </c>
      <c r="L202" s="198"/>
      <c r="M202" s="209"/>
      <c r="N202" s="202"/>
      <c r="O202" s="204"/>
      <c r="P202" s="203"/>
      <c r="Q202" s="174"/>
      <c r="R202" s="15"/>
      <c r="S202" s="1" t="str">
        <f>_xlfn.XLOOKUP(C202, Organizations!C198:C1160, Organizations!B198:B1160, "", 0)</f>
        <v/>
      </c>
    </row>
    <row r="203" spans="1:19" ht="30.2" hidden="1" customHeight="1">
      <c r="B203" s="200" t="str">
        <f>IF(C203="", "NO PRIORITY", IF(_xlfn.XLOOKUP(C203, Organizations!C:C, Organizations!B:B, "")="", "NO PRIORITY", _xlfn.XLOOKUP(C203, Organizations!C:C, Organizations!B:B, "NO ORG NAME")))</f>
        <v>A</v>
      </c>
      <c r="C203" s="204" t="s">
        <v>1906</v>
      </c>
      <c r="D203" s="201" t="s">
        <v>4054</v>
      </c>
      <c r="E203" s="279">
        <v>45684</v>
      </c>
      <c r="F203" s="326">
        <f t="shared" si="3"/>
        <v>45684</v>
      </c>
      <c r="G203" s="193" t="s">
        <v>108</v>
      </c>
      <c r="H203" s="192" t="s">
        <v>6</v>
      </c>
      <c r="I203" s="194">
        <v>45719</v>
      </c>
      <c r="J203" s="207">
        <v>0.5</v>
      </c>
      <c r="K203" s="202" t="s">
        <v>4055</v>
      </c>
      <c r="L203" s="198"/>
      <c r="M203" s="209"/>
      <c r="N203" s="202" t="s">
        <v>141</v>
      </c>
      <c r="O203" s="204"/>
      <c r="P203" s="203"/>
      <c r="Q203" s="174"/>
      <c r="R203" s="15"/>
      <c r="S203" s="1"/>
    </row>
    <row r="204" spans="1:19" ht="30.2" hidden="1" customHeight="1">
      <c r="B204" s="200" t="str">
        <f>IF(C204="", "NO PRIORITY", IF(_xlfn.XLOOKUP(C204, Organizations!C:C, Organizations!B:B, "")="", "NO PRIORITY", _xlfn.XLOOKUP(C204, Organizations!C:C, Organizations!B:B, "NO ORG NAME")))</f>
        <v>A+</v>
      </c>
      <c r="C204" s="204" t="s">
        <v>1908</v>
      </c>
      <c r="D204" s="201" t="s">
        <v>4010</v>
      </c>
      <c r="E204" s="279">
        <v>45705</v>
      </c>
      <c r="F204" s="307">
        <f t="shared" si="3"/>
        <v>45705</v>
      </c>
      <c r="G204" s="193" t="s">
        <v>108</v>
      </c>
      <c r="H204" s="192" t="s">
        <v>6</v>
      </c>
      <c r="I204" s="194">
        <v>45705</v>
      </c>
      <c r="J204" s="207">
        <v>0.5</v>
      </c>
      <c r="K204" s="202" t="s">
        <v>3927</v>
      </c>
      <c r="L204" s="198" t="s">
        <v>3928</v>
      </c>
      <c r="M204" s="209">
        <v>70</v>
      </c>
      <c r="N204" s="202" t="s">
        <v>138</v>
      </c>
      <c r="O204" s="204"/>
      <c r="P204" s="203"/>
      <c r="Q204" s="174" t="s">
        <v>4056</v>
      </c>
      <c r="R204" s="15"/>
      <c r="S204" s="1" t="str">
        <f>_xlfn.XLOOKUP(C204, Organizations!C199:C1161, Organizations!B199:B1161, "", 0)</f>
        <v/>
      </c>
    </row>
    <row r="205" spans="1:19" ht="30.2" hidden="1" customHeight="1">
      <c r="B205" s="200" t="str">
        <f>IF(C205="", "NO PRIORITY", IF(_xlfn.XLOOKUP(C205, Organizations!C:C, Organizations!B:B, "")="", "NO PRIORITY", _xlfn.XLOOKUP(C205, Organizations!C:C, Organizations!B:B, "NO ORG NAME")))</f>
        <v>A+</v>
      </c>
      <c r="C205" s="204" t="s">
        <v>1908</v>
      </c>
      <c r="D205" s="201" t="s">
        <v>4057</v>
      </c>
      <c r="E205" s="279">
        <v>45705</v>
      </c>
      <c r="F205" s="307">
        <f t="shared" si="3"/>
        <v>45705</v>
      </c>
      <c r="G205" s="193" t="s">
        <v>108</v>
      </c>
      <c r="H205" s="192" t="s">
        <v>6</v>
      </c>
      <c r="I205" s="194">
        <v>45705</v>
      </c>
      <c r="J205" s="207">
        <v>0.5</v>
      </c>
      <c r="K205" s="202" t="s">
        <v>3927</v>
      </c>
      <c r="L205" s="198" t="s">
        <v>3928</v>
      </c>
      <c r="M205" s="209">
        <v>70</v>
      </c>
      <c r="N205" s="202" t="s">
        <v>138</v>
      </c>
      <c r="O205" s="204"/>
      <c r="P205" s="203"/>
      <c r="Q205" s="174" t="s">
        <v>4056</v>
      </c>
      <c r="R205" s="15"/>
      <c r="S205" s="1" t="str">
        <f>_xlfn.XLOOKUP(C205, Organizations!C200:C1162, Organizations!B200:B1162, "", 0)</f>
        <v/>
      </c>
    </row>
    <row r="206" spans="1:19" ht="30.2" hidden="1" customHeight="1">
      <c r="B206" s="200" t="str">
        <f>IF(C206="", "NO PRIORITY", IF(_xlfn.XLOOKUP(C206, Organizations!C:C, Organizations!B:B, "")="", "NO PRIORITY", _xlfn.XLOOKUP(C206, Organizations!C:C, Organizations!B:B, "NO ORG NAME")))</f>
        <v>A+</v>
      </c>
      <c r="C206" s="204" t="s">
        <v>1908</v>
      </c>
      <c r="D206" s="201" t="s">
        <v>4058</v>
      </c>
      <c r="E206" s="279">
        <v>45705</v>
      </c>
      <c r="F206" s="307">
        <f t="shared" si="3"/>
        <v>45705</v>
      </c>
      <c r="G206" s="193" t="s">
        <v>108</v>
      </c>
      <c r="H206" s="192" t="s">
        <v>6</v>
      </c>
      <c r="I206" s="194">
        <v>45705</v>
      </c>
      <c r="J206" s="207">
        <v>0.5</v>
      </c>
      <c r="K206" s="202" t="s">
        <v>3993</v>
      </c>
      <c r="L206" s="198"/>
      <c r="M206" s="209">
        <v>70</v>
      </c>
      <c r="N206" s="202" t="s">
        <v>138</v>
      </c>
      <c r="O206" s="204"/>
      <c r="P206" s="203"/>
      <c r="Q206" s="174" t="s">
        <v>4056</v>
      </c>
      <c r="R206" s="15"/>
      <c r="S206" s="1" t="str">
        <f>_xlfn.XLOOKUP(C206, Organizations!C201:C1162, Organizations!B201:B1162, "", 0)</f>
        <v/>
      </c>
    </row>
    <row r="207" spans="1:19" ht="30.2" hidden="1" customHeight="1">
      <c r="B207" s="200" t="str">
        <f>IF(C207="", "NO PRIORITY", IF(_xlfn.XLOOKUP(C207, Organizations!C:C, Organizations!B:B, "")="", "NO PRIORITY", _xlfn.XLOOKUP(C207, Organizations!C:C, Organizations!B:B, "NO ORG NAME")))</f>
        <v>A+</v>
      </c>
      <c r="C207" s="204" t="s">
        <v>1908</v>
      </c>
      <c r="D207" s="201" t="s">
        <v>4059</v>
      </c>
      <c r="E207" s="279">
        <v>45705</v>
      </c>
      <c r="F207" s="307">
        <f t="shared" si="3"/>
        <v>45705</v>
      </c>
      <c r="G207" s="193" t="s">
        <v>108</v>
      </c>
      <c r="H207" s="192" t="s">
        <v>6</v>
      </c>
      <c r="I207" s="194">
        <v>45705</v>
      </c>
      <c r="J207" s="207">
        <v>0.5</v>
      </c>
      <c r="K207" s="202" t="s">
        <v>3927</v>
      </c>
      <c r="L207" s="198"/>
      <c r="M207" s="209">
        <v>70</v>
      </c>
      <c r="N207" s="202" t="s">
        <v>138</v>
      </c>
      <c r="O207" s="204"/>
      <c r="P207" s="203"/>
      <c r="Q207" s="174" t="s">
        <v>4056</v>
      </c>
      <c r="R207" s="15"/>
      <c r="S207" s="1" t="str">
        <f>_xlfn.XLOOKUP(C207, Organizations!C202:C1162, Organizations!B202:B1162, "", 0)</f>
        <v/>
      </c>
    </row>
    <row r="208" spans="1:19" ht="30.2" hidden="1" customHeight="1">
      <c r="B208" s="200" t="str">
        <f>IF(C208="", "NO PRIORITY", IF(_xlfn.XLOOKUP(C208, Organizations!C:C, Organizations!B:B, "")="", "NO PRIORITY", _xlfn.XLOOKUP(C208, Organizations!C:C, Organizations!B:B, "NO ORG NAME")))</f>
        <v>NO PRIORITY</v>
      </c>
      <c r="C208" s="204" t="s">
        <v>1912</v>
      </c>
      <c r="D208" s="201" t="s">
        <v>4060</v>
      </c>
      <c r="E208" s="279">
        <v>45705</v>
      </c>
      <c r="F208" s="307">
        <f t="shared" si="3"/>
        <v>45705</v>
      </c>
      <c r="G208" s="193" t="s">
        <v>108</v>
      </c>
      <c r="H208" s="192" t="s">
        <v>6</v>
      </c>
      <c r="I208" s="194"/>
      <c r="J208" s="207"/>
      <c r="K208" s="202" t="s">
        <v>3927</v>
      </c>
      <c r="L208" s="198" t="s">
        <v>3928</v>
      </c>
      <c r="M208" s="209"/>
      <c r="N208" s="202" t="s">
        <v>150</v>
      </c>
      <c r="O208" s="204"/>
      <c r="P208" s="203"/>
      <c r="Q208" s="174"/>
      <c r="R208" s="15"/>
      <c r="S208" s="1" t="str">
        <f>_xlfn.XLOOKUP(C208, Organizations!C203:C1163, Organizations!B203:B1163, "", 0)</f>
        <v/>
      </c>
    </row>
    <row r="209" spans="2:19" ht="30.2" hidden="1" customHeight="1">
      <c r="B209" s="200" t="str">
        <f>IF(C209="", "NO PRIORITY", IF(_xlfn.XLOOKUP(C209, Organizations!C:C, Organizations!B:B, "")="", "NO PRIORITY", _xlfn.XLOOKUP(C209, Organizations!C:C, Organizations!B:B, "NO ORG NAME")))</f>
        <v>A</v>
      </c>
      <c r="C209" s="204" t="s">
        <v>1922</v>
      </c>
      <c r="D209" s="201" t="s">
        <v>96</v>
      </c>
      <c r="E209" s="279">
        <v>45706</v>
      </c>
      <c r="F209" s="307">
        <f t="shared" si="3"/>
        <v>45705</v>
      </c>
      <c r="G209" s="193" t="s">
        <v>3941</v>
      </c>
      <c r="H209" s="192" t="s">
        <v>6</v>
      </c>
      <c r="I209" s="194">
        <v>45717</v>
      </c>
      <c r="J209" s="207">
        <v>0.75</v>
      </c>
      <c r="K209" s="202" t="s">
        <v>96</v>
      </c>
      <c r="L209" s="198" t="s">
        <v>3978</v>
      </c>
      <c r="M209" s="209"/>
      <c r="N209" s="202" t="s">
        <v>138</v>
      </c>
      <c r="O209" s="204"/>
      <c r="P209" s="203"/>
      <c r="Q209" s="38" t="s">
        <v>613</v>
      </c>
      <c r="R209" s="15"/>
      <c r="S209" s="1" t="str">
        <f>_xlfn.XLOOKUP(C209, Organizations!C204:C1164, Organizations!B204:B1164, "", 0)</f>
        <v/>
      </c>
    </row>
    <row r="210" spans="2:19" ht="30.2" hidden="1" customHeight="1">
      <c r="B210" s="200" t="str">
        <f>IF(C210="", "NO PRIORITY", IF(_xlfn.XLOOKUP(C210, Organizations!C:C, Organizations!B:B, "")="", "NO PRIORITY", _xlfn.XLOOKUP(C210, Organizations!C:C, Organizations!B:B, "NO ORG NAME")))</f>
        <v>A+</v>
      </c>
      <c r="C210" s="204" t="s">
        <v>239</v>
      </c>
      <c r="D210" s="201" t="s">
        <v>4061</v>
      </c>
      <c r="E210" s="279">
        <v>45684</v>
      </c>
      <c r="F210" s="307">
        <f t="shared" si="3"/>
        <v>45684</v>
      </c>
      <c r="G210" s="193" t="s">
        <v>108</v>
      </c>
      <c r="H210" s="192" t="s">
        <v>4</v>
      </c>
      <c r="I210" s="194"/>
      <c r="J210" s="207"/>
      <c r="K210" s="202" t="s">
        <v>3918</v>
      </c>
      <c r="L210" s="198"/>
      <c r="M210" s="209"/>
      <c r="N210" s="202" t="s">
        <v>141</v>
      </c>
      <c r="O210" s="204"/>
      <c r="P210" s="203"/>
      <c r="Q210" s="174"/>
      <c r="R210" s="15"/>
      <c r="S210" s="1" t="str">
        <f>_xlfn.XLOOKUP(C210, Organizations!C205:C1165, Organizations!B205:B1165, "", 0)</f>
        <v/>
      </c>
    </row>
    <row r="211" spans="2:19" ht="30.2" hidden="1" customHeight="1">
      <c r="B211" s="200" t="str">
        <f>IF(C211="", "NO PRIORITY", IF(_xlfn.XLOOKUP(C211, Organizations!C:C, Organizations!B:B, "")="", "NO PRIORITY", _xlfn.XLOOKUP(C211, Organizations!C:C, Organizations!B:B, "NO ORG NAME")))</f>
        <v>A+</v>
      </c>
      <c r="C211" s="204" t="s">
        <v>239</v>
      </c>
      <c r="D211" s="201" t="s">
        <v>4061</v>
      </c>
      <c r="E211" s="279">
        <v>45684</v>
      </c>
      <c r="F211" s="307">
        <f t="shared" si="3"/>
        <v>45684</v>
      </c>
      <c r="G211" s="193" t="s">
        <v>108</v>
      </c>
      <c r="H211" s="192" t="s">
        <v>4</v>
      </c>
      <c r="I211" s="194"/>
      <c r="J211" s="207"/>
      <c r="K211" s="202" t="s">
        <v>3912</v>
      </c>
      <c r="L211" s="198"/>
      <c r="M211" s="209"/>
      <c r="N211" s="202" t="s">
        <v>141</v>
      </c>
      <c r="O211" s="204"/>
      <c r="P211" s="203"/>
      <c r="Q211" s="174"/>
      <c r="R211" s="15"/>
      <c r="S211" s="1" t="str">
        <f>_xlfn.XLOOKUP(C211, Organizations!C206:C1166, Organizations!B206:B1166, "", 0)</f>
        <v/>
      </c>
    </row>
    <row r="212" spans="2:19" ht="30.2" hidden="1" customHeight="1">
      <c r="B212" s="200" t="str">
        <f>IF(C212="", "NO PRIORITY", IF(_xlfn.XLOOKUP(C212, Organizations!C:C, Organizations!B:B, "")="", "NO PRIORITY", _xlfn.XLOOKUP(C212, Organizations!C:C, Organizations!B:B, "NO ORG NAME")))</f>
        <v>B</v>
      </c>
      <c r="C212" s="204" t="s">
        <v>249</v>
      </c>
      <c r="D212" s="201" t="s">
        <v>4062</v>
      </c>
      <c r="E212" s="279">
        <v>45658</v>
      </c>
      <c r="F212" s="307">
        <f t="shared" si="3"/>
        <v>45656</v>
      </c>
      <c r="G212" s="193" t="s">
        <v>108</v>
      </c>
      <c r="H212" s="192" t="s">
        <v>4</v>
      </c>
      <c r="I212" s="194"/>
      <c r="J212" s="207"/>
      <c r="K212" s="202" t="s">
        <v>96</v>
      </c>
      <c r="L212" s="198" t="s">
        <v>3906</v>
      </c>
      <c r="M212" s="209">
        <v>40</v>
      </c>
      <c r="N212" s="202" t="s">
        <v>150</v>
      </c>
      <c r="O212" s="204" t="s">
        <v>1195</v>
      </c>
      <c r="P212" s="203"/>
      <c r="Q212" s="174"/>
      <c r="R212" s="15"/>
      <c r="S212" s="1" t="str">
        <f>_xlfn.XLOOKUP(C212, Organizations!C207:C1167, Organizations!B207:B1167, "", 0)</f>
        <v/>
      </c>
    </row>
    <row r="213" spans="2:19" ht="30.2" hidden="1" customHeight="1">
      <c r="B213" s="200" t="str">
        <f>IF(C213="", "NO PRIORITY", IF(_xlfn.XLOOKUP(C213, Organizations!C:C, Organizations!B:B, "")="", "NO PRIORITY", _xlfn.XLOOKUP(C213, Organizations!C:C, Organizations!B:B, "NO ORG NAME")))</f>
        <v>NO PRIORITY</v>
      </c>
      <c r="C213" s="204" t="s">
        <v>278</v>
      </c>
      <c r="D213" s="201" t="s">
        <v>4063</v>
      </c>
      <c r="E213" s="279">
        <v>45677</v>
      </c>
      <c r="F213" s="307">
        <f t="shared" si="3"/>
        <v>45677</v>
      </c>
      <c r="G213" s="193" t="s">
        <v>108</v>
      </c>
      <c r="H213" s="192" t="s">
        <v>4</v>
      </c>
      <c r="I213" s="194">
        <v>45689</v>
      </c>
      <c r="J213" s="207">
        <v>0.95</v>
      </c>
      <c r="K213" s="202" t="s">
        <v>96</v>
      </c>
      <c r="L213" s="198" t="s">
        <v>3978</v>
      </c>
      <c r="M213" s="209"/>
      <c r="N213" s="202" t="s">
        <v>138</v>
      </c>
      <c r="O213" s="204" t="s">
        <v>3953</v>
      </c>
      <c r="P213" s="203"/>
      <c r="Q213" s="174"/>
      <c r="R213" s="15"/>
      <c r="S213" s="1" t="str">
        <f>_xlfn.XLOOKUP(C213, Organizations!C208:C1168, Organizations!B208:B1168, "", 0)</f>
        <v/>
      </c>
    </row>
    <row r="214" spans="2:19" ht="30.2" hidden="1" customHeight="1">
      <c r="B214" s="200" t="str">
        <f>IF(C214="", "NO PRIORITY", IF(_xlfn.XLOOKUP(C214, Organizations!C:C, Organizations!B:B, "")="", "NO PRIORITY", _xlfn.XLOOKUP(C214, Organizations!C:C, Organizations!B:B, "NO ORG NAME")))</f>
        <v>NO PRIORITY</v>
      </c>
      <c r="C214" s="204" t="s">
        <v>302</v>
      </c>
      <c r="D214" s="201" t="s">
        <v>4064</v>
      </c>
      <c r="E214" s="279">
        <v>45706</v>
      </c>
      <c r="F214" s="307">
        <f t="shared" si="3"/>
        <v>45705</v>
      </c>
      <c r="G214" s="193" t="s">
        <v>108</v>
      </c>
      <c r="H214" s="192" t="s">
        <v>4</v>
      </c>
      <c r="I214" s="194"/>
      <c r="J214" s="207"/>
      <c r="K214" s="202" t="s">
        <v>3927</v>
      </c>
      <c r="L214" s="198" t="s">
        <v>3928</v>
      </c>
      <c r="M214" s="209"/>
      <c r="N214" s="202"/>
      <c r="O214" s="204"/>
      <c r="P214" s="203"/>
      <c r="Q214" s="174"/>
      <c r="R214" s="15"/>
      <c r="S214" s="1" t="str">
        <f>_xlfn.XLOOKUP(C214, Organizations!C209:C1169, Organizations!B209:B1169, "", 0)</f>
        <v/>
      </c>
    </row>
    <row r="215" spans="2:19" ht="30.2" hidden="1" customHeight="1">
      <c r="B215" s="200" t="str">
        <f>IF(C215="", "NO PRIORITY", IF(_xlfn.XLOOKUP(C215, Organizations!C:C, Organizations!B:B, "")="", "NO PRIORITY", _xlfn.XLOOKUP(C215, Organizations!C:C, Organizations!B:B, "NO ORG NAME")))</f>
        <v>A</v>
      </c>
      <c r="C215" s="204" t="s">
        <v>338</v>
      </c>
      <c r="D215" s="201" t="s">
        <v>4050</v>
      </c>
      <c r="E215" s="279">
        <v>45726</v>
      </c>
      <c r="F215" s="307">
        <f t="shared" si="3"/>
        <v>45726</v>
      </c>
      <c r="G215" s="193" t="s">
        <v>108</v>
      </c>
      <c r="H215" s="192" t="s">
        <v>4</v>
      </c>
      <c r="I215" s="194">
        <v>45747</v>
      </c>
      <c r="J215" s="207">
        <v>0.6</v>
      </c>
      <c r="K215" s="202" t="s">
        <v>3927</v>
      </c>
      <c r="L215" s="198" t="s">
        <v>3928</v>
      </c>
      <c r="M215" s="209"/>
      <c r="N215" s="202" t="s">
        <v>138</v>
      </c>
      <c r="O215" s="204"/>
      <c r="P215" s="203"/>
      <c r="Q215" s="174"/>
      <c r="R215" s="15"/>
      <c r="S215" s="1" t="str">
        <f>_xlfn.XLOOKUP(C215, Organizations!C210:C1170, Organizations!B210:B1170, "", 0)</f>
        <v/>
      </c>
    </row>
    <row r="216" spans="2:19" ht="30.2" hidden="1" customHeight="1">
      <c r="B216" s="200" t="str">
        <f>IF(C216="", "NO PRIORITY", IF(_xlfn.XLOOKUP(C216, Organizations!C:C, Organizations!B:B, "")="", "NO PRIORITY", _xlfn.XLOOKUP(C216, Organizations!C:C, Organizations!B:B, "NO ORG NAME")))</f>
        <v>A</v>
      </c>
      <c r="C216" s="204" t="s">
        <v>342</v>
      </c>
      <c r="D216" s="201" t="s">
        <v>1717</v>
      </c>
      <c r="E216" s="279">
        <v>45658</v>
      </c>
      <c r="F216" s="307">
        <f t="shared" si="3"/>
        <v>45656</v>
      </c>
      <c r="G216" s="193" t="s">
        <v>3949</v>
      </c>
      <c r="H216" s="192" t="s">
        <v>4</v>
      </c>
      <c r="I216" s="194">
        <v>45702</v>
      </c>
      <c r="J216" s="207">
        <v>0.45</v>
      </c>
      <c r="K216" s="202" t="s">
        <v>3927</v>
      </c>
      <c r="L216" s="198" t="s">
        <v>3928</v>
      </c>
      <c r="M216" s="209">
        <v>8</v>
      </c>
      <c r="N216" s="202" t="s">
        <v>141</v>
      </c>
      <c r="O216" s="204" t="s">
        <v>1436</v>
      </c>
      <c r="P216" s="203"/>
      <c r="Q216" s="174"/>
      <c r="R216" s="15"/>
      <c r="S216" s="1" t="str">
        <f>_xlfn.XLOOKUP(C216, Organizations!C211:C1171, Organizations!B211:B1171, "", 0)</f>
        <v/>
      </c>
    </row>
    <row r="217" spans="2:19" ht="30.2" hidden="1" customHeight="1">
      <c r="B217" s="200" t="str">
        <f>IF(C217="", "NO PRIORITY", IF(_xlfn.XLOOKUP(C217, Organizations!C:C, Organizations!B:B, "")="", "NO PRIORITY", _xlfn.XLOOKUP(C217, Organizations!C:C, Organizations!B:B, "NO ORG NAME")))</f>
        <v>A</v>
      </c>
      <c r="C217" s="204" t="s">
        <v>480</v>
      </c>
      <c r="D217" s="201" t="s">
        <v>4050</v>
      </c>
      <c r="E217" s="279">
        <v>45726</v>
      </c>
      <c r="F217" s="307">
        <f t="shared" si="3"/>
        <v>45726</v>
      </c>
      <c r="G217" s="193" t="s">
        <v>108</v>
      </c>
      <c r="H217" s="192" t="s">
        <v>4</v>
      </c>
      <c r="I217" s="194">
        <v>45747</v>
      </c>
      <c r="J217" s="207">
        <v>0.6</v>
      </c>
      <c r="K217" s="202" t="s">
        <v>3927</v>
      </c>
      <c r="L217" s="198" t="s">
        <v>3928</v>
      </c>
      <c r="M217" s="209"/>
      <c r="N217" s="202" t="s">
        <v>138</v>
      </c>
      <c r="O217" s="204"/>
      <c r="P217" s="203"/>
      <c r="Q217" s="174"/>
      <c r="R217" s="15"/>
      <c r="S217" s="1" t="str">
        <f>_xlfn.XLOOKUP(C217, Organizations!C212:C1172, Organizations!B212:B1172, "", 0)</f>
        <v/>
      </c>
    </row>
    <row r="218" spans="2:19" ht="30.2" hidden="1" customHeight="1">
      <c r="B218" s="200" t="str">
        <f>IF(C218="", "NO PRIORITY", IF(_xlfn.XLOOKUP(C218, Organizations!C:C, Organizations!B:B, "")="", "NO PRIORITY", _xlfn.XLOOKUP(C218, Organizations!C:C, Organizations!B:B, "NO ORG NAME")))</f>
        <v>A</v>
      </c>
      <c r="C218" s="204" t="s">
        <v>507</v>
      </c>
      <c r="D218" s="201" t="s">
        <v>4065</v>
      </c>
      <c r="E218" s="279">
        <v>45658</v>
      </c>
      <c r="F218" s="307">
        <f t="shared" si="3"/>
        <v>45656</v>
      </c>
      <c r="G218" s="193" t="s">
        <v>3949</v>
      </c>
      <c r="H218" s="192" t="s">
        <v>4</v>
      </c>
      <c r="I218" s="194">
        <v>45698</v>
      </c>
      <c r="J218" s="207">
        <v>0.5</v>
      </c>
      <c r="K218" s="202" t="s">
        <v>3906</v>
      </c>
      <c r="L218" s="198" t="s">
        <v>3906</v>
      </c>
      <c r="M218" s="209"/>
      <c r="N218" s="202" t="s">
        <v>166</v>
      </c>
      <c r="O218" s="204" t="s">
        <v>3934</v>
      </c>
      <c r="P218" s="203"/>
      <c r="Q218" s="174"/>
      <c r="R218" s="15"/>
      <c r="S218" s="1" t="str">
        <f>_xlfn.XLOOKUP(C218, Organizations!C213:C1173, Organizations!B213:B1173, "", 0)</f>
        <v>A</v>
      </c>
    </row>
    <row r="219" spans="2:19" ht="30.2" hidden="1" customHeight="1">
      <c r="B219" s="200" t="str">
        <f>IF(C219="", "NO PRIORITY", IF(_xlfn.XLOOKUP(C219, Organizations!C:C, Organizations!B:B, "")="", "NO PRIORITY", _xlfn.XLOOKUP(C219, Organizations!C:C, Organizations!B:B, "NO ORG NAME")))</f>
        <v>A</v>
      </c>
      <c r="C219" s="204" t="s">
        <v>524</v>
      </c>
      <c r="D219" s="201" t="s">
        <v>4066</v>
      </c>
      <c r="E219" s="279">
        <v>45706</v>
      </c>
      <c r="F219" s="307">
        <f t="shared" si="3"/>
        <v>45705</v>
      </c>
      <c r="G219" s="193" t="s">
        <v>108</v>
      </c>
      <c r="H219" s="192" t="s">
        <v>4</v>
      </c>
      <c r="I219" s="194"/>
      <c r="J219" s="207">
        <v>0.5</v>
      </c>
      <c r="K219" s="202" t="s">
        <v>3927</v>
      </c>
      <c r="L219" s="198" t="s">
        <v>3928</v>
      </c>
      <c r="M219" s="209"/>
      <c r="N219" s="202"/>
      <c r="O219" s="204"/>
      <c r="P219" s="203"/>
      <c r="Q219" s="174"/>
      <c r="R219" s="15"/>
      <c r="S219" s="1" t="str">
        <f>_xlfn.XLOOKUP(C219, Organizations!C214:C1173, Organizations!B214:B1173, "", 0)</f>
        <v>A</v>
      </c>
    </row>
    <row r="220" spans="2:19" ht="30.2" hidden="1" customHeight="1">
      <c r="B220" s="200" t="str">
        <f>IF(C220="", "NO PRIORITY", IF(_xlfn.XLOOKUP(C220, Organizations!C:C, Organizations!B:B, "")="", "NO PRIORITY", _xlfn.XLOOKUP(C220, Organizations!C:C, Organizations!B:B, "NO ORG NAME")))</f>
        <v>NO PRIORITY</v>
      </c>
      <c r="C220" s="204" t="s">
        <v>527</v>
      </c>
      <c r="D220" s="201" t="s">
        <v>527</v>
      </c>
      <c r="E220" s="279">
        <v>45658</v>
      </c>
      <c r="F220" s="307">
        <f t="shared" si="3"/>
        <v>45656</v>
      </c>
      <c r="G220" s="193" t="s">
        <v>108</v>
      </c>
      <c r="H220" s="192" t="s">
        <v>4</v>
      </c>
      <c r="I220" s="194">
        <v>45809</v>
      </c>
      <c r="J220" s="207">
        <v>0.25</v>
      </c>
      <c r="K220" s="202" t="s">
        <v>3918</v>
      </c>
      <c r="L220" s="198" t="s">
        <v>3906</v>
      </c>
      <c r="M220" s="209"/>
      <c r="N220" s="202" t="s">
        <v>166</v>
      </c>
      <c r="O220" s="204" t="s">
        <v>3953</v>
      </c>
      <c r="P220" s="203"/>
      <c r="Q220" s="174" t="s">
        <v>4067</v>
      </c>
      <c r="R220" s="15"/>
      <c r="S220" s="1">
        <f>_xlfn.XLOOKUP(C220, Organizations!C215:C1173, Organizations!B215:B1173, "", 0)</f>
        <v>0</v>
      </c>
    </row>
    <row r="221" spans="2:19" ht="30.2" hidden="1" customHeight="1">
      <c r="B221" s="200" t="str">
        <f>IF(C221="", "NO PRIORITY", IF(_xlfn.XLOOKUP(C221, Organizations!C:C, Organizations!B:B, "")="", "NO PRIORITY", _xlfn.XLOOKUP(C221, Organizations!C:C, Organizations!B:B, "NO ORG NAME")))</f>
        <v>NO PRIORITY</v>
      </c>
      <c r="C221" s="204" t="s">
        <v>633</v>
      </c>
      <c r="D221" s="201" t="s">
        <v>4068</v>
      </c>
      <c r="E221" s="279">
        <v>45721</v>
      </c>
      <c r="F221" s="307">
        <f t="shared" si="3"/>
        <v>45719</v>
      </c>
      <c r="G221" s="193" t="s">
        <v>108</v>
      </c>
      <c r="H221" s="192" t="s">
        <v>4</v>
      </c>
      <c r="I221" s="194"/>
      <c r="J221" s="207"/>
      <c r="K221" s="202"/>
      <c r="L221" s="198"/>
      <c r="M221" s="209"/>
      <c r="N221" s="202"/>
      <c r="O221" s="204"/>
      <c r="P221" s="203"/>
      <c r="Q221" s="174"/>
      <c r="R221" s="15"/>
      <c r="S221" s="1">
        <f>_xlfn.XLOOKUP(C221, Organizations!C217:C1174, Organizations!B217:B1174, "", 0)</f>
        <v>0</v>
      </c>
    </row>
    <row r="222" spans="2:19" ht="30.2" hidden="1" customHeight="1">
      <c r="B222" s="200" t="str">
        <f>IF(C222="", "NO PRIORITY", IF(_xlfn.XLOOKUP(C222, Organizations!C:C, Organizations!B:B, "")="", "NO PRIORITY", _xlfn.XLOOKUP(C222, Organizations!C:C, Organizations!B:B, "NO ORG NAME")))</f>
        <v>NO PRIORITY</v>
      </c>
      <c r="C222" s="204" t="s">
        <v>697</v>
      </c>
      <c r="D222" s="201" t="s">
        <v>4008</v>
      </c>
      <c r="E222" s="279">
        <v>45673</v>
      </c>
      <c r="F222" s="307">
        <f t="shared" si="3"/>
        <v>45670</v>
      </c>
      <c r="G222" s="193" t="s">
        <v>108</v>
      </c>
      <c r="H222" s="192" t="s">
        <v>4</v>
      </c>
      <c r="I222" s="194">
        <v>45705</v>
      </c>
      <c r="J222" s="207">
        <v>0.3</v>
      </c>
      <c r="K222" s="202" t="s">
        <v>3927</v>
      </c>
      <c r="L222" s="198" t="s">
        <v>3928</v>
      </c>
      <c r="M222" s="209"/>
      <c r="N222" s="202" t="s">
        <v>166</v>
      </c>
      <c r="O222" s="204" t="s">
        <v>3965</v>
      </c>
      <c r="P222" s="203"/>
      <c r="Q222" s="174"/>
      <c r="R222" s="15"/>
      <c r="S222" s="1">
        <f>_xlfn.XLOOKUP(C222, Organizations!C218:C1175, Organizations!B218:B1175, "", 0)</f>
        <v>0</v>
      </c>
    </row>
    <row r="223" spans="2:19" ht="30.2" hidden="1" customHeight="1">
      <c r="B223" s="200" t="str">
        <f>IF(C223="", "NO PRIORITY", IF(_xlfn.XLOOKUP(C223, Organizations!C:C, Organizations!B:B, "")="", "NO PRIORITY", _xlfn.XLOOKUP(C223, Organizations!C:C, Organizations!B:B, "NO ORG NAME")))</f>
        <v>NO PRIORITY</v>
      </c>
      <c r="C223" s="204" t="s">
        <v>697</v>
      </c>
      <c r="D223" s="201" t="s">
        <v>4009</v>
      </c>
      <c r="E223" s="279">
        <v>45673</v>
      </c>
      <c r="F223" s="307">
        <f t="shared" si="3"/>
        <v>45670</v>
      </c>
      <c r="G223" s="193" t="s">
        <v>108</v>
      </c>
      <c r="H223" s="192" t="s">
        <v>4</v>
      </c>
      <c r="I223" s="194">
        <v>45705</v>
      </c>
      <c r="J223" s="207">
        <v>0.3</v>
      </c>
      <c r="K223" s="202" t="s">
        <v>3927</v>
      </c>
      <c r="L223" s="198" t="s">
        <v>3928</v>
      </c>
      <c r="M223" s="209"/>
      <c r="N223" s="202" t="s">
        <v>166</v>
      </c>
      <c r="O223" s="204" t="s">
        <v>3965</v>
      </c>
      <c r="P223" s="203"/>
      <c r="Q223" s="174"/>
      <c r="R223" s="15"/>
      <c r="S223" s="1">
        <f>_xlfn.XLOOKUP(C223, Organizations!C219:C1176, Organizations!B219:B1176, "", 0)</f>
        <v>0</v>
      </c>
    </row>
    <row r="224" spans="2:19" ht="30.2" hidden="1" customHeight="1">
      <c r="B224" s="200" t="str">
        <f>IF(C224="", "NO PRIORITY", IF(_xlfn.XLOOKUP(C224, Organizations!C:C, Organizations!B:B, "")="", "NO PRIORITY", _xlfn.XLOOKUP(C224, Organizations!C:C, Organizations!B:B, "NO ORG NAME")))</f>
        <v>NO PRIORITY</v>
      </c>
      <c r="C224" s="204" t="s">
        <v>697</v>
      </c>
      <c r="D224" s="201" t="s">
        <v>4007</v>
      </c>
      <c r="E224" s="279">
        <v>45673</v>
      </c>
      <c r="F224" s="307">
        <f t="shared" si="3"/>
        <v>45670</v>
      </c>
      <c r="G224" s="193" t="s">
        <v>108</v>
      </c>
      <c r="H224" s="192" t="s">
        <v>4</v>
      </c>
      <c r="I224" s="194">
        <v>45705</v>
      </c>
      <c r="J224" s="207">
        <v>0.5</v>
      </c>
      <c r="K224" s="202" t="s">
        <v>3918</v>
      </c>
      <c r="L224" s="198" t="s">
        <v>3957</v>
      </c>
      <c r="M224" s="209"/>
      <c r="N224" s="202" t="s">
        <v>166</v>
      </c>
      <c r="O224" s="204" t="s">
        <v>3965</v>
      </c>
      <c r="P224" s="203"/>
      <c r="Q224" s="174"/>
      <c r="R224" s="15"/>
      <c r="S224" s="1">
        <f>_xlfn.XLOOKUP(C224, Organizations!C220:C1177, Organizations!B220:B1177, "", 0)</f>
        <v>0</v>
      </c>
    </row>
    <row r="225" spans="2:19" ht="30.2" hidden="1" customHeight="1">
      <c r="B225" s="200" t="str">
        <f>IF(C225="", "NO PRIORITY", IF(_xlfn.XLOOKUP(C225, Organizations!C:C, Organizations!B:B, "")="", "NO PRIORITY", _xlfn.XLOOKUP(C225, Organizations!C:C, Organizations!B:B, "NO ORG NAME")))</f>
        <v>NO PRIORITY</v>
      </c>
      <c r="C225" s="204" t="s">
        <v>4069</v>
      </c>
      <c r="D225" s="201" t="s">
        <v>4012</v>
      </c>
      <c r="E225" s="279">
        <v>45658</v>
      </c>
      <c r="F225" s="307">
        <f t="shared" si="3"/>
        <v>45656</v>
      </c>
      <c r="G225" s="193" t="s">
        <v>108</v>
      </c>
      <c r="H225" s="192" t="s">
        <v>4</v>
      </c>
      <c r="I225" s="194"/>
      <c r="J225" s="207">
        <v>0.5</v>
      </c>
      <c r="K225" s="202" t="s">
        <v>96</v>
      </c>
      <c r="L225" s="198" t="s">
        <v>3978</v>
      </c>
      <c r="M225" s="209"/>
      <c r="N225" s="202" t="s">
        <v>161</v>
      </c>
      <c r="O225" s="204" t="s">
        <v>4070</v>
      </c>
      <c r="P225" s="203"/>
      <c r="Q225" s="174"/>
      <c r="R225" s="15"/>
      <c r="S225" s="1" t="str">
        <f>_xlfn.XLOOKUP(C225, Organizations!C221:C1178, Organizations!B221:B1178, "", 0)</f>
        <v/>
      </c>
    </row>
    <row r="226" spans="2:19" ht="30.2" hidden="1" customHeight="1">
      <c r="B226" s="200" t="str">
        <f>IF(C226="", "NO PRIORITY", IF(_xlfn.XLOOKUP(C226, Organizations!C:C, Organizations!B:B, "")="", "NO PRIORITY", _xlfn.XLOOKUP(C226, Organizations!C:C, Organizations!B:B, "NO ORG NAME")))</f>
        <v>A</v>
      </c>
      <c r="C226" s="204" t="s">
        <v>723</v>
      </c>
      <c r="D226" s="201" t="s">
        <v>4061</v>
      </c>
      <c r="E226" s="279">
        <v>45684</v>
      </c>
      <c r="F226" s="307">
        <f t="shared" si="3"/>
        <v>45684</v>
      </c>
      <c r="G226" s="193" t="s">
        <v>108</v>
      </c>
      <c r="H226" s="192" t="s">
        <v>4</v>
      </c>
      <c r="I226" s="194"/>
      <c r="J226" s="207"/>
      <c r="K226" s="202" t="s">
        <v>3918</v>
      </c>
      <c r="L226" s="198"/>
      <c r="M226" s="209"/>
      <c r="N226" s="202" t="s">
        <v>141</v>
      </c>
      <c r="O226" s="204"/>
      <c r="P226" s="203"/>
      <c r="Q226" s="174"/>
      <c r="R226" s="15"/>
      <c r="S226" s="1" t="str">
        <f>_xlfn.XLOOKUP(C226, Organizations!C222:C1179, Organizations!B222:B1179, "", 0)</f>
        <v>A</v>
      </c>
    </row>
    <row r="227" spans="2:19" ht="30.2" hidden="1" customHeight="1">
      <c r="B227" s="200" t="str">
        <f>IF(C227="", "NO PRIORITY", IF(_xlfn.XLOOKUP(C227, Organizations!C:C, Organizations!B:B, "")="", "NO PRIORITY", _xlfn.XLOOKUP(C227, Organizations!C:C, Organizations!B:B, "NO ORG NAME")))</f>
        <v>A+</v>
      </c>
      <c r="C227" s="204" t="s">
        <v>3293</v>
      </c>
      <c r="D227" s="201" t="s">
        <v>4071</v>
      </c>
      <c r="E227" s="279">
        <v>45691</v>
      </c>
      <c r="F227" s="307">
        <f t="shared" si="3"/>
        <v>45691</v>
      </c>
      <c r="G227" s="193" t="s">
        <v>108</v>
      </c>
      <c r="H227" s="192" t="s">
        <v>4</v>
      </c>
      <c r="I227" s="194"/>
      <c r="J227" s="207"/>
      <c r="K227" s="202" t="s">
        <v>3918</v>
      </c>
      <c r="L227" s="198"/>
      <c r="M227" s="209"/>
      <c r="N227" s="202" t="s">
        <v>141</v>
      </c>
      <c r="O227" s="204"/>
      <c r="P227" s="203"/>
      <c r="Q227" s="174"/>
      <c r="R227" s="15"/>
      <c r="S227" s="1" t="str">
        <f>_xlfn.XLOOKUP(C227, Organizations!C223:C1180, Organizations!B223:B1180, "", 0)</f>
        <v>A+</v>
      </c>
    </row>
    <row r="228" spans="2:19" ht="30.2" hidden="1" customHeight="1">
      <c r="B228" s="200" t="str">
        <f>IF(C228="", "NO PRIORITY", IF(_xlfn.XLOOKUP(C228, Organizations!C:C, Organizations!B:B, "")="", "NO PRIORITY", _xlfn.XLOOKUP(C228, Organizations!C:C, Organizations!B:B, "NO ORG NAME")))</f>
        <v>A</v>
      </c>
      <c r="C228" s="204" t="s">
        <v>844</v>
      </c>
      <c r="D228" s="201" t="s">
        <v>4050</v>
      </c>
      <c r="E228" s="279">
        <v>45726</v>
      </c>
      <c r="F228" s="307">
        <f t="shared" si="3"/>
        <v>45726</v>
      </c>
      <c r="G228" s="193" t="s">
        <v>108</v>
      </c>
      <c r="H228" s="192" t="s">
        <v>4</v>
      </c>
      <c r="I228" s="194">
        <v>45747</v>
      </c>
      <c r="J228" s="207">
        <v>0.6</v>
      </c>
      <c r="K228" s="202" t="s">
        <v>3927</v>
      </c>
      <c r="L228" s="198" t="s">
        <v>3928</v>
      </c>
      <c r="M228" s="209"/>
      <c r="N228" s="202" t="s">
        <v>138</v>
      </c>
      <c r="O228" s="204"/>
      <c r="P228" s="203"/>
      <c r="Q228" s="174"/>
      <c r="R228" s="15"/>
      <c r="S228" s="1" t="str">
        <f>_xlfn.XLOOKUP(C228, Organizations!C224:C1181, Organizations!B224:B1181, "", 0)</f>
        <v>A</v>
      </c>
    </row>
    <row r="229" spans="2:19" ht="30.2" hidden="1" customHeight="1">
      <c r="B229" s="200" t="str">
        <f>IF(C229="", "NO PRIORITY", IF(_xlfn.XLOOKUP(C229, Organizations!C:C, Organizations!B:B, "")="", "NO PRIORITY", _xlfn.XLOOKUP(C229, Organizations!C:C, Organizations!B:B, "NO ORG NAME")))</f>
        <v>A</v>
      </c>
      <c r="C229" s="204" t="s">
        <v>853</v>
      </c>
      <c r="D229" s="201" t="s">
        <v>3980</v>
      </c>
      <c r="E229" s="279">
        <v>45658</v>
      </c>
      <c r="F229" s="307">
        <f t="shared" si="3"/>
        <v>45656</v>
      </c>
      <c r="G229" s="193" t="s">
        <v>108</v>
      </c>
      <c r="H229" s="192" t="s">
        <v>4</v>
      </c>
      <c r="I229" s="194">
        <v>45617</v>
      </c>
      <c r="J229" s="207">
        <v>0.25</v>
      </c>
      <c r="K229" s="202" t="s">
        <v>3915</v>
      </c>
      <c r="L229" s="198" t="s">
        <v>3906</v>
      </c>
      <c r="M229" s="209">
        <v>100</v>
      </c>
      <c r="N229" s="202" t="s">
        <v>138</v>
      </c>
      <c r="O229" s="204" t="s">
        <v>1195</v>
      </c>
      <c r="P229" s="203"/>
      <c r="Q229" s="174" t="s">
        <v>4072</v>
      </c>
      <c r="R229" s="15"/>
      <c r="S229" s="1" t="str">
        <f>_xlfn.XLOOKUP(C229, Organizations!C225:C1182, Organizations!B225:B1182, "", 0)</f>
        <v>A</v>
      </c>
    </row>
    <row r="230" spans="2:19" ht="30.2" hidden="1" customHeight="1">
      <c r="B230" s="200" t="str">
        <f>IF(C230="", "NO PRIORITY", IF(_xlfn.XLOOKUP(C230, Organizations!C:C, Organizations!B:B, "")="", "NO PRIORITY", _xlfn.XLOOKUP(C230, Organizations!C:C, Organizations!B:B, "NO ORG NAME")))</f>
        <v>A</v>
      </c>
      <c r="C230" s="204" t="s">
        <v>867</v>
      </c>
      <c r="D230" s="201" t="s">
        <v>4050</v>
      </c>
      <c r="E230" s="279">
        <v>45726</v>
      </c>
      <c r="F230" s="307">
        <f t="shared" si="3"/>
        <v>45726</v>
      </c>
      <c r="G230" s="193" t="s">
        <v>108</v>
      </c>
      <c r="H230" s="192" t="s">
        <v>4</v>
      </c>
      <c r="I230" s="194">
        <v>45747</v>
      </c>
      <c r="J230" s="207">
        <v>0.6</v>
      </c>
      <c r="K230" s="202" t="s">
        <v>3927</v>
      </c>
      <c r="L230" s="198" t="s">
        <v>3928</v>
      </c>
      <c r="M230" s="209"/>
      <c r="N230" s="202" t="s">
        <v>138</v>
      </c>
      <c r="O230" s="204"/>
      <c r="P230" s="203"/>
      <c r="Q230" s="174"/>
      <c r="R230" s="15"/>
      <c r="S230" s="1" t="str">
        <f>_xlfn.XLOOKUP(C230, Organizations!C226:C1183, Organizations!B226:B1183, "", 0)</f>
        <v>A</v>
      </c>
    </row>
    <row r="231" spans="2:19" ht="30.2" hidden="1" customHeight="1">
      <c r="B231" s="200" t="str">
        <f>IF(C231="", "NO PRIORITY", IF(_xlfn.XLOOKUP(C231, Organizations!C:C, Organizations!B:B, "")="", "NO PRIORITY", _xlfn.XLOOKUP(C231, Organizations!C:C, Organizations!B:B, "NO ORG NAME")))</f>
        <v>A</v>
      </c>
      <c r="C231" s="204" t="s">
        <v>950</v>
      </c>
      <c r="D231" s="201" t="s">
        <v>3922</v>
      </c>
      <c r="E231" s="279">
        <v>45709</v>
      </c>
      <c r="F231" s="307">
        <f t="shared" si="3"/>
        <v>45705</v>
      </c>
      <c r="G231" s="193" t="s">
        <v>108</v>
      </c>
      <c r="H231" s="192" t="s">
        <v>4</v>
      </c>
      <c r="I231" s="194"/>
      <c r="J231" s="207"/>
      <c r="K231" s="202"/>
      <c r="L231" s="198"/>
      <c r="M231" s="209"/>
      <c r="N231" s="202"/>
      <c r="O231" s="204"/>
      <c r="P231" s="203"/>
      <c r="Q231" s="174"/>
      <c r="R231" s="15"/>
      <c r="S231" s="1" t="str">
        <f>_xlfn.XLOOKUP(C231, Organizations!C227:C1184, Organizations!B227:B1184, "", 0)</f>
        <v>A</v>
      </c>
    </row>
    <row r="232" spans="2:19" ht="30.2" hidden="1" customHeight="1">
      <c r="B232" s="200" t="str">
        <f>IF(C232="", "NO PRIORITY", IF(_xlfn.XLOOKUP(C232, Organizations!C:C, Organizations!B:B, "")="", "NO PRIORITY", _xlfn.XLOOKUP(C232, Organizations!C:C, Organizations!B:B, "NO ORG NAME")))</f>
        <v>NO PRIORITY</v>
      </c>
      <c r="C232" s="204" t="s">
        <v>1059</v>
      </c>
      <c r="D232" s="201" t="s">
        <v>4073</v>
      </c>
      <c r="E232" s="279">
        <v>45658</v>
      </c>
      <c r="F232" s="307">
        <f t="shared" si="3"/>
        <v>45656</v>
      </c>
      <c r="G232" s="193" t="s">
        <v>108</v>
      </c>
      <c r="H232" s="192" t="s">
        <v>4</v>
      </c>
      <c r="I232" s="194">
        <v>45691</v>
      </c>
      <c r="J232" s="207">
        <v>0.2</v>
      </c>
      <c r="K232" s="202" t="s">
        <v>3906</v>
      </c>
      <c r="L232" s="198" t="s">
        <v>3906</v>
      </c>
      <c r="M232" s="209"/>
      <c r="N232" s="202" t="s">
        <v>166</v>
      </c>
      <c r="O232" s="204" t="s">
        <v>3953</v>
      </c>
      <c r="P232" s="203"/>
      <c r="Q232" s="174"/>
      <c r="R232" s="15"/>
      <c r="S232" s="1">
        <f>_xlfn.XLOOKUP(C232, Organizations!C230:C1187, Organizations!B230:B1187, "", 0)</f>
        <v>0</v>
      </c>
    </row>
    <row r="233" spans="2:19" ht="30.2" hidden="1" customHeight="1">
      <c r="B233" s="200" t="str">
        <f>IF(C233="", "NO PRIORITY", IF(_xlfn.XLOOKUP(C233, Organizations!C:C, Organizations!B:B, "")="", "NO PRIORITY", _xlfn.XLOOKUP(C233, Organizations!C:C, Organizations!B:B, "NO ORG NAME")))</f>
        <v>NO PRIORITY</v>
      </c>
      <c r="C233" s="204" t="s">
        <v>1059</v>
      </c>
      <c r="D233" s="201" t="s">
        <v>4073</v>
      </c>
      <c r="E233" s="279">
        <v>45658</v>
      </c>
      <c r="F233" s="307">
        <f t="shared" si="3"/>
        <v>45656</v>
      </c>
      <c r="G233" s="193" t="s">
        <v>108</v>
      </c>
      <c r="H233" s="192" t="s">
        <v>4</v>
      </c>
      <c r="I233" s="194">
        <v>45681</v>
      </c>
      <c r="J233" s="207">
        <v>0.3</v>
      </c>
      <c r="K233" s="202" t="s">
        <v>3912</v>
      </c>
      <c r="L233" s="198" t="s">
        <v>4028</v>
      </c>
      <c r="M233" s="209"/>
      <c r="N233" s="202" t="s">
        <v>166</v>
      </c>
      <c r="O233" s="204" t="s">
        <v>3953</v>
      </c>
      <c r="P233" s="203"/>
      <c r="Q233" s="174"/>
      <c r="R233" s="15"/>
      <c r="S233" s="1">
        <f>_xlfn.XLOOKUP(C233, Organizations!C231:C1188, Organizations!B231:B1188, "", 0)</f>
        <v>0</v>
      </c>
    </row>
    <row r="234" spans="2:19" ht="30.2" hidden="1" customHeight="1">
      <c r="B234" s="200" t="str">
        <f>IF(C234="", "NO PRIORITY", IF(_xlfn.XLOOKUP(C234, Organizations!C:C, Organizations!B:B, "")="", "NO PRIORITY", _xlfn.XLOOKUP(C234, Organizations!C:C, Organizations!B:B, "NO ORG NAME")))</f>
        <v>A</v>
      </c>
      <c r="C234" s="204" t="s">
        <v>1075</v>
      </c>
      <c r="D234" s="201" t="s">
        <v>4071</v>
      </c>
      <c r="E234" s="279">
        <v>45691</v>
      </c>
      <c r="F234" s="307">
        <f t="shared" si="3"/>
        <v>45691</v>
      </c>
      <c r="G234" s="193" t="s">
        <v>108</v>
      </c>
      <c r="H234" s="192" t="s">
        <v>4</v>
      </c>
      <c r="I234" s="194"/>
      <c r="J234" s="207"/>
      <c r="K234" s="202" t="s">
        <v>3918</v>
      </c>
      <c r="L234" s="198"/>
      <c r="M234" s="209"/>
      <c r="N234" s="202" t="s">
        <v>141</v>
      </c>
      <c r="O234" s="204"/>
      <c r="P234" s="203"/>
      <c r="Q234" s="174"/>
      <c r="R234" s="15"/>
      <c r="S234" s="1" t="str">
        <f>_xlfn.XLOOKUP(C234, Organizations!C232:C1189, Organizations!B232:B1189, "", 0)</f>
        <v>A</v>
      </c>
    </row>
    <row r="235" spans="2:19" ht="30.2" hidden="1" customHeight="1">
      <c r="B235" s="200" t="str">
        <f>IF(C235="", "NO PRIORITY", IF(_xlfn.XLOOKUP(C235, Organizations!C:C, Organizations!B:B, "")="", "NO PRIORITY", _xlfn.XLOOKUP(C235, Organizations!C:C, Organizations!B:B, "NO ORG NAME")))</f>
        <v>A</v>
      </c>
      <c r="C235" s="204" t="s">
        <v>1086</v>
      </c>
      <c r="D235" s="201" t="s">
        <v>4071</v>
      </c>
      <c r="E235" s="279">
        <v>45691</v>
      </c>
      <c r="F235" s="307">
        <f t="shared" si="3"/>
        <v>45691</v>
      </c>
      <c r="G235" s="193" t="s">
        <v>108</v>
      </c>
      <c r="H235" s="192" t="s">
        <v>4</v>
      </c>
      <c r="I235" s="194"/>
      <c r="J235" s="207"/>
      <c r="K235" s="202" t="s">
        <v>3918</v>
      </c>
      <c r="L235" s="198"/>
      <c r="M235" s="209"/>
      <c r="N235" s="202" t="s">
        <v>141</v>
      </c>
      <c r="O235" s="204"/>
      <c r="P235" s="203"/>
      <c r="Q235" s="174"/>
      <c r="R235" s="15"/>
      <c r="S235" s="1" t="str">
        <f>_xlfn.XLOOKUP(C235, Organizations!C233:C1190, Organizations!B233:B1190, "", 0)</f>
        <v>A</v>
      </c>
    </row>
    <row r="236" spans="2:19" ht="30.2" hidden="1" customHeight="1">
      <c r="B236" s="200" t="str">
        <f>IF(C236="", "NO PRIORITY", IF(_xlfn.XLOOKUP(C236, Organizations!C:C, Organizations!B:B, "")="", "NO PRIORITY", _xlfn.XLOOKUP(C236, Organizations!C:C, Organizations!B:B, "NO ORG NAME")))</f>
        <v>A</v>
      </c>
      <c r="C236" s="204" t="s">
        <v>1184</v>
      </c>
      <c r="D236" s="201" t="s">
        <v>4050</v>
      </c>
      <c r="E236" s="279">
        <v>45726</v>
      </c>
      <c r="F236" s="307">
        <f t="shared" si="3"/>
        <v>45726</v>
      </c>
      <c r="G236" s="193" t="s">
        <v>108</v>
      </c>
      <c r="H236" s="192" t="s">
        <v>4</v>
      </c>
      <c r="I236" s="194">
        <v>45747</v>
      </c>
      <c r="J236" s="207">
        <v>0.6</v>
      </c>
      <c r="K236" s="202" t="s">
        <v>3927</v>
      </c>
      <c r="L236" s="198" t="s">
        <v>3928</v>
      </c>
      <c r="M236" s="209"/>
      <c r="N236" s="202" t="s">
        <v>138</v>
      </c>
      <c r="O236" s="204"/>
      <c r="P236" s="203"/>
      <c r="Q236" s="174"/>
      <c r="R236" s="15"/>
      <c r="S236" s="1" t="str">
        <f>_xlfn.XLOOKUP(C236, Organizations!C234:C1191, Organizations!B234:B1191, "", 0)</f>
        <v>A</v>
      </c>
    </row>
    <row r="237" spans="2:19" ht="30.2" hidden="1" customHeight="1">
      <c r="B237" s="200" t="str">
        <f>IF(C237="", "NO PRIORITY", IF(_xlfn.XLOOKUP(C237, Organizations!C:C, Organizations!B:B, "")="", "NO PRIORITY", _xlfn.XLOOKUP(C237, Organizations!C:C, Organizations!B:B, "NO ORG NAME")))</f>
        <v>A</v>
      </c>
      <c r="C237" s="204" t="s">
        <v>1219</v>
      </c>
      <c r="D237" s="201" t="s">
        <v>4071</v>
      </c>
      <c r="E237" s="279">
        <v>45691</v>
      </c>
      <c r="F237" s="307">
        <f t="shared" si="3"/>
        <v>45691</v>
      </c>
      <c r="G237" s="193" t="s">
        <v>108</v>
      </c>
      <c r="H237" s="192" t="s">
        <v>4</v>
      </c>
      <c r="I237" s="194"/>
      <c r="J237" s="207"/>
      <c r="K237" s="202" t="s">
        <v>3918</v>
      </c>
      <c r="L237" s="198"/>
      <c r="M237" s="209"/>
      <c r="N237" s="202" t="s">
        <v>141</v>
      </c>
      <c r="O237" s="204"/>
      <c r="P237" s="203"/>
      <c r="Q237" s="174"/>
      <c r="R237" s="15"/>
      <c r="S237" s="1" t="str">
        <f>_xlfn.XLOOKUP(C237, Organizations!C236:C1193, Organizations!B236:B1193, "", 0)</f>
        <v>A</v>
      </c>
    </row>
    <row r="238" spans="2:19" ht="30.2" hidden="1" customHeight="1">
      <c r="B238" s="200" t="str">
        <f>IF(C238="", "NO PRIORITY", IF(_xlfn.XLOOKUP(C238, Organizations!C:C, Organizations!B:B, "")="", "NO PRIORITY", _xlfn.XLOOKUP(C238, Organizations!C:C, Organizations!B:B, "NO ORG NAME")))</f>
        <v>A</v>
      </c>
      <c r="C238" s="204" t="s">
        <v>1341</v>
      </c>
      <c r="D238" s="201" t="s">
        <v>4074</v>
      </c>
      <c r="E238" s="279">
        <v>45658</v>
      </c>
      <c r="F238" s="307">
        <f t="shared" si="3"/>
        <v>45656</v>
      </c>
      <c r="G238" s="193" t="s">
        <v>108</v>
      </c>
      <c r="H238" s="192" t="s">
        <v>4</v>
      </c>
      <c r="I238" s="194"/>
      <c r="J238" s="207"/>
      <c r="K238" s="202" t="s">
        <v>4075</v>
      </c>
      <c r="L238" s="198" t="s">
        <v>3906</v>
      </c>
      <c r="M238" s="209"/>
      <c r="N238" s="202" t="s">
        <v>138</v>
      </c>
      <c r="O238" s="204" t="s">
        <v>1195</v>
      </c>
      <c r="P238" s="203"/>
      <c r="Q238" s="174"/>
      <c r="R238" s="15"/>
      <c r="S238" s="1" t="str">
        <f>_xlfn.XLOOKUP(C238, Organizations!C237:C1194, Organizations!B237:B1194, "", 0)</f>
        <v>A</v>
      </c>
    </row>
    <row r="239" spans="2:19" ht="30.2" hidden="1" customHeight="1">
      <c r="B239" s="200" t="str">
        <f>IF(C239="", "NO PRIORITY", IF(_xlfn.XLOOKUP(C239, Organizations!C:C, Organizations!B:B, "")="", "NO PRIORITY", _xlfn.XLOOKUP(C239, Organizations!C:C, Organizations!B:B, "NO ORG NAME")))</f>
        <v>NO PRIORITY</v>
      </c>
      <c r="C239" s="204" t="s">
        <v>2034</v>
      </c>
      <c r="D239" s="201" t="s">
        <v>4043</v>
      </c>
      <c r="E239" s="279">
        <v>45768</v>
      </c>
      <c r="F239" s="307">
        <f t="shared" si="3"/>
        <v>45768</v>
      </c>
      <c r="G239" s="193" t="s">
        <v>108</v>
      </c>
      <c r="H239" s="192" t="s">
        <v>4</v>
      </c>
      <c r="I239" s="194">
        <v>45786</v>
      </c>
      <c r="J239" s="207">
        <v>0.8</v>
      </c>
      <c r="K239" s="202" t="s">
        <v>3959</v>
      </c>
      <c r="L239" s="198"/>
      <c r="M239" s="209"/>
      <c r="N239" s="202" t="s">
        <v>141</v>
      </c>
      <c r="O239" s="204"/>
      <c r="P239" s="203"/>
      <c r="Q239" s="174" t="s">
        <v>4076</v>
      </c>
      <c r="R239" s="15"/>
      <c r="S239" s="1" t="str">
        <f>_xlfn.XLOOKUP(C239, Organizations!C238:C1195, Organizations!B238:B1195, "", 0)</f>
        <v/>
      </c>
    </row>
    <row r="240" spans="2:19" ht="30.2" hidden="1" customHeight="1">
      <c r="B240" s="370" t="str">
        <f>IF(C240="", "NO PRIORITY", IF(_xlfn.XLOOKUP(C240, Organizations!C:C, Organizations!B:B, "")="", "NO PRIORITY", _xlfn.XLOOKUP(C240, Organizations!C:C, Organizations!B:B, "NO ORG NAME")))</f>
        <v>NO PRIORITY</v>
      </c>
      <c r="C240" s="204" t="s">
        <v>4077</v>
      </c>
      <c r="D240" s="373" t="s">
        <v>96</v>
      </c>
      <c r="E240" s="375">
        <v>45770</v>
      </c>
      <c r="F240" s="306">
        <f t="shared" si="3"/>
        <v>45768</v>
      </c>
      <c r="G240" s="378" t="s">
        <v>4078</v>
      </c>
      <c r="H240" s="294" t="s">
        <v>4</v>
      </c>
      <c r="I240" s="381"/>
      <c r="J240" s="384"/>
      <c r="K240" s="385" t="s">
        <v>96</v>
      </c>
      <c r="L240" s="387"/>
      <c r="M240" s="389"/>
      <c r="N240" s="155"/>
      <c r="O240" s="356"/>
      <c r="P240" s="390"/>
      <c r="Q240" s="393"/>
      <c r="R240" s="15"/>
      <c r="S240" s="1" t="str">
        <f>_xlfn.XLOOKUP(C240, Organizations!C239:C1196, Organizations!B239:B1196, "", 0)</f>
        <v/>
      </c>
    </row>
    <row r="241" spans="2:19" ht="30.2" hidden="1" customHeight="1">
      <c r="B241" s="200" t="str">
        <f>IF(C241="", "NO PRIORITY", IF(_xlfn.XLOOKUP(C241, Organizations!C:C, Organizations!B:B, "")="", "NO PRIORITY", _xlfn.XLOOKUP(C241, Organizations!C:C, Organizations!B:B, "NO ORG NAME")))</f>
        <v>A</v>
      </c>
      <c r="C241" s="204" t="s">
        <v>1490</v>
      </c>
      <c r="D241" s="201" t="s">
        <v>4050</v>
      </c>
      <c r="E241" s="279">
        <v>45726</v>
      </c>
      <c r="F241" s="307">
        <f t="shared" si="3"/>
        <v>45726</v>
      </c>
      <c r="G241" s="193" t="s">
        <v>108</v>
      </c>
      <c r="H241" s="192" t="s">
        <v>4</v>
      </c>
      <c r="I241" s="194">
        <v>45747</v>
      </c>
      <c r="J241" s="207">
        <v>0.6</v>
      </c>
      <c r="K241" s="202" t="s">
        <v>3927</v>
      </c>
      <c r="L241" s="198" t="s">
        <v>3928</v>
      </c>
      <c r="M241" s="209"/>
      <c r="N241" s="202" t="s">
        <v>138</v>
      </c>
      <c r="O241" s="204"/>
      <c r="P241" s="203"/>
      <c r="Q241" s="174"/>
      <c r="R241" s="15"/>
      <c r="S241" s="1" t="str">
        <f>_xlfn.XLOOKUP(C241, Organizations!C240:C1197, Organizations!B240:B1197, "", 0)</f>
        <v>A</v>
      </c>
    </row>
    <row r="242" spans="2:19" ht="30.2" hidden="1" customHeight="1">
      <c r="B242" s="200" t="str">
        <f>IF(C242="", "NO PRIORITY", IF(_xlfn.XLOOKUP(C242, Organizations!C:C, Organizations!B:B, "")="", "NO PRIORITY", _xlfn.XLOOKUP(C242, Organizations!C:C, Organizations!B:B, "NO ORG NAME")))</f>
        <v>D</v>
      </c>
      <c r="C242" s="204" t="s">
        <v>1523</v>
      </c>
      <c r="D242" s="201" t="s">
        <v>3918</v>
      </c>
      <c r="E242" s="279">
        <v>45658</v>
      </c>
      <c r="F242" s="307">
        <f t="shared" si="3"/>
        <v>45656</v>
      </c>
      <c r="G242" s="193" t="s">
        <v>108</v>
      </c>
      <c r="H242" s="192" t="s">
        <v>4</v>
      </c>
      <c r="I242" s="194">
        <v>45640</v>
      </c>
      <c r="J242" s="207">
        <v>1</v>
      </c>
      <c r="K242" s="202" t="s">
        <v>3918</v>
      </c>
      <c r="L242" s="198" t="s">
        <v>102</v>
      </c>
      <c r="M242" s="209" t="s">
        <v>3968</v>
      </c>
      <c r="N242" s="202" t="s">
        <v>141</v>
      </c>
      <c r="O242" s="204" t="s">
        <v>3962</v>
      </c>
      <c r="P242" s="203"/>
      <c r="Q242" s="174" t="s">
        <v>4079</v>
      </c>
      <c r="R242" s="15"/>
      <c r="S242" s="1" t="str">
        <f>_xlfn.XLOOKUP(C242, Organizations!C241:C1198, Organizations!B241:B1198, "", 0)</f>
        <v>D</v>
      </c>
    </row>
    <row r="243" spans="2:19" ht="30.2" hidden="1" customHeight="1">
      <c r="B243" s="200" t="str">
        <f>IF(C243="", "NO PRIORITY", IF(_xlfn.XLOOKUP(C243, Organizations!C:C, Organizations!B:B, "")="", "NO PRIORITY", _xlfn.XLOOKUP(C243, Organizations!C:C, Organizations!B:B, "NO ORG NAME")))</f>
        <v>NO PRIORITY</v>
      </c>
      <c r="C243" s="204" t="s">
        <v>1639</v>
      </c>
      <c r="D243" s="201" t="s">
        <v>4080</v>
      </c>
      <c r="E243" s="279">
        <v>45729</v>
      </c>
      <c r="F243" s="307">
        <f t="shared" si="3"/>
        <v>45726</v>
      </c>
      <c r="G243" s="193" t="s">
        <v>108</v>
      </c>
      <c r="H243" s="192" t="s">
        <v>4</v>
      </c>
      <c r="I243" s="194"/>
      <c r="J243" s="207"/>
      <c r="K243" s="202"/>
      <c r="L243" s="198"/>
      <c r="M243" s="209"/>
      <c r="N243" s="202"/>
      <c r="O243" s="204"/>
      <c r="P243" s="203"/>
      <c r="Q243" s="174"/>
      <c r="R243" s="15"/>
      <c r="S243" s="1">
        <f>_xlfn.XLOOKUP(C243, Organizations!C242:C1199, Organizations!B242:B1199, "", 0)</f>
        <v>0</v>
      </c>
    </row>
    <row r="244" spans="2:19" ht="30.2" hidden="1" customHeight="1">
      <c r="B244" s="200" t="str">
        <f>IF(C244="", "NO PRIORITY", IF(_xlfn.XLOOKUP(C244, Organizations!C:C, Organizations!B:B, "")="", "NO PRIORITY", _xlfn.XLOOKUP(C244, Organizations!C:C, Organizations!B:B, "NO ORG NAME")))</f>
        <v>A</v>
      </c>
      <c r="C244" s="204" t="s">
        <v>1691</v>
      </c>
      <c r="D244" s="201" t="s">
        <v>3918</v>
      </c>
      <c r="E244" s="279">
        <v>45658</v>
      </c>
      <c r="F244" s="307">
        <f t="shared" si="3"/>
        <v>45656</v>
      </c>
      <c r="G244" s="193" t="s">
        <v>108</v>
      </c>
      <c r="H244" s="192" t="s">
        <v>4</v>
      </c>
      <c r="I244" s="194">
        <v>45703</v>
      </c>
      <c r="J244" s="207"/>
      <c r="K244" s="202" t="s">
        <v>3918</v>
      </c>
      <c r="L244" s="198" t="s">
        <v>102</v>
      </c>
      <c r="M244" s="209"/>
      <c r="N244" s="202" t="s">
        <v>287</v>
      </c>
      <c r="O244" s="204" t="s">
        <v>3919</v>
      </c>
      <c r="P244" s="203"/>
      <c r="Q244" s="174" t="s">
        <v>4081</v>
      </c>
      <c r="R244" s="15"/>
      <c r="S244" s="1" t="str">
        <f>_xlfn.XLOOKUP(C244, Organizations!C243:C1200, Organizations!B243:B1200, "", 0)</f>
        <v>A</v>
      </c>
    </row>
    <row r="245" spans="2:19" ht="30.2" hidden="1" customHeight="1">
      <c r="B245" s="200" t="str">
        <f>IF(C245="", "NO PRIORITY", IF(_xlfn.XLOOKUP(C245, Organizations!C:C, Organizations!B:B, "")="", "NO PRIORITY", _xlfn.XLOOKUP(C245, Organizations!C:C, Organizations!B:B, "NO ORG NAME")))</f>
        <v>NO PRIORITY</v>
      </c>
      <c r="C245" s="204" t="s">
        <v>1716</v>
      </c>
      <c r="D245" s="201" t="s">
        <v>4082</v>
      </c>
      <c r="E245" s="279">
        <v>45729</v>
      </c>
      <c r="F245" s="307">
        <f t="shared" si="3"/>
        <v>45726</v>
      </c>
      <c r="G245" s="193" t="s">
        <v>108</v>
      </c>
      <c r="H245" s="192" t="s">
        <v>4</v>
      </c>
      <c r="I245" s="194"/>
      <c r="J245" s="207"/>
      <c r="K245" s="202"/>
      <c r="L245" s="198"/>
      <c r="M245" s="209"/>
      <c r="N245" s="202"/>
      <c r="O245" s="204"/>
      <c r="P245" s="203"/>
      <c r="Q245" s="174"/>
      <c r="R245" s="15"/>
      <c r="S245" s="1">
        <f>_xlfn.XLOOKUP(C245, Organizations!C244:C1201, Organizations!B244:B1201, "", 0)</f>
        <v>0</v>
      </c>
    </row>
    <row r="246" spans="2:19" ht="30.2" hidden="1" customHeight="1">
      <c r="B246" s="200" t="str">
        <f>IF(C246="", "NO PRIORITY", IF(_xlfn.XLOOKUP(C246, Organizations!C:C, Organizations!B:B, "")="", "NO PRIORITY", _xlfn.XLOOKUP(C246, Organizations!C:C, Organizations!B:B, "NO ORG NAME")))</f>
        <v>A</v>
      </c>
      <c r="C246" s="204" t="s">
        <v>1721</v>
      </c>
      <c r="D246" s="201" t="s">
        <v>4061</v>
      </c>
      <c r="E246" s="279">
        <v>45684</v>
      </c>
      <c r="F246" s="307">
        <f t="shared" si="3"/>
        <v>45684</v>
      </c>
      <c r="G246" s="193" t="s">
        <v>108</v>
      </c>
      <c r="H246" s="189" t="s">
        <v>4</v>
      </c>
      <c r="I246" s="194"/>
      <c r="J246" s="207"/>
      <c r="K246" s="202" t="s">
        <v>3918</v>
      </c>
      <c r="L246" s="198"/>
      <c r="M246" s="209"/>
      <c r="N246" s="202" t="s">
        <v>141</v>
      </c>
      <c r="O246" s="204"/>
      <c r="P246" s="203"/>
      <c r="Q246" s="174"/>
      <c r="R246" s="15"/>
      <c r="S246" s="1" t="str">
        <f>_xlfn.XLOOKUP(C246, Organizations!C245:C1202, Organizations!B245:B1202, "", 0)</f>
        <v>A</v>
      </c>
    </row>
    <row r="247" spans="2:19" ht="30.2" hidden="1" customHeight="1">
      <c r="B247" s="200" t="str">
        <f>IF(C247="", "NO PRIORITY", IF(_xlfn.XLOOKUP(C247, Organizations!C:C, Organizations!B:B, "")="", "NO PRIORITY", _xlfn.XLOOKUP(C247, Organizations!C:C, Organizations!B:B, "NO ORG NAME")))</f>
        <v>A</v>
      </c>
      <c r="C247" s="204" t="s">
        <v>1790</v>
      </c>
      <c r="D247" s="201" t="s">
        <v>4071</v>
      </c>
      <c r="E247" s="279">
        <v>45691</v>
      </c>
      <c r="F247" s="307">
        <f t="shared" si="3"/>
        <v>45691</v>
      </c>
      <c r="G247" s="193" t="s">
        <v>108</v>
      </c>
      <c r="H247" s="189" t="s">
        <v>4</v>
      </c>
      <c r="I247" s="194"/>
      <c r="J247" s="207"/>
      <c r="K247" s="202" t="s">
        <v>3918</v>
      </c>
      <c r="L247" s="198"/>
      <c r="M247" s="209"/>
      <c r="N247" s="202" t="s">
        <v>141</v>
      </c>
      <c r="O247" s="204"/>
      <c r="P247" s="203"/>
      <c r="Q247" s="174"/>
      <c r="R247" s="15"/>
      <c r="S247" s="1" t="str">
        <f>_xlfn.XLOOKUP(C247, Organizations!C246:C1203, Organizations!B246:B1203, "", 0)</f>
        <v>A</v>
      </c>
    </row>
    <row r="248" spans="2:19" ht="30.2" hidden="1" customHeight="1">
      <c r="B248" s="200" t="str">
        <f>IF(C248="", "NO PRIORITY", IF(_xlfn.XLOOKUP(C248, Organizations!C:C, Organizations!B:B, "")="", "NO PRIORITY", _xlfn.XLOOKUP(C248, Organizations!C:C, Organizations!B:B, "NO ORG NAME")))</f>
        <v>NO PRIORITY</v>
      </c>
      <c r="C248" s="204" t="s">
        <v>1904</v>
      </c>
      <c r="D248" s="201" t="s">
        <v>1717</v>
      </c>
      <c r="E248" s="279">
        <v>45705</v>
      </c>
      <c r="F248" s="307">
        <f t="shared" si="3"/>
        <v>45705</v>
      </c>
      <c r="G248" s="193" t="s">
        <v>3941</v>
      </c>
      <c r="H248" s="189" t="s">
        <v>4</v>
      </c>
      <c r="I248" s="194"/>
      <c r="J248" s="207"/>
      <c r="K248" s="202" t="s">
        <v>3927</v>
      </c>
      <c r="L248" s="198" t="s">
        <v>3928</v>
      </c>
      <c r="M248" s="209"/>
      <c r="N248" s="202" t="s">
        <v>304</v>
      </c>
      <c r="O248" s="204"/>
      <c r="P248" s="203"/>
      <c r="Q248" s="174" t="s">
        <v>4083</v>
      </c>
      <c r="R248" s="15"/>
      <c r="S248" s="1" t="str">
        <f>_xlfn.XLOOKUP(C248, Organizations!C247:C1204, Organizations!B247:B1204, "", 0)</f>
        <v/>
      </c>
    </row>
    <row r="249" spans="2:19" ht="30.2" hidden="1" customHeight="1">
      <c r="B249" s="200" t="str">
        <f>IF(C249="", "NO PRIORITY", IF(_xlfn.XLOOKUP(C249, Organizations!C:C, Organizations!B:B, "")="", "NO PRIORITY", _xlfn.XLOOKUP(C249, Organizations!C:C, Organizations!B:B, "NO ORG NAME")))</f>
        <v>NO PRIORITY</v>
      </c>
      <c r="C249" s="204" t="s">
        <v>2996</v>
      </c>
      <c r="D249" s="201" t="s">
        <v>3945</v>
      </c>
      <c r="E249" s="279">
        <v>45658</v>
      </c>
      <c r="F249" s="307">
        <f t="shared" si="3"/>
        <v>45656</v>
      </c>
      <c r="G249" s="193" t="s">
        <v>108</v>
      </c>
      <c r="H249" s="189" t="s">
        <v>7</v>
      </c>
      <c r="I249" s="194">
        <v>45323</v>
      </c>
      <c r="J249" s="207">
        <v>0.5</v>
      </c>
      <c r="K249" s="202" t="s">
        <v>3915</v>
      </c>
      <c r="L249" s="198" t="s">
        <v>3906</v>
      </c>
      <c r="M249" s="209">
        <v>200</v>
      </c>
      <c r="N249" s="202" t="s">
        <v>141</v>
      </c>
      <c r="O249" s="204" t="s">
        <v>1195</v>
      </c>
      <c r="P249" s="203"/>
      <c r="Q249" s="174" t="s">
        <v>4084</v>
      </c>
      <c r="R249" s="15"/>
      <c r="S249" s="1" t="str">
        <f>_xlfn.XLOOKUP(C249, Organizations!C248:C1205, Organizations!B248:B1205, "", 0)</f>
        <v/>
      </c>
    </row>
    <row r="250" spans="2:19" ht="30.2" hidden="1" customHeight="1">
      <c r="B250" s="200" t="str">
        <f>IF(C250="", "NO PRIORITY", IF(_xlfn.XLOOKUP(C250, Organizations!C:C, Organizations!B:B, "")="", "NO PRIORITY", _xlfn.XLOOKUP(C250, Organizations!C:C, Organizations!B:B, "NO ORG NAME")))</f>
        <v>NO PRIORITY</v>
      </c>
      <c r="C250" s="204" t="s">
        <v>278</v>
      </c>
      <c r="D250" s="201" t="s">
        <v>4085</v>
      </c>
      <c r="E250" s="279">
        <v>45679</v>
      </c>
      <c r="F250" s="307">
        <f t="shared" si="3"/>
        <v>45677</v>
      </c>
      <c r="G250" s="193" t="s">
        <v>3905</v>
      </c>
      <c r="H250" s="189" t="s">
        <v>7</v>
      </c>
      <c r="I250" s="194">
        <v>45679</v>
      </c>
      <c r="J250" s="207">
        <v>0</v>
      </c>
      <c r="K250" s="202" t="s">
        <v>3927</v>
      </c>
      <c r="L250" s="198" t="s">
        <v>3928</v>
      </c>
      <c r="M250" s="209"/>
      <c r="N250" s="202" t="s">
        <v>138</v>
      </c>
      <c r="O250" s="204"/>
      <c r="P250" s="203"/>
      <c r="Q250" s="174" t="s">
        <v>4086</v>
      </c>
      <c r="R250" s="15"/>
      <c r="S250" s="1" t="str">
        <f>_xlfn.XLOOKUP(C250, Organizations!C249:C1206, Organizations!B249:B1206, "", 0)</f>
        <v/>
      </c>
    </row>
    <row r="251" spans="2:19" ht="30.2" hidden="1" customHeight="1">
      <c r="B251" s="200" t="str">
        <f>IF(C251="", "NO PRIORITY", IF(_xlfn.XLOOKUP(C251, Organizations!C:C, Organizations!B:B, "")="", "NO PRIORITY", _xlfn.XLOOKUP(C251, Organizations!C:C, Organizations!B:B, "NO ORG NAME")))</f>
        <v>C</v>
      </c>
      <c r="C251" s="204" t="s">
        <v>286</v>
      </c>
      <c r="D251" s="201" t="s">
        <v>4087</v>
      </c>
      <c r="E251" s="279">
        <v>45658</v>
      </c>
      <c r="F251" s="307">
        <f t="shared" si="3"/>
        <v>45656</v>
      </c>
      <c r="G251" s="193" t="s">
        <v>108</v>
      </c>
      <c r="H251" s="189" t="s">
        <v>7</v>
      </c>
      <c r="I251" s="194">
        <v>45636</v>
      </c>
      <c r="J251" s="207" t="s">
        <v>4088</v>
      </c>
      <c r="K251" s="202" t="s">
        <v>3906</v>
      </c>
      <c r="L251" s="198" t="s">
        <v>3906</v>
      </c>
      <c r="M251" s="209">
        <v>4</v>
      </c>
      <c r="N251" s="202" t="s">
        <v>150</v>
      </c>
      <c r="O251" s="204" t="s">
        <v>3965</v>
      </c>
      <c r="P251" s="203"/>
      <c r="Q251" s="174"/>
      <c r="R251" s="15"/>
      <c r="S251" s="1" t="str">
        <f>_xlfn.XLOOKUP(C251, Organizations!C250:C1207, Organizations!B250:B1207, "", 0)</f>
        <v/>
      </c>
    </row>
    <row r="252" spans="2:19" ht="30.2" hidden="1" customHeight="1">
      <c r="B252" s="200" t="str">
        <f>IF(C252="", "NO PRIORITY", IF(_xlfn.XLOOKUP(C252, Organizations!C:C, Organizations!B:B, "")="", "NO PRIORITY", _xlfn.XLOOKUP(C252, Organizations!C:C, Organizations!B:B, "NO ORG NAME")))</f>
        <v>A</v>
      </c>
      <c r="C252" s="204" t="s">
        <v>586</v>
      </c>
      <c r="D252" s="201" t="s">
        <v>4089</v>
      </c>
      <c r="E252" s="279">
        <v>45658</v>
      </c>
      <c r="F252" s="307">
        <f t="shared" si="3"/>
        <v>45656</v>
      </c>
      <c r="G252" s="193" t="s">
        <v>108</v>
      </c>
      <c r="H252" s="189" t="s">
        <v>7</v>
      </c>
      <c r="I252" s="194">
        <v>45657</v>
      </c>
      <c r="J252" s="207"/>
      <c r="K252" s="202" t="s">
        <v>96</v>
      </c>
      <c r="L252" s="198" t="s">
        <v>3906</v>
      </c>
      <c r="M252" s="209">
        <v>4</v>
      </c>
      <c r="N252" s="202" t="s">
        <v>141</v>
      </c>
      <c r="O252" s="204" t="s">
        <v>3953</v>
      </c>
      <c r="P252" s="203"/>
      <c r="Q252" s="174" t="s">
        <v>4090</v>
      </c>
      <c r="R252" s="15"/>
      <c r="S252" s="1" t="str">
        <f>_xlfn.XLOOKUP(C252, Organizations!C251:C1208, Organizations!B251:B1208, "", 0)</f>
        <v>A</v>
      </c>
    </row>
    <row r="253" spans="2:19" ht="30.2" hidden="1" customHeight="1">
      <c r="B253" s="200" t="str">
        <f>IF(C253="", "NO PRIORITY", IF(_xlfn.XLOOKUP(C253, Organizations!C:C, Organizations!B:B, "")="", "NO PRIORITY", _xlfn.XLOOKUP(C253, Organizations!C:C, Organizations!B:B, "NO ORG NAME")))</f>
        <v>NO PRIORITY</v>
      </c>
      <c r="C253" s="204" t="s">
        <v>807</v>
      </c>
      <c r="D253" s="201" t="s">
        <v>3987</v>
      </c>
      <c r="E253" s="279">
        <v>45658</v>
      </c>
      <c r="F253" s="307">
        <f t="shared" si="3"/>
        <v>45656</v>
      </c>
      <c r="G253" s="193" t="s">
        <v>3905</v>
      </c>
      <c r="H253" s="189" t="s">
        <v>7</v>
      </c>
      <c r="I253" s="194">
        <v>45609</v>
      </c>
      <c r="J253" s="207">
        <v>1</v>
      </c>
      <c r="K253" s="202" t="s">
        <v>96</v>
      </c>
      <c r="L253" s="198" t="s">
        <v>3906</v>
      </c>
      <c r="M253" s="209"/>
      <c r="N253" s="202" t="s">
        <v>161</v>
      </c>
      <c r="O253" s="204" t="s">
        <v>1195</v>
      </c>
      <c r="P253" s="203"/>
      <c r="Q253" s="174" t="s">
        <v>4091</v>
      </c>
      <c r="R253" s="15"/>
      <c r="S253" s="1">
        <f>_xlfn.XLOOKUP(C253, Organizations!C252:C1209, Organizations!B252:B1209, "", 0)</f>
        <v>0</v>
      </c>
    </row>
    <row r="254" spans="2:19" ht="30.2" hidden="1" customHeight="1">
      <c r="B254" s="200" t="str">
        <f>IF(C254="", "NO PRIORITY", IF(_xlfn.XLOOKUP(C254, Organizations!C:C, Organizations!B:B, "")="", "NO PRIORITY", _xlfn.XLOOKUP(C254, Organizations!C:C, Organizations!B:B, "NO ORG NAME")))</f>
        <v>D</v>
      </c>
      <c r="C254" s="204" t="s">
        <v>1377</v>
      </c>
      <c r="D254" s="201" t="s">
        <v>4092</v>
      </c>
      <c r="E254" s="279">
        <v>45658</v>
      </c>
      <c r="F254" s="307">
        <f t="shared" si="3"/>
        <v>45656</v>
      </c>
      <c r="G254" s="193" t="s">
        <v>108</v>
      </c>
      <c r="H254" s="189" t="s">
        <v>7</v>
      </c>
      <c r="I254" s="194">
        <v>45658</v>
      </c>
      <c r="J254" s="207">
        <v>0.8</v>
      </c>
      <c r="K254" s="202" t="s">
        <v>3912</v>
      </c>
      <c r="L254" s="198" t="s">
        <v>3906</v>
      </c>
      <c r="M254" s="209">
        <v>30</v>
      </c>
      <c r="N254" s="202" t="s">
        <v>138</v>
      </c>
      <c r="O254" s="204" t="s">
        <v>1195</v>
      </c>
      <c r="P254" s="203"/>
      <c r="Q254" s="174" t="s">
        <v>4093</v>
      </c>
      <c r="R254" s="15"/>
      <c r="S254" s="1" t="str">
        <f>_xlfn.XLOOKUP(C254, Organizations!C253:C1210, Organizations!B253:B1210, "", 0)</f>
        <v>D</v>
      </c>
    </row>
    <row r="255" spans="2:19" ht="30.2" hidden="1" customHeight="1">
      <c r="B255" s="200" t="str">
        <f>IF(C255="", "NO PRIORITY", IF(_xlfn.XLOOKUP(C255, Organizations!C:C, Organizations!B:B, "")="", "NO PRIORITY", _xlfn.XLOOKUP(C255, Organizations!C:C, Organizations!B:B, "NO ORG NAME")))</f>
        <v>A</v>
      </c>
      <c r="C255" s="204" t="s">
        <v>1404</v>
      </c>
      <c r="D255" s="201" t="s">
        <v>4092</v>
      </c>
      <c r="E255" s="279">
        <v>45658</v>
      </c>
      <c r="F255" s="307">
        <f t="shared" si="3"/>
        <v>45656</v>
      </c>
      <c r="G255" s="193" t="s">
        <v>108</v>
      </c>
      <c r="H255" s="189" t="s">
        <v>7</v>
      </c>
      <c r="I255" s="194">
        <v>45658</v>
      </c>
      <c r="J255" s="207">
        <v>0.8</v>
      </c>
      <c r="K255" s="202" t="s">
        <v>3912</v>
      </c>
      <c r="L255" s="198" t="s">
        <v>3906</v>
      </c>
      <c r="M255" s="209">
        <v>30</v>
      </c>
      <c r="N255" s="202" t="s">
        <v>138</v>
      </c>
      <c r="O255" s="204" t="s">
        <v>1436</v>
      </c>
      <c r="P255" s="203"/>
      <c r="Q255" s="174"/>
      <c r="R255" s="15"/>
      <c r="S255" s="1" t="str">
        <f>_xlfn.XLOOKUP(C255, Organizations!C254:C1211, Organizations!B254:B1211, "", 0)</f>
        <v>A</v>
      </c>
    </row>
    <row r="256" spans="2:19" ht="30.2" hidden="1" customHeight="1">
      <c r="B256" s="200" t="str">
        <f>IF(C256="", "NO PRIORITY", IF(_xlfn.XLOOKUP(C256, Organizations!C:C, Organizations!B:B, "")="", "NO PRIORITY", _xlfn.XLOOKUP(C256, Organizations!C:C, Organizations!B:B, "NO ORG NAME")))</f>
        <v>A</v>
      </c>
      <c r="C256" s="204" t="s">
        <v>1659</v>
      </c>
      <c r="D256" s="201" t="s">
        <v>4094</v>
      </c>
      <c r="E256" s="279">
        <v>45658</v>
      </c>
      <c r="F256" s="307">
        <f t="shared" si="3"/>
        <v>45656</v>
      </c>
      <c r="G256" s="193" t="s">
        <v>108</v>
      </c>
      <c r="H256" s="189" t="s">
        <v>7</v>
      </c>
      <c r="I256" s="194"/>
      <c r="J256" s="207"/>
      <c r="K256" s="202" t="s">
        <v>3918</v>
      </c>
      <c r="L256" s="198" t="s">
        <v>3977</v>
      </c>
      <c r="M256" s="209">
        <v>2</v>
      </c>
      <c r="N256" s="202" t="s">
        <v>141</v>
      </c>
      <c r="O256" s="204" t="s">
        <v>3953</v>
      </c>
      <c r="P256" s="203"/>
      <c r="Q256" s="174" t="s">
        <v>4095</v>
      </c>
      <c r="R256" s="15"/>
      <c r="S256" s="1" t="str">
        <f>_xlfn.XLOOKUP(C256, Organizations!C255:C1212, Organizations!B255:B1212, "", 0)</f>
        <v>A</v>
      </c>
    </row>
    <row r="257" spans="2:19" ht="30.2" hidden="1" customHeight="1">
      <c r="B257" s="200" t="str">
        <f>IF(C257="", "NO PRIORITY", IF(_xlfn.XLOOKUP(C257, Organizations!C:C, Organizations!B:B, "")="", "NO PRIORITY", _xlfn.XLOOKUP(C257, Organizations!C:C, Organizations!B:B, "NO ORG NAME")))</f>
        <v>B</v>
      </c>
      <c r="C257" s="204" t="s">
        <v>1741</v>
      </c>
      <c r="D257" s="201" t="s">
        <v>3918</v>
      </c>
      <c r="E257" s="279">
        <v>45658</v>
      </c>
      <c r="F257" s="307">
        <f t="shared" si="3"/>
        <v>45656</v>
      </c>
      <c r="G257" s="193" t="s">
        <v>108</v>
      </c>
      <c r="H257" s="189" t="s">
        <v>7</v>
      </c>
      <c r="I257" s="194">
        <v>45716</v>
      </c>
      <c r="J257" s="207">
        <v>0.5</v>
      </c>
      <c r="K257" s="202" t="s">
        <v>3918</v>
      </c>
      <c r="L257" s="198" t="s">
        <v>102</v>
      </c>
      <c r="M257" s="209" t="s">
        <v>3973</v>
      </c>
      <c r="N257" s="202" t="s">
        <v>141</v>
      </c>
      <c r="O257" s="204" t="s">
        <v>3962</v>
      </c>
      <c r="P257" s="203"/>
      <c r="Q257" s="174" t="s">
        <v>4096</v>
      </c>
      <c r="R257" s="15"/>
      <c r="S257" s="1" t="str">
        <f>_xlfn.XLOOKUP(C257, Organizations!C256:C1213, Organizations!B256:B1213, "", 0)</f>
        <v>B</v>
      </c>
    </row>
    <row r="258" spans="2:19" ht="30.2" hidden="1" customHeight="1">
      <c r="B258" s="200" t="str">
        <f>IF(C258="", "NO PRIORITY", IF(_xlfn.XLOOKUP(C258, Organizations!C:C, Organizations!B:B, "")="", "NO PRIORITY", _xlfn.XLOOKUP(C258, Organizations!C:C, Organizations!B:B, "NO ORG NAME")))</f>
        <v>A</v>
      </c>
      <c r="C258" s="204" t="s">
        <v>1779</v>
      </c>
      <c r="D258" s="201" t="s">
        <v>4071</v>
      </c>
      <c r="E258" s="279">
        <v>45688</v>
      </c>
      <c r="F258" s="307">
        <f t="shared" si="3"/>
        <v>45684</v>
      </c>
      <c r="G258" s="193" t="s">
        <v>108</v>
      </c>
      <c r="H258" s="189" t="s">
        <v>7</v>
      </c>
      <c r="I258" s="194">
        <v>45703</v>
      </c>
      <c r="J258" s="207">
        <v>0.8</v>
      </c>
      <c r="K258" s="202" t="s">
        <v>3918</v>
      </c>
      <c r="L258" s="198" t="s">
        <v>3957</v>
      </c>
      <c r="M258" s="209"/>
      <c r="N258" s="202" t="s">
        <v>138</v>
      </c>
      <c r="O258" s="204"/>
      <c r="P258" s="203"/>
      <c r="Q258" s="174"/>
      <c r="R258" s="15"/>
      <c r="S258" s="1" t="str">
        <f>_xlfn.XLOOKUP(C258, Organizations!C257:C1214, Organizations!B257:B1214, "", 0)</f>
        <v>A</v>
      </c>
    </row>
    <row r="259" spans="2:19" ht="30.2" hidden="1" customHeight="1">
      <c r="B259" s="200" t="str">
        <f>IF(C259="", "NO PRIORITY", IF(_xlfn.XLOOKUP(C259, Organizations!C:C, Organizations!B:B, "")="", "NO PRIORITY", _xlfn.XLOOKUP(C259, Organizations!C:C, Organizations!B:B, "NO ORG NAME")))</f>
        <v>A</v>
      </c>
      <c r="C259" s="204" t="s">
        <v>1890</v>
      </c>
      <c r="D259" s="201" t="s">
        <v>4097</v>
      </c>
      <c r="E259" s="279">
        <v>45658</v>
      </c>
      <c r="F259" s="307">
        <f t="shared" si="3"/>
        <v>45656</v>
      </c>
      <c r="G259" s="193" t="s">
        <v>108</v>
      </c>
      <c r="H259" s="189" t="s">
        <v>7</v>
      </c>
      <c r="I259" s="194">
        <v>45641</v>
      </c>
      <c r="J259" s="207">
        <v>0.55000000000000004</v>
      </c>
      <c r="K259" s="202" t="s">
        <v>3906</v>
      </c>
      <c r="L259" s="198" t="s">
        <v>3906</v>
      </c>
      <c r="M259" s="209">
        <v>12</v>
      </c>
      <c r="N259" s="202" t="s">
        <v>138</v>
      </c>
      <c r="O259" s="204" t="s">
        <v>1195</v>
      </c>
      <c r="P259" s="203"/>
      <c r="Q259" s="174" t="s">
        <v>4098</v>
      </c>
      <c r="R259" s="15"/>
      <c r="S259" s="1" t="str">
        <f>_xlfn.XLOOKUP(C259, Organizations!C258:C1215, Organizations!B258:B1215, "", 0)</f>
        <v>A</v>
      </c>
    </row>
    <row r="260" spans="2:19" ht="30.2" hidden="1" customHeight="1">
      <c r="B260" s="200" t="str">
        <f>IF(C260="", "NO PRIORITY", IF(_xlfn.XLOOKUP(C260, Organizations!C:C, Organizations!B:B, "")="", "NO PRIORITY", _xlfn.XLOOKUP(C260, Organizations!C:C, Organizations!B:B, "NO ORG NAME")))</f>
        <v>A</v>
      </c>
      <c r="C260" s="204" t="s">
        <v>853</v>
      </c>
      <c r="D260" s="201" t="s">
        <v>4099</v>
      </c>
      <c r="E260" s="279">
        <v>45724</v>
      </c>
      <c r="F260" s="307">
        <f t="shared" si="3"/>
        <v>45719</v>
      </c>
      <c r="G260" s="193" t="s">
        <v>108</v>
      </c>
      <c r="H260" s="189" t="s">
        <v>8</v>
      </c>
      <c r="I260" s="194">
        <v>45724</v>
      </c>
      <c r="J260" s="207">
        <v>0.65</v>
      </c>
      <c r="K260" s="202" t="s">
        <v>3915</v>
      </c>
      <c r="L260" s="198" t="s">
        <v>3916</v>
      </c>
      <c r="M260" s="209"/>
      <c r="N260" s="202" t="s">
        <v>138</v>
      </c>
      <c r="O260" s="204"/>
      <c r="P260" s="203"/>
      <c r="Q260" s="174"/>
      <c r="R260" s="15"/>
      <c r="S260" s="1" t="str">
        <f>_xlfn.XLOOKUP(C260, Organizations!C259:C1216, Organizations!B259:B1216, "", 0)</f>
        <v>A</v>
      </c>
    </row>
    <row r="261" spans="2:19" ht="30.2" hidden="1" customHeight="1">
      <c r="B261" s="200" t="str">
        <f>IF(C261="", "NO PRIORITY", IF(_xlfn.XLOOKUP(C261, Organizations!C:C, Organizations!B:B, "")="", "NO PRIORITY", _xlfn.XLOOKUP(C261, Organizations!C:C, Organizations!B:B, "NO ORG NAME")))</f>
        <v>NO PRIORITY</v>
      </c>
      <c r="C261" s="204" t="s">
        <v>2615</v>
      </c>
      <c r="D261" s="201" t="s">
        <v>4022</v>
      </c>
      <c r="E261" s="279">
        <v>45724</v>
      </c>
      <c r="F261" s="307">
        <f t="shared" ref="F261:F324" si="4">IF(ISBLANK(E261),"",E261-WEEKDAY(E261)+2)</f>
        <v>45719</v>
      </c>
      <c r="G261" s="193" t="s">
        <v>108</v>
      </c>
      <c r="H261" s="189" t="s">
        <v>9</v>
      </c>
      <c r="I261" s="194">
        <v>45744</v>
      </c>
      <c r="J261" s="207">
        <v>0.9</v>
      </c>
      <c r="K261" s="202" t="s">
        <v>3993</v>
      </c>
      <c r="L261" s="198" t="s">
        <v>3994</v>
      </c>
      <c r="M261" s="209"/>
      <c r="N261" s="202" t="s">
        <v>141</v>
      </c>
      <c r="O261" s="204"/>
      <c r="P261" s="203"/>
      <c r="Q261" s="174"/>
      <c r="R261" s="15"/>
      <c r="S261" s="1" t="str">
        <f>_xlfn.XLOOKUP(C261, Organizations!C260:C1217, Organizations!B260:B1217, "", 0)</f>
        <v/>
      </c>
    </row>
    <row r="262" spans="2:19" ht="30.2" hidden="1" customHeight="1">
      <c r="B262" s="200" t="str">
        <f>IF(C262="", "NO PRIORITY", IF(_xlfn.XLOOKUP(C262, Organizations!C:C, Organizations!B:B, "")="", "NO PRIORITY", _xlfn.XLOOKUP(C262, Organizations!C:C, Organizations!B:B, "NO ORG NAME")))</f>
        <v>B</v>
      </c>
      <c r="C262" s="204" t="s">
        <v>1930</v>
      </c>
      <c r="D262" s="201" t="s">
        <v>3958</v>
      </c>
      <c r="E262" s="279">
        <v>45769</v>
      </c>
      <c r="F262" s="307">
        <f t="shared" si="4"/>
        <v>45768</v>
      </c>
      <c r="G262" s="193"/>
      <c r="H262" s="189" t="s">
        <v>9</v>
      </c>
      <c r="I262" s="194">
        <v>45786</v>
      </c>
      <c r="J262" s="207">
        <v>0.75</v>
      </c>
      <c r="K262" s="202" t="s">
        <v>3959</v>
      </c>
      <c r="L262" s="198"/>
      <c r="M262" s="209"/>
      <c r="N262" s="202" t="s">
        <v>141</v>
      </c>
      <c r="O262" s="204"/>
      <c r="P262" s="203"/>
      <c r="Q262" s="174" t="s">
        <v>4100</v>
      </c>
      <c r="R262" s="15"/>
      <c r="S262" s="1" t="str">
        <f>_xlfn.XLOOKUP(C262, Organizations!C261:C1218, Organizations!B261:B1218, "", 0)</f>
        <v/>
      </c>
    </row>
    <row r="263" spans="2:19" ht="30.2" hidden="1" customHeight="1">
      <c r="B263" s="200" t="str">
        <f>IF(C263="", "NO PRIORITY", IF(_xlfn.XLOOKUP(C263, Organizations!C:C, Organizations!B:B, "")="", "NO PRIORITY", _xlfn.XLOOKUP(C263, Organizations!C:C, Organizations!B:B, "NO ORG NAME")))</f>
        <v>A</v>
      </c>
      <c r="C263" s="204" t="s">
        <v>1963</v>
      </c>
      <c r="D263" s="201" t="s">
        <v>4101</v>
      </c>
      <c r="E263" s="279">
        <v>45769</v>
      </c>
      <c r="F263" s="307">
        <f t="shared" si="4"/>
        <v>45768</v>
      </c>
      <c r="G263" s="193" t="s">
        <v>108</v>
      </c>
      <c r="H263" s="192" t="s">
        <v>5</v>
      </c>
      <c r="I263" s="194"/>
      <c r="J263" s="207"/>
      <c r="K263" s="202" t="s">
        <v>4101</v>
      </c>
      <c r="L263" s="198"/>
      <c r="M263" s="209"/>
      <c r="N263" s="202"/>
      <c r="O263" s="204"/>
      <c r="P263" s="203"/>
      <c r="Q263" s="174"/>
      <c r="R263" s="15"/>
      <c r="S263" s="1" t="str">
        <f>_xlfn.XLOOKUP(C263, Organizations!C262:C1219, Organizations!B262:B1219, "", 0)</f>
        <v/>
      </c>
    </row>
    <row r="264" spans="2:19" ht="30.2" hidden="1" customHeight="1">
      <c r="B264" s="200" t="str">
        <f>IF(C264="", "NO PRIORITY", IF(_xlfn.XLOOKUP(C264, Organizations!C:C, Organizations!B:B, "")="", "NO PRIORITY", _xlfn.XLOOKUP(C264, Organizations!C:C, Organizations!B:B, "NO ORG NAME")))</f>
        <v>D</v>
      </c>
      <c r="C264" s="204" t="s">
        <v>158</v>
      </c>
      <c r="D264" s="201" t="s">
        <v>3904</v>
      </c>
      <c r="E264" s="279">
        <v>45658</v>
      </c>
      <c r="F264" s="307">
        <f t="shared" si="4"/>
        <v>45656</v>
      </c>
      <c r="G264" s="193" t="s">
        <v>3905</v>
      </c>
      <c r="H264" s="192" t="s">
        <v>5</v>
      </c>
      <c r="I264" s="194">
        <v>45550</v>
      </c>
      <c r="J264" s="207">
        <v>1</v>
      </c>
      <c r="K264" s="202" t="s">
        <v>96</v>
      </c>
      <c r="L264" s="198" t="s">
        <v>3978</v>
      </c>
      <c r="M264" s="209"/>
      <c r="N264" s="202" t="s">
        <v>161</v>
      </c>
      <c r="O264" s="204" t="s">
        <v>1195</v>
      </c>
      <c r="P264" s="203"/>
      <c r="Q264" s="394" t="s">
        <v>3907</v>
      </c>
      <c r="R264" s="15"/>
      <c r="S264" s="1" t="str">
        <f>_xlfn.XLOOKUP(C264, Organizations!C263:C1220, Organizations!B263:B1220, "", 0)</f>
        <v/>
      </c>
    </row>
    <row r="265" spans="2:19" ht="30.2" hidden="1" customHeight="1">
      <c r="B265" s="200" t="str">
        <f>IF(C265="", "NO PRIORITY", IF(_xlfn.XLOOKUP(C265, Organizations!C:C, Organizations!B:B, "")="", "NO PRIORITY", _xlfn.XLOOKUP(C265, Organizations!C:C, Organizations!B:B, "NO ORG NAME")))</f>
        <v>NO PRIORITY</v>
      </c>
      <c r="C265" s="204" t="s">
        <v>278</v>
      </c>
      <c r="D265" s="201" t="s">
        <v>4102</v>
      </c>
      <c r="E265" s="279">
        <v>45669</v>
      </c>
      <c r="F265" s="307">
        <f t="shared" si="4"/>
        <v>45670</v>
      </c>
      <c r="G265" s="193" t="s">
        <v>108</v>
      </c>
      <c r="H265" s="192" t="s">
        <v>5</v>
      </c>
      <c r="I265" s="194" t="s">
        <v>138</v>
      </c>
      <c r="J265" s="207" t="s">
        <v>1195</v>
      </c>
      <c r="K265" s="202" t="s">
        <v>3927</v>
      </c>
      <c r="L265" s="198" t="s">
        <v>3928</v>
      </c>
      <c r="M265" s="209"/>
      <c r="N265" s="202" t="s">
        <v>138</v>
      </c>
      <c r="O265" s="204"/>
      <c r="P265" s="203"/>
      <c r="Q265" s="174" t="s">
        <v>4103</v>
      </c>
      <c r="R265" s="15"/>
      <c r="S265" s="1" t="str">
        <f>_xlfn.XLOOKUP(C265, Organizations!C264:C1221, Organizations!B264:B1221, "", 0)</f>
        <v/>
      </c>
    </row>
    <row r="266" spans="2:19" ht="30.2" hidden="1" customHeight="1">
      <c r="B266" s="200" t="str">
        <f>IF(C266="", "NO PRIORITY", IF(_xlfn.XLOOKUP(C266, Organizations!C:C, Organizations!B:B, "")="", "NO PRIORITY", _xlfn.XLOOKUP(C266, Organizations!C:C, Organizations!B:B, "NO ORG NAME")))</f>
        <v>B</v>
      </c>
      <c r="C266" s="204" t="s">
        <v>370</v>
      </c>
      <c r="D266" s="201" t="s">
        <v>2257</v>
      </c>
      <c r="E266" s="279">
        <v>45658</v>
      </c>
      <c r="F266" s="307">
        <f t="shared" si="4"/>
        <v>45656</v>
      </c>
      <c r="G266" s="193" t="s">
        <v>108</v>
      </c>
      <c r="H266" s="192" t="s">
        <v>5</v>
      </c>
      <c r="I266" s="194">
        <v>45809</v>
      </c>
      <c r="J266" s="207">
        <v>0.25</v>
      </c>
      <c r="K266" s="202" t="s">
        <v>3915</v>
      </c>
      <c r="L266" s="198" t="s">
        <v>3925</v>
      </c>
      <c r="M266" s="209"/>
      <c r="N266" s="202" t="s">
        <v>138</v>
      </c>
      <c r="O266" s="204" t="s">
        <v>1195</v>
      </c>
      <c r="P266" s="203"/>
      <c r="Q266" s="174" t="s">
        <v>4104</v>
      </c>
      <c r="R266" s="15"/>
      <c r="S266" s="1" t="str">
        <f>_xlfn.XLOOKUP(C266, Organizations!C265:C1222, Organizations!B265:B1222, "", 0)</f>
        <v/>
      </c>
    </row>
    <row r="267" spans="2:19" ht="30.2" hidden="1" customHeight="1">
      <c r="B267" s="200" t="str">
        <f>IF(C267="", "NO PRIORITY", IF(_xlfn.XLOOKUP(C267, Organizations!C:C, Organizations!B:B, "")="", "NO PRIORITY", _xlfn.XLOOKUP(C267, Organizations!C:C, Organizations!B:B, "NO ORG NAME")))</f>
        <v>A</v>
      </c>
      <c r="C267" s="204" t="s">
        <v>465</v>
      </c>
      <c r="D267" s="201" t="s">
        <v>4102</v>
      </c>
      <c r="E267" s="279">
        <v>45670</v>
      </c>
      <c r="F267" s="307">
        <f t="shared" si="4"/>
        <v>45670</v>
      </c>
      <c r="G267" s="193" t="s">
        <v>108</v>
      </c>
      <c r="H267" s="192" t="s">
        <v>5</v>
      </c>
      <c r="I267" s="194" t="s">
        <v>4105</v>
      </c>
      <c r="J267" s="207" t="s">
        <v>1195</v>
      </c>
      <c r="K267" s="202" t="s">
        <v>3927</v>
      </c>
      <c r="L267" s="198" t="s">
        <v>3928</v>
      </c>
      <c r="M267" s="209"/>
      <c r="N267" s="202" t="s">
        <v>138</v>
      </c>
      <c r="O267" s="204"/>
      <c r="P267" s="203"/>
      <c r="Q267" s="174"/>
      <c r="R267" s="15"/>
      <c r="S267" s="1" t="str">
        <f>_xlfn.XLOOKUP(C267, Organizations!C266:C1223, Organizations!B266:B1223, "", 0)</f>
        <v/>
      </c>
    </row>
    <row r="268" spans="2:19" ht="30.2" hidden="1" customHeight="1">
      <c r="B268" s="200" t="str">
        <f>IF(C268="", "NO PRIORITY", IF(_xlfn.XLOOKUP(C268, Organizations!C:C, Organizations!B:B, "")="", "NO PRIORITY", _xlfn.XLOOKUP(C268, Organizations!C:C, Organizations!B:B, "NO ORG NAME")))</f>
        <v>NO PRIORITY</v>
      </c>
      <c r="C268" s="204" t="s">
        <v>590</v>
      </c>
      <c r="D268" s="201" t="s">
        <v>3964</v>
      </c>
      <c r="E268" s="279">
        <v>45673</v>
      </c>
      <c r="F268" s="307">
        <f t="shared" si="4"/>
        <v>45670</v>
      </c>
      <c r="G268" s="193" t="s">
        <v>108</v>
      </c>
      <c r="H268" s="192" t="s">
        <v>5</v>
      </c>
      <c r="I268" s="194">
        <v>45705</v>
      </c>
      <c r="J268" s="207">
        <v>0.2</v>
      </c>
      <c r="K268" s="202" t="s">
        <v>3918</v>
      </c>
      <c r="L268" s="198" t="s">
        <v>3957</v>
      </c>
      <c r="M268" s="209"/>
      <c r="N268" s="202" t="s">
        <v>166</v>
      </c>
      <c r="O268" s="204" t="s">
        <v>4106</v>
      </c>
      <c r="P268" s="203"/>
      <c r="Q268" s="174"/>
      <c r="R268" s="15"/>
      <c r="S268" s="1">
        <f>_xlfn.XLOOKUP(C268, Organizations!C267:C1224, Organizations!B267:B1224, "", 0)</f>
        <v>0</v>
      </c>
    </row>
    <row r="269" spans="2:19" ht="30.2" hidden="1" customHeight="1">
      <c r="B269" s="200" t="str">
        <f>IF(C269="", "NO PRIORITY", IF(_xlfn.XLOOKUP(C269, Organizations!C:C, Organizations!B:B, "")="", "NO PRIORITY", _xlfn.XLOOKUP(C269, Organizations!C:C, Organizations!B:B, "NO ORG NAME")))</f>
        <v>NO PRIORITY</v>
      </c>
      <c r="C269" s="204" t="s">
        <v>590</v>
      </c>
      <c r="D269" s="201" t="s">
        <v>4009</v>
      </c>
      <c r="E269" s="279">
        <v>45673</v>
      </c>
      <c r="F269" s="307">
        <f t="shared" si="4"/>
        <v>45670</v>
      </c>
      <c r="G269" s="193" t="s">
        <v>108</v>
      </c>
      <c r="H269" s="192" t="s">
        <v>5</v>
      </c>
      <c r="I269" s="194">
        <v>45705</v>
      </c>
      <c r="J269" s="207">
        <v>0.2</v>
      </c>
      <c r="K269" s="202" t="s">
        <v>3927</v>
      </c>
      <c r="L269" s="198" t="s">
        <v>3928</v>
      </c>
      <c r="M269" s="209"/>
      <c r="N269" s="202" t="s">
        <v>166</v>
      </c>
      <c r="O269" s="204" t="s">
        <v>4106</v>
      </c>
      <c r="P269" s="203"/>
      <c r="Q269" s="174"/>
      <c r="R269" s="15"/>
      <c r="S269" s="1">
        <f>_xlfn.XLOOKUP(C269, Organizations!C268:C1225, Organizations!B268:B1225, "", 0)</f>
        <v>0</v>
      </c>
    </row>
    <row r="270" spans="2:19" ht="30.2" hidden="1" customHeight="1">
      <c r="B270" s="200" t="str">
        <f>IF(C270="", "NO PRIORITY", IF(_xlfn.XLOOKUP(C270, Organizations!C:C, Organizations!B:B, "")="", "NO PRIORITY", _xlfn.XLOOKUP(C270, Organizations!C:C, Organizations!B:B, "NO ORG NAME")))</f>
        <v>A</v>
      </c>
      <c r="C270" s="204" t="s">
        <v>634</v>
      </c>
      <c r="D270" s="201" t="s">
        <v>4102</v>
      </c>
      <c r="E270" s="279">
        <v>45669</v>
      </c>
      <c r="F270" s="307">
        <f t="shared" si="4"/>
        <v>45670</v>
      </c>
      <c r="G270" s="193" t="s">
        <v>108</v>
      </c>
      <c r="H270" s="192" t="s">
        <v>5</v>
      </c>
      <c r="I270" s="194" t="s">
        <v>138</v>
      </c>
      <c r="J270" s="207" t="s">
        <v>1195</v>
      </c>
      <c r="K270" s="202" t="s">
        <v>3927</v>
      </c>
      <c r="L270" s="198" t="s">
        <v>3928</v>
      </c>
      <c r="M270" s="209"/>
      <c r="N270" s="202" t="s">
        <v>138</v>
      </c>
      <c r="O270" s="204"/>
      <c r="P270" s="203"/>
      <c r="Q270" s="174"/>
      <c r="R270" s="15"/>
      <c r="S270" s="1" t="str">
        <f>_xlfn.XLOOKUP(C270, Organizations!C269:C1226, Organizations!B269:B1226, "", 0)</f>
        <v>A</v>
      </c>
    </row>
    <row r="271" spans="2:19" ht="30.2" hidden="1" customHeight="1">
      <c r="B271" s="200" t="str">
        <f>IF(C271="", "NO PRIORITY", IF(_xlfn.XLOOKUP(C271, Organizations!C:C, Organizations!B:B, "")="", "NO PRIORITY", _xlfn.XLOOKUP(C271, Organizations!C:C, Organizations!B:B, "NO ORG NAME")))</f>
        <v>NO PRIORITY</v>
      </c>
      <c r="C271" s="204" t="s">
        <v>786</v>
      </c>
      <c r="D271" s="201" t="s">
        <v>3915</v>
      </c>
      <c r="E271" s="279">
        <v>45658</v>
      </c>
      <c r="F271" s="307">
        <f t="shared" si="4"/>
        <v>45656</v>
      </c>
      <c r="G271" s="193" t="s">
        <v>108</v>
      </c>
      <c r="H271" s="192" t="s">
        <v>5</v>
      </c>
      <c r="I271" s="194">
        <v>45654</v>
      </c>
      <c r="J271" s="207">
        <v>0.25</v>
      </c>
      <c r="K271" s="202" t="s">
        <v>3915</v>
      </c>
      <c r="L271" s="198" t="s">
        <v>3925</v>
      </c>
      <c r="M271" s="209"/>
      <c r="N271" s="202" t="s">
        <v>150</v>
      </c>
      <c r="O271" s="204" t="s">
        <v>3953</v>
      </c>
      <c r="P271" s="203"/>
      <c r="Q271" s="174"/>
      <c r="R271" s="15"/>
      <c r="S271" s="1">
        <f>_xlfn.XLOOKUP(C271, Organizations!C270:C1227, Organizations!B270:B1227, "", 0)</f>
        <v>0</v>
      </c>
    </row>
    <row r="272" spans="2:19" ht="30.2" hidden="1" customHeight="1">
      <c r="B272" s="200" t="str">
        <f>IF(C272="", "NO PRIORITY", IF(_xlfn.XLOOKUP(C272, Organizations!C:C, Organizations!B:B, "")="", "NO PRIORITY", _xlfn.XLOOKUP(C272, Organizations!C:C, Organizations!B:B, "NO ORG NAME")))</f>
        <v>A</v>
      </c>
      <c r="C272" s="204" t="s">
        <v>853</v>
      </c>
      <c r="D272" s="201" t="s">
        <v>3980</v>
      </c>
      <c r="E272" s="279">
        <v>45658</v>
      </c>
      <c r="F272" s="307">
        <f t="shared" si="4"/>
        <v>45656</v>
      </c>
      <c r="G272" s="193" t="s">
        <v>108</v>
      </c>
      <c r="H272" s="192" t="s">
        <v>5</v>
      </c>
      <c r="I272" s="194">
        <v>45660</v>
      </c>
      <c r="J272" s="207">
        <v>0.6</v>
      </c>
      <c r="K272" s="202" t="s">
        <v>96</v>
      </c>
      <c r="L272" s="198" t="s">
        <v>3906</v>
      </c>
      <c r="M272" s="209">
        <v>3</v>
      </c>
      <c r="N272" s="202" t="s">
        <v>138</v>
      </c>
      <c r="O272" s="204" t="s">
        <v>3990</v>
      </c>
      <c r="P272" s="203"/>
      <c r="Q272" s="174" t="s">
        <v>4107</v>
      </c>
      <c r="R272" s="15"/>
      <c r="S272" s="1" t="str">
        <f>_xlfn.XLOOKUP(C272, Organizations!C271:C1228, Organizations!B271:B1228, "", 0)</f>
        <v>A</v>
      </c>
    </row>
    <row r="273" spans="2:19" ht="30.2" hidden="1" customHeight="1">
      <c r="B273" s="200" t="str">
        <f>IF(C273="", "NO PRIORITY", IF(_xlfn.XLOOKUP(C273, Organizations!C:C, Organizations!B:B, "")="", "NO PRIORITY", _xlfn.XLOOKUP(C273, Organizations!C:C, Organizations!B:B, "NO ORG NAME")))</f>
        <v>A</v>
      </c>
      <c r="C273" s="204" t="s">
        <v>853</v>
      </c>
      <c r="D273" s="201" t="s">
        <v>3142</v>
      </c>
      <c r="E273" s="279">
        <v>45664</v>
      </c>
      <c r="F273" s="307">
        <f t="shared" si="4"/>
        <v>45663</v>
      </c>
      <c r="G273" s="193" t="s">
        <v>108</v>
      </c>
      <c r="H273" s="192" t="s">
        <v>5</v>
      </c>
      <c r="I273" s="194">
        <v>45809</v>
      </c>
      <c r="J273" s="207">
        <v>0.25</v>
      </c>
      <c r="K273" s="202" t="s">
        <v>3927</v>
      </c>
      <c r="L273" s="198" t="s">
        <v>3928</v>
      </c>
      <c r="M273" s="209"/>
      <c r="N273" s="202" t="s">
        <v>138</v>
      </c>
      <c r="O273" s="204" t="s">
        <v>1195</v>
      </c>
      <c r="P273" s="203"/>
      <c r="Q273" s="174"/>
      <c r="R273" s="15"/>
      <c r="S273" s="1" t="str">
        <f>_xlfn.XLOOKUP(C273, Organizations!C272:C1229, Organizations!B272:B1229, "", 0)</f>
        <v>A</v>
      </c>
    </row>
    <row r="274" spans="2:19" ht="30.2" hidden="1" customHeight="1">
      <c r="B274" s="200" t="str">
        <f>IF(C274="", "NO PRIORITY", IF(_xlfn.XLOOKUP(C274, Organizations!C:C, Organizations!B:B, "")="", "NO PRIORITY", _xlfn.XLOOKUP(C274, Organizations!C:C, Organizations!B:B, "NO ORG NAME")))</f>
        <v>A</v>
      </c>
      <c r="C274" s="204" t="s">
        <v>853</v>
      </c>
      <c r="D274" s="201" t="s">
        <v>3142</v>
      </c>
      <c r="E274" s="279">
        <v>45664</v>
      </c>
      <c r="F274" s="307">
        <f t="shared" si="4"/>
        <v>45663</v>
      </c>
      <c r="G274" s="193" t="s">
        <v>108</v>
      </c>
      <c r="H274" s="192" t="s">
        <v>5</v>
      </c>
      <c r="I274" s="194">
        <v>45809</v>
      </c>
      <c r="J274" s="207">
        <v>0.25</v>
      </c>
      <c r="K274" s="202" t="s">
        <v>3927</v>
      </c>
      <c r="L274" s="198" t="s">
        <v>3928</v>
      </c>
      <c r="M274" s="209"/>
      <c r="N274" s="202" t="s">
        <v>138</v>
      </c>
      <c r="O274" s="204" t="s">
        <v>1195</v>
      </c>
      <c r="P274" s="203"/>
      <c r="Q274" s="174"/>
      <c r="R274" s="15"/>
      <c r="S274" s="1" t="str">
        <f>_xlfn.XLOOKUP(C274, Organizations!C273:C1230, Organizations!B273:B1230, "", 0)</f>
        <v>A</v>
      </c>
    </row>
    <row r="275" spans="2:19" ht="30.2" hidden="1" customHeight="1">
      <c r="B275" s="200" t="str">
        <f>IF(C275="", "NO PRIORITY", IF(_xlfn.XLOOKUP(C275, Organizations!C:C, Organizations!B:B, "")="", "NO PRIORITY", _xlfn.XLOOKUP(C275, Organizations!C:C, Organizations!B:B, "NO ORG NAME")))</f>
        <v>A</v>
      </c>
      <c r="C275" s="204" t="s">
        <v>853</v>
      </c>
      <c r="D275" s="201" t="s">
        <v>3142</v>
      </c>
      <c r="E275" s="279">
        <v>45664</v>
      </c>
      <c r="F275" s="307">
        <f t="shared" si="4"/>
        <v>45663</v>
      </c>
      <c r="G275" s="193" t="s">
        <v>108</v>
      </c>
      <c r="H275" s="192" t="s">
        <v>5</v>
      </c>
      <c r="I275" s="194">
        <v>45809</v>
      </c>
      <c r="J275" s="207">
        <v>0.25</v>
      </c>
      <c r="K275" s="202" t="s">
        <v>3927</v>
      </c>
      <c r="L275" s="198" t="s">
        <v>3928</v>
      </c>
      <c r="M275" s="209"/>
      <c r="N275" s="202" t="s">
        <v>138</v>
      </c>
      <c r="O275" s="204" t="s">
        <v>1195</v>
      </c>
      <c r="P275" s="203"/>
      <c r="Q275" s="174"/>
      <c r="R275" s="15"/>
      <c r="S275" s="1" t="str">
        <f>_xlfn.XLOOKUP(C275, Organizations!C274:C1231, Organizations!B274:B1231, "", 0)</f>
        <v>A</v>
      </c>
    </row>
    <row r="276" spans="2:19" ht="30.2" hidden="1" customHeight="1">
      <c r="B276" s="200" t="str">
        <f>IF(C276="", "NO PRIORITY", IF(_xlfn.XLOOKUP(C276, Organizations!C:C, Organizations!B:B, "")="", "NO PRIORITY", _xlfn.XLOOKUP(C276, Organizations!C:C, Organizations!B:B, "NO ORG NAME")))</f>
        <v>A</v>
      </c>
      <c r="C276" s="204" t="s">
        <v>853</v>
      </c>
      <c r="D276" s="201" t="s">
        <v>3142</v>
      </c>
      <c r="E276" s="279">
        <v>45664</v>
      </c>
      <c r="F276" s="307">
        <f t="shared" si="4"/>
        <v>45663</v>
      </c>
      <c r="G276" s="193" t="s">
        <v>108</v>
      </c>
      <c r="H276" s="192" t="s">
        <v>5</v>
      </c>
      <c r="I276" s="194">
        <v>45809</v>
      </c>
      <c r="J276" s="207">
        <v>0.25</v>
      </c>
      <c r="K276" s="202" t="s">
        <v>3927</v>
      </c>
      <c r="L276" s="198" t="s">
        <v>3928</v>
      </c>
      <c r="M276" s="209"/>
      <c r="N276" s="202" t="s">
        <v>138</v>
      </c>
      <c r="O276" s="204" t="s">
        <v>1195</v>
      </c>
      <c r="P276" s="203"/>
      <c r="Q276" s="174"/>
      <c r="R276" s="15"/>
      <c r="S276" s="1" t="str">
        <f>_xlfn.XLOOKUP(C276, Organizations!C275:C1232, Organizations!B275:B1232, "", 0)</f>
        <v>A</v>
      </c>
    </row>
    <row r="277" spans="2:19" ht="30.2" hidden="1" customHeight="1">
      <c r="B277" s="200" t="str">
        <f>IF(C277="", "NO PRIORITY", IF(_xlfn.XLOOKUP(C277, Organizations!C:C, Organizations!B:B, "")="", "NO PRIORITY", _xlfn.XLOOKUP(C277, Organizations!C:C, Organizations!B:B, "NO ORG NAME")))</f>
        <v>A</v>
      </c>
      <c r="C277" s="204" t="s">
        <v>853</v>
      </c>
      <c r="D277" s="201" t="s">
        <v>3142</v>
      </c>
      <c r="E277" s="279">
        <v>45664</v>
      </c>
      <c r="F277" s="307">
        <f t="shared" si="4"/>
        <v>45663</v>
      </c>
      <c r="G277" s="193" t="s">
        <v>108</v>
      </c>
      <c r="H277" s="192" t="s">
        <v>5</v>
      </c>
      <c r="I277" s="194" t="s">
        <v>138</v>
      </c>
      <c r="J277" s="207" t="s">
        <v>1195</v>
      </c>
      <c r="K277" s="202" t="s">
        <v>3927</v>
      </c>
      <c r="L277" s="198" t="s">
        <v>3928</v>
      </c>
      <c r="M277" s="209"/>
      <c r="N277" s="202" t="s">
        <v>138</v>
      </c>
      <c r="O277" s="204" t="s">
        <v>1195</v>
      </c>
      <c r="P277" s="203"/>
      <c r="Q277" s="174"/>
      <c r="R277" s="15"/>
      <c r="S277" s="1" t="str">
        <f>_xlfn.XLOOKUP(C277, Organizations!C276:C1233, Organizations!B276:B1233, "", 0)</f>
        <v>A</v>
      </c>
    </row>
    <row r="278" spans="2:19" ht="30.2" hidden="1" customHeight="1">
      <c r="B278" s="200" t="str">
        <f>IF(C278="", "NO PRIORITY", IF(_xlfn.XLOOKUP(C278, Organizations!C:C, Organizations!B:B, "")="", "NO PRIORITY", _xlfn.XLOOKUP(C278, Organizations!C:C, Organizations!B:B, "NO ORG NAME")))</f>
        <v>A</v>
      </c>
      <c r="C278" s="204" t="s">
        <v>853</v>
      </c>
      <c r="D278" s="201" t="s">
        <v>3142</v>
      </c>
      <c r="E278" s="279">
        <v>45664</v>
      </c>
      <c r="F278" s="307">
        <f t="shared" si="4"/>
        <v>45663</v>
      </c>
      <c r="G278" s="193" t="s">
        <v>108</v>
      </c>
      <c r="H278" s="192" t="s">
        <v>5</v>
      </c>
      <c r="I278" s="194" t="s">
        <v>138</v>
      </c>
      <c r="J278" s="207" t="s">
        <v>1195</v>
      </c>
      <c r="K278" s="202" t="s">
        <v>3927</v>
      </c>
      <c r="L278" s="198" t="s">
        <v>3928</v>
      </c>
      <c r="M278" s="209"/>
      <c r="N278" s="202" t="s">
        <v>138</v>
      </c>
      <c r="O278" s="204" t="s">
        <v>1195</v>
      </c>
      <c r="P278" s="203"/>
      <c r="Q278" s="174"/>
      <c r="R278" s="15"/>
      <c r="S278" s="1" t="str">
        <f>_xlfn.XLOOKUP(C278, Organizations!C277:C1234, Organizations!B277:B1234, "", 0)</f>
        <v>A</v>
      </c>
    </row>
    <row r="279" spans="2:19" ht="30.2" hidden="1" customHeight="1">
      <c r="B279" s="200" t="str">
        <f>IF(C279="", "NO PRIORITY", IF(_xlfn.XLOOKUP(C279, Organizations!C:C, Organizations!B:B, "")="", "NO PRIORITY", _xlfn.XLOOKUP(C279, Organizations!C:C, Organizations!B:B, "NO ORG NAME")))</f>
        <v>A</v>
      </c>
      <c r="C279" s="204" t="s">
        <v>853</v>
      </c>
      <c r="D279" s="201" t="s">
        <v>3142</v>
      </c>
      <c r="E279" s="279">
        <v>45664</v>
      </c>
      <c r="F279" s="307">
        <f t="shared" si="4"/>
        <v>45663</v>
      </c>
      <c r="G279" s="193" t="s">
        <v>108</v>
      </c>
      <c r="H279" s="192" t="s">
        <v>5</v>
      </c>
      <c r="I279" s="194" t="s">
        <v>138</v>
      </c>
      <c r="J279" s="207" t="s">
        <v>1195</v>
      </c>
      <c r="K279" s="202" t="s">
        <v>3927</v>
      </c>
      <c r="L279" s="198" t="s">
        <v>3928</v>
      </c>
      <c r="M279" s="209"/>
      <c r="N279" s="202" t="s">
        <v>138</v>
      </c>
      <c r="O279" s="204" t="s">
        <v>1195</v>
      </c>
      <c r="P279" s="203"/>
      <c r="Q279" s="174"/>
      <c r="R279" s="15"/>
      <c r="S279" s="1" t="str">
        <f>_xlfn.XLOOKUP(C279, Organizations!C278:C1235, Organizations!B278:B1235, "", 0)</f>
        <v>A</v>
      </c>
    </row>
    <row r="280" spans="2:19" ht="30.2" hidden="1" customHeight="1">
      <c r="B280" s="200" t="str">
        <f>IF(C280="", "NO PRIORITY", IF(_xlfn.XLOOKUP(C280, Organizations!C:C, Organizations!B:B, "")="", "NO PRIORITY", _xlfn.XLOOKUP(C280, Organizations!C:C, Organizations!B:B, "NO ORG NAME")))</f>
        <v>A</v>
      </c>
      <c r="C280" s="204" t="s">
        <v>853</v>
      </c>
      <c r="D280" s="201" t="s">
        <v>3142</v>
      </c>
      <c r="E280" s="279">
        <v>45664</v>
      </c>
      <c r="F280" s="307">
        <f t="shared" si="4"/>
        <v>45663</v>
      </c>
      <c r="G280" s="193" t="s">
        <v>108</v>
      </c>
      <c r="H280" s="192" t="s">
        <v>5</v>
      </c>
      <c r="I280" s="194" t="s">
        <v>138</v>
      </c>
      <c r="J280" s="207" t="s">
        <v>1195</v>
      </c>
      <c r="K280" s="202" t="s">
        <v>3927</v>
      </c>
      <c r="L280" s="198" t="s">
        <v>3928</v>
      </c>
      <c r="M280" s="209"/>
      <c r="N280" s="202" t="s">
        <v>138</v>
      </c>
      <c r="O280" s="204" t="s">
        <v>1195</v>
      </c>
      <c r="P280" s="203"/>
      <c r="Q280" s="174"/>
      <c r="R280" s="15"/>
      <c r="S280" s="1" t="str">
        <f>_xlfn.XLOOKUP(C280, Organizations!C279:C1236, Organizations!B279:B1236, "", 0)</f>
        <v>A</v>
      </c>
    </row>
    <row r="281" spans="2:19" ht="30.2" hidden="1" customHeight="1">
      <c r="B281" s="200" t="str">
        <f>IF(C281="", "NO PRIORITY", IF(_xlfn.XLOOKUP(C281, Organizations!C:C, Organizations!B:B, "")="", "NO PRIORITY", _xlfn.XLOOKUP(C281, Organizations!C:C, Organizations!B:B, "NO ORG NAME")))</f>
        <v>A</v>
      </c>
      <c r="C281" s="204" t="s">
        <v>853</v>
      </c>
      <c r="D281" s="201" t="s">
        <v>3142</v>
      </c>
      <c r="E281" s="279">
        <v>45664</v>
      </c>
      <c r="F281" s="307">
        <f t="shared" si="4"/>
        <v>45663</v>
      </c>
      <c r="G281" s="193" t="s">
        <v>108</v>
      </c>
      <c r="H281" s="192" t="s">
        <v>5</v>
      </c>
      <c r="I281" s="194" t="s">
        <v>138</v>
      </c>
      <c r="J281" s="207" t="s">
        <v>1195</v>
      </c>
      <c r="K281" s="202" t="s">
        <v>3927</v>
      </c>
      <c r="L281" s="198" t="s">
        <v>3928</v>
      </c>
      <c r="M281" s="209"/>
      <c r="N281" s="202" t="s">
        <v>138</v>
      </c>
      <c r="O281" s="204" t="s">
        <v>1195</v>
      </c>
      <c r="P281" s="203"/>
      <c r="Q281" s="174"/>
      <c r="R281" s="15"/>
      <c r="S281" s="1" t="str">
        <f>_xlfn.XLOOKUP(C281, Organizations!C280:C1237, Organizations!B280:B1237, "", 0)</f>
        <v>A</v>
      </c>
    </row>
    <row r="282" spans="2:19" ht="30.2" hidden="1" customHeight="1">
      <c r="B282" s="200" t="str">
        <f>IF(C282="", "NO PRIORITY", IF(_xlfn.XLOOKUP(C282, Organizations!C:C, Organizations!B:B, "")="", "NO PRIORITY", _xlfn.XLOOKUP(C282, Organizations!C:C, Organizations!B:B, "NO ORG NAME")))</f>
        <v>NO PRIORITY</v>
      </c>
      <c r="C282" s="204" t="s">
        <v>3304</v>
      </c>
      <c r="D282" s="201" t="s">
        <v>4102</v>
      </c>
      <c r="E282" s="279">
        <v>45669</v>
      </c>
      <c r="F282" s="307">
        <f t="shared" si="4"/>
        <v>45670</v>
      </c>
      <c r="G282" s="193" t="s">
        <v>108</v>
      </c>
      <c r="H282" s="192" t="s">
        <v>5</v>
      </c>
      <c r="I282" s="194" t="s">
        <v>138</v>
      </c>
      <c r="J282" s="207" t="s">
        <v>1195</v>
      </c>
      <c r="K282" s="202" t="s">
        <v>3927</v>
      </c>
      <c r="L282" s="198" t="s">
        <v>3928</v>
      </c>
      <c r="M282" s="209"/>
      <c r="N282" s="202" t="s">
        <v>138</v>
      </c>
      <c r="O282" s="204"/>
      <c r="P282" s="203"/>
      <c r="Q282" s="174"/>
      <c r="R282" s="15"/>
      <c r="S282" s="1" t="str">
        <f>_xlfn.XLOOKUP(C282, Organizations!C281:C1238, Organizations!B281:B1238, "", 0)</f>
        <v/>
      </c>
    </row>
    <row r="283" spans="2:19" ht="30.2" hidden="1" customHeight="1">
      <c r="B283" s="200" t="str">
        <f>IF(C283="", "NO PRIORITY", IF(_xlfn.XLOOKUP(C283, Organizations!C:C, Organizations!B:B, "")="", "NO PRIORITY", _xlfn.XLOOKUP(C283, Organizations!C:C, Organizations!B:B, "NO ORG NAME")))</f>
        <v>A</v>
      </c>
      <c r="C283" s="204" t="s">
        <v>1092</v>
      </c>
      <c r="D283" s="201" t="s">
        <v>4102</v>
      </c>
      <c r="E283" s="279">
        <v>45669</v>
      </c>
      <c r="F283" s="307">
        <f t="shared" si="4"/>
        <v>45670</v>
      </c>
      <c r="G283" s="193" t="s">
        <v>108</v>
      </c>
      <c r="H283" s="192" t="s">
        <v>5</v>
      </c>
      <c r="I283" s="194" t="s">
        <v>138</v>
      </c>
      <c r="J283" s="207" t="s">
        <v>1195</v>
      </c>
      <c r="K283" s="202" t="s">
        <v>3927</v>
      </c>
      <c r="L283" s="198" t="s">
        <v>3928</v>
      </c>
      <c r="M283" s="209"/>
      <c r="N283" s="202" t="s">
        <v>138</v>
      </c>
      <c r="O283" s="204"/>
      <c r="P283" s="203"/>
      <c r="Q283" s="174"/>
      <c r="R283" s="15"/>
      <c r="S283" s="1" t="str">
        <f>_xlfn.XLOOKUP(C283, Organizations!C282:C1239, Organizations!B282:B1239, "", 0)</f>
        <v>A</v>
      </c>
    </row>
    <row r="284" spans="2:19" ht="30.2" hidden="1" customHeight="1">
      <c r="B284" s="200" t="str">
        <f>IF(C284="", "NO PRIORITY", IF(_xlfn.XLOOKUP(C284, Organizations!C:C, Organizations!B:B, "")="", "NO PRIORITY", _xlfn.XLOOKUP(C284, Organizations!C:C, Organizations!B:B, "NO ORG NAME")))</f>
        <v>D</v>
      </c>
      <c r="C284" s="204" t="s">
        <v>1125</v>
      </c>
      <c r="D284" s="201" t="s">
        <v>4007</v>
      </c>
      <c r="E284" s="279">
        <v>45673</v>
      </c>
      <c r="F284" s="307">
        <f t="shared" si="4"/>
        <v>45670</v>
      </c>
      <c r="G284" s="193" t="s">
        <v>108</v>
      </c>
      <c r="H284" s="192" t="s">
        <v>5</v>
      </c>
      <c r="I284" s="194">
        <v>45705</v>
      </c>
      <c r="J284" s="207">
        <v>0.5</v>
      </c>
      <c r="K284" s="202" t="s">
        <v>3918</v>
      </c>
      <c r="L284" s="198" t="s">
        <v>3957</v>
      </c>
      <c r="M284" s="209"/>
      <c r="N284" s="202" t="s">
        <v>166</v>
      </c>
      <c r="O284" s="204" t="s">
        <v>3990</v>
      </c>
      <c r="P284" s="203"/>
      <c r="Q284" s="174"/>
      <c r="R284" s="15"/>
      <c r="S284" s="1" t="str">
        <f>_xlfn.XLOOKUP(C284, Organizations!C283:C1240, Organizations!B283:B1240, "", 0)</f>
        <v>D</v>
      </c>
    </row>
    <row r="285" spans="2:19" ht="30.2" hidden="1" customHeight="1">
      <c r="B285" s="200" t="str">
        <f>IF(C285="", "NO PRIORITY", IF(_xlfn.XLOOKUP(C285, Organizations!C:C, Organizations!B:B, "")="", "NO PRIORITY", _xlfn.XLOOKUP(C285, Organizations!C:C, Organizations!B:B, "NO ORG NAME")))</f>
        <v>A+</v>
      </c>
      <c r="C285" s="204" t="s">
        <v>1211</v>
      </c>
      <c r="D285" s="201" t="s">
        <v>3918</v>
      </c>
      <c r="E285" s="279">
        <v>45658</v>
      </c>
      <c r="F285" s="307">
        <f t="shared" si="4"/>
        <v>45656</v>
      </c>
      <c r="G285" s="193" t="s">
        <v>108</v>
      </c>
      <c r="H285" s="192" t="s">
        <v>5</v>
      </c>
      <c r="I285" s="194"/>
      <c r="J285" s="207">
        <v>0.2</v>
      </c>
      <c r="K285" s="202" t="s">
        <v>3918</v>
      </c>
      <c r="L285" s="198" t="s">
        <v>102</v>
      </c>
      <c r="M285" s="209"/>
      <c r="N285" s="202" t="s">
        <v>141</v>
      </c>
      <c r="O285" s="204" t="s">
        <v>3965</v>
      </c>
      <c r="P285" s="203"/>
      <c r="Q285" s="174" t="s">
        <v>4108</v>
      </c>
      <c r="R285" s="15"/>
      <c r="S285" s="1" t="str">
        <f>_xlfn.XLOOKUP(C285, Organizations!C284:C1241, Organizations!B284:B1241, "", 0)</f>
        <v>A+</v>
      </c>
    </row>
    <row r="286" spans="2:19" ht="30.2" hidden="1" customHeight="1">
      <c r="B286" s="200" t="str">
        <f>IF(C286="", "NO PRIORITY", IF(_xlfn.XLOOKUP(C286, Organizations!C:C, Organizations!B:B, "")="", "NO PRIORITY", _xlfn.XLOOKUP(C286, Organizations!C:C, Organizations!B:B, "NO ORG NAME")))</f>
        <v>A</v>
      </c>
      <c r="C286" s="204" t="s">
        <v>1275</v>
      </c>
      <c r="D286" s="201" t="s">
        <v>4102</v>
      </c>
      <c r="E286" s="279">
        <v>45669</v>
      </c>
      <c r="F286" s="307">
        <f t="shared" si="4"/>
        <v>45670</v>
      </c>
      <c r="G286" s="193" t="s">
        <v>108</v>
      </c>
      <c r="H286" s="192" t="s">
        <v>5</v>
      </c>
      <c r="I286" s="194" t="s">
        <v>138</v>
      </c>
      <c r="J286" s="207" t="s">
        <v>1195</v>
      </c>
      <c r="K286" s="202" t="s">
        <v>3927</v>
      </c>
      <c r="L286" s="198" t="s">
        <v>3928</v>
      </c>
      <c r="M286" s="209"/>
      <c r="N286" s="202" t="s">
        <v>138</v>
      </c>
      <c r="O286" s="204"/>
      <c r="P286" s="203"/>
      <c r="Q286" s="174"/>
      <c r="R286" s="15"/>
      <c r="S286" s="1" t="str">
        <f>_xlfn.XLOOKUP(C286, Organizations!C285:C1242, Organizations!B285:B1242, "", 0)</f>
        <v>A</v>
      </c>
    </row>
    <row r="287" spans="2:19" ht="30.2" hidden="1" customHeight="1">
      <c r="B287" s="200" t="str">
        <f>IF(C287="", "NO PRIORITY", IF(_xlfn.XLOOKUP(C287, Organizations!C:C, Organizations!B:B, "")="", "NO PRIORITY", _xlfn.XLOOKUP(C287, Organizations!C:C, Organizations!B:B, "NO ORG NAME")))</f>
        <v>A</v>
      </c>
      <c r="C287" s="204" t="s">
        <v>1275</v>
      </c>
      <c r="D287" s="201" t="s">
        <v>4102</v>
      </c>
      <c r="E287" s="279">
        <v>45670</v>
      </c>
      <c r="F287" s="307">
        <f t="shared" si="4"/>
        <v>45670</v>
      </c>
      <c r="G287" s="193" t="s">
        <v>108</v>
      </c>
      <c r="H287" s="192" t="s">
        <v>5</v>
      </c>
      <c r="I287" s="194" t="s">
        <v>138</v>
      </c>
      <c r="J287" s="207" t="s">
        <v>1195</v>
      </c>
      <c r="K287" s="202" t="s">
        <v>3927</v>
      </c>
      <c r="L287" s="198" t="s">
        <v>3928</v>
      </c>
      <c r="M287" s="209"/>
      <c r="N287" s="202" t="s">
        <v>138</v>
      </c>
      <c r="O287" s="204"/>
      <c r="P287" s="203"/>
      <c r="Q287" s="174"/>
      <c r="R287" s="15"/>
      <c r="S287" s="1" t="str">
        <f>_xlfn.XLOOKUP(C287, Organizations!C286:C1243, Organizations!B286:B1243, "", 0)</f>
        <v>A</v>
      </c>
    </row>
    <row r="288" spans="2:19" ht="30.2" hidden="1" customHeight="1">
      <c r="B288" s="200" t="str">
        <f>IF(C288="", "NO PRIORITY", IF(_xlfn.XLOOKUP(C288, Organizations!C:C, Organizations!B:B, "")="", "NO PRIORITY", _xlfn.XLOOKUP(C288, Organizations!C:C, Organizations!B:B, "NO ORG NAME")))</f>
        <v>A</v>
      </c>
      <c r="C288" s="204" t="s">
        <v>1285</v>
      </c>
      <c r="D288" s="201" t="s">
        <v>4102</v>
      </c>
      <c r="E288" s="279">
        <v>45669</v>
      </c>
      <c r="F288" s="307">
        <f t="shared" si="4"/>
        <v>45670</v>
      </c>
      <c r="G288" s="193" t="s">
        <v>108</v>
      </c>
      <c r="H288" s="192" t="s">
        <v>5</v>
      </c>
      <c r="I288" s="194" t="s">
        <v>138</v>
      </c>
      <c r="J288" s="207" t="s">
        <v>1195</v>
      </c>
      <c r="K288" s="202" t="s">
        <v>3927</v>
      </c>
      <c r="L288" s="198" t="s">
        <v>3928</v>
      </c>
      <c r="M288" s="209"/>
      <c r="N288" s="202" t="s">
        <v>138</v>
      </c>
      <c r="O288" s="204"/>
      <c r="P288" s="203"/>
      <c r="Q288" s="174"/>
      <c r="R288" s="15"/>
      <c r="S288" s="1" t="str">
        <f>_xlfn.XLOOKUP(C288, Organizations!C287:C1249, Organizations!B287:B1249, "", 0)</f>
        <v>A</v>
      </c>
    </row>
    <row r="289" spans="2:19" ht="30.2" hidden="1" customHeight="1">
      <c r="B289" s="200" t="str">
        <f>IF(C289="", "NO PRIORITY", IF(_xlfn.XLOOKUP(C289, Organizations!C:C, Organizations!B:B, "")="", "NO PRIORITY", _xlfn.XLOOKUP(C289, Organizations!C:C, Organizations!B:B, "NO ORG NAME")))</f>
        <v>NO PRIORITY</v>
      </c>
      <c r="C289" s="204" t="s">
        <v>4109</v>
      </c>
      <c r="D289" s="201" t="s">
        <v>4110</v>
      </c>
      <c r="E289" s="279">
        <v>45658</v>
      </c>
      <c r="F289" s="307">
        <f t="shared" si="4"/>
        <v>45656</v>
      </c>
      <c r="G289" s="193" t="s">
        <v>108</v>
      </c>
      <c r="H289" s="192" t="s">
        <v>5</v>
      </c>
      <c r="I289" s="194">
        <v>45689</v>
      </c>
      <c r="J289" s="207">
        <v>0.2</v>
      </c>
      <c r="K289" s="202" t="s">
        <v>4111</v>
      </c>
      <c r="L289" s="198" t="s">
        <v>3906</v>
      </c>
      <c r="M289" s="209">
        <v>10</v>
      </c>
      <c r="N289" s="202" t="s">
        <v>141</v>
      </c>
      <c r="O289" s="204" t="s">
        <v>1195</v>
      </c>
      <c r="P289" s="203"/>
      <c r="Q289" s="174" t="s">
        <v>4112</v>
      </c>
      <c r="R289" s="15"/>
      <c r="S289" s="1" t="str">
        <f>_xlfn.XLOOKUP(C289, Organizations!C288:C1250, Organizations!B288:B1250, "", 0)</f>
        <v/>
      </c>
    </row>
    <row r="290" spans="2:19" ht="30.2" hidden="1" customHeight="1">
      <c r="B290" s="200" t="str">
        <f>IF(C290="", "NO PRIORITY", IF(_xlfn.XLOOKUP(C290, Organizations!C:C, Organizations!B:B, "")="", "NO PRIORITY", _xlfn.XLOOKUP(C290, Organizations!C:C, Organizations!B:B, "NO ORG NAME")))</f>
        <v>NO PRIORITY</v>
      </c>
      <c r="C290" s="204" t="s">
        <v>1339</v>
      </c>
      <c r="D290" s="201" t="s">
        <v>3918</v>
      </c>
      <c r="E290" s="279">
        <v>45658</v>
      </c>
      <c r="F290" s="307">
        <f t="shared" si="4"/>
        <v>45656</v>
      </c>
      <c r="G290" s="193" t="s">
        <v>108</v>
      </c>
      <c r="H290" s="192" t="s">
        <v>5</v>
      </c>
      <c r="I290" s="194">
        <v>45670</v>
      </c>
      <c r="J290" s="207">
        <v>0.5</v>
      </c>
      <c r="K290" s="202" t="s">
        <v>3918</v>
      </c>
      <c r="L290" s="198" t="s">
        <v>3977</v>
      </c>
      <c r="M290" s="209"/>
      <c r="N290" s="202" t="s">
        <v>166</v>
      </c>
      <c r="O290" s="204" t="s">
        <v>3965</v>
      </c>
      <c r="P290" s="203"/>
      <c r="Q290" s="174"/>
      <c r="R290" s="15"/>
      <c r="S290" s="1">
        <f>_xlfn.XLOOKUP(C290, Organizations!C289:C1251, Organizations!B289:B1251, "", 0)</f>
        <v>0</v>
      </c>
    </row>
    <row r="291" spans="2:19" ht="30.2" hidden="1" customHeight="1">
      <c r="B291" s="200" t="str">
        <f>IF(C291="", "NO PRIORITY", IF(_xlfn.XLOOKUP(C291, Organizations!C:C, Organizations!B:B, "")="", "NO PRIORITY", _xlfn.XLOOKUP(C291, Organizations!C:C, Organizations!B:B, "NO ORG NAME")))</f>
        <v>NO PRIORITY</v>
      </c>
      <c r="C291" s="204" t="s">
        <v>1339</v>
      </c>
      <c r="D291" s="201" t="s">
        <v>3918</v>
      </c>
      <c r="E291" s="279">
        <v>45658</v>
      </c>
      <c r="F291" s="307">
        <f t="shared" si="4"/>
        <v>45656</v>
      </c>
      <c r="G291" s="193" t="s">
        <v>108</v>
      </c>
      <c r="H291" s="192" t="s">
        <v>5</v>
      </c>
      <c r="I291" s="194">
        <v>45670</v>
      </c>
      <c r="J291" s="207">
        <v>0.5</v>
      </c>
      <c r="K291" s="202" t="s">
        <v>3912</v>
      </c>
      <c r="L291" s="198" t="s">
        <v>4113</v>
      </c>
      <c r="M291" s="209"/>
      <c r="N291" s="202" t="s">
        <v>166</v>
      </c>
      <c r="O291" s="204" t="s">
        <v>3965</v>
      </c>
      <c r="P291" s="203"/>
      <c r="Q291" s="174"/>
      <c r="R291" s="15"/>
      <c r="S291" s="1">
        <f>_xlfn.XLOOKUP(C291, Organizations!C290:C1252, Organizations!B290:B1252, "", 0)</f>
        <v>0</v>
      </c>
    </row>
    <row r="292" spans="2:19" ht="30.2" hidden="1" customHeight="1">
      <c r="B292" s="200" t="str">
        <f>IF(C292="", "NO PRIORITY", IF(_xlfn.XLOOKUP(C292, Organizations!C:C, Organizations!B:B, "")="", "NO PRIORITY", _xlfn.XLOOKUP(C292, Organizations!C:C, Organizations!B:B, "NO ORG NAME")))</f>
        <v>A+</v>
      </c>
      <c r="C292" s="204" t="s">
        <v>160</v>
      </c>
      <c r="D292" s="201"/>
      <c r="E292" s="279">
        <v>45671</v>
      </c>
      <c r="F292" s="307">
        <f t="shared" si="4"/>
        <v>45670</v>
      </c>
      <c r="G292" s="193" t="s">
        <v>108</v>
      </c>
      <c r="H292" s="192" t="s">
        <v>5</v>
      </c>
      <c r="I292" s="194" t="s">
        <v>141</v>
      </c>
      <c r="J292" s="207"/>
      <c r="K292" s="202" t="s">
        <v>96</v>
      </c>
      <c r="L292" s="198" t="s">
        <v>3986</v>
      </c>
      <c r="M292" s="209"/>
      <c r="N292" s="202"/>
      <c r="O292" s="204"/>
      <c r="P292" s="203"/>
      <c r="Q292" s="174"/>
      <c r="R292" s="15"/>
      <c r="S292" s="1" t="str">
        <f>_xlfn.XLOOKUP(C292, Organizations!C291:C1253, Organizations!B291:B1253, "", 0)</f>
        <v>A+</v>
      </c>
    </row>
    <row r="293" spans="2:19" ht="30.2" hidden="1" customHeight="1">
      <c r="B293" s="200" t="str">
        <f>IF(C293="", "NO PRIORITY", IF(_xlfn.XLOOKUP(C293, Organizations!C:C, Organizations!B:B, "")="", "NO PRIORITY", _xlfn.XLOOKUP(C293, Organizations!C:C, Organizations!B:B, "NO ORG NAME")))</f>
        <v>A</v>
      </c>
      <c r="C293" s="204" t="s">
        <v>1404</v>
      </c>
      <c r="D293" s="201" t="s">
        <v>4114</v>
      </c>
      <c r="E293" s="279">
        <v>45658</v>
      </c>
      <c r="F293" s="307">
        <f t="shared" si="4"/>
        <v>45656</v>
      </c>
      <c r="G293" s="193" t="s">
        <v>3949</v>
      </c>
      <c r="H293" s="294" t="s">
        <v>5</v>
      </c>
      <c r="I293" s="194">
        <v>45627</v>
      </c>
      <c r="J293" s="207">
        <v>0.9</v>
      </c>
      <c r="K293" s="202" t="s">
        <v>3912</v>
      </c>
      <c r="L293" s="198" t="s">
        <v>3906</v>
      </c>
      <c r="M293" s="209">
        <v>10</v>
      </c>
      <c r="N293" s="202" t="s">
        <v>138</v>
      </c>
      <c r="O293" s="204" t="s">
        <v>1436</v>
      </c>
      <c r="P293" s="203"/>
      <c r="Q293" s="174" t="s">
        <v>4115</v>
      </c>
      <c r="R293" s="15"/>
      <c r="S293" s="1" t="str">
        <f>_xlfn.XLOOKUP(C293, Organizations!C292:C1254, Organizations!B292:B1254, "", 0)</f>
        <v>A</v>
      </c>
    </row>
    <row r="294" spans="2:19" ht="30.2" hidden="1" customHeight="1">
      <c r="B294" s="200" t="str">
        <f>IF(C294="", "NO PRIORITY", IF(_xlfn.XLOOKUP(C294, Organizations!C:C, Organizations!B:B, "")="", "NO PRIORITY", _xlfn.XLOOKUP(C294, Organizations!C:C, Organizations!B:B, "NO ORG NAME")))</f>
        <v>A</v>
      </c>
      <c r="C294" s="204" t="s">
        <v>1474</v>
      </c>
      <c r="D294" s="201" t="s">
        <v>4102</v>
      </c>
      <c r="E294" s="279">
        <v>45669</v>
      </c>
      <c r="F294" s="307">
        <f t="shared" si="4"/>
        <v>45670</v>
      </c>
      <c r="G294" s="193" t="s">
        <v>108</v>
      </c>
      <c r="H294" s="192" t="s">
        <v>5</v>
      </c>
      <c r="I294" s="194" t="s">
        <v>138</v>
      </c>
      <c r="J294" s="207" t="s">
        <v>1195</v>
      </c>
      <c r="K294" s="202" t="s">
        <v>3927</v>
      </c>
      <c r="L294" s="198" t="s">
        <v>3928</v>
      </c>
      <c r="M294" s="209"/>
      <c r="N294" s="202" t="s">
        <v>138</v>
      </c>
      <c r="O294" s="204"/>
      <c r="P294" s="203"/>
      <c r="Q294" s="174"/>
      <c r="R294" s="15"/>
      <c r="S294" s="1" t="str">
        <f>_xlfn.XLOOKUP(C294, Organizations!C293:C1255, Organizations!B293:B1255, "", 0)</f>
        <v>A</v>
      </c>
    </row>
    <row r="295" spans="2:19" ht="30.2" hidden="1" customHeight="1">
      <c r="B295" s="200" t="str">
        <f>IF(C295="", "NO PRIORITY", IF(_xlfn.XLOOKUP(C295, Organizations!C:C, Organizations!B:B, "")="", "NO PRIORITY", _xlfn.XLOOKUP(C295, Organizations!C:C, Organizations!B:B, "NO ORG NAME")))</f>
        <v>B</v>
      </c>
      <c r="C295" s="204" t="s">
        <v>1476</v>
      </c>
      <c r="D295" s="201" t="s">
        <v>4116</v>
      </c>
      <c r="E295" s="279">
        <v>45658</v>
      </c>
      <c r="F295" s="307">
        <f t="shared" si="4"/>
        <v>45656</v>
      </c>
      <c r="G295" s="193" t="s">
        <v>108</v>
      </c>
      <c r="H295" s="192" t="s">
        <v>5</v>
      </c>
      <c r="I295" s="194">
        <v>45658</v>
      </c>
      <c r="J295" s="207">
        <v>0.5</v>
      </c>
      <c r="K295" s="202" t="s">
        <v>3912</v>
      </c>
      <c r="L295" s="198" t="s">
        <v>3906</v>
      </c>
      <c r="M295" s="209">
        <v>20</v>
      </c>
      <c r="N295" s="202" t="s">
        <v>166</v>
      </c>
      <c r="O295" s="204" t="s">
        <v>3962</v>
      </c>
      <c r="P295" s="203"/>
      <c r="Q295" s="174"/>
      <c r="R295" s="15"/>
      <c r="S295" s="1" t="str">
        <f>_xlfn.XLOOKUP(C295, Organizations!C294:C1256, Organizations!B294:B1256, "", 0)</f>
        <v>B</v>
      </c>
    </row>
    <row r="296" spans="2:19" ht="30.2" hidden="1" customHeight="1">
      <c r="B296" s="200" t="str">
        <f>IF(C296="", "NO PRIORITY", IF(_xlfn.XLOOKUP(C296, Organizations!C:C, Organizations!B:B, "")="", "NO PRIORITY", _xlfn.XLOOKUP(C296, Organizations!C:C, Organizations!B:B, "NO ORG NAME")))</f>
        <v>A</v>
      </c>
      <c r="C296" s="204" t="s">
        <v>1692</v>
      </c>
      <c r="D296" s="201" t="s">
        <v>4102</v>
      </c>
      <c r="E296" s="279">
        <v>45669</v>
      </c>
      <c r="F296" s="307">
        <f t="shared" si="4"/>
        <v>45670</v>
      </c>
      <c r="G296" s="193" t="s">
        <v>108</v>
      </c>
      <c r="H296" s="192" t="s">
        <v>5</v>
      </c>
      <c r="I296" s="194" t="s">
        <v>138</v>
      </c>
      <c r="J296" s="207" t="s">
        <v>1195</v>
      </c>
      <c r="K296" s="202" t="s">
        <v>3927</v>
      </c>
      <c r="L296" s="198" t="s">
        <v>3928</v>
      </c>
      <c r="M296" s="209"/>
      <c r="N296" s="202" t="s">
        <v>138</v>
      </c>
      <c r="O296" s="204"/>
      <c r="P296" s="203"/>
      <c r="Q296" s="174"/>
      <c r="R296" s="15"/>
      <c r="S296" s="1" t="str">
        <f>_xlfn.XLOOKUP(C296, Organizations!C295:C1257, Organizations!B295:B1257, "", 0)</f>
        <v>A</v>
      </c>
    </row>
    <row r="297" spans="2:19" ht="30.2" hidden="1" customHeight="1">
      <c r="B297" s="200" t="str">
        <f>IF(C297="", "NO PRIORITY", IF(_xlfn.XLOOKUP(C297, Organizations!C:C, Organizations!B:B, "")="", "NO PRIORITY", _xlfn.XLOOKUP(C297, Organizations!C:C, Organizations!B:B, "NO ORG NAME")))</f>
        <v>A</v>
      </c>
      <c r="C297" s="204" t="s">
        <v>1763</v>
      </c>
      <c r="D297" s="201" t="s">
        <v>1763</v>
      </c>
      <c r="E297" s="279">
        <v>45658</v>
      </c>
      <c r="F297" s="307">
        <f t="shared" si="4"/>
        <v>45656</v>
      </c>
      <c r="G297" s="193"/>
      <c r="H297" s="192" t="s">
        <v>5</v>
      </c>
      <c r="I297" s="194"/>
      <c r="J297" s="207"/>
      <c r="K297" s="202" t="s">
        <v>3915</v>
      </c>
      <c r="L297" s="198" t="s">
        <v>3916</v>
      </c>
      <c r="M297" s="209"/>
      <c r="N297" s="202" t="s">
        <v>166</v>
      </c>
      <c r="O297" s="204" t="s">
        <v>3953</v>
      </c>
      <c r="P297" s="203"/>
      <c r="Q297" s="174"/>
      <c r="R297" s="15"/>
      <c r="S297" s="1" t="str">
        <f>_xlfn.XLOOKUP(C297, Organizations!C296:C1258, Organizations!B296:B1258, "", 0)</f>
        <v>A</v>
      </c>
    </row>
    <row r="298" spans="2:19" ht="30.2" hidden="1" customHeight="1">
      <c r="B298" s="200" t="str">
        <f>IF(C298="", "NO PRIORITY", IF(_xlfn.XLOOKUP(C298, Organizations!C:C, Organizations!B:B, "")="", "NO PRIORITY", _xlfn.XLOOKUP(C298, Organizations!C:C, Organizations!B:B, "NO ORG NAME")))</f>
        <v>A</v>
      </c>
      <c r="C298" s="204" t="s">
        <v>1812</v>
      </c>
      <c r="D298" s="201" t="s">
        <v>3918</v>
      </c>
      <c r="E298" s="279">
        <v>45658</v>
      </c>
      <c r="F298" s="307">
        <f t="shared" si="4"/>
        <v>45656</v>
      </c>
      <c r="G298" s="193" t="s">
        <v>108</v>
      </c>
      <c r="H298" s="192" t="s">
        <v>5</v>
      </c>
      <c r="I298" s="194">
        <v>45658</v>
      </c>
      <c r="J298" s="207">
        <v>0.2</v>
      </c>
      <c r="K298" s="202" t="s">
        <v>3918</v>
      </c>
      <c r="L298" s="198" t="s">
        <v>102</v>
      </c>
      <c r="M298" s="209" t="s">
        <v>3973</v>
      </c>
      <c r="N298" s="202" t="s">
        <v>141</v>
      </c>
      <c r="O298" s="204" t="s">
        <v>3962</v>
      </c>
      <c r="P298" s="203"/>
      <c r="Q298" s="174" t="s">
        <v>4117</v>
      </c>
      <c r="R298" s="15"/>
      <c r="S298" s="1" t="str">
        <f>_xlfn.XLOOKUP(C298, Organizations!C297:C1259, Organizations!B297:B1259, "", 0)</f>
        <v>A</v>
      </c>
    </row>
    <row r="299" spans="2:19" ht="30.2" hidden="1" customHeight="1">
      <c r="B299" s="200" t="str">
        <f>IF(C299="", "NO PRIORITY", IF(_xlfn.XLOOKUP(C299, Organizations!C:C, Organizations!B:B, "")="", "NO PRIORITY", _xlfn.XLOOKUP(C299, Organizations!C:C, Organizations!B:B, "NO ORG NAME")))</f>
        <v>A</v>
      </c>
      <c r="C299" s="204" t="s">
        <v>1823</v>
      </c>
      <c r="D299" s="201" t="s">
        <v>4102</v>
      </c>
      <c r="E299" s="279">
        <v>45669</v>
      </c>
      <c r="F299" s="307">
        <f t="shared" si="4"/>
        <v>45670</v>
      </c>
      <c r="G299" s="193" t="s">
        <v>108</v>
      </c>
      <c r="H299" s="192" t="s">
        <v>5</v>
      </c>
      <c r="I299" s="194" t="s">
        <v>138</v>
      </c>
      <c r="J299" s="207" t="s">
        <v>1195</v>
      </c>
      <c r="K299" s="202" t="s">
        <v>3927</v>
      </c>
      <c r="L299" s="198" t="s">
        <v>3928</v>
      </c>
      <c r="M299" s="209"/>
      <c r="N299" s="202" t="s">
        <v>138</v>
      </c>
      <c r="O299" s="204" t="s">
        <v>3965</v>
      </c>
      <c r="P299" s="203"/>
      <c r="Q299" s="174"/>
      <c r="R299" s="15"/>
      <c r="S299" s="1" t="str">
        <f>_xlfn.XLOOKUP(C299, Organizations!C298:C1260, Organizations!B298:B1260, "", 0)</f>
        <v>A</v>
      </c>
    </row>
    <row r="300" spans="2:19" ht="30.2" hidden="1" customHeight="1">
      <c r="B300" s="200" t="str">
        <f>IF(C300="", "NO PRIORITY", IF(_xlfn.XLOOKUP(C300, Organizations!C:C, Organizations!B:B, "")="", "NO PRIORITY", _xlfn.XLOOKUP(C300, Organizations!C:C, Organizations!B:B, "NO ORG NAME")))</f>
        <v>A</v>
      </c>
      <c r="C300" s="204" t="s">
        <v>1825</v>
      </c>
      <c r="D300" s="201" t="s">
        <v>4075</v>
      </c>
      <c r="E300" s="279">
        <v>45658</v>
      </c>
      <c r="F300" s="307">
        <f t="shared" si="4"/>
        <v>45656</v>
      </c>
      <c r="G300" s="193" t="s">
        <v>108</v>
      </c>
      <c r="H300" s="192" t="s">
        <v>5</v>
      </c>
      <c r="I300" s="194">
        <v>45684</v>
      </c>
      <c r="J300" s="207">
        <v>0.8</v>
      </c>
      <c r="K300" s="202" t="s">
        <v>4075</v>
      </c>
      <c r="L300" s="198" t="s">
        <v>3906</v>
      </c>
      <c r="M300" s="209"/>
      <c r="N300" s="202" t="s">
        <v>138</v>
      </c>
      <c r="O300" s="204" t="s">
        <v>3934</v>
      </c>
      <c r="P300" s="203"/>
      <c r="Q300" s="174"/>
      <c r="R300" s="15"/>
      <c r="S300" s="1" t="str">
        <f>_xlfn.XLOOKUP(C300, Organizations!C299:C1261, Organizations!B299:B1261, "", 0)</f>
        <v>A</v>
      </c>
    </row>
    <row r="301" spans="2:19" ht="30.2" hidden="1" customHeight="1">
      <c r="B301" s="200" t="str">
        <f>IF(C301="", "NO PRIORITY", IF(_xlfn.XLOOKUP(C301, Organizations!C:C, Organizations!B:B, "")="", "NO PRIORITY", _xlfn.XLOOKUP(C301, Organizations!C:C, Organizations!B:B, "NO ORG NAME")))</f>
        <v>NO PRIORITY</v>
      </c>
      <c r="C301" s="204" t="s">
        <v>1854</v>
      </c>
      <c r="D301" s="201" t="s">
        <v>4118</v>
      </c>
      <c r="E301" s="279">
        <v>45706</v>
      </c>
      <c r="F301" s="307">
        <f t="shared" si="4"/>
        <v>45705</v>
      </c>
      <c r="G301" s="193" t="s">
        <v>3941</v>
      </c>
      <c r="H301" s="192" t="s">
        <v>5</v>
      </c>
      <c r="I301" s="194"/>
      <c r="J301" s="207"/>
      <c r="K301" s="202" t="s">
        <v>3927</v>
      </c>
      <c r="L301" s="198" t="s">
        <v>3928</v>
      </c>
      <c r="M301" s="209"/>
      <c r="N301" s="202" t="s">
        <v>150</v>
      </c>
      <c r="O301" s="204"/>
      <c r="P301" s="203"/>
      <c r="Q301" s="174"/>
      <c r="R301" s="15"/>
      <c r="S301" s="1">
        <f>_xlfn.XLOOKUP(C301, Organizations!C300:C1262, Organizations!B300:B1262, "", 0)</f>
        <v>0</v>
      </c>
    </row>
    <row r="302" spans="2:19" ht="30.2" hidden="1" customHeight="1">
      <c r="B302" s="200" t="str">
        <f>IF(C302="", "NO PRIORITY", IF(_xlfn.XLOOKUP(C302, Organizations!C:C, Organizations!B:B, "")="", "NO PRIORITY", _xlfn.XLOOKUP(C302, Organizations!C:C, Organizations!B:B, "NO ORG NAME")))</f>
        <v>NO PRIORITY</v>
      </c>
      <c r="C302" s="204" t="s">
        <v>1882</v>
      </c>
      <c r="D302" s="201" t="s">
        <v>4119</v>
      </c>
      <c r="E302" s="279">
        <v>45658</v>
      </c>
      <c r="F302" s="307">
        <f t="shared" si="4"/>
        <v>45656</v>
      </c>
      <c r="G302" s="193" t="s">
        <v>108</v>
      </c>
      <c r="H302" s="192" t="s">
        <v>5</v>
      </c>
      <c r="I302" s="194">
        <v>45631</v>
      </c>
      <c r="J302" s="207">
        <v>0.25</v>
      </c>
      <c r="K302" s="202" t="s">
        <v>96</v>
      </c>
      <c r="L302" s="198" t="s">
        <v>3906</v>
      </c>
      <c r="M302" s="209"/>
      <c r="N302" s="202" t="s">
        <v>161</v>
      </c>
      <c r="O302" s="204" t="s">
        <v>1195</v>
      </c>
      <c r="P302" s="203"/>
      <c r="Q302" s="174" t="s">
        <v>4120</v>
      </c>
      <c r="R302" s="15"/>
      <c r="S302" s="1">
        <f>_xlfn.XLOOKUP(C302, Organizations!C301:C1263, Organizations!B301:B1263, "", 0)</f>
        <v>0</v>
      </c>
    </row>
    <row r="303" spans="2:19" ht="30.2" hidden="1" customHeight="1">
      <c r="B303" s="200" t="str">
        <f>IF(C303="", "NO PRIORITY", IF(_xlfn.XLOOKUP(C303, Organizations!C:C, Organizations!B:B, "")="", "NO PRIORITY", _xlfn.XLOOKUP(C303, Organizations!C:C, Organizations!B:B, "NO ORG NAME")))</f>
        <v>B</v>
      </c>
      <c r="C303" s="204" t="s">
        <v>1677</v>
      </c>
      <c r="D303" s="201" t="s">
        <v>4121</v>
      </c>
      <c r="E303" s="279">
        <v>45597</v>
      </c>
      <c r="F303" s="307">
        <f t="shared" si="4"/>
        <v>45593</v>
      </c>
      <c r="G303" s="193" t="s">
        <v>3905</v>
      </c>
      <c r="H303" s="192" t="s">
        <v>4122</v>
      </c>
      <c r="I303" s="194">
        <v>45565</v>
      </c>
      <c r="J303" s="207">
        <v>0.8</v>
      </c>
      <c r="K303" s="202" t="s">
        <v>4075</v>
      </c>
      <c r="L303" s="198" t="s">
        <v>3906</v>
      </c>
      <c r="M303" s="209">
        <v>1</v>
      </c>
      <c r="N303" s="202" t="s">
        <v>150</v>
      </c>
      <c r="O303" s="204" t="s">
        <v>3990</v>
      </c>
      <c r="P303" s="203"/>
      <c r="Q303" s="174" t="s">
        <v>4123</v>
      </c>
      <c r="R303" s="15"/>
      <c r="S303" s="1" t="str">
        <f>_xlfn.XLOOKUP(C303, Organizations!C302:C1264, Organizations!B302:B1264, "", 0)</f>
        <v>B</v>
      </c>
    </row>
    <row r="304" spans="2:19" ht="30.2" hidden="1" customHeight="1">
      <c r="B304" s="200" t="str">
        <f>IF(C304="", "NO PRIORITY", IF(_xlfn.XLOOKUP(C304, Organizations!C:C, Organizations!B:B, "")="", "NO PRIORITY", _xlfn.XLOOKUP(C304, Organizations!C:C, Organizations!B:B, "NO ORG NAME")))</f>
        <v>A</v>
      </c>
      <c r="C304" s="204" t="s">
        <v>192</v>
      </c>
      <c r="D304" s="201" t="s">
        <v>4124</v>
      </c>
      <c r="E304" s="279">
        <v>45658</v>
      </c>
      <c r="F304" s="307">
        <f t="shared" si="4"/>
        <v>45656</v>
      </c>
      <c r="G304" s="193"/>
      <c r="H304" s="192"/>
      <c r="I304" s="194"/>
      <c r="J304" s="207"/>
      <c r="K304" s="202" t="s">
        <v>3918</v>
      </c>
      <c r="L304" s="198" t="s">
        <v>4125</v>
      </c>
      <c r="M304" s="209"/>
      <c r="N304" s="202" t="s">
        <v>141</v>
      </c>
      <c r="O304" s="204" t="s">
        <v>1195</v>
      </c>
      <c r="P304" s="203"/>
      <c r="Q304" s="174"/>
      <c r="R304" s="15"/>
      <c r="S304" s="1" t="str">
        <f>_xlfn.XLOOKUP(C304, Organizations!C303:C1265, Organizations!B303:B1265, "", 0)</f>
        <v/>
      </c>
    </row>
    <row r="305" spans="2:19" ht="30.2" hidden="1" customHeight="1">
      <c r="B305" s="200" t="str">
        <f>IF(C305="", "NO PRIORITY", IF(_xlfn.XLOOKUP(C305, Organizations!C:C, Organizations!B:B, "")="", "NO PRIORITY", _xlfn.XLOOKUP(C305, Organizations!C:C, Organizations!B:B, "NO ORG NAME")))</f>
        <v>A</v>
      </c>
      <c r="C305" s="204" t="s">
        <v>1953</v>
      </c>
      <c r="D305" s="201" t="s">
        <v>96</v>
      </c>
      <c r="E305" s="279"/>
      <c r="F305" s="307" t="str">
        <f t="shared" si="4"/>
        <v/>
      </c>
      <c r="G305" s="193"/>
      <c r="H305" s="192"/>
      <c r="I305" s="194"/>
      <c r="J305" s="207"/>
      <c r="K305" s="202"/>
      <c r="L305" s="198"/>
      <c r="M305" s="209"/>
      <c r="N305" s="202"/>
      <c r="O305" s="204"/>
      <c r="P305" s="203"/>
      <c r="Q305" s="174"/>
      <c r="R305" s="15"/>
      <c r="S305" s="1" t="str">
        <f>_xlfn.XLOOKUP(C305, Organizations!C304:C1266, Organizations!B304:B1266, "", 0)</f>
        <v>A</v>
      </c>
    </row>
    <row r="306" spans="2:19" ht="30.2" hidden="1" customHeight="1">
      <c r="B306" s="200" t="str">
        <f>IF(C306="", "NO PRIORITY", IF(_xlfn.XLOOKUP(C306, Organizations!C:C, Organizations!B:B, "")="", "NO PRIORITY", _xlfn.XLOOKUP(C306, Organizations!C:C, Organizations!B:B, "NO ORG NAME")))</f>
        <v>NO PRIORITY</v>
      </c>
      <c r="C306" s="204" t="s">
        <v>4126</v>
      </c>
      <c r="D306" s="201"/>
      <c r="E306" s="279"/>
      <c r="F306" s="307" t="str">
        <f t="shared" si="4"/>
        <v/>
      </c>
      <c r="G306" s="193"/>
      <c r="H306" s="192"/>
      <c r="I306" s="194"/>
      <c r="J306" s="207"/>
      <c r="K306" s="202"/>
      <c r="L306" s="198"/>
      <c r="M306" s="209"/>
      <c r="N306" s="202"/>
      <c r="O306" s="204"/>
      <c r="P306" s="203"/>
      <c r="Q306" s="174"/>
      <c r="R306" s="15"/>
      <c r="S306" s="1" t="str">
        <f>_xlfn.XLOOKUP(C306, Organizations!C305:C1267, Organizations!B305:B1267, "", 0)</f>
        <v/>
      </c>
    </row>
    <row r="307" spans="2:19" ht="30.2" hidden="1" customHeight="1">
      <c r="B307" s="200" t="str">
        <f>IF(C307="", "NO PRIORITY", IF(_xlfn.XLOOKUP(C307, Organizations!C:C, Organizations!B:B, "")="", "NO PRIORITY", _xlfn.XLOOKUP(C307, Organizations!C:C, Organizations!B:B, "NO ORG NAME")))</f>
        <v>NO PRIORITY</v>
      </c>
      <c r="C307" s="204" t="s">
        <v>3304</v>
      </c>
      <c r="D307" s="201" t="s">
        <v>3958</v>
      </c>
      <c r="E307" s="279">
        <v>45769</v>
      </c>
      <c r="F307" s="307">
        <f t="shared" si="4"/>
        <v>45768</v>
      </c>
      <c r="G307" s="193"/>
      <c r="H307" s="192"/>
      <c r="I307" s="194"/>
      <c r="J307" s="207"/>
      <c r="K307" s="202"/>
      <c r="L307" s="198"/>
      <c r="M307" s="209"/>
      <c r="N307" s="202"/>
      <c r="O307" s="204"/>
      <c r="P307" s="203"/>
      <c r="Q307" s="174"/>
      <c r="R307" s="15"/>
      <c r="S307" s="1" t="str">
        <f>_xlfn.XLOOKUP(C307, Organizations!C306:C1268, Organizations!B306:B1268, "", 0)</f>
        <v/>
      </c>
    </row>
    <row r="308" spans="2:19" ht="30.2" hidden="1" customHeight="1">
      <c r="B308" s="200" t="str">
        <f>IF(C308="", "NO PRIORITY", IF(_xlfn.XLOOKUP(C308, Organizations!C:C, Organizations!B:B, "")="", "NO PRIORITY", _xlfn.XLOOKUP(C308, Organizations!C:C, Organizations!B:B, "NO ORG NAME")))</f>
        <v>NO PRIORITY</v>
      </c>
      <c r="C308" s="204" t="s">
        <v>2615</v>
      </c>
      <c r="D308" s="201" t="s">
        <v>3918</v>
      </c>
      <c r="E308" s="279">
        <v>45658</v>
      </c>
      <c r="F308" s="307">
        <f t="shared" si="4"/>
        <v>45656</v>
      </c>
      <c r="G308" s="193"/>
      <c r="H308" s="192"/>
      <c r="I308" s="194"/>
      <c r="J308" s="207"/>
      <c r="K308" s="202" t="s">
        <v>3918</v>
      </c>
      <c r="L308" s="198" t="s">
        <v>102</v>
      </c>
      <c r="M308" s="209"/>
      <c r="N308" s="202" t="s">
        <v>138</v>
      </c>
      <c r="O308" s="204" t="s">
        <v>3919</v>
      </c>
      <c r="P308" s="203"/>
      <c r="Q308" s="174"/>
      <c r="R308" s="15"/>
      <c r="S308" s="1" t="str">
        <f>_xlfn.XLOOKUP(C308, Organizations!C307:C1269, Organizations!B307:B1269, "", 0)</f>
        <v/>
      </c>
    </row>
    <row r="309" spans="2:19" ht="30.2" hidden="1" customHeight="1">
      <c r="B309" s="200" t="str">
        <f>IF(C309="", "NO PRIORITY", IF(_xlfn.XLOOKUP(C309, Organizations!C:C, Organizations!B:B, "")="", "NO PRIORITY", _xlfn.XLOOKUP(C309, Organizations!C:C, Organizations!B:B, "NO ORG NAME")))</f>
        <v>NO PRIORITY</v>
      </c>
      <c r="C309" s="204" t="s">
        <v>973</v>
      </c>
      <c r="D309" s="201" t="s">
        <v>3926</v>
      </c>
      <c r="E309" s="279">
        <v>45705</v>
      </c>
      <c r="F309" s="307">
        <f t="shared" si="4"/>
        <v>45705</v>
      </c>
      <c r="G309" s="193" t="s">
        <v>3905</v>
      </c>
      <c r="H309" s="192"/>
      <c r="I309" s="194"/>
      <c r="J309" s="207"/>
      <c r="K309" s="202" t="s">
        <v>3927</v>
      </c>
      <c r="L309" s="198" t="s">
        <v>3928</v>
      </c>
      <c r="M309" s="209"/>
      <c r="N309" s="202"/>
      <c r="O309" s="204"/>
      <c r="P309" s="203"/>
      <c r="Q309" s="174" t="s">
        <v>4127</v>
      </c>
      <c r="R309" s="15"/>
      <c r="S309" s="1">
        <f>_xlfn.XLOOKUP(C309, Organizations!C308:C1270, Organizations!B308:B1270, "", 0)</f>
        <v>0</v>
      </c>
    </row>
    <row r="310" spans="2:19" ht="30.2" hidden="1" customHeight="1">
      <c r="B310" s="200" t="str">
        <f>IF(C310="", "NO PRIORITY", IF(_xlfn.XLOOKUP(C310, Organizations!C:C, Organizations!B:B, "")="", "NO PRIORITY", _xlfn.XLOOKUP(C310, Organizations!C:C, Organizations!B:B, "NO ORG NAME")))</f>
        <v>NO PRIORITY</v>
      </c>
      <c r="C310" s="204" t="s">
        <v>1375</v>
      </c>
      <c r="D310" s="201"/>
      <c r="E310" s="279"/>
      <c r="F310" s="307" t="str">
        <f t="shared" si="4"/>
        <v/>
      </c>
      <c r="G310" s="193"/>
      <c r="H310" s="192"/>
      <c r="I310" s="194"/>
      <c r="J310" s="207"/>
      <c r="K310" s="202"/>
      <c r="L310" s="198"/>
      <c r="M310" s="209"/>
      <c r="N310" s="202"/>
      <c r="O310" s="204"/>
      <c r="P310" s="203"/>
      <c r="Q310" s="174"/>
      <c r="R310" s="15"/>
      <c r="S310" s="1">
        <f>_xlfn.XLOOKUP(C310, Organizations!C309:C1271, Organizations!B309:B1271, "", 0)</f>
        <v>0</v>
      </c>
    </row>
    <row r="311" spans="2:19" ht="30.2" hidden="1" customHeight="1">
      <c r="B311" s="200" t="str">
        <f>IF(C311="", "NO PRIORITY", IF(_xlfn.XLOOKUP(C311, Organizations!C:C, Organizations!B:B, "")="", "NO PRIORITY", _xlfn.XLOOKUP(C311, Organizations!C:C, Organizations!B:B, "NO ORG NAME")))</f>
        <v>NO PRIORITY</v>
      </c>
      <c r="C311" s="204" t="s">
        <v>1397</v>
      </c>
      <c r="D311" s="201" t="s">
        <v>4012</v>
      </c>
      <c r="E311" s="279">
        <v>45658</v>
      </c>
      <c r="F311" s="307">
        <f t="shared" si="4"/>
        <v>45656</v>
      </c>
      <c r="G311" s="193"/>
      <c r="H311" s="192"/>
      <c r="I311" s="194"/>
      <c r="J311" s="207"/>
      <c r="K311" s="202" t="s">
        <v>96</v>
      </c>
      <c r="L311" s="198" t="s">
        <v>3906</v>
      </c>
      <c r="M311" s="209"/>
      <c r="N311" s="202" t="s">
        <v>150</v>
      </c>
      <c r="O311" s="204" t="s">
        <v>3953</v>
      </c>
      <c r="P311" s="203"/>
      <c r="Q311" s="174"/>
      <c r="R311" s="15"/>
      <c r="S311" s="1">
        <f>_xlfn.XLOOKUP(C311, Organizations!C310:C1272, Organizations!B310:B1272, "", 0)</f>
        <v>0</v>
      </c>
    </row>
    <row r="312" spans="2:19" ht="30.2" hidden="1" customHeight="1">
      <c r="B312" s="200" t="str">
        <f>IF(C312="", "NO PRIORITY", IF(_xlfn.XLOOKUP(C312, Organizations!C:C, Organizations!B:B, "")="", "NO PRIORITY", _xlfn.XLOOKUP(C312, Organizations!C:C, Organizations!B:B, "NO ORG NAME")))</f>
        <v>NO PRIORITY</v>
      </c>
      <c r="C312" s="204" t="s">
        <v>2034</v>
      </c>
      <c r="D312" s="201" t="s">
        <v>3958</v>
      </c>
      <c r="E312" s="279">
        <v>45769</v>
      </c>
      <c r="F312" s="307">
        <f t="shared" si="4"/>
        <v>45768</v>
      </c>
      <c r="G312" s="193"/>
      <c r="H312" s="192"/>
      <c r="I312" s="194"/>
      <c r="J312" s="207"/>
      <c r="K312" s="202"/>
      <c r="L312" s="198"/>
      <c r="M312" s="209"/>
      <c r="N312" s="202"/>
      <c r="O312" s="204"/>
      <c r="P312" s="203"/>
      <c r="Q312" s="174"/>
      <c r="R312" s="15"/>
      <c r="S312" s="1" t="str">
        <f>_xlfn.XLOOKUP(C312, Organizations!C311:C1273, Organizations!B311:B1273, "", 0)</f>
        <v/>
      </c>
    </row>
    <row r="313" spans="2:19" ht="30.2" hidden="1" customHeight="1">
      <c r="B313" s="200" t="str">
        <f>IF(C313="", "NO PRIORITY", IF(_xlfn.XLOOKUP(C313, Organizations!C:C, Organizations!B:B, "")="", "NO PRIORITY", _xlfn.XLOOKUP(C313, Organizations!C:C, Organizations!B:B, "NO ORG NAME")))</f>
        <v>B</v>
      </c>
      <c r="C313" s="204" t="s">
        <v>1502</v>
      </c>
      <c r="D313" s="201" t="s">
        <v>4128</v>
      </c>
      <c r="E313" s="279">
        <v>45658</v>
      </c>
      <c r="F313" s="307">
        <f t="shared" si="4"/>
        <v>45656</v>
      </c>
      <c r="G313" s="193"/>
      <c r="H313" s="192"/>
      <c r="I313" s="194"/>
      <c r="J313" s="207"/>
      <c r="K313" s="202" t="s">
        <v>96</v>
      </c>
      <c r="L313" s="198" t="s">
        <v>3906</v>
      </c>
      <c r="M313" s="209"/>
      <c r="N313" s="202" t="s">
        <v>141</v>
      </c>
      <c r="O313" s="204" t="s">
        <v>3953</v>
      </c>
      <c r="P313" s="203"/>
      <c r="Q313" s="174"/>
      <c r="R313" s="15"/>
      <c r="S313" s="1" t="str">
        <f>_xlfn.XLOOKUP(C313, Organizations!C312:C1274, Organizations!B312:B1274, "", 0)</f>
        <v>B</v>
      </c>
    </row>
    <row r="314" spans="2:19" ht="30.2" hidden="1" customHeight="1">
      <c r="B314" s="200" t="str">
        <f>IF(C314="", "NO PRIORITY", IF(_xlfn.XLOOKUP(C314, Organizations!C:C, Organizations!B:B, "")="", "NO PRIORITY", _xlfn.XLOOKUP(C314, Organizations!C:C, Organizations!B:B, "NO ORG NAME")))</f>
        <v>B</v>
      </c>
      <c r="C314" s="204" t="s">
        <v>1818</v>
      </c>
      <c r="D314" s="201" t="s">
        <v>3926</v>
      </c>
      <c r="E314" s="279">
        <v>45705</v>
      </c>
      <c r="F314" s="307">
        <f t="shared" si="4"/>
        <v>45705</v>
      </c>
      <c r="G314" s="193" t="s">
        <v>108</v>
      </c>
      <c r="H314" s="192"/>
      <c r="I314" s="194"/>
      <c r="J314" s="207">
        <v>0.7</v>
      </c>
      <c r="K314" s="202" t="s">
        <v>3927</v>
      </c>
      <c r="L314" s="198" t="s">
        <v>3928</v>
      </c>
      <c r="M314" s="209"/>
      <c r="N314" s="202"/>
      <c r="O314" s="204"/>
      <c r="P314" s="203"/>
      <c r="Q314" s="174" t="s">
        <v>4129</v>
      </c>
      <c r="R314" s="15"/>
      <c r="S314" s="1" t="str">
        <f>_xlfn.XLOOKUP(C314, Organizations!C314:C1276, Organizations!B314:B1276, "", 0)</f>
        <v>B</v>
      </c>
    </row>
    <row r="315" spans="2:19" ht="30.2" hidden="1" customHeight="1">
      <c r="B315" s="200" t="str">
        <f>IF(C315="", "NO PRIORITY", IF(_xlfn.XLOOKUP(C315, Organizations!C:C, Organizations!B:B, "")="", "NO PRIORITY", _xlfn.XLOOKUP(C315, Organizations!C:C, Organizations!B:B, "NO ORG NAME")))</f>
        <v>B</v>
      </c>
      <c r="C315" s="204" t="s">
        <v>1818</v>
      </c>
      <c r="D315" s="201" t="s">
        <v>4130</v>
      </c>
      <c r="E315" s="279">
        <v>45713</v>
      </c>
      <c r="F315" s="307">
        <f t="shared" si="4"/>
        <v>45712</v>
      </c>
      <c r="G315" s="193"/>
      <c r="H315" s="192"/>
      <c r="I315" s="194"/>
      <c r="J315" s="207"/>
      <c r="K315" s="202"/>
      <c r="L315" s="198"/>
      <c r="M315" s="209"/>
      <c r="N315" s="202"/>
      <c r="O315" s="204"/>
      <c r="P315" s="203"/>
      <c r="Q315" s="174"/>
      <c r="R315" s="15"/>
      <c r="S315" s="1" t="str">
        <f>_xlfn.XLOOKUP(C315, Organizations!C315:C1277, Organizations!B315:B1277, "", 0)</f>
        <v>B</v>
      </c>
    </row>
    <row r="316" spans="2:19" ht="30.2" hidden="1" customHeight="1">
      <c r="B316" s="200" t="str">
        <f>IF(C316="", "NO PRIORITY", IF(_xlfn.XLOOKUP(C316, Organizations!C:C, Organizations!B:B, "")="", "NO PRIORITY", _xlfn.XLOOKUP(C316, Organizations!C:C, Organizations!B:B, "NO ORG NAME")))</f>
        <v>B</v>
      </c>
      <c r="C316" s="204" t="s">
        <v>2038</v>
      </c>
      <c r="D316" s="373" t="s">
        <v>4131</v>
      </c>
      <c r="E316" s="279">
        <v>45748</v>
      </c>
      <c r="F316" s="307">
        <f t="shared" si="4"/>
        <v>45747</v>
      </c>
      <c r="G316" s="193"/>
      <c r="H316" s="192" t="s">
        <v>6</v>
      </c>
      <c r="I316" s="194"/>
      <c r="J316" s="207"/>
      <c r="K316" s="202" t="s">
        <v>3927</v>
      </c>
      <c r="L316" s="202"/>
      <c r="M316" s="209"/>
      <c r="N316" s="202" t="s">
        <v>138</v>
      </c>
      <c r="O316" s="204"/>
      <c r="P316" s="203"/>
      <c r="Q316" s="174"/>
      <c r="R316" s="15"/>
      <c r="S316" s="1" t="str">
        <f>_xlfn.XLOOKUP(C316, Organizations!C317:C1279, Organizations!B317:B1279, "", 0)</f>
        <v/>
      </c>
    </row>
    <row r="317" spans="2:19" ht="30.2" hidden="1" customHeight="1">
      <c r="B317" s="200" t="str">
        <f>IF(C317="", "NO PRIORITY", IF(_xlfn.XLOOKUP(C317, Organizations!C:C, Organizations!B:B, "")="", "NO PRIORITY", _xlfn.XLOOKUP(C317, Organizations!C:C, Organizations!B:B, "NO ORG NAME")))</f>
        <v>B</v>
      </c>
      <c r="C317" s="204" t="s">
        <v>2040</v>
      </c>
      <c r="D317" s="373" t="s">
        <v>4131</v>
      </c>
      <c r="E317" s="279">
        <v>45748</v>
      </c>
      <c r="F317" s="307">
        <f t="shared" si="4"/>
        <v>45747</v>
      </c>
      <c r="G317" s="193"/>
      <c r="H317" s="192" t="s">
        <v>6</v>
      </c>
      <c r="I317" s="194"/>
      <c r="J317" s="207"/>
      <c r="K317" s="202" t="s">
        <v>3927</v>
      </c>
      <c r="L317" s="198"/>
      <c r="M317" s="209"/>
      <c r="N317" s="202" t="s">
        <v>138</v>
      </c>
      <c r="O317" s="204"/>
      <c r="P317" s="203"/>
      <c r="Q317" s="174"/>
      <c r="R317" s="15"/>
      <c r="S317" s="1" t="str">
        <f>_xlfn.XLOOKUP(C317, Organizations!C318:C1280, Organizations!B318:B1280, "", 0)</f>
        <v/>
      </c>
    </row>
    <row r="318" spans="2:19" ht="30.2" hidden="1" customHeight="1">
      <c r="B318" s="200" t="str">
        <f>IF(C318="", "NO PRIORITY", IF(_xlfn.XLOOKUP(C318, Organizations!C:C, Organizations!B:B, "")="", "NO PRIORITY", _xlfn.XLOOKUP(C318, Organizations!C:C, Organizations!B:B, "NO ORG NAME")))</f>
        <v>B</v>
      </c>
      <c r="C318" s="204" t="s">
        <v>2041</v>
      </c>
      <c r="D318" s="373" t="s">
        <v>4131</v>
      </c>
      <c r="E318" s="279">
        <v>45748</v>
      </c>
      <c r="F318" s="307">
        <f t="shared" si="4"/>
        <v>45747</v>
      </c>
      <c r="G318" s="193"/>
      <c r="H318" s="192" t="s">
        <v>6</v>
      </c>
      <c r="I318" s="194"/>
      <c r="J318" s="207"/>
      <c r="K318" s="202" t="s">
        <v>3927</v>
      </c>
      <c r="L318" s="198"/>
      <c r="M318" s="209"/>
      <c r="N318" s="202" t="s">
        <v>138</v>
      </c>
      <c r="O318" s="204"/>
      <c r="P318" s="203"/>
      <c r="Q318" s="174"/>
      <c r="R318" s="15"/>
      <c r="S318" s="1" t="str">
        <f>_xlfn.XLOOKUP(C318, Organizations!C319:C1281, Organizations!B319:B1281, "", 0)</f>
        <v/>
      </c>
    </row>
    <row r="319" spans="2:19" ht="30.2" hidden="1" customHeight="1">
      <c r="B319" s="200" t="str">
        <f>IF(C319="", "NO PRIORITY", IF(_xlfn.XLOOKUP(C319, Organizations!C:C, Organizations!B:B, "")="", "NO PRIORITY", _xlfn.XLOOKUP(C319, Organizations!C:C, Organizations!B:B, "NO ORG NAME")))</f>
        <v>B</v>
      </c>
      <c r="C319" s="204" t="s">
        <v>2042</v>
      </c>
      <c r="D319" s="373" t="s">
        <v>4131</v>
      </c>
      <c r="E319" s="279">
        <v>45748</v>
      </c>
      <c r="F319" s="307">
        <f t="shared" si="4"/>
        <v>45747</v>
      </c>
      <c r="G319" s="193"/>
      <c r="H319" s="192" t="s">
        <v>6</v>
      </c>
      <c r="I319" s="194"/>
      <c r="J319" s="207"/>
      <c r="K319" s="202" t="s">
        <v>3927</v>
      </c>
      <c r="L319" s="198"/>
      <c r="M319" s="209"/>
      <c r="N319" s="202" t="s">
        <v>138</v>
      </c>
      <c r="O319" s="204"/>
      <c r="P319" s="203"/>
      <c r="Q319" s="174"/>
      <c r="R319" s="15"/>
      <c r="S319" s="1" t="str">
        <f>_xlfn.XLOOKUP(C319, Organizations!C320:C1282, Organizations!B320:B1282, "", 0)</f>
        <v/>
      </c>
    </row>
    <row r="320" spans="2:19" ht="30.2" hidden="1" customHeight="1">
      <c r="B320" s="200" t="str">
        <f>IF(C320="", "NO PRIORITY", IF(_xlfn.XLOOKUP(C320, Organizations!C:C, Organizations!B:B, "")="", "NO PRIORITY", _xlfn.XLOOKUP(C320, Organizations!C:C, Organizations!B:B, "NO ORG NAME")))</f>
        <v>B</v>
      </c>
      <c r="C320" s="204" t="s">
        <v>2043</v>
      </c>
      <c r="D320" s="373" t="s">
        <v>4131</v>
      </c>
      <c r="E320" s="279">
        <v>45748</v>
      </c>
      <c r="F320" s="307">
        <f t="shared" si="4"/>
        <v>45747</v>
      </c>
      <c r="G320" s="193"/>
      <c r="H320" s="192" t="s">
        <v>6</v>
      </c>
      <c r="I320" s="194"/>
      <c r="J320" s="207"/>
      <c r="K320" s="202" t="s">
        <v>3927</v>
      </c>
      <c r="L320" s="198"/>
      <c r="M320" s="209"/>
      <c r="N320" s="202" t="s">
        <v>138</v>
      </c>
      <c r="O320" s="204"/>
      <c r="P320" s="203"/>
      <c r="Q320" s="174"/>
      <c r="R320" s="15"/>
      <c r="S320" s="1" t="str">
        <f>_xlfn.XLOOKUP(C320, Organizations!C321:C1283, Organizations!B321:B1283, "", 0)</f>
        <v/>
      </c>
    </row>
    <row r="321" spans="2:19" ht="30.2" hidden="1" customHeight="1">
      <c r="B321" s="200" t="str">
        <f>IF(C321="", "NO PRIORITY", IF(_xlfn.XLOOKUP(C321, Organizations!C:C, Organizations!B:B, "")="", "NO PRIORITY", _xlfn.XLOOKUP(C321, Organizations!C:C, Organizations!B:B, "NO ORG NAME")))</f>
        <v>B</v>
      </c>
      <c r="C321" s="204" t="s">
        <v>2044</v>
      </c>
      <c r="D321" s="373" t="s">
        <v>4131</v>
      </c>
      <c r="E321" s="279">
        <v>45748</v>
      </c>
      <c r="F321" s="307">
        <f t="shared" si="4"/>
        <v>45747</v>
      </c>
      <c r="G321" s="193"/>
      <c r="H321" s="192" t="s">
        <v>6</v>
      </c>
      <c r="I321" s="194"/>
      <c r="J321" s="207"/>
      <c r="K321" s="202" t="s">
        <v>3927</v>
      </c>
      <c r="L321" s="198"/>
      <c r="M321" s="209"/>
      <c r="N321" s="202" t="s">
        <v>138</v>
      </c>
      <c r="O321" s="204"/>
      <c r="P321" s="203"/>
      <c r="Q321" s="174"/>
      <c r="R321" s="15"/>
      <c r="S321" s="1" t="str">
        <f>_xlfn.XLOOKUP(C321, Organizations!C322:C1283, Organizations!B322:B1283, "", 0)</f>
        <v/>
      </c>
    </row>
    <row r="322" spans="2:19" ht="30.2" hidden="1" customHeight="1">
      <c r="B322" s="200" t="str">
        <f>IF(C322="", "NO PRIORITY", IF(_xlfn.XLOOKUP(C322, Organizations!C:C, Organizations!B:B, "")="", "NO PRIORITY", _xlfn.XLOOKUP(C322, Organizations!C:C, Organizations!B:B, "NO ORG NAME")))</f>
        <v>B</v>
      </c>
      <c r="C322" s="204" t="s">
        <v>2045</v>
      </c>
      <c r="D322" s="373" t="s">
        <v>4131</v>
      </c>
      <c r="E322" s="279">
        <v>45748</v>
      </c>
      <c r="F322" s="307">
        <f t="shared" si="4"/>
        <v>45747</v>
      </c>
      <c r="G322" s="193"/>
      <c r="H322" s="192" t="s">
        <v>6</v>
      </c>
      <c r="I322" s="194"/>
      <c r="J322" s="207"/>
      <c r="K322" s="202" t="s">
        <v>3927</v>
      </c>
      <c r="L322" s="198"/>
      <c r="M322" s="209"/>
      <c r="N322" s="202" t="s">
        <v>138</v>
      </c>
      <c r="O322" s="204"/>
      <c r="P322" s="203"/>
      <c r="Q322" s="174"/>
      <c r="R322" s="15"/>
      <c r="S322" s="1" t="str">
        <f>_xlfn.XLOOKUP(C322, Organizations!C323:C1284, Organizations!B323:B1284, "", 0)</f>
        <v/>
      </c>
    </row>
    <row r="323" spans="2:19" ht="30.2" hidden="1" customHeight="1">
      <c r="B323" s="200" t="str">
        <f>IF(C323="", "NO PRIORITY", IF(_xlfn.XLOOKUP(C323, Organizations!C:C, Organizations!B:B, "")="", "NO PRIORITY", _xlfn.XLOOKUP(C323, Organizations!C:C, Organizations!B:B, "NO ORG NAME")))</f>
        <v>B</v>
      </c>
      <c r="C323" s="204" t="s">
        <v>2046</v>
      </c>
      <c r="D323" s="373" t="s">
        <v>4131</v>
      </c>
      <c r="E323" s="279">
        <v>45748</v>
      </c>
      <c r="F323" s="307">
        <f t="shared" si="4"/>
        <v>45747</v>
      </c>
      <c r="G323" s="193"/>
      <c r="H323" s="192" t="s">
        <v>6</v>
      </c>
      <c r="I323" s="194"/>
      <c r="J323" s="207"/>
      <c r="K323" s="202" t="s">
        <v>3927</v>
      </c>
      <c r="L323" s="198"/>
      <c r="M323" s="209"/>
      <c r="N323" s="202" t="s">
        <v>138</v>
      </c>
      <c r="O323" s="204"/>
      <c r="P323" s="203"/>
      <c r="Q323" s="174"/>
      <c r="R323" s="15"/>
      <c r="S323" s="1" t="str">
        <f>_xlfn.XLOOKUP(C323, Organizations!C324:C1284, Organizations!B324:B1284, "", 0)</f>
        <v/>
      </c>
    </row>
    <row r="324" spans="2:19" ht="30.2" hidden="1" customHeight="1">
      <c r="B324" s="200" t="str">
        <f>IF(C324="", "NO PRIORITY", IF(_xlfn.XLOOKUP(C324, Organizations!C:C, Organizations!B:B, "")="", "NO PRIORITY", _xlfn.XLOOKUP(C324, Organizations!C:C, Organizations!B:B, "NO ORG NAME")))</f>
        <v>B</v>
      </c>
      <c r="C324" s="204" t="s">
        <v>2047</v>
      </c>
      <c r="D324" s="373" t="s">
        <v>4131</v>
      </c>
      <c r="E324" s="279">
        <v>45748</v>
      </c>
      <c r="F324" s="307">
        <f t="shared" si="4"/>
        <v>45747</v>
      </c>
      <c r="G324" s="193"/>
      <c r="H324" s="192" t="s">
        <v>6</v>
      </c>
      <c r="I324" s="194"/>
      <c r="J324" s="207"/>
      <c r="K324" s="202" t="s">
        <v>3927</v>
      </c>
      <c r="L324" s="198"/>
      <c r="M324" s="209"/>
      <c r="N324" s="202" t="s">
        <v>138</v>
      </c>
      <c r="O324" s="204"/>
      <c r="P324" s="203"/>
      <c r="Q324" s="174"/>
      <c r="R324" s="15"/>
      <c r="S324" s="1" t="str">
        <f>_xlfn.XLOOKUP(C324, Organizations!C325:C1285, Organizations!B325:B1285, "", 0)</f>
        <v/>
      </c>
    </row>
    <row r="325" spans="2:19" ht="30.2" hidden="1" customHeight="1">
      <c r="B325" s="200" t="str">
        <f>IF(C325="", "NO PRIORITY", IF(_xlfn.XLOOKUP(C325, Organizations!C:C, Organizations!B:B, "")="", "NO PRIORITY", _xlfn.XLOOKUP(C325, Organizations!C:C, Organizations!B:B, "NO ORG NAME")))</f>
        <v>B</v>
      </c>
      <c r="C325" s="204" t="s">
        <v>2048</v>
      </c>
      <c r="D325" s="373" t="s">
        <v>4131</v>
      </c>
      <c r="E325" s="279">
        <v>45748</v>
      </c>
      <c r="F325" s="307">
        <f t="shared" ref="F325:F388" si="5">IF(ISBLANK(E325),"",E325-WEEKDAY(E325)+2)</f>
        <v>45747</v>
      </c>
      <c r="G325" s="193"/>
      <c r="H325" s="192" t="s">
        <v>6</v>
      </c>
      <c r="I325" s="194"/>
      <c r="J325" s="207"/>
      <c r="K325" s="202" t="s">
        <v>3927</v>
      </c>
      <c r="L325" s="198"/>
      <c r="M325" s="209"/>
      <c r="N325" s="202" t="s">
        <v>138</v>
      </c>
      <c r="O325" s="204"/>
      <c r="P325" s="203"/>
      <c r="Q325" s="174"/>
      <c r="R325" s="15"/>
      <c r="S325" s="1" t="str">
        <f>_xlfn.XLOOKUP(C325, Organizations!C326:C1286, Organizations!B326:B1286, "", 0)</f>
        <v/>
      </c>
    </row>
    <row r="326" spans="2:19" ht="30.2" hidden="1" customHeight="1">
      <c r="B326" s="200" t="str">
        <f>IF(C326="", "NO PRIORITY", IF(_xlfn.XLOOKUP(C326, Organizations!C:C, Organizations!B:B, "")="", "NO PRIORITY", _xlfn.XLOOKUP(C326, Organizations!C:C, Organizations!B:B, "NO ORG NAME")))</f>
        <v>B</v>
      </c>
      <c r="C326" s="204" t="s">
        <v>2049</v>
      </c>
      <c r="D326" s="373" t="s">
        <v>4131</v>
      </c>
      <c r="E326" s="279">
        <v>45748</v>
      </c>
      <c r="F326" s="307">
        <f t="shared" si="5"/>
        <v>45747</v>
      </c>
      <c r="G326" s="193"/>
      <c r="H326" s="192" t="s">
        <v>6</v>
      </c>
      <c r="I326" s="194"/>
      <c r="J326" s="207"/>
      <c r="K326" s="202" t="s">
        <v>3927</v>
      </c>
      <c r="L326" s="198"/>
      <c r="M326" s="209"/>
      <c r="N326" s="202" t="s">
        <v>138</v>
      </c>
      <c r="O326" s="204"/>
      <c r="P326" s="203"/>
      <c r="Q326" s="174"/>
      <c r="R326" s="15"/>
      <c r="S326" s="1" t="str">
        <f>_xlfn.XLOOKUP(C326, Organizations!C327:C1286, Organizations!B327:B1286, "", 0)</f>
        <v/>
      </c>
    </row>
    <row r="327" spans="2:19" ht="30.2" hidden="1" customHeight="1">
      <c r="B327" s="200" t="str">
        <f>IF(C327="", "NO PRIORITY", IF(_xlfn.XLOOKUP(C327, Organizations!C:C, Organizations!B:B, "")="", "NO PRIORITY", _xlfn.XLOOKUP(C327, Organizations!C:C, Organizations!B:B, "NO ORG NAME")))</f>
        <v>B</v>
      </c>
      <c r="C327" s="204" t="s">
        <v>2050</v>
      </c>
      <c r="D327" s="373" t="s">
        <v>4131</v>
      </c>
      <c r="E327" s="279">
        <v>45748</v>
      </c>
      <c r="F327" s="307">
        <f t="shared" si="5"/>
        <v>45747</v>
      </c>
      <c r="G327" s="193"/>
      <c r="H327" s="192" t="s">
        <v>6</v>
      </c>
      <c r="I327" s="194"/>
      <c r="J327" s="207"/>
      <c r="K327" s="202" t="s">
        <v>3927</v>
      </c>
      <c r="L327" s="198"/>
      <c r="M327" s="209"/>
      <c r="N327" s="202" t="s">
        <v>138</v>
      </c>
      <c r="O327" s="204"/>
      <c r="P327" s="203"/>
      <c r="Q327" s="174"/>
      <c r="R327" s="15"/>
      <c r="S327" s="1" t="str">
        <f>_xlfn.XLOOKUP(C327, Organizations!C328:C1287, Organizations!B328:B1287, "", 0)</f>
        <v/>
      </c>
    </row>
    <row r="328" spans="2:19" ht="30.2" hidden="1" customHeight="1">
      <c r="B328" s="200" t="str">
        <f>IF(C328="", "NO PRIORITY", IF(_xlfn.XLOOKUP(C328, Organizations!C:C, Organizations!B:B, "")="", "NO PRIORITY", _xlfn.XLOOKUP(C328, Organizations!C:C, Organizations!B:B, "NO ORG NAME")))</f>
        <v>B</v>
      </c>
      <c r="C328" s="204" t="s">
        <v>2051</v>
      </c>
      <c r="D328" s="373" t="s">
        <v>4131</v>
      </c>
      <c r="E328" s="279">
        <v>45748</v>
      </c>
      <c r="F328" s="307">
        <f t="shared" si="5"/>
        <v>45747</v>
      </c>
      <c r="G328" s="193"/>
      <c r="H328" s="192" t="s">
        <v>6</v>
      </c>
      <c r="I328" s="194"/>
      <c r="J328" s="207"/>
      <c r="K328" s="202" t="s">
        <v>3927</v>
      </c>
      <c r="L328" s="198"/>
      <c r="M328" s="209"/>
      <c r="N328" s="202" t="s">
        <v>138</v>
      </c>
      <c r="O328" s="204"/>
      <c r="P328" s="203"/>
      <c r="Q328" s="174"/>
      <c r="R328" s="15"/>
      <c r="S328" s="1" t="str">
        <f>_xlfn.XLOOKUP(C328, Organizations!C329:C1288, Organizations!B329:B1288, "", 0)</f>
        <v/>
      </c>
    </row>
    <row r="329" spans="2:19" ht="30.2" hidden="1" customHeight="1">
      <c r="B329" s="200" t="str">
        <f>IF(C329="", "NO PRIORITY", IF(_xlfn.XLOOKUP(C329, Organizations!C:C, Organizations!B:B, "")="", "NO PRIORITY", _xlfn.XLOOKUP(C329, Organizations!C:C, Organizations!B:B, "NO ORG NAME")))</f>
        <v>B</v>
      </c>
      <c r="C329" s="204" t="s">
        <v>2052</v>
      </c>
      <c r="D329" s="373" t="s">
        <v>4131</v>
      </c>
      <c r="E329" s="279">
        <v>45748</v>
      </c>
      <c r="F329" s="307">
        <f t="shared" si="5"/>
        <v>45747</v>
      </c>
      <c r="G329" s="193"/>
      <c r="H329" s="192" t="s">
        <v>6</v>
      </c>
      <c r="I329" s="194"/>
      <c r="J329" s="207"/>
      <c r="K329" s="202" t="s">
        <v>3927</v>
      </c>
      <c r="L329" s="198"/>
      <c r="M329" s="209"/>
      <c r="N329" s="202" t="s">
        <v>138</v>
      </c>
      <c r="O329" s="204"/>
      <c r="P329" s="203"/>
      <c r="Q329" s="174"/>
      <c r="R329" s="15"/>
      <c r="S329" s="1" t="str">
        <f>_xlfn.XLOOKUP(C329, Organizations!C330:C1289, Organizations!B330:B1289, "", 0)</f>
        <v/>
      </c>
    </row>
    <row r="330" spans="2:19" ht="30.2" hidden="1" customHeight="1">
      <c r="B330" s="200" t="str">
        <f>IF(C330="", "NO PRIORITY", IF(_xlfn.XLOOKUP(C330, Organizations!C:C, Organizations!B:B, "")="", "NO PRIORITY", _xlfn.XLOOKUP(C330, Organizations!C:C, Organizations!B:B, "NO ORG NAME")))</f>
        <v>B</v>
      </c>
      <c r="C330" s="204" t="s">
        <v>2053</v>
      </c>
      <c r="D330" s="373" t="s">
        <v>4131</v>
      </c>
      <c r="E330" s="279">
        <v>45748</v>
      </c>
      <c r="F330" s="307">
        <f t="shared" si="5"/>
        <v>45747</v>
      </c>
      <c r="G330" s="193"/>
      <c r="H330" s="192" t="s">
        <v>6</v>
      </c>
      <c r="I330" s="194"/>
      <c r="J330" s="207"/>
      <c r="K330" s="202" t="s">
        <v>3927</v>
      </c>
      <c r="L330" s="198"/>
      <c r="M330" s="209"/>
      <c r="N330" s="202" t="s">
        <v>138</v>
      </c>
      <c r="O330" s="204"/>
      <c r="P330" s="203"/>
      <c r="Q330" s="174"/>
      <c r="R330" s="15"/>
      <c r="S330" s="1" t="str">
        <f>_xlfn.XLOOKUP(C330, Organizations!C331:C1290, Organizations!B331:B1290, "", 0)</f>
        <v/>
      </c>
    </row>
    <row r="331" spans="2:19" ht="30.2" hidden="1" customHeight="1">
      <c r="B331" s="200" t="str">
        <f>IF(C331="", "NO PRIORITY", IF(_xlfn.XLOOKUP(C331, Organizations!C:C, Organizations!B:B, "")="", "NO PRIORITY", _xlfn.XLOOKUP(C331, Organizations!C:C, Organizations!B:B, "NO ORG NAME")))</f>
        <v>B</v>
      </c>
      <c r="C331" s="204" t="s">
        <v>2054</v>
      </c>
      <c r="D331" s="373" t="s">
        <v>4131</v>
      </c>
      <c r="E331" s="279">
        <v>45748</v>
      </c>
      <c r="F331" s="307">
        <f t="shared" si="5"/>
        <v>45747</v>
      </c>
      <c r="G331" s="193"/>
      <c r="H331" s="192" t="s">
        <v>6</v>
      </c>
      <c r="I331" s="194"/>
      <c r="J331" s="207"/>
      <c r="K331" s="202" t="s">
        <v>3927</v>
      </c>
      <c r="L331" s="198"/>
      <c r="M331" s="209"/>
      <c r="N331" s="202" t="s">
        <v>138</v>
      </c>
      <c r="O331" s="204"/>
      <c r="P331" s="203"/>
      <c r="Q331" s="174"/>
      <c r="R331" s="15"/>
      <c r="S331" s="1" t="str">
        <f>_xlfn.XLOOKUP(C331, Organizations!C332:C1291, Organizations!B332:B1291, "", 0)</f>
        <v/>
      </c>
    </row>
    <row r="332" spans="2:19" ht="30.2" hidden="1" customHeight="1">
      <c r="B332" s="200" t="str">
        <f>IF(C332="", "NO PRIORITY", IF(_xlfn.XLOOKUP(C332, Organizations!C:C, Organizations!B:B, "")="", "NO PRIORITY", _xlfn.XLOOKUP(C332, Organizations!C:C, Organizations!B:B, "NO ORG NAME")))</f>
        <v>B</v>
      </c>
      <c r="C332" s="204" t="s">
        <v>2055</v>
      </c>
      <c r="D332" s="373" t="s">
        <v>4131</v>
      </c>
      <c r="E332" s="279">
        <v>45748</v>
      </c>
      <c r="F332" s="307">
        <f t="shared" si="5"/>
        <v>45747</v>
      </c>
      <c r="G332" s="193"/>
      <c r="H332" s="192" t="s">
        <v>6</v>
      </c>
      <c r="I332" s="194"/>
      <c r="J332" s="207"/>
      <c r="K332" s="202" t="s">
        <v>3927</v>
      </c>
      <c r="L332" s="198"/>
      <c r="M332" s="209"/>
      <c r="N332" s="202" t="s">
        <v>138</v>
      </c>
      <c r="O332" s="204"/>
      <c r="P332" s="203"/>
      <c r="Q332" s="174"/>
      <c r="R332" s="15"/>
      <c r="S332" s="1" t="str">
        <f>_xlfn.XLOOKUP(C332, Organizations!C333:C1292, Organizations!B333:B1292, "", 0)</f>
        <v/>
      </c>
    </row>
    <row r="333" spans="2:19" ht="30.2" hidden="1" customHeight="1">
      <c r="B333" s="200" t="str">
        <f>IF(C333="", "NO PRIORITY", IF(_xlfn.XLOOKUP(C333, Organizations!C:C, Organizations!B:B, "")="", "NO PRIORITY", _xlfn.XLOOKUP(C333, Organizations!C:C, Organizations!B:B, "NO ORG NAME")))</f>
        <v>B</v>
      </c>
      <c r="C333" s="204" t="s">
        <v>2056</v>
      </c>
      <c r="D333" s="373" t="s">
        <v>4131</v>
      </c>
      <c r="E333" s="279">
        <v>45748</v>
      </c>
      <c r="F333" s="307">
        <f t="shared" si="5"/>
        <v>45747</v>
      </c>
      <c r="G333" s="193"/>
      <c r="H333" s="192" t="s">
        <v>6</v>
      </c>
      <c r="I333" s="194"/>
      <c r="J333" s="207"/>
      <c r="K333" s="202" t="s">
        <v>3927</v>
      </c>
      <c r="L333" s="198"/>
      <c r="M333" s="209"/>
      <c r="N333" s="202" t="s">
        <v>138</v>
      </c>
      <c r="O333" s="204"/>
      <c r="P333" s="203"/>
      <c r="Q333" s="174"/>
      <c r="R333" s="15"/>
      <c r="S333" s="1" t="str">
        <f>_xlfn.XLOOKUP(C333, Organizations!C334:C1293, Organizations!B334:B1293, "", 0)</f>
        <v/>
      </c>
    </row>
    <row r="334" spans="2:19" ht="30.2" hidden="1" customHeight="1">
      <c r="B334" s="200" t="str">
        <f>IF(C334="", "NO PRIORITY", IF(_xlfn.XLOOKUP(C334, Organizations!C:C, Organizations!B:B, "")="", "NO PRIORITY", _xlfn.XLOOKUP(C334, Organizations!C:C, Organizations!B:B, "NO ORG NAME")))</f>
        <v>B</v>
      </c>
      <c r="C334" s="204" t="s">
        <v>2057</v>
      </c>
      <c r="D334" s="373" t="s">
        <v>4131</v>
      </c>
      <c r="E334" s="279">
        <v>45748</v>
      </c>
      <c r="F334" s="307">
        <f t="shared" si="5"/>
        <v>45747</v>
      </c>
      <c r="G334" s="193"/>
      <c r="H334" s="192" t="s">
        <v>6</v>
      </c>
      <c r="I334" s="194"/>
      <c r="J334" s="207"/>
      <c r="K334" s="202" t="s">
        <v>3927</v>
      </c>
      <c r="L334" s="198"/>
      <c r="M334" s="209"/>
      <c r="N334" s="202" t="s">
        <v>138</v>
      </c>
      <c r="O334" s="204"/>
      <c r="P334" s="203"/>
      <c r="Q334" s="174"/>
      <c r="R334" s="15"/>
      <c r="S334" s="1" t="str">
        <f>_xlfn.XLOOKUP(C334, Organizations!C335:C1294, Organizations!B335:B1294, "", 0)</f>
        <v/>
      </c>
    </row>
    <row r="335" spans="2:19" ht="30.2" hidden="1" customHeight="1">
      <c r="B335" s="200" t="str">
        <f>IF(C335="", "NO PRIORITY", IF(_xlfn.XLOOKUP(C335, Organizations!C:C, Organizations!B:B, "")="", "NO PRIORITY", _xlfn.XLOOKUP(C335, Organizations!C:C, Organizations!B:B, "NO ORG NAME")))</f>
        <v>B</v>
      </c>
      <c r="C335" s="204" t="s">
        <v>2058</v>
      </c>
      <c r="D335" s="373" t="s">
        <v>4131</v>
      </c>
      <c r="E335" s="279">
        <v>45748</v>
      </c>
      <c r="F335" s="307">
        <f t="shared" si="5"/>
        <v>45747</v>
      </c>
      <c r="G335" s="193"/>
      <c r="H335" s="192" t="s">
        <v>6</v>
      </c>
      <c r="I335" s="194"/>
      <c r="J335" s="207"/>
      <c r="K335" s="202" t="s">
        <v>3927</v>
      </c>
      <c r="L335" s="198"/>
      <c r="M335" s="209"/>
      <c r="N335" s="202" t="s">
        <v>138</v>
      </c>
      <c r="O335" s="204"/>
      <c r="P335" s="203"/>
      <c r="Q335" s="174"/>
      <c r="R335" s="15"/>
      <c r="S335" s="1" t="str">
        <f>_xlfn.XLOOKUP(C335, Organizations!C336:C1295, Organizations!B336:B1295, "", 0)</f>
        <v/>
      </c>
    </row>
    <row r="336" spans="2:19" ht="30.2" hidden="1" customHeight="1">
      <c r="B336" s="200" t="str">
        <f>IF(C336="", "NO PRIORITY", IF(_xlfn.XLOOKUP(C336, Organizations!C:C, Organizations!B:B, "")="", "NO PRIORITY", _xlfn.XLOOKUP(C336, Organizations!C:C, Organizations!B:B, "NO ORG NAME")))</f>
        <v>B</v>
      </c>
      <c r="C336" s="204" t="s">
        <v>2059</v>
      </c>
      <c r="D336" s="373" t="s">
        <v>4131</v>
      </c>
      <c r="E336" s="279">
        <v>45748</v>
      </c>
      <c r="F336" s="307">
        <f t="shared" si="5"/>
        <v>45747</v>
      </c>
      <c r="G336" s="193"/>
      <c r="H336" s="192" t="s">
        <v>6</v>
      </c>
      <c r="I336" s="194"/>
      <c r="J336" s="207"/>
      <c r="K336" s="202" t="s">
        <v>3927</v>
      </c>
      <c r="L336" s="198"/>
      <c r="M336" s="209"/>
      <c r="N336" s="202" t="s">
        <v>138</v>
      </c>
      <c r="O336" s="204"/>
      <c r="P336" s="203"/>
      <c r="Q336" s="174"/>
      <c r="R336" s="15"/>
      <c r="S336" s="1" t="str">
        <f>_xlfn.XLOOKUP(C336, Organizations!C337:C1296, Organizations!B337:B1296, "", 0)</f>
        <v/>
      </c>
    </row>
    <row r="337" spans="2:19" ht="30.2" hidden="1" customHeight="1">
      <c r="B337" s="200" t="str">
        <f>IF(C337="", "NO PRIORITY", IF(_xlfn.XLOOKUP(C337, Organizations!C:C, Organizations!B:B, "")="", "NO PRIORITY", _xlfn.XLOOKUP(C337, Organizations!C:C, Organizations!B:B, "NO ORG NAME")))</f>
        <v>B</v>
      </c>
      <c r="C337" s="204" t="s">
        <v>2060</v>
      </c>
      <c r="D337" s="373" t="s">
        <v>4131</v>
      </c>
      <c r="E337" s="279">
        <v>45748</v>
      </c>
      <c r="F337" s="307">
        <f t="shared" si="5"/>
        <v>45747</v>
      </c>
      <c r="G337" s="193"/>
      <c r="H337" s="192" t="s">
        <v>6</v>
      </c>
      <c r="I337" s="194"/>
      <c r="J337" s="207"/>
      <c r="K337" s="202" t="s">
        <v>3927</v>
      </c>
      <c r="L337" s="198"/>
      <c r="M337" s="209"/>
      <c r="N337" s="202" t="s">
        <v>138</v>
      </c>
      <c r="O337" s="204"/>
      <c r="P337" s="203"/>
      <c r="Q337" s="174"/>
      <c r="R337" s="15"/>
      <c r="S337" s="1" t="str">
        <f>_xlfn.XLOOKUP(C337, Organizations!C338:C1297, Organizations!B338:B1297, "", 0)</f>
        <v/>
      </c>
    </row>
    <row r="338" spans="2:19" ht="30.2" hidden="1" customHeight="1">
      <c r="B338" s="200" t="str">
        <f>IF(C338="", "NO PRIORITY", IF(_xlfn.XLOOKUP(C338, Organizations!C:C, Organizations!B:B, "")="", "NO PRIORITY", _xlfn.XLOOKUP(C338, Organizations!C:C, Organizations!B:B, "NO ORG NAME")))</f>
        <v>B</v>
      </c>
      <c r="C338" s="204" t="s">
        <v>2061</v>
      </c>
      <c r="D338" s="373" t="s">
        <v>4131</v>
      </c>
      <c r="E338" s="279">
        <v>45748</v>
      </c>
      <c r="F338" s="307">
        <f t="shared" si="5"/>
        <v>45747</v>
      </c>
      <c r="G338" s="193"/>
      <c r="H338" s="192" t="s">
        <v>6</v>
      </c>
      <c r="I338" s="194"/>
      <c r="J338" s="207"/>
      <c r="K338" s="202" t="s">
        <v>3927</v>
      </c>
      <c r="L338" s="198"/>
      <c r="M338" s="209"/>
      <c r="N338" s="202" t="s">
        <v>138</v>
      </c>
      <c r="O338" s="204"/>
      <c r="P338" s="203"/>
      <c r="Q338" s="174"/>
      <c r="R338" s="15"/>
      <c r="S338" s="1" t="str">
        <f>_xlfn.XLOOKUP(C338, Organizations!C339:C1298, Organizations!B339:B1298, "", 0)</f>
        <v/>
      </c>
    </row>
    <row r="339" spans="2:19" ht="30.2" hidden="1" customHeight="1">
      <c r="B339" s="200" t="str">
        <f>IF(C339="", "NO PRIORITY", IF(_xlfn.XLOOKUP(C339, Organizations!C:C, Organizations!B:B, "")="", "NO PRIORITY", _xlfn.XLOOKUP(C339, Organizations!C:C, Organizations!B:B, "NO ORG NAME")))</f>
        <v>B</v>
      </c>
      <c r="C339" s="204" t="s">
        <v>2062</v>
      </c>
      <c r="D339" s="373" t="s">
        <v>4131</v>
      </c>
      <c r="E339" s="279">
        <v>45748</v>
      </c>
      <c r="F339" s="307">
        <f t="shared" si="5"/>
        <v>45747</v>
      </c>
      <c r="G339" s="193"/>
      <c r="H339" s="192" t="s">
        <v>6</v>
      </c>
      <c r="I339" s="194"/>
      <c r="J339" s="207"/>
      <c r="K339" s="202" t="s">
        <v>3927</v>
      </c>
      <c r="L339" s="198"/>
      <c r="M339" s="209"/>
      <c r="N339" s="202" t="s">
        <v>138</v>
      </c>
      <c r="O339" s="204"/>
      <c r="P339" s="203"/>
      <c r="Q339" s="174"/>
      <c r="R339" s="15"/>
      <c r="S339" s="1" t="str">
        <f>_xlfn.XLOOKUP(C339, Organizations!C339:C1299, Organizations!B339:B1299, "", 0)</f>
        <v/>
      </c>
    </row>
    <row r="340" spans="2:19" ht="30.2" hidden="1" customHeight="1">
      <c r="B340" s="200" t="str">
        <f>IF(C340="", "NO PRIORITY", IF(_xlfn.XLOOKUP(C340, Organizations!C:C, Organizations!B:B, "")="", "NO PRIORITY", _xlfn.XLOOKUP(C340, Organizations!C:C, Organizations!B:B, "NO ORG NAME")))</f>
        <v>B</v>
      </c>
      <c r="C340" s="204" t="s">
        <v>2063</v>
      </c>
      <c r="D340" s="373" t="s">
        <v>4131</v>
      </c>
      <c r="E340" s="279">
        <v>45748</v>
      </c>
      <c r="F340" s="307">
        <f t="shared" si="5"/>
        <v>45747</v>
      </c>
      <c r="G340" s="193"/>
      <c r="H340" s="192" t="s">
        <v>6</v>
      </c>
      <c r="I340" s="194"/>
      <c r="J340" s="207"/>
      <c r="K340" s="202" t="s">
        <v>3927</v>
      </c>
      <c r="L340" s="198"/>
      <c r="M340" s="209"/>
      <c r="N340" s="202" t="s">
        <v>138</v>
      </c>
      <c r="O340" s="204"/>
      <c r="P340" s="203"/>
      <c r="Q340" s="174"/>
      <c r="R340" s="15"/>
      <c r="S340" s="1" t="str">
        <f>_xlfn.XLOOKUP(C340, Organizations!C341:C1301, Organizations!B341:B1301, "", 0)</f>
        <v/>
      </c>
    </row>
    <row r="341" spans="2:19" ht="30.2" hidden="1" customHeight="1">
      <c r="B341" s="200" t="str">
        <f>IF(C341="", "NO PRIORITY", IF(_xlfn.XLOOKUP(C341, Organizations!C:C, Organizations!B:B, "")="", "NO PRIORITY", _xlfn.XLOOKUP(C341, Organizations!C:C, Organizations!B:B, "NO ORG NAME")))</f>
        <v>B</v>
      </c>
      <c r="C341" s="204" t="s">
        <v>2064</v>
      </c>
      <c r="D341" s="373" t="s">
        <v>4131</v>
      </c>
      <c r="E341" s="279">
        <v>45748</v>
      </c>
      <c r="F341" s="307">
        <f t="shared" si="5"/>
        <v>45747</v>
      </c>
      <c r="G341" s="193"/>
      <c r="H341" s="192" t="s">
        <v>6</v>
      </c>
      <c r="I341" s="194"/>
      <c r="J341" s="207"/>
      <c r="K341" s="202" t="s">
        <v>3927</v>
      </c>
      <c r="L341" s="198"/>
      <c r="M341" s="209"/>
      <c r="N341" s="202" t="s">
        <v>138</v>
      </c>
      <c r="O341" s="204"/>
      <c r="P341" s="203"/>
      <c r="Q341" s="174"/>
      <c r="R341" s="15"/>
      <c r="S341" s="1" t="str">
        <f>_xlfn.XLOOKUP(C341, Organizations!C342:C1302, Organizations!B342:B1302, "", 0)</f>
        <v/>
      </c>
    </row>
    <row r="342" spans="2:19" ht="30.2" hidden="1" customHeight="1">
      <c r="B342" s="200" t="str">
        <f>IF(C342="", "NO PRIORITY", IF(_xlfn.XLOOKUP(C342, Organizations!C:C, Organizations!B:B, "")="", "NO PRIORITY", _xlfn.XLOOKUP(C342, Organizations!C:C, Organizations!B:B, "NO ORG NAME")))</f>
        <v>B</v>
      </c>
      <c r="C342" s="204" t="s">
        <v>2065</v>
      </c>
      <c r="D342" s="373" t="s">
        <v>4131</v>
      </c>
      <c r="E342" s="279">
        <v>45748</v>
      </c>
      <c r="F342" s="307">
        <f t="shared" si="5"/>
        <v>45747</v>
      </c>
      <c r="G342" s="193"/>
      <c r="H342" s="192" t="s">
        <v>6</v>
      </c>
      <c r="I342" s="194"/>
      <c r="J342" s="207"/>
      <c r="K342" s="202" t="s">
        <v>3927</v>
      </c>
      <c r="L342" s="198"/>
      <c r="M342" s="209"/>
      <c r="N342" s="202" t="s">
        <v>138</v>
      </c>
      <c r="O342" s="204"/>
      <c r="P342" s="203"/>
      <c r="Q342" s="174"/>
      <c r="R342" s="15"/>
      <c r="S342" s="1" t="str">
        <f>_xlfn.XLOOKUP(C342, Organizations!C343:C1303, Organizations!B343:B1303, "", 0)</f>
        <v/>
      </c>
    </row>
    <row r="343" spans="2:19" ht="30.2" hidden="1" customHeight="1">
      <c r="B343" s="200" t="str">
        <f>IF(C343="", "NO PRIORITY", IF(_xlfn.XLOOKUP(C343, Organizations!C:C, Organizations!B:B, "")="", "NO PRIORITY", _xlfn.XLOOKUP(C343, Organizations!C:C, Organizations!B:B, "NO ORG NAME")))</f>
        <v>B</v>
      </c>
      <c r="C343" s="204" t="s">
        <v>2066</v>
      </c>
      <c r="D343" s="373" t="s">
        <v>4131</v>
      </c>
      <c r="E343" s="279">
        <v>45748</v>
      </c>
      <c r="F343" s="307">
        <f t="shared" si="5"/>
        <v>45747</v>
      </c>
      <c r="G343" s="193"/>
      <c r="H343" s="192" t="s">
        <v>6</v>
      </c>
      <c r="I343" s="194"/>
      <c r="J343" s="207"/>
      <c r="K343" s="202" t="s">
        <v>3927</v>
      </c>
      <c r="L343" s="198"/>
      <c r="M343" s="209"/>
      <c r="N343" s="202" t="s">
        <v>138</v>
      </c>
      <c r="O343" s="204"/>
      <c r="P343" s="203"/>
      <c r="Q343" s="174"/>
      <c r="R343" s="15"/>
      <c r="S343" s="1" t="str">
        <f>_xlfn.XLOOKUP(C343, Organizations!C344:C1304, Organizations!B344:B1304, "", 0)</f>
        <v/>
      </c>
    </row>
    <row r="344" spans="2:19" ht="30.2" hidden="1" customHeight="1">
      <c r="B344" s="200" t="str">
        <f>IF(C344="", "NO PRIORITY", IF(_xlfn.XLOOKUP(C344, Organizations!C:C, Organizations!B:B, "")="", "NO PRIORITY", _xlfn.XLOOKUP(C344, Organizations!C:C, Organizations!B:B, "NO ORG NAME")))</f>
        <v>B</v>
      </c>
      <c r="C344" s="204" t="s">
        <v>2067</v>
      </c>
      <c r="D344" s="373" t="s">
        <v>4131</v>
      </c>
      <c r="E344" s="279">
        <v>45748</v>
      </c>
      <c r="F344" s="307">
        <f t="shared" si="5"/>
        <v>45747</v>
      </c>
      <c r="G344" s="193"/>
      <c r="H344" s="192" t="s">
        <v>6</v>
      </c>
      <c r="I344" s="194"/>
      <c r="J344" s="207"/>
      <c r="K344" s="202" t="s">
        <v>3927</v>
      </c>
      <c r="L344" s="198"/>
      <c r="M344" s="209"/>
      <c r="N344" s="202" t="s">
        <v>138</v>
      </c>
      <c r="O344" s="204"/>
      <c r="P344" s="203"/>
      <c r="Q344" s="174"/>
      <c r="R344" s="15"/>
      <c r="S344" s="1" t="str">
        <f>_xlfn.XLOOKUP(C344, Organizations!C345:C1305, Organizations!B345:B1305, "", 0)</f>
        <v/>
      </c>
    </row>
    <row r="345" spans="2:19" ht="30.2" hidden="1" customHeight="1">
      <c r="B345" s="200" t="str">
        <f>IF(C345="", "NO PRIORITY", IF(_xlfn.XLOOKUP(C345, Organizations!C:C, Organizations!B:B, "")="", "NO PRIORITY", _xlfn.XLOOKUP(C345, Organizations!C:C, Organizations!B:B, "NO ORG NAME")))</f>
        <v>B</v>
      </c>
      <c r="C345" s="204" t="s">
        <v>2068</v>
      </c>
      <c r="D345" s="373" t="s">
        <v>4131</v>
      </c>
      <c r="E345" s="279">
        <v>45748</v>
      </c>
      <c r="F345" s="307">
        <f t="shared" si="5"/>
        <v>45747</v>
      </c>
      <c r="G345" s="193"/>
      <c r="H345" s="192" t="s">
        <v>6</v>
      </c>
      <c r="I345" s="194"/>
      <c r="J345" s="207"/>
      <c r="K345" s="202" t="s">
        <v>3927</v>
      </c>
      <c r="L345" s="198"/>
      <c r="M345" s="209"/>
      <c r="N345" s="202" t="s">
        <v>138</v>
      </c>
      <c r="O345" s="204"/>
      <c r="P345" s="203"/>
      <c r="Q345" s="174"/>
      <c r="R345" s="15"/>
      <c r="S345" s="1" t="str">
        <f>_xlfn.XLOOKUP(C345, Organizations!C346:C1306, Organizations!B346:B1306, "", 0)</f>
        <v/>
      </c>
    </row>
    <row r="346" spans="2:19" ht="30.2" hidden="1" customHeight="1">
      <c r="B346" s="200" t="str">
        <f>IF(C346="", "NO PRIORITY", IF(_xlfn.XLOOKUP(C346, Organizations!C:C, Organizations!B:B, "")="", "NO PRIORITY", _xlfn.XLOOKUP(C346, Organizations!C:C, Organizations!B:B, "NO ORG NAME")))</f>
        <v>B</v>
      </c>
      <c r="C346" s="204" t="s">
        <v>2069</v>
      </c>
      <c r="D346" s="373" t="s">
        <v>4131</v>
      </c>
      <c r="E346" s="279">
        <v>45748</v>
      </c>
      <c r="F346" s="307">
        <f t="shared" si="5"/>
        <v>45747</v>
      </c>
      <c r="G346" s="193"/>
      <c r="H346" s="192" t="s">
        <v>6</v>
      </c>
      <c r="I346" s="194"/>
      <c r="J346" s="207"/>
      <c r="K346" s="202" t="s">
        <v>3927</v>
      </c>
      <c r="L346" s="198"/>
      <c r="M346" s="209"/>
      <c r="N346" s="202" t="s">
        <v>138</v>
      </c>
      <c r="O346" s="204"/>
      <c r="P346" s="203"/>
      <c r="Q346" s="174"/>
      <c r="R346" s="15"/>
      <c r="S346" s="1" t="str">
        <f>_xlfn.XLOOKUP(C346, Organizations!C347:C1307, Organizations!B347:B1307, "", 0)</f>
        <v/>
      </c>
    </row>
    <row r="347" spans="2:19" ht="30.2" hidden="1" customHeight="1">
      <c r="B347" s="200" t="str">
        <f>IF(C347="", "NO PRIORITY", IF(_xlfn.XLOOKUP(C347, Organizations!C:C, Organizations!B:B, "")="", "NO PRIORITY", _xlfn.XLOOKUP(C347, Organizations!C:C, Organizations!B:B, "NO ORG NAME")))</f>
        <v>B</v>
      </c>
      <c r="C347" s="204" t="s">
        <v>2070</v>
      </c>
      <c r="D347" s="373" t="s">
        <v>4131</v>
      </c>
      <c r="E347" s="279">
        <v>45748</v>
      </c>
      <c r="F347" s="307">
        <f t="shared" si="5"/>
        <v>45747</v>
      </c>
      <c r="G347" s="193"/>
      <c r="H347" s="192" t="s">
        <v>6</v>
      </c>
      <c r="I347" s="194"/>
      <c r="J347" s="207"/>
      <c r="K347" s="202" t="s">
        <v>3927</v>
      </c>
      <c r="L347" s="198"/>
      <c r="M347" s="209"/>
      <c r="N347" s="202" t="s">
        <v>138</v>
      </c>
      <c r="O347" s="204"/>
      <c r="P347" s="203"/>
      <c r="Q347" s="174"/>
      <c r="R347" s="15"/>
      <c r="S347" s="1" t="str">
        <f>_xlfn.XLOOKUP(C347, Organizations!C349:C1309, Organizations!B349:B1309, "", 0)</f>
        <v/>
      </c>
    </row>
    <row r="348" spans="2:19" ht="30.2" hidden="1" customHeight="1">
      <c r="B348" s="200" t="str">
        <f>IF(C348="", "NO PRIORITY", IF(_xlfn.XLOOKUP(C348, Organizations!C:C, Organizations!B:B, "")="", "NO PRIORITY", _xlfn.XLOOKUP(C348, Organizations!C:C, Organizations!B:B, "NO ORG NAME")))</f>
        <v>B</v>
      </c>
      <c r="C348" s="204" t="s">
        <v>2071</v>
      </c>
      <c r="D348" s="373" t="s">
        <v>4131</v>
      </c>
      <c r="E348" s="279">
        <v>45748</v>
      </c>
      <c r="F348" s="307">
        <f t="shared" si="5"/>
        <v>45747</v>
      </c>
      <c r="G348" s="193"/>
      <c r="H348" s="192" t="s">
        <v>6</v>
      </c>
      <c r="I348" s="194"/>
      <c r="J348" s="207"/>
      <c r="K348" s="202" t="s">
        <v>3927</v>
      </c>
      <c r="L348" s="198"/>
      <c r="M348" s="209"/>
      <c r="N348" s="202" t="s">
        <v>138</v>
      </c>
      <c r="O348" s="204"/>
      <c r="P348" s="203"/>
      <c r="Q348" s="174"/>
      <c r="R348" s="15"/>
      <c r="S348" s="1" t="str">
        <f>_xlfn.XLOOKUP(C348, Organizations!C350:C1309, Organizations!B350:B1309, "", 0)</f>
        <v/>
      </c>
    </row>
    <row r="349" spans="2:19" ht="30.2" hidden="1" customHeight="1">
      <c r="B349" s="200" t="str">
        <f>IF(C349="", "NO PRIORITY", IF(_xlfn.XLOOKUP(C349, Organizations!C:C, Organizations!B:B, "")="", "NO PRIORITY", _xlfn.XLOOKUP(C349, Organizations!C:C, Organizations!B:B, "NO ORG NAME")))</f>
        <v>B</v>
      </c>
      <c r="C349" s="204" t="s">
        <v>2072</v>
      </c>
      <c r="D349" s="373" t="s">
        <v>4131</v>
      </c>
      <c r="E349" s="279">
        <v>45748</v>
      </c>
      <c r="F349" s="307">
        <f t="shared" si="5"/>
        <v>45747</v>
      </c>
      <c r="G349" s="193"/>
      <c r="H349" s="192" t="s">
        <v>6</v>
      </c>
      <c r="I349" s="194"/>
      <c r="J349" s="207"/>
      <c r="K349" s="202" t="s">
        <v>3927</v>
      </c>
      <c r="L349" s="198"/>
      <c r="M349" s="209"/>
      <c r="N349" s="202" t="s">
        <v>138</v>
      </c>
      <c r="O349" s="204"/>
      <c r="P349" s="203"/>
      <c r="Q349" s="174"/>
      <c r="R349" s="15"/>
      <c r="S349" s="1" t="str">
        <f>_xlfn.XLOOKUP(C349, Organizations!C351:C1309, Organizations!B351:B1309, "", 0)</f>
        <v/>
      </c>
    </row>
    <row r="350" spans="2:19" ht="30.2" hidden="1" customHeight="1">
      <c r="B350" s="200" t="str">
        <f>IF(C350="", "NO PRIORITY", IF(_xlfn.XLOOKUP(C350, Organizations!C:C, Organizations!B:B, "")="", "NO PRIORITY", _xlfn.XLOOKUP(C350, Organizations!C:C, Organizations!B:B, "NO ORG NAME")))</f>
        <v>B</v>
      </c>
      <c r="C350" s="204" t="s">
        <v>2073</v>
      </c>
      <c r="D350" s="373" t="s">
        <v>4131</v>
      </c>
      <c r="E350" s="279">
        <v>45748</v>
      </c>
      <c r="F350" s="307">
        <f t="shared" si="5"/>
        <v>45747</v>
      </c>
      <c r="G350" s="193"/>
      <c r="H350" s="192" t="s">
        <v>6</v>
      </c>
      <c r="I350" s="194"/>
      <c r="J350" s="207"/>
      <c r="K350" s="202" t="s">
        <v>3927</v>
      </c>
      <c r="L350" s="198"/>
      <c r="M350" s="209"/>
      <c r="N350" s="202" t="s">
        <v>138</v>
      </c>
      <c r="O350" s="204"/>
      <c r="P350" s="203"/>
      <c r="Q350" s="174"/>
      <c r="R350" s="15"/>
      <c r="S350" s="1" t="str">
        <f>_xlfn.XLOOKUP(C350, Organizations!C352:C1310, Organizations!B352:B1310, "", 0)</f>
        <v/>
      </c>
    </row>
    <row r="351" spans="2:19" ht="30.2" hidden="1" customHeight="1">
      <c r="B351" s="200" t="str">
        <f>IF(C351="", "NO PRIORITY", IF(_xlfn.XLOOKUP(C351, Organizations!C:C, Organizations!B:B, "")="", "NO PRIORITY", _xlfn.XLOOKUP(C351, Organizations!C:C, Organizations!B:B, "NO ORG NAME")))</f>
        <v>B</v>
      </c>
      <c r="C351" s="204" t="s">
        <v>2074</v>
      </c>
      <c r="D351" s="373" t="s">
        <v>4131</v>
      </c>
      <c r="E351" s="279">
        <v>45748</v>
      </c>
      <c r="F351" s="307">
        <f t="shared" si="5"/>
        <v>45747</v>
      </c>
      <c r="G351" s="193"/>
      <c r="H351" s="192" t="s">
        <v>6</v>
      </c>
      <c r="I351" s="194"/>
      <c r="J351" s="207"/>
      <c r="K351" s="202" t="s">
        <v>3927</v>
      </c>
      <c r="L351" s="198"/>
      <c r="M351" s="209"/>
      <c r="N351" s="202" t="s">
        <v>138</v>
      </c>
      <c r="O351" s="204"/>
      <c r="P351" s="203"/>
      <c r="Q351" s="174"/>
      <c r="R351" s="15"/>
      <c r="S351" s="1" t="str">
        <f>_xlfn.XLOOKUP(C351, Organizations!C354:C1312, Organizations!B354:B1312, "", 0)</f>
        <v/>
      </c>
    </row>
    <row r="352" spans="2:19" ht="30.2" hidden="1" customHeight="1">
      <c r="B352" s="200" t="str">
        <f>IF(C352="", "NO PRIORITY", IF(_xlfn.XLOOKUP(C352, Organizations!C:C, Organizations!B:B, "")="", "NO PRIORITY", _xlfn.XLOOKUP(C352, Organizations!C:C, Organizations!B:B, "NO ORG NAME")))</f>
        <v>B</v>
      </c>
      <c r="C352" s="204" t="s">
        <v>2075</v>
      </c>
      <c r="D352" s="373" t="s">
        <v>4131</v>
      </c>
      <c r="E352" s="279">
        <v>45748</v>
      </c>
      <c r="F352" s="307">
        <f t="shared" si="5"/>
        <v>45747</v>
      </c>
      <c r="G352" s="193"/>
      <c r="H352" s="192" t="s">
        <v>6</v>
      </c>
      <c r="I352" s="194"/>
      <c r="J352" s="207"/>
      <c r="K352" s="202" t="s">
        <v>3927</v>
      </c>
      <c r="L352" s="198"/>
      <c r="M352" s="209"/>
      <c r="N352" s="202" t="s">
        <v>138</v>
      </c>
      <c r="O352" s="204"/>
      <c r="P352" s="203"/>
      <c r="Q352" s="174"/>
      <c r="R352" s="15"/>
      <c r="S352" s="1" t="str">
        <f>_xlfn.XLOOKUP(C352, Organizations!C355:C1313, Organizations!B355:B1313, "", 0)</f>
        <v/>
      </c>
    </row>
    <row r="353" spans="2:19" ht="30.2" hidden="1" customHeight="1">
      <c r="B353" s="200" t="str">
        <f>IF(C353="", "NO PRIORITY", IF(_xlfn.XLOOKUP(C353, Organizations!C:C, Organizations!B:B, "")="", "NO PRIORITY", _xlfn.XLOOKUP(C353, Organizations!C:C, Organizations!B:B, "NO ORG NAME")))</f>
        <v>B</v>
      </c>
      <c r="C353" s="204" t="s">
        <v>2076</v>
      </c>
      <c r="D353" s="373" t="s">
        <v>4131</v>
      </c>
      <c r="E353" s="279">
        <v>45748</v>
      </c>
      <c r="F353" s="307">
        <f t="shared" si="5"/>
        <v>45747</v>
      </c>
      <c r="G353" s="193"/>
      <c r="H353" s="192" t="s">
        <v>6</v>
      </c>
      <c r="I353" s="194"/>
      <c r="J353" s="207"/>
      <c r="K353" s="202" t="s">
        <v>3927</v>
      </c>
      <c r="L353" s="198"/>
      <c r="M353" s="209"/>
      <c r="N353" s="202" t="s">
        <v>138</v>
      </c>
      <c r="O353" s="204"/>
      <c r="P353" s="203"/>
      <c r="Q353" s="174"/>
      <c r="R353" s="15"/>
      <c r="S353" s="1" t="str">
        <f>_xlfn.XLOOKUP(C353, Organizations!C356:C1314, Organizations!B356:B1314, "", 0)</f>
        <v/>
      </c>
    </row>
    <row r="354" spans="2:19" ht="30.2" hidden="1" customHeight="1">
      <c r="B354" s="200" t="str">
        <f>IF(C354="", "NO PRIORITY", IF(_xlfn.XLOOKUP(C354, Organizations!C:C, Organizations!B:B, "")="", "NO PRIORITY", _xlfn.XLOOKUP(C354, Organizations!C:C, Organizations!B:B, "NO ORG NAME")))</f>
        <v>B</v>
      </c>
      <c r="C354" s="204" t="s">
        <v>2077</v>
      </c>
      <c r="D354" s="373" t="s">
        <v>4131</v>
      </c>
      <c r="E354" s="279">
        <v>45748</v>
      </c>
      <c r="F354" s="307">
        <f t="shared" si="5"/>
        <v>45747</v>
      </c>
      <c r="G354" s="193"/>
      <c r="H354" s="192" t="s">
        <v>6</v>
      </c>
      <c r="I354" s="194"/>
      <c r="J354" s="207"/>
      <c r="K354" s="202" t="s">
        <v>3927</v>
      </c>
      <c r="L354" s="198"/>
      <c r="M354" s="209"/>
      <c r="N354" s="202" t="s">
        <v>138</v>
      </c>
      <c r="O354" s="204"/>
      <c r="P354" s="203"/>
      <c r="Q354" s="174"/>
      <c r="R354" s="15"/>
      <c r="S354" s="1" t="str">
        <f>_xlfn.XLOOKUP(C354, Organizations!C357:C1315, Organizations!B357:B1315, "", 0)</f>
        <v/>
      </c>
    </row>
    <row r="355" spans="2:19" ht="30.2" hidden="1" customHeight="1">
      <c r="B355" s="200" t="str">
        <f>IF(C355="", "NO PRIORITY", IF(_xlfn.XLOOKUP(C355, Organizations!C:C, Organizations!B:B, "")="", "NO PRIORITY", _xlfn.XLOOKUP(C355, Organizations!C:C, Organizations!B:B, "NO ORG NAME")))</f>
        <v>B</v>
      </c>
      <c r="C355" s="204" t="s">
        <v>2078</v>
      </c>
      <c r="D355" s="373" t="s">
        <v>4131</v>
      </c>
      <c r="E355" s="279">
        <v>45748</v>
      </c>
      <c r="F355" s="307">
        <f t="shared" si="5"/>
        <v>45747</v>
      </c>
      <c r="G355" s="193"/>
      <c r="H355" s="192" t="s">
        <v>6</v>
      </c>
      <c r="I355" s="194"/>
      <c r="J355" s="207"/>
      <c r="K355" s="202" t="s">
        <v>3927</v>
      </c>
      <c r="L355" s="198"/>
      <c r="M355" s="209"/>
      <c r="N355" s="202" t="s">
        <v>138</v>
      </c>
      <c r="O355" s="204"/>
      <c r="P355" s="203"/>
      <c r="Q355" s="174"/>
      <c r="R355" s="15"/>
      <c r="S355" s="1" t="str">
        <f>_xlfn.XLOOKUP(C355, Organizations!C358:C1316, Organizations!B358:B1316, "", 0)</f>
        <v/>
      </c>
    </row>
    <row r="356" spans="2:19" ht="30.2" hidden="1" customHeight="1">
      <c r="B356" s="200" t="str">
        <f>IF(C356="", "NO PRIORITY", IF(_xlfn.XLOOKUP(C356, Organizations!C:C, Organizations!B:B, "")="", "NO PRIORITY", _xlfn.XLOOKUP(C356, Organizations!C:C, Organizations!B:B, "NO ORG NAME")))</f>
        <v>B</v>
      </c>
      <c r="C356" s="204" t="s">
        <v>2079</v>
      </c>
      <c r="D356" s="373" t="s">
        <v>4131</v>
      </c>
      <c r="E356" s="279">
        <v>45748</v>
      </c>
      <c r="F356" s="307">
        <f t="shared" si="5"/>
        <v>45747</v>
      </c>
      <c r="G356" s="193"/>
      <c r="H356" s="192" t="s">
        <v>6</v>
      </c>
      <c r="I356" s="194"/>
      <c r="J356" s="207"/>
      <c r="K356" s="202" t="s">
        <v>3927</v>
      </c>
      <c r="L356" s="198"/>
      <c r="M356" s="209"/>
      <c r="N356" s="202" t="s">
        <v>138</v>
      </c>
      <c r="O356" s="204"/>
      <c r="P356" s="203"/>
      <c r="Q356" s="174"/>
      <c r="R356" s="15"/>
      <c r="S356" s="1" t="str">
        <f>_xlfn.XLOOKUP(C356, Organizations!C359:C1317, Organizations!B359:B1317, "", 0)</f>
        <v/>
      </c>
    </row>
    <row r="357" spans="2:19" ht="30.2" hidden="1" customHeight="1">
      <c r="B357" s="200" t="str">
        <f>IF(C357="", "NO PRIORITY", IF(_xlfn.XLOOKUP(C357, Organizations!C:C, Organizations!B:B, "")="", "NO PRIORITY", _xlfn.XLOOKUP(C357, Organizations!C:C, Organizations!B:B, "NO ORG NAME")))</f>
        <v>B</v>
      </c>
      <c r="C357" s="204" t="s">
        <v>2080</v>
      </c>
      <c r="D357" s="373" t="s">
        <v>4131</v>
      </c>
      <c r="E357" s="279">
        <v>45748</v>
      </c>
      <c r="F357" s="307">
        <f t="shared" si="5"/>
        <v>45747</v>
      </c>
      <c r="G357" s="193"/>
      <c r="H357" s="192" t="s">
        <v>6</v>
      </c>
      <c r="I357" s="194"/>
      <c r="J357" s="207"/>
      <c r="K357" s="202" t="s">
        <v>3927</v>
      </c>
      <c r="L357" s="198"/>
      <c r="M357" s="209"/>
      <c r="N357" s="202" t="s">
        <v>138</v>
      </c>
      <c r="O357" s="204"/>
      <c r="P357" s="203"/>
      <c r="Q357" s="174"/>
      <c r="R357" s="15"/>
      <c r="S357" s="1" t="str">
        <f>_xlfn.XLOOKUP(C357, Organizations!C360:C1318, Organizations!B360:B1318, "", 0)</f>
        <v/>
      </c>
    </row>
    <row r="358" spans="2:19" ht="30.2" hidden="1" customHeight="1">
      <c r="B358" s="200" t="str">
        <f>IF(C358="", "NO PRIORITY", IF(_xlfn.XLOOKUP(C358, Organizations!C:C, Organizations!B:B, "")="", "NO PRIORITY", _xlfn.XLOOKUP(C358, Organizations!C:C, Organizations!B:B, "NO ORG NAME")))</f>
        <v>B</v>
      </c>
      <c r="C358" s="204" t="s">
        <v>2081</v>
      </c>
      <c r="D358" s="373" t="s">
        <v>4131</v>
      </c>
      <c r="E358" s="279">
        <v>45748</v>
      </c>
      <c r="F358" s="307">
        <f t="shared" si="5"/>
        <v>45747</v>
      </c>
      <c r="G358" s="193"/>
      <c r="H358" s="192" t="s">
        <v>6</v>
      </c>
      <c r="I358" s="194"/>
      <c r="J358" s="207"/>
      <c r="K358" s="202" t="s">
        <v>3927</v>
      </c>
      <c r="L358" s="198"/>
      <c r="M358" s="209"/>
      <c r="N358" s="202" t="s">
        <v>138</v>
      </c>
      <c r="O358" s="204"/>
      <c r="P358" s="203"/>
      <c r="Q358" s="174"/>
      <c r="R358" s="15"/>
      <c r="S358" s="1" t="str">
        <f>_xlfn.XLOOKUP(C358, Organizations!C361:C1319, Organizations!B361:B1319, "", 0)</f>
        <v/>
      </c>
    </row>
    <row r="359" spans="2:19" ht="30.2" hidden="1" customHeight="1">
      <c r="B359" s="200" t="str">
        <f>IF(C359="", "NO PRIORITY", IF(_xlfn.XLOOKUP(C359, Organizations!C:C, Organizations!B:B, "")="", "NO PRIORITY", _xlfn.XLOOKUP(C359, Organizations!C:C, Organizations!B:B, "NO ORG NAME")))</f>
        <v>B</v>
      </c>
      <c r="C359" s="204" t="s">
        <v>2082</v>
      </c>
      <c r="D359" s="373" t="s">
        <v>4131</v>
      </c>
      <c r="E359" s="279">
        <v>45748</v>
      </c>
      <c r="F359" s="307">
        <f t="shared" si="5"/>
        <v>45747</v>
      </c>
      <c r="G359" s="193"/>
      <c r="H359" s="192" t="s">
        <v>6</v>
      </c>
      <c r="I359" s="194"/>
      <c r="J359" s="207"/>
      <c r="K359" s="202" t="s">
        <v>3927</v>
      </c>
      <c r="L359" s="198"/>
      <c r="M359" s="209"/>
      <c r="N359" s="202" t="s">
        <v>138</v>
      </c>
      <c r="O359" s="204"/>
      <c r="P359" s="203"/>
      <c r="Q359" s="174"/>
      <c r="R359" s="15"/>
      <c r="S359" s="1" t="str">
        <f>_xlfn.XLOOKUP(C359, Organizations!C362:C1319, Organizations!B362:B1319, "", 0)</f>
        <v/>
      </c>
    </row>
    <row r="360" spans="2:19" ht="30.2" hidden="1" customHeight="1">
      <c r="B360" s="200" t="str">
        <f>IF(C360="", "NO PRIORITY", IF(_xlfn.XLOOKUP(C360, Organizations!C:C, Organizations!B:B, "")="", "NO PRIORITY", _xlfn.XLOOKUP(C360, Organizations!C:C, Organizations!B:B, "NO ORG NAME")))</f>
        <v>B</v>
      </c>
      <c r="C360" s="204" t="s">
        <v>2083</v>
      </c>
      <c r="D360" s="373" t="s">
        <v>4131</v>
      </c>
      <c r="E360" s="279">
        <v>45748</v>
      </c>
      <c r="F360" s="307">
        <f t="shared" si="5"/>
        <v>45747</v>
      </c>
      <c r="G360" s="193"/>
      <c r="H360" s="192" t="s">
        <v>6</v>
      </c>
      <c r="I360" s="194"/>
      <c r="J360" s="207"/>
      <c r="K360" s="202" t="s">
        <v>3927</v>
      </c>
      <c r="L360" s="198"/>
      <c r="M360" s="209"/>
      <c r="N360" s="202" t="s">
        <v>138</v>
      </c>
      <c r="O360" s="204"/>
      <c r="P360" s="203"/>
      <c r="Q360" s="174"/>
      <c r="R360" s="15"/>
      <c r="S360" s="1" t="str">
        <f>_xlfn.XLOOKUP(C360, Organizations!C363:C1319, Organizations!B363:B1319, "", 0)</f>
        <v/>
      </c>
    </row>
    <row r="361" spans="2:19" ht="30.2" hidden="1" customHeight="1">
      <c r="B361" s="200" t="str">
        <f>IF(C361="", "NO PRIORITY", IF(_xlfn.XLOOKUP(C361, Organizations!C:C, Organizations!B:B, "")="", "NO PRIORITY", _xlfn.XLOOKUP(C361, Organizations!C:C, Organizations!B:B, "NO ORG NAME")))</f>
        <v>B</v>
      </c>
      <c r="C361" s="204" t="s">
        <v>2084</v>
      </c>
      <c r="D361" s="373" t="s">
        <v>4131</v>
      </c>
      <c r="E361" s="279">
        <v>45748</v>
      </c>
      <c r="F361" s="307">
        <f t="shared" si="5"/>
        <v>45747</v>
      </c>
      <c r="G361" s="193"/>
      <c r="H361" s="192" t="s">
        <v>6</v>
      </c>
      <c r="I361" s="194"/>
      <c r="J361" s="207"/>
      <c r="K361" s="202" t="s">
        <v>3927</v>
      </c>
      <c r="L361" s="198"/>
      <c r="M361" s="209"/>
      <c r="N361" s="202" t="s">
        <v>138</v>
      </c>
      <c r="O361" s="204"/>
      <c r="P361" s="203"/>
      <c r="Q361" s="174"/>
      <c r="R361" s="15"/>
      <c r="S361" s="1" t="str">
        <f>_xlfn.XLOOKUP(C361, Organizations!C364:C1320, Organizations!B364:B1320, "", 0)</f>
        <v/>
      </c>
    </row>
    <row r="362" spans="2:19" ht="30.2" hidden="1" customHeight="1">
      <c r="B362" s="200" t="str">
        <f>IF(C362="", "NO PRIORITY", IF(_xlfn.XLOOKUP(C362, Organizations!C:C, Organizations!B:B, "")="", "NO PRIORITY", _xlfn.XLOOKUP(C362, Organizations!C:C, Organizations!B:B, "NO ORG NAME")))</f>
        <v>B</v>
      </c>
      <c r="C362" s="204" t="s">
        <v>2085</v>
      </c>
      <c r="D362" s="373" t="s">
        <v>4131</v>
      </c>
      <c r="E362" s="279">
        <v>45748</v>
      </c>
      <c r="F362" s="307">
        <f t="shared" si="5"/>
        <v>45747</v>
      </c>
      <c r="G362" s="193"/>
      <c r="H362" s="192" t="s">
        <v>6</v>
      </c>
      <c r="I362" s="194"/>
      <c r="J362" s="207"/>
      <c r="K362" s="202" t="s">
        <v>3927</v>
      </c>
      <c r="L362" s="198"/>
      <c r="M362" s="209"/>
      <c r="N362" s="202" t="s">
        <v>138</v>
      </c>
      <c r="O362" s="204"/>
      <c r="P362" s="203"/>
      <c r="Q362" s="174"/>
      <c r="R362" s="15"/>
      <c r="S362" s="1" t="str">
        <f>_xlfn.XLOOKUP(C362, Organizations!C365:C1321, Organizations!B365:B1321, "", 0)</f>
        <v/>
      </c>
    </row>
    <row r="363" spans="2:19" ht="30.2" hidden="1" customHeight="1">
      <c r="B363" s="200" t="str">
        <f>IF(C363="", "NO PRIORITY", IF(_xlfn.XLOOKUP(C363, Organizations!C:C, Organizations!B:B, "")="", "NO PRIORITY", _xlfn.XLOOKUP(C363, Organizations!C:C, Organizations!B:B, "NO ORG NAME")))</f>
        <v>B</v>
      </c>
      <c r="C363" s="204" t="s">
        <v>2086</v>
      </c>
      <c r="D363" s="373" t="s">
        <v>4131</v>
      </c>
      <c r="E363" s="279">
        <v>45748</v>
      </c>
      <c r="F363" s="307">
        <f t="shared" si="5"/>
        <v>45747</v>
      </c>
      <c r="G363" s="193"/>
      <c r="H363" s="192" t="s">
        <v>6</v>
      </c>
      <c r="I363" s="194"/>
      <c r="J363" s="207"/>
      <c r="K363" s="202" t="s">
        <v>3927</v>
      </c>
      <c r="L363" s="198"/>
      <c r="M363" s="209"/>
      <c r="N363" s="202" t="s">
        <v>138</v>
      </c>
      <c r="O363" s="204"/>
      <c r="P363" s="203"/>
      <c r="Q363" s="174"/>
      <c r="R363" s="15"/>
      <c r="S363" s="1" t="str">
        <f>_xlfn.XLOOKUP(C363, Organizations!C366:C1322, Organizations!B366:B1322, "", 0)</f>
        <v/>
      </c>
    </row>
    <row r="364" spans="2:19" ht="30.2" hidden="1" customHeight="1">
      <c r="B364" s="200" t="str">
        <f>IF(C364="", "NO PRIORITY", IF(_xlfn.XLOOKUP(C364, Organizations!C:C, Organizations!B:B, "")="", "NO PRIORITY", _xlfn.XLOOKUP(C364, Organizations!C:C, Organizations!B:B, "NO ORG NAME")))</f>
        <v>B</v>
      </c>
      <c r="C364" s="204" t="s">
        <v>2087</v>
      </c>
      <c r="D364" s="373" t="s">
        <v>4131</v>
      </c>
      <c r="E364" s="279">
        <v>45748</v>
      </c>
      <c r="F364" s="307">
        <f t="shared" si="5"/>
        <v>45747</v>
      </c>
      <c r="G364" s="193"/>
      <c r="H364" s="192" t="s">
        <v>6</v>
      </c>
      <c r="I364" s="194"/>
      <c r="J364" s="207"/>
      <c r="K364" s="202" t="s">
        <v>3927</v>
      </c>
      <c r="L364" s="198"/>
      <c r="M364" s="209"/>
      <c r="N364" s="202" t="s">
        <v>138</v>
      </c>
      <c r="O364" s="204"/>
      <c r="P364" s="203"/>
      <c r="Q364" s="174"/>
      <c r="R364" s="15"/>
      <c r="S364" s="1" t="str">
        <f>_xlfn.XLOOKUP(C364, Organizations!C367:C1323, Organizations!B367:B1323, "", 0)</f>
        <v/>
      </c>
    </row>
    <row r="365" spans="2:19" ht="30.2" hidden="1" customHeight="1">
      <c r="B365" s="200" t="str">
        <f>IF(C365="", "NO PRIORITY", IF(_xlfn.XLOOKUP(C365, Organizations!C:C, Organizations!B:B, "")="", "NO PRIORITY", _xlfn.XLOOKUP(C365, Organizations!C:C, Organizations!B:B, "NO ORG NAME")))</f>
        <v>B</v>
      </c>
      <c r="C365" s="204" t="s">
        <v>2088</v>
      </c>
      <c r="D365" s="373" t="s">
        <v>4131</v>
      </c>
      <c r="E365" s="279">
        <v>45748</v>
      </c>
      <c r="F365" s="307">
        <f t="shared" si="5"/>
        <v>45747</v>
      </c>
      <c r="G365" s="193"/>
      <c r="H365" s="192" t="s">
        <v>6</v>
      </c>
      <c r="I365" s="194"/>
      <c r="J365" s="207"/>
      <c r="K365" s="202" t="s">
        <v>3927</v>
      </c>
      <c r="L365" s="198"/>
      <c r="M365" s="209"/>
      <c r="N365" s="202" t="s">
        <v>138</v>
      </c>
      <c r="O365" s="204"/>
      <c r="P365" s="203"/>
      <c r="Q365" s="174"/>
      <c r="R365" s="15"/>
      <c r="S365" s="1" t="str">
        <f>_xlfn.XLOOKUP(C365, Organizations!C368:C1324, Organizations!B368:B1324, "", 0)</f>
        <v/>
      </c>
    </row>
    <row r="366" spans="2:19" ht="30.2" hidden="1" customHeight="1">
      <c r="B366" s="200" t="str">
        <f>IF(C366="", "NO PRIORITY", IF(_xlfn.XLOOKUP(C366, Organizations!C:C, Organizations!B:B, "")="", "NO PRIORITY", _xlfn.XLOOKUP(C366, Organizations!C:C, Organizations!B:B, "NO ORG NAME")))</f>
        <v>B</v>
      </c>
      <c r="C366" s="204" t="s">
        <v>2089</v>
      </c>
      <c r="D366" s="373" t="s">
        <v>4131</v>
      </c>
      <c r="E366" s="279">
        <v>45748</v>
      </c>
      <c r="F366" s="307">
        <f t="shared" si="5"/>
        <v>45747</v>
      </c>
      <c r="G366" s="193"/>
      <c r="H366" s="192" t="s">
        <v>6</v>
      </c>
      <c r="I366" s="194"/>
      <c r="J366" s="207"/>
      <c r="K366" s="202" t="s">
        <v>3927</v>
      </c>
      <c r="L366" s="198"/>
      <c r="M366" s="209"/>
      <c r="N366" s="202" t="s">
        <v>138</v>
      </c>
      <c r="O366" s="204"/>
      <c r="P366" s="203"/>
      <c r="Q366" s="174"/>
      <c r="R366" s="15"/>
      <c r="S366" s="1" t="str">
        <f>_xlfn.XLOOKUP(C366, Organizations!C369:C1325, Organizations!B369:B1325, "", 0)</f>
        <v/>
      </c>
    </row>
    <row r="367" spans="2:19" ht="30.2" hidden="1" customHeight="1">
      <c r="B367" s="200" t="str">
        <f>IF(C367="", "NO PRIORITY", IF(_xlfn.XLOOKUP(C367, Organizations!C:C, Organizations!B:B, "")="", "NO PRIORITY", _xlfn.XLOOKUP(C367, Organizations!C:C, Organizations!B:B, "NO ORG NAME")))</f>
        <v>B</v>
      </c>
      <c r="C367" s="204" t="s">
        <v>2090</v>
      </c>
      <c r="D367" s="373" t="s">
        <v>4131</v>
      </c>
      <c r="E367" s="279">
        <v>45748</v>
      </c>
      <c r="F367" s="307">
        <f t="shared" si="5"/>
        <v>45747</v>
      </c>
      <c r="G367" s="193"/>
      <c r="H367" s="192" t="s">
        <v>6</v>
      </c>
      <c r="I367" s="194"/>
      <c r="J367" s="207"/>
      <c r="K367" s="202" t="s">
        <v>3927</v>
      </c>
      <c r="L367" s="198"/>
      <c r="M367" s="209"/>
      <c r="N367" s="202" t="s">
        <v>138</v>
      </c>
      <c r="O367" s="204"/>
      <c r="P367" s="203"/>
      <c r="Q367" s="174"/>
      <c r="R367" s="15"/>
      <c r="S367" s="1" t="str">
        <f>_xlfn.XLOOKUP(C367, Organizations!C370:C1325, Organizations!B370:B1325, "", 0)</f>
        <v/>
      </c>
    </row>
    <row r="368" spans="2:19" ht="30.2" hidden="1" customHeight="1">
      <c r="B368" s="200" t="str">
        <f>IF(C368="", "NO PRIORITY", IF(_xlfn.XLOOKUP(C368, Organizations!C:C, Organizations!B:B, "")="", "NO PRIORITY", _xlfn.XLOOKUP(C368, Organizations!C:C, Organizations!B:B, "NO ORG NAME")))</f>
        <v>B</v>
      </c>
      <c r="C368" s="204" t="s">
        <v>2091</v>
      </c>
      <c r="D368" s="373" t="s">
        <v>4131</v>
      </c>
      <c r="E368" s="279">
        <v>45748</v>
      </c>
      <c r="F368" s="307">
        <f t="shared" si="5"/>
        <v>45747</v>
      </c>
      <c r="G368" s="193"/>
      <c r="H368" s="192" t="s">
        <v>6</v>
      </c>
      <c r="I368" s="194"/>
      <c r="J368" s="207"/>
      <c r="K368" s="202" t="s">
        <v>3927</v>
      </c>
      <c r="L368" s="198"/>
      <c r="M368" s="209"/>
      <c r="N368" s="202" t="s">
        <v>138</v>
      </c>
      <c r="O368" s="204"/>
      <c r="P368" s="203"/>
      <c r="Q368" s="174"/>
      <c r="R368" s="15"/>
      <c r="S368" s="1" t="str">
        <f>_xlfn.XLOOKUP(C368, Organizations!C371:C1325, Organizations!B371:B1325, "", 0)</f>
        <v/>
      </c>
    </row>
    <row r="369" spans="2:19" ht="30.2" hidden="1" customHeight="1">
      <c r="B369" s="200" t="str">
        <f>IF(C369="", "NO PRIORITY", IF(_xlfn.XLOOKUP(C369, Organizations!C:C, Organizations!B:B, "")="", "NO PRIORITY", _xlfn.XLOOKUP(C369, Organizations!C:C, Organizations!B:B, "NO ORG NAME")))</f>
        <v>B</v>
      </c>
      <c r="C369" s="204" t="s">
        <v>2092</v>
      </c>
      <c r="D369" s="373" t="s">
        <v>4131</v>
      </c>
      <c r="E369" s="279">
        <v>45748</v>
      </c>
      <c r="F369" s="307">
        <f t="shared" si="5"/>
        <v>45747</v>
      </c>
      <c r="G369" s="193"/>
      <c r="H369" s="192" t="s">
        <v>6</v>
      </c>
      <c r="I369" s="194"/>
      <c r="J369" s="207"/>
      <c r="K369" s="202" t="s">
        <v>3927</v>
      </c>
      <c r="L369" s="198"/>
      <c r="M369" s="209"/>
      <c r="N369" s="202" t="s">
        <v>138</v>
      </c>
      <c r="O369" s="204"/>
      <c r="P369" s="203"/>
      <c r="Q369" s="174"/>
      <c r="R369" s="15"/>
      <c r="S369" s="1" t="str">
        <f>_xlfn.XLOOKUP(C369, Organizations!C372:C1326, Organizations!B372:B1326, "", 0)</f>
        <v/>
      </c>
    </row>
    <row r="370" spans="2:19" ht="30.2" hidden="1" customHeight="1">
      <c r="B370" s="200" t="str">
        <f>IF(C370="", "NO PRIORITY", IF(_xlfn.XLOOKUP(C370, Organizations!C:C, Organizations!B:B, "")="", "NO PRIORITY", _xlfn.XLOOKUP(C370, Organizations!C:C, Organizations!B:B, "NO ORG NAME")))</f>
        <v>B</v>
      </c>
      <c r="C370" s="204" t="s">
        <v>2093</v>
      </c>
      <c r="D370" s="373" t="s">
        <v>4131</v>
      </c>
      <c r="E370" s="279">
        <v>45748</v>
      </c>
      <c r="F370" s="307">
        <f t="shared" si="5"/>
        <v>45747</v>
      </c>
      <c r="G370" s="193"/>
      <c r="H370" s="192" t="s">
        <v>6</v>
      </c>
      <c r="I370" s="194"/>
      <c r="J370" s="207"/>
      <c r="K370" s="202" t="s">
        <v>3927</v>
      </c>
      <c r="L370" s="198"/>
      <c r="M370" s="209"/>
      <c r="N370" s="202" t="s">
        <v>138</v>
      </c>
      <c r="O370" s="204"/>
      <c r="P370" s="203"/>
      <c r="Q370" s="174"/>
      <c r="R370" s="15"/>
      <c r="S370" s="1" t="str">
        <f>_xlfn.XLOOKUP(C370, Organizations!C373:C1327, Organizations!B373:B1327, "", 0)</f>
        <v/>
      </c>
    </row>
    <row r="371" spans="2:19" ht="30.2" hidden="1" customHeight="1">
      <c r="B371" s="200" t="str">
        <f>IF(C371="", "NO PRIORITY", IF(_xlfn.XLOOKUP(C371, Organizations!C:C, Organizations!B:B, "")="", "NO PRIORITY", _xlfn.XLOOKUP(C371, Organizations!C:C, Organizations!B:B, "NO ORG NAME")))</f>
        <v>B</v>
      </c>
      <c r="C371" s="204" t="s">
        <v>2094</v>
      </c>
      <c r="D371" s="373" t="s">
        <v>4131</v>
      </c>
      <c r="E371" s="279">
        <v>45748</v>
      </c>
      <c r="F371" s="307">
        <f t="shared" si="5"/>
        <v>45747</v>
      </c>
      <c r="G371" s="193"/>
      <c r="H371" s="192" t="s">
        <v>6</v>
      </c>
      <c r="I371" s="194"/>
      <c r="J371" s="207"/>
      <c r="K371" s="202" t="s">
        <v>3927</v>
      </c>
      <c r="L371" s="198"/>
      <c r="M371" s="209"/>
      <c r="N371" s="202" t="s">
        <v>138</v>
      </c>
      <c r="O371" s="204"/>
      <c r="P371" s="203"/>
      <c r="Q371" s="174"/>
      <c r="R371" s="15"/>
      <c r="S371" s="1" t="str">
        <f>_xlfn.XLOOKUP(C371, Organizations!C374:C1328, Organizations!B374:B1328, "", 0)</f>
        <v/>
      </c>
    </row>
    <row r="372" spans="2:19" ht="30.2" hidden="1" customHeight="1">
      <c r="B372" s="200" t="str">
        <f>IF(C372="", "NO PRIORITY", IF(_xlfn.XLOOKUP(C372, Organizations!C:C, Organizations!B:B, "")="", "NO PRIORITY", _xlfn.XLOOKUP(C372, Organizations!C:C, Organizations!B:B, "NO ORG NAME")))</f>
        <v>B</v>
      </c>
      <c r="C372" s="204" t="s">
        <v>2095</v>
      </c>
      <c r="D372" s="373" t="s">
        <v>4131</v>
      </c>
      <c r="E372" s="279">
        <v>45748</v>
      </c>
      <c r="F372" s="307">
        <f t="shared" si="5"/>
        <v>45747</v>
      </c>
      <c r="G372" s="193"/>
      <c r="H372" s="192" t="s">
        <v>6</v>
      </c>
      <c r="I372" s="194"/>
      <c r="J372" s="207"/>
      <c r="K372" s="202" t="s">
        <v>3927</v>
      </c>
      <c r="L372" s="198"/>
      <c r="M372" s="209"/>
      <c r="N372" s="202" t="s">
        <v>138</v>
      </c>
      <c r="O372" s="204"/>
      <c r="P372" s="203"/>
      <c r="Q372" s="174"/>
      <c r="R372" s="15"/>
      <c r="S372" s="1" t="str">
        <f>_xlfn.XLOOKUP(C372, Organizations!C375:C1328, Organizations!B375:B1328, "", 0)</f>
        <v/>
      </c>
    </row>
    <row r="373" spans="2:19" ht="30.2" hidden="1" customHeight="1">
      <c r="B373" s="200" t="str">
        <f>IF(C373="", "NO PRIORITY", IF(_xlfn.XLOOKUP(C373, Organizations!C:C, Organizations!B:B, "")="", "NO PRIORITY", _xlfn.XLOOKUP(C373, Organizations!C:C, Organizations!B:B, "NO ORG NAME")))</f>
        <v>B</v>
      </c>
      <c r="C373" s="204" t="s">
        <v>2096</v>
      </c>
      <c r="D373" s="373" t="s">
        <v>4131</v>
      </c>
      <c r="E373" s="279">
        <v>45748</v>
      </c>
      <c r="F373" s="307">
        <f t="shared" si="5"/>
        <v>45747</v>
      </c>
      <c r="G373" s="193"/>
      <c r="H373" s="192" t="s">
        <v>6</v>
      </c>
      <c r="I373" s="194"/>
      <c r="J373" s="207"/>
      <c r="K373" s="202" t="s">
        <v>3927</v>
      </c>
      <c r="L373" s="198"/>
      <c r="M373" s="209"/>
      <c r="N373" s="202" t="s">
        <v>138</v>
      </c>
      <c r="O373" s="204"/>
      <c r="P373" s="203"/>
      <c r="Q373" s="174"/>
      <c r="R373" s="15"/>
      <c r="S373" s="1" t="str">
        <f>_xlfn.XLOOKUP(C373, Organizations!C376:C1328, Organizations!B376:B1328, "", 0)</f>
        <v/>
      </c>
    </row>
    <row r="374" spans="2:19" ht="30.2" hidden="1" customHeight="1">
      <c r="B374" s="200" t="str">
        <f>IF(C374="", "NO PRIORITY", IF(_xlfn.XLOOKUP(C374, Organizations!C:C, Organizations!B:B, "")="", "NO PRIORITY", _xlfn.XLOOKUP(C374, Organizations!C:C, Organizations!B:B, "NO ORG NAME")))</f>
        <v>B</v>
      </c>
      <c r="C374" s="204" t="s">
        <v>2097</v>
      </c>
      <c r="D374" s="373" t="s">
        <v>4131</v>
      </c>
      <c r="E374" s="279">
        <v>45748</v>
      </c>
      <c r="F374" s="307">
        <f t="shared" si="5"/>
        <v>45747</v>
      </c>
      <c r="G374" s="193"/>
      <c r="H374" s="192" t="s">
        <v>6</v>
      </c>
      <c r="I374" s="194"/>
      <c r="J374" s="207"/>
      <c r="K374" s="202" t="s">
        <v>3927</v>
      </c>
      <c r="L374" s="198"/>
      <c r="M374" s="209"/>
      <c r="N374" s="202" t="s">
        <v>138</v>
      </c>
      <c r="O374" s="204"/>
      <c r="P374" s="203"/>
      <c r="Q374" s="174"/>
      <c r="R374" s="15"/>
      <c r="S374" s="1" t="str">
        <f>_xlfn.XLOOKUP(C374, Organizations!C377:C1329, Organizations!B377:B1329, "", 0)</f>
        <v/>
      </c>
    </row>
    <row r="375" spans="2:19" ht="30.2" hidden="1" customHeight="1">
      <c r="B375" s="200" t="str">
        <f>IF(C375="", "NO PRIORITY", IF(_xlfn.XLOOKUP(C375, Organizations!C:C, Organizations!B:B, "")="", "NO PRIORITY", _xlfn.XLOOKUP(C375, Organizations!C:C, Organizations!B:B, "NO ORG NAME")))</f>
        <v>B</v>
      </c>
      <c r="C375" s="204" t="s">
        <v>2098</v>
      </c>
      <c r="D375" s="373" t="s">
        <v>4131</v>
      </c>
      <c r="E375" s="279">
        <v>45748</v>
      </c>
      <c r="F375" s="307">
        <f t="shared" si="5"/>
        <v>45747</v>
      </c>
      <c r="G375" s="193"/>
      <c r="H375" s="192" t="s">
        <v>6</v>
      </c>
      <c r="I375" s="194"/>
      <c r="J375" s="207"/>
      <c r="K375" s="202" t="s">
        <v>3927</v>
      </c>
      <c r="L375" s="198"/>
      <c r="M375" s="209"/>
      <c r="N375" s="202" t="s">
        <v>138</v>
      </c>
      <c r="O375" s="204"/>
      <c r="P375" s="203"/>
      <c r="Q375" s="174"/>
      <c r="R375" s="15"/>
      <c r="S375" s="1" t="str">
        <f>_xlfn.XLOOKUP(C375, Organizations!C378:C1330, Organizations!B378:B1330, "", 0)</f>
        <v/>
      </c>
    </row>
    <row r="376" spans="2:19" ht="30.2" hidden="1" customHeight="1">
      <c r="B376" s="200" t="str">
        <f>IF(C376="", "NO PRIORITY", IF(_xlfn.XLOOKUP(C376, Organizations!C:C, Organizations!B:B, "")="", "NO PRIORITY", _xlfn.XLOOKUP(C376, Organizations!C:C, Organizations!B:B, "NO ORG NAME")))</f>
        <v>B</v>
      </c>
      <c r="C376" s="204" t="s">
        <v>2099</v>
      </c>
      <c r="D376" s="373" t="s">
        <v>4131</v>
      </c>
      <c r="E376" s="279">
        <v>45748</v>
      </c>
      <c r="F376" s="307">
        <f t="shared" si="5"/>
        <v>45747</v>
      </c>
      <c r="G376" s="193"/>
      <c r="H376" s="192" t="s">
        <v>6</v>
      </c>
      <c r="I376" s="194"/>
      <c r="J376" s="207"/>
      <c r="K376" s="202" t="s">
        <v>3927</v>
      </c>
      <c r="L376" s="198"/>
      <c r="M376" s="209"/>
      <c r="N376" s="202" t="s">
        <v>138</v>
      </c>
      <c r="O376" s="204"/>
      <c r="P376" s="203"/>
      <c r="Q376" s="174"/>
      <c r="R376" s="15"/>
      <c r="S376" s="1" t="str">
        <f>_xlfn.XLOOKUP(C376, Organizations!C380:C1332, Organizations!B380:B1332, "", 0)</f>
        <v/>
      </c>
    </row>
    <row r="377" spans="2:19" ht="30.2" hidden="1" customHeight="1">
      <c r="B377" s="200" t="str">
        <f>IF(C377="", "NO PRIORITY", IF(_xlfn.XLOOKUP(C377, Organizations!C:C, Organizations!B:B, "")="", "NO PRIORITY", _xlfn.XLOOKUP(C377, Organizations!C:C, Organizations!B:B, "NO ORG NAME")))</f>
        <v>B</v>
      </c>
      <c r="C377" s="204" t="s">
        <v>2100</v>
      </c>
      <c r="D377" s="373" t="s">
        <v>4131</v>
      </c>
      <c r="E377" s="279">
        <v>45748</v>
      </c>
      <c r="F377" s="307">
        <f t="shared" si="5"/>
        <v>45747</v>
      </c>
      <c r="G377" s="193"/>
      <c r="H377" s="192" t="s">
        <v>6</v>
      </c>
      <c r="I377" s="194"/>
      <c r="J377" s="207"/>
      <c r="K377" s="202" t="s">
        <v>3927</v>
      </c>
      <c r="L377" s="198"/>
      <c r="M377" s="209"/>
      <c r="N377" s="202" t="s">
        <v>138</v>
      </c>
      <c r="O377" s="204"/>
      <c r="P377" s="203"/>
      <c r="Q377" s="174"/>
      <c r="R377" s="15"/>
      <c r="S377" s="1" t="str">
        <f>_xlfn.XLOOKUP(C377, Organizations!C381:C1333, Organizations!B381:B1333, "", 0)</f>
        <v/>
      </c>
    </row>
    <row r="378" spans="2:19" ht="30.2" hidden="1" customHeight="1">
      <c r="B378" s="200" t="str">
        <f>IF(C378="", "NO PRIORITY", IF(_xlfn.XLOOKUP(C378, Organizations!C:C, Organizations!B:B, "")="", "NO PRIORITY", _xlfn.XLOOKUP(C378, Organizations!C:C, Organizations!B:B, "NO ORG NAME")))</f>
        <v>B</v>
      </c>
      <c r="C378" s="204" t="s">
        <v>2101</v>
      </c>
      <c r="D378" s="373" t="s">
        <v>4131</v>
      </c>
      <c r="E378" s="279">
        <v>45748</v>
      </c>
      <c r="F378" s="307">
        <f t="shared" si="5"/>
        <v>45747</v>
      </c>
      <c r="G378" s="193"/>
      <c r="H378" s="192" t="s">
        <v>6</v>
      </c>
      <c r="I378" s="194"/>
      <c r="J378" s="207"/>
      <c r="K378" s="202" t="s">
        <v>3927</v>
      </c>
      <c r="L378" s="198"/>
      <c r="M378" s="209"/>
      <c r="N378" s="202" t="s">
        <v>138</v>
      </c>
      <c r="O378" s="204"/>
      <c r="P378" s="203"/>
      <c r="Q378" s="174"/>
      <c r="R378" s="15"/>
      <c r="S378" s="1" t="str">
        <f>_xlfn.XLOOKUP(C378, Organizations!C382:C1334, Organizations!B382:B1334, "", 0)</f>
        <v/>
      </c>
    </row>
    <row r="379" spans="2:19" ht="30.2" hidden="1" customHeight="1">
      <c r="B379" s="200" t="str">
        <f>IF(C379="", "NO PRIORITY", IF(_xlfn.XLOOKUP(C379, Organizations!C:C, Organizations!B:B, "")="", "NO PRIORITY", _xlfn.XLOOKUP(C379, Organizations!C:C, Organizations!B:B, "NO ORG NAME")))</f>
        <v>B</v>
      </c>
      <c r="C379" s="204" t="s">
        <v>2102</v>
      </c>
      <c r="D379" s="373" t="s">
        <v>4131</v>
      </c>
      <c r="E379" s="279">
        <v>45748</v>
      </c>
      <c r="F379" s="307">
        <f t="shared" si="5"/>
        <v>45747</v>
      </c>
      <c r="G379" s="193"/>
      <c r="H379" s="192" t="s">
        <v>6</v>
      </c>
      <c r="I379" s="194"/>
      <c r="J379" s="207"/>
      <c r="K379" s="202" t="s">
        <v>3927</v>
      </c>
      <c r="L379" s="198"/>
      <c r="M379" s="209"/>
      <c r="N379" s="202" t="s">
        <v>138</v>
      </c>
      <c r="O379" s="204"/>
      <c r="P379" s="203"/>
      <c r="Q379" s="174"/>
      <c r="R379" s="15"/>
      <c r="S379" s="1" t="str">
        <f>_xlfn.XLOOKUP(C379, Organizations!C383:C1335, Organizations!B383:B1335, "", 0)</f>
        <v/>
      </c>
    </row>
    <row r="380" spans="2:19" ht="30.2" hidden="1" customHeight="1">
      <c r="B380" s="200" t="str">
        <f>IF(C380="", "NO PRIORITY", IF(_xlfn.XLOOKUP(C380, Organizations!C:C, Organizations!B:B, "")="", "NO PRIORITY", _xlfn.XLOOKUP(C380, Organizations!C:C, Organizations!B:B, "NO ORG NAME")))</f>
        <v>B</v>
      </c>
      <c r="C380" s="204" t="s">
        <v>2103</v>
      </c>
      <c r="D380" s="373" t="s">
        <v>4131</v>
      </c>
      <c r="E380" s="279">
        <v>45748</v>
      </c>
      <c r="F380" s="307">
        <f t="shared" si="5"/>
        <v>45747</v>
      </c>
      <c r="G380" s="193"/>
      <c r="H380" s="192" t="s">
        <v>6</v>
      </c>
      <c r="I380" s="194"/>
      <c r="J380" s="207"/>
      <c r="K380" s="202" t="s">
        <v>3927</v>
      </c>
      <c r="L380" s="198"/>
      <c r="M380" s="209"/>
      <c r="N380" s="202" t="s">
        <v>138</v>
      </c>
      <c r="O380" s="204"/>
      <c r="P380" s="203"/>
      <c r="Q380" s="174"/>
      <c r="R380" s="15"/>
      <c r="S380" s="1" t="str">
        <f>_xlfn.XLOOKUP(C380, Organizations!C384:C1336, Organizations!B384:B1336, "", 0)</f>
        <v/>
      </c>
    </row>
    <row r="381" spans="2:19" ht="30.2" hidden="1" customHeight="1">
      <c r="B381" s="200" t="str">
        <f>IF(C381="", "NO PRIORITY", IF(_xlfn.XLOOKUP(C381, Organizations!C:C, Organizations!B:B, "")="", "NO PRIORITY", _xlfn.XLOOKUP(C381, Organizations!C:C, Organizations!B:B, "NO ORG NAME")))</f>
        <v>B</v>
      </c>
      <c r="C381" s="204" t="s">
        <v>2104</v>
      </c>
      <c r="D381" s="373" t="s">
        <v>4131</v>
      </c>
      <c r="E381" s="279">
        <v>45748</v>
      </c>
      <c r="F381" s="307">
        <f t="shared" si="5"/>
        <v>45747</v>
      </c>
      <c r="G381" s="193"/>
      <c r="H381" s="192" t="s">
        <v>6</v>
      </c>
      <c r="I381" s="194"/>
      <c r="J381" s="207"/>
      <c r="K381" s="202" t="s">
        <v>3927</v>
      </c>
      <c r="L381" s="198"/>
      <c r="M381" s="209"/>
      <c r="N381" s="202" t="s">
        <v>138</v>
      </c>
      <c r="O381" s="204"/>
      <c r="P381" s="203"/>
      <c r="Q381" s="174"/>
      <c r="R381" s="15"/>
      <c r="S381" s="1" t="str">
        <f>_xlfn.XLOOKUP(C381, Organizations!C385:C1337, Organizations!B385:B1337, "", 0)</f>
        <v/>
      </c>
    </row>
    <row r="382" spans="2:19" ht="30.2" hidden="1" customHeight="1">
      <c r="B382" s="200" t="str">
        <f>IF(C382="", "NO PRIORITY", IF(_xlfn.XLOOKUP(C382, Organizations!C:C, Organizations!B:B, "")="", "NO PRIORITY", _xlfn.XLOOKUP(C382, Organizations!C:C, Organizations!B:B, "NO ORG NAME")))</f>
        <v>B</v>
      </c>
      <c r="C382" s="204" t="s">
        <v>2105</v>
      </c>
      <c r="D382" s="373" t="s">
        <v>4131</v>
      </c>
      <c r="E382" s="279">
        <v>45748</v>
      </c>
      <c r="F382" s="307">
        <f t="shared" si="5"/>
        <v>45747</v>
      </c>
      <c r="G382" s="193"/>
      <c r="H382" s="192" t="s">
        <v>6</v>
      </c>
      <c r="I382" s="194"/>
      <c r="J382" s="207"/>
      <c r="K382" s="202" t="s">
        <v>3927</v>
      </c>
      <c r="L382" s="198"/>
      <c r="M382" s="209"/>
      <c r="N382" s="202" t="s">
        <v>138</v>
      </c>
      <c r="O382" s="204"/>
      <c r="P382" s="203"/>
      <c r="Q382" s="174"/>
      <c r="R382" s="15"/>
      <c r="S382" s="1" t="str">
        <f>_xlfn.XLOOKUP(C382, Organizations!C386:C1338, Organizations!B386:B1338, "", 0)</f>
        <v/>
      </c>
    </row>
    <row r="383" spans="2:19" ht="30.2" hidden="1" customHeight="1">
      <c r="B383" s="200" t="str">
        <f>IF(C383="", "NO PRIORITY", IF(_xlfn.XLOOKUP(C383, Organizations!C:C, Organizations!B:B, "")="", "NO PRIORITY", _xlfn.XLOOKUP(C383, Organizations!C:C, Organizations!B:B, "NO ORG NAME")))</f>
        <v>NO PRIORITY</v>
      </c>
      <c r="C383" s="204" t="s">
        <v>2106</v>
      </c>
      <c r="D383" s="373" t="s">
        <v>4131</v>
      </c>
      <c r="E383" s="279">
        <v>45748</v>
      </c>
      <c r="F383" s="307">
        <f t="shared" si="5"/>
        <v>45747</v>
      </c>
      <c r="G383" s="193"/>
      <c r="H383" s="192" t="s">
        <v>6</v>
      </c>
      <c r="I383" s="194"/>
      <c r="J383" s="207"/>
      <c r="K383" s="202" t="s">
        <v>3927</v>
      </c>
      <c r="L383" s="198"/>
      <c r="M383" s="209"/>
      <c r="N383" s="202" t="s">
        <v>138</v>
      </c>
      <c r="O383" s="204"/>
      <c r="P383" s="203"/>
      <c r="Q383" s="174"/>
      <c r="R383" s="15"/>
      <c r="S383" s="1" t="str">
        <f>_xlfn.XLOOKUP(C383, Organizations!C387:C1339, Organizations!B387:B1339, "", 0)</f>
        <v/>
      </c>
    </row>
    <row r="384" spans="2:19" ht="30.2" hidden="1" customHeight="1">
      <c r="B384" s="200" t="str">
        <f>IF(C384="", "NO PRIORITY", IF(_xlfn.XLOOKUP(C384, Organizations!C:C, Organizations!B:B, "")="", "NO PRIORITY", _xlfn.XLOOKUP(C384, Organizations!C:C, Organizations!B:B, "NO ORG NAME")))</f>
        <v>B</v>
      </c>
      <c r="C384" s="204" t="s">
        <v>2099</v>
      </c>
      <c r="D384" s="373" t="s">
        <v>4131</v>
      </c>
      <c r="E384" s="279">
        <v>45748</v>
      </c>
      <c r="F384" s="307">
        <f t="shared" si="5"/>
        <v>45747</v>
      </c>
      <c r="G384" s="193"/>
      <c r="H384" s="192" t="s">
        <v>6</v>
      </c>
      <c r="I384" s="194"/>
      <c r="J384" s="207"/>
      <c r="K384" s="202" t="s">
        <v>3927</v>
      </c>
      <c r="L384" s="198"/>
      <c r="M384" s="209"/>
      <c r="N384" s="202" t="s">
        <v>138</v>
      </c>
      <c r="O384" s="204"/>
      <c r="P384" s="203"/>
      <c r="Q384" s="174"/>
      <c r="R384" s="15"/>
      <c r="S384" s="1" t="str">
        <f>_xlfn.XLOOKUP(C384, Organizations!C388:C1340, Organizations!B388:B1340, "", 0)</f>
        <v/>
      </c>
    </row>
    <row r="385" spans="2:19" ht="30.2" hidden="1" customHeight="1">
      <c r="B385" s="200" t="str">
        <f>IF(C385="", "NO PRIORITY", IF(_xlfn.XLOOKUP(C385, Organizations!C:C, Organizations!B:B, "")="", "NO PRIORITY", _xlfn.XLOOKUP(C385, Organizations!C:C, Organizations!B:B, "NO ORG NAME")))</f>
        <v>B</v>
      </c>
      <c r="C385" s="204" t="s">
        <v>2100</v>
      </c>
      <c r="D385" s="373" t="s">
        <v>4131</v>
      </c>
      <c r="E385" s="279">
        <v>45748</v>
      </c>
      <c r="F385" s="307">
        <f t="shared" si="5"/>
        <v>45747</v>
      </c>
      <c r="G385" s="193"/>
      <c r="H385" s="192" t="s">
        <v>6</v>
      </c>
      <c r="I385" s="194"/>
      <c r="J385" s="207"/>
      <c r="K385" s="202" t="s">
        <v>3927</v>
      </c>
      <c r="L385" s="198"/>
      <c r="M385" s="209"/>
      <c r="N385" s="202" t="s">
        <v>138</v>
      </c>
      <c r="O385" s="204"/>
      <c r="P385" s="203"/>
      <c r="Q385" s="174"/>
      <c r="R385" s="15"/>
      <c r="S385" s="1" t="str">
        <f>_xlfn.XLOOKUP(C385, Organizations!C389:C1341, Organizations!B389:B1341, "", 0)</f>
        <v/>
      </c>
    </row>
    <row r="386" spans="2:19" ht="30.2" hidden="1" customHeight="1">
      <c r="B386" s="200" t="str">
        <f>IF(C386="", "NO PRIORITY", IF(_xlfn.XLOOKUP(C386, Organizations!C:C, Organizations!B:B, "")="", "NO PRIORITY", _xlfn.XLOOKUP(C386, Organizations!C:C, Organizations!B:B, "NO ORG NAME")))</f>
        <v>B</v>
      </c>
      <c r="C386" s="204" t="s">
        <v>2101</v>
      </c>
      <c r="D386" s="373" t="s">
        <v>4131</v>
      </c>
      <c r="E386" s="279">
        <v>45748</v>
      </c>
      <c r="F386" s="307">
        <f t="shared" si="5"/>
        <v>45747</v>
      </c>
      <c r="G386" s="193"/>
      <c r="H386" s="192" t="s">
        <v>6</v>
      </c>
      <c r="I386" s="194"/>
      <c r="J386" s="207"/>
      <c r="K386" s="202" t="s">
        <v>3927</v>
      </c>
      <c r="L386" s="198"/>
      <c r="M386" s="209"/>
      <c r="N386" s="202" t="s">
        <v>138</v>
      </c>
      <c r="O386" s="204"/>
      <c r="P386" s="203"/>
      <c r="Q386" s="174"/>
      <c r="R386" s="15"/>
      <c r="S386" s="1" t="str">
        <f>_xlfn.XLOOKUP(C386, Organizations!C390:C1342, Organizations!B390:B1342, "", 0)</f>
        <v/>
      </c>
    </row>
    <row r="387" spans="2:19" ht="30.2" hidden="1" customHeight="1">
      <c r="B387" s="200" t="str">
        <f>IF(C387="", "NO PRIORITY", IF(_xlfn.XLOOKUP(C387, Organizations!C:C, Organizations!B:B, "")="", "NO PRIORITY", _xlfn.XLOOKUP(C387, Organizations!C:C, Organizations!B:B, "NO ORG NAME")))</f>
        <v>B</v>
      </c>
      <c r="C387" s="204" t="s">
        <v>2102</v>
      </c>
      <c r="D387" s="373" t="s">
        <v>4131</v>
      </c>
      <c r="E387" s="279">
        <v>45748</v>
      </c>
      <c r="F387" s="307">
        <f t="shared" si="5"/>
        <v>45747</v>
      </c>
      <c r="G387" s="193"/>
      <c r="H387" s="192" t="s">
        <v>6</v>
      </c>
      <c r="I387" s="194"/>
      <c r="J387" s="207"/>
      <c r="K387" s="202" t="s">
        <v>3927</v>
      </c>
      <c r="L387" s="198"/>
      <c r="M387" s="209"/>
      <c r="N387" s="202" t="s">
        <v>138</v>
      </c>
      <c r="O387" s="204"/>
      <c r="P387" s="203"/>
      <c r="Q387" s="174"/>
      <c r="R387" s="15"/>
      <c r="S387" s="1" t="str">
        <f>_xlfn.XLOOKUP(C387, Organizations!C391:C1343, Organizations!B391:B1343, "", 0)</f>
        <v/>
      </c>
    </row>
    <row r="388" spans="2:19" ht="30.2" hidden="1" customHeight="1">
      <c r="B388" s="200" t="str">
        <f>IF(C388="", "NO PRIORITY", IF(_xlfn.XLOOKUP(C388, Organizations!C:C, Organizations!B:B, "")="", "NO PRIORITY", _xlfn.XLOOKUP(C388, Organizations!C:C, Organizations!B:B, "NO ORG NAME")))</f>
        <v>B</v>
      </c>
      <c r="C388" s="204" t="s">
        <v>2103</v>
      </c>
      <c r="D388" s="373" t="s">
        <v>4131</v>
      </c>
      <c r="E388" s="279">
        <v>45748</v>
      </c>
      <c r="F388" s="307">
        <f t="shared" si="5"/>
        <v>45747</v>
      </c>
      <c r="G388" s="193"/>
      <c r="H388" s="192" t="s">
        <v>6</v>
      </c>
      <c r="I388" s="194"/>
      <c r="J388" s="207"/>
      <c r="K388" s="202" t="s">
        <v>3927</v>
      </c>
      <c r="L388" s="198"/>
      <c r="M388" s="209"/>
      <c r="N388" s="202" t="s">
        <v>138</v>
      </c>
      <c r="O388" s="204"/>
      <c r="P388" s="203"/>
      <c r="Q388" s="174"/>
      <c r="R388" s="15"/>
      <c r="S388" s="1" t="str">
        <f>_xlfn.XLOOKUP(C388, Organizations!C392:C1344, Organizations!B392:B1344, "", 0)</f>
        <v/>
      </c>
    </row>
    <row r="389" spans="2:19" ht="30.2" hidden="1" customHeight="1">
      <c r="B389" s="200" t="str">
        <f>IF(C389="", "NO PRIORITY", IF(_xlfn.XLOOKUP(C389, Organizations!C:C, Organizations!B:B, "")="", "NO PRIORITY", _xlfn.XLOOKUP(C389, Organizations!C:C, Organizations!B:B, "NO ORG NAME")))</f>
        <v>B</v>
      </c>
      <c r="C389" s="204" t="s">
        <v>1148</v>
      </c>
      <c r="D389" s="373" t="s">
        <v>4131</v>
      </c>
      <c r="E389" s="279">
        <v>45748</v>
      </c>
      <c r="F389" s="307">
        <f t="shared" ref="F389:F426" si="6">IF(ISBLANK(E389),"",E389-WEEKDAY(E389)+2)</f>
        <v>45747</v>
      </c>
      <c r="G389" s="193"/>
      <c r="H389" s="192" t="s">
        <v>6</v>
      </c>
      <c r="I389" s="194"/>
      <c r="J389" s="207"/>
      <c r="K389" s="202" t="s">
        <v>3927</v>
      </c>
      <c r="L389" s="198"/>
      <c r="M389" s="209"/>
      <c r="N389" s="202" t="s">
        <v>138</v>
      </c>
      <c r="O389" s="204"/>
      <c r="P389" s="203"/>
      <c r="Q389" s="174"/>
      <c r="R389" s="15"/>
      <c r="S389" s="1" t="str">
        <f>_xlfn.XLOOKUP(C389, Organizations!C393:C1345, Organizations!B393:B1345, "", 0)</f>
        <v>B</v>
      </c>
    </row>
    <row r="390" spans="2:19" ht="30.2" hidden="1" customHeight="1">
      <c r="B390" s="200" t="str">
        <f>IF(C390="", "NO PRIORITY", IF(_xlfn.XLOOKUP(C390, Organizations!C:C, Organizations!B:B, "")="", "NO PRIORITY", _xlfn.XLOOKUP(C390, Organizations!C:C, Organizations!B:B, "NO ORG NAME")))</f>
        <v>B</v>
      </c>
      <c r="C390" s="204" t="s">
        <v>2104</v>
      </c>
      <c r="D390" s="373" t="s">
        <v>4131</v>
      </c>
      <c r="E390" s="279">
        <v>45748</v>
      </c>
      <c r="F390" s="307">
        <f t="shared" si="6"/>
        <v>45747</v>
      </c>
      <c r="G390" s="193"/>
      <c r="H390" s="192" t="s">
        <v>6</v>
      </c>
      <c r="I390" s="194"/>
      <c r="J390" s="207"/>
      <c r="K390" s="202" t="s">
        <v>3927</v>
      </c>
      <c r="L390" s="198"/>
      <c r="M390" s="209"/>
      <c r="N390" s="202" t="s">
        <v>138</v>
      </c>
      <c r="O390" s="204"/>
      <c r="P390" s="203"/>
      <c r="Q390" s="174"/>
      <c r="R390" s="15"/>
      <c r="S390" s="1" t="str">
        <f>_xlfn.XLOOKUP(C390, Organizations!C394:C1346, Organizations!B394:B1346, "", 0)</f>
        <v/>
      </c>
    </row>
    <row r="391" spans="2:19" ht="30.2" hidden="1" customHeight="1">
      <c r="B391" s="200" t="str">
        <f>IF(C391="", "NO PRIORITY", IF(_xlfn.XLOOKUP(C391, Organizations!C:C, Organizations!B:B, "")="", "NO PRIORITY", _xlfn.XLOOKUP(C391, Organizations!C:C, Organizations!B:B, "NO ORG NAME")))</f>
        <v>B</v>
      </c>
      <c r="C391" s="204" t="s">
        <v>2105</v>
      </c>
      <c r="D391" s="373" t="s">
        <v>4131</v>
      </c>
      <c r="E391" s="279">
        <v>45748</v>
      </c>
      <c r="F391" s="307">
        <f t="shared" si="6"/>
        <v>45747</v>
      </c>
      <c r="G391" s="193"/>
      <c r="H391" s="192" t="s">
        <v>6</v>
      </c>
      <c r="I391" s="194"/>
      <c r="J391" s="207"/>
      <c r="K391" s="202" t="s">
        <v>3927</v>
      </c>
      <c r="L391" s="198"/>
      <c r="M391" s="209"/>
      <c r="N391" s="202" t="s">
        <v>138</v>
      </c>
      <c r="O391" s="204"/>
      <c r="P391" s="203"/>
      <c r="Q391" s="174"/>
      <c r="R391" s="15"/>
      <c r="S391" s="1" t="str">
        <f>_xlfn.XLOOKUP(C391, Organizations!C395:C1347, Organizations!B395:B1347, "", 0)</f>
        <v/>
      </c>
    </row>
    <row r="392" spans="2:19" ht="30.2" hidden="1" customHeight="1">
      <c r="B392" s="200" t="str">
        <f>IF(C392="", "NO PRIORITY", IF(_xlfn.XLOOKUP(C392, Organizations!C:C, Organizations!B:B, "")="", "NO PRIORITY", _xlfn.XLOOKUP(C392, Organizations!C:C, Organizations!B:B, "NO ORG NAME")))</f>
        <v>NO PRIORITY</v>
      </c>
      <c r="C392" s="204" t="s">
        <v>2106</v>
      </c>
      <c r="D392" s="373" t="s">
        <v>4131</v>
      </c>
      <c r="E392" s="279">
        <v>45748</v>
      </c>
      <c r="F392" s="307">
        <f t="shared" si="6"/>
        <v>45747</v>
      </c>
      <c r="G392" s="193"/>
      <c r="H392" s="192" t="s">
        <v>6</v>
      </c>
      <c r="I392" s="194"/>
      <c r="J392" s="207"/>
      <c r="K392" s="202" t="s">
        <v>3927</v>
      </c>
      <c r="L392" s="198"/>
      <c r="M392" s="209"/>
      <c r="N392" s="202" t="s">
        <v>138</v>
      </c>
      <c r="O392" s="204"/>
      <c r="P392" s="203"/>
      <c r="Q392" s="174"/>
      <c r="R392" s="15"/>
      <c r="S392" s="1" t="str">
        <f>_xlfn.XLOOKUP(C392, Organizations!C396:C1348, Organizations!B396:B1348, "", 0)</f>
        <v/>
      </c>
    </row>
    <row r="393" spans="2:19" ht="30.2" hidden="1" customHeight="1">
      <c r="B393" s="200" t="str">
        <f>IF(C393="", "NO PRIORITY", IF(_xlfn.XLOOKUP(C393, Organizations!C:C, Organizations!B:B, "")="", "NO PRIORITY", _xlfn.XLOOKUP(C393, Organizations!C:C, Organizations!B:B, "NO ORG NAME")))</f>
        <v>A</v>
      </c>
      <c r="C393" s="204" t="s">
        <v>1745</v>
      </c>
      <c r="D393" s="201" t="s">
        <v>4132</v>
      </c>
      <c r="E393" s="279">
        <v>45715</v>
      </c>
      <c r="F393" s="307">
        <f t="shared" si="6"/>
        <v>45712</v>
      </c>
      <c r="G393" s="193" t="s">
        <v>108</v>
      </c>
      <c r="H393" s="192" t="s">
        <v>9</v>
      </c>
      <c r="I393" s="194">
        <v>45786</v>
      </c>
      <c r="J393" s="207">
        <v>0.75</v>
      </c>
      <c r="K393" s="202" t="s">
        <v>96</v>
      </c>
      <c r="L393" s="198"/>
      <c r="M393" s="209"/>
      <c r="N393" s="202" t="s">
        <v>138</v>
      </c>
      <c r="O393" s="204"/>
      <c r="P393" s="203"/>
      <c r="Q393" s="174"/>
      <c r="R393" s="15"/>
      <c r="S393" s="1" t="str">
        <f>_xlfn.XLOOKUP(C393, Organizations!C397:C1349, Organizations!B397:B1349, "", 0)</f>
        <v>A</v>
      </c>
    </row>
    <row r="394" spans="2:19" ht="30.2" hidden="1" customHeight="1">
      <c r="B394" s="200" t="str">
        <f>IF(C394="", "NO PRIORITY", IF(_xlfn.XLOOKUP(C394, Organizations!C:C, Organizations!B:B, "")="", "NO PRIORITY", _xlfn.XLOOKUP(C394, Organizations!C:C, Organizations!B:B, "NO ORG NAME")))</f>
        <v>A</v>
      </c>
      <c r="C394" s="204" t="s">
        <v>1745</v>
      </c>
      <c r="D394" s="201" t="s">
        <v>4132</v>
      </c>
      <c r="E394" s="279">
        <v>45715</v>
      </c>
      <c r="F394" s="307">
        <f t="shared" si="6"/>
        <v>45712</v>
      </c>
      <c r="G394" s="193" t="s">
        <v>108</v>
      </c>
      <c r="H394" s="192" t="s">
        <v>9</v>
      </c>
      <c r="I394" s="194">
        <v>45786</v>
      </c>
      <c r="J394" s="207">
        <v>0.75</v>
      </c>
      <c r="K394" s="202" t="s">
        <v>3918</v>
      </c>
      <c r="L394" s="198"/>
      <c r="M394" s="209"/>
      <c r="N394" s="202" t="s">
        <v>138</v>
      </c>
      <c r="O394" s="204"/>
      <c r="P394" s="203"/>
      <c r="Q394" s="174"/>
      <c r="R394" s="15"/>
      <c r="S394" s="1" t="str">
        <f>_xlfn.XLOOKUP(C394, Organizations!C398:C1350, Organizations!B398:B1350, "", 0)</f>
        <v>A</v>
      </c>
    </row>
    <row r="395" spans="2:19" ht="30.2" hidden="1" customHeight="1">
      <c r="B395" s="200" t="str">
        <f>IF(C395="", "NO PRIORITY", IF(_xlfn.XLOOKUP(C395, Organizations!C:C, Organizations!B:B, "")="", "NO PRIORITY", _xlfn.XLOOKUP(C395, Organizations!C:C, Organizations!B:B, "NO ORG NAME")))</f>
        <v>A</v>
      </c>
      <c r="C395" s="204" t="s">
        <v>1745</v>
      </c>
      <c r="D395" s="201" t="s">
        <v>4132</v>
      </c>
      <c r="E395" s="279">
        <v>45715</v>
      </c>
      <c r="F395" s="307">
        <f t="shared" si="6"/>
        <v>45712</v>
      </c>
      <c r="G395" s="193" t="s">
        <v>108</v>
      </c>
      <c r="H395" s="192" t="s">
        <v>9</v>
      </c>
      <c r="I395" s="194">
        <v>45786</v>
      </c>
      <c r="J395" s="207">
        <v>0.75</v>
      </c>
      <c r="K395" s="202" t="s">
        <v>3912</v>
      </c>
      <c r="L395" s="198"/>
      <c r="M395" s="209"/>
      <c r="N395" s="202" t="s">
        <v>138</v>
      </c>
      <c r="O395" s="204"/>
      <c r="P395" s="203"/>
      <c r="Q395" s="174"/>
      <c r="R395" s="15"/>
      <c r="S395" s="1" t="str">
        <f>_xlfn.XLOOKUP(C395, Organizations!C399:C1351, Organizations!B399:B1351, "", 0)</f>
        <v>A</v>
      </c>
    </row>
    <row r="396" spans="2:19" ht="30.2" hidden="1" customHeight="1">
      <c r="B396" s="200" t="str">
        <f>IF(C396="", "NO PRIORITY", IF(_xlfn.XLOOKUP(C396, Organizations!C:C, Organizations!B:B, "")="", "NO PRIORITY", _xlfn.XLOOKUP(C396, Organizations!C:C, Organizations!B:B, "NO ORG NAME")))</f>
        <v>A</v>
      </c>
      <c r="C396" s="204" t="s">
        <v>1745</v>
      </c>
      <c r="D396" s="201" t="s">
        <v>4132</v>
      </c>
      <c r="E396" s="279">
        <v>45715</v>
      </c>
      <c r="F396" s="307">
        <f t="shared" si="6"/>
        <v>45712</v>
      </c>
      <c r="G396" s="193" t="s">
        <v>108</v>
      </c>
      <c r="H396" s="192" t="s">
        <v>9</v>
      </c>
      <c r="I396" s="194">
        <v>45786</v>
      </c>
      <c r="J396" s="207">
        <v>0.75</v>
      </c>
      <c r="K396" s="202" t="s">
        <v>3993</v>
      </c>
      <c r="L396" s="198"/>
      <c r="M396" s="209"/>
      <c r="N396" s="202" t="s">
        <v>138</v>
      </c>
      <c r="O396" s="204"/>
      <c r="P396" s="203"/>
      <c r="Q396" s="174"/>
      <c r="R396" s="15"/>
      <c r="S396" s="1" t="str">
        <f>_xlfn.XLOOKUP(C396, Organizations!C400:C1352, Organizations!B400:B1352, "", 0)</f>
        <v>A</v>
      </c>
    </row>
    <row r="397" spans="2:19" ht="30.2" hidden="1" customHeight="1">
      <c r="B397" s="200" t="str">
        <f>IF(C397="", "NO PRIORITY", IF(_xlfn.XLOOKUP(C397, Organizations!C:C, Organizations!B:B, "")="", "NO PRIORITY", _xlfn.XLOOKUP(C397, Organizations!C:C, Organizations!B:B, "NO ORG NAME")))</f>
        <v>A</v>
      </c>
      <c r="C397" s="204" t="s">
        <v>1745</v>
      </c>
      <c r="D397" s="201" t="s">
        <v>4132</v>
      </c>
      <c r="E397" s="279">
        <v>45715</v>
      </c>
      <c r="F397" s="307">
        <f t="shared" si="6"/>
        <v>45712</v>
      </c>
      <c r="G397" s="193" t="s">
        <v>108</v>
      </c>
      <c r="H397" s="192" t="s">
        <v>9</v>
      </c>
      <c r="I397" s="194">
        <v>45786</v>
      </c>
      <c r="J397" s="207">
        <v>0.75</v>
      </c>
      <c r="K397" s="202" t="s">
        <v>4035</v>
      </c>
      <c r="L397" s="198"/>
      <c r="M397" s="209"/>
      <c r="N397" s="202" t="s">
        <v>138</v>
      </c>
      <c r="O397" s="204"/>
      <c r="P397" s="203"/>
      <c r="Q397" s="174"/>
      <c r="R397" s="15"/>
      <c r="S397" s="1" t="str">
        <f>_xlfn.XLOOKUP(C397, Organizations!C401:C1353, Organizations!B401:B1353, "", 0)</f>
        <v>A</v>
      </c>
    </row>
    <row r="398" spans="2:19" ht="30.2" hidden="1" customHeight="1">
      <c r="B398" s="200" t="str">
        <f>IF(C398="", "NO PRIORITY", IF(_xlfn.XLOOKUP(C398, Organizations!C:C, Organizations!B:B, "")="", "NO PRIORITY", _xlfn.XLOOKUP(C398, Organizations!C:C, Organizations!B:B, "NO ORG NAME")))</f>
        <v>A</v>
      </c>
      <c r="C398" s="204" t="s">
        <v>1745</v>
      </c>
      <c r="D398" s="201" t="s">
        <v>4132</v>
      </c>
      <c r="E398" s="279">
        <v>45715</v>
      </c>
      <c r="F398" s="307">
        <f t="shared" si="6"/>
        <v>45712</v>
      </c>
      <c r="G398" s="193" t="s">
        <v>108</v>
      </c>
      <c r="H398" s="192" t="s">
        <v>9</v>
      </c>
      <c r="I398" s="194">
        <v>45786</v>
      </c>
      <c r="J398" s="207">
        <v>0.75</v>
      </c>
      <c r="K398" s="202" t="s">
        <v>3959</v>
      </c>
      <c r="L398" s="198"/>
      <c r="M398" s="209"/>
      <c r="N398" s="202" t="s">
        <v>138</v>
      </c>
      <c r="O398" s="204"/>
      <c r="P398" s="203"/>
      <c r="Q398" s="174"/>
      <c r="R398" s="15"/>
      <c r="S398" s="1" t="str">
        <f>_xlfn.XLOOKUP(C398, Organizations!C402:C1354, Organizations!B402:B1354, "", 0)</f>
        <v>A</v>
      </c>
    </row>
    <row r="399" spans="2:19" ht="30.2" hidden="1" customHeight="1">
      <c r="B399" s="200" t="s">
        <v>154</v>
      </c>
      <c r="C399" s="204" t="s">
        <v>3667</v>
      </c>
      <c r="D399" s="201" t="s">
        <v>4133</v>
      </c>
      <c r="E399" s="279">
        <v>45776</v>
      </c>
      <c r="F399" s="307">
        <f t="shared" si="6"/>
        <v>45775</v>
      </c>
      <c r="G399" s="193" t="s">
        <v>108</v>
      </c>
      <c r="H399" s="192" t="s">
        <v>6</v>
      </c>
      <c r="I399" s="194">
        <v>45778</v>
      </c>
      <c r="J399" s="207">
        <v>1</v>
      </c>
      <c r="K399" s="202" t="s">
        <v>4134</v>
      </c>
      <c r="L399" s="198"/>
      <c r="M399" s="209"/>
      <c r="N399" s="202" t="s">
        <v>287</v>
      </c>
      <c r="O399" s="204"/>
      <c r="P399" s="203"/>
      <c r="Q399" s="174" t="s">
        <v>4135</v>
      </c>
      <c r="R399" s="15"/>
      <c r="S399" s="1" t="str">
        <f>_xlfn.XLOOKUP(C399, Organizations!C403:C1353, Organizations!B403:B1353, "", 0)</f>
        <v/>
      </c>
    </row>
    <row r="400" spans="2:19" ht="30.2" hidden="1" customHeight="1">
      <c r="B400" s="200" t="str">
        <f>IF(C400="", "NO PRIORITY", IF(_xlfn.XLOOKUP(C400, Organizations!C:C, Organizations!B:B, "")="", "NO PRIORITY", _xlfn.XLOOKUP(C400, Organizations!C:C, Organizations!B:B, "NO ORG NAME")))</f>
        <v>A</v>
      </c>
      <c r="C400" s="204" t="s">
        <v>59</v>
      </c>
      <c r="D400" s="201" t="s">
        <v>4136</v>
      </c>
      <c r="E400" s="279">
        <v>45778</v>
      </c>
      <c r="F400" s="307">
        <f t="shared" si="6"/>
        <v>45775</v>
      </c>
      <c r="G400" s="193" t="s">
        <v>108</v>
      </c>
      <c r="H400" s="192" t="s">
        <v>9</v>
      </c>
      <c r="I400" s="194">
        <v>45799</v>
      </c>
      <c r="J400" s="207">
        <v>0.9</v>
      </c>
      <c r="K400" s="202" t="s">
        <v>96</v>
      </c>
      <c r="L400" s="198" t="s">
        <v>3978</v>
      </c>
      <c r="M400" s="209"/>
      <c r="N400" s="202" t="s">
        <v>138</v>
      </c>
      <c r="O400" s="204"/>
      <c r="P400" s="203"/>
      <c r="Q400" s="174" t="s">
        <v>4137</v>
      </c>
      <c r="R400" s="15"/>
      <c r="S400" s="1" t="str">
        <f>_xlfn.XLOOKUP(C400, Organizations!C404:C1354, Organizations!B404:B1354, "", 0)</f>
        <v>A</v>
      </c>
    </row>
    <row r="401" spans="1:19" ht="30.2" hidden="1" customHeight="1">
      <c r="B401" s="200" t="str">
        <f>IF(C401="", "NO PRIORITY", IF(_xlfn.XLOOKUP(C401, Organizations!C:C, Organizations!B:B, "")="", "NO PRIORITY", _xlfn.XLOOKUP(C401, Organizations!C:C, Organizations!B:B, "NO ORG NAME")))</f>
        <v>B</v>
      </c>
      <c r="C401" s="204" t="s">
        <v>2118</v>
      </c>
      <c r="D401" s="201" t="s">
        <v>4136</v>
      </c>
      <c r="E401" s="279">
        <v>45778</v>
      </c>
      <c r="F401" s="307">
        <f t="shared" si="6"/>
        <v>45775</v>
      </c>
      <c r="G401" s="193" t="s">
        <v>108</v>
      </c>
      <c r="H401" s="192" t="s">
        <v>6</v>
      </c>
      <c r="I401" s="194">
        <v>45799</v>
      </c>
      <c r="J401" s="207">
        <v>0.9</v>
      </c>
      <c r="K401" s="202" t="s">
        <v>96</v>
      </c>
      <c r="L401" s="198" t="s">
        <v>3986</v>
      </c>
      <c r="M401" s="209"/>
      <c r="N401" s="202" t="s">
        <v>138</v>
      </c>
      <c r="O401" s="204"/>
      <c r="P401" s="203"/>
      <c r="Q401" s="174" t="s">
        <v>4137</v>
      </c>
      <c r="R401" s="15"/>
      <c r="S401" s="1" t="str">
        <f>_xlfn.XLOOKUP(C401, Organizations!C405:C1354, Organizations!B405:B1354, "", 0)</f>
        <v/>
      </c>
    </row>
    <row r="402" spans="1:19" ht="30.2" hidden="1" customHeight="1">
      <c r="B402" s="200" t="str">
        <f>IF(C402="", "NO PRIORITY", IF(_xlfn.XLOOKUP(C402, Organizations!C:C, Organizations!B:B, "")="", "NO PRIORITY", _xlfn.XLOOKUP(C402, Organizations!C:C, Organizations!B:B, "NO ORG NAME")))</f>
        <v>A</v>
      </c>
      <c r="C402" s="204" t="s">
        <v>59</v>
      </c>
      <c r="D402" s="201" t="s">
        <v>4136</v>
      </c>
      <c r="E402" s="279">
        <v>45778</v>
      </c>
      <c r="F402" s="307">
        <f t="shared" si="6"/>
        <v>45775</v>
      </c>
      <c r="G402" s="193" t="s">
        <v>108</v>
      </c>
      <c r="H402" s="192" t="s">
        <v>9</v>
      </c>
      <c r="I402" s="194">
        <v>45799</v>
      </c>
      <c r="J402" s="207">
        <v>0.9</v>
      </c>
      <c r="K402" s="202" t="s">
        <v>3927</v>
      </c>
      <c r="L402" s="198" t="s">
        <v>3928</v>
      </c>
      <c r="M402" s="209"/>
      <c r="N402" s="202" t="s">
        <v>138</v>
      </c>
      <c r="O402" s="204"/>
      <c r="P402" s="203"/>
      <c r="Q402" s="174" t="s">
        <v>4137</v>
      </c>
      <c r="R402" s="15"/>
      <c r="S402" s="1" t="str">
        <f>_xlfn.XLOOKUP(C402, Organizations!C406:C1354, Organizations!B406:B1354, "", 0)</f>
        <v>A</v>
      </c>
    </row>
    <row r="403" spans="1:19" ht="30.2" hidden="1" customHeight="1">
      <c r="B403" s="200" t="str">
        <f>IF(C403="", "NO PRIORITY", IF(_xlfn.XLOOKUP(C403, Organizations!C:C, Organizations!B:B, "")="", "NO PRIORITY", _xlfn.XLOOKUP(C403, Organizations!C:C, Organizations!B:B, "NO ORG NAME")))</f>
        <v>B</v>
      </c>
      <c r="C403" s="204" t="s">
        <v>2118</v>
      </c>
      <c r="D403" s="201" t="s">
        <v>4136</v>
      </c>
      <c r="E403" s="279">
        <v>45778</v>
      </c>
      <c r="F403" s="307">
        <f t="shared" si="6"/>
        <v>45775</v>
      </c>
      <c r="G403" s="193" t="s">
        <v>108</v>
      </c>
      <c r="H403" s="192" t="s">
        <v>9</v>
      </c>
      <c r="I403" s="194">
        <v>45799</v>
      </c>
      <c r="J403" s="207">
        <v>0.9</v>
      </c>
      <c r="K403" s="202" t="s">
        <v>3927</v>
      </c>
      <c r="L403" s="198" t="s">
        <v>3928</v>
      </c>
      <c r="M403" s="209"/>
      <c r="N403" s="202" t="s">
        <v>138</v>
      </c>
      <c r="O403" s="204"/>
      <c r="P403" s="203"/>
      <c r="Q403" s="174" t="s">
        <v>4137</v>
      </c>
      <c r="R403" s="15"/>
      <c r="S403" s="1" t="str">
        <f>_xlfn.XLOOKUP(C403, Organizations!C407:C1355, Organizations!B407:B1355, "", 0)</f>
        <v/>
      </c>
    </row>
    <row r="404" spans="1:19" ht="30.2" hidden="1" customHeight="1">
      <c r="B404" s="200" t="str">
        <f>IF(C404="", "NO PRIORITY", IF(_xlfn.XLOOKUP(C404, Organizations!C:C, Organizations!B:B, "")="", "NO PRIORITY", _xlfn.XLOOKUP(C404, Organizations!C:C, Organizations!B:B, "NO ORG NAME")))</f>
        <v>A</v>
      </c>
      <c r="C404" s="204" t="s">
        <v>59</v>
      </c>
      <c r="D404" s="201" t="s">
        <v>4136</v>
      </c>
      <c r="E404" s="279">
        <v>45778</v>
      </c>
      <c r="F404" s="307">
        <f t="shared" si="6"/>
        <v>45775</v>
      </c>
      <c r="G404" s="193" t="s">
        <v>108</v>
      </c>
      <c r="H404" s="192" t="s">
        <v>9</v>
      </c>
      <c r="I404" s="194">
        <v>45799</v>
      </c>
      <c r="J404" s="207">
        <v>0.9</v>
      </c>
      <c r="K404" s="202" t="s">
        <v>3959</v>
      </c>
      <c r="L404" s="198"/>
      <c r="M404" s="209"/>
      <c r="N404" s="202" t="s">
        <v>138</v>
      </c>
      <c r="O404" s="204"/>
      <c r="P404" s="203"/>
      <c r="Q404" s="174" t="s">
        <v>4137</v>
      </c>
      <c r="R404" s="15"/>
      <c r="S404" s="1" t="str">
        <f>_xlfn.XLOOKUP(C404, Organizations!C408:C1356, Organizations!B408:B1356, "", 0)</f>
        <v>A</v>
      </c>
    </row>
    <row r="405" spans="1:19" ht="30.2" hidden="1" customHeight="1">
      <c r="B405" s="200" t="str">
        <f>IF(C405="", "NO PRIORITY", IF(_xlfn.XLOOKUP(C405, Organizations!C:C, Organizations!B:B, "")="", "NO PRIORITY", _xlfn.XLOOKUP(C405, Organizations!C:C, Organizations!B:B, "NO ORG NAME")))</f>
        <v>B</v>
      </c>
      <c r="C405" s="204" t="s">
        <v>2118</v>
      </c>
      <c r="D405" s="201" t="s">
        <v>4136</v>
      </c>
      <c r="E405" s="279">
        <v>45778</v>
      </c>
      <c r="F405" s="307">
        <f t="shared" si="6"/>
        <v>45775</v>
      </c>
      <c r="G405" s="193" t="s">
        <v>108</v>
      </c>
      <c r="H405" s="192" t="s">
        <v>9</v>
      </c>
      <c r="I405" s="194">
        <v>45799</v>
      </c>
      <c r="J405" s="207">
        <v>0.9</v>
      </c>
      <c r="K405" s="202" t="s">
        <v>3959</v>
      </c>
      <c r="L405" s="198"/>
      <c r="M405" s="209"/>
      <c r="N405" s="202" t="s">
        <v>138</v>
      </c>
      <c r="O405" s="204"/>
      <c r="P405" s="203"/>
      <c r="Q405" s="174" t="s">
        <v>4137</v>
      </c>
      <c r="R405" s="15"/>
      <c r="S405" s="1" t="str">
        <f>_xlfn.XLOOKUP(C405, Organizations!C409:C1357, Organizations!B409:B1357, "", 0)</f>
        <v/>
      </c>
    </row>
    <row r="406" spans="1:19" ht="30.2" hidden="1" customHeight="1">
      <c r="B406" s="200" t="str">
        <f>IF(C406="", "NO PRIORITY", IF(_xlfn.XLOOKUP(C406, Organizations!C:C, Organizations!B:B, "")="", "NO PRIORITY", _xlfn.XLOOKUP(C406, Organizations!C:C, Organizations!B:B, "NO ORG NAME")))</f>
        <v>A</v>
      </c>
      <c r="C406" s="204" t="s">
        <v>2215</v>
      </c>
      <c r="D406" s="201" t="s">
        <v>3993</v>
      </c>
      <c r="E406" s="279">
        <v>45782</v>
      </c>
      <c r="F406" s="307">
        <f t="shared" si="6"/>
        <v>45782</v>
      </c>
      <c r="G406" s="193" t="s">
        <v>108</v>
      </c>
      <c r="H406" s="192" t="s">
        <v>5</v>
      </c>
      <c r="I406" s="194"/>
      <c r="J406" s="207"/>
      <c r="K406" s="202" t="s">
        <v>3993</v>
      </c>
      <c r="L406" s="198"/>
      <c r="M406" s="209"/>
      <c r="N406" s="202" t="s">
        <v>141</v>
      </c>
      <c r="O406" s="204"/>
      <c r="P406" s="203"/>
      <c r="Q406" s="174" t="s">
        <v>4138</v>
      </c>
      <c r="R406" s="15"/>
      <c r="S406" s="1" t="str">
        <f>_xlfn.XLOOKUP(C406, Organizations!C410:C1358, Organizations!B410:B1358, "", 0)</f>
        <v/>
      </c>
    </row>
    <row r="407" spans="1:19" ht="30.2" hidden="1" customHeight="1">
      <c r="B407" s="200" t="str">
        <f>IF(C407="", "NO PRIORITY", IF(_xlfn.XLOOKUP(C407, Organizations!C:C, Organizations!B:B, "")="", "NO PRIORITY", _xlfn.XLOOKUP(C407, Organizations!C:C, Organizations!B:B, "NO ORG NAME")))</f>
        <v>B</v>
      </c>
      <c r="C407" s="204" t="s">
        <v>982</v>
      </c>
      <c r="D407" s="201" t="s">
        <v>4139</v>
      </c>
      <c r="E407" s="279">
        <v>45775</v>
      </c>
      <c r="F407" s="307">
        <f t="shared" si="6"/>
        <v>45775</v>
      </c>
      <c r="G407" s="193" t="s">
        <v>108</v>
      </c>
      <c r="H407" s="192" t="s">
        <v>6</v>
      </c>
      <c r="I407" s="194"/>
      <c r="J407" s="207"/>
      <c r="K407" s="202" t="s">
        <v>3993</v>
      </c>
      <c r="L407" s="198"/>
      <c r="M407" s="209"/>
      <c r="N407" s="202" t="s">
        <v>141</v>
      </c>
      <c r="O407" s="204"/>
      <c r="P407" s="203"/>
      <c r="Q407" s="174"/>
      <c r="R407" s="15"/>
      <c r="S407" s="1" t="str">
        <f>_xlfn.XLOOKUP(C407, Organizations!C411:C1359, Organizations!B411:B1359, "", 0)</f>
        <v>B</v>
      </c>
    </row>
    <row r="408" spans="1:19" ht="30.2" hidden="1" customHeight="1">
      <c r="B408" s="200" t="str">
        <f>IF(C408="", "NO PRIORITY", IF(_xlfn.XLOOKUP(C408, Organizations!C:C, Organizations!B:B, "")="", "NO PRIORITY", _xlfn.XLOOKUP(C408, Organizations!C:C, Organizations!B:B, "NO ORG NAME")))</f>
        <v>NO PRIORITY</v>
      </c>
      <c r="C408" s="204" t="s">
        <v>2034</v>
      </c>
      <c r="D408" s="201" t="s">
        <v>3993</v>
      </c>
      <c r="E408" s="279">
        <v>45769</v>
      </c>
      <c r="F408" s="307">
        <f t="shared" si="6"/>
        <v>45768</v>
      </c>
      <c r="G408" s="193" t="s">
        <v>108</v>
      </c>
      <c r="H408" s="192" t="s">
        <v>5</v>
      </c>
      <c r="I408" s="194"/>
      <c r="J408" s="207"/>
      <c r="K408" s="202" t="s">
        <v>3993</v>
      </c>
      <c r="L408" s="198"/>
      <c r="M408" s="209"/>
      <c r="N408" s="202"/>
      <c r="O408" s="204"/>
      <c r="P408" s="203"/>
      <c r="Q408" s="174"/>
      <c r="R408" s="15"/>
      <c r="S408" s="1">
        <f>_xlfn.XLOOKUP(C408, Organizations!C407:C1369, Organizations!B407:B1369, "", 0)</f>
        <v>0</v>
      </c>
    </row>
    <row r="409" spans="1:19" ht="30.2" hidden="1" customHeight="1">
      <c r="A409" s="23" t="s">
        <v>3993</v>
      </c>
      <c r="B409" s="200" t="str">
        <f>IF(C409="", "NO PRIORITY", IF(_xlfn.XLOOKUP(C409, Organizations!C:C, Organizations!B:B, "")="", "NO PRIORITY", _xlfn.XLOOKUP(C409, Organizations!C:C, Organizations!B:B, "NO ORG NAME")))</f>
        <v>NO PRIORITY</v>
      </c>
      <c r="C409" s="204" t="s">
        <v>3304</v>
      </c>
      <c r="D409" s="201" t="s">
        <v>3958</v>
      </c>
      <c r="E409" s="279">
        <v>45769</v>
      </c>
      <c r="F409" s="307">
        <f t="shared" si="6"/>
        <v>45768</v>
      </c>
      <c r="G409" s="193" t="s">
        <v>3937</v>
      </c>
      <c r="H409" s="192" t="s">
        <v>10</v>
      </c>
      <c r="I409" s="194"/>
      <c r="J409" s="207"/>
      <c r="K409" s="202" t="s">
        <v>3993</v>
      </c>
      <c r="L409" s="198"/>
      <c r="M409" s="209"/>
      <c r="N409" s="202"/>
      <c r="O409" s="204"/>
      <c r="P409" s="203"/>
      <c r="Q409" s="174"/>
      <c r="R409" s="15"/>
      <c r="S409" s="1" t="str">
        <f>_xlfn.XLOOKUP(C409, Organizations!C408:C1370, Organizations!B408:B1370, "", 0)</f>
        <v/>
      </c>
    </row>
    <row r="410" spans="1:19" ht="30.2" hidden="1" customHeight="1">
      <c r="B410" s="200" t="str">
        <f>IF(C410="", "NO PRIORITY", IF(_xlfn.XLOOKUP(C410, Organizations!C:C, Organizations!B:B, "")="", "NO PRIORITY", _xlfn.XLOOKUP(C410, Organizations!C:C, Organizations!B:B, "NO ORG NAME")))</f>
        <v>NO PRIORITY</v>
      </c>
      <c r="C410" s="204" t="s">
        <v>4140</v>
      </c>
      <c r="D410" s="201"/>
      <c r="E410" s="279"/>
      <c r="F410" s="307" t="str">
        <f t="shared" si="6"/>
        <v/>
      </c>
      <c r="G410" s="193"/>
      <c r="H410" s="192"/>
      <c r="I410" s="194"/>
      <c r="J410" s="207"/>
      <c r="K410" s="202"/>
      <c r="L410" s="198"/>
      <c r="M410" s="209"/>
      <c r="N410" s="202"/>
      <c r="O410" s="204"/>
      <c r="P410" s="203"/>
      <c r="Q410" s="174"/>
      <c r="R410" s="15"/>
      <c r="S410" s="1" t="str">
        <f>_xlfn.XLOOKUP(C410, Organizations!C414:C1362, Organizations!B414:B1362, "", 0)</f>
        <v/>
      </c>
    </row>
    <row r="411" spans="1:19" ht="30.2" hidden="1" customHeight="1">
      <c r="B411" s="200" t="s">
        <v>4141</v>
      </c>
      <c r="C411" s="204" t="s">
        <v>1682</v>
      </c>
      <c r="D411" s="201" t="s">
        <v>4142</v>
      </c>
      <c r="E411" s="279">
        <v>45799</v>
      </c>
      <c r="F411" s="307">
        <f t="shared" si="6"/>
        <v>45796</v>
      </c>
      <c r="G411" s="193" t="s">
        <v>3937</v>
      </c>
      <c r="H411" s="192" t="s">
        <v>5</v>
      </c>
      <c r="I411" s="194"/>
      <c r="J411" s="207">
        <v>0</v>
      </c>
      <c r="K411" s="202" t="s">
        <v>4101</v>
      </c>
      <c r="L411" s="198"/>
      <c r="M411" s="209">
        <v>0</v>
      </c>
      <c r="N411" s="202" t="s">
        <v>287</v>
      </c>
      <c r="O411" s="204"/>
      <c r="P411" s="203"/>
      <c r="Q411" s="174" t="s">
        <v>4143</v>
      </c>
      <c r="R411" s="15"/>
      <c r="S411" s="1">
        <f>_xlfn.XLOOKUP(C411, Organizations!C415:C1363, Organizations!B415:B1363, "", 0)</f>
        <v>0</v>
      </c>
    </row>
    <row r="412" spans="1:19" ht="30.2" hidden="1" customHeight="1">
      <c r="B412" s="200" t="str">
        <f>IF(C412="", "NO PRIORITY", IF(_xlfn.XLOOKUP(C412, Organizations!C:C, Organizations!B:B, "")="", "NO PRIORITY", _xlfn.XLOOKUP(C412, Organizations!C:C, Organizations!B:B, "NO ORG NAME")))</f>
        <v>A</v>
      </c>
      <c r="C412" s="204" t="s">
        <v>1745</v>
      </c>
      <c r="D412" s="201" t="s">
        <v>3915</v>
      </c>
      <c r="E412" s="279">
        <v>45715</v>
      </c>
      <c r="F412" s="307">
        <f t="shared" si="6"/>
        <v>45712</v>
      </c>
      <c r="G412" s="193" t="s">
        <v>108</v>
      </c>
      <c r="H412" s="192" t="s">
        <v>10</v>
      </c>
      <c r="I412" s="194">
        <v>45790</v>
      </c>
      <c r="J412" s="207">
        <v>1</v>
      </c>
      <c r="K412" s="202" t="s">
        <v>3915</v>
      </c>
      <c r="L412" s="198" t="s">
        <v>3916</v>
      </c>
      <c r="M412" s="209"/>
      <c r="N412" s="202" t="s">
        <v>138</v>
      </c>
      <c r="O412" s="204"/>
      <c r="P412" s="203"/>
      <c r="Q412" s="174" t="s">
        <v>4144</v>
      </c>
      <c r="R412" s="15"/>
      <c r="S412" s="1" t="str">
        <f>_xlfn.XLOOKUP(C412, Organizations!C416:C1363, Organizations!B416:B1363, "", 0)</f>
        <v>A</v>
      </c>
    </row>
    <row r="413" spans="1:19" ht="30.2" hidden="1" customHeight="1">
      <c r="B413" s="200" t="str">
        <f>IF(C413="", "NO PRIORITY", IF(_xlfn.XLOOKUP(C413, Organizations!C:C, Organizations!B:B, "")="", "NO PRIORITY", _xlfn.XLOOKUP(C413, Organizations!C:C, Organizations!B:B, "NO ORG NAME")))</f>
        <v>B</v>
      </c>
      <c r="C413" s="204" t="s">
        <v>2266</v>
      </c>
      <c r="D413" s="201" t="s">
        <v>4145</v>
      </c>
      <c r="E413" s="279"/>
      <c r="F413" s="307" t="str">
        <f t="shared" si="6"/>
        <v/>
      </c>
      <c r="G413" s="193" t="s">
        <v>108</v>
      </c>
      <c r="H413" s="192"/>
      <c r="I413" s="194"/>
      <c r="J413" s="207"/>
      <c r="K413" s="202" t="s">
        <v>4035</v>
      </c>
      <c r="L413" s="198"/>
      <c r="M413" s="209"/>
      <c r="N413" s="202" t="s">
        <v>141</v>
      </c>
      <c r="O413" s="204"/>
      <c r="P413" s="203"/>
      <c r="Q413" s="174" t="s">
        <v>4146</v>
      </c>
      <c r="R413" s="15"/>
      <c r="S413" s="1" t="str">
        <f>_xlfn.XLOOKUP(C413, Organizations!C417:C1364, Organizations!B417:B1364, "", 0)</f>
        <v/>
      </c>
    </row>
    <row r="414" spans="1:19" ht="30.2" hidden="1" customHeight="1">
      <c r="B414" s="200" t="str">
        <f>IF(C414="", "NO PRIORITY", IF(_xlfn.XLOOKUP(C414, Organizations!C:C, Organizations!B:B, "")="", "NO PRIORITY", _xlfn.XLOOKUP(C414, Organizations!C:C, Organizations!B:B, "NO ORG NAME")))</f>
        <v>NO PRIORITY</v>
      </c>
      <c r="C414" s="204" t="s">
        <v>2267</v>
      </c>
      <c r="D414" s="201" t="s">
        <v>96</v>
      </c>
      <c r="E414" s="279">
        <v>45799</v>
      </c>
      <c r="F414" s="307">
        <f t="shared" si="6"/>
        <v>45796</v>
      </c>
      <c r="G414" s="193" t="s">
        <v>108</v>
      </c>
      <c r="H414" s="192" t="s">
        <v>6</v>
      </c>
      <c r="I414" s="194">
        <v>45810</v>
      </c>
      <c r="J414" s="207">
        <v>0.5</v>
      </c>
      <c r="K414" s="202" t="s">
        <v>1901</v>
      </c>
      <c r="L414" s="198" t="s">
        <v>3906</v>
      </c>
      <c r="M414" s="209"/>
      <c r="N414" s="202" t="s">
        <v>166</v>
      </c>
      <c r="O414" s="204"/>
      <c r="P414" s="203"/>
      <c r="Q414" s="174" t="s">
        <v>4147</v>
      </c>
      <c r="R414" s="15"/>
      <c r="S414" s="1" t="str">
        <f>_xlfn.XLOOKUP(C414, Organizations!C418:C1365, Organizations!B418:B1365, "", 0)</f>
        <v/>
      </c>
    </row>
    <row r="415" spans="1:19" ht="30.2" hidden="1" customHeight="1">
      <c r="B415" s="200" t="str">
        <f>IF(C415="", "NO PRIORITY", IF(_xlfn.XLOOKUP(C415, Organizations!C:C, Organizations!B:B, "")="", "NO PRIORITY", _xlfn.XLOOKUP(C415, Organizations!C:C, Organizations!B:B, "NO ORG NAME")))</f>
        <v>NO PRIORITY</v>
      </c>
      <c r="C415" s="204" t="s">
        <v>2273</v>
      </c>
      <c r="D415" s="201" t="s">
        <v>1901</v>
      </c>
      <c r="E415" s="279">
        <v>45804</v>
      </c>
      <c r="F415" s="307">
        <f t="shared" si="6"/>
        <v>45803</v>
      </c>
      <c r="G415" s="193" t="s">
        <v>108</v>
      </c>
      <c r="H415" s="192" t="s">
        <v>6</v>
      </c>
      <c r="I415" s="194">
        <v>45810</v>
      </c>
      <c r="J415" s="207">
        <v>0.5</v>
      </c>
      <c r="K415" s="202" t="s">
        <v>1901</v>
      </c>
      <c r="L415" s="198"/>
      <c r="M415" s="209"/>
      <c r="N415" s="202" t="s">
        <v>166</v>
      </c>
      <c r="O415" s="204"/>
      <c r="P415" s="203"/>
      <c r="Q415" s="174" t="s">
        <v>4148</v>
      </c>
      <c r="R415" s="15"/>
      <c r="S415" s="1" t="str">
        <f>_xlfn.XLOOKUP(C415, Organizations!C419:C1366, Organizations!B419:B1366, "", 0)</f>
        <v/>
      </c>
    </row>
    <row r="416" spans="1:19" ht="30.2" hidden="1" customHeight="1">
      <c r="B416" s="200" t="str">
        <f>IF(C416="", "NO PRIORITY", IF(_xlfn.XLOOKUP(C416, Organizations!C:C, Organizations!B:B, "")="", "NO PRIORITY", _xlfn.XLOOKUP(C416, Organizations!C:C, Organizations!B:B, "NO ORG NAME")))</f>
        <v>NO PRIORITY</v>
      </c>
      <c r="C416" s="204" t="s">
        <v>2276</v>
      </c>
      <c r="D416" s="201" t="s">
        <v>1901</v>
      </c>
      <c r="E416" s="279">
        <v>45804</v>
      </c>
      <c r="F416" s="307">
        <f t="shared" si="6"/>
        <v>45803</v>
      </c>
      <c r="G416" s="193" t="s">
        <v>108</v>
      </c>
      <c r="H416" s="192" t="s">
        <v>6</v>
      </c>
      <c r="I416" s="194">
        <v>45810</v>
      </c>
      <c r="J416" s="207">
        <v>0.5</v>
      </c>
      <c r="K416" s="202" t="s">
        <v>1901</v>
      </c>
      <c r="L416" s="198"/>
      <c r="M416" s="209"/>
      <c r="N416" s="202" t="s">
        <v>166</v>
      </c>
      <c r="O416" s="204"/>
      <c r="P416" s="203"/>
      <c r="Q416" s="174" t="s">
        <v>4149</v>
      </c>
      <c r="R416" s="15"/>
      <c r="S416" s="1" t="str">
        <f>_xlfn.XLOOKUP(C416, Organizations!C420:C1367, Organizations!B420:B1367, "", 0)</f>
        <v/>
      </c>
    </row>
    <row r="417" spans="2:19" ht="30.2" hidden="1" customHeight="1">
      <c r="B417" s="200" t="str">
        <f>IF(C417="", "NO PRIORITY", IF(_xlfn.XLOOKUP(C417, Organizations!C:C, Organizations!B:B, "")="", "NO PRIORITY", _xlfn.XLOOKUP(C417, Organizations!C:C, Organizations!B:B, "NO ORG NAME")))</f>
        <v>NO PRIORITY</v>
      </c>
      <c r="C417" s="204" t="s">
        <v>2278</v>
      </c>
      <c r="D417" s="201" t="s">
        <v>1901</v>
      </c>
      <c r="E417" s="279">
        <v>45804</v>
      </c>
      <c r="F417" s="307">
        <f t="shared" si="6"/>
        <v>45803</v>
      </c>
      <c r="G417" s="193" t="s">
        <v>108</v>
      </c>
      <c r="H417" s="192" t="s">
        <v>6</v>
      </c>
      <c r="I417" s="194">
        <v>45810</v>
      </c>
      <c r="J417" s="207">
        <v>0.5</v>
      </c>
      <c r="K417" s="202" t="s">
        <v>1901</v>
      </c>
      <c r="L417" s="198"/>
      <c r="M417" s="209"/>
      <c r="N417" s="202" t="s">
        <v>166</v>
      </c>
      <c r="O417" s="204"/>
      <c r="P417" s="203"/>
      <c r="Q417" s="174" t="s">
        <v>4150</v>
      </c>
      <c r="R417" s="15"/>
      <c r="S417" s="1" t="str">
        <f>_xlfn.XLOOKUP(C417, Organizations!C421:C1368, Organizations!B421:B1368, "", 0)</f>
        <v/>
      </c>
    </row>
    <row r="418" spans="2:19" ht="30.2" hidden="1" customHeight="1">
      <c r="B418" s="200" t="str">
        <f>IF(C418="", "NO PRIORITY", IF(_xlfn.XLOOKUP(C418, Organizations!C:C, Organizations!B:B, "")="", "NO PRIORITY", _xlfn.XLOOKUP(C418, Organizations!C:C, Organizations!B:B, "NO ORG NAME")))</f>
        <v>NO PRIORITY</v>
      </c>
      <c r="C418" s="204" t="s">
        <v>2279</v>
      </c>
      <c r="D418" s="201" t="s">
        <v>1901</v>
      </c>
      <c r="E418" s="279">
        <v>45804</v>
      </c>
      <c r="F418" s="307">
        <f t="shared" si="6"/>
        <v>45803</v>
      </c>
      <c r="G418" s="193" t="s">
        <v>108</v>
      </c>
      <c r="H418" s="192" t="s">
        <v>6</v>
      </c>
      <c r="I418" s="194">
        <v>45810</v>
      </c>
      <c r="J418" s="207">
        <v>0.5</v>
      </c>
      <c r="K418" s="202" t="s">
        <v>1901</v>
      </c>
      <c r="L418" s="198"/>
      <c r="M418" s="209"/>
      <c r="N418" s="202" t="s">
        <v>166</v>
      </c>
      <c r="O418" s="204"/>
      <c r="P418" s="203"/>
      <c r="Q418" s="174" t="s">
        <v>4150</v>
      </c>
      <c r="R418" s="15"/>
      <c r="S418" s="1" t="str">
        <f>_xlfn.XLOOKUP(C418, Organizations!C422:C1369, Organizations!B422:B1369, "", 0)</f>
        <v/>
      </c>
    </row>
    <row r="419" spans="2:19" ht="30.2" hidden="1" customHeight="1">
      <c r="B419" s="200" t="str">
        <f>IF(C419="", "NO PRIORITY", IF(_xlfn.XLOOKUP(C419, Organizations!C:C, Organizations!B:B, "")="", "NO PRIORITY", _xlfn.XLOOKUP(C419, Organizations!C:C, Organizations!B:B, "NO ORG NAME")))</f>
        <v>NO PRIORITY</v>
      </c>
      <c r="C419" s="204" t="s">
        <v>2281</v>
      </c>
      <c r="D419" s="201" t="s">
        <v>1901</v>
      </c>
      <c r="E419" s="279">
        <v>45804</v>
      </c>
      <c r="F419" s="307">
        <f t="shared" si="6"/>
        <v>45803</v>
      </c>
      <c r="G419" s="193" t="s">
        <v>108</v>
      </c>
      <c r="H419" s="192" t="s">
        <v>6</v>
      </c>
      <c r="I419" s="194">
        <v>45810</v>
      </c>
      <c r="J419" s="207">
        <v>0.5</v>
      </c>
      <c r="K419" s="202" t="s">
        <v>1901</v>
      </c>
      <c r="L419" s="198"/>
      <c r="M419" s="209"/>
      <c r="N419" s="202" t="s">
        <v>166</v>
      </c>
      <c r="O419" s="204"/>
      <c r="P419" s="203"/>
      <c r="Q419" s="174" t="s">
        <v>4150</v>
      </c>
      <c r="R419" s="15"/>
      <c r="S419" s="1" t="str">
        <f>_xlfn.XLOOKUP(C419, Organizations!C423:C1370, Organizations!B423:B1370, "", 0)</f>
        <v/>
      </c>
    </row>
    <row r="420" spans="2:19" ht="30.2" hidden="1" customHeight="1">
      <c r="B420" s="200" t="str">
        <f>IF(C420="", "NO PRIORITY", IF(_xlfn.XLOOKUP(C420, Organizations!C:C, Organizations!B:B, "")="", "NO PRIORITY", _xlfn.XLOOKUP(C420, Organizations!C:C, Organizations!B:B, "NO ORG NAME")))</f>
        <v>NO PRIORITY</v>
      </c>
      <c r="C420" s="204" t="s">
        <v>2283</v>
      </c>
      <c r="D420" s="201" t="s">
        <v>1901</v>
      </c>
      <c r="E420" s="279">
        <v>45804</v>
      </c>
      <c r="F420" s="307">
        <f t="shared" si="6"/>
        <v>45803</v>
      </c>
      <c r="G420" s="193" t="s">
        <v>108</v>
      </c>
      <c r="H420" s="192" t="s">
        <v>6</v>
      </c>
      <c r="I420" s="194">
        <v>45810</v>
      </c>
      <c r="J420" s="207">
        <v>0.5</v>
      </c>
      <c r="K420" s="202" t="s">
        <v>1901</v>
      </c>
      <c r="L420" s="198"/>
      <c r="M420" s="209"/>
      <c r="N420" s="202" t="s">
        <v>166</v>
      </c>
      <c r="O420" s="204"/>
      <c r="P420" s="203"/>
      <c r="Q420" s="174" t="s">
        <v>4150</v>
      </c>
      <c r="R420" s="15"/>
      <c r="S420" s="1" t="str">
        <f>_xlfn.XLOOKUP(C420, Organizations!C424:C1371, Organizations!B424:B1371, "", 0)</f>
        <v/>
      </c>
    </row>
    <row r="421" spans="2:19" ht="30.2" hidden="1" customHeight="1">
      <c r="B421" s="200" t="str">
        <f>IF(C421="", "NO PRIORITY", IF(_xlfn.XLOOKUP(C421, Organizations!C:C, Organizations!B:B, "")="", "NO PRIORITY", _xlfn.XLOOKUP(C421, Organizations!C:C, Organizations!B:B, "NO ORG NAME")))</f>
        <v>NO PRIORITY</v>
      </c>
      <c r="C421" s="204" t="s">
        <v>2285</v>
      </c>
      <c r="D421" s="201" t="s">
        <v>1901</v>
      </c>
      <c r="E421" s="279">
        <v>45804</v>
      </c>
      <c r="F421" s="307">
        <f t="shared" si="6"/>
        <v>45803</v>
      </c>
      <c r="G421" s="193" t="s">
        <v>108</v>
      </c>
      <c r="H421" s="192" t="s">
        <v>6</v>
      </c>
      <c r="I421" s="194">
        <v>45810</v>
      </c>
      <c r="J421" s="207">
        <v>0.5</v>
      </c>
      <c r="K421" s="202" t="s">
        <v>1901</v>
      </c>
      <c r="L421" s="198"/>
      <c r="M421" s="209"/>
      <c r="N421" s="202" t="s">
        <v>166</v>
      </c>
      <c r="O421" s="204"/>
      <c r="P421" s="203"/>
      <c r="Q421" s="174" t="s">
        <v>4150</v>
      </c>
      <c r="R421" s="15"/>
      <c r="S421" s="1" t="str">
        <f>_xlfn.XLOOKUP(C421, Organizations!C425:C1372, Organizations!B425:B1372, "", 0)</f>
        <v/>
      </c>
    </row>
    <row r="422" spans="2:19" ht="30.2" hidden="1" customHeight="1">
      <c r="B422" s="200" t="str">
        <f>IF(C422="", "NO PRIORITY", IF(_xlfn.XLOOKUP(C422, Organizations!C:C, Organizations!B:B, "")="", "NO PRIORITY", _xlfn.XLOOKUP(C422, Organizations!C:C, Organizations!B:B, "NO ORG NAME")))</f>
        <v>NO PRIORITY</v>
      </c>
      <c r="C422" s="204" t="s">
        <v>4151</v>
      </c>
      <c r="D422" s="201" t="s">
        <v>1901</v>
      </c>
      <c r="E422" s="279">
        <v>45804</v>
      </c>
      <c r="F422" s="307">
        <f t="shared" si="6"/>
        <v>45803</v>
      </c>
      <c r="G422" s="193" t="s">
        <v>108</v>
      </c>
      <c r="H422" s="192" t="s">
        <v>6</v>
      </c>
      <c r="I422" s="194">
        <v>45810</v>
      </c>
      <c r="J422" s="207">
        <v>0.5</v>
      </c>
      <c r="K422" s="202" t="s">
        <v>1901</v>
      </c>
      <c r="L422" s="198"/>
      <c r="M422" s="209"/>
      <c r="N422" s="202" t="s">
        <v>166</v>
      </c>
      <c r="O422" s="204"/>
      <c r="P422" s="203"/>
      <c r="Q422" s="174" t="s">
        <v>4150</v>
      </c>
      <c r="R422" s="15"/>
      <c r="S422" s="1" t="str">
        <f>_xlfn.XLOOKUP(C422, Organizations!C426:C1373, Organizations!B426:B1373, "", 0)</f>
        <v/>
      </c>
    </row>
    <row r="423" spans="2:19" ht="30.2" hidden="1" customHeight="1">
      <c r="B423" s="200" t="s">
        <v>154</v>
      </c>
      <c r="C423" s="204" t="s">
        <v>2270</v>
      </c>
      <c r="D423" s="201" t="s">
        <v>4152</v>
      </c>
      <c r="E423" s="279">
        <v>45799</v>
      </c>
      <c r="F423" s="307">
        <f t="shared" si="6"/>
        <v>45796</v>
      </c>
      <c r="G423" s="193" t="s">
        <v>108</v>
      </c>
      <c r="H423" s="192" t="s">
        <v>7</v>
      </c>
      <c r="I423" s="194">
        <v>45814</v>
      </c>
      <c r="J423" s="207">
        <v>1</v>
      </c>
      <c r="K423" s="202" t="s">
        <v>4101</v>
      </c>
      <c r="L423" s="198"/>
      <c r="M423" s="209"/>
      <c r="N423" s="202" t="s">
        <v>138</v>
      </c>
      <c r="O423" s="204"/>
      <c r="P423" s="203"/>
      <c r="Q423" s="174" t="s">
        <v>4153</v>
      </c>
      <c r="R423" s="15"/>
      <c r="S423" s="1" t="str">
        <f>_xlfn.XLOOKUP(C423, Organizations!C427:C1374, Organizations!B427:B1374, "", 0)</f>
        <v/>
      </c>
    </row>
    <row r="424" spans="2:19" ht="30.2" hidden="1" customHeight="1">
      <c r="B424" s="200" t="str">
        <f>IF(C424="", "NO PRIORITY", IF(_xlfn.XLOOKUP(C424, Organizations!C:C, Organizations!B:B, "")="", "NO PRIORITY", _xlfn.XLOOKUP(C424, Organizations!C:C, Organizations!B:B, "NO ORG NAME")))</f>
        <v>A</v>
      </c>
      <c r="C424" s="204" t="s">
        <v>12</v>
      </c>
      <c r="D424" s="201" t="s">
        <v>4154</v>
      </c>
      <c r="E424" s="279">
        <v>45803</v>
      </c>
      <c r="F424" s="307">
        <f t="shared" si="6"/>
        <v>45803</v>
      </c>
      <c r="G424" s="193" t="s">
        <v>108</v>
      </c>
      <c r="H424" s="483" t="s">
        <v>4</v>
      </c>
      <c r="I424" s="194"/>
      <c r="J424" s="207"/>
      <c r="K424" s="202" t="s">
        <v>96</v>
      </c>
      <c r="L424" s="198"/>
      <c r="M424" s="209"/>
      <c r="N424" s="202" t="s">
        <v>141</v>
      </c>
      <c r="O424" s="204"/>
      <c r="P424" s="203"/>
      <c r="Q424" s="174" t="s">
        <v>4155</v>
      </c>
      <c r="R424" s="15"/>
      <c r="S424" s="1" t="str">
        <f>_xlfn.XLOOKUP(C424, Organizations!C428:C1375, Organizations!B428:B1375, "", 0)</f>
        <v/>
      </c>
    </row>
    <row r="425" spans="2:19" ht="30.2" hidden="1" customHeight="1">
      <c r="B425" s="200" t="str">
        <f>IF(C425="", "NO PRIORITY", IF(_xlfn.XLOOKUP(C425, Organizations!C:C, Organizations!B:B, "")="", "NO PRIORITY", _xlfn.XLOOKUP(C425, Organizations!C:C, Organizations!B:B, "NO ORG NAME")))</f>
        <v>A</v>
      </c>
      <c r="C425" s="204" t="s">
        <v>14</v>
      </c>
      <c r="D425" s="201" t="s">
        <v>4156</v>
      </c>
      <c r="E425" s="279">
        <v>45803</v>
      </c>
      <c r="F425" s="307">
        <f t="shared" si="6"/>
        <v>45803</v>
      </c>
      <c r="G425" s="193" t="s">
        <v>108</v>
      </c>
      <c r="H425" s="189" t="s">
        <v>4</v>
      </c>
      <c r="I425" s="194"/>
      <c r="J425" s="207"/>
      <c r="K425" s="202" t="s">
        <v>96</v>
      </c>
      <c r="L425" s="198"/>
      <c r="M425" s="209"/>
      <c r="N425" s="202" t="s">
        <v>141</v>
      </c>
      <c r="O425" s="204"/>
      <c r="P425" s="203"/>
      <c r="Q425" s="174" t="s">
        <v>4157</v>
      </c>
      <c r="R425" s="15"/>
      <c r="S425" s="1" t="str">
        <f>_xlfn.XLOOKUP(C425, Organizations!C429:C1376, Organizations!B429:B1376, "", 0)</f>
        <v>A</v>
      </c>
    </row>
    <row r="426" spans="2:19" ht="30.2" hidden="1" customHeight="1">
      <c r="B426" s="200" t="str">
        <f>IF(C426="", "NO PRIORITY", IF(_xlfn.XLOOKUP(C426, Organizations!C:C, Organizations!B:B, "")="", "NO PRIORITY", _xlfn.XLOOKUP(C426, Organizations!C:C, Organizations!B:B, "NO ORG NAME")))</f>
        <v>B</v>
      </c>
      <c r="C426" s="204" t="s">
        <v>2289</v>
      </c>
      <c r="D426" s="201" t="s">
        <v>4156</v>
      </c>
      <c r="E426" s="279">
        <v>45803</v>
      </c>
      <c r="F426" s="307">
        <f t="shared" si="6"/>
        <v>45803</v>
      </c>
      <c r="G426" s="193" t="s">
        <v>108</v>
      </c>
      <c r="H426" s="192" t="s">
        <v>4</v>
      </c>
      <c r="I426" s="194"/>
      <c r="J426" s="207"/>
      <c r="K426" s="202" t="s">
        <v>96</v>
      </c>
      <c r="L426" s="198"/>
      <c r="M426" s="209"/>
      <c r="N426" s="202" t="s">
        <v>141</v>
      </c>
      <c r="O426" s="204"/>
      <c r="P426" s="203"/>
      <c r="Q426" s="174" t="s">
        <v>4157</v>
      </c>
      <c r="R426" s="15"/>
      <c r="S426" s="1" t="str">
        <f>_xlfn.XLOOKUP(C426, Organizations!C430:C1377, Organizations!B430:B1377, "", 0)</f>
        <v/>
      </c>
    </row>
    <row r="427" spans="2:19" ht="30.2" hidden="1" customHeight="1">
      <c r="B427" s="200" t="str">
        <f>IF(C427="", "NO PRIORITY", IF(_xlfn.XLOOKUP(C427, Organizations!C:C, Organizations!B:B, "")="", "NO PRIORITY", _xlfn.XLOOKUP(C427, Organizations!C:C, Organizations!B:B, "NO ORG NAME")))</f>
        <v>A</v>
      </c>
      <c r="C427" s="204" t="s">
        <v>15</v>
      </c>
      <c r="D427" s="201" t="s">
        <v>4158</v>
      </c>
      <c r="E427" s="279">
        <v>45803</v>
      </c>
      <c r="F427" s="307">
        <f t="shared" ref="F427:F490" si="7">IF(ISBLANK(E427),"",E427-WEEKDAY(E427)+2)</f>
        <v>45803</v>
      </c>
      <c r="G427" s="193" t="s">
        <v>108</v>
      </c>
      <c r="H427" s="192" t="s">
        <v>6</v>
      </c>
      <c r="I427" s="194"/>
      <c r="J427" s="207"/>
      <c r="K427" s="202" t="s">
        <v>96</v>
      </c>
      <c r="L427" s="198" t="s">
        <v>111</v>
      </c>
      <c r="M427" s="209"/>
      <c r="N427" s="202" t="s">
        <v>138</v>
      </c>
      <c r="O427" s="204"/>
      <c r="P427" s="203"/>
      <c r="Q427" s="174" t="s">
        <v>3544</v>
      </c>
      <c r="R427" s="15"/>
      <c r="S427" s="1" t="str">
        <f>_xlfn.XLOOKUP(C427, Organizations!C431:C1378, Organizations!B431:B1378, "", 0)</f>
        <v>A</v>
      </c>
    </row>
    <row r="428" spans="2:19" ht="30.2" hidden="1" customHeight="1">
      <c r="B428" s="200" t="str">
        <f>IF(C428="", "NO PRIORITY", IF(_xlfn.XLOOKUP(C428, Organizations!C:C, Organizations!B:B, "")="", "NO PRIORITY", _xlfn.XLOOKUP(C428, Organizations!C:C, Organizations!B:B, "NO ORG NAME")))</f>
        <v>A</v>
      </c>
      <c r="C428" s="204" t="s">
        <v>17</v>
      </c>
      <c r="D428" s="201" t="s">
        <v>4158</v>
      </c>
      <c r="E428" s="279">
        <v>45803</v>
      </c>
      <c r="F428" s="307">
        <f t="shared" si="7"/>
        <v>45803</v>
      </c>
      <c r="G428" s="193" t="s">
        <v>108</v>
      </c>
      <c r="H428" s="192" t="s">
        <v>6</v>
      </c>
      <c r="I428" s="194"/>
      <c r="J428" s="207"/>
      <c r="K428" s="202" t="s">
        <v>96</v>
      </c>
      <c r="L428" s="198" t="s">
        <v>111</v>
      </c>
      <c r="M428" s="209"/>
      <c r="N428" s="202" t="s">
        <v>138</v>
      </c>
      <c r="O428" s="204"/>
      <c r="P428" s="203"/>
      <c r="Q428" s="174" t="s">
        <v>3544</v>
      </c>
      <c r="R428" s="15"/>
      <c r="S428" s="1" t="str">
        <f>_xlfn.XLOOKUP(C428, Organizations!C432:C1379, Organizations!B432:B1379, "", 0)</f>
        <v>A</v>
      </c>
    </row>
    <row r="429" spans="2:19" ht="30.2" hidden="1" customHeight="1">
      <c r="B429" s="200" t="str">
        <f>IF(C429="", "NO PRIORITY", IF(_xlfn.XLOOKUP(C429, Organizations!C:C, Organizations!B:B, "")="", "NO PRIORITY", _xlfn.XLOOKUP(C429, Organizations!C:C, Organizations!B:B, "NO ORG NAME")))</f>
        <v>A</v>
      </c>
      <c r="C429" s="204" t="s">
        <v>18</v>
      </c>
      <c r="D429" s="201" t="s">
        <v>4158</v>
      </c>
      <c r="E429" s="279">
        <v>45803</v>
      </c>
      <c r="F429" s="307">
        <f t="shared" si="7"/>
        <v>45803</v>
      </c>
      <c r="G429" s="193" t="s">
        <v>108</v>
      </c>
      <c r="H429" s="192" t="s">
        <v>6</v>
      </c>
      <c r="I429" s="194"/>
      <c r="J429" s="207"/>
      <c r="K429" s="202" t="s">
        <v>96</v>
      </c>
      <c r="L429" s="198" t="s">
        <v>111</v>
      </c>
      <c r="M429" s="209"/>
      <c r="N429" s="202" t="s">
        <v>138</v>
      </c>
      <c r="O429" s="204"/>
      <c r="P429" s="203"/>
      <c r="Q429" s="174" t="s">
        <v>3544</v>
      </c>
      <c r="R429" s="15"/>
      <c r="S429" s="1" t="str">
        <f>_xlfn.XLOOKUP(C429, Organizations!C433:C1380, Organizations!B433:B1380, "", 0)</f>
        <v>A</v>
      </c>
    </row>
    <row r="430" spans="2:19" ht="30.2" hidden="1" customHeight="1">
      <c r="B430" s="200" t="str">
        <f>IF(C430="", "NO PRIORITY", IF(_xlfn.XLOOKUP(C430, Organizations!C:C, Organizations!B:B, "")="", "NO PRIORITY", _xlfn.XLOOKUP(C430, Organizations!C:C, Organizations!B:B, "NO ORG NAME")))</f>
        <v>A</v>
      </c>
      <c r="C430" s="204" t="s">
        <v>19</v>
      </c>
      <c r="D430" s="201" t="s">
        <v>4158</v>
      </c>
      <c r="E430" s="279">
        <v>45803</v>
      </c>
      <c r="F430" s="307">
        <f t="shared" si="7"/>
        <v>45803</v>
      </c>
      <c r="G430" s="193" t="s">
        <v>108</v>
      </c>
      <c r="H430" s="192" t="s">
        <v>6</v>
      </c>
      <c r="I430" s="194"/>
      <c r="J430" s="207"/>
      <c r="K430" s="202" t="s">
        <v>96</v>
      </c>
      <c r="L430" s="198" t="s">
        <v>111</v>
      </c>
      <c r="M430" s="209"/>
      <c r="N430" s="202" t="s">
        <v>138</v>
      </c>
      <c r="O430" s="204"/>
      <c r="P430" s="203"/>
      <c r="Q430" s="174" t="s">
        <v>3544</v>
      </c>
      <c r="R430" s="15"/>
      <c r="S430" s="1" t="str">
        <f>_xlfn.XLOOKUP(C430, Organizations!C434:C1381, Organizations!B434:B1381, "", 0)</f>
        <v>A</v>
      </c>
    </row>
    <row r="431" spans="2:19" ht="30.2" hidden="1" customHeight="1">
      <c r="B431" s="200" t="str">
        <f>IF(C431="", "NO PRIORITY", IF(_xlfn.XLOOKUP(C431, Organizations!C:C, Organizations!B:B, "")="", "NO PRIORITY", _xlfn.XLOOKUP(C431, Organizations!C:C, Organizations!B:B, "NO ORG NAME")))</f>
        <v>A</v>
      </c>
      <c r="C431" s="204" t="s">
        <v>20</v>
      </c>
      <c r="D431" s="201" t="s">
        <v>4158</v>
      </c>
      <c r="E431" s="279">
        <v>45803</v>
      </c>
      <c r="F431" s="307">
        <f t="shared" si="7"/>
        <v>45803</v>
      </c>
      <c r="G431" s="193" t="s">
        <v>108</v>
      </c>
      <c r="H431" s="192" t="s">
        <v>6</v>
      </c>
      <c r="I431" s="194"/>
      <c r="J431" s="207"/>
      <c r="K431" s="202" t="s">
        <v>96</v>
      </c>
      <c r="L431" s="198" t="s">
        <v>111</v>
      </c>
      <c r="M431" s="209"/>
      <c r="N431" s="202" t="s">
        <v>138</v>
      </c>
      <c r="O431" s="204"/>
      <c r="P431" s="203"/>
      <c r="Q431" s="174" t="s">
        <v>3544</v>
      </c>
      <c r="R431" s="15"/>
      <c r="S431" s="1" t="str">
        <f>_xlfn.XLOOKUP(C431, Organizations!C435:C1382, Organizations!B435:B1382, "", 0)</f>
        <v>A</v>
      </c>
    </row>
    <row r="432" spans="2:19" ht="30.2" hidden="1" customHeight="1">
      <c r="B432" s="200" t="str">
        <f>IF(C432="", "NO PRIORITY", IF(_xlfn.XLOOKUP(C432, Organizations!C:C, Organizations!B:B, "")="", "NO PRIORITY", _xlfn.XLOOKUP(C432, Organizations!C:C, Organizations!B:B, "NO ORG NAME")))</f>
        <v>A</v>
      </c>
      <c r="C432" s="204" t="s">
        <v>21</v>
      </c>
      <c r="D432" s="201" t="s">
        <v>4158</v>
      </c>
      <c r="E432" s="279">
        <v>45803</v>
      </c>
      <c r="F432" s="307">
        <f t="shared" si="7"/>
        <v>45803</v>
      </c>
      <c r="G432" s="193" t="s">
        <v>108</v>
      </c>
      <c r="H432" s="192" t="s">
        <v>6</v>
      </c>
      <c r="I432" s="194"/>
      <c r="J432" s="207"/>
      <c r="K432" s="202" t="s">
        <v>96</v>
      </c>
      <c r="L432" s="198" t="s">
        <v>111</v>
      </c>
      <c r="M432" s="209"/>
      <c r="N432" s="202" t="s">
        <v>138</v>
      </c>
      <c r="O432" s="204"/>
      <c r="P432" s="203"/>
      <c r="Q432" s="174" t="s">
        <v>3544</v>
      </c>
      <c r="R432" s="15"/>
      <c r="S432" s="1" t="str">
        <f>_xlfn.XLOOKUP(C432, Organizations!C436:C1383, Organizations!B436:B1383, "", 0)</f>
        <v>A</v>
      </c>
    </row>
    <row r="433" spans="2:19" ht="30.2" hidden="1" customHeight="1">
      <c r="B433" s="200" t="str">
        <f>IF(C433="", "NO PRIORITY", IF(_xlfn.XLOOKUP(C433, Organizations!C:C, Organizations!B:B, "")="", "NO PRIORITY", _xlfn.XLOOKUP(C433, Organizations!C:C, Organizations!B:B, "NO ORG NAME")))</f>
        <v>A</v>
      </c>
      <c r="C433" s="204" t="s">
        <v>22</v>
      </c>
      <c r="D433" s="201" t="s">
        <v>4158</v>
      </c>
      <c r="E433" s="279">
        <v>45803</v>
      </c>
      <c r="F433" s="307">
        <f t="shared" si="7"/>
        <v>45803</v>
      </c>
      <c r="G433" s="193" t="s">
        <v>108</v>
      </c>
      <c r="H433" s="192" t="s">
        <v>6</v>
      </c>
      <c r="I433" s="194"/>
      <c r="J433" s="207"/>
      <c r="K433" s="202" t="s">
        <v>96</v>
      </c>
      <c r="L433" s="198" t="s">
        <v>111</v>
      </c>
      <c r="M433" s="209"/>
      <c r="N433" s="202" t="s">
        <v>138</v>
      </c>
      <c r="O433" s="204"/>
      <c r="P433" s="203"/>
      <c r="Q433" s="174" t="s">
        <v>3544</v>
      </c>
      <c r="R433" s="15"/>
      <c r="S433" s="1" t="str">
        <f>_xlfn.XLOOKUP(C433, Organizations!C437:C1384, Organizations!B437:B1384, "", 0)</f>
        <v>A</v>
      </c>
    </row>
    <row r="434" spans="2:19" ht="30.2" hidden="1" customHeight="1">
      <c r="B434" s="200" t="str">
        <f>IF(C434="", "NO PRIORITY", IF(_xlfn.XLOOKUP(C434, Organizations!C:C, Organizations!B:B, "")="", "NO PRIORITY", _xlfn.XLOOKUP(C434, Organizations!C:C, Organizations!B:B, "NO ORG NAME")))</f>
        <v>A</v>
      </c>
      <c r="C434" s="204" t="s">
        <v>23</v>
      </c>
      <c r="D434" s="201" t="s">
        <v>4158</v>
      </c>
      <c r="E434" s="279">
        <v>45803</v>
      </c>
      <c r="F434" s="307">
        <f t="shared" si="7"/>
        <v>45803</v>
      </c>
      <c r="G434" s="193" t="s">
        <v>108</v>
      </c>
      <c r="H434" s="192" t="s">
        <v>6</v>
      </c>
      <c r="I434" s="194"/>
      <c r="J434" s="207"/>
      <c r="K434" s="202" t="s">
        <v>96</v>
      </c>
      <c r="L434" s="198" t="s">
        <v>111</v>
      </c>
      <c r="M434" s="209"/>
      <c r="N434" s="202" t="s">
        <v>138</v>
      </c>
      <c r="O434" s="204"/>
      <c r="P434" s="203"/>
      <c r="Q434" s="174" t="s">
        <v>3544</v>
      </c>
      <c r="R434" s="15"/>
      <c r="S434" s="1" t="str">
        <f>_xlfn.XLOOKUP(C434, Organizations!C438:C1385, Organizations!B438:B1385, "", 0)</f>
        <v>A</v>
      </c>
    </row>
    <row r="435" spans="2:19" ht="30.2" hidden="1" customHeight="1">
      <c r="B435" s="200" t="str">
        <f>IF(C435="", "NO PRIORITY", IF(_xlfn.XLOOKUP(C435, Organizations!C:C, Organizations!B:B, "")="", "NO PRIORITY", _xlfn.XLOOKUP(C435, Organizations!C:C, Organizations!B:B, "NO ORG NAME")))</f>
        <v>A</v>
      </c>
      <c r="C435" s="204" t="s">
        <v>25</v>
      </c>
      <c r="D435" s="201" t="s">
        <v>4158</v>
      </c>
      <c r="E435" s="279">
        <v>45803</v>
      </c>
      <c r="F435" s="307">
        <f t="shared" si="7"/>
        <v>45803</v>
      </c>
      <c r="G435" s="193" t="s">
        <v>108</v>
      </c>
      <c r="H435" s="192" t="s">
        <v>6</v>
      </c>
      <c r="I435" s="194"/>
      <c r="J435" s="207"/>
      <c r="K435" s="202" t="s">
        <v>96</v>
      </c>
      <c r="L435" s="198" t="s">
        <v>111</v>
      </c>
      <c r="M435" s="209"/>
      <c r="N435" s="202" t="s">
        <v>138</v>
      </c>
      <c r="O435" s="204"/>
      <c r="P435" s="203"/>
      <c r="Q435" s="174" t="s">
        <v>3544</v>
      </c>
      <c r="R435" s="15"/>
      <c r="S435" s="1" t="str">
        <f>_xlfn.XLOOKUP(C435, Organizations!C439:C1386, Organizations!B439:B1386, "", 0)</f>
        <v>A</v>
      </c>
    </row>
    <row r="436" spans="2:19" ht="30.2" hidden="1" customHeight="1">
      <c r="B436" s="200" t="str">
        <f>IF(C436="", "NO PRIORITY", IF(_xlfn.XLOOKUP(C436, Organizations!C:C, Organizations!B:B, "")="", "NO PRIORITY", _xlfn.XLOOKUP(C436, Organizations!C:C, Organizations!B:B, "NO ORG NAME")))</f>
        <v>A</v>
      </c>
      <c r="C436" s="204" t="s">
        <v>27</v>
      </c>
      <c r="D436" s="201" t="s">
        <v>4158</v>
      </c>
      <c r="E436" s="279">
        <v>45803</v>
      </c>
      <c r="F436" s="307">
        <f t="shared" si="7"/>
        <v>45803</v>
      </c>
      <c r="G436" s="193" t="s">
        <v>108</v>
      </c>
      <c r="H436" s="192" t="s">
        <v>6</v>
      </c>
      <c r="I436" s="194"/>
      <c r="J436" s="207"/>
      <c r="K436" s="202" t="s">
        <v>96</v>
      </c>
      <c r="L436" s="198" t="s">
        <v>111</v>
      </c>
      <c r="M436" s="209"/>
      <c r="N436" s="202" t="s">
        <v>138</v>
      </c>
      <c r="O436" s="204"/>
      <c r="P436" s="203"/>
      <c r="Q436" s="174" t="s">
        <v>3544</v>
      </c>
      <c r="R436" s="15"/>
      <c r="S436" s="1" t="str">
        <f>_xlfn.XLOOKUP(C436, Organizations!C440:C1387, Organizations!B440:B1387, "", 0)</f>
        <v>A</v>
      </c>
    </row>
    <row r="437" spans="2:19" ht="30.2" hidden="1" customHeight="1">
      <c r="B437" s="200" t="str">
        <f>IF(C437="", "NO PRIORITY", IF(_xlfn.XLOOKUP(C437, Organizations!C:C, Organizations!B:B, "")="", "NO PRIORITY", _xlfn.XLOOKUP(C437, Organizations!C:C, Organizations!B:B, "NO ORG NAME")))</f>
        <v>A</v>
      </c>
      <c r="C437" s="204" t="s">
        <v>30</v>
      </c>
      <c r="D437" s="201" t="s">
        <v>4158</v>
      </c>
      <c r="E437" s="279">
        <v>45803</v>
      </c>
      <c r="F437" s="307">
        <f t="shared" si="7"/>
        <v>45803</v>
      </c>
      <c r="G437" s="193" t="s">
        <v>108</v>
      </c>
      <c r="H437" s="192" t="s">
        <v>6</v>
      </c>
      <c r="I437" s="194"/>
      <c r="J437" s="207"/>
      <c r="K437" s="202" t="s">
        <v>96</v>
      </c>
      <c r="L437" s="198" t="s">
        <v>111</v>
      </c>
      <c r="M437" s="209"/>
      <c r="N437" s="202" t="s">
        <v>138</v>
      </c>
      <c r="O437" s="204"/>
      <c r="P437" s="203"/>
      <c r="Q437" s="174" t="s">
        <v>3544</v>
      </c>
      <c r="R437" s="15"/>
      <c r="S437" s="1" t="str">
        <f>_xlfn.XLOOKUP(C437, Organizations!C441:C1388, Organizations!B441:B1388, "", 0)</f>
        <v>A</v>
      </c>
    </row>
    <row r="438" spans="2:19" ht="30.2" hidden="1" customHeight="1">
      <c r="B438" s="200" t="str">
        <f>IF(C438="", "NO PRIORITY", IF(_xlfn.XLOOKUP(C438, Organizations!C:C, Organizations!B:B, "")="", "NO PRIORITY", _xlfn.XLOOKUP(C438, Organizations!C:C, Organizations!B:B, "NO ORG NAME")))</f>
        <v>A</v>
      </c>
      <c r="C438" s="204" t="s">
        <v>32</v>
      </c>
      <c r="D438" s="201" t="s">
        <v>4158</v>
      </c>
      <c r="E438" s="279">
        <v>45803</v>
      </c>
      <c r="F438" s="307">
        <f t="shared" si="7"/>
        <v>45803</v>
      </c>
      <c r="G438" s="193" t="s">
        <v>108</v>
      </c>
      <c r="H438" s="192" t="s">
        <v>6</v>
      </c>
      <c r="I438" s="194"/>
      <c r="J438" s="207"/>
      <c r="K438" s="202" t="s">
        <v>96</v>
      </c>
      <c r="L438" s="198" t="s">
        <v>111</v>
      </c>
      <c r="M438" s="209"/>
      <c r="N438" s="202" t="s">
        <v>138</v>
      </c>
      <c r="O438" s="204"/>
      <c r="P438" s="203"/>
      <c r="Q438" s="174" t="s">
        <v>3544</v>
      </c>
      <c r="R438" s="15"/>
      <c r="S438" s="1" t="str">
        <f>_xlfn.XLOOKUP(C438, Organizations!C442:C1389, Organizations!B442:B1389, "", 0)</f>
        <v>A</v>
      </c>
    </row>
    <row r="439" spans="2:19" ht="30.2" hidden="1" customHeight="1">
      <c r="B439" s="200" t="str">
        <f>IF(C439="", "NO PRIORITY", IF(_xlfn.XLOOKUP(C439, Organizations!C:C, Organizations!B:B, "")="", "NO PRIORITY", _xlfn.XLOOKUP(C439, Organizations!C:C, Organizations!B:B, "NO ORG NAME")))</f>
        <v>A</v>
      </c>
      <c r="C439" s="204" t="s">
        <v>33</v>
      </c>
      <c r="D439" s="201" t="s">
        <v>4158</v>
      </c>
      <c r="E439" s="279">
        <v>45803</v>
      </c>
      <c r="F439" s="307">
        <f t="shared" si="7"/>
        <v>45803</v>
      </c>
      <c r="G439" s="193" t="s">
        <v>108</v>
      </c>
      <c r="H439" s="192" t="s">
        <v>6</v>
      </c>
      <c r="I439" s="194"/>
      <c r="J439" s="207"/>
      <c r="K439" s="202" t="s">
        <v>96</v>
      </c>
      <c r="L439" s="198" t="s">
        <v>111</v>
      </c>
      <c r="M439" s="209"/>
      <c r="N439" s="202" t="s">
        <v>138</v>
      </c>
      <c r="O439" s="204"/>
      <c r="P439" s="203"/>
      <c r="Q439" s="174" t="s">
        <v>3544</v>
      </c>
      <c r="R439" s="15"/>
      <c r="S439" s="1" t="str">
        <f>_xlfn.XLOOKUP(C439, Organizations!C443:C1390, Organizations!B443:B1390, "", 0)</f>
        <v>A</v>
      </c>
    </row>
    <row r="440" spans="2:19" ht="30.2" hidden="1" customHeight="1">
      <c r="B440" s="200" t="str">
        <f>IF(C440="", "NO PRIORITY", IF(_xlfn.XLOOKUP(C440, Organizations!C:C, Organizations!B:B, "")="", "NO PRIORITY", _xlfn.XLOOKUP(C440, Organizations!C:C, Organizations!B:B, "NO ORG NAME")))</f>
        <v>A</v>
      </c>
      <c r="C440" s="204" t="s">
        <v>34</v>
      </c>
      <c r="D440" s="201" t="s">
        <v>4158</v>
      </c>
      <c r="E440" s="279">
        <v>45803</v>
      </c>
      <c r="F440" s="307">
        <f t="shared" si="7"/>
        <v>45803</v>
      </c>
      <c r="G440" s="193" t="s">
        <v>108</v>
      </c>
      <c r="H440" s="192" t="s">
        <v>6</v>
      </c>
      <c r="I440" s="194"/>
      <c r="J440" s="207"/>
      <c r="K440" s="202" t="s">
        <v>96</v>
      </c>
      <c r="L440" s="198" t="s">
        <v>111</v>
      </c>
      <c r="M440" s="209"/>
      <c r="N440" s="202" t="s">
        <v>138</v>
      </c>
      <c r="O440" s="204"/>
      <c r="P440" s="203"/>
      <c r="Q440" s="174" t="s">
        <v>3544</v>
      </c>
      <c r="R440" s="15"/>
      <c r="S440" s="1" t="str">
        <f>_xlfn.XLOOKUP(C440, Organizations!C444:C1391, Organizations!B444:B1391, "", 0)</f>
        <v>A</v>
      </c>
    </row>
    <row r="441" spans="2:19" ht="30.2" hidden="1" customHeight="1">
      <c r="B441" s="200" t="str">
        <f>IF(C441="", "NO PRIORITY", IF(_xlfn.XLOOKUP(C441, Organizations!C:C, Organizations!B:B, "")="", "NO PRIORITY", _xlfn.XLOOKUP(C441, Organizations!C:C, Organizations!B:B, "NO ORG NAME")))</f>
        <v>A</v>
      </c>
      <c r="C441" s="204" t="s">
        <v>35</v>
      </c>
      <c r="D441" s="201" t="s">
        <v>4158</v>
      </c>
      <c r="E441" s="279">
        <v>45803</v>
      </c>
      <c r="F441" s="307">
        <f t="shared" si="7"/>
        <v>45803</v>
      </c>
      <c r="G441" s="193" t="s">
        <v>108</v>
      </c>
      <c r="H441" s="192" t="s">
        <v>6</v>
      </c>
      <c r="I441" s="194"/>
      <c r="J441" s="207"/>
      <c r="K441" s="202" t="s">
        <v>96</v>
      </c>
      <c r="L441" s="198" t="s">
        <v>111</v>
      </c>
      <c r="M441" s="209"/>
      <c r="N441" s="202" t="s">
        <v>138</v>
      </c>
      <c r="O441" s="204"/>
      <c r="P441" s="203"/>
      <c r="Q441" s="174" t="s">
        <v>3544</v>
      </c>
      <c r="R441" s="15"/>
      <c r="S441" s="1" t="str">
        <f>_xlfn.XLOOKUP(C441, Organizations!C445:C1392, Organizations!B445:B1392, "", 0)</f>
        <v>A</v>
      </c>
    </row>
    <row r="442" spans="2:19" ht="30.2" hidden="1" customHeight="1">
      <c r="B442" s="200" t="str">
        <f>IF(C442="", "NO PRIORITY", IF(_xlfn.XLOOKUP(C442, Organizations!C:C, Organizations!B:B, "")="", "NO PRIORITY", _xlfn.XLOOKUP(C442, Organizations!C:C, Organizations!B:B, "NO ORG NAME")))</f>
        <v>A</v>
      </c>
      <c r="C442" s="204" t="s">
        <v>36</v>
      </c>
      <c r="D442" s="201" t="s">
        <v>4158</v>
      </c>
      <c r="E442" s="279">
        <v>45803</v>
      </c>
      <c r="F442" s="307">
        <f t="shared" si="7"/>
        <v>45803</v>
      </c>
      <c r="G442" s="193" t="s">
        <v>108</v>
      </c>
      <c r="H442" s="192" t="s">
        <v>6</v>
      </c>
      <c r="I442" s="194"/>
      <c r="J442" s="207"/>
      <c r="K442" s="202" t="s">
        <v>96</v>
      </c>
      <c r="L442" s="198" t="s">
        <v>111</v>
      </c>
      <c r="M442" s="209"/>
      <c r="N442" s="202" t="s">
        <v>138</v>
      </c>
      <c r="O442" s="204"/>
      <c r="P442" s="203"/>
      <c r="Q442" s="174" t="s">
        <v>3544</v>
      </c>
      <c r="R442" s="15"/>
      <c r="S442" s="1" t="str">
        <f>_xlfn.XLOOKUP(C442, Organizations!C445:C1393, Organizations!B445:B1393, "", 0)</f>
        <v>A</v>
      </c>
    </row>
    <row r="443" spans="2:19" ht="30.2" hidden="1" customHeight="1">
      <c r="B443" s="200" t="str">
        <f>IF(C443="", "NO PRIORITY", IF(_xlfn.XLOOKUP(C443, Organizations!C:C, Organizations!B:B, "")="", "NO PRIORITY", _xlfn.XLOOKUP(C443, Organizations!C:C, Organizations!B:B, "NO ORG NAME")))</f>
        <v>A</v>
      </c>
      <c r="C443" s="204" t="s">
        <v>37</v>
      </c>
      <c r="D443" s="201" t="s">
        <v>4158</v>
      </c>
      <c r="E443" s="279">
        <v>45803</v>
      </c>
      <c r="F443" s="307">
        <f t="shared" si="7"/>
        <v>45803</v>
      </c>
      <c r="G443" s="193" t="s">
        <v>108</v>
      </c>
      <c r="H443" s="192" t="s">
        <v>6</v>
      </c>
      <c r="I443" s="194"/>
      <c r="J443" s="207"/>
      <c r="K443" s="202" t="s">
        <v>96</v>
      </c>
      <c r="L443" s="198" t="s">
        <v>111</v>
      </c>
      <c r="M443" s="209"/>
      <c r="N443" s="202" t="s">
        <v>138</v>
      </c>
      <c r="O443" s="204"/>
      <c r="P443" s="203"/>
      <c r="Q443" s="174" t="s">
        <v>3544</v>
      </c>
      <c r="R443" s="15"/>
      <c r="S443" s="1" t="str">
        <f>_xlfn.XLOOKUP(C443, Organizations!C446:C1394, Organizations!B446:B1394, "", 0)</f>
        <v>A</v>
      </c>
    </row>
    <row r="444" spans="2:19" ht="30.2" hidden="1" customHeight="1">
      <c r="B444" s="200" t="str">
        <f>IF(C444="", "NO PRIORITY", IF(_xlfn.XLOOKUP(C444, Organizations!C:C, Organizations!B:B, "")="", "NO PRIORITY", _xlfn.XLOOKUP(C444, Organizations!C:C, Organizations!B:B, "NO ORG NAME")))</f>
        <v>A</v>
      </c>
      <c r="C444" s="204" t="s">
        <v>38</v>
      </c>
      <c r="D444" s="201" t="s">
        <v>4158</v>
      </c>
      <c r="E444" s="279">
        <v>45803</v>
      </c>
      <c r="F444" s="307">
        <f t="shared" si="7"/>
        <v>45803</v>
      </c>
      <c r="G444" s="193" t="s">
        <v>108</v>
      </c>
      <c r="H444" s="192" t="s">
        <v>6</v>
      </c>
      <c r="I444" s="194"/>
      <c r="J444" s="207"/>
      <c r="K444" s="202" t="s">
        <v>96</v>
      </c>
      <c r="L444" s="198" t="s">
        <v>111</v>
      </c>
      <c r="M444" s="209"/>
      <c r="N444" s="202" t="s">
        <v>138</v>
      </c>
      <c r="O444" s="204"/>
      <c r="P444" s="203"/>
      <c r="Q444" s="174" t="s">
        <v>3544</v>
      </c>
      <c r="R444" s="15"/>
      <c r="S444" s="1" t="str">
        <f>_xlfn.XLOOKUP(C444, Organizations!C447:C1395, Organizations!B447:B1395, "", 0)</f>
        <v>A</v>
      </c>
    </row>
    <row r="445" spans="2:19" ht="30.2" hidden="1" customHeight="1">
      <c r="B445" s="200" t="str">
        <f>IF(C445="", "NO PRIORITY", IF(_xlfn.XLOOKUP(C445, Organizations!C:C, Organizations!B:B, "")="", "NO PRIORITY", _xlfn.XLOOKUP(C445, Organizations!C:C, Organizations!B:B, "NO ORG NAME")))</f>
        <v>A</v>
      </c>
      <c r="C445" s="204" t="s">
        <v>39</v>
      </c>
      <c r="D445" s="201" t="s">
        <v>4158</v>
      </c>
      <c r="E445" s="279">
        <v>45803</v>
      </c>
      <c r="F445" s="307">
        <f t="shared" si="7"/>
        <v>45803</v>
      </c>
      <c r="G445" s="193" t="s">
        <v>108</v>
      </c>
      <c r="H445" s="192" t="s">
        <v>6</v>
      </c>
      <c r="I445" s="194"/>
      <c r="J445" s="207"/>
      <c r="K445" s="202" t="s">
        <v>96</v>
      </c>
      <c r="L445" s="198" t="s">
        <v>111</v>
      </c>
      <c r="M445" s="209"/>
      <c r="N445" s="202" t="s">
        <v>138</v>
      </c>
      <c r="O445" s="204"/>
      <c r="P445" s="203"/>
      <c r="Q445" s="174" t="s">
        <v>3544</v>
      </c>
      <c r="R445" s="15"/>
      <c r="S445" s="1" t="str">
        <f>_xlfn.XLOOKUP(C445, Organizations!C448:C1396, Organizations!B448:B1396, "", 0)</f>
        <v>A</v>
      </c>
    </row>
    <row r="446" spans="2:19" ht="30.2" hidden="1" customHeight="1">
      <c r="B446" s="200" t="str">
        <f>IF(C446="", "NO PRIORITY", IF(_xlfn.XLOOKUP(C446, Organizations!C:C, Organizations!B:B, "")="", "NO PRIORITY", _xlfn.XLOOKUP(C446, Organizations!C:C, Organizations!B:B, "NO ORG NAME")))</f>
        <v>A</v>
      </c>
      <c r="C446" s="204" t="s">
        <v>40</v>
      </c>
      <c r="D446" s="201" t="s">
        <v>4158</v>
      </c>
      <c r="E446" s="279">
        <v>45803</v>
      </c>
      <c r="F446" s="307">
        <f t="shared" si="7"/>
        <v>45803</v>
      </c>
      <c r="G446" s="193" t="s">
        <v>108</v>
      </c>
      <c r="H446" s="192" t="s">
        <v>6</v>
      </c>
      <c r="I446" s="194"/>
      <c r="J446" s="207"/>
      <c r="K446" s="202" t="s">
        <v>96</v>
      </c>
      <c r="L446" s="198" t="s">
        <v>111</v>
      </c>
      <c r="M446" s="209"/>
      <c r="N446" s="202" t="s">
        <v>138</v>
      </c>
      <c r="O446" s="204"/>
      <c r="P446" s="203"/>
      <c r="Q446" s="174" t="s">
        <v>3544</v>
      </c>
      <c r="R446" s="15"/>
      <c r="S446" s="1" t="str">
        <f>_xlfn.XLOOKUP(C446, Organizations!C449:C1397, Organizations!B449:B1397, "", 0)</f>
        <v>A</v>
      </c>
    </row>
    <row r="447" spans="2:19" ht="30.2" hidden="1" customHeight="1">
      <c r="B447" s="200" t="str">
        <f>IF(C447="", "NO PRIORITY", IF(_xlfn.XLOOKUP(C447, Organizations!C:C, Organizations!B:B, "")="", "NO PRIORITY", _xlfn.XLOOKUP(C447, Organizations!C:C, Organizations!B:B, "NO ORG NAME")))</f>
        <v>A</v>
      </c>
      <c r="C447" s="204" t="s">
        <v>41</v>
      </c>
      <c r="D447" s="201" t="s">
        <v>4158</v>
      </c>
      <c r="E447" s="279">
        <v>45803</v>
      </c>
      <c r="F447" s="307">
        <f t="shared" si="7"/>
        <v>45803</v>
      </c>
      <c r="G447" s="193" t="s">
        <v>108</v>
      </c>
      <c r="H447" s="192" t="s">
        <v>6</v>
      </c>
      <c r="I447" s="194"/>
      <c r="J447" s="207"/>
      <c r="K447" s="202" t="s">
        <v>96</v>
      </c>
      <c r="L447" s="198" t="s">
        <v>111</v>
      </c>
      <c r="M447" s="209"/>
      <c r="N447" s="202" t="s">
        <v>138</v>
      </c>
      <c r="O447" s="204"/>
      <c r="P447" s="203"/>
      <c r="Q447" s="174" t="s">
        <v>3544</v>
      </c>
      <c r="R447" s="15"/>
      <c r="S447" s="1" t="str">
        <f>_xlfn.XLOOKUP(C447, Organizations!C450:C1398, Organizations!B450:B1398, "", 0)</f>
        <v>A</v>
      </c>
    </row>
    <row r="448" spans="2:19" ht="30.2" hidden="1" customHeight="1">
      <c r="B448" s="200" t="str">
        <f>IF(C448="", "NO PRIORITY", IF(_xlfn.XLOOKUP(C448, Organizations!C:C, Organizations!B:B, "")="", "NO PRIORITY", _xlfn.XLOOKUP(C448, Organizations!C:C, Organizations!B:B, "NO ORG NAME")))</f>
        <v>A</v>
      </c>
      <c r="C448" s="204" t="s">
        <v>42</v>
      </c>
      <c r="D448" s="201" t="s">
        <v>4158</v>
      </c>
      <c r="E448" s="279">
        <v>45803</v>
      </c>
      <c r="F448" s="307">
        <f t="shared" si="7"/>
        <v>45803</v>
      </c>
      <c r="G448" s="193" t="s">
        <v>108</v>
      </c>
      <c r="H448" s="192" t="s">
        <v>6</v>
      </c>
      <c r="I448" s="194"/>
      <c r="J448" s="207"/>
      <c r="K448" s="202" t="s">
        <v>96</v>
      </c>
      <c r="L448" s="198" t="s">
        <v>111</v>
      </c>
      <c r="M448" s="209"/>
      <c r="N448" s="202" t="s">
        <v>138</v>
      </c>
      <c r="O448" s="204"/>
      <c r="P448" s="203"/>
      <c r="Q448" s="174" t="s">
        <v>3544</v>
      </c>
      <c r="R448" s="15"/>
      <c r="S448" s="1" t="str">
        <f>_xlfn.XLOOKUP(C448, Organizations!C451:C1399, Organizations!B451:B1399, "", 0)</f>
        <v>A</v>
      </c>
    </row>
    <row r="449" spans="2:19" ht="30.2" hidden="1" customHeight="1">
      <c r="B449" s="200" t="str">
        <f>IF(C449="", "NO PRIORITY", IF(_xlfn.XLOOKUP(C449, Organizations!C:C, Organizations!B:B, "")="", "NO PRIORITY", _xlfn.XLOOKUP(C449, Organizations!C:C, Organizations!B:B, "NO ORG NAME")))</f>
        <v>A</v>
      </c>
      <c r="C449" s="204" t="s">
        <v>43</v>
      </c>
      <c r="D449" s="201" t="s">
        <v>4158</v>
      </c>
      <c r="E449" s="279">
        <v>45803</v>
      </c>
      <c r="F449" s="307">
        <f t="shared" si="7"/>
        <v>45803</v>
      </c>
      <c r="G449" s="193" t="s">
        <v>108</v>
      </c>
      <c r="H449" s="192" t="s">
        <v>6</v>
      </c>
      <c r="I449" s="194"/>
      <c r="J449" s="207"/>
      <c r="K449" s="202" t="s">
        <v>96</v>
      </c>
      <c r="L449" s="198" t="s">
        <v>111</v>
      </c>
      <c r="M449" s="209"/>
      <c r="N449" s="202" t="s">
        <v>138</v>
      </c>
      <c r="O449" s="204"/>
      <c r="P449" s="203"/>
      <c r="Q449" s="174" t="s">
        <v>3544</v>
      </c>
      <c r="R449" s="15"/>
      <c r="S449" s="1" t="str">
        <f>_xlfn.XLOOKUP(C449, Organizations!C452:C1400, Organizations!B452:B1400, "", 0)</f>
        <v>A</v>
      </c>
    </row>
    <row r="450" spans="2:19" ht="30.2" hidden="1" customHeight="1">
      <c r="B450" s="200" t="str">
        <f>IF(C450="", "NO PRIORITY", IF(_xlfn.XLOOKUP(C450, Organizations!C:C, Organizations!B:B, "")="", "NO PRIORITY", _xlfn.XLOOKUP(C450, Organizations!C:C, Organizations!B:B, "NO ORG NAME")))</f>
        <v>A</v>
      </c>
      <c r="C450" s="204" t="s">
        <v>44</v>
      </c>
      <c r="D450" s="201" t="s">
        <v>4158</v>
      </c>
      <c r="E450" s="279">
        <v>45803</v>
      </c>
      <c r="F450" s="307">
        <f t="shared" si="7"/>
        <v>45803</v>
      </c>
      <c r="G450" s="193" t="s">
        <v>108</v>
      </c>
      <c r="H450" s="192" t="s">
        <v>6</v>
      </c>
      <c r="I450" s="194"/>
      <c r="J450" s="207"/>
      <c r="K450" s="202" t="s">
        <v>96</v>
      </c>
      <c r="L450" s="198" t="s">
        <v>111</v>
      </c>
      <c r="M450" s="209"/>
      <c r="N450" s="202" t="s">
        <v>138</v>
      </c>
      <c r="O450" s="204"/>
      <c r="P450" s="203"/>
      <c r="Q450" s="174" t="s">
        <v>3544</v>
      </c>
      <c r="R450" s="15"/>
      <c r="S450" s="1" t="str">
        <f>_xlfn.XLOOKUP(C450, Organizations!C453:C1401, Organizations!B453:B1401, "", 0)</f>
        <v>A</v>
      </c>
    </row>
    <row r="451" spans="2:19" ht="30.2" hidden="1" customHeight="1">
      <c r="B451" s="200" t="str">
        <f>IF(C451="", "NO PRIORITY", IF(_xlfn.XLOOKUP(C451, Organizations!C:C, Organizations!B:B, "")="", "NO PRIORITY", _xlfn.XLOOKUP(C451, Organizations!C:C, Organizations!B:B, "NO ORG NAME")))</f>
        <v>A</v>
      </c>
      <c r="C451" s="204" t="s">
        <v>45</v>
      </c>
      <c r="D451" s="201" t="s">
        <v>4158</v>
      </c>
      <c r="E451" s="279">
        <v>45803</v>
      </c>
      <c r="F451" s="307">
        <f t="shared" si="7"/>
        <v>45803</v>
      </c>
      <c r="G451" s="193" t="s">
        <v>108</v>
      </c>
      <c r="H451" s="192" t="s">
        <v>6</v>
      </c>
      <c r="I451" s="194"/>
      <c r="J451" s="207"/>
      <c r="K451" s="202" t="s">
        <v>96</v>
      </c>
      <c r="L451" s="198" t="s">
        <v>111</v>
      </c>
      <c r="M451" s="209"/>
      <c r="N451" s="202" t="s">
        <v>138</v>
      </c>
      <c r="O451" s="204"/>
      <c r="P451" s="203"/>
      <c r="Q451" s="174" t="s">
        <v>3544</v>
      </c>
      <c r="R451" s="15"/>
      <c r="S451" s="1" t="str">
        <f>_xlfn.XLOOKUP(C451, Organizations!C454:C1402, Organizations!B454:B1402, "", 0)</f>
        <v>A</v>
      </c>
    </row>
    <row r="452" spans="2:19" ht="30.2" hidden="1" customHeight="1">
      <c r="B452" s="200" t="str">
        <f>IF(C452="", "NO PRIORITY", IF(_xlfn.XLOOKUP(C452, Organizations!C:C, Organizations!B:B, "")="", "NO PRIORITY", _xlfn.XLOOKUP(C452, Organizations!C:C, Organizations!B:B, "NO ORG NAME")))</f>
        <v>A</v>
      </c>
      <c r="C452" s="204" t="s">
        <v>46</v>
      </c>
      <c r="D452" s="201" t="s">
        <v>4158</v>
      </c>
      <c r="E452" s="279">
        <v>45803</v>
      </c>
      <c r="F452" s="307">
        <f t="shared" si="7"/>
        <v>45803</v>
      </c>
      <c r="G452" s="193" t="s">
        <v>108</v>
      </c>
      <c r="H452" s="192" t="s">
        <v>6</v>
      </c>
      <c r="I452" s="194"/>
      <c r="J452" s="207"/>
      <c r="K452" s="202" t="s">
        <v>96</v>
      </c>
      <c r="L452" s="198" t="s">
        <v>111</v>
      </c>
      <c r="M452" s="209"/>
      <c r="N452" s="202" t="s">
        <v>138</v>
      </c>
      <c r="O452" s="204"/>
      <c r="P452" s="203"/>
      <c r="Q452" s="174" t="s">
        <v>3544</v>
      </c>
      <c r="R452" s="15"/>
      <c r="S452" s="1" t="str">
        <f>_xlfn.XLOOKUP(C452, Organizations!C455:C1403, Organizations!B455:B1403, "", 0)</f>
        <v>A</v>
      </c>
    </row>
    <row r="453" spans="2:19" ht="30.2" hidden="1" customHeight="1">
      <c r="B453" s="200" t="str">
        <f>IF(C453="", "NO PRIORITY", IF(_xlfn.XLOOKUP(C453, Organizations!C:C, Organizations!B:B, "")="", "NO PRIORITY", _xlfn.XLOOKUP(C453, Organizations!C:C, Organizations!B:B, "NO ORG NAME")))</f>
        <v>A</v>
      </c>
      <c r="C453" s="204" t="s">
        <v>47</v>
      </c>
      <c r="D453" s="201" t="s">
        <v>4158</v>
      </c>
      <c r="E453" s="279">
        <v>45803</v>
      </c>
      <c r="F453" s="307">
        <f t="shared" si="7"/>
        <v>45803</v>
      </c>
      <c r="G453" s="193" t="s">
        <v>108</v>
      </c>
      <c r="H453" s="192" t="s">
        <v>6</v>
      </c>
      <c r="I453" s="194"/>
      <c r="J453" s="207"/>
      <c r="K453" s="202" t="s">
        <v>96</v>
      </c>
      <c r="L453" s="198" t="s">
        <v>111</v>
      </c>
      <c r="M453" s="209"/>
      <c r="N453" s="202" t="s">
        <v>138</v>
      </c>
      <c r="O453" s="204"/>
      <c r="P453" s="203"/>
      <c r="Q453" s="174" t="s">
        <v>3544</v>
      </c>
      <c r="R453" s="15"/>
      <c r="S453" s="1" t="str">
        <f>_xlfn.XLOOKUP(C453, Organizations!C456:C1404, Organizations!B456:B1404, "", 0)</f>
        <v>A</v>
      </c>
    </row>
    <row r="454" spans="2:19" ht="30.2" hidden="1" customHeight="1">
      <c r="B454" s="200" t="str">
        <f>IF(C454="", "NO PRIORITY", IF(_xlfn.XLOOKUP(C454, Organizations!C:C, Organizations!B:B, "")="", "NO PRIORITY", _xlfn.XLOOKUP(C454, Organizations!C:C, Organizations!B:B, "NO ORG NAME")))</f>
        <v>A</v>
      </c>
      <c r="C454" s="204" t="s">
        <v>48</v>
      </c>
      <c r="D454" s="201" t="s">
        <v>4158</v>
      </c>
      <c r="E454" s="279">
        <v>45803</v>
      </c>
      <c r="F454" s="307">
        <f t="shared" si="7"/>
        <v>45803</v>
      </c>
      <c r="G454" s="193" t="s">
        <v>108</v>
      </c>
      <c r="H454" s="192" t="s">
        <v>6</v>
      </c>
      <c r="I454" s="194"/>
      <c r="J454" s="207"/>
      <c r="K454" s="202" t="s">
        <v>96</v>
      </c>
      <c r="L454" s="198" t="s">
        <v>111</v>
      </c>
      <c r="M454" s="209"/>
      <c r="N454" s="202" t="s">
        <v>138</v>
      </c>
      <c r="O454" s="204"/>
      <c r="P454" s="203"/>
      <c r="Q454" s="174" t="s">
        <v>3544</v>
      </c>
      <c r="R454" s="15"/>
      <c r="S454" s="1" t="str">
        <f>_xlfn.XLOOKUP(C454, Organizations!C457:C1405, Organizations!B457:B1405, "", 0)</f>
        <v>A</v>
      </c>
    </row>
    <row r="455" spans="2:19" ht="30.2" hidden="1" customHeight="1">
      <c r="B455" s="200" t="str">
        <f>IF(C455="", "NO PRIORITY", IF(_xlfn.XLOOKUP(C455, Organizations!C:C, Organizations!B:B, "")="", "NO PRIORITY", _xlfn.XLOOKUP(C455, Organizations!C:C, Organizations!B:B, "NO ORG NAME")))</f>
        <v>A</v>
      </c>
      <c r="C455" s="204" t="s">
        <v>50</v>
      </c>
      <c r="D455" s="201" t="s">
        <v>4158</v>
      </c>
      <c r="E455" s="279">
        <v>45803</v>
      </c>
      <c r="F455" s="307">
        <f t="shared" si="7"/>
        <v>45803</v>
      </c>
      <c r="G455" s="193" t="s">
        <v>108</v>
      </c>
      <c r="H455" s="192" t="s">
        <v>6</v>
      </c>
      <c r="I455" s="194"/>
      <c r="J455" s="207"/>
      <c r="K455" s="202" t="s">
        <v>96</v>
      </c>
      <c r="L455" s="198" t="s">
        <v>111</v>
      </c>
      <c r="M455" s="209"/>
      <c r="N455" s="202" t="s">
        <v>138</v>
      </c>
      <c r="O455" s="204"/>
      <c r="P455" s="203"/>
      <c r="Q455" s="174" t="s">
        <v>3544</v>
      </c>
      <c r="R455" s="15"/>
      <c r="S455" s="1" t="str">
        <f>_xlfn.XLOOKUP(C455, Organizations!C458:C1406, Organizations!B458:B1406, "", 0)</f>
        <v>A</v>
      </c>
    </row>
    <row r="456" spans="2:19" ht="30.2" hidden="1" customHeight="1">
      <c r="B456" s="200" t="str">
        <f>IF(C456="", "NO PRIORITY", IF(_xlfn.XLOOKUP(C456, Organizations!C:C, Organizations!B:B, "")="", "NO PRIORITY", _xlfn.XLOOKUP(C456, Organizations!C:C, Organizations!B:B, "NO ORG NAME")))</f>
        <v>A</v>
      </c>
      <c r="C456" s="204" t="s">
        <v>51</v>
      </c>
      <c r="D456" s="201" t="s">
        <v>4158</v>
      </c>
      <c r="E456" s="279">
        <v>45803</v>
      </c>
      <c r="F456" s="307">
        <f t="shared" si="7"/>
        <v>45803</v>
      </c>
      <c r="G456" s="193" t="s">
        <v>108</v>
      </c>
      <c r="H456" s="192" t="s">
        <v>6</v>
      </c>
      <c r="I456" s="194"/>
      <c r="J456" s="207"/>
      <c r="K456" s="202" t="s">
        <v>96</v>
      </c>
      <c r="L456" s="198" t="s">
        <v>111</v>
      </c>
      <c r="M456" s="209"/>
      <c r="N456" s="202" t="s">
        <v>138</v>
      </c>
      <c r="O456" s="204"/>
      <c r="P456" s="203"/>
      <c r="Q456" s="174" t="s">
        <v>3544</v>
      </c>
      <c r="R456" s="15"/>
      <c r="S456" s="1" t="str">
        <f>_xlfn.XLOOKUP(C456, Organizations!C459:C1407, Organizations!B459:B1407, "", 0)</f>
        <v>A</v>
      </c>
    </row>
    <row r="457" spans="2:19" ht="30.2" hidden="1" customHeight="1">
      <c r="B457" s="200" t="str">
        <f>IF(C457="", "NO PRIORITY", IF(_xlfn.XLOOKUP(C457, Organizations!C:C, Organizations!B:B, "")="", "NO PRIORITY", _xlfn.XLOOKUP(C457, Organizations!C:C, Organizations!B:B, "NO ORG NAME")))</f>
        <v>A</v>
      </c>
      <c r="C457" s="204" t="s">
        <v>52</v>
      </c>
      <c r="D457" s="201" t="s">
        <v>4158</v>
      </c>
      <c r="E457" s="279">
        <v>45803</v>
      </c>
      <c r="F457" s="307">
        <f t="shared" si="7"/>
        <v>45803</v>
      </c>
      <c r="G457" s="193" t="s">
        <v>108</v>
      </c>
      <c r="H457" s="192" t="s">
        <v>6</v>
      </c>
      <c r="I457" s="194"/>
      <c r="J457" s="207"/>
      <c r="K457" s="202" t="s">
        <v>96</v>
      </c>
      <c r="L457" s="198" t="s">
        <v>111</v>
      </c>
      <c r="M457" s="209"/>
      <c r="N457" s="202" t="s">
        <v>138</v>
      </c>
      <c r="O457" s="204"/>
      <c r="P457" s="203"/>
      <c r="Q457" s="174" t="s">
        <v>3544</v>
      </c>
      <c r="R457" s="15"/>
      <c r="S457" s="1" t="str">
        <f>_xlfn.XLOOKUP(C457, Organizations!C460:C1408, Organizations!B460:B1408, "", 0)</f>
        <v>A</v>
      </c>
    </row>
    <row r="458" spans="2:19" ht="30.2" hidden="1" customHeight="1">
      <c r="B458" s="200" t="str">
        <f>IF(C458="", "NO PRIORITY", IF(_xlfn.XLOOKUP(C458, Organizations!C:C, Organizations!B:B, "")="", "NO PRIORITY", _xlfn.XLOOKUP(C458, Organizations!C:C, Organizations!B:B, "NO ORG NAME")))</f>
        <v>A</v>
      </c>
      <c r="C458" s="204" t="s">
        <v>53</v>
      </c>
      <c r="D458" s="201" t="s">
        <v>4158</v>
      </c>
      <c r="E458" s="279">
        <v>45803</v>
      </c>
      <c r="F458" s="307">
        <f t="shared" si="7"/>
        <v>45803</v>
      </c>
      <c r="G458" s="193" t="s">
        <v>108</v>
      </c>
      <c r="H458" s="192" t="s">
        <v>6</v>
      </c>
      <c r="I458" s="194"/>
      <c r="J458" s="207"/>
      <c r="K458" s="202" t="s">
        <v>96</v>
      </c>
      <c r="L458" s="198" t="s">
        <v>111</v>
      </c>
      <c r="M458" s="209"/>
      <c r="N458" s="202" t="s">
        <v>138</v>
      </c>
      <c r="O458" s="204"/>
      <c r="P458" s="203"/>
      <c r="Q458" s="174" t="s">
        <v>3544</v>
      </c>
      <c r="R458" s="15"/>
      <c r="S458" s="1" t="str">
        <f>_xlfn.XLOOKUP(C458, Organizations!C461:C1409, Organizations!B461:B1409, "", 0)</f>
        <v>A</v>
      </c>
    </row>
    <row r="459" spans="2:19" ht="30.2" hidden="1" customHeight="1">
      <c r="B459" s="200" t="str">
        <f>IF(C459="", "NO PRIORITY", IF(_xlfn.XLOOKUP(C459, Organizations!C:C, Organizations!B:B, "")="", "NO PRIORITY", _xlfn.XLOOKUP(C459, Organizations!C:C, Organizations!B:B, "NO ORG NAME")))</f>
        <v>A</v>
      </c>
      <c r="C459" s="204" t="s">
        <v>54</v>
      </c>
      <c r="D459" s="201" t="s">
        <v>4158</v>
      </c>
      <c r="E459" s="279">
        <v>45803</v>
      </c>
      <c r="F459" s="307">
        <f t="shared" si="7"/>
        <v>45803</v>
      </c>
      <c r="G459" s="193" t="s">
        <v>108</v>
      </c>
      <c r="H459" s="192" t="s">
        <v>6</v>
      </c>
      <c r="I459" s="194"/>
      <c r="J459" s="207"/>
      <c r="K459" s="202" t="s">
        <v>96</v>
      </c>
      <c r="L459" s="198" t="s">
        <v>111</v>
      </c>
      <c r="M459" s="209"/>
      <c r="N459" s="202" t="s">
        <v>138</v>
      </c>
      <c r="O459" s="204"/>
      <c r="P459" s="203"/>
      <c r="Q459" s="174" t="s">
        <v>3544</v>
      </c>
      <c r="R459" s="15"/>
      <c r="S459" s="1" t="str">
        <f>_xlfn.XLOOKUP(C459, Organizations!C462:C1410, Organizations!B462:B1410, "", 0)</f>
        <v>A</v>
      </c>
    </row>
    <row r="460" spans="2:19" ht="30.2" hidden="1" customHeight="1">
      <c r="B460" s="200" t="str">
        <f>IF(C460="", "NO PRIORITY", IF(_xlfn.XLOOKUP(C460, Organizations!C:C, Organizations!B:B, "")="", "NO PRIORITY", _xlfn.XLOOKUP(C460, Organizations!C:C, Organizations!B:B, "NO ORG NAME")))</f>
        <v>A</v>
      </c>
      <c r="C460" s="204" t="s">
        <v>55</v>
      </c>
      <c r="D460" s="201" t="s">
        <v>4158</v>
      </c>
      <c r="E460" s="279">
        <v>45803</v>
      </c>
      <c r="F460" s="307">
        <f t="shared" si="7"/>
        <v>45803</v>
      </c>
      <c r="G460" s="193" t="s">
        <v>108</v>
      </c>
      <c r="H460" s="192" t="s">
        <v>6</v>
      </c>
      <c r="I460" s="194"/>
      <c r="J460" s="207"/>
      <c r="K460" s="202" t="s">
        <v>96</v>
      </c>
      <c r="L460" s="198" t="s">
        <v>111</v>
      </c>
      <c r="M460" s="209"/>
      <c r="N460" s="202" t="s">
        <v>138</v>
      </c>
      <c r="O460" s="204"/>
      <c r="P460" s="203"/>
      <c r="Q460" s="174" t="s">
        <v>3544</v>
      </c>
      <c r="R460" s="15"/>
      <c r="S460" s="1" t="str">
        <f>_xlfn.XLOOKUP(C460, Organizations!C463:C1411, Organizations!B463:B1411, "", 0)</f>
        <v>A</v>
      </c>
    </row>
    <row r="461" spans="2:19" ht="30.2" hidden="1" customHeight="1">
      <c r="B461" s="200" t="str">
        <f>IF(C461="", "NO PRIORITY", IF(_xlfn.XLOOKUP(C461, Organizations!C:C, Organizations!B:B, "")="", "NO PRIORITY", _xlfn.XLOOKUP(C461, Organizations!C:C, Organizations!B:B, "NO ORG NAME")))</f>
        <v>A</v>
      </c>
      <c r="C461" s="204" t="s">
        <v>56</v>
      </c>
      <c r="D461" s="201" t="s">
        <v>4158</v>
      </c>
      <c r="E461" s="279">
        <v>45803</v>
      </c>
      <c r="F461" s="307">
        <f t="shared" si="7"/>
        <v>45803</v>
      </c>
      <c r="G461" s="193" t="s">
        <v>108</v>
      </c>
      <c r="H461" s="192" t="s">
        <v>6</v>
      </c>
      <c r="I461" s="194"/>
      <c r="J461" s="207"/>
      <c r="K461" s="202" t="s">
        <v>96</v>
      </c>
      <c r="L461" s="198" t="s">
        <v>111</v>
      </c>
      <c r="M461" s="209"/>
      <c r="N461" s="202" t="s">
        <v>138</v>
      </c>
      <c r="O461" s="204"/>
      <c r="P461" s="203"/>
      <c r="Q461" s="174" t="s">
        <v>3544</v>
      </c>
      <c r="R461" s="15"/>
      <c r="S461" s="1" t="str">
        <f>_xlfn.XLOOKUP(C461, Organizations!C464:C1412, Organizations!B464:B1412, "", 0)</f>
        <v>A</v>
      </c>
    </row>
    <row r="462" spans="2:19" ht="30.2" hidden="1" customHeight="1">
      <c r="B462" s="200" t="str">
        <f>IF(C462="", "NO PRIORITY", IF(_xlfn.XLOOKUP(C462, Organizations!C:C, Organizations!B:B, "")="", "NO PRIORITY", _xlfn.XLOOKUP(C462, Organizations!C:C, Organizations!B:B, "NO ORG NAME")))</f>
        <v>A</v>
      </c>
      <c r="C462" s="204" t="s">
        <v>58</v>
      </c>
      <c r="D462" s="201" t="s">
        <v>4158</v>
      </c>
      <c r="E462" s="279">
        <v>45803</v>
      </c>
      <c r="F462" s="307">
        <f t="shared" si="7"/>
        <v>45803</v>
      </c>
      <c r="G462" s="193" t="s">
        <v>108</v>
      </c>
      <c r="H462" s="192" t="s">
        <v>6</v>
      </c>
      <c r="I462" s="194"/>
      <c r="J462" s="207"/>
      <c r="K462" s="202" t="s">
        <v>96</v>
      </c>
      <c r="L462" s="198" t="s">
        <v>111</v>
      </c>
      <c r="M462" s="209"/>
      <c r="N462" s="202" t="s">
        <v>138</v>
      </c>
      <c r="O462" s="204"/>
      <c r="P462" s="203"/>
      <c r="Q462" s="174" t="s">
        <v>3544</v>
      </c>
      <c r="R462" s="15"/>
      <c r="S462" s="1" t="str">
        <f>_xlfn.XLOOKUP(C462, Organizations!C465:C1413, Organizations!B465:B1413, "", 0)</f>
        <v>A</v>
      </c>
    </row>
    <row r="463" spans="2:19" ht="30.2" hidden="1" customHeight="1">
      <c r="B463" s="200" t="str">
        <f>IF(C463="", "NO PRIORITY", IF(_xlfn.XLOOKUP(C463, Organizations!C:C, Organizations!B:B, "")="", "NO PRIORITY", _xlfn.XLOOKUP(C463, Organizations!C:C, Organizations!B:B, "NO ORG NAME")))</f>
        <v>A</v>
      </c>
      <c r="C463" s="204" t="s">
        <v>60</v>
      </c>
      <c r="D463" s="201" t="s">
        <v>4158</v>
      </c>
      <c r="E463" s="279">
        <v>45803</v>
      </c>
      <c r="F463" s="307">
        <f t="shared" si="7"/>
        <v>45803</v>
      </c>
      <c r="G463" s="193" t="s">
        <v>108</v>
      </c>
      <c r="H463" s="192" t="s">
        <v>6</v>
      </c>
      <c r="I463" s="194"/>
      <c r="J463" s="207"/>
      <c r="K463" s="202" t="s">
        <v>96</v>
      </c>
      <c r="L463" s="198" t="s">
        <v>111</v>
      </c>
      <c r="M463" s="209"/>
      <c r="N463" s="202" t="s">
        <v>138</v>
      </c>
      <c r="O463" s="204"/>
      <c r="P463" s="203"/>
      <c r="Q463" s="174" t="s">
        <v>3544</v>
      </c>
      <c r="R463" s="15"/>
      <c r="S463" s="1" t="str">
        <f>_xlfn.XLOOKUP(C463, Organizations!C466:C1414, Organizations!B466:B1414, "", 0)</f>
        <v>A</v>
      </c>
    </row>
    <row r="464" spans="2:19" ht="30.2" hidden="1" customHeight="1">
      <c r="B464" s="200" t="str">
        <f>IF(C464="", "NO PRIORITY", IF(_xlfn.XLOOKUP(C464, Organizations!C:C, Organizations!B:B, "")="", "NO PRIORITY", _xlfn.XLOOKUP(C464, Organizations!C:C, Organizations!B:B, "NO ORG NAME")))</f>
        <v>A</v>
      </c>
      <c r="C464" s="204" t="s">
        <v>61</v>
      </c>
      <c r="D464" s="201" t="s">
        <v>4158</v>
      </c>
      <c r="E464" s="279">
        <v>45803</v>
      </c>
      <c r="F464" s="307">
        <f t="shared" si="7"/>
        <v>45803</v>
      </c>
      <c r="G464" s="193" t="s">
        <v>108</v>
      </c>
      <c r="H464" s="192" t="s">
        <v>6</v>
      </c>
      <c r="I464" s="194"/>
      <c r="J464" s="207"/>
      <c r="K464" s="202" t="s">
        <v>96</v>
      </c>
      <c r="L464" s="198" t="s">
        <v>111</v>
      </c>
      <c r="M464" s="209"/>
      <c r="N464" s="202" t="s">
        <v>138</v>
      </c>
      <c r="O464" s="204"/>
      <c r="P464" s="203"/>
      <c r="Q464" s="174" t="s">
        <v>3544</v>
      </c>
      <c r="R464" s="15"/>
      <c r="S464" s="1" t="str">
        <f>_xlfn.XLOOKUP(C464, Organizations!C467:C1415, Organizations!B467:B1415, "", 0)</f>
        <v>A</v>
      </c>
    </row>
    <row r="465" spans="2:19" ht="30.2" hidden="1" customHeight="1">
      <c r="B465" s="200" t="str">
        <f>IF(C465="", "NO PRIORITY", IF(_xlfn.XLOOKUP(C465, Organizations!C:C, Organizations!B:B, "")="", "NO PRIORITY", _xlfn.XLOOKUP(C465, Organizations!C:C, Organizations!B:B, "NO ORG NAME")))</f>
        <v>A</v>
      </c>
      <c r="C465" s="204" t="s">
        <v>62</v>
      </c>
      <c r="D465" s="201" t="s">
        <v>4158</v>
      </c>
      <c r="E465" s="279">
        <v>45803</v>
      </c>
      <c r="F465" s="307">
        <f t="shared" si="7"/>
        <v>45803</v>
      </c>
      <c r="G465" s="193" t="s">
        <v>108</v>
      </c>
      <c r="H465" s="192" t="s">
        <v>6</v>
      </c>
      <c r="I465" s="194"/>
      <c r="J465" s="207"/>
      <c r="K465" s="202" t="s">
        <v>96</v>
      </c>
      <c r="L465" s="198" t="s">
        <v>111</v>
      </c>
      <c r="M465" s="209"/>
      <c r="N465" s="202" t="s">
        <v>138</v>
      </c>
      <c r="O465" s="204"/>
      <c r="P465" s="203"/>
      <c r="Q465" s="174" t="s">
        <v>3544</v>
      </c>
      <c r="R465" s="15"/>
      <c r="S465" s="1" t="str">
        <f>_xlfn.XLOOKUP(C465, Organizations!C468:C1416, Organizations!B468:B1416, "", 0)</f>
        <v>A</v>
      </c>
    </row>
    <row r="466" spans="2:19" ht="30.2" hidden="1" customHeight="1">
      <c r="B466" s="200" t="str">
        <f>IF(C466="", "NO PRIORITY", IF(_xlfn.XLOOKUP(C466, Organizations!C:C, Organizations!B:B, "")="", "NO PRIORITY", _xlfn.XLOOKUP(C466, Organizations!C:C, Organizations!B:B, "NO ORG NAME")))</f>
        <v>A</v>
      </c>
      <c r="C466" s="204" t="s">
        <v>63</v>
      </c>
      <c r="D466" s="201" t="s">
        <v>4158</v>
      </c>
      <c r="E466" s="279">
        <v>45803</v>
      </c>
      <c r="F466" s="307">
        <f t="shared" si="7"/>
        <v>45803</v>
      </c>
      <c r="G466" s="193" t="s">
        <v>108</v>
      </c>
      <c r="H466" s="192" t="s">
        <v>6</v>
      </c>
      <c r="I466" s="194"/>
      <c r="J466" s="207"/>
      <c r="K466" s="202" t="s">
        <v>96</v>
      </c>
      <c r="L466" s="198" t="s">
        <v>111</v>
      </c>
      <c r="M466" s="209"/>
      <c r="N466" s="202" t="s">
        <v>138</v>
      </c>
      <c r="O466" s="204"/>
      <c r="P466" s="203"/>
      <c r="Q466" s="174" t="s">
        <v>3544</v>
      </c>
      <c r="R466" s="15"/>
      <c r="S466" s="1" t="str">
        <f>_xlfn.XLOOKUP(C466, Organizations!C469:C1417, Organizations!B469:B1417, "", 0)</f>
        <v>A</v>
      </c>
    </row>
    <row r="467" spans="2:19" ht="30.2" hidden="1" customHeight="1">
      <c r="B467" s="200" t="str">
        <f>IF(C467="", "NO PRIORITY", IF(_xlfn.XLOOKUP(C467, Organizations!C:C, Organizations!B:B, "")="", "NO PRIORITY", _xlfn.XLOOKUP(C467, Organizations!C:C, Organizations!B:B, "NO ORG NAME")))</f>
        <v>A</v>
      </c>
      <c r="C467" s="204" t="s">
        <v>64</v>
      </c>
      <c r="D467" s="201" t="s">
        <v>4158</v>
      </c>
      <c r="E467" s="279">
        <v>45803</v>
      </c>
      <c r="F467" s="307">
        <f t="shared" si="7"/>
        <v>45803</v>
      </c>
      <c r="G467" s="193" t="s">
        <v>108</v>
      </c>
      <c r="H467" s="192" t="s">
        <v>6</v>
      </c>
      <c r="I467" s="194"/>
      <c r="J467" s="207"/>
      <c r="K467" s="202" t="s">
        <v>96</v>
      </c>
      <c r="L467" s="198" t="s">
        <v>111</v>
      </c>
      <c r="M467" s="209"/>
      <c r="N467" s="202" t="s">
        <v>138</v>
      </c>
      <c r="O467" s="204"/>
      <c r="P467" s="203"/>
      <c r="Q467" s="174" t="s">
        <v>3544</v>
      </c>
      <c r="R467" s="15"/>
      <c r="S467" s="1" t="str">
        <f>_xlfn.XLOOKUP(C467, Organizations!C470:C1418, Organizations!B470:B1418, "", 0)</f>
        <v>A</v>
      </c>
    </row>
    <row r="468" spans="2:19" ht="30.2" hidden="1" customHeight="1">
      <c r="B468" s="200" t="str">
        <f>IF(C468="", "NO PRIORITY", IF(_xlfn.XLOOKUP(C468, Organizations!C:C, Organizations!B:B, "")="", "NO PRIORITY", _xlfn.XLOOKUP(C468, Organizations!C:C, Organizations!B:B, "NO ORG NAME")))</f>
        <v>A</v>
      </c>
      <c r="C468" s="204" t="s">
        <v>65</v>
      </c>
      <c r="D468" s="201" t="s">
        <v>4158</v>
      </c>
      <c r="E468" s="279">
        <v>45803</v>
      </c>
      <c r="F468" s="307">
        <f t="shared" si="7"/>
        <v>45803</v>
      </c>
      <c r="G468" s="193" t="s">
        <v>108</v>
      </c>
      <c r="H468" s="192" t="s">
        <v>6</v>
      </c>
      <c r="I468" s="194"/>
      <c r="J468" s="207"/>
      <c r="K468" s="202" t="s">
        <v>96</v>
      </c>
      <c r="L468" s="198" t="s">
        <v>111</v>
      </c>
      <c r="M468" s="209"/>
      <c r="N468" s="202" t="s">
        <v>138</v>
      </c>
      <c r="O468" s="204"/>
      <c r="P468" s="203"/>
      <c r="Q468" s="174" t="s">
        <v>3544</v>
      </c>
      <c r="R468" s="15"/>
      <c r="S468" s="1" t="str">
        <f>_xlfn.XLOOKUP(C468, Organizations!C471:C1419, Organizations!B471:B1419, "", 0)</f>
        <v>A</v>
      </c>
    </row>
    <row r="469" spans="2:19" ht="30.2" hidden="1" customHeight="1">
      <c r="B469" s="200" t="str">
        <f>IF(C469="", "NO PRIORITY", IF(_xlfn.XLOOKUP(C469, Organizations!C:C, Organizations!B:B, "")="", "NO PRIORITY", _xlfn.XLOOKUP(C469, Organizations!C:C, Organizations!B:B, "NO ORG NAME")))</f>
        <v>A</v>
      </c>
      <c r="C469" s="204" t="s">
        <v>66</v>
      </c>
      <c r="D469" s="201" t="s">
        <v>4158</v>
      </c>
      <c r="E469" s="279">
        <v>45803</v>
      </c>
      <c r="F469" s="307">
        <f t="shared" si="7"/>
        <v>45803</v>
      </c>
      <c r="G469" s="193" t="s">
        <v>108</v>
      </c>
      <c r="H469" s="192" t="s">
        <v>6</v>
      </c>
      <c r="I469" s="194"/>
      <c r="J469" s="207"/>
      <c r="K469" s="202" t="s">
        <v>96</v>
      </c>
      <c r="L469" s="198" t="s">
        <v>111</v>
      </c>
      <c r="M469" s="209"/>
      <c r="N469" s="202" t="s">
        <v>138</v>
      </c>
      <c r="O469" s="204"/>
      <c r="P469" s="203"/>
      <c r="Q469" s="174" t="s">
        <v>3544</v>
      </c>
      <c r="R469" s="15"/>
      <c r="S469" s="1" t="str">
        <f>_xlfn.XLOOKUP(C469, Organizations!C472:C1420, Organizations!B472:B1420, "", 0)</f>
        <v>A</v>
      </c>
    </row>
    <row r="470" spans="2:19" ht="30.2" hidden="1" customHeight="1">
      <c r="B470" s="200" t="str">
        <f>IF(C470="", "NO PRIORITY", IF(_xlfn.XLOOKUP(C470, Organizations!C:C, Organizations!B:B, "")="", "NO PRIORITY", _xlfn.XLOOKUP(C470, Organizations!C:C, Organizations!B:B, "NO ORG NAME")))</f>
        <v>A</v>
      </c>
      <c r="C470" s="204" t="s">
        <v>67</v>
      </c>
      <c r="D470" s="201" t="s">
        <v>4158</v>
      </c>
      <c r="E470" s="279">
        <v>45803</v>
      </c>
      <c r="F470" s="307">
        <f t="shared" si="7"/>
        <v>45803</v>
      </c>
      <c r="G470" s="193" t="s">
        <v>108</v>
      </c>
      <c r="H470" s="192" t="s">
        <v>6</v>
      </c>
      <c r="I470" s="194"/>
      <c r="J470" s="207"/>
      <c r="K470" s="202" t="s">
        <v>96</v>
      </c>
      <c r="L470" s="198" t="s">
        <v>111</v>
      </c>
      <c r="M470" s="209"/>
      <c r="N470" s="202" t="s">
        <v>138</v>
      </c>
      <c r="O470" s="204"/>
      <c r="P470" s="203"/>
      <c r="Q470" s="174" t="s">
        <v>3544</v>
      </c>
      <c r="R470" s="15"/>
      <c r="S470" s="1" t="str">
        <f>_xlfn.XLOOKUP(C470, Organizations!C473:C1421, Organizations!B473:B1421, "", 0)</f>
        <v>A</v>
      </c>
    </row>
    <row r="471" spans="2:19" ht="30.2" hidden="1" customHeight="1">
      <c r="B471" s="200" t="str">
        <f>IF(C471="", "NO PRIORITY", IF(_xlfn.XLOOKUP(C471, Organizations!C:C, Organizations!B:B, "")="", "NO PRIORITY", _xlfn.XLOOKUP(C471, Organizations!C:C, Organizations!B:B, "NO ORG NAME")))</f>
        <v>A</v>
      </c>
      <c r="C471" s="204" t="s">
        <v>68</v>
      </c>
      <c r="D471" s="201" t="s">
        <v>4158</v>
      </c>
      <c r="E471" s="279">
        <v>45803</v>
      </c>
      <c r="F471" s="307">
        <f t="shared" si="7"/>
        <v>45803</v>
      </c>
      <c r="G471" s="193" t="s">
        <v>108</v>
      </c>
      <c r="H471" s="192" t="s">
        <v>6</v>
      </c>
      <c r="I471" s="194"/>
      <c r="J471" s="207"/>
      <c r="K471" s="202" t="s">
        <v>96</v>
      </c>
      <c r="L471" s="198" t="s">
        <v>111</v>
      </c>
      <c r="M471" s="209"/>
      <c r="N471" s="202" t="s">
        <v>138</v>
      </c>
      <c r="O471" s="204"/>
      <c r="P471" s="203"/>
      <c r="Q471" s="174" t="s">
        <v>3544</v>
      </c>
      <c r="R471" s="15"/>
      <c r="S471" s="1" t="str">
        <f>_xlfn.XLOOKUP(C471, Organizations!C474:C1422, Organizations!B474:B1422, "", 0)</f>
        <v>A</v>
      </c>
    </row>
    <row r="472" spans="2:19" ht="30.2" hidden="1" customHeight="1">
      <c r="B472" s="200" t="str">
        <f>IF(C472="", "NO PRIORITY", IF(_xlfn.XLOOKUP(C472, Organizations!C:C, Organizations!B:B, "")="", "NO PRIORITY", _xlfn.XLOOKUP(C472, Organizations!C:C, Organizations!B:B, "NO ORG NAME")))</f>
        <v>A</v>
      </c>
      <c r="C472" s="204" t="s">
        <v>69</v>
      </c>
      <c r="D472" s="201" t="s">
        <v>4158</v>
      </c>
      <c r="E472" s="279">
        <v>45803</v>
      </c>
      <c r="F472" s="307">
        <f t="shared" si="7"/>
        <v>45803</v>
      </c>
      <c r="G472" s="193" t="s">
        <v>108</v>
      </c>
      <c r="H472" s="192" t="s">
        <v>6</v>
      </c>
      <c r="I472" s="194"/>
      <c r="J472" s="207"/>
      <c r="K472" s="202" t="s">
        <v>96</v>
      </c>
      <c r="L472" s="198" t="s">
        <v>111</v>
      </c>
      <c r="M472" s="209"/>
      <c r="N472" s="202" t="s">
        <v>138</v>
      </c>
      <c r="O472" s="204"/>
      <c r="P472" s="203"/>
      <c r="Q472" s="174" t="s">
        <v>3544</v>
      </c>
      <c r="R472" s="15"/>
      <c r="S472" s="1" t="str">
        <f>_xlfn.XLOOKUP(C472, Organizations!C475:C1423, Organizations!B475:B1423, "", 0)</f>
        <v>A</v>
      </c>
    </row>
    <row r="473" spans="2:19" ht="30.2" hidden="1" customHeight="1">
      <c r="B473" s="200" t="str">
        <f>IF(C473="", "NO PRIORITY", IF(_xlfn.XLOOKUP(C473, Organizations!C:C, Organizations!B:B, "")="", "NO PRIORITY", _xlfn.XLOOKUP(C473, Organizations!C:C, Organizations!B:B, "NO ORG NAME")))</f>
        <v>A</v>
      </c>
      <c r="C473" s="204" t="s">
        <v>70</v>
      </c>
      <c r="D473" s="201" t="s">
        <v>4158</v>
      </c>
      <c r="E473" s="279">
        <v>45803</v>
      </c>
      <c r="F473" s="307">
        <f t="shared" si="7"/>
        <v>45803</v>
      </c>
      <c r="G473" s="193" t="s">
        <v>108</v>
      </c>
      <c r="H473" s="192" t="s">
        <v>6</v>
      </c>
      <c r="I473" s="194"/>
      <c r="J473" s="207"/>
      <c r="K473" s="202" t="s">
        <v>96</v>
      </c>
      <c r="L473" s="198" t="s">
        <v>111</v>
      </c>
      <c r="M473" s="209"/>
      <c r="N473" s="202" t="s">
        <v>138</v>
      </c>
      <c r="O473" s="204"/>
      <c r="P473" s="203"/>
      <c r="Q473" s="174" t="s">
        <v>3544</v>
      </c>
      <c r="R473" s="15"/>
      <c r="S473" s="1" t="str">
        <f>_xlfn.XLOOKUP(C473, Organizations!C476:C1424, Organizations!B476:B1424, "", 0)</f>
        <v>A</v>
      </c>
    </row>
    <row r="474" spans="2:19" ht="30.2" hidden="1" customHeight="1">
      <c r="B474" s="200" t="str">
        <f>IF(C474="", "NO PRIORITY", IF(_xlfn.XLOOKUP(C474, Organizations!C:C, Organizations!B:B, "")="", "NO PRIORITY", _xlfn.XLOOKUP(C474, Organizations!C:C, Organizations!B:B, "NO ORG NAME")))</f>
        <v>A</v>
      </c>
      <c r="C474" s="204" t="s">
        <v>71</v>
      </c>
      <c r="D474" s="201" t="s">
        <v>4158</v>
      </c>
      <c r="E474" s="279">
        <v>45803</v>
      </c>
      <c r="F474" s="307">
        <f t="shared" si="7"/>
        <v>45803</v>
      </c>
      <c r="G474" s="193" t="s">
        <v>108</v>
      </c>
      <c r="H474" s="192" t="s">
        <v>6</v>
      </c>
      <c r="I474" s="194"/>
      <c r="J474" s="207"/>
      <c r="K474" s="202" t="s">
        <v>96</v>
      </c>
      <c r="L474" s="198" t="s">
        <v>111</v>
      </c>
      <c r="M474" s="209"/>
      <c r="N474" s="202" t="s">
        <v>138</v>
      </c>
      <c r="O474" s="204"/>
      <c r="P474" s="203"/>
      <c r="Q474" s="174" t="s">
        <v>3544</v>
      </c>
      <c r="R474" s="15"/>
      <c r="S474" s="1" t="str">
        <f>_xlfn.XLOOKUP(C474, Organizations!C477:C1425, Organizations!B477:B1425, "", 0)</f>
        <v>A</v>
      </c>
    </row>
    <row r="475" spans="2:19" ht="30.2" hidden="1" customHeight="1">
      <c r="B475" s="200" t="str">
        <f>IF(C475="", "NO PRIORITY", IF(_xlfn.XLOOKUP(C475, Organizations!C:C, Organizations!B:B, "")="", "NO PRIORITY", _xlfn.XLOOKUP(C475, Organizations!C:C, Organizations!B:B, "NO ORG NAME")))</f>
        <v>A</v>
      </c>
      <c r="C475" s="204" t="s">
        <v>73</v>
      </c>
      <c r="D475" s="201" t="s">
        <v>4158</v>
      </c>
      <c r="E475" s="279">
        <v>45803</v>
      </c>
      <c r="F475" s="307">
        <f t="shared" si="7"/>
        <v>45803</v>
      </c>
      <c r="G475" s="193" t="s">
        <v>108</v>
      </c>
      <c r="H475" s="192" t="s">
        <v>6</v>
      </c>
      <c r="I475" s="194"/>
      <c r="J475" s="207"/>
      <c r="K475" s="202" t="s">
        <v>96</v>
      </c>
      <c r="L475" s="198" t="s">
        <v>111</v>
      </c>
      <c r="M475" s="209"/>
      <c r="N475" s="202" t="s">
        <v>138</v>
      </c>
      <c r="O475" s="204"/>
      <c r="P475" s="203"/>
      <c r="Q475" s="174" t="s">
        <v>3544</v>
      </c>
      <c r="R475" s="15"/>
      <c r="S475" s="1" t="str">
        <f>_xlfn.XLOOKUP(C475, Organizations!C478:C1426, Organizations!B478:B1426, "", 0)</f>
        <v>A</v>
      </c>
    </row>
    <row r="476" spans="2:19" ht="30.2" hidden="1" customHeight="1">
      <c r="B476" s="200" t="str">
        <f>IF(C476="", "NO PRIORITY", IF(_xlfn.XLOOKUP(C476, Organizations!C:C, Organizations!B:B, "")="", "NO PRIORITY", _xlfn.XLOOKUP(C476, Organizations!C:C, Organizations!B:B, "NO ORG NAME")))</f>
        <v>A</v>
      </c>
      <c r="C476" s="204" t="s">
        <v>74</v>
      </c>
      <c r="D476" s="201" t="s">
        <v>4158</v>
      </c>
      <c r="E476" s="279">
        <v>45803</v>
      </c>
      <c r="F476" s="307">
        <f t="shared" si="7"/>
        <v>45803</v>
      </c>
      <c r="G476" s="193" t="s">
        <v>108</v>
      </c>
      <c r="H476" s="192" t="s">
        <v>6</v>
      </c>
      <c r="I476" s="194"/>
      <c r="J476" s="207"/>
      <c r="K476" s="202" t="s">
        <v>96</v>
      </c>
      <c r="L476" s="198" t="s">
        <v>111</v>
      </c>
      <c r="M476" s="209"/>
      <c r="N476" s="202" t="s">
        <v>138</v>
      </c>
      <c r="O476" s="204"/>
      <c r="P476" s="203"/>
      <c r="Q476" s="174" t="s">
        <v>3544</v>
      </c>
      <c r="R476" s="15"/>
      <c r="S476" s="1" t="str">
        <f>_xlfn.XLOOKUP(C476, Organizations!C479:C1427, Organizations!B479:B1427, "", 0)</f>
        <v>A</v>
      </c>
    </row>
    <row r="477" spans="2:19" ht="30.2" hidden="1" customHeight="1">
      <c r="B477" s="200" t="str">
        <f>IF(C477="", "NO PRIORITY", IF(_xlfn.XLOOKUP(C477, Organizations!C:C, Organizations!B:B, "")="", "NO PRIORITY", _xlfn.XLOOKUP(C477, Organizations!C:C, Organizations!B:B, "NO ORG NAME")))</f>
        <v>A</v>
      </c>
      <c r="C477" s="204" t="s">
        <v>76</v>
      </c>
      <c r="D477" s="201" t="s">
        <v>4158</v>
      </c>
      <c r="E477" s="279">
        <v>45803</v>
      </c>
      <c r="F477" s="307">
        <f t="shared" si="7"/>
        <v>45803</v>
      </c>
      <c r="G477" s="193" t="s">
        <v>108</v>
      </c>
      <c r="H477" s="192" t="s">
        <v>6</v>
      </c>
      <c r="I477" s="194"/>
      <c r="J477" s="207"/>
      <c r="K477" s="202" t="s">
        <v>96</v>
      </c>
      <c r="L477" s="198" t="s">
        <v>111</v>
      </c>
      <c r="M477" s="209"/>
      <c r="N477" s="202" t="s">
        <v>138</v>
      </c>
      <c r="O477" s="204"/>
      <c r="P477" s="203"/>
      <c r="Q477" s="174" t="s">
        <v>3544</v>
      </c>
      <c r="R477" s="15"/>
      <c r="S477" s="1" t="str">
        <f>_xlfn.XLOOKUP(C477, Organizations!C480:C1428, Organizations!B480:B1428, "", 0)</f>
        <v>A</v>
      </c>
    </row>
    <row r="478" spans="2:19" ht="30.2" hidden="1" customHeight="1">
      <c r="B478" s="200" t="str">
        <f>IF(C478="", "NO PRIORITY", IF(_xlfn.XLOOKUP(C478, Organizations!C:C, Organizations!B:B, "")="", "NO PRIORITY", _xlfn.XLOOKUP(C478, Organizations!C:C, Organizations!B:B, "NO ORG NAME")))</f>
        <v>A</v>
      </c>
      <c r="C478" s="204" t="s">
        <v>77</v>
      </c>
      <c r="D478" s="201" t="s">
        <v>4158</v>
      </c>
      <c r="E478" s="279">
        <v>45803</v>
      </c>
      <c r="F478" s="307">
        <f t="shared" si="7"/>
        <v>45803</v>
      </c>
      <c r="G478" s="193" t="s">
        <v>108</v>
      </c>
      <c r="H478" s="192" t="s">
        <v>6</v>
      </c>
      <c r="I478" s="194"/>
      <c r="J478" s="207"/>
      <c r="K478" s="202" t="s">
        <v>96</v>
      </c>
      <c r="L478" s="198" t="s">
        <v>111</v>
      </c>
      <c r="M478" s="209"/>
      <c r="N478" s="202" t="s">
        <v>138</v>
      </c>
      <c r="O478" s="204"/>
      <c r="P478" s="203"/>
      <c r="Q478" s="174" t="s">
        <v>3544</v>
      </c>
      <c r="R478" s="15"/>
      <c r="S478" s="1" t="str">
        <f>_xlfn.XLOOKUP(C478, Organizations!C481:C1429, Organizations!B481:B1429, "", 0)</f>
        <v>A</v>
      </c>
    </row>
    <row r="479" spans="2:19" ht="30.2" hidden="1" customHeight="1">
      <c r="B479" s="200" t="str">
        <f>IF(C479="", "NO PRIORITY", IF(_xlfn.XLOOKUP(C479, Organizations!C:C, Organizations!B:B, "")="", "NO PRIORITY", _xlfn.XLOOKUP(C479, Organizations!C:C, Organizations!B:B, "NO ORG NAME")))</f>
        <v>A</v>
      </c>
      <c r="C479" s="204" t="s">
        <v>78</v>
      </c>
      <c r="D479" s="201" t="s">
        <v>4158</v>
      </c>
      <c r="E479" s="279">
        <v>45803</v>
      </c>
      <c r="F479" s="307">
        <f t="shared" si="7"/>
        <v>45803</v>
      </c>
      <c r="G479" s="193" t="s">
        <v>108</v>
      </c>
      <c r="H479" s="192" t="s">
        <v>6</v>
      </c>
      <c r="I479" s="194"/>
      <c r="J479" s="207"/>
      <c r="K479" s="202" t="s">
        <v>96</v>
      </c>
      <c r="L479" s="198" t="s">
        <v>111</v>
      </c>
      <c r="M479" s="209"/>
      <c r="N479" s="202" t="s">
        <v>138</v>
      </c>
      <c r="O479" s="204"/>
      <c r="P479" s="203"/>
      <c r="Q479" s="174" t="s">
        <v>3544</v>
      </c>
      <c r="R479" s="15"/>
      <c r="S479" s="1" t="str">
        <f>_xlfn.XLOOKUP(C479, Organizations!C482:C1430, Organizations!B482:B1430, "", 0)</f>
        <v>A</v>
      </c>
    </row>
    <row r="480" spans="2:19" ht="30.2" hidden="1" customHeight="1">
      <c r="B480" s="200" t="str">
        <f>IF(C480="", "NO PRIORITY", IF(_xlfn.XLOOKUP(C480, Organizations!C:C, Organizations!B:B, "")="", "NO PRIORITY", _xlfn.XLOOKUP(C480, Organizations!C:C, Organizations!B:B, "NO ORG NAME")))</f>
        <v>A</v>
      </c>
      <c r="C480" s="204" t="s">
        <v>79</v>
      </c>
      <c r="D480" s="201" t="s">
        <v>4158</v>
      </c>
      <c r="E480" s="279">
        <v>45803</v>
      </c>
      <c r="F480" s="307">
        <f t="shared" si="7"/>
        <v>45803</v>
      </c>
      <c r="G480" s="193" t="s">
        <v>108</v>
      </c>
      <c r="H480" s="192" t="s">
        <v>6</v>
      </c>
      <c r="I480" s="194"/>
      <c r="J480" s="207"/>
      <c r="K480" s="202" t="s">
        <v>96</v>
      </c>
      <c r="L480" s="198" t="s">
        <v>111</v>
      </c>
      <c r="M480" s="209"/>
      <c r="N480" s="202" t="s">
        <v>138</v>
      </c>
      <c r="O480" s="204"/>
      <c r="P480" s="203"/>
      <c r="Q480" s="174" t="s">
        <v>3544</v>
      </c>
      <c r="R480" s="15"/>
      <c r="S480" s="1" t="str">
        <f>_xlfn.XLOOKUP(C480, Organizations!C483:C1431, Organizations!B483:B1431, "", 0)</f>
        <v>A</v>
      </c>
    </row>
    <row r="481" spans="2:19" ht="30.2" hidden="1" customHeight="1">
      <c r="B481" s="200" t="str">
        <f>IF(C481="", "NO PRIORITY", IF(_xlfn.XLOOKUP(C481, Organizations!C:C, Organizations!B:B, "")="", "NO PRIORITY", _xlfn.XLOOKUP(C481, Organizations!C:C, Organizations!B:B, "NO ORG NAME")))</f>
        <v>A</v>
      </c>
      <c r="C481" s="204" t="s">
        <v>80</v>
      </c>
      <c r="D481" s="201" t="s">
        <v>4158</v>
      </c>
      <c r="E481" s="279">
        <v>45803</v>
      </c>
      <c r="F481" s="307">
        <f t="shared" si="7"/>
        <v>45803</v>
      </c>
      <c r="G481" s="193" t="s">
        <v>108</v>
      </c>
      <c r="H481" s="192" t="s">
        <v>6</v>
      </c>
      <c r="I481" s="194"/>
      <c r="J481" s="207"/>
      <c r="K481" s="202" t="s">
        <v>96</v>
      </c>
      <c r="L481" s="198" t="s">
        <v>111</v>
      </c>
      <c r="M481" s="209"/>
      <c r="N481" s="202" t="s">
        <v>138</v>
      </c>
      <c r="O481" s="204"/>
      <c r="P481" s="203"/>
      <c r="Q481" s="174" t="s">
        <v>3544</v>
      </c>
      <c r="R481" s="15"/>
      <c r="S481" s="1" t="str">
        <f>_xlfn.XLOOKUP(C481, Organizations!C484:C1432, Organizations!B484:B1432, "", 0)</f>
        <v>A</v>
      </c>
    </row>
    <row r="482" spans="2:19" ht="30.2" hidden="1" customHeight="1">
      <c r="B482" s="200" t="str">
        <f>IF(C482="", "NO PRIORITY", IF(_xlfn.XLOOKUP(C482, Organizations!C:C, Organizations!B:B, "")="", "NO PRIORITY", _xlfn.XLOOKUP(C482, Organizations!C:C, Organizations!B:B, "NO ORG NAME")))</f>
        <v>A</v>
      </c>
      <c r="C482" s="204" t="s">
        <v>82</v>
      </c>
      <c r="D482" s="201" t="s">
        <v>4158</v>
      </c>
      <c r="E482" s="279">
        <v>45803</v>
      </c>
      <c r="F482" s="307">
        <f t="shared" si="7"/>
        <v>45803</v>
      </c>
      <c r="G482" s="193" t="s">
        <v>108</v>
      </c>
      <c r="H482" s="192" t="s">
        <v>6</v>
      </c>
      <c r="I482" s="194"/>
      <c r="J482" s="207"/>
      <c r="K482" s="202" t="s">
        <v>96</v>
      </c>
      <c r="L482" s="198" t="s">
        <v>111</v>
      </c>
      <c r="M482" s="209"/>
      <c r="N482" s="202" t="s">
        <v>138</v>
      </c>
      <c r="O482" s="204"/>
      <c r="P482" s="203"/>
      <c r="Q482" s="174" t="s">
        <v>3544</v>
      </c>
      <c r="R482" s="15"/>
      <c r="S482" s="1" t="str">
        <f>_xlfn.XLOOKUP(C482, Organizations!C485:C1433, Organizations!B485:B1433, "", 0)</f>
        <v>A</v>
      </c>
    </row>
    <row r="483" spans="2:19" ht="30.2" hidden="1" customHeight="1">
      <c r="B483" s="200" t="str">
        <f>IF(C483="", "NO PRIORITY", IF(_xlfn.XLOOKUP(C483, Organizations!C:C, Organizations!B:B, "")="", "NO PRIORITY", _xlfn.XLOOKUP(C483, Organizations!C:C, Organizations!B:B, "NO ORG NAME")))</f>
        <v>A</v>
      </c>
      <c r="C483" s="204" t="s">
        <v>83</v>
      </c>
      <c r="D483" s="201" t="s">
        <v>4158</v>
      </c>
      <c r="E483" s="279">
        <v>45803</v>
      </c>
      <c r="F483" s="307">
        <f t="shared" si="7"/>
        <v>45803</v>
      </c>
      <c r="G483" s="193" t="s">
        <v>108</v>
      </c>
      <c r="H483" s="192" t="s">
        <v>6</v>
      </c>
      <c r="I483" s="194"/>
      <c r="J483" s="207"/>
      <c r="K483" s="202" t="s">
        <v>96</v>
      </c>
      <c r="L483" s="198" t="s">
        <v>111</v>
      </c>
      <c r="M483" s="209"/>
      <c r="N483" s="202" t="s">
        <v>138</v>
      </c>
      <c r="O483" s="204"/>
      <c r="P483" s="203"/>
      <c r="Q483" s="174" t="s">
        <v>3544</v>
      </c>
      <c r="R483" s="15"/>
      <c r="S483" s="1" t="str">
        <f>_xlfn.XLOOKUP(C483, Organizations!C486:C1434, Organizations!B486:B1434, "", 0)</f>
        <v>A</v>
      </c>
    </row>
    <row r="484" spans="2:19" ht="30.2" hidden="1" customHeight="1">
      <c r="B484" s="200" t="str">
        <f>IF(C484="", "NO PRIORITY", IF(_xlfn.XLOOKUP(C484, Organizations!C:C, Organizations!B:B, "")="", "NO PRIORITY", _xlfn.XLOOKUP(C484, Organizations!C:C, Organizations!B:B, "NO ORG NAME")))</f>
        <v>A</v>
      </c>
      <c r="C484" s="204" t="s">
        <v>84</v>
      </c>
      <c r="D484" s="201" t="s">
        <v>4158</v>
      </c>
      <c r="E484" s="279">
        <v>45803</v>
      </c>
      <c r="F484" s="307">
        <f t="shared" si="7"/>
        <v>45803</v>
      </c>
      <c r="G484" s="193" t="s">
        <v>108</v>
      </c>
      <c r="H484" s="192" t="s">
        <v>6</v>
      </c>
      <c r="I484" s="194"/>
      <c r="J484" s="207"/>
      <c r="K484" s="202" t="s">
        <v>96</v>
      </c>
      <c r="L484" s="198" t="s">
        <v>111</v>
      </c>
      <c r="M484" s="209"/>
      <c r="N484" s="202" t="s">
        <v>138</v>
      </c>
      <c r="O484" s="204"/>
      <c r="P484" s="203"/>
      <c r="Q484" s="174" t="s">
        <v>3544</v>
      </c>
      <c r="R484" s="15"/>
      <c r="S484" s="1" t="str">
        <f>_xlfn.XLOOKUP(C484, Organizations!C487:C1435, Organizations!B487:B1435, "", 0)</f>
        <v>A</v>
      </c>
    </row>
    <row r="485" spans="2:19" ht="30.2" hidden="1" customHeight="1">
      <c r="B485" s="200" t="str">
        <f>IF(C485="", "NO PRIORITY", IF(_xlfn.XLOOKUP(C485, Organizations!C:C, Organizations!B:B, "")="", "NO PRIORITY", _xlfn.XLOOKUP(C485, Organizations!C:C, Organizations!B:B, "NO ORG NAME")))</f>
        <v>A</v>
      </c>
      <c r="C485" s="204" t="s">
        <v>85</v>
      </c>
      <c r="D485" s="201" t="s">
        <v>4158</v>
      </c>
      <c r="E485" s="279">
        <v>45803</v>
      </c>
      <c r="F485" s="307">
        <f t="shared" si="7"/>
        <v>45803</v>
      </c>
      <c r="G485" s="193" t="s">
        <v>108</v>
      </c>
      <c r="H485" s="192" t="s">
        <v>6</v>
      </c>
      <c r="I485" s="194"/>
      <c r="J485" s="207"/>
      <c r="K485" s="202" t="s">
        <v>96</v>
      </c>
      <c r="L485" s="198" t="s">
        <v>111</v>
      </c>
      <c r="M485" s="209"/>
      <c r="N485" s="202" t="s">
        <v>138</v>
      </c>
      <c r="O485" s="204"/>
      <c r="P485" s="203"/>
      <c r="Q485" s="174" t="s">
        <v>3544</v>
      </c>
      <c r="R485" s="15"/>
      <c r="S485" s="1" t="str">
        <f>_xlfn.XLOOKUP(C485, Organizations!C488:C1436, Organizations!B488:B1436, "", 0)</f>
        <v>A</v>
      </c>
    </row>
    <row r="486" spans="2:19" ht="30.2" hidden="1" customHeight="1">
      <c r="B486" s="200" t="str">
        <f>IF(C486="", "NO PRIORITY", IF(_xlfn.XLOOKUP(C486, Organizations!C:C, Organizations!B:B, "")="", "NO PRIORITY", _xlfn.XLOOKUP(C486, Organizations!C:C, Organizations!B:B, "NO ORG NAME")))</f>
        <v>A</v>
      </c>
      <c r="C486" s="204" t="s">
        <v>87</v>
      </c>
      <c r="D486" s="201" t="s">
        <v>4158</v>
      </c>
      <c r="E486" s="279">
        <v>45803</v>
      </c>
      <c r="F486" s="307">
        <f t="shared" si="7"/>
        <v>45803</v>
      </c>
      <c r="G486" s="193" t="s">
        <v>108</v>
      </c>
      <c r="H486" s="192" t="s">
        <v>6</v>
      </c>
      <c r="I486" s="194"/>
      <c r="J486" s="207"/>
      <c r="K486" s="202" t="s">
        <v>96</v>
      </c>
      <c r="L486" s="198" t="s">
        <v>111</v>
      </c>
      <c r="M486" s="209"/>
      <c r="N486" s="202" t="s">
        <v>138</v>
      </c>
      <c r="O486" s="204"/>
      <c r="P486" s="203"/>
      <c r="Q486" s="174" t="s">
        <v>3544</v>
      </c>
      <c r="R486" s="15"/>
      <c r="S486" s="1" t="str">
        <f>_xlfn.XLOOKUP(C486, Organizations!C489:C1437, Organizations!B489:B1437, "", 0)</f>
        <v>A</v>
      </c>
    </row>
    <row r="487" spans="2:19" ht="30.2" hidden="1" customHeight="1">
      <c r="B487" s="200" t="str">
        <f>IF(C487="", "NO PRIORITY", IF(_xlfn.XLOOKUP(C487, Organizations!C:C, Organizations!B:B, "")="", "NO PRIORITY", _xlfn.XLOOKUP(C487, Organizations!C:C, Organizations!B:B, "NO ORG NAME")))</f>
        <v>A</v>
      </c>
      <c r="C487" s="204" t="s">
        <v>88</v>
      </c>
      <c r="D487" s="201" t="s">
        <v>4158</v>
      </c>
      <c r="E487" s="279">
        <v>45803</v>
      </c>
      <c r="F487" s="307">
        <f t="shared" si="7"/>
        <v>45803</v>
      </c>
      <c r="G487" s="193" t="s">
        <v>108</v>
      </c>
      <c r="H487" s="192" t="s">
        <v>6</v>
      </c>
      <c r="I487" s="194"/>
      <c r="J487" s="207"/>
      <c r="K487" s="202" t="s">
        <v>96</v>
      </c>
      <c r="L487" s="198" t="s">
        <v>111</v>
      </c>
      <c r="M487" s="209"/>
      <c r="N487" s="202" t="s">
        <v>138</v>
      </c>
      <c r="O487" s="204"/>
      <c r="P487" s="203"/>
      <c r="Q487" s="174" t="s">
        <v>3544</v>
      </c>
      <c r="R487" s="15"/>
      <c r="S487" s="1" t="str">
        <f>_xlfn.XLOOKUP(C487, Organizations!C490:C1438, Organizations!B490:B1438, "", 0)</f>
        <v>A</v>
      </c>
    </row>
    <row r="488" spans="2:19" ht="30.2" hidden="1" customHeight="1">
      <c r="B488" s="200" t="str">
        <f>IF(C488="", "NO PRIORITY", IF(_xlfn.XLOOKUP(C488, Organizations!C:C, Organizations!B:B, "")="", "NO PRIORITY", _xlfn.XLOOKUP(C488, Organizations!C:C, Organizations!B:B, "NO ORG NAME")))</f>
        <v>A</v>
      </c>
      <c r="C488" s="204" t="s">
        <v>89</v>
      </c>
      <c r="D488" s="201" t="s">
        <v>4158</v>
      </c>
      <c r="E488" s="279">
        <v>45803</v>
      </c>
      <c r="F488" s="307">
        <f t="shared" si="7"/>
        <v>45803</v>
      </c>
      <c r="G488" s="193" t="s">
        <v>108</v>
      </c>
      <c r="H488" s="192" t="s">
        <v>6</v>
      </c>
      <c r="I488" s="194"/>
      <c r="J488" s="207"/>
      <c r="K488" s="202" t="s">
        <v>96</v>
      </c>
      <c r="L488" s="198" t="s">
        <v>111</v>
      </c>
      <c r="M488" s="209"/>
      <c r="N488" s="202" t="s">
        <v>138</v>
      </c>
      <c r="O488" s="204"/>
      <c r="P488" s="203"/>
      <c r="Q488" s="174" t="s">
        <v>3544</v>
      </c>
      <c r="R488" s="15"/>
      <c r="S488" s="1" t="str">
        <f>_xlfn.XLOOKUP(C488, Organizations!C491:C1439, Organizations!B491:B1439, "", 0)</f>
        <v>A</v>
      </c>
    </row>
    <row r="489" spans="2:19" ht="30.2" hidden="1" customHeight="1">
      <c r="B489" s="200" t="str">
        <f>IF(C489="", "NO PRIORITY", IF(_xlfn.XLOOKUP(C489, Organizations!C:C, Organizations!B:B, "")="", "NO PRIORITY", _xlfn.XLOOKUP(C489, Organizations!C:C, Organizations!B:B, "NO ORG NAME")))</f>
        <v>A</v>
      </c>
      <c r="C489" s="204" t="s">
        <v>91</v>
      </c>
      <c r="D489" s="201" t="s">
        <v>4158</v>
      </c>
      <c r="E489" s="279">
        <v>45803</v>
      </c>
      <c r="F489" s="307">
        <f t="shared" si="7"/>
        <v>45803</v>
      </c>
      <c r="G489" s="193" t="s">
        <v>108</v>
      </c>
      <c r="H489" s="192" t="s">
        <v>6</v>
      </c>
      <c r="I489" s="194"/>
      <c r="J489" s="207"/>
      <c r="K489" s="202" t="s">
        <v>96</v>
      </c>
      <c r="L489" s="198" t="s">
        <v>111</v>
      </c>
      <c r="M489" s="209"/>
      <c r="N489" s="202" t="s">
        <v>138</v>
      </c>
      <c r="O489" s="204"/>
      <c r="P489" s="203"/>
      <c r="Q489" s="174" t="s">
        <v>3544</v>
      </c>
      <c r="R489" s="15"/>
      <c r="S489" s="1" t="str">
        <f>_xlfn.XLOOKUP(C489, Organizations!C492:C1440, Organizations!B492:B1440, "", 0)</f>
        <v>A</v>
      </c>
    </row>
    <row r="490" spans="2:19" ht="30.2" hidden="1" customHeight="1">
      <c r="B490" s="200" t="str">
        <f>IF(C490="", "NO PRIORITY", IF(_xlfn.XLOOKUP(C490, Organizations!C:C, Organizations!B:B, "")="", "NO PRIORITY", _xlfn.XLOOKUP(C490, Organizations!C:C, Organizations!B:B, "NO ORG NAME")))</f>
        <v>A</v>
      </c>
      <c r="C490" s="204" t="s">
        <v>92</v>
      </c>
      <c r="D490" s="201" t="s">
        <v>4158</v>
      </c>
      <c r="E490" s="279">
        <v>45803</v>
      </c>
      <c r="F490" s="307">
        <f t="shared" si="7"/>
        <v>45803</v>
      </c>
      <c r="G490" s="193" t="s">
        <v>108</v>
      </c>
      <c r="H490" s="192" t="s">
        <v>6</v>
      </c>
      <c r="I490" s="194"/>
      <c r="J490" s="207"/>
      <c r="K490" s="202" t="s">
        <v>96</v>
      </c>
      <c r="L490" s="198" t="s">
        <v>111</v>
      </c>
      <c r="M490" s="209"/>
      <c r="N490" s="202" t="s">
        <v>138</v>
      </c>
      <c r="O490" s="204"/>
      <c r="P490" s="203"/>
      <c r="Q490" s="174" t="s">
        <v>3544</v>
      </c>
      <c r="R490" s="15"/>
      <c r="S490" s="1" t="str">
        <f>_xlfn.XLOOKUP(C490, Organizations!C493:C1441, Organizations!B493:B1441, "", 0)</f>
        <v>A</v>
      </c>
    </row>
    <row r="491" spans="2:19" ht="30.2" hidden="1" customHeight="1">
      <c r="B491" s="200" t="str">
        <f>IF(C491="", "NO PRIORITY", IF(_xlfn.XLOOKUP(C491, Organizations!C:C, Organizations!B:B, "")="", "NO PRIORITY", _xlfn.XLOOKUP(C491, Organizations!C:C, Organizations!B:B, "NO ORG NAME")))</f>
        <v>A</v>
      </c>
      <c r="C491" s="204" t="s">
        <v>59</v>
      </c>
      <c r="D491" s="201" t="s">
        <v>4158</v>
      </c>
      <c r="E491" s="279">
        <v>45803</v>
      </c>
      <c r="F491" s="307">
        <f t="shared" ref="F491:F501" si="8">IF(ISBLANK(E491),"",E491-WEEKDAY(E491)+2)</f>
        <v>45803</v>
      </c>
      <c r="G491" s="193" t="s">
        <v>108</v>
      </c>
      <c r="H491" s="192" t="s">
        <v>6</v>
      </c>
      <c r="I491" s="194"/>
      <c r="J491" s="207"/>
      <c r="K491" s="202" t="s">
        <v>96</v>
      </c>
      <c r="L491" s="198" t="s">
        <v>111</v>
      </c>
      <c r="M491" s="209"/>
      <c r="N491" s="202" t="s">
        <v>138</v>
      </c>
      <c r="O491" s="204"/>
      <c r="P491" s="203"/>
      <c r="Q491" s="174" t="s">
        <v>3544</v>
      </c>
      <c r="R491" s="15"/>
      <c r="S491" s="1" t="str">
        <f>_xlfn.XLOOKUP(C491, Organizations!C494:C1442, Organizations!B494:B1442, "", 0)</f>
        <v>A</v>
      </c>
    </row>
    <row r="492" spans="2:19" ht="30.2" hidden="1" customHeight="1">
      <c r="B492" s="200" t="str">
        <f>IF(C492="", "NO PRIORITY", IF(_xlfn.XLOOKUP(C492, Organizations!C:C, Organizations!B:B, "")="", "NO PRIORITY", _xlfn.XLOOKUP(C492, Organizations!C:C, Organizations!B:B, "NO ORG NAME")))</f>
        <v>A</v>
      </c>
      <c r="C492" s="204" t="s">
        <v>72</v>
      </c>
      <c r="D492" s="201" t="s">
        <v>4158</v>
      </c>
      <c r="E492" s="279">
        <v>45803</v>
      </c>
      <c r="F492" s="307">
        <f t="shared" si="8"/>
        <v>45803</v>
      </c>
      <c r="G492" s="193" t="s">
        <v>108</v>
      </c>
      <c r="H492" s="192" t="s">
        <v>6</v>
      </c>
      <c r="I492" s="194"/>
      <c r="J492" s="207"/>
      <c r="K492" s="202" t="s">
        <v>96</v>
      </c>
      <c r="L492" s="198" t="s">
        <v>111</v>
      </c>
      <c r="M492" s="209"/>
      <c r="N492" s="202" t="s">
        <v>138</v>
      </c>
      <c r="O492" s="204"/>
      <c r="P492" s="203"/>
      <c r="Q492" s="174" t="s">
        <v>3544</v>
      </c>
      <c r="R492" s="15"/>
      <c r="S492" s="1" t="str">
        <f>_xlfn.XLOOKUP(C492, Organizations!C495:C1443, Organizations!B495:B1443, "", 0)</f>
        <v>A</v>
      </c>
    </row>
    <row r="493" spans="2:19" ht="30.2" hidden="1" customHeight="1">
      <c r="B493" s="200" t="str">
        <f>IF(C493="", "NO PRIORITY", IF(_xlfn.XLOOKUP(C493, Organizations!C:C, Organizations!B:B, "")="", "NO PRIORITY", _xlfn.XLOOKUP(C493, Organizations!C:C, Organizations!B:B, "NO ORG NAME")))</f>
        <v>A</v>
      </c>
      <c r="C493" s="204" t="s">
        <v>86</v>
      </c>
      <c r="D493" s="201" t="s">
        <v>4158</v>
      </c>
      <c r="E493" s="279">
        <v>45803</v>
      </c>
      <c r="F493" s="307">
        <f t="shared" si="8"/>
        <v>45803</v>
      </c>
      <c r="G493" s="193" t="s">
        <v>108</v>
      </c>
      <c r="H493" s="192" t="s">
        <v>6</v>
      </c>
      <c r="I493" s="194"/>
      <c r="J493" s="207"/>
      <c r="K493" s="202" t="s">
        <v>96</v>
      </c>
      <c r="L493" s="198" t="s">
        <v>111</v>
      </c>
      <c r="M493" s="209"/>
      <c r="N493" s="202" t="s">
        <v>138</v>
      </c>
      <c r="O493" s="204"/>
      <c r="P493" s="203"/>
      <c r="Q493" s="174" t="s">
        <v>3544</v>
      </c>
      <c r="R493" s="15"/>
      <c r="S493" s="1" t="str">
        <f>_xlfn.XLOOKUP(C493, Organizations!C496:C1444, Organizations!B496:B1444, "", 0)</f>
        <v>A</v>
      </c>
    </row>
    <row r="494" spans="2:19" ht="30.2" hidden="1" customHeight="1">
      <c r="B494" s="200" t="str">
        <f>IF(C494="", "NO PRIORITY", IF(_xlfn.XLOOKUP(C494, Organizations!C:C, Organizations!B:B, "")="", "NO PRIORITY", _xlfn.XLOOKUP(C494, Organizations!C:C, Organizations!B:B, "NO ORG NAME")))</f>
        <v>A</v>
      </c>
      <c r="C494" s="204" t="s">
        <v>13</v>
      </c>
      <c r="D494" s="201" t="s">
        <v>4158</v>
      </c>
      <c r="E494" s="279">
        <v>45803</v>
      </c>
      <c r="F494" s="307">
        <f t="shared" si="8"/>
        <v>45803</v>
      </c>
      <c r="G494" s="193" t="s">
        <v>108</v>
      </c>
      <c r="H494" s="192" t="s">
        <v>6</v>
      </c>
      <c r="I494" s="194"/>
      <c r="J494" s="207"/>
      <c r="K494" s="202" t="s">
        <v>96</v>
      </c>
      <c r="L494" s="198" t="s">
        <v>111</v>
      </c>
      <c r="M494" s="209"/>
      <c r="N494" s="202" t="s">
        <v>138</v>
      </c>
      <c r="O494" s="204"/>
      <c r="P494" s="203"/>
      <c r="Q494" s="174" t="s">
        <v>3544</v>
      </c>
      <c r="R494" s="15"/>
      <c r="S494" s="1" t="str">
        <f>_xlfn.XLOOKUP(C494, Organizations!C497:C1445, Organizations!B497:B1445, "", 0)</f>
        <v>A</v>
      </c>
    </row>
    <row r="495" spans="2:19" ht="30.2" hidden="1" customHeight="1">
      <c r="B495" s="200" t="str">
        <f>IF(C495="", "NO PRIORITY", IF(_xlfn.XLOOKUP(C495, Organizations!C:C, Organizations!B:B, "")="", "NO PRIORITY", _xlfn.XLOOKUP(C495, Organizations!C:C, Organizations!B:B, "NO ORG NAME")))</f>
        <v>A</v>
      </c>
      <c r="C495" s="204" t="s">
        <v>24</v>
      </c>
      <c r="D495" s="201" t="s">
        <v>4158</v>
      </c>
      <c r="E495" s="279">
        <v>45803</v>
      </c>
      <c r="F495" s="307">
        <f t="shared" si="8"/>
        <v>45803</v>
      </c>
      <c r="G495" s="193" t="s">
        <v>108</v>
      </c>
      <c r="H495" s="192" t="s">
        <v>6</v>
      </c>
      <c r="I495" s="194"/>
      <c r="J495" s="207"/>
      <c r="K495" s="202" t="s">
        <v>96</v>
      </c>
      <c r="L495" s="198" t="s">
        <v>111</v>
      </c>
      <c r="M495" s="209"/>
      <c r="N495" s="202" t="s">
        <v>138</v>
      </c>
      <c r="O495" s="204"/>
      <c r="P495" s="203"/>
      <c r="Q495" s="174" t="s">
        <v>3544</v>
      </c>
      <c r="R495" s="15"/>
      <c r="S495" s="1" t="str">
        <f>_xlfn.XLOOKUP(C495, Organizations!C498:C1446, Organizations!B498:B1446, "", 0)</f>
        <v>A</v>
      </c>
    </row>
    <row r="496" spans="2:19" ht="30.2" hidden="1" customHeight="1">
      <c r="B496" s="200" t="str">
        <f>IF(C496="", "NO PRIORITY", IF(_xlfn.XLOOKUP(C496, Organizations!C:C, Organizations!B:B, "")="", "NO PRIORITY", _xlfn.XLOOKUP(C496, Organizations!C:C, Organizations!B:B, "NO ORG NAME")))</f>
        <v>A</v>
      </c>
      <c r="C496" s="204" t="s">
        <v>28</v>
      </c>
      <c r="D496" s="201" t="s">
        <v>4158</v>
      </c>
      <c r="E496" s="279">
        <v>45803</v>
      </c>
      <c r="F496" s="307">
        <f t="shared" si="8"/>
        <v>45803</v>
      </c>
      <c r="G496" s="193" t="s">
        <v>108</v>
      </c>
      <c r="H496" s="192" t="s">
        <v>6</v>
      </c>
      <c r="I496" s="194"/>
      <c r="J496" s="207"/>
      <c r="K496" s="202" t="s">
        <v>96</v>
      </c>
      <c r="L496" s="198" t="s">
        <v>111</v>
      </c>
      <c r="M496" s="209"/>
      <c r="N496" s="202" t="s">
        <v>138</v>
      </c>
      <c r="O496" s="204"/>
      <c r="P496" s="203"/>
      <c r="Q496" s="174" t="s">
        <v>3544</v>
      </c>
      <c r="R496" s="15"/>
      <c r="S496" s="1" t="str">
        <f>_xlfn.XLOOKUP(C496, Organizations!C499:C1447, Organizations!B499:B1447, "", 0)</f>
        <v>A</v>
      </c>
    </row>
    <row r="497" spans="2:19" ht="30.2" hidden="1" customHeight="1">
      <c r="B497" s="200" t="str">
        <f>IF(C497="", "NO PRIORITY", IF(_xlfn.XLOOKUP(C497, Organizations!C:C, Organizations!B:B, "")="", "NO PRIORITY", _xlfn.XLOOKUP(C497, Organizations!C:C, Organizations!B:B, "NO ORG NAME")))</f>
        <v>A</v>
      </c>
      <c r="C497" s="204" t="s">
        <v>29</v>
      </c>
      <c r="D497" s="201" t="s">
        <v>4158</v>
      </c>
      <c r="E497" s="279">
        <v>45803</v>
      </c>
      <c r="F497" s="307">
        <f t="shared" si="8"/>
        <v>45803</v>
      </c>
      <c r="G497" s="193" t="s">
        <v>108</v>
      </c>
      <c r="H497" s="192" t="s">
        <v>6</v>
      </c>
      <c r="I497" s="194"/>
      <c r="J497" s="207"/>
      <c r="K497" s="202" t="s">
        <v>96</v>
      </c>
      <c r="L497" s="198" t="s">
        <v>111</v>
      </c>
      <c r="M497" s="209"/>
      <c r="N497" s="202" t="s">
        <v>138</v>
      </c>
      <c r="O497" s="204"/>
      <c r="P497" s="203"/>
      <c r="Q497" s="174" t="s">
        <v>3544</v>
      </c>
      <c r="R497" s="15"/>
      <c r="S497" s="1" t="str">
        <f>_xlfn.XLOOKUP(C497, Organizations!C500:C1448, Organizations!B500:B1448, "", 0)</f>
        <v>A</v>
      </c>
    </row>
    <row r="498" spans="2:19" ht="30.2" hidden="1" customHeight="1">
      <c r="B498" s="200" t="str">
        <f>IF(C498="", "NO PRIORITY", IF(_xlfn.XLOOKUP(C498, Organizations!C:C, Organizations!B:B, "")="", "NO PRIORITY", _xlfn.XLOOKUP(C498, Organizations!C:C, Organizations!B:B, "NO ORG NAME")))</f>
        <v>A</v>
      </c>
      <c r="C498" s="204" t="s">
        <v>31</v>
      </c>
      <c r="D498" s="201" t="s">
        <v>4158</v>
      </c>
      <c r="E498" s="279">
        <v>45803</v>
      </c>
      <c r="F498" s="307">
        <f t="shared" si="8"/>
        <v>45803</v>
      </c>
      <c r="G498" s="193" t="s">
        <v>108</v>
      </c>
      <c r="H498" s="192" t="s">
        <v>6</v>
      </c>
      <c r="I498" s="194"/>
      <c r="J498" s="207"/>
      <c r="K498" s="202" t="s">
        <v>96</v>
      </c>
      <c r="L498" s="198" t="s">
        <v>111</v>
      </c>
      <c r="M498" s="209"/>
      <c r="N498" s="202" t="s">
        <v>138</v>
      </c>
      <c r="O498" s="204"/>
      <c r="P498" s="203"/>
      <c r="Q498" s="174" t="s">
        <v>3544</v>
      </c>
      <c r="R498" s="15"/>
      <c r="S498" s="1" t="str">
        <f>_xlfn.XLOOKUP(C498, Organizations!C501:C1449, Organizations!B501:B1449, "", 0)</f>
        <v>A</v>
      </c>
    </row>
    <row r="499" spans="2:19" ht="30.2" hidden="1" customHeight="1">
      <c r="B499" s="200" t="str">
        <f>IF(C499="", "NO PRIORITY", IF(_xlfn.XLOOKUP(C499, Organizations!C:C, Organizations!B:B, "")="", "NO PRIORITY", _xlfn.XLOOKUP(C499, Organizations!C:C, Organizations!B:B, "NO ORG NAME")))</f>
        <v>A</v>
      </c>
      <c r="C499" s="204" t="s">
        <v>57</v>
      </c>
      <c r="D499" s="201" t="s">
        <v>4158</v>
      </c>
      <c r="E499" s="279">
        <v>45803</v>
      </c>
      <c r="F499" s="307">
        <f t="shared" si="8"/>
        <v>45803</v>
      </c>
      <c r="G499" s="193" t="s">
        <v>108</v>
      </c>
      <c r="H499" s="192" t="s">
        <v>6</v>
      </c>
      <c r="I499" s="194"/>
      <c r="J499" s="207"/>
      <c r="K499" s="202" t="s">
        <v>96</v>
      </c>
      <c r="L499" s="198" t="s">
        <v>111</v>
      </c>
      <c r="M499" s="209"/>
      <c r="N499" s="202" t="s">
        <v>138</v>
      </c>
      <c r="O499" s="204"/>
      <c r="P499" s="203"/>
      <c r="Q499" s="174" t="s">
        <v>3544</v>
      </c>
      <c r="R499" s="15"/>
      <c r="S499" s="1" t="str">
        <f>_xlfn.XLOOKUP(C499, Organizations!C502:C1450, Organizations!B502:B1450, "", 0)</f>
        <v>A</v>
      </c>
    </row>
    <row r="500" spans="2:19" ht="30.2" hidden="1" customHeight="1">
      <c r="B500" s="200" t="str">
        <f>IF(C500="", "NO PRIORITY", IF(_xlfn.XLOOKUP(C500, Organizations!C:C, Organizations!B:B, "")="", "NO PRIORITY", _xlfn.XLOOKUP(C500, Organizations!C:C, Organizations!B:B, "NO ORG NAME")))</f>
        <v>A</v>
      </c>
      <c r="C500" s="204" t="s">
        <v>75</v>
      </c>
      <c r="D500" s="201" t="s">
        <v>4158</v>
      </c>
      <c r="E500" s="279">
        <v>45803</v>
      </c>
      <c r="F500" s="307">
        <f t="shared" si="8"/>
        <v>45803</v>
      </c>
      <c r="G500" s="193" t="s">
        <v>108</v>
      </c>
      <c r="H500" s="192" t="s">
        <v>6</v>
      </c>
      <c r="I500" s="194"/>
      <c r="J500" s="207"/>
      <c r="K500" s="202" t="s">
        <v>96</v>
      </c>
      <c r="L500" s="198" t="s">
        <v>111</v>
      </c>
      <c r="M500" s="209"/>
      <c r="N500" s="202" t="s">
        <v>138</v>
      </c>
      <c r="O500" s="204"/>
      <c r="P500" s="203"/>
      <c r="Q500" s="174" t="s">
        <v>3544</v>
      </c>
      <c r="R500" s="15"/>
      <c r="S500" s="1" t="str">
        <f>_xlfn.XLOOKUP(C500, Organizations!C503:C1451, Organizations!B503:B1451, "", 0)</f>
        <v>A</v>
      </c>
    </row>
    <row r="501" spans="2:19" ht="30.2" hidden="1" customHeight="1">
      <c r="B501" s="200" t="str">
        <f>IF(C501="", "NO PRIORITY", IF(_xlfn.XLOOKUP(C501, Organizations!C:C, Organizations!B:B, "")="", "NO PRIORITY", _xlfn.XLOOKUP(C501, Organizations!C:C, Organizations!B:B, "NO ORG NAME")))</f>
        <v>A</v>
      </c>
      <c r="C501" s="204" t="s">
        <v>81</v>
      </c>
      <c r="D501" s="201" t="s">
        <v>4158</v>
      </c>
      <c r="E501" s="279">
        <v>45803</v>
      </c>
      <c r="F501" s="307">
        <f t="shared" si="8"/>
        <v>45803</v>
      </c>
      <c r="G501" s="193" t="s">
        <v>108</v>
      </c>
      <c r="H501" s="192" t="s">
        <v>6</v>
      </c>
      <c r="I501" s="194"/>
      <c r="J501" s="207"/>
      <c r="K501" s="202" t="s">
        <v>96</v>
      </c>
      <c r="L501" s="198" t="s">
        <v>111</v>
      </c>
      <c r="M501" s="209"/>
      <c r="N501" s="202" t="s">
        <v>138</v>
      </c>
      <c r="O501" s="204"/>
      <c r="P501" s="203"/>
      <c r="Q501" s="174" t="s">
        <v>3544</v>
      </c>
      <c r="R501" s="15"/>
      <c r="S501" s="1" t="str">
        <f>_xlfn.XLOOKUP(C501, Organizations!C504:C1453, Organizations!B504:B1453, "", 0)</f>
        <v>A</v>
      </c>
    </row>
    <row r="502" spans="2:19" ht="30.2" hidden="1" customHeight="1">
      <c r="B502" s="200" t="str">
        <f>IF(C502="", "NO PRIORITY", IF(_xlfn.XLOOKUP(C502, Organizations!C:C, Organizations!B:B, "")="", "NO PRIORITY", _xlfn.XLOOKUP(C502, Organizations!C:C, Organizations!B:B, "NO ORG NAME")))</f>
        <v>A</v>
      </c>
      <c r="C502" s="204" t="s">
        <v>1474</v>
      </c>
      <c r="D502" s="201" t="s">
        <v>4159</v>
      </c>
      <c r="E502" s="279">
        <v>45806</v>
      </c>
      <c r="F502" s="307">
        <f t="shared" ref="F502:F516" si="9">IF(ISBLANK(E502),"",E502-WEEKDAY(E502)+2)</f>
        <v>45803</v>
      </c>
      <c r="G502" s="193" t="s">
        <v>108</v>
      </c>
      <c r="H502" s="192" t="s">
        <v>4</v>
      </c>
      <c r="I502" s="194"/>
      <c r="J502" s="207"/>
      <c r="K502" s="202" t="s">
        <v>4160</v>
      </c>
      <c r="L502" s="198" t="s">
        <v>3906</v>
      </c>
      <c r="M502" s="209"/>
      <c r="N502" s="202" t="s">
        <v>138</v>
      </c>
      <c r="O502" s="204"/>
      <c r="P502" s="203"/>
      <c r="Q502" s="174" t="s">
        <v>4161</v>
      </c>
      <c r="R502" s="15"/>
      <c r="S502" s="1" t="str">
        <f>_xlfn.XLOOKUP(C502, Organizations!C505:C1454, Organizations!B505:B1454, "", 0)</f>
        <v>A</v>
      </c>
    </row>
    <row r="503" spans="2:19" ht="30.2" hidden="1" customHeight="1">
      <c r="B503" s="200" t="str">
        <f>IF(C503="", "NO PRIORITY", IF(_xlfn.XLOOKUP(C503, Organizations!C:C, Organizations!B:B, "")="", "NO PRIORITY", _xlfn.XLOOKUP(C503, Organizations!C:C, Organizations!B:B, "NO ORG NAME")))</f>
        <v>NO PRIORITY</v>
      </c>
      <c r="C503" s="204" t="s">
        <v>2291</v>
      </c>
      <c r="D503" s="201"/>
      <c r="E503" s="279"/>
      <c r="F503" s="307" t="str">
        <f t="shared" si="9"/>
        <v/>
      </c>
      <c r="G503" s="193"/>
      <c r="H503" s="192" t="s">
        <v>6</v>
      </c>
      <c r="I503" s="194">
        <v>45824</v>
      </c>
      <c r="J503" s="207"/>
      <c r="K503" s="202" t="s">
        <v>3959</v>
      </c>
      <c r="L503" s="198" t="s">
        <v>4162</v>
      </c>
      <c r="M503" s="209"/>
      <c r="N503" s="202" t="s">
        <v>166</v>
      </c>
      <c r="O503" s="204"/>
      <c r="P503" s="203"/>
      <c r="Q503" s="174" t="s">
        <v>4163</v>
      </c>
      <c r="R503" s="15"/>
      <c r="S503" s="1" t="str">
        <f>_xlfn.XLOOKUP(C503, Organizations!C506:C1455, Organizations!B506:B1455, "", 0)</f>
        <v/>
      </c>
    </row>
    <row r="504" spans="2:19" ht="30.2" hidden="1" customHeight="1">
      <c r="B504" s="200" t="str">
        <f>IF(C504="", "NO PRIORITY", IF(_xlfn.XLOOKUP(C504, Organizations!C:C, Organizations!B:B, "")="", "NO PRIORITY", _xlfn.XLOOKUP(C504, Organizations!C:C, Organizations!B:B, "NO ORG NAME")))</f>
        <v>NO PRIORITY</v>
      </c>
      <c r="C504" s="204" t="s">
        <v>26</v>
      </c>
      <c r="D504" s="201"/>
      <c r="E504" s="279">
        <v>45805</v>
      </c>
      <c r="F504" s="307">
        <f t="shared" si="9"/>
        <v>45803</v>
      </c>
      <c r="G504" s="193" t="s">
        <v>108</v>
      </c>
      <c r="H504" s="192" t="s">
        <v>6</v>
      </c>
      <c r="I504" s="194">
        <v>45824</v>
      </c>
      <c r="J504" s="207"/>
      <c r="K504" s="202" t="s">
        <v>96</v>
      </c>
      <c r="L504" s="198"/>
      <c r="M504" s="209"/>
      <c r="N504" s="202" t="s">
        <v>166</v>
      </c>
      <c r="O504" s="204"/>
      <c r="P504" s="203"/>
      <c r="Q504" s="174" t="s">
        <v>4164</v>
      </c>
      <c r="R504" s="15"/>
      <c r="S504" s="1" t="str">
        <f>_xlfn.XLOOKUP(C504, Organizations!C507:C1456, Organizations!B507:B1456, "", 0)</f>
        <v/>
      </c>
    </row>
    <row r="505" spans="2:19" ht="30.2" hidden="1" customHeight="1">
      <c r="B505" s="200" t="str">
        <f>IF(C505="", "NO PRIORITY", IF(_xlfn.XLOOKUP(C505, Organizations!C:C, Organizations!B:B, "")="", "NO PRIORITY", _xlfn.XLOOKUP(C505, Organizations!C:C, Organizations!B:B, "NO ORG NAME")))</f>
        <v>NO PRIORITY</v>
      </c>
      <c r="C505" s="204" t="s">
        <v>49</v>
      </c>
      <c r="D505" s="201" t="s">
        <v>4165</v>
      </c>
      <c r="E505" s="279">
        <v>45805</v>
      </c>
      <c r="F505" s="307">
        <f t="shared" si="9"/>
        <v>45803</v>
      </c>
      <c r="G505" s="193" t="s">
        <v>108</v>
      </c>
      <c r="H505" s="192" t="s">
        <v>6</v>
      </c>
      <c r="I505" s="194">
        <v>45824</v>
      </c>
      <c r="J505" s="207"/>
      <c r="K505" s="202" t="s">
        <v>96</v>
      </c>
      <c r="L505" s="198"/>
      <c r="M505" s="209"/>
      <c r="N505" s="202" t="s">
        <v>166</v>
      </c>
      <c r="O505" s="204"/>
      <c r="P505" s="203"/>
      <c r="Q505" s="174" t="s">
        <v>4166</v>
      </c>
      <c r="R505" s="15"/>
      <c r="S505" s="1" t="str">
        <f>_xlfn.XLOOKUP(C505, Organizations!C508:C1457, Organizations!B508:B1457, "", 0)</f>
        <v/>
      </c>
    </row>
    <row r="506" spans="2:19" ht="30.2" hidden="1" customHeight="1">
      <c r="B506" s="200" t="str">
        <f>IF(C506="", "NO PRIORITY", IF(_xlfn.XLOOKUP(C506, Organizations!C:C, Organizations!B:B, "")="", "NO PRIORITY", _xlfn.XLOOKUP(C506, Organizations!C:C, Organizations!B:B, "NO ORG NAME")))</f>
        <v>NO PRIORITY</v>
      </c>
      <c r="C506" s="204" t="s">
        <v>2293</v>
      </c>
      <c r="D506" s="201" t="s">
        <v>3922</v>
      </c>
      <c r="E506" s="279">
        <v>45807</v>
      </c>
      <c r="F506" s="307">
        <f t="shared" si="9"/>
        <v>45803</v>
      </c>
      <c r="G506" s="193" t="s">
        <v>108</v>
      </c>
      <c r="H506" s="192" t="s">
        <v>109</v>
      </c>
      <c r="I506" s="194">
        <v>45824</v>
      </c>
      <c r="J506" s="207"/>
      <c r="K506" s="202" t="s">
        <v>96</v>
      </c>
      <c r="L506" s="198"/>
      <c r="M506" s="209"/>
      <c r="N506" s="202" t="s">
        <v>4167</v>
      </c>
      <c r="O506" s="204"/>
      <c r="P506" s="203"/>
      <c r="Q506" s="174" t="s">
        <v>4168</v>
      </c>
      <c r="R506" s="15"/>
      <c r="S506" s="1" t="str">
        <f>_xlfn.XLOOKUP(C506, Organizations!C509:C1458, Organizations!B509:B1458, "", 0)</f>
        <v/>
      </c>
    </row>
    <row r="507" spans="2:19" ht="30.2" hidden="1" customHeight="1">
      <c r="B507" s="200" t="str">
        <f>IF(C507="", "NO PRIORITY", IF(_xlfn.XLOOKUP(C507, Organizations!C:C, Organizations!B:B, "")="", "NO PRIORITY", _xlfn.XLOOKUP(C507, Organizations!C:C, Organizations!B:B, "NO ORG NAME")))</f>
        <v>NO PRIORITY</v>
      </c>
      <c r="C507" s="204" t="s">
        <v>90</v>
      </c>
      <c r="D507" s="201" t="s">
        <v>3922</v>
      </c>
      <c r="E507" s="279">
        <v>45806</v>
      </c>
      <c r="F507" s="307">
        <f t="shared" si="9"/>
        <v>45803</v>
      </c>
      <c r="G507" s="193" t="s">
        <v>108</v>
      </c>
      <c r="H507" s="192" t="s">
        <v>6</v>
      </c>
      <c r="I507" s="194">
        <v>45824</v>
      </c>
      <c r="J507" s="207"/>
      <c r="K507" s="202" t="s">
        <v>96</v>
      </c>
      <c r="L507" s="198"/>
      <c r="M507" s="209"/>
      <c r="N507" s="202" t="s">
        <v>166</v>
      </c>
      <c r="O507" s="204"/>
      <c r="P507" s="203"/>
      <c r="Q507" s="174"/>
      <c r="R507" s="15"/>
      <c r="S507" s="1" t="str">
        <f>_xlfn.XLOOKUP(C507, Organizations!C510:C1459, Organizations!B510:B1459, "", 0)</f>
        <v/>
      </c>
    </row>
    <row r="508" spans="2:19" ht="30.2" hidden="1" customHeight="1">
      <c r="B508" s="200" t="str">
        <f>IF(C508="", "NO PRIORITY", IF(_xlfn.XLOOKUP(C508, Organizations!C:C, Organizations!B:B, "")="", "NO PRIORITY", _xlfn.XLOOKUP(C508, Organizations!C:C, Organizations!B:B, "NO ORG NAME")))</f>
        <v>NO PRIORITY</v>
      </c>
      <c r="C508" s="204" t="s">
        <v>90</v>
      </c>
      <c r="D508" s="201" t="s">
        <v>4169</v>
      </c>
      <c r="E508" s="279">
        <v>45806</v>
      </c>
      <c r="F508" s="307">
        <f t="shared" si="9"/>
        <v>45803</v>
      </c>
      <c r="G508" s="193" t="s">
        <v>108</v>
      </c>
      <c r="H508" s="192" t="s">
        <v>6</v>
      </c>
      <c r="I508" s="194">
        <v>45824</v>
      </c>
      <c r="J508" s="207"/>
      <c r="K508" s="202" t="s">
        <v>4169</v>
      </c>
      <c r="L508" s="198"/>
      <c r="M508" s="209"/>
      <c r="N508" s="202" t="s">
        <v>166</v>
      </c>
      <c r="O508" s="204"/>
      <c r="P508" s="203"/>
      <c r="Q508" s="174"/>
      <c r="R508" s="15"/>
      <c r="S508" s="1" t="str">
        <f>_xlfn.XLOOKUP(C508, Organizations!C511:C1462, Organizations!B511:B1462, "", 0)</f>
        <v/>
      </c>
    </row>
    <row r="509" spans="2:19" ht="30.2" hidden="1" customHeight="1">
      <c r="B509" s="200" t="str">
        <f>IF(C509="", "NO PRIORITY", IF(_xlfn.XLOOKUP(C509, Organizations!C:C, Organizations!B:B, "")="", "NO PRIORITY", _xlfn.XLOOKUP(C509, Organizations!C:C, Organizations!B:B, "NO ORG NAME")))</f>
        <v>A</v>
      </c>
      <c r="C509" s="204" t="s">
        <v>1474</v>
      </c>
      <c r="D509" s="201" t="s">
        <v>4152</v>
      </c>
      <c r="E509" s="279">
        <v>45806</v>
      </c>
      <c r="F509" s="307">
        <f t="shared" si="9"/>
        <v>45803</v>
      </c>
      <c r="G509" s="193" t="s">
        <v>108</v>
      </c>
      <c r="H509" s="192" t="s">
        <v>4</v>
      </c>
      <c r="I509" s="194">
        <v>45901</v>
      </c>
      <c r="J509" s="207"/>
      <c r="K509" s="202" t="s">
        <v>4160</v>
      </c>
      <c r="L509" s="198" t="s">
        <v>3906</v>
      </c>
      <c r="M509" s="209"/>
      <c r="N509" s="202" t="s">
        <v>138</v>
      </c>
      <c r="O509" s="204"/>
      <c r="P509" s="203"/>
      <c r="Q509" s="174" t="s">
        <v>4170</v>
      </c>
      <c r="R509" s="15"/>
      <c r="S509" s="1" t="str">
        <f>_xlfn.XLOOKUP(C509, Organizations!C512:C1463, Organizations!B512:B1463, "", 0)</f>
        <v>A</v>
      </c>
    </row>
    <row r="510" spans="2:19" ht="30.2" hidden="1" customHeight="1">
      <c r="B510" s="200" t="str">
        <f>IF(C510="", "NO PRIORITY", IF(_xlfn.XLOOKUP(C510, Organizations!C:C, Organizations!B:B, "")="", "NO PRIORITY", _xlfn.XLOOKUP(C510, Organizations!C:C, Organizations!B:B, "NO ORG NAME")))</f>
        <v>A+</v>
      </c>
      <c r="C510" s="204" t="s">
        <v>1428</v>
      </c>
      <c r="D510" s="201" t="s">
        <v>3918</v>
      </c>
      <c r="E510" s="279">
        <v>45806</v>
      </c>
      <c r="F510" s="307">
        <f t="shared" si="9"/>
        <v>45803</v>
      </c>
      <c r="G510" s="193" t="s">
        <v>108</v>
      </c>
      <c r="H510" s="192" t="s">
        <v>4</v>
      </c>
      <c r="I510" s="194">
        <v>45901</v>
      </c>
      <c r="J510" s="207"/>
      <c r="K510" s="202" t="s">
        <v>3918</v>
      </c>
      <c r="L510" s="198" t="s">
        <v>3977</v>
      </c>
      <c r="M510" s="209"/>
      <c r="N510" s="202" t="s">
        <v>251</v>
      </c>
      <c r="O510" s="204"/>
      <c r="P510" s="203"/>
      <c r="Q510" s="174" t="s">
        <v>4171</v>
      </c>
      <c r="R510" s="15"/>
      <c r="S510" s="1" t="str">
        <f>_xlfn.XLOOKUP(C510, Organizations!C513:C1464, Organizations!B513:B1464, "", 0)</f>
        <v>A+</v>
      </c>
    </row>
    <row r="511" spans="2:19" ht="30.2" customHeight="1">
      <c r="B511" s="200" t="str">
        <f>IF(C511="", "NO PRIORITY", IF(_xlfn.XLOOKUP(C511, Organizations!C:C, Organizations!B:B, "")="", "NO PRIORITY", _xlfn.XLOOKUP(C511, Organizations!C:C, Organizations!B:B, "NO ORG NAME")))</f>
        <v>A</v>
      </c>
      <c r="C511" s="204" t="s">
        <v>1757</v>
      </c>
      <c r="D511" s="201" t="s">
        <v>3918</v>
      </c>
      <c r="E511" s="279">
        <v>45810</v>
      </c>
      <c r="F511" s="307">
        <f t="shared" si="9"/>
        <v>45810</v>
      </c>
      <c r="G511" s="193" t="s">
        <v>108</v>
      </c>
      <c r="H511" s="192" t="s">
        <v>4172</v>
      </c>
      <c r="I511" s="194"/>
      <c r="J511" s="207"/>
      <c r="K511" s="202" t="s">
        <v>3918</v>
      </c>
      <c r="L511" s="198"/>
      <c r="M511" s="209"/>
      <c r="N511" s="202" t="s">
        <v>141</v>
      </c>
      <c r="O511" s="204"/>
      <c r="P511" s="203"/>
      <c r="Q511" s="174" t="s">
        <v>4173</v>
      </c>
      <c r="R511" s="15"/>
      <c r="S511" s="1" t="str">
        <f>_xlfn.XLOOKUP(C511, Organizations!C514:C1465, Organizations!B514:B1465, "", 0)</f>
        <v>A</v>
      </c>
    </row>
    <row r="512" spans="2:19" ht="30.2" customHeight="1">
      <c r="B512" s="200" t="str">
        <f>IF(C512="", "NO PRIORITY", IF(_xlfn.XLOOKUP(C512, Organizations!C:C, Organizations!B:B, "")="", "NO PRIORITY", _xlfn.XLOOKUP(C512, Organizations!C:C, Organizations!B:B, "NO ORG NAME")))</f>
        <v>A</v>
      </c>
      <c r="C512" s="204" t="s">
        <v>2228</v>
      </c>
      <c r="D512" s="201" t="s">
        <v>3918</v>
      </c>
      <c r="E512" s="279">
        <v>45810</v>
      </c>
      <c r="F512" s="307">
        <f t="shared" si="9"/>
        <v>45810</v>
      </c>
      <c r="G512" s="193" t="s">
        <v>108</v>
      </c>
      <c r="H512" s="192" t="s">
        <v>4172</v>
      </c>
      <c r="I512" s="194"/>
      <c r="J512" s="207"/>
      <c r="K512" s="202" t="s">
        <v>3918</v>
      </c>
      <c r="L512" s="198"/>
      <c r="M512" s="209"/>
      <c r="N512" s="202" t="s">
        <v>141</v>
      </c>
      <c r="O512" s="204"/>
      <c r="P512" s="203"/>
      <c r="Q512" s="174" t="s">
        <v>4174</v>
      </c>
      <c r="R512" s="15"/>
      <c r="S512" s="1" t="str">
        <f>_xlfn.XLOOKUP(C512, Organizations!C515:C1466, Organizations!B515:B1466, "", 0)</f>
        <v/>
      </c>
    </row>
    <row r="513" spans="2:19" ht="30.2" customHeight="1">
      <c r="B513" s="200" t="str">
        <f>IF(C513="", "NO PRIORITY", IF(_xlfn.XLOOKUP(C513, Organizations!C:C, Organizations!B:B, "")="", "NO PRIORITY", _xlfn.XLOOKUP(C513, Organizations!C:C, Organizations!B:B, "NO ORG NAME")))</f>
        <v>A</v>
      </c>
      <c r="C513" s="204" t="s">
        <v>2229</v>
      </c>
      <c r="D513" s="201" t="s">
        <v>3918</v>
      </c>
      <c r="E513" s="279">
        <v>45811</v>
      </c>
      <c r="F513" s="307">
        <f t="shared" si="9"/>
        <v>45810</v>
      </c>
      <c r="G513" s="193" t="s">
        <v>108</v>
      </c>
      <c r="H513" s="192" t="s">
        <v>4172</v>
      </c>
      <c r="I513" s="194"/>
      <c r="J513" s="207"/>
      <c r="K513" s="202" t="s">
        <v>3918</v>
      </c>
      <c r="L513" s="198"/>
      <c r="M513" s="209"/>
      <c r="N513" s="202" t="s">
        <v>141</v>
      </c>
      <c r="O513" s="204"/>
      <c r="P513" s="203"/>
      <c r="Q513" s="174" t="s">
        <v>4175</v>
      </c>
      <c r="R513" s="15"/>
      <c r="S513" s="1" t="str">
        <f>_xlfn.XLOOKUP(C513, Organizations!C516:C1467, Organizations!B516:B1467, "", 0)</f>
        <v/>
      </c>
    </row>
    <row r="514" spans="2:19" ht="30.2" customHeight="1">
      <c r="B514" s="200" t="str">
        <f>IF(C514="", "NO PRIORITY", IF(_xlfn.XLOOKUP(C514, Organizations!C:C, Organizations!B:B, "")="", "NO PRIORITY", _xlfn.XLOOKUP(C514, Organizations!C:C, Organizations!B:B, "NO ORG NAME")))</f>
        <v>A</v>
      </c>
      <c r="C514" s="204" t="s">
        <v>2230</v>
      </c>
      <c r="D514" s="201" t="s">
        <v>3918</v>
      </c>
      <c r="E514" s="279">
        <v>45810</v>
      </c>
      <c r="F514" s="307">
        <f t="shared" si="9"/>
        <v>45810</v>
      </c>
      <c r="G514" s="193" t="s">
        <v>108</v>
      </c>
      <c r="H514" s="192" t="s">
        <v>4172</v>
      </c>
      <c r="I514" s="194"/>
      <c r="J514" s="207"/>
      <c r="K514" s="202" t="s">
        <v>3918</v>
      </c>
      <c r="L514" s="198"/>
      <c r="M514" s="209"/>
      <c r="N514" s="202" t="s">
        <v>141</v>
      </c>
      <c r="O514" s="204"/>
      <c r="P514" s="203"/>
      <c r="Q514" s="174" t="s">
        <v>4176</v>
      </c>
      <c r="R514" s="15"/>
      <c r="S514" s="1" t="str">
        <f>_xlfn.XLOOKUP(C514, Organizations!C516:C1468, Organizations!B516:B1468, "", 0)</f>
        <v/>
      </c>
    </row>
    <row r="515" spans="2:19" ht="30.2" customHeight="1">
      <c r="B515" s="200" t="str">
        <f>IF(C515="", "NO PRIORITY", IF(_xlfn.XLOOKUP(C515, Organizations!C:C, Organizations!B:B, "")="", "NO PRIORITY", _xlfn.XLOOKUP(C515, Organizations!C:C, Organizations!B:B, "NO ORG NAME")))</f>
        <v>A</v>
      </c>
      <c r="C515" s="204" t="s">
        <v>2232</v>
      </c>
      <c r="D515" s="201" t="s">
        <v>3918</v>
      </c>
      <c r="E515" s="279">
        <v>45810</v>
      </c>
      <c r="F515" s="307">
        <f t="shared" si="9"/>
        <v>45810</v>
      </c>
      <c r="G515" s="193" t="s">
        <v>108</v>
      </c>
      <c r="H515" s="192" t="s">
        <v>4172</v>
      </c>
      <c r="I515" s="194"/>
      <c r="J515" s="207"/>
      <c r="K515" s="202" t="s">
        <v>3918</v>
      </c>
      <c r="L515" s="198"/>
      <c r="M515" s="209"/>
      <c r="N515" s="202" t="s">
        <v>141</v>
      </c>
      <c r="O515" s="204"/>
      <c r="P515" s="203"/>
      <c r="Q515" s="174" t="s">
        <v>4177</v>
      </c>
      <c r="R515" s="15"/>
      <c r="S515" s="1" t="str">
        <f>_xlfn.XLOOKUP(C515, Organizations!C517:C1469, Organizations!B517:B1469, "", 0)</f>
        <v/>
      </c>
    </row>
    <row r="516" spans="2:19" ht="30.2" customHeight="1">
      <c r="B516" s="200" t="str">
        <f>IF(C516="", "NO PRIORITY", IF(_xlfn.XLOOKUP(C516, Organizations!C:C, Organizations!B:B, "")="", "NO PRIORITY", _xlfn.XLOOKUP(C516, Organizations!C:C, Organizations!B:B, "NO ORG NAME")))</f>
        <v>A</v>
      </c>
      <c r="C516" s="204" t="s">
        <v>2233</v>
      </c>
      <c r="D516" s="201" t="s">
        <v>3918</v>
      </c>
      <c r="E516" s="279">
        <v>45810</v>
      </c>
      <c r="F516" s="307">
        <f t="shared" si="9"/>
        <v>45810</v>
      </c>
      <c r="G516" s="193" t="s">
        <v>108</v>
      </c>
      <c r="H516" s="192" t="s">
        <v>4172</v>
      </c>
      <c r="I516" s="194"/>
      <c r="J516" s="207"/>
      <c r="K516" s="202" t="s">
        <v>3918</v>
      </c>
      <c r="L516" s="198"/>
      <c r="M516" s="209"/>
      <c r="N516" s="202" t="s">
        <v>141</v>
      </c>
      <c r="O516" s="204"/>
      <c r="P516" s="203"/>
      <c r="Q516" s="174" t="s">
        <v>4178</v>
      </c>
      <c r="R516" s="15"/>
      <c r="S516" s="1" t="str">
        <f>_xlfn.XLOOKUP(C516, Organizations!C518:C1470, Organizations!B518:B1470, "", 0)</f>
        <v/>
      </c>
    </row>
    <row r="517" spans="2:19" ht="30.2" customHeight="1">
      <c r="B517" s="200" t="str">
        <f>IF(C517="", "NO PRIORITY", IF(_xlfn.XLOOKUP(C517, Organizations!C:C, Organizations!B:B, "")="", "NO PRIORITY", _xlfn.XLOOKUP(C517, Organizations!C:C, Organizations!B:B, "NO ORG NAME")))</f>
        <v>A</v>
      </c>
      <c r="C517" s="204" t="s">
        <v>2234</v>
      </c>
      <c r="D517" s="201" t="s">
        <v>3918</v>
      </c>
      <c r="E517" s="279">
        <v>45810</v>
      </c>
      <c r="F517" s="307">
        <f t="shared" ref="F517:F580" si="10">IF(ISBLANK(E517),"",E517-WEEKDAY(E517)+2)</f>
        <v>45810</v>
      </c>
      <c r="G517" s="193" t="s">
        <v>108</v>
      </c>
      <c r="H517" s="192" t="s">
        <v>4172</v>
      </c>
      <c r="I517" s="194"/>
      <c r="J517" s="207"/>
      <c r="K517" s="202" t="s">
        <v>3918</v>
      </c>
      <c r="L517" s="198"/>
      <c r="M517" s="209"/>
      <c r="N517" s="202" t="s">
        <v>141</v>
      </c>
      <c r="O517" s="204"/>
      <c r="P517" s="203"/>
      <c r="Q517" s="174" t="s">
        <v>4179</v>
      </c>
      <c r="R517" s="15"/>
      <c r="S517" s="1" t="str">
        <f>_xlfn.XLOOKUP(C517, Organizations!C519:C1471, Organizations!B519:B1471, "", 0)</f>
        <v/>
      </c>
    </row>
    <row r="518" spans="2:19" ht="30.2" customHeight="1">
      <c r="B518" s="200" t="str">
        <f>IF(C518="", "NO PRIORITY", IF(_xlfn.XLOOKUP(C518, Organizations!C:C, Organizations!B:B, "")="", "NO PRIORITY", _xlfn.XLOOKUP(C518, Organizations!C:C, Organizations!B:B, "NO ORG NAME")))</f>
        <v>NO PRIORITY</v>
      </c>
      <c r="C518" s="204" t="s">
        <v>4180</v>
      </c>
      <c r="D518" s="201" t="s">
        <v>3918</v>
      </c>
      <c r="E518" s="279">
        <v>45810</v>
      </c>
      <c r="F518" s="307">
        <f t="shared" si="10"/>
        <v>45810</v>
      </c>
      <c r="G518" s="193" t="s">
        <v>108</v>
      </c>
      <c r="H518" s="192" t="s">
        <v>4172</v>
      </c>
      <c r="I518" s="194"/>
      <c r="J518" s="207"/>
      <c r="K518" s="202" t="s">
        <v>3918</v>
      </c>
      <c r="L518" s="198"/>
      <c r="M518" s="209"/>
      <c r="N518" s="202" t="s">
        <v>141</v>
      </c>
      <c r="O518" s="204"/>
      <c r="P518" s="203"/>
      <c r="Q518" s="174" t="s">
        <v>4181</v>
      </c>
      <c r="R518" s="15"/>
      <c r="S518" s="1" t="str">
        <f>_xlfn.XLOOKUP(C518, Organizations!C520:C1472, Organizations!B520:B1472, "", 0)</f>
        <v/>
      </c>
    </row>
    <row r="519" spans="2:19" ht="30.2" customHeight="1">
      <c r="B519" s="200" t="str">
        <f>IF(C519="", "NO PRIORITY", IF(_xlfn.XLOOKUP(C519, Organizations!C:C, Organizations!B:B, "")="", "NO PRIORITY", _xlfn.XLOOKUP(C519, Organizations!C:C, Organizations!B:B, "NO ORG NAME")))</f>
        <v>A</v>
      </c>
      <c r="C519" s="204" t="s">
        <v>2239</v>
      </c>
      <c r="D519" s="201" t="s">
        <v>3918</v>
      </c>
      <c r="E519" s="279">
        <v>45810</v>
      </c>
      <c r="F519" s="307">
        <f t="shared" si="10"/>
        <v>45810</v>
      </c>
      <c r="G519" s="193" t="s">
        <v>108</v>
      </c>
      <c r="H519" s="192" t="s">
        <v>4172</v>
      </c>
      <c r="I519" s="194"/>
      <c r="J519" s="207"/>
      <c r="K519" s="202" t="s">
        <v>3918</v>
      </c>
      <c r="L519" s="198"/>
      <c r="M519" s="209"/>
      <c r="N519" s="202" t="s">
        <v>141</v>
      </c>
      <c r="O519" s="204"/>
      <c r="P519" s="203"/>
      <c r="Q519" s="174" t="s">
        <v>4182</v>
      </c>
      <c r="R519" s="15"/>
      <c r="S519" s="1" t="str">
        <f>_xlfn.XLOOKUP(C519, Organizations!C521:C1473, Organizations!B521:B1473, "", 0)</f>
        <v/>
      </c>
    </row>
    <row r="520" spans="2:19" ht="30.2" customHeight="1">
      <c r="B520" s="200" t="str">
        <f>IF(C520="", "NO PRIORITY", IF(_xlfn.XLOOKUP(C520, Organizations!C:C, Organizations!B:B, "")="", "NO PRIORITY", _xlfn.XLOOKUP(C520, Organizations!C:C, Organizations!B:B, "NO ORG NAME")))</f>
        <v>A</v>
      </c>
      <c r="C520" s="204" t="s">
        <v>2240</v>
      </c>
      <c r="D520" s="201" t="s">
        <v>3918</v>
      </c>
      <c r="E520" s="279">
        <v>45810</v>
      </c>
      <c r="F520" s="307">
        <f t="shared" si="10"/>
        <v>45810</v>
      </c>
      <c r="G520" s="193" t="s">
        <v>108</v>
      </c>
      <c r="H520" s="192" t="s">
        <v>4172</v>
      </c>
      <c r="I520" s="194"/>
      <c r="J520" s="207"/>
      <c r="K520" s="202" t="s">
        <v>3918</v>
      </c>
      <c r="L520" s="198"/>
      <c r="M520" s="209"/>
      <c r="N520" s="202" t="s">
        <v>141</v>
      </c>
      <c r="O520" s="204"/>
      <c r="P520" s="203"/>
      <c r="Q520" s="174" t="s">
        <v>4183</v>
      </c>
      <c r="R520" s="15"/>
      <c r="S520" s="1" t="str">
        <f>_xlfn.XLOOKUP(C520, Organizations!C522:C1474, Organizations!B522:B1474, "", 0)</f>
        <v/>
      </c>
    </row>
    <row r="521" spans="2:19" ht="30.2" customHeight="1">
      <c r="B521" s="200" t="str">
        <f>IF(C521="", "NO PRIORITY", IF(_xlfn.XLOOKUP(C521, Organizations!C:C, Organizations!B:B, "")="", "NO PRIORITY", _xlfn.XLOOKUP(C521, Organizations!C:C, Organizations!B:B, "NO ORG NAME")))</f>
        <v>A</v>
      </c>
      <c r="C521" s="204" t="s">
        <v>2241</v>
      </c>
      <c r="D521" s="201" t="s">
        <v>3918</v>
      </c>
      <c r="E521" s="279">
        <v>45810</v>
      </c>
      <c r="F521" s="307">
        <f t="shared" si="10"/>
        <v>45810</v>
      </c>
      <c r="G521" s="193" t="s">
        <v>108</v>
      </c>
      <c r="H521" s="192" t="s">
        <v>4172</v>
      </c>
      <c r="I521" s="194"/>
      <c r="J521" s="207"/>
      <c r="K521" s="202" t="s">
        <v>3918</v>
      </c>
      <c r="L521" s="198"/>
      <c r="M521" s="209"/>
      <c r="N521" s="202" t="s">
        <v>141</v>
      </c>
      <c r="O521" s="204"/>
      <c r="P521" s="203"/>
      <c r="Q521" s="174" t="s">
        <v>4184</v>
      </c>
      <c r="R521" s="15"/>
      <c r="S521" s="1" t="str">
        <f>_xlfn.XLOOKUP(C521, Organizations!C523:C1475, Organizations!B523:B1475, "", 0)</f>
        <v/>
      </c>
    </row>
    <row r="522" spans="2:19" ht="30.2" customHeight="1">
      <c r="B522" s="200" t="str">
        <f>IF(C522="", "NO PRIORITY", IF(_xlfn.XLOOKUP(C522, Organizations!C:C, Organizations!B:B, "")="", "NO PRIORITY", _xlfn.XLOOKUP(C522, Organizations!C:C, Organizations!B:B, "NO ORG NAME")))</f>
        <v>A</v>
      </c>
      <c r="C522" s="204" t="s">
        <v>2245</v>
      </c>
      <c r="D522" s="201" t="s">
        <v>4185</v>
      </c>
      <c r="E522" s="279">
        <v>45810</v>
      </c>
      <c r="F522" s="307">
        <f t="shared" si="10"/>
        <v>45810</v>
      </c>
      <c r="G522" s="193" t="s">
        <v>108</v>
      </c>
      <c r="H522" s="192" t="s">
        <v>4172</v>
      </c>
      <c r="I522" s="194"/>
      <c r="J522" s="207"/>
      <c r="K522" s="202" t="s">
        <v>3918</v>
      </c>
      <c r="L522" s="198"/>
      <c r="M522" s="209"/>
      <c r="N522" s="202" t="s">
        <v>141</v>
      </c>
      <c r="O522" s="204"/>
      <c r="P522" s="203"/>
      <c r="Q522" s="174" t="s">
        <v>4186</v>
      </c>
      <c r="R522" s="15"/>
      <c r="S522" s="1" t="str">
        <f>_xlfn.XLOOKUP(C522, Organizations!C524:C1496, Organizations!B524:B1496, "", 0)</f>
        <v>A</v>
      </c>
    </row>
    <row r="523" spans="2:19" ht="30.2" customHeight="1">
      <c r="B523" s="200" t="str">
        <f>IF(C523="", "NO PRIORITY", IF(_xlfn.XLOOKUP(C523, Organizations!C:C, Organizations!B:B, "")="", "NO PRIORITY", _xlfn.XLOOKUP(C523, Organizations!C:C, Organizations!B:B, "NO ORG NAME")))</f>
        <v>A</v>
      </c>
      <c r="C523" s="204" t="s">
        <v>2246</v>
      </c>
      <c r="D523" s="201" t="s">
        <v>4185</v>
      </c>
      <c r="E523" s="279">
        <v>45810</v>
      </c>
      <c r="F523" s="307">
        <f t="shared" si="10"/>
        <v>45810</v>
      </c>
      <c r="G523" s="193" t="s">
        <v>108</v>
      </c>
      <c r="H523" s="192" t="s">
        <v>4172</v>
      </c>
      <c r="I523" s="194"/>
      <c r="J523" s="207"/>
      <c r="K523" s="202" t="s">
        <v>3918</v>
      </c>
      <c r="L523" s="198"/>
      <c r="M523" s="209"/>
      <c r="N523" s="202" t="s">
        <v>141</v>
      </c>
      <c r="O523" s="204"/>
      <c r="P523" s="203"/>
      <c r="Q523" s="174" t="s">
        <v>4187</v>
      </c>
      <c r="R523" s="15"/>
      <c r="S523" s="1" t="str">
        <f>_xlfn.XLOOKUP(C523, Organizations!C525:C1497, Organizations!B525:B1497, "", 0)</f>
        <v>A</v>
      </c>
    </row>
    <row r="524" spans="2:19" ht="30.2" customHeight="1">
      <c r="B524" s="200" t="str">
        <f>IF(C524="", "NO PRIORITY", IF(_xlfn.XLOOKUP(C524, Organizations!C:C, Organizations!B:B, "")="", "NO PRIORITY", _xlfn.XLOOKUP(C524, Organizations!C:C, Organizations!B:B, "NO ORG NAME")))</f>
        <v>A</v>
      </c>
      <c r="C524" s="204" t="s">
        <v>2247</v>
      </c>
      <c r="D524" s="201" t="s">
        <v>4185</v>
      </c>
      <c r="E524" s="279">
        <v>45810</v>
      </c>
      <c r="F524" s="307">
        <f t="shared" si="10"/>
        <v>45810</v>
      </c>
      <c r="G524" s="193" t="s">
        <v>108</v>
      </c>
      <c r="H524" s="192" t="s">
        <v>4172</v>
      </c>
      <c r="I524" s="194"/>
      <c r="J524" s="207"/>
      <c r="K524" s="202" t="s">
        <v>3918</v>
      </c>
      <c r="L524" s="198"/>
      <c r="M524" s="209"/>
      <c r="N524" s="202" t="s">
        <v>141</v>
      </c>
      <c r="O524" s="204"/>
      <c r="P524" s="203"/>
      <c r="Q524" s="174" t="s">
        <v>4188</v>
      </c>
      <c r="R524" s="15"/>
      <c r="S524" s="1" t="str">
        <f>_xlfn.XLOOKUP(C524, Organizations!C526:C1498, Organizations!B526:B1498, "", 0)</f>
        <v>A</v>
      </c>
    </row>
    <row r="525" spans="2:19" ht="30.2" customHeight="1">
      <c r="B525" s="200" t="str">
        <f>IF(C525="", "NO PRIORITY", IF(_xlfn.XLOOKUP(C525, Organizations!C:C, Organizations!B:B, "")="", "NO PRIORITY", _xlfn.XLOOKUP(C525, Organizations!C:C, Organizations!B:B, "NO ORG NAME")))</f>
        <v>A</v>
      </c>
      <c r="C525" s="204" t="s">
        <v>2248</v>
      </c>
      <c r="D525" s="201" t="s">
        <v>4185</v>
      </c>
      <c r="E525" s="279">
        <v>45810</v>
      </c>
      <c r="F525" s="307">
        <f t="shared" si="10"/>
        <v>45810</v>
      </c>
      <c r="G525" s="193" t="s">
        <v>108</v>
      </c>
      <c r="H525" s="192" t="s">
        <v>4172</v>
      </c>
      <c r="I525" s="194"/>
      <c r="J525" s="207"/>
      <c r="K525" s="202" t="s">
        <v>3918</v>
      </c>
      <c r="L525" s="198"/>
      <c r="M525" s="209"/>
      <c r="N525" s="202" t="s">
        <v>141</v>
      </c>
      <c r="O525" s="204"/>
      <c r="P525" s="203"/>
      <c r="Q525" s="174" t="s">
        <v>4189</v>
      </c>
      <c r="R525" s="15"/>
      <c r="S525" s="1" t="str">
        <f>_xlfn.XLOOKUP(C525, Organizations!C527:C1499, Organizations!B527:B1499, "", 0)</f>
        <v>A</v>
      </c>
    </row>
    <row r="526" spans="2:19" ht="30.2" customHeight="1">
      <c r="B526" s="200" t="str">
        <f>IF(C526="", "NO PRIORITY", IF(_xlfn.XLOOKUP(C526, Organizations!C:C, Organizations!B:B, "")="", "NO PRIORITY", _xlfn.XLOOKUP(C526, Organizations!C:C, Organizations!B:B, "NO ORG NAME")))</f>
        <v>B</v>
      </c>
      <c r="C526" s="204" t="s">
        <v>1068</v>
      </c>
      <c r="D526" s="201" t="s">
        <v>4185</v>
      </c>
      <c r="E526" s="279">
        <v>45810</v>
      </c>
      <c r="F526" s="307">
        <f t="shared" si="10"/>
        <v>45810</v>
      </c>
      <c r="G526" s="193" t="s">
        <v>108</v>
      </c>
      <c r="H526" s="192" t="s">
        <v>4172</v>
      </c>
      <c r="I526" s="194"/>
      <c r="J526" s="207"/>
      <c r="K526" s="202" t="s">
        <v>3918</v>
      </c>
      <c r="L526" s="198"/>
      <c r="M526" s="209"/>
      <c r="N526" s="202" t="s">
        <v>141</v>
      </c>
      <c r="O526" s="204"/>
      <c r="P526" s="203"/>
      <c r="Q526" s="174" t="s">
        <v>4190</v>
      </c>
      <c r="R526" s="15"/>
      <c r="S526" s="1" t="str">
        <f>_xlfn.XLOOKUP(C526, Organizations!C528:C1500, Organizations!B528:B1500, "", 0)</f>
        <v>B</v>
      </c>
    </row>
    <row r="527" spans="2:19" ht="30.2" customHeight="1">
      <c r="B527" s="200" t="str">
        <f>IF(C527="", "NO PRIORITY", IF(_xlfn.XLOOKUP(C527, Organizations!C:C, Organizations!B:B, "")="", "NO PRIORITY", _xlfn.XLOOKUP(C527, Organizations!C:C, Organizations!B:B, "NO ORG NAME")))</f>
        <v>NO PRIORITY</v>
      </c>
      <c r="C527" s="204" t="s">
        <v>4191</v>
      </c>
      <c r="D527" s="201" t="s">
        <v>3918</v>
      </c>
      <c r="E527" s="279">
        <v>45810</v>
      </c>
      <c r="F527" s="307">
        <f t="shared" si="10"/>
        <v>45810</v>
      </c>
      <c r="G527" s="193" t="s">
        <v>108</v>
      </c>
      <c r="H527" s="192" t="s">
        <v>4172</v>
      </c>
      <c r="I527" s="194"/>
      <c r="J527" s="207"/>
      <c r="K527" s="202" t="s">
        <v>3918</v>
      </c>
      <c r="L527" s="198"/>
      <c r="M527" s="209"/>
      <c r="N527" s="202" t="s">
        <v>141</v>
      </c>
      <c r="O527" s="204"/>
      <c r="P527" s="203"/>
      <c r="Q527" s="174" t="s">
        <v>4192</v>
      </c>
      <c r="R527" s="15"/>
      <c r="S527" s="1" t="str">
        <f>_xlfn.XLOOKUP(C527, Organizations!C529:C1501, Organizations!B529:B1501, "", 0)</f>
        <v/>
      </c>
    </row>
    <row r="528" spans="2:19" ht="30.2" customHeight="1">
      <c r="B528" s="200" t="str">
        <f>IF(C528="", "NO PRIORITY", IF(_xlfn.XLOOKUP(C528, Organizations!C:C, Organizations!B:B, "")="", "NO PRIORITY", _xlfn.XLOOKUP(C528, Organizations!C:C, Organizations!B:B, "NO ORG NAME")))</f>
        <v>NO PRIORITY</v>
      </c>
      <c r="C528" s="204" t="s">
        <v>4193</v>
      </c>
      <c r="D528" s="201" t="s">
        <v>3918</v>
      </c>
      <c r="E528" s="279">
        <v>45810</v>
      </c>
      <c r="F528" s="307">
        <f t="shared" si="10"/>
        <v>45810</v>
      </c>
      <c r="G528" s="193" t="s">
        <v>108</v>
      </c>
      <c r="H528" s="192" t="s">
        <v>4172</v>
      </c>
      <c r="I528" s="194"/>
      <c r="J528" s="207"/>
      <c r="K528" s="202" t="s">
        <v>3918</v>
      </c>
      <c r="L528" s="198"/>
      <c r="M528" s="209"/>
      <c r="N528" s="202" t="s">
        <v>141</v>
      </c>
      <c r="O528" s="204"/>
      <c r="P528" s="203"/>
      <c r="Q528" s="174" t="s">
        <v>4194</v>
      </c>
      <c r="R528" s="15"/>
      <c r="S528" s="1" t="str">
        <f>_xlfn.XLOOKUP(C528, Organizations!C531:C1502, Organizations!B531:B1502, "", 0)</f>
        <v/>
      </c>
    </row>
    <row r="529" spans="1:19" ht="30.2" customHeight="1">
      <c r="B529" s="200" t="str">
        <f>IF(C529="", "NO PRIORITY", IF(_xlfn.XLOOKUP(C529, Organizations!C:C, Organizations!B:B, "")="", "NO PRIORITY", _xlfn.XLOOKUP(C529, Organizations!C:C, Organizations!B:B, "NO ORG NAME")))</f>
        <v>NO PRIORITY</v>
      </c>
      <c r="C529" s="204" t="s">
        <v>4195</v>
      </c>
      <c r="D529" s="201" t="s">
        <v>3918</v>
      </c>
      <c r="E529" s="279">
        <v>45810</v>
      </c>
      <c r="F529" s="307">
        <f t="shared" si="10"/>
        <v>45810</v>
      </c>
      <c r="G529" s="193" t="s">
        <v>108</v>
      </c>
      <c r="H529" s="192" t="s">
        <v>4172</v>
      </c>
      <c r="I529" s="194"/>
      <c r="J529" s="207"/>
      <c r="K529" s="202" t="s">
        <v>3918</v>
      </c>
      <c r="L529" s="198"/>
      <c r="M529" s="209"/>
      <c r="N529" s="202" t="s">
        <v>141</v>
      </c>
      <c r="O529" s="204"/>
      <c r="P529" s="203"/>
      <c r="Q529" s="174" t="s">
        <v>4196</v>
      </c>
      <c r="R529" s="15"/>
      <c r="S529" s="1" t="str">
        <f>_xlfn.XLOOKUP(C529, Organizations!C532:C1503, Organizations!B532:B1503, "", 0)</f>
        <v/>
      </c>
    </row>
    <row r="530" spans="1:19" ht="30.2" customHeight="1">
      <c r="B530" s="200" t="str">
        <f>IF(C530="", "NO PRIORITY", IF(_xlfn.XLOOKUP(C530, Organizations!C:C, Organizations!B:B, "")="", "NO PRIORITY", _xlfn.XLOOKUP(C530, Organizations!C:C, Organizations!B:B, "NO ORG NAME")))</f>
        <v>A</v>
      </c>
      <c r="C530" s="204" t="s">
        <v>1086</v>
      </c>
      <c r="D530" s="201" t="s">
        <v>3918</v>
      </c>
      <c r="E530" s="279">
        <v>45810</v>
      </c>
      <c r="F530" s="307">
        <f t="shared" si="10"/>
        <v>45810</v>
      </c>
      <c r="G530" s="193" t="s">
        <v>108</v>
      </c>
      <c r="H530" s="192" t="s">
        <v>4172</v>
      </c>
      <c r="I530" s="194"/>
      <c r="J530" s="207"/>
      <c r="K530" s="202" t="s">
        <v>3918</v>
      </c>
      <c r="L530" s="198"/>
      <c r="M530" s="209"/>
      <c r="N530" s="202" t="s">
        <v>141</v>
      </c>
      <c r="O530" s="204"/>
      <c r="P530" s="203"/>
      <c r="Q530" s="174" t="s">
        <v>4197</v>
      </c>
      <c r="R530" s="15"/>
      <c r="S530" s="1" t="str">
        <f>_xlfn.XLOOKUP(C530, Organizations!C533:C1504, Organizations!B533:B1504, "", 0)</f>
        <v>A</v>
      </c>
    </row>
    <row r="531" spans="1:19" ht="30.2" customHeight="1">
      <c r="B531" s="200" t="str">
        <f>IF(C531="", "NO PRIORITY", IF(_xlfn.XLOOKUP(C531, Organizations!C:C, Organizations!B:B, "")="", "NO PRIORITY", _xlfn.XLOOKUP(C531, Organizations!C:C, Organizations!B:B, "NO ORG NAME")))</f>
        <v>NO PRIORITY</v>
      </c>
      <c r="C531" s="204" t="s">
        <v>4198</v>
      </c>
      <c r="D531" s="201" t="s">
        <v>4199</v>
      </c>
      <c r="E531" s="279">
        <v>45810</v>
      </c>
      <c r="F531" s="307">
        <f t="shared" si="10"/>
        <v>45810</v>
      </c>
      <c r="G531" s="193" t="s">
        <v>108</v>
      </c>
      <c r="H531" s="192" t="s">
        <v>4172</v>
      </c>
      <c r="I531" s="194"/>
      <c r="J531" s="207"/>
      <c r="K531" s="202" t="s">
        <v>3918</v>
      </c>
      <c r="L531" s="198"/>
      <c r="M531" s="209"/>
      <c r="N531" s="202" t="s">
        <v>141</v>
      </c>
      <c r="O531" s="204"/>
      <c r="P531" s="203"/>
      <c r="Q531" s="174" t="s">
        <v>4200</v>
      </c>
      <c r="R531" s="15"/>
      <c r="S531" s="1" t="str">
        <f>_xlfn.XLOOKUP(C531, Organizations!C534:C1505, Organizations!B534:B1505, "", 0)</f>
        <v/>
      </c>
    </row>
    <row r="532" spans="1:19" ht="30.2" customHeight="1">
      <c r="B532" s="200" t="str">
        <f>IF(C532="", "NO PRIORITY", IF(_xlfn.XLOOKUP(C532, Organizations!C:C, Organizations!B:B, "")="", "NO PRIORITY", _xlfn.XLOOKUP(C532, Organizations!C:C, Organizations!B:B, "NO ORG NAME")))</f>
        <v>A</v>
      </c>
      <c r="C532" s="204" t="s">
        <v>1762</v>
      </c>
      <c r="D532" s="201" t="s">
        <v>3918</v>
      </c>
      <c r="E532" s="279">
        <v>45810</v>
      </c>
      <c r="F532" s="307">
        <f t="shared" si="10"/>
        <v>45810</v>
      </c>
      <c r="G532" s="193" t="s">
        <v>108</v>
      </c>
      <c r="H532" s="192" t="s">
        <v>4172</v>
      </c>
      <c r="I532" s="194"/>
      <c r="J532" s="207"/>
      <c r="K532" s="202" t="s">
        <v>3918</v>
      </c>
      <c r="L532" s="198"/>
      <c r="M532" s="209"/>
      <c r="N532" s="202" t="s">
        <v>141</v>
      </c>
      <c r="O532" s="204"/>
      <c r="P532" s="203"/>
      <c r="Q532" s="174" t="s">
        <v>4201</v>
      </c>
      <c r="R532" s="15"/>
      <c r="S532" s="1" t="str">
        <f>_xlfn.XLOOKUP(C532, Organizations!C535:C1506, Organizations!B535:B1506, "", 0)</f>
        <v>A</v>
      </c>
    </row>
    <row r="533" spans="1:19" ht="30.2" customHeight="1">
      <c r="B533" s="200" t="str">
        <f>IF(C533="", "NO PRIORITY", IF(_xlfn.XLOOKUP(C533, Organizations!C:C, Organizations!B:B, "")="", "NO PRIORITY", _xlfn.XLOOKUP(C533, Organizations!C:C, Organizations!B:B, "NO ORG NAME")))</f>
        <v>NO PRIORITY</v>
      </c>
      <c r="C533" s="204" t="s">
        <v>4202</v>
      </c>
      <c r="D533" s="201" t="s">
        <v>3918</v>
      </c>
      <c r="E533" s="279">
        <v>45810</v>
      </c>
      <c r="F533" s="307">
        <f t="shared" si="10"/>
        <v>45810</v>
      </c>
      <c r="G533" s="193" t="s">
        <v>108</v>
      </c>
      <c r="H533" s="192" t="s">
        <v>4172</v>
      </c>
      <c r="I533" s="194"/>
      <c r="J533" s="207"/>
      <c r="K533" s="202" t="s">
        <v>3918</v>
      </c>
      <c r="L533" s="198"/>
      <c r="M533" s="209"/>
      <c r="N533" s="202" t="s">
        <v>141</v>
      </c>
      <c r="O533" s="204"/>
      <c r="P533" s="203"/>
      <c r="Q533" s="174" t="s">
        <v>4203</v>
      </c>
      <c r="R533" s="15"/>
      <c r="S533" s="1" t="str">
        <f>_xlfn.XLOOKUP(C533, Organizations!C536:C1507, Organizations!B536:B1507, "", 0)</f>
        <v/>
      </c>
    </row>
    <row r="534" spans="1:19" ht="30.2" customHeight="1">
      <c r="A534" s="23" t="s">
        <v>4204</v>
      </c>
      <c r="B534" s="200" t="str">
        <f>IF(C534="", "NO PRIORITY", IF(_xlfn.XLOOKUP(C534, Organizations!C:C, Organizations!B:B, "")="", "NO PRIORITY", _xlfn.XLOOKUP(C534, Organizations!C:C, Organizations!B:B, "NO ORG NAME")))</f>
        <v>NO PRIORITY</v>
      </c>
      <c r="C534" s="204" t="s">
        <v>4205</v>
      </c>
      <c r="D534" s="201" t="s">
        <v>3918</v>
      </c>
      <c r="E534" s="279">
        <v>45810</v>
      </c>
      <c r="F534" s="307">
        <f t="shared" si="10"/>
        <v>45810</v>
      </c>
      <c r="G534" s="193" t="s">
        <v>108</v>
      </c>
      <c r="H534" s="192" t="s">
        <v>4172</v>
      </c>
      <c r="I534" s="194"/>
      <c r="J534" s="207"/>
      <c r="K534" s="202" t="s">
        <v>3918</v>
      </c>
      <c r="L534" s="198"/>
      <c r="M534" s="209"/>
      <c r="N534" s="202" t="s">
        <v>141</v>
      </c>
      <c r="O534" s="204"/>
      <c r="P534" s="203"/>
      <c r="Q534" s="174" t="s">
        <v>4204</v>
      </c>
      <c r="R534" s="15"/>
      <c r="S534" s="1" t="str">
        <f>_xlfn.XLOOKUP(C534, Organizations!C537:C1508, Organizations!B537:B1508, "", 0)</f>
        <v/>
      </c>
    </row>
    <row r="535" spans="1:19" ht="30.2" customHeight="1">
      <c r="B535" s="200" t="str">
        <f>IF(C535="", "NO PRIORITY", IF(_xlfn.XLOOKUP(C535, Organizations!C:C, Organizations!B:B, "")="", "NO PRIORITY", _xlfn.XLOOKUP(C535, Organizations!C:C, Organizations!B:B, "NO ORG NAME")))</f>
        <v>B</v>
      </c>
      <c r="C535" s="204" t="s">
        <v>982</v>
      </c>
      <c r="D535" s="201" t="s">
        <v>3918</v>
      </c>
      <c r="E535" s="279">
        <v>45810</v>
      </c>
      <c r="F535" s="307">
        <f t="shared" si="10"/>
        <v>45810</v>
      </c>
      <c r="G535" s="193" t="s">
        <v>108</v>
      </c>
      <c r="H535" s="192" t="s">
        <v>4172</v>
      </c>
      <c r="I535" s="194"/>
      <c r="J535" s="207"/>
      <c r="K535" s="202" t="s">
        <v>3918</v>
      </c>
      <c r="L535" s="198"/>
      <c r="M535" s="209"/>
      <c r="N535" s="202" t="s">
        <v>141</v>
      </c>
      <c r="O535" s="204"/>
      <c r="P535" s="203"/>
      <c r="Q535" s="174" t="s">
        <v>4206</v>
      </c>
      <c r="R535" s="15"/>
      <c r="S535" s="1" t="str">
        <f>_xlfn.XLOOKUP(C535, Organizations!C538:C1509, Organizations!B538:B1509, "", 0)</f>
        <v>B</v>
      </c>
    </row>
    <row r="536" spans="1:19" ht="30.2" customHeight="1">
      <c r="B536" s="200" t="str">
        <f>IF(C536="", "NO PRIORITY", IF(_xlfn.XLOOKUP(C536, Organizations!C:C, Organizations!B:B, "")="", "NO PRIORITY", _xlfn.XLOOKUP(C536, Organizations!C:C, Organizations!B:B, "NO ORG NAME")))</f>
        <v>A</v>
      </c>
      <c r="C536" s="204" t="s">
        <v>2192</v>
      </c>
      <c r="D536" s="201" t="s">
        <v>3918</v>
      </c>
      <c r="E536" s="279">
        <v>45810</v>
      </c>
      <c r="F536" s="307">
        <f t="shared" si="10"/>
        <v>45810</v>
      </c>
      <c r="G536" s="193" t="s">
        <v>108</v>
      </c>
      <c r="H536" s="192" t="s">
        <v>4172</v>
      </c>
      <c r="I536" s="194"/>
      <c r="J536" s="207"/>
      <c r="K536" s="202" t="s">
        <v>3918</v>
      </c>
      <c r="L536" s="198"/>
      <c r="M536" s="209"/>
      <c r="N536" s="202" t="s">
        <v>141</v>
      </c>
      <c r="O536" s="204"/>
      <c r="P536" s="203"/>
      <c r="Q536" s="174" t="s">
        <v>4207</v>
      </c>
      <c r="R536" s="15"/>
      <c r="S536" s="1" t="str">
        <f>_xlfn.XLOOKUP(C536, Organizations!C539:C1510, Organizations!B539:B1510, "", 0)</f>
        <v>A</v>
      </c>
    </row>
    <row r="537" spans="1:19" ht="30.2" customHeight="1">
      <c r="B537" s="200" t="str">
        <f>IF(C537="", "NO PRIORITY", IF(_xlfn.XLOOKUP(C537, Organizations!C:C, Organizations!B:B, "")="", "NO PRIORITY", _xlfn.XLOOKUP(C537, Organizations!C:C, Organizations!B:B, "NO ORG NAME")))</f>
        <v>A</v>
      </c>
      <c r="C537" s="204" t="s">
        <v>2261</v>
      </c>
      <c r="D537" s="201" t="s">
        <v>3918</v>
      </c>
      <c r="E537" s="279">
        <v>45810</v>
      </c>
      <c r="F537" s="307">
        <f t="shared" si="10"/>
        <v>45810</v>
      </c>
      <c r="G537" s="193" t="s">
        <v>108</v>
      </c>
      <c r="H537" s="192" t="s">
        <v>4172</v>
      </c>
      <c r="I537" s="194"/>
      <c r="J537" s="207"/>
      <c r="K537" s="202" t="s">
        <v>3918</v>
      </c>
      <c r="L537" s="198"/>
      <c r="M537" s="209"/>
      <c r="N537" s="202" t="s">
        <v>141</v>
      </c>
      <c r="O537" s="204"/>
      <c r="P537" s="203"/>
      <c r="Q537" s="174" t="s">
        <v>4208</v>
      </c>
      <c r="R537" s="15"/>
      <c r="S537" s="1" t="str">
        <f>_xlfn.XLOOKUP(C537, Organizations!C539:C1511, Organizations!B539:B1511, "", 0)</f>
        <v>A</v>
      </c>
    </row>
    <row r="538" spans="1:19" ht="30.2" customHeight="1">
      <c r="B538" s="200" t="str">
        <f>IF(C538="", "NO PRIORITY", IF(_xlfn.XLOOKUP(C538, Organizations!C:C, Organizations!B:B, "")="", "NO PRIORITY", _xlfn.XLOOKUP(C538, Organizations!C:C, Organizations!B:B, "NO ORG NAME")))</f>
        <v>NO PRIORITY</v>
      </c>
      <c r="C538" s="204" t="s">
        <v>4209</v>
      </c>
      <c r="D538" s="201" t="s">
        <v>3918</v>
      </c>
      <c r="E538" s="279">
        <v>45810</v>
      </c>
      <c r="F538" s="307">
        <f t="shared" si="10"/>
        <v>45810</v>
      </c>
      <c r="G538" s="193" t="s">
        <v>108</v>
      </c>
      <c r="H538" s="192" t="s">
        <v>4172</v>
      </c>
      <c r="I538" s="194"/>
      <c r="J538" s="207"/>
      <c r="K538" s="202" t="s">
        <v>3918</v>
      </c>
      <c r="L538" s="198"/>
      <c r="M538" s="209"/>
      <c r="N538" s="202" t="s">
        <v>141</v>
      </c>
      <c r="O538" s="204"/>
      <c r="P538" s="203"/>
      <c r="Q538" s="174"/>
      <c r="R538" s="15"/>
      <c r="S538" s="1" t="str">
        <f>_xlfn.XLOOKUP(C538, Organizations!C540:C1512, Organizations!B540:B1512, "", 0)</f>
        <v/>
      </c>
    </row>
    <row r="539" spans="1:19" ht="30.2" customHeight="1">
      <c r="B539" s="200" t="str">
        <f>IF(C539="", "NO PRIORITY", IF(_xlfn.XLOOKUP(C539, Organizations!C:C, Organizations!B:B, "")="", "NO PRIORITY", _xlfn.XLOOKUP(C539, Organizations!C:C, Organizations!B:B, "NO ORG NAME")))</f>
        <v>A</v>
      </c>
      <c r="C539" s="204" t="s">
        <v>2175</v>
      </c>
      <c r="D539" s="201" t="s">
        <v>3918</v>
      </c>
      <c r="E539" s="279">
        <v>45810</v>
      </c>
      <c r="F539" s="307">
        <f t="shared" si="10"/>
        <v>45810</v>
      </c>
      <c r="G539" s="193" t="s">
        <v>108</v>
      </c>
      <c r="H539" s="192" t="s">
        <v>4172</v>
      </c>
      <c r="I539" s="194"/>
      <c r="J539" s="207"/>
      <c r="K539" s="202" t="s">
        <v>3918</v>
      </c>
      <c r="L539" s="198"/>
      <c r="M539" s="209"/>
      <c r="N539" s="202" t="s">
        <v>141</v>
      </c>
      <c r="O539" s="204"/>
      <c r="P539" s="203"/>
      <c r="Q539" s="174"/>
      <c r="R539" s="15"/>
      <c r="S539" s="1" t="str">
        <f>_xlfn.XLOOKUP(C539, Organizations!C541:C1513, Organizations!B541:B1513, "", 0)</f>
        <v>A</v>
      </c>
    </row>
    <row r="540" spans="1:19" ht="30.2" customHeight="1">
      <c r="B540" s="200" t="str">
        <f>IF(C540="", "NO PRIORITY", IF(_xlfn.XLOOKUP(C540, Organizations!C:C, Organizations!B:B, "")="", "NO PRIORITY", _xlfn.XLOOKUP(C540, Organizations!C:C, Organizations!B:B, "NO ORG NAME")))</f>
        <v>NO PRIORITY</v>
      </c>
      <c r="C540" s="204" t="s">
        <v>4210</v>
      </c>
      <c r="D540" s="201" t="s">
        <v>3918</v>
      </c>
      <c r="E540" s="279">
        <v>45810</v>
      </c>
      <c r="F540" s="307">
        <f t="shared" si="10"/>
        <v>45810</v>
      </c>
      <c r="G540" s="193" t="s">
        <v>108</v>
      </c>
      <c r="H540" s="192" t="s">
        <v>4172</v>
      </c>
      <c r="I540" s="194"/>
      <c r="J540" s="207"/>
      <c r="K540" s="202" t="s">
        <v>3918</v>
      </c>
      <c r="L540" s="198"/>
      <c r="M540" s="209"/>
      <c r="N540" s="202" t="s">
        <v>141</v>
      </c>
      <c r="O540" s="204"/>
      <c r="P540" s="203"/>
      <c r="Q540" s="174"/>
      <c r="R540" s="15"/>
      <c r="S540" s="1" t="str">
        <f>_xlfn.XLOOKUP(C540, Organizations!C542:C1514, Organizations!B542:B1514, "", 0)</f>
        <v/>
      </c>
    </row>
    <row r="541" spans="1:19" ht="30.2" customHeight="1">
      <c r="B541" s="200" t="str">
        <f>IF(C541="", "NO PRIORITY", IF(_xlfn.XLOOKUP(C541, Organizations!C:C, Organizations!B:B, "")="", "NO PRIORITY", _xlfn.XLOOKUP(C541, Organizations!C:C, Organizations!B:B, "NO ORG NAME")))</f>
        <v>NO PRIORITY</v>
      </c>
      <c r="C541" s="204" t="s">
        <v>4211</v>
      </c>
      <c r="D541" s="201" t="s">
        <v>3918</v>
      </c>
      <c r="E541" s="279">
        <v>45810</v>
      </c>
      <c r="F541" s="307">
        <f t="shared" si="10"/>
        <v>45810</v>
      </c>
      <c r="G541" s="193" t="s">
        <v>108</v>
      </c>
      <c r="H541" s="192" t="s">
        <v>4172</v>
      </c>
      <c r="I541" s="194"/>
      <c r="J541" s="207"/>
      <c r="K541" s="202" t="s">
        <v>3918</v>
      </c>
      <c r="L541" s="198"/>
      <c r="M541" s="209"/>
      <c r="N541" s="202" t="s">
        <v>141</v>
      </c>
      <c r="O541" s="204"/>
      <c r="P541" s="203"/>
      <c r="Q541" s="174"/>
      <c r="R541" s="15"/>
      <c r="S541" s="1" t="str">
        <f>_xlfn.XLOOKUP(C541, Organizations!C543:C1515, Organizations!B543:B1515, "", 0)</f>
        <v/>
      </c>
    </row>
    <row r="542" spans="1:19" ht="30.2" customHeight="1">
      <c r="B542" s="200" t="str">
        <f>IF(C542="", "NO PRIORITY", IF(_xlfn.XLOOKUP(C542, Organizations!C:C, Organizations!B:B, "")="", "NO PRIORITY", _xlfn.XLOOKUP(C542, Organizations!C:C, Organizations!B:B, "NO ORG NAME")))</f>
        <v>C</v>
      </c>
      <c r="C542" s="204" t="s">
        <v>959</v>
      </c>
      <c r="D542" s="201" t="s">
        <v>3918</v>
      </c>
      <c r="E542" s="279">
        <v>45810</v>
      </c>
      <c r="F542" s="307">
        <f t="shared" si="10"/>
        <v>45810</v>
      </c>
      <c r="G542" s="193" t="s">
        <v>108</v>
      </c>
      <c r="H542" s="192" t="s">
        <v>4172</v>
      </c>
      <c r="I542" s="194"/>
      <c r="J542" s="207"/>
      <c r="K542" s="202" t="s">
        <v>3918</v>
      </c>
      <c r="L542" s="198"/>
      <c r="M542" s="209"/>
      <c r="N542" s="202" t="s">
        <v>141</v>
      </c>
      <c r="O542" s="204"/>
      <c r="P542" s="203"/>
      <c r="Q542" s="174"/>
      <c r="R542" s="15"/>
      <c r="S542" s="1" t="str">
        <f>_xlfn.XLOOKUP(C542, Organizations!C543:C1516, Organizations!B543:B1516, "", 0)</f>
        <v/>
      </c>
    </row>
    <row r="543" spans="1:19" ht="30.2" customHeight="1">
      <c r="B543" s="200" t="str">
        <f>IF(C543="", "NO PRIORITY", IF(_xlfn.XLOOKUP(C543, Organizations!C:C, Organizations!B:B, "")="", "NO PRIORITY", _xlfn.XLOOKUP(C543, Organizations!C:C, Organizations!B:B, "NO ORG NAME")))</f>
        <v>NO PRIORITY</v>
      </c>
      <c r="C543" s="204" t="s">
        <v>4212</v>
      </c>
      <c r="D543" s="201" t="s">
        <v>3918</v>
      </c>
      <c r="E543" s="279">
        <v>45811</v>
      </c>
      <c r="F543" s="307">
        <f t="shared" si="10"/>
        <v>45810</v>
      </c>
      <c r="G543" s="193" t="s">
        <v>108</v>
      </c>
      <c r="H543" s="192" t="s">
        <v>4172</v>
      </c>
      <c r="I543" s="194"/>
      <c r="J543" s="207"/>
      <c r="K543" s="202" t="s">
        <v>3918</v>
      </c>
      <c r="L543" s="198"/>
      <c r="M543" s="209"/>
      <c r="N543" s="202" t="s">
        <v>141</v>
      </c>
      <c r="O543" s="204"/>
      <c r="P543" s="203"/>
      <c r="Q543" s="174"/>
      <c r="R543" s="15"/>
      <c r="S543" s="1" t="str">
        <f>_xlfn.XLOOKUP(C543, Organizations!C543:C1517, Organizations!B543:B1517, "", 0)</f>
        <v/>
      </c>
    </row>
    <row r="544" spans="1:19" ht="30.2" customHeight="1">
      <c r="B544" s="200" t="str">
        <f>IF(C544="", "NO PRIORITY", IF(_xlfn.XLOOKUP(C544, Organizations!C:C, Organizations!B:B, "")="", "NO PRIORITY", _xlfn.XLOOKUP(C544, Organizations!C:C, Organizations!B:B, "NO ORG NAME")))</f>
        <v>NO PRIORITY</v>
      </c>
      <c r="C544" s="204" t="s">
        <v>4213</v>
      </c>
      <c r="D544" s="201" t="s">
        <v>3918</v>
      </c>
      <c r="E544" s="279">
        <v>45810</v>
      </c>
      <c r="F544" s="307">
        <f t="shared" si="10"/>
        <v>45810</v>
      </c>
      <c r="G544" s="193" t="s">
        <v>108</v>
      </c>
      <c r="H544" s="192" t="s">
        <v>4172</v>
      </c>
      <c r="I544" s="194"/>
      <c r="J544" s="207"/>
      <c r="K544" s="202" t="s">
        <v>3918</v>
      </c>
      <c r="L544" s="198"/>
      <c r="M544" s="209"/>
      <c r="N544" s="202" t="s">
        <v>141</v>
      </c>
      <c r="O544" s="204"/>
      <c r="P544" s="203"/>
      <c r="Q544" s="174"/>
      <c r="R544" s="15"/>
      <c r="S544" s="1" t="str">
        <f>_xlfn.XLOOKUP(C544, Organizations!C543:C1518, Organizations!B543:B1518, "", 0)</f>
        <v/>
      </c>
    </row>
    <row r="545" spans="2:19" ht="30.2" customHeight="1">
      <c r="B545" s="200" t="str">
        <f>IF(C545="", "NO PRIORITY", IF(_xlfn.XLOOKUP(C545, Organizations!C:C, Organizations!B:B, "")="", "NO PRIORITY", _xlfn.XLOOKUP(C545, Organizations!C:C, Organizations!B:B, "NO ORG NAME")))</f>
        <v>NO PRIORITY</v>
      </c>
      <c r="C545" s="204" t="s">
        <v>4214</v>
      </c>
      <c r="D545" s="201" t="s">
        <v>3918</v>
      </c>
      <c r="E545" s="279">
        <v>45810</v>
      </c>
      <c r="F545" s="307">
        <f t="shared" si="10"/>
        <v>45810</v>
      </c>
      <c r="G545" s="193" t="s">
        <v>108</v>
      </c>
      <c r="H545" s="192" t="s">
        <v>4172</v>
      </c>
      <c r="I545" s="194"/>
      <c r="J545" s="207"/>
      <c r="K545" s="202" t="s">
        <v>3918</v>
      </c>
      <c r="L545" s="198"/>
      <c r="M545" s="209"/>
      <c r="N545" s="202" t="s">
        <v>141</v>
      </c>
      <c r="O545" s="204"/>
      <c r="P545" s="203"/>
      <c r="Q545" s="174"/>
      <c r="R545" s="15"/>
      <c r="S545" s="1" t="str">
        <f>_xlfn.XLOOKUP(C545, Organizations!C543:C1519, Organizations!B543:B1519, "", 0)</f>
        <v/>
      </c>
    </row>
    <row r="546" spans="2:19" ht="30.2" customHeight="1">
      <c r="B546" s="200" t="str">
        <f>IF(C546="", "NO PRIORITY", IF(_xlfn.XLOOKUP(C546, Organizations!C:C, Organizations!B:B, "")="", "NO PRIORITY", _xlfn.XLOOKUP(C546, Organizations!C:C, Organizations!B:B, "NO ORG NAME")))</f>
        <v>NO PRIORITY</v>
      </c>
      <c r="C546" s="204" t="s">
        <v>4215</v>
      </c>
      <c r="D546" s="201" t="s">
        <v>3918</v>
      </c>
      <c r="E546" s="279">
        <v>45810</v>
      </c>
      <c r="F546" s="307">
        <f t="shared" si="10"/>
        <v>45810</v>
      </c>
      <c r="G546" s="193" t="s">
        <v>108</v>
      </c>
      <c r="H546" s="192" t="s">
        <v>4172</v>
      </c>
      <c r="I546" s="194"/>
      <c r="J546" s="207"/>
      <c r="K546" s="202" t="s">
        <v>3918</v>
      </c>
      <c r="L546" s="198"/>
      <c r="M546" s="209"/>
      <c r="N546" s="202" t="s">
        <v>141</v>
      </c>
      <c r="O546" s="204"/>
      <c r="P546" s="203"/>
      <c r="Q546" s="174"/>
      <c r="R546" s="15"/>
      <c r="S546" s="1" t="str">
        <f>_xlfn.XLOOKUP(C546, Organizations!C544:C1520, Organizations!B544:B1520, "", 0)</f>
        <v/>
      </c>
    </row>
    <row r="547" spans="2:19" ht="30.2" customHeight="1">
      <c r="B547" s="200" t="str">
        <f>IF(C547="", "NO PRIORITY", IF(_xlfn.XLOOKUP(C547, Organizations!C:C, Organizations!B:B, "")="", "NO PRIORITY", _xlfn.XLOOKUP(C547, Organizations!C:C, Organizations!B:B, "NO ORG NAME")))</f>
        <v>NO PRIORITY</v>
      </c>
      <c r="C547" s="204" t="s">
        <v>4216</v>
      </c>
      <c r="D547" s="201" t="s">
        <v>3918</v>
      </c>
      <c r="E547" s="279">
        <v>45810</v>
      </c>
      <c r="F547" s="307">
        <f t="shared" si="10"/>
        <v>45810</v>
      </c>
      <c r="G547" s="193" t="s">
        <v>108</v>
      </c>
      <c r="H547" s="192" t="s">
        <v>4172</v>
      </c>
      <c r="I547" s="194"/>
      <c r="J547" s="207"/>
      <c r="K547" s="202" t="s">
        <v>3918</v>
      </c>
      <c r="L547" s="198"/>
      <c r="M547" s="209"/>
      <c r="N547" s="202" t="s">
        <v>141</v>
      </c>
      <c r="O547" s="204"/>
      <c r="P547" s="203"/>
      <c r="Q547" s="174"/>
      <c r="R547" s="15"/>
      <c r="S547" s="1" t="str">
        <f>_xlfn.XLOOKUP(C547, Organizations!C545:C1521, Organizations!B545:B1521, "", 0)</f>
        <v/>
      </c>
    </row>
    <row r="548" spans="2:19" ht="30.2" customHeight="1">
      <c r="B548" s="200" t="str">
        <f>IF(C548="", "NO PRIORITY", IF(_xlfn.XLOOKUP(C548, Organizations!C:C, Organizations!B:B, "")="", "NO PRIORITY", _xlfn.XLOOKUP(C548, Organizations!C:C, Organizations!B:B, "NO ORG NAME")))</f>
        <v>NO PRIORITY</v>
      </c>
      <c r="C548" s="204" t="s">
        <v>4217</v>
      </c>
      <c r="D548" s="201" t="s">
        <v>3918</v>
      </c>
      <c r="E548" s="279">
        <v>45810</v>
      </c>
      <c r="F548" s="307">
        <f t="shared" si="10"/>
        <v>45810</v>
      </c>
      <c r="G548" s="193" t="s">
        <v>108</v>
      </c>
      <c r="H548" s="192" t="s">
        <v>4172</v>
      </c>
      <c r="I548" s="194"/>
      <c r="J548" s="207"/>
      <c r="K548" s="202" t="s">
        <v>3918</v>
      </c>
      <c r="L548" s="198"/>
      <c r="M548" s="209"/>
      <c r="N548" s="202" t="s">
        <v>141</v>
      </c>
      <c r="O548" s="204"/>
      <c r="P548" s="203"/>
      <c r="Q548" s="174"/>
      <c r="R548" s="15"/>
      <c r="S548" s="1" t="str">
        <f>_xlfn.XLOOKUP(C548, Organizations!C546:C1522, Organizations!B546:B1522, "", 0)</f>
        <v/>
      </c>
    </row>
    <row r="549" spans="2:19" ht="30.2" customHeight="1">
      <c r="B549" s="200" t="str">
        <f>IF(C549="", "NO PRIORITY", IF(_xlfn.XLOOKUP(C549, Organizations!C:C, Organizations!B:B, "")="", "NO PRIORITY", _xlfn.XLOOKUP(C549, Organizations!C:C, Organizations!B:B, "NO ORG NAME")))</f>
        <v>NO PRIORITY</v>
      </c>
      <c r="C549" s="204" t="s">
        <v>4218</v>
      </c>
      <c r="D549" s="201" t="s">
        <v>3918</v>
      </c>
      <c r="E549" s="279">
        <v>45810</v>
      </c>
      <c r="F549" s="307">
        <f t="shared" si="10"/>
        <v>45810</v>
      </c>
      <c r="G549" s="193" t="s">
        <v>108</v>
      </c>
      <c r="H549" s="192" t="s">
        <v>4172</v>
      </c>
      <c r="I549" s="194"/>
      <c r="J549" s="207"/>
      <c r="K549" s="202" t="s">
        <v>3918</v>
      </c>
      <c r="L549" s="198"/>
      <c r="M549" s="209"/>
      <c r="N549" s="202" t="s">
        <v>141</v>
      </c>
      <c r="O549" s="204"/>
      <c r="P549" s="203"/>
      <c r="Q549" s="174"/>
      <c r="R549" s="15"/>
      <c r="S549" s="1" t="str">
        <f>_xlfn.XLOOKUP(C549, Organizations!C547:C1523, Organizations!B547:B1523, "", 0)</f>
        <v/>
      </c>
    </row>
    <row r="550" spans="2:19" ht="30.2" customHeight="1">
      <c r="B550" s="200" t="str">
        <f>IF(C550="", "NO PRIORITY", IF(_xlfn.XLOOKUP(C550, Organizations!C:C, Organizations!B:B, "")="", "NO PRIORITY", _xlfn.XLOOKUP(C550, Organizations!C:C, Organizations!B:B, "NO ORG NAME")))</f>
        <v>NO PRIORITY</v>
      </c>
      <c r="C550" s="204" t="s">
        <v>4219</v>
      </c>
      <c r="D550" s="201" t="s">
        <v>3918</v>
      </c>
      <c r="E550" s="279">
        <v>45810</v>
      </c>
      <c r="F550" s="307">
        <f t="shared" si="10"/>
        <v>45810</v>
      </c>
      <c r="G550" s="193" t="s">
        <v>108</v>
      </c>
      <c r="H550" s="192" t="s">
        <v>4172</v>
      </c>
      <c r="I550" s="194"/>
      <c r="J550" s="207"/>
      <c r="K550" s="202" t="s">
        <v>3918</v>
      </c>
      <c r="L550" s="198"/>
      <c r="M550" s="209"/>
      <c r="N550" s="202" t="s">
        <v>141</v>
      </c>
      <c r="O550" s="204"/>
      <c r="P550" s="203"/>
      <c r="Q550" s="174"/>
      <c r="R550" s="15"/>
      <c r="S550" s="1" t="str">
        <f>_xlfn.XLOOKUP(C550, Organizations!C548:C1524, Organizations!B548:B1524, "", 0)</f>
        <v/>
      </c>
    </row>
    <row r="551" spans="2:19" ht="30.2" customHeight="1">
      <c r="B551" s="200" t="str">
        <f>IF(C551="", "NO PRIORITY", IF(_xlfn.XLOOKUP(C551, Organizations!C:C, Organizations!B:B, "")="", "NO PRIORITY", _xlfn.XLOOKUP(C551, Organizations!C:C, Organizations!B:B, "NO ORG NAME")))</f>
        <v>NO PRIORITY</v>
      </c>
      <c r="C551" s="204" t="s">
        <v>4220</v>
      </c>
      <c r="D551" s="201" t="s">
        <v>3918</v>
      </c>
      <c r="E551" s="279">
        <v>45810</v>
      </c>
      <c r="F551" s="307">
        <f t="shared" si="10"/>
        <v>45810</v>
      </c>
      <c r="G551" s="193" t="s">
        <v>108</v>
      </c>
      <c r="H551" s="192" t="s">
        <v>4172</v>
      </c>
      <c r="I551" s="194"/>
      <c r="J551" s="207"/>
      <c r="K551" s="202" t="s">
        <v>3918</v>
      </c>
      <c r="L551" s="198"/>
      <c r="M551" s="209"/>
      <c r="N551" s="202" t="s">
        <v>141</v>
      </c>
      <c r="O551" s="204"/>
      <c r="P551" s="203"/>
      <c r="Q551" s="174"/>
      <c r="R551" s="15"/>
      <c r="S551" s="1" t="str">
        <f>_xlfn.XLOOKUP(C551, Organizations!C549:C1525, Organizations!B549:B1525, "", 0)</f>
        <v/>
      </c>
    </row>
    <row r="552" spans="2:19" ht="30.2" customHeight="1">
      <c r="B552" s="200" t="str">
        <f>IF(C552="", "NO PRIORITY", IF(_xlfn.XLOOKUP(C552, Organizations!C:C, Organizations!B:B, "")="", "NO PRIORITY", _xlfn.XLOOKUP(C552, Organizations!C:C, Organizations!B:B, "NO ORG NAME")))</f>
        <v>NO PRIORITY</v>
      </c>
      <c r="C552" s="204" t="s">
        <v>4221</v>
      </c>
      <c r="D552" s="201" t="s">
        <v>3918</v>
      </c>
      <c r="E552" s="279">
        <v>45810</v>
      </c>
      <c r="F552" s="307">
        <f t="shared" si="10"/>
        <v>45810</v>
      </c>
      <c r="G552" s="193" t="s">
        <v>108</v>
      </c>
      <c r="H552" s="192" t="s">
        <v>4172</v>
      </c>
      <c r="I552" s="194"/>
      <c r="J552" s="207"/>
      <c r="K552" s="202" t="s">
        <v>3918</v>
      </c>
      <c r="L552" s="198"/>
      <c r="M552" s="209"/>
      <c r="N552" s="202" t="s">
        <v>141</v>
      </c>
      <c r="O552" s="204"/>
      <c r="P552" s="203"/>
      <c r="Q552" s="174"/>
      <c r="R552" s="15"/>
      <c r="S552" s="1" t="str">
        <f>_xlfn.XLOOKUP(C552, Organizations!C550:C1526, Organizations!B550:B1526, "", 0)</f>
        <v/>
      </c>
    </row>
    <row r="553" spans="2:19" ht="30.2" customHeight="1">
      <c r="B553" s="200" t="str">
        <f>IF(C553="", "NO PRIORITY", IF(_xlfn.XLOOKUP(C553, Organizations!C:C, Organizations!B:B, "")="", "NO PRIORITY", _xlfn.XLOOKUP(C553, Organizations!C:C, Organizations!B:B, "NO ORG NAME")))</f>
        <v>NO PRIORITY</v>
      </c>
      <c r="C553" s="204" t="s">
        <v>4222</v>
      </c>
      <c r="D553" s="201" t="s">
        <v>3918</v>
      </c>
      <c r="E553" s="279">
        <v>45810</v>
      </c>
      <c r="F553" s="307">
        <f t="shared" si="10"/>
        <v>45810</v>
      </c>
      <c r="G553" s="193" t="s">
        <v>108</v>
      </c>
      <c r="H553" s="192" t="s">
        <v>4172</v>
      </c>
      <c r="I553" s="194"/>
      <c r="J553" s="207"/>
      <c r="K553" s="202" t="s">
        <v>3918</v>
      </c>
      <c r="L553" s="198"/>
      <c r="M553" s="209"/>
      <c r="N553" s="202" t="s">
        <v>141</v>
      </c>
      <c r="O553" s="204"/>
      <c r="P553" s="203"/>
      <c r="Q553" s="174"/>
      <c r="R553" s="15"/>
      <c r="S553" s="1" t="str">
        <f>_xlfn.XLOOKUP(C553, Organizations!C551:C1527, Organizations!B551:B1527, "", 0)</f>
        <v/>
      </c>
    </row>
    <row r="554" spans="2:19" ht="30.2" customHeight="1">
      <c r="B554" s="200" t="str">
        <f>IF(C554="", "NO PRIORITY", IF(_xlfn.XLOOKUP(C554, Organizations!C:C, Organizations!B:B, "")="", "NO PRIORITY", _xlfn.XLOOKUP(C554, Organizations!C:C, Organizations!B:B, "NO ORG NAME")))</f>
        <v>NO PRIORITY</v>
      </c>
      <c r="C554" s="204" t="s">
        <v>4223</v>
      </c>
      <c r="D554" s="201" t="s">
        <v>3918</v>
      </c>
      <c r="E554" s="279">
        <v>45810</v>
      </c>
      <c r="F554" s="307">
        <f t="shared" si="10"/>
        <v>45810</v>
      </c>
      <c r="G554" s="193" t="s">
        <v>108</v>
      </c>
      <c r="H554" s="192" t="s">
        <v>4172</v>
      </c>
      <c r="I554" s="194"/>
      <c r="J554" s="207"/>
      <c r="K554" s="202" t="s">
        <v>3918</v>
      </c>
      <c r="L554" s="198"/>
      <c r="M554" s="209"/>
      <c r="N554" s="202" t="s">
        <v>141</v>
      </c>
      <c r="O554" s="204"/>
      <c r="P554" s="203"/>
      <c r="Q554" s="174"/>
      <c r="R554" s="15"/>
      <c r="S554" s="1" t="str">
        <f>_xlfn.XLOOKUP(C554, Organizations!C552:C1528, Organizations!B552:B1528, "", 0)</f>
        <v/>
      </c>
    </row>
    <row r="555" spans="2:19" ht="30.2" customHeight="1">
      <c r="B555" s="200" t="str">
        <f>IF(C555="", "NO PRIORITY", IF(_xlfn.XLOOKUP(C555, Organizations!C:C, Organizations!B:B, "")="", "NO PRIORITY", _xlfn.XLOOKUP(C555, Organizations!C:C, Organizations!B:B, "NO ORG NAME")))</f>
        <v>A</v>
      </c>
      <c r="C555" s="204" t="s">
        <v>922</v>
      </c>
      <c r="D555" s="201" t="s">
        <v>3918</v>
      </c>
      <c r="E555" s="279">
        <v>45810</v>
      </c>
      <c r="F555" s="307">
        <f t="shared" si="10"/>
        <v>45810</v>
      </c>
      <c r="G555" s="193" t="s">
        <v>108</v>
      </c>
      <c r="H555" s="192" t="s">
        <v>4172</v>
      </c>
      <c r="I555" s="194"/>
      <c r="J555" s="207"/>
      <c r="K555" s="202" t="s">
        <v>3918</v>
      </c>
      <c r="L555" s="198"/>
      <c r="M555" s="209"/>
      <c r="N555" s="202" t="s">
        <v>141</v>
      </c>
      <c r="O555" s="204"/>
      <c r="P555" s="203"/>
      <c r="Q555" s="174"/>
      <c r="R555" s="15"/>
      <c r="S555" s="1" t="str">
        <f>_xlfn.XLOOKUP(C555, Organizations!C552:C1529, Organizations!B552:B1529, "", 0)</f>
        <v/>
      </c>
    </row>
    <row r="556" spans="2:19" ht="30.2" customHeight="1">
      <c r="B556" s="200" t="str">
        <f>IF(C556="", "NO PRIORITY", IF(_xlfn.XLOOKUP(C556, Organizations!C:C, Organizations!B:B, "")="", "NO PRIORITY", _xlfn.XLOOKUP(C556, Organizations!C:C, Organizations!B:B, "NO ORG NAME")))</f>
        <v>NO PRIORITY</v>
      </c>
      <c r="C556" s="204" t="s">
        <v>4224</v>
      </c>
      <c r="D556" s="201" t="s">
        <v>3918</v>
      </c>
      <c r="E556" s="279">
        <v>45810</v>
      </c>
      <c r="F556" s="307">
        <f t="shared" si="10"/>
        <v>45810</v>
      </c>
      <c r="G556" s="193" t="s">
        <v>108</v>
      </c>
      <c r="H556" s="192" t="s">
        <v>4172</v>
      </c>
      <c r="I556" s="194"/>
      <c r="J556" s="207"/>
      <c r="K556" s="202" t="s">
        <v>3918</v>
      </c>
      <c r="L556" s="198"/>
      <c r="M556" s="209"/>
      <c r="N556" s="202" t="s">
        <v>141</v>
      </c>
      <c r="O556" s="204"/>
      <c r="P556" s="203"/>
      <c r="Q556" s="174" t="s">
        <v>4225</v>
      </c>
      <c r="R556" s="15"/>
      <c r="S556" s="1" t="str">
        <f>_xlfn.XLOOKUP(C556, Organizations!C553:C1530, Organizations!B553:B1530, "", 0)</f>
        <v/>
      </c>
    </row>
    <row r="557" spans="2:19" ht="30.2" customHeight="1">
      <c r="B557" s="200" t="str">
        <f>IF(C557="", "NO PRIORITY", IF(_xlfn.XLOOKUP(C557, Organizations!C:C, Organizations!B:B, "")="", "NO PRIORITY", _xlfn.XLOOKUP(C557, Organizations!C:C, Organizations!B:B, "NO ORG NAME")))</f>
        <v>NO PRIORITY</v>
      </c>
      <c r="C557" s="204" t="s">
        <v>4226</v>
      </c>
      <c r="D557" s="201" t="s">
        <v>3918</v>
      </c>
      <c r="E557" s="279">
        <v>45810</v>
      </c>
      <c r="F557" s="307">
        <f t="shared" si="10"/>
        <v>45810</v>
      </c>
      <c r="G557" s="193" t="s">
        <v>108</v>
      </c>
      <c r="H557" s="192" t="s">
        <v>4172</v>
      </c>
      <c r="I557" s="194"/>
      <c r="J557" s="207"/>
      <c r="K557" s="202" t="s">
        <v>3918</v>
      </c>
      <c r="L557" s="198"/>
      <c r="M557" s="209"/>
      <c r="N557" s="202" t="s">
        <v>141</v>
      </c>
      <c r="O557" s="204"/>
      <c r="P557" s="203"/>
      <c r="Q557" s="174"/>
      <c r="R557" s="15"/>
      <c r="S557" s="1" t="str">
        <f>_xlfn.XLOOKUP(C557, Organizations!C554:C1531, Organizations!B554:B1531, "", 0)</f>
        <v/>
      </c>
    </row>
    <row r="558" spans="2:19" ht="30.2" customHeight="1">
      <c r="B558" s="200" t="str">
        <f>IF(C558="", "NO PRIORITY", IF(_xlfn.XLOOKUP(C558, Organizations!C:C, Organizations!B:B, "")="", "NO PRIORITY", _xlfn.XLOOKUP(C558, Organizations!C:C, Organizations!B:B, "NO ORG NAME")))</f>
        <v>NO PRIORITY</v>
      </c>
      <c r="C558" s="204" t="s">
        <v>4227</v>
      </c>
      <c r="D558" s="201" t="s">
        <v>4199</v>
      </c>
      <c r="E558" s="279">
        <v>45810</v>
      </c>
      <c r="F558" s="307">
        <f t="shared" si="10"/>
        <v>45810</v>
      </c>
      <c r="G558" s="193" t="s">
        <v>108</v>
      </c>
      <c r="H558" s="192" t="s">
        <v>4172</v>
      </c>
      <c r="I558" s="194"/>
      <c r="J558" s="207"/>
      <c r="K558" s="202" t="s">
        <v>3918</v>
      </c>
      <c r="L558" s="198"/>
      <c r="M558" s="209"/>
      <c r="N558" s="202" t="s">
        <v>141</v>
      </c>
      <c r="O558" s="204"/>
      <c r="P558" s="203"/>
      <c r="Q558" s="174"/>
      <c r="R558" s="15"/>
      <c r="S558" s="1" t="str">
        <f>_xlfn.XLOOKUP(C558, Organizations!C555:C1532, Organizations!B555:B1532, "", 0)</f>
        <v/>
      </c>
    </row>
    <row r="559" spans="2:19" ht="30.2" customHeight="1">
      <c r="B559" s="200" t="str">
        <f>IF(C559="", "NO PRIORITY", IF(_xlfn.XLOOKUP(C559, Organizations!C:C, Organizations!B:B, "")="", "NO PRIORITY", _xlfn.XLOOKUP(C559, Organizations!C:C, Organizations!B:B, "NO ORG NAME")))</f>
        <v>NO PRIORITY</v>
      </c>
      <c r="C559" s="204" t="s">
        <v>4228</v>
      </c>
      <c r="D559" s="201" t="s">
        <v>3918</v>
      </c>
      <c r="E559" s="279">
        <v>45810</v>
      </c>
      <c r="F559" s="307">
        <f t="shared" si="10"/>
        <v>45810</v>
      </c>
      <c r="G559" s="193" t="s">
        <v>108</v>
      </c>
      <c r="H559" s="192" t="s">
        <v>4172</v>
      </c>
      <c r="I559" s="194"/>
      <c r="J559" s="207"/>
      <c r="K559" s="202" t="s">
        <v>3918</v>
      </c>
      <c r="L559" s="198"/>
      <c r="M559" s="209"/>
      <c r="N559" s="202" t="s">
        <v>141</v>
      </c>
      <c r="O559" s="204"/>
      <c r="P559" s="203"/>
      <c r="Q559" s="174"/>
      <c r="R559" s="15"/>
      <c r="S559" s="1" t="str">
        <f>_xlfn.XLOOKUP(C559, Organizations!C556:C1533, Organizations!B556:B1533, "", 0)</f>
        <v/>
      </c>
    </row>
    <row r="560" spans="2:19" ht="30.2" customHeight="1">
      <c r="B560" s="200" t="str">
        <f>IF(C560="", "NO PRIORITY", IF(_xlfn.XLOOKUP(C560, Organizations!C:C, Organizations!B:B, "")="", "NO PRIORITY", _xlfn.XLOOKUP(C560, Organizations!C:C, Organizations!B:B, "NO ORG NAME")))</f>
        <v>NO PRIORITY</v>
      </c>
      <c r="C560" s="204" t="s">
        <v>4229</v>
      </c>
      <c r="D560" s="201" t="s">
        <v>3918</v>
      </c>
      <c r="E560" s="279">
        <v>45810</v>
      </c>
      <c r="F560" s="307">
        <f t="shared" si="10"/>
        <v>45810</v>
      </c>
      <c r="G560" s="193" t="s">
        <v>108</v>
      </c>
      <c r="H560" s="192" t="s">
        <v>4172</v>
      </c>
      <c r="I560" s="194"/>
      <c r="J560" s="207"/>
      <c r="K560" s="202" t="s">
        <v>3918</v>
      </c>
      <c r="L560" s="198"/>
      <c r="M560" s="209"/>
      <c r="N560" s="202" t="s">
        <v>141</v>
      </c>
      <c r="O560" s="204"/>
      <c r="P560" s="203"/>
      <c r="Q560" s="174"/>
      <c r="R560" s="15"/>
      <c r="S560" s="1" t="str">
        <f>_xlfn.XLOOKUP(C560, Organizations!C557:C1534, Organizations!B557:B1534, "", 0)</f>
        <v/>
      </c>
    </row>
    <row r="561" spans="2:19" ht="30.2" customHeight="1">
      <c r="B561" s="200" t="str">
        <f>IF(C561="", "NO PRIORITY", IF(_xlfn.XLOOKUP(C561, Organizations!C:C, Organizations!B:B, "")="", "NO PRIORITY", _xlfn.XLOOKUP(C561, Organizations!C:C, Organizations!B:B, "NO ORG NAME")))</f>
        <v>NO PRIORITY</v>
      </c>
      <c r="C561" s="204" t="s">
        <v>4230</v>
      </c>
      <c r="D561" s="201" t="s">
        <v>3918</v>
      </c>
      <c r="E561" s="279">
        <v>45810</v>
      </c>
      <c r="F561" s="307">
        <f t="shared" si="10"/>
        <v>45810</v>
      </c>
      <c r="G561" s="193" t="s">
        <v>108</v>
      </c>
      <c r="H561" s="192" t="s">
        <v>4172</v>
      </c>
      <c r="I561" s="194"/>
      <c r="J561" s="207"/>
      <c r="K561" s="202" t="s">
        <v>3918</v>
      </c>
      <c r="L561" s="198"/>
      <c r="M561" s="209"/>
      <c r="N561" s="202" t="s">
        <v>141</v>
      </c>
      <c r="O561" s="204"/>
      <c r="P561" s="203"/>
      <c r="Q561" s="174"/>
      <c r="R561" s="15"/>
      <c r="S561" s="1" t="str">
        <f>_xlfn.XLOOKUP(C561, Organizations!C558:C1535, Organizations!B558:B1535, "", 0)</f>
        <v/>
      </c>
    </row>
    <row r="562" spans="2:19" ht="30.2" customHeight="1">
      <c r="B562" s="200" t="str">
        <f>IF(C562="", "NO PRIORITY", IF(_xlfn.XLOOKUP(C562, Organizations!C:C, Organizations!B:B, "")="", "NO PRIORITY", _xlfn.XLOOKUP(C562, Organizations!C:C, Organizations!B:B, "NO ORG NAME")))</f>
        <v>NO PRIORITY</v>
      </c>
      <c r="C562" s="204" t="s">
        <v>4231</v>
      </c>
      <c r="D562" s="201" t="s">
        <v>3918</v>
      </c>
      <c r="E562" s="279">
        <v>45810</v>
      </c>
      <c r="F562" s="307">
        <f t="shared" si="10"/>
        <v>45810</v>
      </c>
      <c r="G562" s="193" t="s">
        <v>108</v>
      </c>
      <c r="H562" s="192" t="s">
        <v>4172</v>
      </c>
      <c r="I562" s="194"/>
      <c r="J562" s="207"/>
      <c r="K562" s="202" t="s">
        <v>3918</v>
      </c>
      <c r="L562" s="198"/>
      <c r="M562" s="209"/>
      <c r="N562" s="202" t="s">
        <v>141</v>
      </c>
      <c r="O562" s="204"/>
      <c r="P562" s="203"/>
      <c r="Q562" s="174"/>
      <c r="R562" s="15"/>
      <c r="S562" s="1" t="str">
        <f>_xlfn.XLOOKUP(C562, Organizations!C558:C1536, Organizations!B558:B1536, "", 0)</f>
        <v/>
      </c>
    </row>
    <row r="563" spans="2:19" ht="30.2" customHeight="1">
      <c r="B563" s="200" t="str">
        <f>IF(C563="", "NO PRIORITY", IF(_xlfn.XLOOKUP(C563, Organizations!C:C, Organizations!B:B, "")="", "NO PRIORITY", _xlfn.XLOOKUP(C563, Organizations!C:C, Organizations!B:B, "NO ORG NAME")))</f>
        <v>NO PRIORITY</v>
      </c>
      <c r="C563" s="204" t="s">
        <v>4232</v>
      </c>
      <c r="D563" s="201" t="s">
        <v>3918</v>
      </c>
      <c r="E563" s="279">
        <v>45810</v>
      </c>
      <c r="F563" s="307">
        <f t="shared" si="10"/>
        <v>45810</v>
      </c>
      <c r="G563" s="193" t="s">
        <v>108</v>
      </c>
      <c r="H563" s="192" t="s">
        <v>4172</v>
      </c>
      <c r="I563" s="194"/>
      <c r="J563" s="207"/>
      <c r="K563" s="202" t="s">
        <v>3918</v>
      </c>
      <c r="L563" s="198"/>
      <c r="M563" s="209"/>
      <c r="N563" s="202" t="s">
        <v>141</v>
      </c>
      <c r="O563" s="204"/>
      <c r="P563" s="203"/>
      <c r="Q563" s="174"/>
      <c r="R563" s="15"/>
      <c r="S563" s="1" t="str">
        <f>_xlfn.XLOOKUP(C563, Organizations!C559:C1537, Organizations!B559:B1537, "", 0)</f>
        <v/>
      </c>
    </row>
    <row r="564" spans="2:19" ht="30.2" hidden="1" customHeight="1">
      <c r="B564" s="200" t="str">
        <f>IF(C564="", "NO PRIORITY", IF(_xlfn.XLOOKUP(C564, Organizations!C:C, Organizations!B:B, "")="", "NO PRIORITY", _xlfn.XLOOKUP(C564, Organizations!C:C, Organizations!B:B, "NO ORG NAME")))</f>
        <v>NO PRIORITY</v>
      </c>
      <c r="C564" s="204"/>
      <c r="D564" s="201"/>
      <c r="E564" s="279"/>
      <c r="F564" s="307" t="str">
        <f t="shared" si="10"/>
        <v/>
      </c>
      <c r="G564" s="193"/>
      <c r="H564" s="192"/>
      <c r="I564" s="194"/>
      <c r="J564" s="207"/>
      <c r="K564" s="202"/>
      <c r="L564" s="198"/>
      <c r="M564" s="209"/>
      <c r="N564" s="202"/>
      <c r="O564" s="204"/>
      <c r="P564" s="203"/>
      <c r="Q564" s="174"/>
      <c r="R564" s="15"/>
      <c r="S564" s="1">
        <f>_xlfn.XLOOKUP(C564, Organizations!C560:C1538, Organizations!B560:B1538, "", 0)</f>
        <v>0</v>
      </c>
    </row>
    <row r="565" spans="2:19" ht="30.2" hidden="1" customHeight="1">
      <c r="B565" s="200" t="str">
        <f>IF(C565="", "NO PRIORITY", IF(_xlfn.XLOOKUP(C565, Organizations!C:C, Organizations!B:B, "")="", "NO PRIORITY", _xlfn.XLOOKUP(C565, Organizations!C:C, Organizations!B:B, "NO ORG NAME")))</f>
        <v>NO PRIORITY</v>
      </c>
      <c r="C565" s="204"/>
      <c r="D565" s="201"/>
      <c r="E565" s="279"/>
      <c r="F565" s="307" t="str">
        <f t="shared" si="10"/>
        <v/>
      </c>
      <c r="G565" s="193"/>
      <c r="H565" s="192"/>
      <c r="I565" s="194"/>
      <c r="J565" s="207"/>
      <c r="K565" s="202"/>
      <c r="L565" s="198"/>
      <c r="M565" s="209"/>
      <c r="N565" s="202"/>
      <c r="O565" s="204"/>
      <c r="P565" s="203"/>
      <c r="Q565" s="174"/>
      <c r="R565" s="15"/>
      <c r="S565" s="1">
        <f>_xlfn.XLOOKUP(C565, Organizations!C561:C1539, Organizations!B561:B1539, "", 0)</f>
        <v>0</v>
      </c>
    </row>
    <row r="566" spans="2:19" ht="30.2" hidden="1" customHeight="1">
      <c r="B566" s="200" t="str">
        <f>IF(C566="", "NO PRIORITY", IF(_xlfn.XLOOKUP(C566, Organizations!C:C, Organizations!B:B, "")="", "NO PRIORITY", _xlfn.XLOOKUP(C566, Organizations!C:C, Organizations!B:B, "NO ORG NAME")))</f>
        <v>NO PRIORITY</v>
      </c>
      <c r="C566" s="204"/>
      <c r="D566" s="201"/>
      <c r="E566" s="279"/>
      <c r="F566" s="307" t="str">
        <f t="shared" si="10"/>
        <v/>
      </c>
      <c r="G566" s="193"/>
      <c r="H566" s="192"/>
      <c r="I566" s="194"/>
      <c r="J566" s="207"/>
      <c r="K566" s="202"/>
      <c r="L566" s="198"/>
      <c r="M566" s="209"/>
      <c r="N566" s="202"/>
      <c r="O566" s="204"/>
      <c r="P566" s="203"/>
      <c r="Q566" s="174"/>
      <c r="R566" s="15"/>
      <c r="S566" s="1">
        <f>_xlfn.XLOOKUP(C566, Organizations!C562:C1540, Organizations!B562:B1540, "", 0)</f>
        <v>0</v>
      </c>
    </row>
    <row r="567" spans="2:19" ht="30.2" hidden="1" customHeight="1">
      <c r="B567" s="200" t="str">
        <f>IF(C567="", "NO PRIORITY", IF(_xlfn.XLOOKUP(C567, Organizations!C:C, Organizations!B:B, "")="", "NO PRIORITY", _xlfn.XLOOKUP(C567, Organizations!C:C, Organizations!B:B, "NO ORG NAME")))</f>
        <v>NO PRIORITY</v>
      </c>
      <c r="C567" s="204"/>
      <c r="D567" s="201"/>
      <c r="E567" s="279"/>
      <c r="F567" s="307" t="str">
        <f t="shared" si="10"/>
        <v/>
      </c>
      <c r="G567" s="193"/>
      <c r="H567" s="192"/>
      <c r="I567" s="194"/>
      <c r="J567" s="207"/>
      <c r="K567" s="202"/>
      <c r="L567" s="198"/>
      <c r="M567" s="209"/>
      <c r="N567" s="202"/>
      <c r="O567" s="204"/>
      <c r="P567" s="203"/>
      <c r="Q567" s="174"/>
      <c r="R567" s="15"/>
      <c r="S567" s="1">
        <f>_xlfn.XLOOKUP(C567, Organizations!C563:C1541, Organizations!B563:B1541, "", 0)</f>
        <v>0</v>
      </c>
    </row>
    <row r="568" spans="2:19" ht="30.2" hidden="1" customHeight="1">
      <c r="B568" s="200" t="str">
        <f>IF(C568="", "NO PRIORITY", IF(_xlfn.XLOOKUP(C568, Organizations!C:C, Organizations!B:B, "")="", "NO PRIORITY", _xlfn.XLOOKUP(C568, Organizations!C:C, Organizations!B:B, "NO ORG NAME")))</f>
        <v>NO PRIORITY</v>
      </c>
      <c r="C568" s="204"/>
      <c r="D568" s="201"/>
      <c r="E568" s="279"/>
      <c r="F568" s="307" t="str">
        <f t="shared" si="10"/>
        <v/>
      </c>
      <c r="G568" s="193"/>
      <c r="H568" s="192"/>
      <c r="I568" s="194"/>
      <c r="J568" s="207"/>
      <c r="K568" s="202"/>
      <c r="L568" s="198"/>
      <c r="M568" s="209"/>
      <c r="N568" s="202"/>
      <c r="O568" s="204"/>
      <c r="P568" s="203"/>
      <c r="Q568" s="174"/>
      <c r="R568" s="15"/>
      <c r="S568" s="1">
        <f>_xlfn.XLOOKUP(C568, Organizations!C564:C1542, Organizations!B564:B1542, "", 0)</f>
        <v>0</v>
      </c>
    </row>
    <row r="569" spans="2:19" ht="30.2" hidden="1" customHeight="1">
      <c r="B569" s="200" t="str">
        <f>IF(C569="", "NO PRIORITY", IF(_xlfn.XLOOKUP(C569, Organizations!C:C, Organizations!B:B, "")="", "NO PRIORITY", _xlfn.XLOOKUP(C569, Organizations!C:C, Organizations!B:B, "NO ORG NAME")))</f>
        <v>NO PRIORITY</v>
      </c>
      <c r="C569" s="204"/>
      <c r="D569" s="201"/>
      <c r="E569" s="279"/>
      <c r="F569" s="307" t="str">
        <f t="shared" si="10"/>
        <v/>
      </c>
      <c r="G569" s="193"/>
      <c r="H569" s="192"/>
      <c r="I569" s="194"/>
      <c r="J569" s="207"/>
      <c r="K569" s="202"/>
      <c r="L569" s="198"/>
      <c r="M569" s="209"/>
      <c r="N569" s="202"/>
      <c r="O569" s="204"/>
      <c r="P569" s="203"/>
      <c r="Q569" s="174"/>
      <c r="R569" s="15"/>
      <c r="S569" s="1">
        <f>_xlfn.XLOOKUP(C569, Organizations!C565:C1543, Organizations!B565:B1543, "", 0)</f>
        <v>0</v>
      </c>
    </row>
    <row r="570" spans="2:19" ht="30.2" hidden="1" customHeight="1">
      <c r="B570" s="200" t="str">
        <f>IF(C570="", "NO PRIORITY", IF(_xlfn.XLOOKUP(C570, Organizations!C:C, Organizations!B:B, "")="", "NO PRIORITY", _xlfn.XLOOKUP(C570, Organizations!C:C, Organizations!B:B, "NO ORG NAME")))</f>
        <v>NO PRIORITY</v>
      </c>
      <c r="C570" s="204"/>
      <c r="D570" s="201"/>
      <c r="E570" s="279"/>
      <c r="F570" s="307" t="str">
        <f t="shared" si="10"/>
        <v/>
      </c>
      <c r="G570" s="193"/>
      <c r="H570" s="192"/>
      <c r="I570" s="194"/>
      <c r="J570" s="207"/>
      <c r="K570" s="202"/>
      <c r="L570" s="198"/>
      <c r="M570" s="209"/>
      <c r="N570" s="202"/>
      <c r="O570" s="204"/>
      <c r="P570" s="203"/>
      <c r="Q570" s="174"/>
      <c r="R570" s="15"/>
      <c r="S570" s="1">
        <f>_xlfn.XLOOKUP(C570, Organizations!C566:C1544, Organizations!B566:B1544, "", 0)</f>
        <v>0</v>
      </c>
    </row>
    <row r="571" spans="2:19" ht="30.2" hidden="1" customHeight="1">
      <c r="B571" s="200" t="str">
        <f>IF(C571="", "NO PRIORITY", IF(_xlfn.XLOOKUP(C571, Organizations!C:C, Organizations!B:B, "")="", "NO PRIORITY", _xlfn.XLOOKUP(C571, Organizations!C:C, Organizations!B:B, "NO ORG NAME")))</f>
        <v>NO PRIORITY</v>
      </c>
      <c r="C571" s="204"/>
      <c r="D571" s="201"/>
      <c r="E571" s="279"/>
      <c r="F571" s="307" t="str">
        <f t="shared" si="10"/>
        <v/>
      </c>
      <c r="G571" s="193"/>
      <c r="H571" s="192"/>
      <c r="I571" s="194"/>
      <c r="J571" s="207"/>
      <c r="K571" s="202"/>
      <c r="L571" s="198"/>
      <c r="M571" s="209"/>
      <c r="N571" s="202"/>
      <c r="O571" s="204"/>
      <c r="P571" s="203"/>
      <c r="Q571" s="174"/>
      <c r="R571" s="15"/>
      <c r="S571" s="1">
        <f>_xlfn.XLOOKUP(C571, Organizations!C566:C1545, Organizations!B566:B1545, "", 0)</f>
        <v>0</v>
      </c>
    </row>
    <row r="572" spans="2:19" ht="30.2" hidden="1" customHeight="1">
      <c r="B572" s="200" t="str">
        <f>IF(C572="", "NO PRIORITY", IF(_xlfn.XLOOKUP(C572, Organizations!C:C, Organizations!B:B, "")="", "NO PRIORITY", _xlfn.XLOOKUP(C572, Organizations!C:C, Organizations!B:B, "NO ORG NAME")))</f>
        <v>NO PRIORITY</v>
      </c>
      <c r="C572" s="204"/>
      <c r="D572" s="201"/>
      <c r="E572" s="279"/>
      <c r="F572" s="307" t="str">
        <f t="shared" si="10"/>
        <v/>
      </c>
      <c r="G572" s="193"/>
      <c r="H572" s="192"/>
      <c r="I572" s="194"/>
      <c r="J572" s="207"/>
      <c r="K572" s="202"/>
      <c r="L572" s="198"/>
      <c r="M572" s="209"/>
      <c r="N572" s="202"/>
      <c r="O572" s="204"/>
      <c r="P572" s="203"/>
      <c r="Q572" s="174"/>
      <c r="R572" s="15"/>
      <c r="S572" s="1">
        <f>_xlfn.XLOOKUP(C572, Organizations!C567:C1546, Organizations!B567:B1546, "", 0)</f>
        <v>0</v>
      </c>
    </row>
    <row r="573" spans="2:19" ht="30.2" hidden="1" customHeight="1">
      <c r="B573" s="200" t="str">
        <f>IF(C573="", "NO PRIORITY", IF(_xlfn.XLOOKUP(C573, Organizations!C:C, Organizations!B:B, "")="", "NO PRIORITY", _xlfn.XLOOKUP(C573, Organizations!C:C, Organizations!B:B, "NO ORG NAME")))</f>
        <v>NO PRIORITY</v>
      </c>
      <c r="C573" s="204"/>
      <c r="D573" s="201"/>
      <c r="E573" s="279"/>
      <c r="F573" s="307" t="str">
        <f t="shared" si="10"/>
        <v/>
      </c>
      <c r="G573" s="193"/>
      <c r="H573" s="192"/>
      <c r="I573" s="194"/>
      <c r="J573" s="207"/>
      <c r="K573" s="202"/>
      <c r="L573" s="198"/>
      <c r="M573" s="209"/>
      <c r="N573" s="202"/>
      <c r="O573" s="204"/>
      <c r="P573" s="203"/>
      <c r="Q573" s="174"/>
      <c r="R573" s="15"/>
      <c r="S573" s="1">
        <f>_xlfn.XLOOKUP(C573, Organizations!C568:C1547, Organizations!B568:B1547, "", 0)</f>
        <v>0</v>
      </c>
    </row>
    <row r="574" spans="2:19" ht="30.2" hidden="1" customHeight="1">
      <c r="B574" s="200" t="str">
        <f>IF(C574="", "NO PRIORITY", IF(_xlfn.XLOOKUP(C574, Organizations!C:C, Organizations!B:B, "")="", "NO PRIORITY", _xlfn.XLOOKUP(C574, Organizations!C:C, Organizations!B:B, "NO ORG NAME")))</f>
        <v>NO PRIORITY</v>
      </c>
      <c r="C574" s="204"/>
      <c r="D574" s="201"/>
      <c r="E574" s="279"/>
      <c r="F574" s="307" t="str">
        <f t="shared" si="10"/>
        <v/>
      </c>
      <c r="G574" s="193"/>
      <c r="H574" s="192"/>
      <c r="I574" s="194"/>
      <c r="J574" s="207"/>
      <c r="K574" s="202"/>
      <c r="L574" s="198"/>
      <c r="M574" s="209"/>
      <c r="N574" s="202"/>
      <c r="O574" s="204"/>
      <c r="P574" s="203"/>
      <c r="Q574" s="174"/>
      <c r="R574" s="15"/>
      <c r="S574" s="1">
        <f>_xlfn.XLOOKUP(C574, Organizations!C569:C1548, Organizations!B569:B1548, "", 0)</f>
        <v>0</v>
      </c>
    </row>
    <row r="575" spans="2:19" ht="30.2" hidden="1" customHeight="1">
      <c r="B575" s="200" t="str">
        <f>IF(C575="", "NO PRIORITY", IF(_xlfn.XLOOKUP(C575, Organizations!C:C, Organizations!B:B, "")="", "NO PRIORITY", _xlfn.XLOOKUP(C575, Organizations!C:C, Organizations!B:B, "NO ORG NAME")))</f>
        <v>NO PRIORITY</v>
      </c>
      <c r="C575" s="204"/>
      <c r="D575" s="201"/>
      <c r="E575" s="279"/>
      <c r="F575" s="307" t="str">
        <f t="shared" si="10"/>
        <v/>
      </c>
      <c r="G575" s="193"/>
      <c r="H575" s="192"/>
      <c r="I575" s="194"/>
      <c r="J575" s="207"/>
      <c r="K575" s="202"/>
      <c r="L575" s="198"/>
      <c r="M575" s="209"/>
      <c r="N575" s="202"/>
      <c r="O575" s="204"/>
      <c r="P575" s="203"/>
      <c r="Q575" s="174"/>
      <c r="R575" s="15"/>
      <c r="S575" s="1">
        <f>_xlfn.XLOOKUP(C575, Organizations!C570:C1549, Organizations!B570:B1549, "", 0)</f>
        <v>0</v>
      </c>
    </row>
    <row r="576" spans="2:19" ht="30.2" hidden="1" customHeight="1">
      <c r="B576" s="200" t="str">
        <f>IF(C576="", "NO PRIORITY", IF(_xlfn.XLOOKUP(C576, Organizations!C:C, Organizations!B:B, "")="", "NO PRIORITY", _xlfn.XLOOKUP(C576, Organizations!C:C, Organizations!B:B, "NO ORG NAME")))</f>
        <v>NO PRIORITY</v>
      </c>
      <c r="C576" s="204"/>
      <c r="D576" s="201"/>
      <c r="E576" s="279"/>
      <c r="F576" s="307" t="str">
        <f t="shared" si="10"/>
        <v/>
      </c>
      <c r="G576" s="193"/>
      <c r="H576" s="192"/>
      <c r="I576" s="194"/>
      <c r="J576" s="207"/>
      <c r="K576" s="202"/>
      <c r="L576" s="198"/>
      <c r="M576" s="209"/>
      <c r="N576" s="202"/>
      <c r="O576" s="204"/>
      <c r="P576" s="203"/>
      <c r="Q576" s="174"/>
      <c r="R576" s="15"/>
      <c r="S576" s="1">
        <f>_xlfn.XLOOKUP(C576, Organizations!C571:C1550, Organizations!B571:B1550, "", 0)</f>
        <v>0</v>
      </c>
    </row>
    <row r="577" spans="2:19" ht="30.2" hidden="1" customHeight="1">
      <c r="B577" s="200" t="str">
        <f>IF(C577="", "NO PRIORITY", IF(_xlfn.XLOOKUP(C577, Organizations!C:C, Organizations!B:B, "")="", "NO PRIORITY", _xlfn.XLOOKUP(C577, Organizations!C:C, Organizations!B:B, "NO ORG NAME")))</f>
        <v>NO PRIORITY</v>
      </c>
      <c r="C577" s="204"/>
      <c r="D577" s="201"/>
      <c r="E577" s="279"/>
      <c r="F577" s="307" t="str">
        <f t="shared" si="10"/>
        <v/>
      </c>
      <c r="G577" s="193"/>
      <c r="H577" s="192"/>
      <c r="I577" s="194"/>
      <c r="J577" s="207"/>
      <c r="K577" s="202"/>
      <c r="L577" s="198"/>
      <c r="M577" s="209"/>
      <c r="N577" s="202"/>
      <c r="O577" s="204"/>
      <c r="P577" s="203"/>
      <c r="Q577" s="174"/>
      <c r="R577" s="15"/>
      <c r="S577" s="1">
        <f>_xlfn.XLOOKUP(C577, Organizations!C572:C1551, Organizations!B572:B1551, "", 0)</f>
        <v>0</v>
      </c>
    </row>
    <row r="578" spans="2:19" ht="30.2" hidden="1" customHeight="1">
      <c r="B578" s="200" t="str">
        <f>IF(C578="", "NO PRIORITY", IF(_xlfn.XLOOKUP(C578, Organizations!C:C, Organizations!B:B, "")="", "NO PRIORITY", _xlfn.XLOOKUP(C578, Organizations!C:C, Organizations!B:B, "NO ORG NAME")))</f>
        <v>NO PRIORITY</v>
      </c>
      <c r="C578" s="204"/>
      <c r="D578" s="201"/>
      <c r="E578" s="279"/>
      <c r="F578" s="307" t="str">
        <f t="shared" si="10"/>
        <v/>
      </c>
      <c r="G578" s="193"/>
      <c r="H578" s="192"/>
      <c r="I578" s="194"/>
      <c r="J578" s="207"/>
      <c r="K578" s="202"/>
      <c r="L578" s="198"/>
      <c r="M578" s="209"/>
      <c r="N578" s="202"/>
      <c r="O578" s="204"/>
      <c r="P578" s="203"/>
      <c r="Q578" s="174"/>
      <c r="R578" s="15"/>
      <c r="S578" s="1">
        <f>_xlfn.XLOOKUP(C578, Organizations!C573:C1552, Organizations!B573:B1552, "", 0)</f>
        <v>0</v>
      </c>
    </row>
    <row r="579" spans="2:19" ht="30.2" hidden="1" customHeight="1">
      <c r="B579" s="200" t="str">
        <f>IF(C579="", "NO PRIORITY", IF(_xlfn.XLOOKUP(C579, Organizations!C:C, Organizations!B:B, "")="", "NO PRIORITY", _xlfn.XLOOKUP(C579, Organizations!C:C, Organizations!B:B, "NO ORG NAME")))</f>
        <v>NO PRIORITY</v>
      </c>
      <c r="C579" s="204"/>
      <c r="D579" s="201"/>
      <c r="E579" s="279"/>
      <c r="F579" s="307" t="str">
        <f t="shared" si="10"/>
        <v/>
      </c>
      <c r="G579" s="193"/>
      <c r="H579" s="192"/>
      <c r="I579" s="194"/>
      <c r="J579" s="207"/>
      <c r="K579" s="202"/>
      <c r="L579" s="198"/>
      <c r="M579" s="209"/>
      <c r="N579" s="202"/>
      <c r="O579" s="204"/>
      <c r="P579" s="203"/>
      <c r="Q579" s="174"/>
      <c r="R579" s="15"/>
      <c r="S579" s="1">
        <f>_xlfn.XLOOKUP(C579, Organizations!C574:C1553, Organizations!B574:B1553, "", 0)</f>
        <v>0</v>
      </c>
    </row>
    <row r="580" spans="2:19" ht="30.2" hidden="1" customHeight="1">
      <c r="B580" s="200" t="str">
        <f>IF(C580="", "NO PRIORITY", IF(_xlfn.XLOOKUP(C580, Organizations!C:C, Organizations!B:B, "")="", "NO PRIORITY", _xlfn.XLOOKUP(C580, Organizations!C:C, Organizations!B:B, "NO ORG NAME")))</f>
        <v>NO PRIORITY</v>
      </c>
      <c r="C580" s="204"/>
      <c r="D580" s="201"/>
      <c r="E580" s="279"/>
      <c r="F580" s="307" t="str">
        <f t="shared" si="10"/>
        <v/>
      </c>
      <c r="G580" s="193"/>
      <c r="H580" s="192"/>
      <c r="I580" s="194"/>
      <c r="J580" s="207"/>
      <c r="K580" s="202"/>
      <c r="L580" s="198"/>
      <c r="M580" s="209"/>
      <c r="N580" s="202"/>
      <c r="O580" s="204"/>
      <c r="P580" s="203"/>
      <c r="Q580" s="174"/>
      <c r="R580" s="15"/>
      <c r="S580" s="1">
        <f>_xlfn.XLOOKUP(C580, Organizations!C575:C1554, Organizations!B575:B1554, "", 0)</f>
        <v>0</v>
      </c>
    </row>
    <row r="581" spans="2:19" ht="30.2" hidden="1" customHeight="1">
      <c r="B581" s="200" t="str">
        <f>IF(C581="", "NO PRIORITY", IF(_xlfn.XLOOKUP(C581, Organizations!C:C, Organizations!B:B, "")="", "NO PRIORITY", _xlfn.XLOOKUP(C581, Organizations!C:C, Organizations!B:B, "NO ORG NAME")))</f>
        <v>NO PRIORITY</v>
      </c>
      <c r="C581" s="204"/>
      <c r="D581" s="201"/>
      <c r="E581" s="279"/>
      <c r="F581" s="307" t="str">
        <f t="shared" ref="F581:F630" si="11">IF(ISBLANK(E581),"",E581-WEEKDAY(E581)+2)</f>
        <v/>
      </c>
      <c r="G581" s="193"/>
      <c r="H581" s="192"/>
      <c r="I581" s="194"/>
      <c r="J581" s="207"/>
      <c r="K581" s="202"/>
      <c r="L581" s="198"/>
      <c r="M581" s="209"/>
      <c r="N581" s="202"/>
      <c r="O581" s="204"/>
      <c r="P581" s="203"/>
      <c r="Q581" s="174"/>
      <c r="R581" s="15"/>
      <c r="S581" s="1">
        <f>_xlfn.XLOOKUP(C581, Organizations!C576:C1555, Organizations!B576:B1555, "", 0)</f>
        <v>0</v>
      </c>
    </row>
    <row r="582" spans="2:19" ht="30.2" hidden="1" customHeight="1">
      <c r="B582" s="200" t="str">
        <f>IF(C582="", "NO PRIORITY", IF(_xlfn.XLOOKUP(C582, Organizations!C:C, Organizations!B:B, "")="", "NO PRIORITY", _xlfn.XLOOKUP(C582, Organizations!C:C, Organizations!B:B, "NO ORG NAME")))</f>
        <v>NO PRIORITY</v>
      </c>
      <c r="C582" s="204"/>
      <c r="D582" s="201"/>
      <c r="E582" s="279"/>
      <c r="F582" s="307" t="str">
        <f t="shared" si="11"/>
        <v/>
      </c>
      <c r="G582" s="193"/>
      <c r="H582" s="192"/>
      <c r="I582" s="194"/>
      <c r="J582" s="207"/>
      <c r="K582" s="202"/>
      <c r="L582" s="198"/>
      <c r="M582" s="209"/>
      <c r="N582" s="202"/>
      <c r="O582" s="204"/>
      <c r="P582" s="203"/>
      <c r="Q582" s="174"/>
      <c r="R582" s="15"/>
      <c r="S582" s="1">
        <f>_xlfn.XLOOKUP(C582, Organizations!C576:C1556, Organizations!B576:B1556, "", 0)</f>
        <v>0</v>
      </c>
    </row>
    <row r="583" spans="2:19" ht="30.2" hidden="1" customHeight="1">
      <c r="B583" s="200" t="str">
        <f>IF(C583="", "NO PRIORITY", IF(_xlfn.XLOOKUP(C583, Organizations!C:C, Organizations!B:B, "")="", "NO PRIORITY", _xlfn.XLOOKUP(C583, Organizations!C:C, Organizations!B:B, "NO ORG NAME")))</f>
        <v>NO PRIORITY</v>
      </c>
      <c r="C583" s="204"/>
      <c r="D583" s="201"/>
      <c r="E583" s="279"/>
      <c r="F583" s="307" t="str">
        <f t="shared" si="11"/>
        <v/>
      </c>
      <c r="G583" s="193"/>
      <c r="H583" s="192"/>
      <c r="I583" s="194"/>
      <c r="J583" s="207"/>
      <c r="K583" s="202"/>
      <c r="L583" s="198"/>
      <c r="M583" s="209"/>
      <c r="N583" s="202"/>
      <c r="O583" s="204"/>
      <c r="P583" s="203"/>
      <c r="Q583" s="174"/>
      <c r="R583" s="15"/>
      <c r="S583" s="1">
        <f>_xlfn.XLOOKUP(C583, Organizations!C577:C1557, Organizations!B577:B1557, "", 0)</f>
        <v>0</v>
      </c>
    </row>
    <row r="584" spans="2:19" ht="30.2" hidden="1" customHeight="1">
      <c r="B584" s="200" t="str">
        <f>IF(C584="", "NO PRIORITY", IF(_xlfn.XLOOKUP(C584, Organizations!C:C, Organizations!B:B, "")="", "NO PRIORITY", _xlfn.XLOOKUP(C584, Organizations!C:C, Organizations!B:B, "NO ORG NAME")))</f>
        <v>NO PRIORITY</v>
      </c>
      <c r="C584" s="204"/>
      <c r="D584" s="201"/>
      <c r="E584" s="279"/>
      <c r="F584" s="307" t="str">
        <f t="shared" si="11"/>
        <v/>
      </c>
      <c r="G584" s="193"/>
      <c r="H584" s="192"/>
      <c r="I584" s="194"/>
      <c r="J584" s="207"/>
      <c r="K584" s="202"/>
      <c r="L584" s="198"/>
      <c r="M584" s="209"/>
      <c r="N584" s="202"/>
      <c r="O584" s="204"/>
      <c r="P584" s="203"/>
      <c r="Q584" s="174"/>
      <c r="R584" s="15"/>
      <c r="S584" s="1">
        <f>_xlfn.XLOOKUP(C584, Organizations!C579:C1558, Organizations!B579:B1558, "", 0)</f>
        <v>0</v>
      </c>
    </row>
    <row r="585" spans="2:19" ht="30.2" hidden="1" customHeight="1">
      <c r="B585" s="200" t="str">
        <f>IF(C585="", "NO PRIORITY", IF(_xlfn.XLOOKUP(C585, Organizations!C:C, Organizations!B:B, "")="", "NO PRIORITY", _xlfn.XLOOKUP(C585, Organizations!C:C, Organizations!B:B, "NO ORG NAME")))</f>
        <v>NO PRIORITY</v>
      </c>
      <c r="C585" s="204"/>
      <c r="D585" s="201"/>
      <c r="E585" s="279"/>
      <c r="F585" s="307" t="str">
        <f t="shared" si="11"/>
        <v/>
      </c>
      <c r="G585" s="193"/>
      <c r="H585" s="192"/>
      <c r="I585" s="194"/>
      <c r="J585" s="207"/>
      <c r="K585" s="202"/>
      <c r="L585" s="198"/>
      <c r="M585" s="209"/>
      <c r="N585" s="202"/>
      <c r="O585" s="204"/>
      <c r="P585" s="203"/>
      <c r="Q585" s="174"/>
      <c r="R585" s="15"/>
      <c r="S585" s="1">
        <f>_xlfn.XLOOKUP(C585, Organizations!C580:C1559, Organizations!B580:B1559, "", 0)</f>
        <v>0</v>
      </c>
    </row>
    <row r="586" spans="2:19" ht="30.2" hidden="1" customHeight="1">
      <c r="B586" s="200" t="str">
        <f>IF(C586="", "NO PRIORITY", IF(_xlfn.XLOOKUP(C586, Organizations!C:C, Organizations!B:B, "")="", "NO PRIORITY", _xlfn.XLOOKUP(C586, Organizations!C:C, Organizations!B:B, "NO ORG NAME")))</f>
        <v>NO PRIORITY</v>
      </c>
      <c r="C586" s="204"/>
      <c r="D586" s="201"/>
      <c r="E586" s="279"/>
      <c r="F586" s="307" t="str">
        <f t="shared" si="11"/>
        <v/>
      </c>
      <c r="G586" s="193"/>
      <c r="H586" s="192"/>
      <c r="I586" s="194"/>
      <c r="J586" s="207"/>
      <c r="K586" s="202"/>
      <c r="L586" s="198"/>
      <c r="M586" s="209"/>
      <c r="N586" s="202"/>
      <c r="O586" s="204"/>
      <c r="P586" s="203"/>
      <c r="Q586" s="174"/>
      <c r="R586" s="15"/>
      <c r="S586" s="1">
        <f>_xlfn.XLOOKUP(C586, Organizations!C581:C1560, Organizations!B581:B1560, "", 0)</f>
        <v>0</v>
      </c>
    </row>
    <row r="587" spans="2:19" ht="30.2" hidden="1" customHeight="1">
      <c r="B587" s="200" t="str">
        <f>IF(C587="", "NO PRIORITY", IF(_xlfn.XLOOKUP(C587, Organizations!C:C, Organizations!B:B, "")="", "NO PRIORITY", _xlfn.XLOOKUP(C587, Organizations!C:C, Organizations!B:B, "NO ORG NAME")))</f>
        <v>NO PRIORITY</v>
      </c>
      <c r="C587" s="204"/>
      <c r="D587" s="201"/>
      <c r="E587" s="279"/>
      <c r="F587" s="307" t="str">
        <f t="shared" si="11"/>
        <v/>
      </c>
      <c r="G587" s="193"/>
      <c r="H587" s="192"/>
      <c r="I587" s="194"/>
      <c r="J587" s="207"/>
      <c r="K587" s="202"/>
      <c r="L587" s="198"/>
      <c r="M587" s="209"/>
      <c r="N587" s="202"/>
      <c r="O587" s="204"/>
      <c r="P587" s="203"/>
      <c r="Q587" s="174"/>
      <c r="R587" s="15"/>
      <c r="S587" s="1">
        <f>_xlfn.XLOOKUP(C587, Organizations!C582:C1561, Organizations!B582:B1561, "", 0)</f>
        <v>0</v>
      </c>
    </row>
    <row r="588" spans="2:19" ht="30.2" hidden="1" customHeight="1">
      <c r="B588" s="200" t="str">
        <f>IF(C588="", "NO PRIORITY", IF(_xlfn.XLOOKUP(C588, Organizations!C:C, Organizations!B:B, "")="", "NO PRIORITY", _xlfn.XLOOKUP(C588, Organizations!C:C, Organizations!B:B, "NO ORG NAME")))</f>
        <v>NO PRIORITY</v>
      </c>
      <c r="C588" s="204"/>
      <c r="D588" s="201"/>
      <c r="E588" s="279"/>
      <c r="F588" s="307" t="str">
        <f t="shared" si="11"/>
        <v/>
      </c>
      <c r="G588" s="193"/>
      <c r="H588" s="192"/>
      <c r="I588" s="194"/>
      <c r="J588" s="207"/>
      <c r="K588" s="202"/>
      <c r="L588" s="198"/>
      <c r="M588" s="209"/>
      <c r="N588" s="202"/>
      <c r="O588" s="204"/>
      <c r="P588" s="203"/>
      <c r="Q588" s="174"/>
      <c r="R588" s="15"/>
      <c r="S588" s="1">
        <f>_xlfn.XLOOKUP(C588, Organizations!C583:C1562, Organizations!B583:B1562, "", 0)</f>
        <v>0</v>
      </c>
    </row>
    <row r="589" spans="2:19" ht="30.2" hidden="1" customHeight="1">
      <c r="B589" s="200" t="str">
        <f>IF(C589="", "NO PRIORITY", IF(_xlfn.XLOOKUP(C589, Organizations!C:C, Organizations!B:B, "")="", "NO PRIORITY", _xlfn.XLOOKUP(C589, Organizations!C:C, Organizations!B:B, "NO ORG NAME")))</f>
        <v>NO PRIORITY</v>
      </c>
      <c r="C589" s="204"/>
      <c r="D589" s="201"/>
      <c r="E589" s="279"/>
      <c r="F589" s="307" t="str">
        <f t="shared" si="11"/>
        <v/>
      </c>
      <c r="G589" s="193"/>
      <c r="H589" s="192"/>
      <c r="I589" s="194"/>
      <c r="J589" s="207"/>
      <c r="K589" s="202"/>
      <c r="L589" s="198"/>
      <c r="M589" s="209"/>
      <c r="N589" s="202"/>
      <c r="O589" s="204"/>
      <c r="P589" s="203"/>
      <c r="Q589" s="174"/>
      <c r="R589" s="15"/>
      <c r="S589" s="1">
        <f>_xlfn.XLOOKUP(C589, Organizations!C584:C1563, Organizations!B584:B1563, "", 0)</f>
        <v>0</v>
      </c>
    </row>
    <row r="590" spans="2:19" ht="30.2" hidden="1" customHeight="1">
      <c r="B590" s="200" t="str">
        <f>IF(C590="", "NO PRIORITY", IF(_xlfn.XLOOKUP(C590, Organizations!C:C, Organizations!B:B, "")="", "NO PRIORITY", _xlfn.XLOOKUP(C590, Organizations!C:C, Organizations!B:B, "NO ORG NAME")))</f>
        <v>NO PRIORITY</v>
      </c>
      <c r="C590" s="204"/>
      <c r="D590" s="201"/>
      <c r="E590" s="279"/>
      <c r="F590" s="307" t="str">
        <f t="shared" si="11"/>
        <v/>
      </c>
      <c r="G590" s="193"/>
      <c r="H590" s="192"/>
      <c r="I590" s="194"/>
      <c r="J590" s="207"/>
      <c r="K590" s="202"/>
      <c r="L590" s="198"/>
      <c r="M590" s="209"/>
      <c r="N590" s="202"/>
      <c r="O590" s="204"/>
      <c r="P590" s="203"/>
      <c r="Q590" s="174"/>
      <c r="R590" s="15"/>
      <c r="S590" s="1">
        <f>_xlfn.XLOOKUP(C590, Organizations!C585:C1564, Organizations!B585:B1564, "", 0)</f>
        <v>0</v>
      </c>
    </row>
    <row r="591" spans="2:19" ht="30.2" hidden="1" customHeight="1">
      <c r="B591" s="200" t="str">
        <f>IF(C591="", "NO PRIORITY", IF(_xlfn.XLOOKUP(C591, Organizations!C:C, Organizations!B:B, "")="", "NO PRIORITY", _xlfn.XLOOKUP(C591, Organizations!C:C, Organizations!B:B, "NO ORG NAME")))</f>
        <v>NO PRIORITY</v>
      </c>
      <c r="C591" s="204"/>
      <c r="D591" s="201"/>
      <c r="E591" s="279"/>
      <c r="F591" s="307" t="str">
        <f t="shared" si="11"/>
        <v/>
      </c>
      <c r="G591" s="193"/>
      <c r="H591" s="192"/>
      <c r="I591" s="194"/>
      <c r="J591" s="207"/>
      <c r="K591" s="202"/>
      <c r="L591" s="198"/>
      <c r="M591" s="209"/>
      <c r="N591" s="202"/>
      <c r="O591" s="204"/>
      <c r="P591" s="203"/>
      <c r="Q591" s="174"/>
      <c r="R591" s="15"/>
      <c r="S591" s="1">
        <f>_xlfn.XLOOKUP(C591, Organizations!C586:C1565, Organizations!B586:B1565, "", 0)</f>
        <v>0</v>
      </c>
    </row>
    <row r="592" spans="2:19" ht="30.2" hidden="1" customHeight="1">
      <c r="B592" s="200" t="str">
        <f>IF(C592="", "NO PRIORITY", IF(_xlfn.XLOOKUP(C592, Organizations!C:C, Organizations!B:B, "")="", "NO PRIORITY", _xlfn.XLOOKUP(C592, Organizations!C:C, Organizations!B:B, "NO ORG NAME")))</f>
        <v>NO PRIORITY</v>
      </c>
      <c r="C592" s="204"/>
      <c r="D592" s="201"/>
      <c r="E592" s="279"/>
      <c r="F592" s="307" t="str">
        <f t="shared" si="11"/>
        <v/>
      </c>
      <c r="G592" s="193"/>
      <c r="H592" s="192"/>
      <c r="I592" s="194"/>
      <c r="J592" s="207"/>
      <c r="K592" s="202"/>
      <c r="L592" s="198"/>
      <c r="M592" s="209"/>
      <c r="N592" s="202"/>
      <c r="O592" s="204"/>
      <c r="P592" s="203"/>
      <c r="Q592" s="174"/>
      <c r="R592" s="15"/>
      <c r="S592" s="1">
        <f>_xlfn.XLOOKUP(C592, Organizations!C587:C1566, Organizations!B587:B1566, "", 0)</f>
        <v>0</v>
      </c>
    </row>
    <row r="593" spans="2:19" ht="30.2" hidden="1" customHeight="1">
      <c r="B593" s="200" t="str">
        <f>IF(C593="", "NO PRIORITY", IF(_xlfn.XLOOKUP(C593, Organizations!C:C, Organizations!B:B, "")="", "NO PRIORITY", _xlfn.XLOOKUP(C593, Organizations!C:C, Organizations!B:B, "NO ORG NAME")))</f>
        <v>NO PRIORITY</v>
      </c>
      <c r="C593" s="204"/>
      <c r="D593" s="201"/>
      <c r="E593" s="279"/>
      <c r="F593" s="307" t="str">
        <f t="shared" si="11"/>
        <v/>
      </c>
      <c r="G593" s="193"/>
      <c r="H593" s="192"/>
      <c r="I593" s="194"/>
      <c r="J593" s="207"/>
      <c r="K593" s="202"/>
      <c r="L593" s="198"/>
      <c r="M593" s="209"/>
      <c r="N593" s="202"/>
      <c r="O593" s="204"/>
      <c r="P593" s="203"/>
      <c r="Q593" s="174"/>
      <c r="R593" s="15"/>
      <c r="S593" s="1">
        <f>_xlfn.XLOOKUP(C593, Organizations!C588:C1567, Organizations!B588:B1567, "", 0)</f>
        <v>0</v>
      </c>
    </row>
    <row r="594" spans="2:19" ht="30.2" hidden="1" customHeight="1">
      <c r="B594" s="200" t="str">
        <f>IF(C594="", "NO PRIORITY", IF(_xlfn.XLOOKUP(C594, Organizations!C:C, Organizations!B:B, "")="", "NO PRIORITY", _xlfn.XLOOKUP(C594, Organizations!C:C, Organizations!B:B, "NO ORG NAME")))</f>
        <v>NO PRIORITY</v>
      </c>
      <c r="C594" s="204"/>
      <c r="D594" s="201"/>
      <c r="E594" s="279"/>
      <c r="F594" s="307" t="str">
        <f t="shared" si="11"/>
        <v/>
      </c>
      <c r="G594" s="193"/>
      <c r="H594" s="192"/>
      <c r="I594" s="194"/>
      <c r="J594" s="207"/>
      <c r="K594" s="202"/>
      <c r="L594" s="198"/>
      <c r="M594" s="209"/>
      <c r="N594" s="202"/>
      <c r="O594" s="204"/>
      <c r="P594" s="203"/>
      <c r="Q594" s="174"/>
      <c r="R594" s="15"/>
      <c r="S594" s="1">
        <f>_xlfn.XLOOKUP(C594, Organizations!C589:C1568, Organizations!B589:B1568, "", 0)</f>
        <v>0</v>
      </c>
    </row>
    <row r="595" spans="2:19" ht="30.2" hidden="1" customHeight="1">
      <c r="B595" s="200" t="str">
        <f>IF(C595="", "NO PRIORITY", IF(_xlfn.XLOOKUP(C595, Organizations!C:C, Organizations!B:B, "")="", "NO PRIORITY", _xlfn.XLOOKUP(C595, Organizations!C:C, Organizations!B:B, "NO ORG NAME")))</f>
        <v>NO PRIORITY</v>
      </c>
      <c r="C595" s="204"/>
      <c r="D595" s="201"/>
      <c r="E595" s="279"/>
      <c r="F595" s="307" t="str">
        <f t="shared" si="11"/>
        <v/>
      </c>
      <c r="G595" s="193"/>
      <c r="H595" s="192"/>
      <c r="I595" s="194"/>
      <c r="J595" s="207"/>
      <c r="K595" s="202"/>
      <c r="L595" s="198"/>
      <c r="M595" s="209"/>
      <c r="N595" s="202"/>
      <c r="O595" s="204"/>
      <c r="P595" s="203"/>
      <c r="Q595" s="174"/>
      <c r="R595" s="15"/>
      <c r="S595" s="1">
        <f>_xlfn.XLOOKUP(C595, Organizations!C590:C1569, Organizations!B590:B1569, "", 0)</f>
        <v>0</v>
      </c>
    </row>
    <row r="596" spans="2:19" ht="30.2" hidden="1" customHeight="1">
      <c r="B596" s="200" t="str">
        <f>IF(C596="", "NO PRIORITY", IF(_xlfn.XLOOKUP(C596, Organizations!C:C, Organizations!B:B, "")="", "NO PRIORITY", _xlfn.XLOOKUP(C596, Organizations!C:C, Organizations!B:B, "NO ORG NAME")))</f>
        <v>NO PRIORITY</v>
      </c>
      <c r="C596" s="204"/>
      <c r="D596" s="201"/>
      <c r="E596" s="279"/>
      <c r="F596" s="307" t="str">
        <f t="shared" si="11"/>
        <v/>
      </c>
      <c r="G596" s="193"/>
      <c r="H596" s="192"/>
      <c r="I596" s="194"/>
      <c r="J596" s="207"/>
      <c r="K596" s="202"/>
      <c r="L596" s="198"/>
      <c r="M596" s="209"/>
      <c r="N596" s="202"/>
      <c r="O596" s="204"/>
      <c r="P596" s="203"/>
      <c r="Q596" s="174"/>
      <c r="R596" s="15"/>
      <c r="S596" s="1">
        <f>_xlfn.XLOOKUP(C596, Organizations!C591:C1570, Organizations!B591:B1570, "", 0)</f>
        <v>0</v>
      </c>
    </row>
    <row r="597" spans="2:19" ht="30.2" hidden="1" customHeight="1">
      <c r="B597" s="200" t="str">
        <f>IF(C597="", "NO PRIORITY", IF(_xlfn.XLOOKUP(C597, Organizations!C:C, Organizations!B:B, "")="", "NO PRIORITY", _xlfn.XLOOKUP(C597, Organizations!C:C, Organizations!B:B, "NO ORG NAME")))</f>
        <v>NO PRIORITY</v>
      </c>
      <c r="C597" s="204"/>
      <c r="D597" s="201"/>
      <c r="E597" s="279"/>
      <c r="F597" s="307" t="str">
        <f t="shared" si="11"/>
        <v/>
      </c>
      <c r="G597" s="193"/>
      <c r="H597" s="192"/>
      <c r="I597" s="194"/>
      <c r="J597" s="207"/>
      <c r="K597" s="202"/>
      <c r="L597" s="198"/>
      <c r="M597" s="209"/>
      <c r="N597" s="202"/>
      <c r="O597" s="204"/>
      <c r="P597" s="203"/>
      <c r="Q597" s="174"/>
      <c r="R597" s="15"/>
      <c r="S597" s="1">
        <f>_xlfn.XLOOKUP(C597, Organizations!C592:C1571, Organizations!B592:B1571, "", 0)</f>
        <v>0</v>
      </c>
    </row>
    <row r="598" spans="2:19" ht="30.2" hidden="1" customHeight="1">
      <c r="B598" s="200" t="str">
        <f>IF(C598="", "NO PRIORITY", IF(_xlfn.XLOOKUP(C598, Organizations!C:C, Organizations!B:B, "")="", "NO PRIORITY", _xlfn.XLOOKUP(C598, Organizations!C:C, Organizations!B:B, "NO ORG NAME")))</f>
        <v>NO PRIORITY</v>
      </c>
      <c r="C598" s="204"/>
      <c r="D598" s="201"/>
      <c r="E598" s="279"/>
      <c r="F598" s="307" t="str">
        <f t="shared" si="11"/>
        <v/>
      </c>
      <c r="G598" s="193"/>
      <c r="H598" s="192"/>
      <c r="I598" s="194"/>
      <c r="J598" s="207"/>
      <c r="K598" s="202"/>
      <c r="L598" s="198"/>
      <c r="M598" s="209"/>
      <c r="N598" s="202"/>
      <c r="O598" s="204"/>
      <c r="P598" s="203"/>
      <c r="Q598" s="174"/>
      <c r="R598" s="15"/>
      <c r="S598" s="1">
        <f>_xlfn.XLOOKUP(C598, Organizations!C593:C1572, Organizations!B593:B1572, "", 0)</f>
        <v>0</v>
      </c>
    </row>
    <row r="599" spans="2:19" ht="30.2" hidden="1" customHeight="1">
      <c r="B599" s="200" t="str">
        <f>IF(C599="", "NO PRIORITY", IF(_xlfn.XLOOKUP(C599, Organizations!C:C, Organizations!B:B, "")="", "NO PRIORITY", _xlfn.XLOOKUP(C599, Organizations!C:C, Organizations!B:B, "NO ORG NAME")))</f>
        <v>NO PRIORITY</v>
      </c>
      <c r="C599" s="204"/>
      <c r="D599" s="201"/>
      <c r="E599" s="279"/>
      <c r="F599" s="307" t="str">
        <f t="shared" si="11"/>
        <v/>
      </c>
      <c r="G599" s="193"/>
      <c r="H599" s="192"/>
      <c r="I599" s="194"/>
      <c r="J599" s="207"/>
      <c r="K599" s="202"/>
      <c r="L599" s="198"/>
      <c r="M599" s="209"/>
      <c r="N599" s="202"/>
      <c r="O599" s="204"/>
      <c r="P599" s="203"/>
      <c r="Q599" s="174"/>
      <c r="R599" s="15"/>
      <c r="S599" s="1">
        <f>_xlfn.XLOOKUP(C599, Organizations!C594:C1573, Organizations!B594:B1573, "", 0)</f>
        <v>0</v>
      </c>
    </row>
    <row r="600" spans="2:19" ht="30.2" hidden="1" customHeight="1">
      <c r="B600" s="200" t="str">
        <f>IF(C600="", "NO PRIORITY", IF(_xlfn.XLOOKUP(C600, Organizations!C:C, Organizations!B:B, "")="", "NO PRIORITY", _xlfn.XLOOKUP(C600, Organizations!C:C, Organizations!B:B, "NO ORG NAME")))</f>
        <v>NO PRIORITY</v>
      </c>
      <c r="C600" s="204"/>
      <c r="D600" s="201"/>
      <c r="E600" s="279"/>
      <c r="F600" s="307" t="str">
        <f t="shared" si="11"/>
        <v/>
      </c>
      <c r="G600" s="193"/>
      <c r="H600" s="192"/>
      <c r="I600" s="194"/>
      <c r="J600" s="207"/>
      <c r="K600" s="202"/>
      <c r="L600" s="198"/>
      <c r="M600" s="209"/>
      <c r="N600" s="202"/>
      <c r="O600" s="204"/>
      <c r="P600" s="203"/>
      <c r="Q600" s="174"/>
      <c r="R600" s="15"/>
      <c r="S600" s="1">
        <f>_xlfn.XLOOKUP(C600, Organizations!C595:C1574, Organizations!B595:B1574, "", 0)</f>
        <v>0</v>
      </c>
    </row>
    <row r="601" spans="2:19" ht="30.2" hidden="1" customHeight="1">
      <c r="B601" s="200" t="str">
        <f>IF(C601="", "NO PRIORITY", IF(_xlfn.XLOOKUP(C601, Organizations!C:C, Organizations!B:B, "")="", "NO PRIORITY", _xlfn.XLOOKUP(C601, Organizations!C:C, Organizations!B:B, "NO ORG NAME")))</f>
        <v>NO PRIORITY</v>
      </c>
      <c r="C601" s="204"/>
      <c r="D601" s="201"/>
      <c r="E601" s="279"/>
      <c r="F601" s="307" t="str">
        <f t="shared" si="11"/>
        <v/>
      </c>
      <c r="G601" s="193"/>
      <c r="H601" s="192"/>
      <c r="I601" s="194"/>
      <c r="J601" s="207"/>
      <c r="K601" s="202"/>
      <c r="L601" s="198"/>
      <c r="M601" s="209"/>
      <c r="N601" s="202"/>
      <c r="O601" s="204"/>
      <c r="P601" s="203"/>
      <c r="Q601" s="174"/>
      <c r="R601" s="15"/>
      <c r="S601" s="1">
        <f>_xlfn.XLOOKUP(C601, Organizations!C596:C1575, Organizations!B596:B1575, "", 0)</f>
        <v>0</v>
      </c>
    </row>
    <row r="602" spans="2:19" ht="30.2" hidden="1" customHeight="1">
      <c r="B602" s="200" t="str">
        <f>IF(C602="", "NO PRIORITY", IF(_xlfn.XLOOKUP(C602, Organizations!C:C, Organizations!B:B, "")="", "NO PRIORITY", _xlfn.XLOOKUP(C602, Organizations!C:C, Organizations!B:B, "NO ORG NAME")))</f>
        <v>NO PRIORITY</v>
      </c>
      <c r="C602" s="204"/>
      <c r="D602" s="201"/>
      <c r="E602" s="279"/>
      <c r="F602" s="307" t="str">
        <f t="shared" si="11"/>
        <v/>
      </c>
      <c r="G602" s="193"/>
      <c r="H602" s="192"/>
      <c r="I602" s="194"/>
      <c r="J602" s="207"/>
      <c r="K602" s="202"/>
      <c r="L602" s="198"/>
      <c r="M602" s="209"/>
      <c r="N602" s="202"/>
      <c r="O602" s="204"/>
      <c r="P602" s="203"/>
      <c r="Q602" s="174"/>
      <c r="R602" s="15"/>
      <c r="S602" s="1">
        <f>_xlfn.XLOOKUP(C602, Organizations!C597:C1576, Organizations!B597:B1576, "", 0)</f>
        <v>0</v>
      </c>
    </row>
    <row r="603" spans="2:19" ht="30.2" hidden="1" customHeight="1">
      <c r="B603" s="200" t="str">
        <f>IF(C603="", "NO PRIORITY", IF(_xlfn.XLOOKUP(C603, Organizations!C:C, Organizations!B:B, "")="", "NO PRIORITY", _xlfn.XLOOKUP(C603, Organizations!C:C, Organizations!B:B, "NO ORG NAME")))</f>
        <v>NO PRIORITY</v>
      </c>
      <c r="C603" s="204"/>
      <c r="D603" s="201"/>
      <c r="E603" s="279"/>
      <c r="F603" s="307" t="str">
        <f t="shared" si="11"/>
        <v/>
      </c>
      <c r="G603" s="193"/>
      <c r="H603" s="192"/>
      <c r="I603" s="194"/>
      <c r="J603" s="207"/>
      <c r="K603" s="202"/>
      <c r="L603" s="198"/>
      <c r="M603" s="209"/>
      <c r="N603" s="202"/>
      <c r="O603" s="204"/>
      <c r="P603" s="203"/>
      <c r="Q603" s="174"/>
      <c r="R603" s="15"/>
      <c r="S603" s="1">
        <f>_xlfn.XLOOKUP(C603, Organizations!C598:C1577, Organizations!B598:B1577, "", 0)</f>
        <v>0</v>
      </c>
    </row>
    <row r="604" spans="2:19" ht="30.2" hidden="1" customHeight="1">
      <c r="B604" s="200" t="str">
        <f>IF(C604="", "NO PRIORITY", IF(_xlfn.XLOOKUP(C604, Organizations!C:C, Organizations!B:B, "")="", "NO PRIORITY", _xlfn.XLOOKUP(C604, Organizations!C:C, Organizations!B:B, "NO ORG NAME")))</f>
        <v>NO PRIORITY</v>
      </c>
      <c r="C604" s="204"/>
      <c r="D604" s="201"/>
      <c r="E604" s="279"/>
      <c r="F604" s="307" t="str">
        <f t="shared" si="11"/>
        <v/>
      </c>
      <c r="G604" s="193"/>
      <c r="H604" s="192"/>
      <c r="I604" s="194"/>
      <c r="J604" s="207"/>
      <c r="K604" s="202"/>
      <c r="L604" s="198"/>
      <c r="M604" s="209"/>
      <c r="N604" s="202"/>
      <c r="O604" s="204"/>
      <c r="P604" s="203"/>
      <c r="Q604" s="174"/>
      <c r="R604" s="15"/>
      <c r="S604" s="1">
        <f>_xlfn.XLOOKUP(C604, Organizations!C599:C1578, Organizations!B599:B1578, "", 0)</f>
        <v>0</v>
      </c>
    </row>
    <row r="605" spans="2:19" ht="30.2" hidden="1" customHeight="1">
      <c r="B605" s="200" t="str">
        <f>IF(C605="", "NO PRIORITY", IF(_xlfn.XLOOKUP(C605, Organizations!C:C, Organizations!B:B, "")="", "NO PRIORITY", _xlfn.XLOOKUP(C605, Organizations!C:C, Organizations!B:B, "NO ORG NAME")))</f>
        <v>NO PRIORITY</v>
      </c>
      <c r="C605" s="204"/>
      <c r="D605" s="201"/>
      <c r="E605" s="279"/>
      <c r="F605" s="307" t="str">
        <f t="shared" si="11"/>
        <v/>
      </c>
      <c r="G605" s="193"/>
      <c r="H605" s="192"/>
      <c r="I605" s="194"/>
      <c r="J605" s="207"/>
      <c r="K605" s="202"/>
      <c r="L605" s="198"/>
      <c r="M605" s="209"/>
      <c r="N605" s="202"/>
      <c r="O605" s="204"/>
      <c r="P605" s="203"/>
      <c r="Q605" s="174"/>
      <c r="R605" s="15"/>
      <c r="S605" s="1">
        <f>_xlfn.XLOOKUP(C605, Organizations!C600:C1579, Organizations!B600:B1579, "", 0)</f>
        <v>0</v>
      </c>
    </row>
    <row r="606" spans="2:19" ht="30.2" hidden="1" customHeight="1">
      <c r="B606" s="200" t="str">
        <f>IF(C606="", "NO PRIORITY", IF(_xlfn.XLOOKUP(C606, Organizations!C:C, Organizations!B:B, "")="", "NO PRIORITY", _xlfn.XLOOKUP(C606, Organizations!C:C, Organizations!B:B, "NO ORG NAME")))</f>
        <v>NO PRIORITY</v>
      </c>
      <c r="C606" s="204"/>
      <c r="D606" s="201"/>
      <c r="E606" s="279"/>
      <c r="F606" s="307" t="str">
        <f t="shared" si="11"/>
        <v/>
      </c>
      <c r="G606" s="193"/>
      <c r="H606" s="192"/>
      <c r="I606" s="194"/>
      <c r="J606" s="207"/>
      <c r="K606" s="202"/>
      <c r="L606" s="198"/>
      <c r="M606" s="209"/>
      <c r="N606" s="202"/>
      <c r="O606" s="204"/>
      <c r="P606" s="203"/>
      <c r="Q606" s="174"/>
      <c r="R606" s="15"/>
      <c r="S606" s="1">
        <f>_xlfn.XLOOKUP(C606, Organizations!C601:C1580, Organizations!B601:B1580, "", 0)</f>
        <v>0</v>
      </c>
    </row>
    <row r="607" spans="2:19" ht="30.2" hidden="1" customHeight="1">
      <c r="B607" s="200" t="str">
        <f>IF(C607="", "NO PRIORITY", IF(_xlfn.XLOOKUP(C607, Organizations!C:C, Organizations!B:B, "")="", "NO PRIORITY", _xlfn.XLOOKUP(C607, Organizations!C:C, Organizations!B:B, "NO ORG NAME")))</f>
        <v>NO PRIORITY</v>
      </c>
      <c r="C607" s="204"/>
      <c r="D607" s="201"/>
      <c r="E607" s="279"/>
      <c r="F607" s="307" t="str">
        <f t="shared" si="11"/>
        <v/>
      </c>
      <c r="G607" s="193"/>
      <c r="H607" s="192"/>
      <c r="I607" s="194"/>
      <c r="J607" s="207"/>
      <c r="K607" s="202"/>
      <c r="L607" s="198"/>
      <c r="M607" s="209"/>
      <c r="N607" s="202"/>
      <c r="O607" s="204"/>
      <c r="P607" s="203"/>
      <c r="Q607" s="174"/>
      <c r="R607" s="15"/>
      <c r="S607" s="1">
        <f>_xlfn.XLOOKUP(C607, Organizations!C602:C1581, Organizations!B602:B1581, "", 0)</f>
        <v>0</v>
      </c>
    </row>
    <row r="608" spans="2:19" ht="30.2" hidden="1" customHeight="1">
      <c r="B608" s="200" t="str">
        <f>IF(C608="", "NO PRIORITY", IF(_xlfn.XLOOKUP(C608, Organizations!C:C, Organizations!B:B, "")="", "NO PRIORITY", _xlfn.XLOOKUP(C608, Organizations!C:C, Organizations!B:B, "NO ORG NAME")))</f>
        <v>NO PRIORITY</v>
      </c>
      <c r="C608" s="204"/>
      <c r="D608" s="201"/>
      <c r="E608" s="279"/>
      <c r="F608" s="307" t="str">
        <f t="shared" si="11"/>
        <v/>
      </c>
      <c r="G608" s="193"/>
      <c r="H608" s="192"/>
      <c r="I608" s="194"/>
      <c r="J608" s="207"/>
      <c r="K608" s="202"/>
      <c r="L608" s="198"/>
      <c r="M608" s="209"/>
      <c r="N608" s="202"/>
      <c r="O608" s="204"/>
      <c r="P608" s="203"/>
      <c r="Q608" s="174"/>
      <c r="R608" s="15"/>
      <c r="S608" s="1">
        <f>_xlfn.XLOOKUP(C608, Organizations!C603:C1582, Organizations!B603:B1582, "", 0)</f>
        <v>0</v>
      </c>
    </row>
    <row r="609" spans="2:19" ht="30.2" hidden="1" customHeight="1">
      <c r="B609" s="200" t="str">
        <f>IF(C609="", "NO PRIORITY", IF(_xlfn.XLOOKUP(C609, Organizations!C:C, Organizations!B:B, "")="", "NO PRIORITY", _xlfn.XLOOKUP(C609, Organizations!C:C, Organizations!B:B, "NO ORG NAME")))</f>
        <v>NO PRIORITY</v>
      </c>
      <c r="C609" s="204"/>
      <c r="D609" s="201"/>
      <c r="E609" s="279"/>
      <c r="F609" s="307" t="str">
        <f t="shared" si="11"/>
        <v/>
      </c>
      <c r="G609" s="193"/>
      <c r="H609" s="192"/>
      <c r="I609" s="194"/>
      <c r="J609" s="207"/>
      <c r="K609" s="202"/>
      <c r="L609" s="198"/>
      <c r="M609" s="209"/>
      <c r="N609" s="202"/>
      <c r="O609" s="204"/>
      <c r="P609" s="203"/>
      <c r="Q609" s="174"/>
      <c r="R609" s="15"/>
      <c r="S609" s="1">
        <f>_xlfn.XLOOKUP(C609, Organizations!C604:C1583, Organizations!B604:B1583, "", 0)</f>
        <v>0</v>
      </c>
    </row>
    <row r="610" spans="2:19" ht="30.2" hidden="1" customHeight="1">
      <c r="B610" s="200" t="str">
        <f>IF(C610="", "NO PRIORITY", IF(_xlfn.XLOOKUP(C610, Organizations!C:C, Organizations!B:B, "")="", "NO PRIORITY", _xlfn.XLOOKUP(C610, Organizations!C:C, Organizations!B:B, "NO ORG NAME")))</f>
        <v>NO PRIORITY</v>
      </c>
      <c r="C610" s="204"/>
      <c r="D610" s="201"/>
      <c r="E610" s="279"/>
      <c r="F610" s="307" t="str">
        <f t="shared" si="11"/>
        <v/>
      </c>
      <c r="G610" s="193"/>
      <c r="H610" s="192"/>
      <c r="I610" s="194"/>
      <c r="J610" s="207"/>
      <c r="K610" s="202"/>
      <c r="L610" s="198"/>
      <c r="M610" s="209"/>
      <c r="N610" s="202"/>
      <c r="O610" s="204"/>
      <c r="P610" s="203"/>
      <c r="Q610" s="174"/>
      <c r="R610" s="15"/>
      <c r="S610" s="1">
        <f>_xlfn.XLOOKUP(C610, Organizations!C605:C1584, Organizations!B605:B1584, "", 0)</f>
        <v>0</v>
      </c>
    </row>
    <row r="611" spans="2:19" ht="30.2" hidden="1" customHeight="1">
      <c r="B611" s="200" t="str">
        <f>IF(C611="", "NO PRIORITY", IF(_xlfn.XLOOKUP(C611, Organizations!C:C, Organizations!B:B, "")="", "NO PRIORITY", _xlfn.XLOOKUP(C611, Organizations!C:C, Organizations!B:B, "NO ORG NAME")))</f>
        <v>NO PRIORITY</v>
      </c>
      <c r="C611" s="204"/>
      <c r="D611" s="201"/>
      <c r="E611" s="279"/>
      <c r="F611" s="307" t="str">
        <f t="shared" si="11"/>
        <v/>
      </c>
      <c r="G611" s="193"/>
      <c r="H611" s="192"/>
      <c r="I611" s="194"/>
      <c r="J611" s="207"/>
      <c r="K611" s="202"/>
      <c r="L611" s="198"/>
      <c r="M611" s="209"/>
      <c r="N611" s="202"/>
      <c r="O611" s="204"/>
      <c r="P611" s="203"/>
      <c r="Q611" s="174"/>
      <c r="R611" s="15"/>
      <c r="S611" s="1">
        <f>_xlfn.XLOOKUP(C611, Organizations!C606:C1585, Organizations!B606:B1585, "", 0)</f>
        <v>0</v>
      </c>
    </row>
    <row r="612" spans="2:19" ht="30.2" hidden="1" customHeight="1">
      <c r="B612" s="200" t="str">
        <f>IF(C612="", "NO PRIORITY", IF(_xlfn.XLOOKUP(C612, Organizations!C:C, Organizations!B:B, "")="", "NO PRIORITY", _xlfn.XLOOKUP(C612, Organizations!C:C, Organizations!B:B, "NO ORG NAME")))</f>
        <v>NO PRIORITY</v>
      </c>
      <c r="C612" s="204"/>
      <c r="D612" s="201"/>
      <c r="E612" s="279"/>
      <c r="F612" s="307" t="str">
        <f t="shared" si="11"/>
        <v/>
      </c>
      <c r="G612" s="193"/>
      <c r="H612" s="192"/>
      <c r="I612" s="194"/>
      <c r="J612" s="207"/>
      <c r="K612" s="202"/>
      <c r="L612" s="198"/>
      <c r="M612" s="209"/>
      <c r="N612" s="202"/>
      <c r="O612" s="204"/>
      <c r="P612" s="203"/>
      <c r="Q612" s="174"/>
      <c r="R612" s="15"/>
      <c r="S612" s="1">
        <f>_xlfn.XLOOKUP(C612, Organizations!C607:C1586, Organizations!B607:B1586, "", 0)</f>
        <v>0</v>
      </c>
    </row>
    <row r="613" spans="2:19" ht="30.2" hidden="1" customHeight="1">
      <c r="B613" s="200" t="str">
        <f>IF(C613="", "NO PRIORITY", IF(_xlfn.XLOOKUP(C613, Organizations!C:C, Organizations!B:B, "")="", "NO PRIORITY", _xlfn.XLOOKUP(C613, Organizations!C:C, Organizations!B:B, "NO ORG NAME")))</f>
        <v>NO PRIORITY</v>
      </c>
      <c r="C613" s="204"/>
      <c r="D613" s="201"/>
      <c r="E613" s="279"/>
      <c r="F613" s="307" t="str">
        <f t="shared" si="11"/>
        <v/>
      </c>
      <c r="G613" s="193"/>
      <c r="H613" s="192"/>
      <c r="I613" s="194"/>
      <c r="J613" s="207"/>
      <c r="K613" s="202"/>
      <c r="L613" s="198"/>
      <c r="M613" s="209"/>
      <c r="N613" s="202"/>
      <c r="O613" s="204"/>
      <c r="P613" s="203"/>
      <c r="Q613" s="174"/>
      <c r="R613" s="15"/>
      <c r="S613" s="1">
        <f>_xlfn.XLOOKUP(C613, Organizations!C608:C1587, Organizations!B608:B1587, "", 0)</f>
        <v>0</v>
      </c>
    </row>
    <row r="614" spans="2:19" ht="30.2" hidden="1" customHeight="1">
      <c r="B614" s="200" t="str">
        <f>IF(C614="", "NO PRIORITY", IF(_xlfn.XLOOKUP(C614, Organizations!C:C, Organizations!B:B, "")="", "NO PRIORITY", _xlfn.XLOOKUP(C614, Organizations!C:C, Organizations!B:B, "NO ORG NAME")))</f>
        <v>NO PRIORITY</v>
      </c>
      <c r="C614" s="204"/>
      <c r="D614" s="201"/>
      <c r="E614" s="279"/>
      <c r="F614" s="307" t="str">
        <f t="shared" si="11"/>
        <v/>
      </c>
      <c r="G614" s="193"/>
      <c r="H614" s="192"/>
      <c r="I614" s="194"/>
      <c r="J614" s="207"/>
      <c r="K614" s="202"/>
      <c r="L614" s="198"/>
      <c r="M614" s="209"/>
      <c r="N614" s="202"/>
      <c r="O614" s="204"/>
      <c r="P614" s="203"/>
      <c r="Q614" s="174"/>
      <c r="R614" s="15"/>
      <c r="S614" s="1">
        <f>_xlfn.XLOOKUP(C614, Organizations!C609:C1588, Organizations!B609:B1588, "", 0)</f>
        <v>0</v>
      </c>
    </row>
    <row r="615" spans="2:19" ht="30.2" hidden="1" customHeight="1">
      <c r="B615" s="200" t="str">
        <f>IF(C615="", "NO PRIORITY", IF(_xlfn.XLOOKUP(C615, Organizations!C:C, Organizations!B:B, "")="", "NO PRIORITY", _xlfn.XLOOKUP(C615, Organizations!C:C, Organizations!B:B, "NO ORG NAME")))</f>
        <v>NO PRIORITY</v>
      </c>
      <c r="C615" s="204"/>
      <c r="D615" s="201"/>
      <c r="E615" s="279"/>
      <c r="F615" s="307" t="str">
        <f t="shared" si="11"/>
        <v/>
      </c>
      <c r="G615" s="193"/>
      <c r="H615" s="192"/>
      <c r="I615" s="194"/>
      <c r="J615" s="207"/>
      <c r="K615" s="202"/>
      <c r="L615" s="198"/>
      <c r="M615" s="209"/>
      <c r="N615" s="202"/>
      <c r="O615" s="204"/>
      <c r="P615" s="203"/>
      <c r="Q615" s="174"/>
      <c r="R615" s="15"/>
      <c r="S615" s="1">
        <f>_xlfn.XLOOKUP(C615, Organizations!C610:C1589, Organizations!B610:B1589, "", 0)</f>
        <v>0</v>
      </c>
    </row>
    <row r="616" spans="2:19" ht="30.2" hidden="1" customHeight="1">
      <c r="B616" s="200" t="str">
        <f>IF(C616="", "NO PRIORITY", IF(_xlfn.XLOOKUP(C616, Organizations!C:C, Organizations!B:B, "")="", "NO PRIORITY", _xlfn.XLOOKUP(C616, Organizations!C:C, Organizations!B:B, "NO ORG NAME")))</f>
        <v>NO PRIORITY</v>
      </c>
      <c r="C616" s="204"/>
      <c r="D616" s="201"/>
      <c r="E616" s="279"/>
      <c r="F616" s="307" t="str">
        <f t="shared" si="11"/>
        <v/>
      </c>
      <c r="G616" s="193"/>
      <c r="H616" s="192"/>
      <c r="I616" s="194"/>
      <c r="J616" s="207"/>
      <c r="K616" s="202"/>
      <c r="L616" s="198"/>
      <c r="M616" s="209"/>
      <c r="N616" s="202"/>
      <c r="O616" s="204"/>
      <c r="P616" s="203"/>
      <c r="Q616" s="174"/>
      <c r="R616" s="15"/>
      <c r="S616" s="1">
        <f>_xlfn.XLOOKUP(C616, Organizations!C611:C1590, Organizations!B611:B1590, "", 0)</f>
        <v>0</v>
      </c>
    </row>
    <row r="617" spans="2:19" ht="30.2" hidden="1" customHeight="1">
      <c r="B617" s="200" t="str">
        <f>IF(C617="", "NO PRIORITY", IF(_xlfn.XLOOKUP(C617, Organizations!C:C, Organizations!B:B, "")="", "NO PRIORITY", _xlfn.XLOOKUP(C617, Organizations!C:C, Organizations!B:B, "NO ORG NAME")))</f>
        <v>NO PRIORITY</v>
      </c>
      <c r="C617" s="204"/>
      <c r="D617" s="201"/>
      <c r="E617" s="279"/>
      <c r="F617" s="307" t="str">
        <f t="shared" si="11"/>
        <v/>
      </c>
      <c r="G617" s="193"/>
      <c r="H617" s="192"/>
      <c r="I617" s="194"/>
      <c r="J617" s="207"/>
      <c r="K617" s="202"/>
      <c r="L617" s="198"/>
      <c r="M617" s="209"/>
      <c r="N617" s="202"/>
      <c r="O617" s="204"/>
      <c r="P617" s="203"/>
      <c r="Q617" s="174"/>
      <c r="R617" s="15"/>
      <c r="S617" s="1">
        <f>_xlfn.XLOOKUP(C617, Organizations!C612:C1591, Organizations!B612:B1591, "", 0)</f>
        <v>0</v>
      </c>
    </row>
    <row r="618" spans="2:19" ht="30.2" hidden="1" customHeight="1">
      <c r="B618" s="200" t="str">
        <f>IF(C618="", "NO PRIORITY", IF(_xlfn.XLOOKUP(C618, Organizations!C:C, Organizations!B:B, "")="", "NO PRIORITY", _xlfn.XLOOKUP(C618, Organizations!C:C, Organizations!B:B, "NO ORG NAME")))</f>
        <v>NO PRIORITY</v>
      </c>
      <c r="C618" s="204"/>
      <c r="D618" s="201"/>
      <c r="E618" s="279"/>
      <c r="F618" s="307" t="str">
        <f t="shared" si="11"/>
        <v/>
      </c>
      <c r="G618" s="193"/>
      <c r="H618" s="192"/>
      <c r="I618" s="194"/>
      <c r="J618" s="207"/>
      <c r="K618" s="202"/>
      <c r="L618" s="198"/>
      <c r="M618" s="209"/>
      <c r="N618" s="202"/>
      <c r="O618" s="204"/>
      <c r="P618" s="203"/>
      <c r="Q618" s="174"/>
      <c r="R618" s="15"/>
      <c r="S618" s="1">
        <f>_xlfn.XLOOKUP(C618, Organizations!C613:C1592, Organizations!B613:B1592, "", 0)</f>
        <v>0</v>
      </c>
    </row>
    <row r="619" spans="2:19" ht="30.2" hidden="1" customHeight="1">
      <c r="B619" s="200" t="str">
        <f>IF(C619="", "NO PRIORITY", IF(_xlfn.XLOOKUP(C619, Organizations!C:C, Organizations!B:B, "")="", "NO PRIORITY", _xlfn.XLOOKUP(C619, Organizations!C:C, Organizations!B:B, "NO ORG NAME")))</f>
        <v>NO PRIORITY</v>
      </c>
      <c r="C619" s="204"/>
      <c r="D619" s="201"/>
      <c r="E619" s="279"/>
      <c r="F619" s="307" t="str">
        <f t="shared" si="11"/>
        <v/>
      </c>
      <c r="G619" s="193"/>
      <c r="H619" s="192"/>
      <c r="I619" s="194"/>
      <c r="J619" s="207"/>
      <c r="K619" s="202"/>
      <c r="L619" s="198"/>
      <c r="M619" s="209"/>
      <c r="N619" s="202"/>
      <c r="O619" s="204"/>
      <c r="P619" s="203"/>
      <c r="Q619" s="174"/>
      <c r="R619" s="15"/>
      <c r="S619" s="1">
        <f>_xlfn.XLOOKUP(C619, Organizations!C614:C1593, Organizations!B614:B1593, "", 0)</f>
        <v>0</v>
      </c>
    </row>
    <row r="620" spans="2:19" ht="30.2" hidden="1" customHeight="1">
      <c r="B620" s="200" t="str">
        <f>IF(C620="", "NO PRIORITY", IF(_xlfn.XLOOKUP(C620, Organizations!C:C, Organizations!B:B, "")="", "NO PRIORITY", _xlfn.XLOOKUP(C620, Organizations!C:C, Organizations!B:B, "NO ORG NAME")))</f>
        <v>NO PRIORITY</v>
      </c>
      <c r="C620" s="204"/>
      <c r="D620" s="201"/>
      <c r="E620" s="279"/>
      <c r="F620" s="307" t="str">
        <f t="shared" si="11"/>
        <v/>
      </c>
      <c r="G620" s="193"/>
      <c r="H620" s="192"/>
      <c r="I620" s="194"/>
      <c r="J620" s="207"/>
      <c r="K620" s="202"/>
      <c r="L620" s="198"/>
      <c r="M620" s="209"/>
      <c r="N620" s="202"/>
      <c r="O620" s="204"/>
      <c r="P620" s="203"/>
      <c r="Q620" s="174"/>
      <c r="R620" s="15"/>
      <c r="S620" s="1">
        <f>_xlfn.XLOOKUP(C620, Organizations!C615:C1594, Organizations!B615:B1594, "", 0)</f>
        <v>0</v>
      </c>
    </row>
    <row r="621" spans="2:19" ht="30.2" hidden="1" customHeight="1">
      <c r="B621" s="200" t="str">
        <f>IF(C621="", "NO PRIORITY", IF(_xlfn.XLOOKUP(C621, Organizations!C:C, Organizations!B:B, "")="", "NO PRIORITY", _xlfn.XLOOKUP(C621, Organizations!C:C, Organizations!B:B, "NO ORG NAME")))</f>
        <v>NO PRIORITY</v>
      </c>
      <c r="C621" s="204"/>
      <c r="D621" s="201"/>
      <c r="E621" s="279"/>
      <c r="F621" s="307" t="str">
        <f t="shared" si="11"/>
        <v/>
      </c>
      <c r="G621" s="193"/>
      <c r="H621" s="192"/>
      <c r="I621" s="194"/>
      <c r="J621" s="207"/>
      <c r="K621" s="202"/>
      <c r="L621" s="198"/>
      <c r="M621" s="209"/>
      <c r="N621" s="202"/>
      <c r="O621" s="204"/>
      <c r="P621" s="203"/>
      <c r="Q621" s="174"/>
      <c r="R621" s="15"/>
      <c r="S621" s="1">
        <f>_xlfn.XLOOKUP(C621, Organizations!C616:C1595, Organizations!B616:B1595, "", 0)</f>
        <v>0</v>
      </c>
    </row>
    <row r="622" spans="2:19" ht="30.2" hidden="1" customHeight="1">
      <c r="B622" s="200" t="str">
        <f>IF(C622="", "NO PRIORITY", IF(_xlfn.XLOOKUP(C622, Organizations!C:C, Organizations!B:B, "")="", "NO PRIORITY", _xlfn.XLOOKUP(C622, Organizations!C:C, Organizations!B:B, "NO ORG NAME")))</f>
        <v>NO PRIORITY</v>
      </c>
      <c r="C622" s="204"/>
      <c r="D622" s="201"/>
      <c r="E622" s="279"/>
      <c r="F622" s="307" t="str">
        <f t="shared" si="11"/>
        <v/>
      </c>
      <c r="G622" s="193"/>
      <c r="H622" s="192"/>
      <c r="I622" s="194"/>
      <c r="J622" s="207"/>
      <c r="K622" s="202"/>
      <c r="L622" s="198"/>
      <c r="M622" s="209"/>
      <c r="N622" s="202"/>
      <c r="O622" s="204"/>
      <c r="P622" s="203"/>
      <c r="Q622" s="174"/>
      <c r="R622" s="15"/>
      <c r="S622" s="1">
        <f>_xlfn.XLOOKUP(C622, Organizations!C617:C1596, Organizations!B617:B1596, "", 0)</f>
        <v>0</v>
      </c>
    </row>
    <row r="623" spans="2:19" ht="30.2" hidden="1" customHeight="1">
      <c r="B623" s="200" t="str">
        <f>IF(C623="", "NO PRIORITY", IF(_xlfn.XLOOKUP(C623, Organizations!C:C, Organizations!B:B, "")="", "NO PRIORITY", _xlfn.XLOOKUP(C623, Organizations!C:C, Organizations!B:B, "NO ORG NAME")))</f>
        <v>NO PRIORITY</v>
      </c>
      <c r="C623" s="204"/>
      <c r="D623" s="201"/>
      <c r="E623" s="279"/>
      <c r="F623" s="307" t="str">
        <f t="shared" si="11"/>
        <v/>
      </c>
      <c r="G623" s="193"/>
      <c r="H623" s="192"/>
      <c r="I623" s="194"/>
      <c r="J623" s="207"/>
      <c r="K623" s="202"/>
      <c r="L623" s="198"/>
      <c r="M623" s="209"/>
      <c r="N623" s="202"/>
      <c r="O623" s="204"/>
      <c r="P623" s="203"/>
      <c r="Q623" s="174"/>
      <c r="R623" s="15"/>
      <c r="S623" s="1">
        <f>_xlfn.XLOOKUP(C623, Organizations!C618:C1597, Organizations!B618:B1597, "", 0)</f>
        <v>0</v>
      </c>
    </row>
    <row r="624" spans="2:19" ht="30.2" hidden="1" customHeight="1">
      <c r="B624" s="200" t="str">
        <f>IF(C624="", "NO PRIORITY", IF(_xlfn.XLOOKUP(C624, Organizations!C:C, Organizations!B:B, "")="", "NO PRIORITY", _xlfn.XLOOKUP(C624, Organizations!C:C, Organizations!B:B, "NO ORG NAME")))</f>
        <v>NO PRIORITY</v>
      </c>
      <c r="C624" s="204"/>
      <c r="D624" s="201"/>
      <c r="E624" s="279"/>
      <c r="F624" s="307" t="str">
        <f t="shared" si="11"/>
        <v/>
      </c>
      <c r="G624" s="193"/>
      <c r="H624" s="192"/>
      <c r="I624" s="194"/>
      <c r="J624" s="207"/>
      <c r="K624" s="202"/>
      <c r="L624" s="198"/>
      <c r="M624" s="209"/>
      <c r="N624" s="202"/>
      <c r="O624" s="204"/>
      <c r="P624" s="203"/>
      <c r="Q624" s="174"/>
      <c r="R624" s="15"/>
      <c r="S624" s="1">
        <f>_xlfn.XLOOKUP(C624, Organizations!C619:C1598, Organizations!B619:B1598, "", 0)</f>
        <v>0</v>
      </c>
    </row>
    <row r="625" spans="2:19" ht="30.2" hidden="1" customHeight="1">
      <c r="B625" s="200" t="str">
        <f>IF(C625="", "NO PRIORITY", IF(_xlfn.XLOOKUP(C625, Organizations!C:C, Organizations!B:B, "")="", "NO PRIORITY", _xlfn.XLOOKUP(C625, Organizations!C:C, Organizations!B:B, "NO ORG NAME")))</f>
        <v>NO PRIORITY</v>
      </c>
      <c r="C625" s="204"/>
      <c r="D625" s="201"/>
      <c r="E625" s="279"/>
      <c r="F625" s="307" t="str">
        <f t="shared" si="11"/>
        <v/>
      </c>
      <c r="G625" s="193"/>
      <c r="H625" s="192"/>
      <c r="I625" s="194"/>
      <c r="J625" s="207"/>
      <c r="K625" s="202"/>
      <c r="L625" s="198"/>
      <c r="M625" s="209"/>
      <c r="N625" s="202"/>
      <c r="O625" s="204"/>
      <c r="P625" s="203"/>
      <c r="Q625" s="174"/>
      <c r="R625" s="15"/>
      <c r="S625" s="1">
        <f>_xlfn.XLOOKUP(C625, Organizations!C620:C1599, Organizations!B620:B1599, "", 0)</f>
        <v>0</v>
      </c>
    </row>
    <row r="626" spans="2:19" ht="30.2" hidden="1" customHeight="1">
      <c r="B626" s="200" t="str">
        <f>IF(C626="", "NO PRIORITY", IF(_xlfn.XLOOKUP(C626, Organizations!C:C, Organizations!B:B, "")="", "NO PRIORITY", _xlfn.XLOOKUP(C626, Organizations!C:C, Organizations!B:B, "NO ORG NAME")))</f>
        <v>NO PRIORITY</v>
      </c>
      <c r="C626" s="204"/>
      <c r="D626" s="201"/>
      <c r="E626" s="279"/>
      <c r="F626" s="307" t="str">
        <f t="shared" si="11"/>
        <v/>
      </c>
      <c r="G626" s="193"/>
      <c r="H626" s="192"/>
      <c r="I626" s="194"/>
      <c r="J626" s="207"/>
      <c r="K626" s="202"/>
      <c r="L626" s="198"/>
      <c r="M626" s="209"/>
      <c r="N626" s="202"/>
      <c r="O626" s="204"/>
      <c r="P626" s="203"/>
      <c r="Q626" s="174"/>
      <c r="R626" s="15"/>
      <c r="S626" s="1">
        <f>_xlfn.XLOOKUP(C626, Organizations!C621:C1600, Organizations!B621:B1600, "", 0)</f>
        <v>0</v>
      </c>
    </row>
    <row r="627" spans="2:19" ht="30.2" hidden="1" customHeight="1">
      <c r="B627" s="200" t="str">
        <f>IF(C627="", "NO PRIORITY", IF(_xlfn.XLOOKUP(C627, Organizations!C:C, Organizations!B:B, "")="", "NO PRIORITY", _xlfn.XLOOKUP(C627, Organizations!C:C, Organizations!B:B, "NO ORG NAME")))</f>
        <v>NO PRIORITY</v>
      </c>
      <c r="C627" s="204"/>
      <c r="D627" s="201"/>
      <c r="E627" s="279"/>
      <c r="F627" s="307" t="str">
        <f t="shared" si="11"/>
        <v/>
      </c>
      <c r="G627" s="193"/>
      <c r="H627" s="192"/>
      <c r="I627" s="194"/>
      <c r="J627" s="207"/>
      <c r="K627" s="202"/>
      <c r="L627" s="198"/>
      <c r="M627" s="209"/>
      <c r="N627" s="202"/>
      <c r="O627" s="204"/>
      <c r="P627" s="203"/>
      <c r="Q627" s="174"/>
      <c r="R627" s="15"/>
      <c r="S627" s="1">
        <f>_xlfn.XLOOKUP(C627, Organizations!C622:C1601, Organizations!B622:B1601, "", 0)</f>
        <v>0</v>
      </c>
    </row>
    <row r="628" spans="2:19" ht="21.2" hidden="1" customHeight="1">
      <c r="B628" s="369" t="str">
        <f>IF(C628="", "NO PRIORITY", IF(_xlfn.XLOOKUP(C628, Organizations!C:C, Organizations!B:B, "")="", "NO PRIORITY", _xlfn.XLOOKUP(C628, Organizations!C:C, Organizations!B:B, "NO ORG NAME")))</f>
        <v>NO PRIORITY</v>
      </c>
      <c r="C628" s="204"/>
      <c r="D628" s="348"/>
      <c r="E628" s="374"/>
      <c r="F628" s="376" t="str">
        <f t="shared" si="11"/>
        <v/>
      </c>
      <c r="G628" s="377"/>
      <c r="H628" s="379"/>
      <c r="I628" s="380"/>
      <c r="J628" s="383"/>
      <c r="K628" s="367"/>
      <c r="L628" s="386"/>
      <c r="M628" s="388"/>
      <c r="N628" s="367"/>
      <c r="O628" s="372"/>
      <c r="P628" s="386"/>
      <c r="Q628" s="392"/>
    </row>
    <row r="629" spans="2:19" ht="21.2" hidden="1" customHeight="1">
      <c r="B629" s="369" t="str">
        <f>IF(C629="", "NO PRIORITY", IF(_xlfn.XLOOKUP(C629, Organizations!C:C, Organizations!B:B, "")="", "NO PRIORITY", _xlfn.XLOOKUP(C629, Organizations!C:C, Organizations!B:B, "NO ORG NAME")))</f>
        <v>NO PRIORITY</v>
      </c>
      <c r="C629" s="204"/>
      <c r="D629" s="348"/>
      <c r="E629" s="374"/>
      <c r="F629" s="376" t="str">
        <f t="shared" si="11"/>
        <v/>
      </c>
      <c r="G629" s="377"/>
      <c r="H629" s="379"/>
      <c r="I629" s="380"/>
      <c r="J629" s="383"/>
      <c r="K629" s="367"/>
      <c r="L629" s="386"/>
      <c r="M629" s="388"/>
      <c r="N629" s="367"/>
      <c r="O629" s="372"/>
      <c r="P629" s="386"/>
      <c r="Q629" s="392"/>
    </row>
    <row r="630" spans="2:19" ht="21.2" hidden="1" customHeight="1">
      <c r="B630" s="369" t="str">
        <f>IF(C630="", "NO PRIORITY", IF(_xlfn.XLOOKUP(C630, Organizations!C:C, Organizations!B:B, "")="", "NO PRIORITY", _xlfn.XLOOKUP(C630, Organizations!C:C, Organizations!B:B, "NO ORG NAME")))</f>
        <v>NO PRIORITY</v>
      </c>
      <c r="C630" s="204"/>
      <c r="D630" s="348"/>
      <c r="E630" s="374"/>
      <c r="F630" s="376" t="str">
        <f t="shared" si="11"/>
        <v/>
      </c>
      <c r="G630" s="377"/>
      <c r="H630" s="379"/>
      <c r="I630" s="380"/>
      <c r="J630" s="383"/>
      <c r="K630" s="367"/>
      <c r="L630" s="386"/>
      <c r="M630" s="388"/>
      <c r="N630" s="367"/>
      <c r="O630" s="372"/>
      <c r="P630" s="386"/>
      <c r="Q630" s="392"/>
    </row>
    <row r="631" spans="2:19" ht="21.2" hidden="1" customHeight="1">
      <c r="C631" s="204"/>
    </row>
    <row r="632" spans="2:19" ht="21.2" hidden="1" customHeight="1">
      <c r="C632" s="204"/>
    </row>
    <row r="633" spans="2:19" ht="21.2" hidden="1" customHeight="1">
      <c r="C633" s="204"/>
    </row>
    <row r="634" spans="2:19" ht="21.2" hidden="1" customHeight="1">
      <c r="C634" s="204"/>
    </row>
    <row r="635" spans="2:19" ht="21.2" hidden="1" customHeight="1">
      <c r="C635" s="204"/>
    </row>
    <row r="636" spans="2:19" ht="21.2" hidden="1" customHeight="1">
      <c r="C636" s="204"/>
    </row>
    <row r="637" spans="2:19" ht="21.2" hidden="1" customHeight="1">
      <c r="C637" s="204"/>
    </row>
    <row r="638" spans="2:19" ht="21.2" hidden="1" customHeight="1">
      <c r="C638" s="204"/>
    </row>
    <row r="639" spans="2:19" ht="21.2" hidden="1" customHeight="1">
      <c r="C639" s="204"/>
    </row>
    <row r="640" spans="2:19" ht="21.2" hidden="1" customHeight="1">
      <c r="C640" s="204"/>
    </row>
    <row r="641" spans="3:3" ht="21.2" hidden="1" customHeight="1">
      <c r="C641" s="204"/>
    </row>
    <row r="642" spans="3:3" ht="21.2" hidden="1" customHeight="1">
      <c r="C642" s="204"/>
    </row>
    <row r="643" spans="3:3" ht="21.2" hidden="1" customHeight="1">
      <c r="C643" s="204"/>
    </row>
    <row r="644" spans="3:3" ht="21.2" hidden="1" customHeight="1">
      <c r="C644" s="204"/>
    </row>
    <row r="645" spans="3:3" ht="21.2" hidden="1" customHeight="1">
      <c r="C645" s="204"/>
    </row>
    <row r="646" spans="3:3" ht="21.2" hidden="1" customHeight="1">
      <c r="C646" s="204"/>
    </row>
    <row r="647" spans="3:3" ht="21.2" hidden="1" customHeight="1">
      <c r="C647" s="204"/>
    </row>
    <row r="648" spans="3:3" ht="21.2" hidden="1" customHeight="1">
      <c r="C648" s="204"/>
    </row>
    <row r="649" spans="3:3" ht="21.2" hidden="1" customHeight="1">
      <c r="C649" s="204"/>
    </row>
    <row r="650" spans="3:3" ht="21.2" hidden="1" customHeight="1">
      <c r="C650" s="204"/>
    </row>
    <row r="651" spans="3:3" ht="21.2" hidden="1" customHeight="1">
      <c r="C651" s="204"/>
    </row>
    <row r="652" spans="3:3" ht="21.2" hidden="1" customHeight="1">
      <c r="C652" s="204"/>
    </row>
    <row r="653" spans="3:3" ht="21.2" hidden="1" customHeight="1">
      <c r="C653" s="204"/>
    </row>
    <row r="654" spans="3:3" ht="21.2" hidden="1" customHeight="1">
      <c r="C654" s="204"/>
    </row>
    <row r="655" spans="3:3" ht="21.2" hidden="1" customHeight="1">
      <c r="C655" s="204"/>
    </row>
    <row r="656" spans="3:3" ht="21.2" hidden="1" customHeight="1">
      <c r="C656" s="204"/>
    </row>
    <row r="657" spans="3:3" ht="21.2" hidden="1" customHeight="1">
      <c r="C657" s="204"/>
    </row>
    <row r="658" spans="3:3" ht="21.2" hidden="1" customHeight="1">
      <c r="C658" s="204"/>
    </row>
    <row r="659" spans="3:3" ht="21.2" hidden="1" customHeight="1">
      <c r="C659" s="204"/>
    </row>
    <row r="660" spans="3:3" ht="21.2" hidden="1" customHeight="1">
      <c r="C660" s="204"/>
    </row>
    <row r="661" spans="3:3" ht="21.2" hidden="1" customHeight="1">
      <c r="C661" s="204"/>
    </row>
    <row r="662" spans="3:3" ht="21.2" hidden="1" customHeight="1">
      <c r="C662" s="204"/>
    </row>
    <row r="663" spans="3:3" ht="21.2" hidden="1" customHeight="1">
      <c r="C663" s="204"/>
    </row>
    <row r="664" spans="3:3" ht="21.2" hidden="1" customHeight="1">
      <c r="C664" s="204"/>
    </row>
    <row r="665" spans="3:3" ht="21.2" hidden="1" customHeight="1">
      <c r="C665" s="204"/>
    </row>
    <row r="666" spans="3:3" ht="21.2" hidden="1" customHeight="1">
      <c r="C666" s="204"/>
    </row>
    <row r="667" spans="3:3" ht="21.2" hidden="1" customHeight="1">
      <c r="C667" s="204"/>
    </row>
    <row r="668" spans="3:3" ht="21.2" hidden="1" customHeight="1">
      <c r="C668" s="204"/>
    </row>
    <row r="669" spans="3:3" ht="21.2" hidden="1" customHeight="1">
      <c r="C669" s="204"/>
    </row>
    <row r="670" spans="3:3" ht="21.2" hidden="1" customHeight="1">
      <c r="C670" s="204"/>
    </row>
    <row r="671" spans="3:3" ht="21.2" hidden="1" customHeight="1">
      <c r="C671" s="204"/>
    </row>
    <row r="672" spans="3:3" ht="21.2" hidden="1" customHeight="1">
      <c r="C672" s="204"/>
    </row>
    <row r="673" spans="3:3" ht="21.2" hidden="1" customHeight="1">
      <c r="C673" s="204"/>
    </row>
    <row r="674" spans="3:3" ht="21.2" hidden="1" customHeight="1">
      <c r="C674" s="204"/>
    </row>
    <row r="675" spans="3:3" ht="21.2" hidden="1" customHeight="1">
      <c r="C675" s="204"/>
    </row>
    <row r="676" spans="3:3" ht="21.2" hidden="1" customHeight="1">
      <c r="C676" s="204"/>
    </row>
    <row r="677" spans="3:3" ht="21.2" hidden="1" customHeight="1">
      <c r="C677" s="204"/>
    </row>
    <row r="678" spans="3:3" ht="21.2" hidden="1" customHeight="1">
      <c r="C678" s="204"/>
    </row>
    <row r="679" spans="3:3" ht="21.2" hidden="1" customHeight="1">
      <c r="C679" s="204"/>
    </row>
    <row r="680" spans="3:3" ht="21.2" hidden="1" customHeight="1">
      <c r="C680" s="204"/>
    </row>
    <row r="681" spans="3:3" ht="21.2" hidden="1" customHeight="1">
      <c r="C681" s="204"/>
    </row>
    <row r="682" spans="3:3" ht="21.2" hidden="1" customHeight="1">
      <c r="C682" s="204"/>
    </row>
    <row r="683" spans="3:3" ht="21.2" hidden="1" customHeight="1">
      <c r="C683" s="204"/>
    </row>
    <row r="684" spans="3:3" ht="21.2" hidden="1" customHeight="1">
      <c r="C684" s="204"/>
    </row>
    <row r="685" spans="3:3" ht="21.2" hidden="1" customHeight="1">
      <c r="C685" s="204"/>
    </row>
    <row r="686" spans="3:3" ht="21.2" hidden="1" customHeight="1">
      <c r="C686" s="204"/>
    </row>
    <row r="687" spans="3:3" ht="21.2" hidden="1" customHeight="1">
      <c r="C687" s="204"/>
    </row>
    <row r="688" spans="3:3" ht="21.2" hidden="1" customHeight="1">
      <c r="C688" s="204"/>
    </row>
    <row r="689" spans="2:21" ht="21.2" hidden="1" customHeight="1">
      <c r="C689" s="204"/>
    </row>
    <row r="690" spans="2:21" ht="21.2" hidden="1" customHeight="1">
      <c r="C690" s="204"/>
    </row>
    <row r="691" spans="2:21" ht="21.2" hidden="1" customHeight="1">
      <c r="C691" s="204"/>
    </row>
    <row r="692" spans="2:21" ht="21.2" hidden="1" customHeight="1">
      <c r="B692" s="368"/>
      <c r="C692" s="204"/>
      <c r="D692" s="371"/>
      <c r="E692" s="371"/>
      <c r="F692" s="371"/>
      <c r="G692" s="371"/>
      <c r="H692" s="371"/>
      <c r="I692" s="371"/>
      <c r="J692" s="382"/>
      <c r="K692" s="371"/>
      <c r="M692" s="382"/>
      <c r="N692" s="371"/>
      <c r="O692" s="371"/>
      <c r="P692" s="371"/>
      <c r="Q692" s="391"/>
    </row>
    <row r="693" spans="2:21" s="55" customFormat="1" ht="21.2" hidden="1" customHeight="1">
      <c r="B693" s="368"/>
      <c r="C693" s="204"/>
      <c r="D693" s="371"/>
      <c r="E693" s="371"/>
      <c r="F693" s="371"/>
      <c r="G693" s="371"/>
      <c r="H693" s="371"/>
      <c r="I693" s="371"/>
      <c r="J693" s="382"/>
      <c r="K693" s="371"/>
      <c r="L693" s="23"/>
      <c r="M693" s="382"/>
      <c r="N693" s="371"/>
      <c r="O693" s="371"/>
      <c r="P693" s="371"/>
      <c r="Q693" s="391"/>
      <c r="U693" s="55" t="e">
        <f>_xlfn.XLOOKUP(#REF!, Organizations!C692:C1724, Organizations!B692:B1724, "", 0)</f>
        <v>#REF!</v>
      </c>
    </row>
    <row r="694" spans="2:21" s="55" customFormat="1" ht="21.2" hidden="1" customHeight="1">
      <c r="B694" s="368"/>
      <c r="C694" s="204"/>
      <c r="D694" s="371"/>
      <c r="E694" s="371"/>
      <c r="F694" s="371"/>
      <c r="G694" s="371"/>
      <c r="H694" s="371"/>
      <c r="I694" s="371"/>
      <c r="J694" s="382"/>
      <c r="K694" s="371"/>
      <c r="L694" s="23"/>
      <c r="M694" s="382"/>
      <c r="N694" s="371"/>
      <c r="O694" s="371"/>
      <c r="P694" s="371"/>
      <c r="Q694" s="391"/>
      <c r="U694" s="55" t="e">
        <f>_xlfn.XLOOKUP(#REF!, Organizations!C693:C1725, Organizations!B693:B1725, "", 0)</f>
        <v>#REF!</v>
      </c>
    </row>
    <row r="695" spans="2:21" s="55" customFormat="1" ht="21.2" hidden="1" customHeight="1">
      <c r="B695" s="200" t="str">
        <f>IF(C695="", "NO PRIORITY", IF(_xlfn.XLOOKUP(C695, Organizations!C:C, Organizations!B:B, "")="", "NO PRIORITY", _xlfn.XLOOKUP(C695, Organizations!C:C, Organizations!B:B, "NO ORG NAME")))</f>
        <v>A</v>
      </c>
      <c r="C695" s="204" t="s">
        <v>2014</v>
      </c>
      <c r="D695" s="201" t="s">
        <v>4233</v>
      </c>
      <c r="E695" s="279">
        <v>45765</v>
      </c>
      <c r="F695" s="326">
        <f t="shared" ref="F695:F726" si="12">IF(ISBLANK(E695),"",E695-WEEKDAY(E695)+2)</f>
        <v>45761</v>
      </c>
      <c r="G695" s="193" t="s">
        <v>108</v>
      </c>
      <c r="H695" s="192" t="s">
        <v>6</v>
      </c>
      <c r="I695" s="194">
        <v>45758</v>
      </c>
      <c r="J695" s="207">
        <v>0.75</v>
      </c>
      <c r="K695" s="202" t="s">
        <v>96</v>
      </c>
      <c r="L695" s="198" t="s">
        <v>3986</v>
      </c>
      <c r="M695" s="327"/>
      <c r="N695" s="202" t="s">
        <v>138</v>
      </c>
      <c r="O695" s="204"/>
      <c r="P695" s="328"/>
      <c r="Q695" s="174"/>
      <c r="U695" s="55">
        <f>_xlfn.XLOOKUP(M697, Organizations!C697:C1729, Organizations!B697:B1729, "", 0)</f>
        <v>0</v>
      </c>
    </row>
    <row r="696" spans="2:21" s="55" customFormat="1" ht="21.2" hidden="1" customHeight="1">
      <c r="B696" s="200" t="str">
        <f>IF(C696="", "NO PRIORITY", IF(_xlfn.XLOOKUP(C696, Organizations!C:C, Organizations!B:B, "")="", "NO PRIORITY", _xlfn.XLOOKUP(C696, Organizations!C:C, Organizations!B:B, "NO ORG NAME")))</f>
        <v>A</v>
      </c>
      <c r="C696" s="204" t="s">
        <v>2014</v>
      </c>
      <c r="D696" s="201" t="s">
        <v>4233</v>
      </c>
      <c r="E696" s="279">
        <v>45765</v>
      </c>
      <c r="F696" s="326">
        <f t="shared" si="12"/>
        <v>45761</v>
      </c>
      <c r="G696" s="193" t="s">
        <v>108</v>
      </c>
      <c r="H696" s="192" t="s">
        <v>6</v>
      </c>
      <c r="I696" s="194">
        <v>45758</v>
      </c>
      <c r="J696" s="207">
        <v>0.75</v>
      </c>
      <c r="K696" s="202" t="s">
        <v>96</v>
      </c>
      <c r="L696" s="198" t="s">
        <v>3986</v>
      </c>
      <c r="M696" s="327"/>
      <c r="N696" s="202" t="s">
        <v>138</v>
      </c>
      <c r="O696" s="204"/>
      <c r="P696" s="328"/>
      <c r="Q696" s="174"/>
      <c r="U696" s="55">
        <f>_xlfn.XLOOKUP(M698, Organizations!C698:C1730, Organizations!B698:B1730, "", 0)</f>
        <v>0</v>
      </c>
    </row>
    <row r="697" spans="2:21" s="55" customFormat="1" ht="21.2" hidden="1" customHeight="1">
      <c r="B697" s="200" t="str">
        <f>IF(C697="", "NO PRIORITY", IF(_xlfn.XLOOKUP(C697, Organizations!C:C, Organizations!B:B, "")="", "NO PRIORITY", _xlfn.XLOOKUP(C697, Organizations!C:C, Organizations!B:B, "NO ORG NAME")))</f>
        <v>A</v>
      </c>
      <c r="C697" s="204" t="s">
        <v>15</v>
      </c>
      <c r="D697" s="201" t="s">
        <v>4233</v>
      </c>
      <c r="E697" s="279">
        <v>45765</v>
      </c>
      <c r="F697" s="326">
        <f t="shared" si="12"/>
        <v>45761</v>
      </c>
      <c r="G697" s="193" t="s">
        <v>108</v>
      </c>
      <c r="H697" s="192" t="s">
        <v>6</v>
      </c>
      <c r="I697" s="194">
        <v>45758</v>
      </c>
      <c r="J697" s="207">
        <v>0.75</v>
      </c>
      <c r="K697" s="202" t="s">
        <v>96</v>
      </c>
      <c r="L697" s="198" t="s">
        <v>3986</v>
      </c>
      <c r="M697" s="327"/>
      <c r="N697" s="202" t="s">
        <v>138</v>
      </c>
      <c r="O697" s="204"/>
      <c r="P697" s="328"/>
      <c r="Q697" s="174"/>
      <c r="U697" s="55">
        <f>_xlfn.XLOOKUP(M699, Organizations!C699:C1731, Organizations!B699:B1731, "", 0)</f>
        <v>0</v>
      </c>
    </row>
    <row r="698" spans="2:21" s="55" customFormat="1" ht="21.2" hidden="1" customHeight="1">
      <c r="B698" s="200" t="str">
        <f>IF(C698="", "NO PRIORITY", IF(_xlfn.XLOOKUP(C698, Organizations!C:C, Organizations!B:B, "")="", "NO PRIORITY", _xlfn.XLOOKUP(C698, Organizations!C:C, Organizations!B:B, "NO ORG NAME")))</f>
        <v>A</v>
      </c>
      <c r="C698" s="204" t="s">
        <v>17</v>
      </c>
      <c r="D698" s="201" t="s">
        <v>4233</v>
      </c>
      <c r="E698" s="279">
        <v>45765</v>
      </c>
      <c r="F698" s="326">
        <f t="shared" si="12"/>
        <v>45761</v>
      </c>
      <c r="G698" s="193" t="s">
        <v>108</v>
      </c>
      <c r="H698" s="192" t="s">
        <v>6</v>
      </c>
      <c r="I698" s="194">
        <v>45758</v>
      </c>
      <c r="J698" s="207">
        <v>0.75</v>
      </c>
      <c r="K698" s="202" t="s">
        <v>96</v>
      </c>
      <c r="L698" s="198" t="s">
        <v>3986</v>
      </c>
      <c r="M698" s="327"/>
      <c r="N698" s="202" t="s">
        <v>138</v>
      </c>
      <c r="O698" s="204"/>
      <c r="P698" s="328"/>
      <c r="Q698" s="174"/>
      <c r="U698" s="55">
        <f>_xlfn.XLOOKUP(M700, Organizations!C700:C1732, Organizations!B700:B1732, "", 0)</f>
        <v>0</v>
      </c>
    </row>
    <row r="699" spans="2:21" s="55" customFormat="1" ht="21.2" hidden="1" customHeight="1">
      <c r="B699" s="200" t="str">
        <f>IF(C699="", "NO PRIORITY", IF(_xlfn.XLOOKUP(C699, Organizations!C:C, Organizations!B:B, "")="", "NO PRIORITY", _xlfn.XLOOKUP(C699, Organizations!C:C, Organizations!B:B, "NO ORG NAME")))</f>
        <v>A</v>
      </c>
      <c r="C699" s="204" t="s">
        <v>18</v>
      </c>
      <c r="D699" s="201" t="s">
        <v>4233</v>
      </c>
      <c r="E699" s="279">
        <v>45765</v>
      </c>
      <c r="F699" s="326">
        <f t="shared" si="12"/>
        <v>45761</v>
      </c>
      <c r="G699" s="193" t="s">
        <v>108</v>
      </c>
      <c r="H699" s="192" t="s">
        <v>6</v>
      </c>
      <c r="I699" s="194">
        <v>45758</v>
      </c>
      <c r="J699" s="207">
        <v>0.75</v>
      </c>
      <c r="K699" s="202" t="s">
        <v>96</v>
      </c>
      <c r="L699" s="198" t="s">
        <v>3986</v>
      </c>
      <c r="M699" s="327"/>
      <c r="N699" s="202" t="s">
        <v>138</v>
      </c>
      <c r="O699" s="204"/>
      <c r="P699" s="328"/>
      <c r="Q699" s="174"/>
      <c r="U699" s="55">
        <f>_xlfn.XLOOKUP(M701, Organizations!C701:C1733, Organizations!B701:B1733, "", 0)</f>
        <v>0</v>
      </c>
    </row>
    <row r="700" spans="2:21" s="55" customFormat="1" ht="21.2" hidden="1" customHeight="1">
      <c r="B700" s="200" t="str">
        <f>IF(C700="", "NO PRIORITY", IF(_xlfn.XLOOKUP(C700, Organizations!C:C, Organizations!B:B, "")="", "NO PRIORITY", _xlfn.XLOOKUP(C700, Organizations!C:C, Organizations!B:B, "NO ORG NAME")))</f>
        <v>A</v>
      </c>
      <c r="C700" s="204" t="s">
        <v>19</v>
      </c>
      <c r="D700" s="201" t="s">
        <v>4233</v>
      </c>
      <c r="E700" s="279">
        <v>45765</v>
      </c>
      <c r="F700" s="326">
        <f t="shared" si="12"/>
        <v>45761</v>
      </c>
      <c r="G700" s="193" t="s">
        <v>108</v>
      </c>
      <c r="H700" s="192" t="s">
        <v>6</v>
      </c>
      <c r="I700" s="194">
        <v>45758</v>
      </c>
      <c r="J700" s="207">
        <v>0.75</v>
      </c>
      <c r="K700" s="202" t="s">
        <v>96</v>
      </c>
      <c r="L700" s="198" t="s">
        <v>3986</v>
      </c>
      <c r="M700" s="327"/>
      <c r="N700" s="202" t="s">
        <v>138</v>
      </c>
      <c r="O700" s="204"/>
      <c r="P700" s="328"/>
      <c r="Q700" s="174"/>
      <c r="U700" s="55">
        <f>_xlfn.XLOOKUP(M702, Organizations!C702:C1734, Organizations!B702:B1734, "", 0)</f>
        <v>0</v>
      </c>
    </row>
    <row r="701" spans="2:21" s="55" customFormat="1" ht="21.2" hidden="1" customHeight="1">
      <c r="B701" s="200" t="str">
        <f>IF(C701="", "NO PRIORITY", IF(_xlfn.XLOOKUP(C701, Organizations!C:C, Organizations!B:B, "")="", "NO PRIORITY", _xlfn.XLOOKUP(C701, Organizations!C:C, Organizations!B:B, "NO ORG NAME")))</f>
        <v>A</v>
      </c>
      <c r="C701" s="204" t="s">
        <v>20</v>
      </c>
      <c r="D701" s="201" t="s">
        <v>4233</v>
      </c>
      <c r="E701" s="279">
        <v>45765</v>
      </c>
      <c r="F701" s="326">
        <f t="shared" si="12"/>
        <v>45761</v>
      </c>
      <c r="G701" s="193" t="s">
        <v>108</v>
      </c>
      <c r="H701" s="192" t="s">
        <v>6</v>
      </c>
      <c r="I701" s="194">
        <v>45758</v>
      </c>
      <c r="J701" s="207">
        <v>0.75</v>
      </c>
      <c r="K701" s="202" t="s">
        <v>96</v>
      </c>
      <c r="L701" s="198" t="s">
        <v>3986</v>
      </c>
      <c r="M701" s="327"/>
      <c r="N701" s="202" t="s">
        <v>138</v>
      </c>
      <c r="O701" s="204"/>
      <c r="P701" s="328"/>
      <c r="Q701" s="174"/>
      <c r="U701" s="55">
        <f>_xlfn.XLOOKUP(M703, Organizations!C703:C1735, Organizations!B703:B1735, "", 0)</f>
        <v>0</v>
      </c>
    </row>
    <row r="702" spans="2:21" s="55" customFormat="1" ht="21.2" hidden="1" customHeight="1">
      <c r="B702" s="200" t="str">
        <f>IF(C702="", "NO PRIORITY", IF(_xlfn.XLOOKUP(C702, Organizations!C:C, Organizations!B:B, "")="", "NO PRIORITY", _xlfn.XLOOKUP(C702, Organizations!C:C, Organizations!B:B, "NO ORG NAME")))</f>
        <v>A</v>
      </c>
      <c r="C702" s="204" t="s">
        <v>21</v>
      </c>
      <c r="D702" s="201" t="s">
        <v>4233</v>
      </c>
      <c r="E702" s="279">
        <v>45765</v>
      </c>
      <c r="F702" s="326">
        <f t="shared" si="12"/>
        <v>45761</v>
      </c>
      <c r="G702" s="193" t="s">
        <v>108</v>
      </c>
      <c r="H702" s="192" t="s">
        <v>6</v>
      </c>
      <c r="I702" s="194">
        <v>45758</v>
      </c>
      <c r="J702" s="207">
        <v>0.75</v>
      </c>
      <c r="K702" s="202" t="s">
        <v>96</v>
      </c>
      <c r="L702" s="198" t="s">
        <v>3986</v>
      </c>
      <c r="M702" s="327"/>
      <c r="N702" s="202" t="s">
        <v>138</v>
      </c>
      <c r="O702" s="204"/>
      <c r="P702" s="328"/>
      <c r="Q702" s="174"/>
      <c r="U702" s="55">
        <f>_xlfn.XLOOKUP(M704, Organizations!C704:C1736, Organizations!B704:B1736, "", 0)</f>
        <v>0</v>
      </c>
    </row>
    <row r="703" spans="2:21" s="55" customFormat="1" ht="21.2" hidden="1" customHeight="1">
      <c r="B703" s="200" t="str">
        <f>IF(C703="", "NO PRIORITY", IF(_xlfn.XLOOKUP(C703, Organizations!C:C, Organizations!B:B, "")="", "NO PRIORITY", _xlfn.XLOOKUP(C703, Organizations!C:C, Organizations!B:B, "NO ORG NAME")))</f>
        <v>A</v>
      </c>
      <c r="C703" s="204" t="s">
        <v>22</v>
      </c>
      <c r="D703" s="201" t="s">
        <v>4233</v>
      </c>
      <c r="E703" s="279">
        <v>45765</v>
      </c>
      <c r="F703" s="326">
        <f t="shared" si="12"/>
        <v>45761</v>
      </c>
      <c r="G703" s="193" t="s">
        <v>108</v>
      </c>
      <c r="H703" s="192" t="s">
        <v>6</v>
      </c>
      <c r="I703" s="194">
        <v>45758</v>
      </c>
      <c r="J703" s="207">
        <v>0.75</v>
      </c>
      <c r="K703" s="202" t="s">
        <v>96</v>
      </c>
      <c r="L703" s="198" t="s">
        <v>3986</v>
      </c>
      <c r="M703" s="327"/>
      <c r="N703" s="202" t="s">
        <v>138</v>
      </c>
      <c r="O703" s="204"/>
      <c r="P703" s="328"/>
      <c r="Q703" s="174"/>
      <c r="U703" s="55">
        <f>_xlfn.XLOOKUP(M705, Organizations!C705:C1737, Organizations!B705:B1737, "", 0)</f>
        <v>0</v>
      </c>
    </row>
    <row r="704" spans="2:21" s="55" customFormat="1" ht="21.2" hidden="1" customHeight="1">
      <c r="B704" s="200" t="str">
        <f>IF(C704="", "NO PRIORITY", IF(_xlfn.XLOOKUP(C704, Organizations!C:C, Organizations!B:B, "")="", "NO PRIORITY", _xlfn.XLOOKUP(C704, Organizations!C:C, Organizations!B:B, "NO ORG NAME")))</f>
        <v>A</v>
      </c>
      <c r="C704" s="204" t="s">
        <v>23</v>
      </c>
      <c r="D704" s="201" t="s">
        <v>4233</v>
      </c>
      <c r="E704" s="279">
        <v>45765</v>
      </c>
      <c r="F704" s="326">
        <f t="shared" si="12"/>
        <v>45761</v>
      </c>
      <c r="G704" s="193" t="s">
        <v>108</v>
      </c>
      <c r="H704" s="192" t="s">
        <v>6</v>
      </c>
      <c r="I704" s="194">
        <v>45758</v>
      </c>
      <c r="J704" s="207">
        <v>0.75</v>
      </c>
      <c r="K704" s="202" t="s">
        <v>96</v>
      </c>
      <c r="L704" s="198" t="s">
        <v>3986</v>
      </c>
      <c r="M704" s="327"/>
      <c r="N704" s="202" t="s">
        <v>138</v>
      </c>
      <c r="O704" s="204"/>
      <c r="P704" s="328"/>
      <c r="Q704" s="174"/>
      <c r="U704" s="55">
        <f>_xlfn.XLOOKUP(M706, Organizations!C706:C1738, Organizations!B706:B1738, "", 0)</f>
        <v>0</v>
      </c>
    </row>
    <row r="705" spans="2:21" s="55" customFormat="1" ht="21.2" hidden="1" customHeight="1">
      <c r="B705" s="200" t="str">
        <f>IF(C705="", "NO PRIORITY", IF(_xlfn.XLOOKUP(C705, Organizations!C:C, Organizations!B:B, "")="", "NO PRIORITY", _xlfn.XLOOKUP(C705, Organizations!C:C, Organizations!B:B, "NO ORG NAME")))</f>
        <v>A</v>
      </c>
      <c r="C705" s="204" t="s">
        <v>25</v>
      </c>
      <c r="D705" s="201" t="s">
        <v>4233</v>
      </c>
      <c r="E705" s="279">
        <v>45765</v>
      </c>
      <c r="F705" s="326">
        <f t="shared" si="12"/>
        <v>45761</v>
      </c>
      <c r="G705" s="193" t="s">
        <v>108</v>
      </c>
      <c r="H705" s="192" t="s">
        <v>6</v>
      </c>
      <c r="I705" s="194">
        <v>45758</v>
      </c>
      <c r="J705" s="207">
        <v>0.75</v>
      </c>
      <c r="K705" s="202" t="s">
        <v>96</v>
      </c>
      <c r="L705" s="198" t="s">
        <v>3986</v>
      </c>
      <c r="M705" s="327"/>
      <c r="N705" s="202" t="s">
        <v>138</v>
      </c>
      <c r="O705" s="204"/>
      <c r="P705" s="328"/>
      <c r="Q705" s="174"/>
      <c r="U705" s="55">
        <f>_xlfn.XLOOKUP(M707, Organizations!C707:C1739, Organizations!B707:B1739, "", 0)</f>
        <v>0</v>
      </c>
    </row>
    <row r="706" spans="2:21" s="55" customFormat="1" ht="21.2" hidden="1" customHeight="1">
      <c r="B706" s="200" t="str">
        <f>IF(C706="", "NO PRIORITY", IF(_xlfn.XLOOKUP(C706, Organizations!C:C, Organizations!B:B, "")="", "NO PRIORITY", _xlfn.XLOOKUP(C706, Organizations!C:C, Organizations!B:B, "NO ORG NAME")))</f>
        <v>A</v>
      </c>
      <c r="C706" s="204" t="s">
        <v>27</v>
      </c>
      <c r="D706" s="201" t="s">
        <v>4233</v>
      </c>
      <c r="E706" s="279">
        <v>45765</v>
      </c>
      <c r="F706" s="326">
        <f t="shared" si="12"/>
        <v>45761</v>
      </c>
      <c r="G706" s="193" t="s">
        <v>108</v>
      </c>
      <c r="H706" s="192" t="s">
        <v>6</v>
      </c>
      <c r="I706" s="194">
        <v>45758</v>
      </c>
      <c r="J706" s="207">
        <v>0.75</v>
      </c>
      <c r="K706" s="202" t="s">
        <v>96</v>
      </c>
      <c r="L706" s="198" t="s">
        <v>3986</v>
      </c>
      <c r="M706" s="327"/>
      <c r="N706" s="202" t="s">
        <v>138</v>
      </c>
      <c r="O706" s="204"/>
      <c r="P706" s="328"/>
      <c r="Q706" s="174"/>
      <c r="U706" s="55">
        <f>_xlfn.XLOOKUP(M708, Organizations!C707:C1740, Organizations!B707:B1740, "", 0)</f>
        <v>0</v>
      </c>
    </row>
    <row r="707" spans="2:21" s="55" customFormat="1" ht="21.2" hidden="1" customHeight="1">
      <c r="B707" s="200" t="str">
        <f>IF(C707="", "NO PRIORITY", IF(_xlfn.XLOOKUP(C707, Organizations!C:C, Organizations!B:B, "")="", "NO PRIORITY", _xlfn.XLOOKUP(C707, Organizations!C:C, Organizations!B:B, "NO ORG NAME")))</f>
        <v>A</v>
      </c>
      <c r="C707" s="204" t="s">
        <v>30</v>
      </c>
      <c r="D707" s="201" t="s">
        <v>4233</v>
      </c>
      <c r="E707" s="279">
        <v>45765</v>
      </c>
      <c r="F707" s="326">
        <f t="shared" si="12"/>
        <v>45761</v>
      </c>
      <c r="G707" s="193" t="s">
        <v>108</v>
      </c>
      <c r="H707" s="192" t="s">
        <v>6</v>
      </c>
      <c r="I707" s="194">
        <v>45758</v>
      </c>
      <c r="J707" s="207">
        <v>0.75</v>
      </c>
      <c r="K707" s="202" t="s">
        <v>96</v>
      </c>
      <c r="L707" s="198" t="s">
        <v>3986</v>
      </c>
      <c r="M707" s="327"/>
      <c r="N707" s="202" t="s">
        <v>138</v>
      </c>
      <c r="O707" s="204"/>
      <c r="P707" s="328"/>
      <c r="Q707" s="174"/>
      <c r="U707" s="55">
        <f>_xlfn.XLOOKUP(M709, Organizations!C707:C1741, Organizations!B707:B1741, "", 0)</f>
        <v>0</v>
      </c>
    </row>
    <row r="708" spans="2:21" s="55" customFormat="1" ht="21.2" hidden="1" customHeight="1">
      <c r="B708" s="200" t="str">
        <f>IF(C708="", "NO PRIORITY", IF(_xlfn.XLOOKUP(C708, Organizations!C:C, Organizations!B:B, "")="", "NO PRIORITY", _xlfn.XLOOKUP(C708, Organizations!C:C, Organizations!B:B, "NO ORG NAME")))</f>
        <v>A</v>
      </c>
      <c r="C708" s="204" t="s">
        <v>32</v>
      </c>
      <c r="D708" s="201" t="s">
        <v>4233</v>
      </c>
      <c r="E708" s="279">
        <v>45765</v>
      </c>
      <c r="F708" s="326">
        <f t="shared" si="12"/>
        <v>45761</v>
      </c>
      <c r="G708" s="193" t="s">
        <v>108</v>
      </c>
      <c r="H708" s="192" t="s">
        <v>6</v>
      </c>
      <c r="I708" s="194">
        <v>45758</v>
      </c>
      <c r="J708" s="207">
        <v>0.75</v>
      </c>
      <c r="K708" s="202" t="s">
        <v>96</v>
      </c>
      <c r="L708" s="198" t="s">
        <v>3986</v>
      </c>
      <c r="M708" s="327"/>
      <c r="N708" s="202" t="s">
        <v>138</v>
      </c>
      <c r="O708" s="204"/>
      <c r="P708" s="328"/>
      <c r="Q708" s="174"/>
      <c r="U708" s="55">
        <f>_xlfn.XLOOKUP(M710, Organizations!C707:C1742, Organizations!B707:B1742, "", 0)</f>
        <v>0</v>
      </c>
    </row>
    <row r="709" spans="2:21" s="55" customFormat="1" ht="21.2" hidden="1" customHeight="1">
      <c r="B709" s="200" t="str">
        <f>IF(C709="", "NO PRIORITY", IF(_xlfn.XLOOKUP(C709, Organizations!C:C, Organizations!B:B, "")="", "NO PRIORITY", _xlfn.XLOOKUP(C709, Organizations!C:C, Organizations!B:B, "NO ORG NAME")))</f>
        <v>A</v>
      </c>
      <c r="C709" s="204" t="s">
        <v>33</v>
      </c>
      <c r="D709" s="201" t="s">
        <v>4233</v>
      </c>
      <c r="E709" s="279">
        <v>45765</v>
      </c>
      <c r="F709" s="326">
        <f t="shared" si="12"/>
        <v>45761</v>
      </c>
      <c r="G709" s="193" t="s">
        <v>108</v>
      </c>
      <c r="H709" s="192" t="s">
        <v>6</v>
      </c>
      <c r="I709" s="194">
        <v>45758</v>
      </c>
      <c r="J709" s="207">
        <v>0.75</v>
      </c>
      <c r="K709" s="202" t="s">
        <v>96</v>
      </c>
      <c r="L709" s="198" t="s">
        <v>3986</v>
      </c>
      <c r="M709" s="327"/>
      <c r="N709" s="202" t="s">
        <v>138</v>
      </c>
      <c r="O709" s="204"/>
      <c r="P709" s="328"/>
      <c r="Q709" s="174"/>
      <c r="U709" s="55">
        <f>_xlfn.XLOOKUP(M711, Organizations!C707:C1743, Organizations!B707:B1743, "", 0)</f>
        <v>0</v>
      </c>
    </row>
    <row r="710" spans="2:21" s="55" customFormat="1" ht="21.2" hidden="1" customHeight="1">
      <c r="B710" s="200" t="str">
        <f>IF(C710="", "NO PRIORITY", IF(_xlfn.XLOOKUP(C710, Organizations!C:C, Organizations!B:B, "")="", "NO PRIORITY", _xlfn.XLOOKUP(C710, Organizations!C:C, Organizations!B:B, "NO ORG NAME")))</f>
        <v>A</v>
      </c>
      <c r="C710" s="204" t="s">
        <v>34</v>
      </c>
      <c r="D710" s="201" t="s">
        <v>4233</v>
      </c>
      <c r="E710" s="279">
        <v>45765</v>
      </c>
      <c r="F710" s="326">
        <f t="shared" si="12"/>
        <v>45761</v>
      </c>
      <c r="G710" s="193" t="s">
        <v>108</v>
      </c>
      <c r="H710" s="192" t="s">
        <v>6</v>
      </c>
      <c r="I710" s="194">
        <v>45758</v>
      </c>
      <c r="J710" s="207">
        <v>0.75</v>
      </c>
      <c r="K710" s="202" t="s">
        <v>96</v>
      </c>
      <c r="L710" s="198" t="s">
        <v>3986</v>
      </c>
      <c r="M710" s="327"/>
      <c r="N710" s="202" t="s">
        <v>138</v>
      </c>
      <c r="O710" s="204"/>
      <c r="P710" s="328"/>
      <c r="Q710" s="174"/>
      <c r="U710" s="55">
        <f>_xlfn.XLOOKUP(M712, Organizations!C708:C1744, Organizations!B708:B1744, "", 0)</f>
        <v>0</v>
      </c>
    </row>
    <row r="711" spans="2:21" s="55" customFormat="1" ht="21.2" hidden="1" customHeight="1">
      <c r="B711" s="200" t="str">
        <f>IF(C711="", "NO PRIORITY", IF(_xlfn.XLOOKUP(C711, Organizations!C:C, Organizations!B:B, "")="", "NO PRIORITY", _xlfn.XLOOKUP(C711, Organizations!C:C, Organizations!B:B, "NO ORG NAME")))</f>
        <v>A</v>
      </c>
      <c r="C711" s="204" t="s">
        <v>35</v>
      </c>
      <c r="D711" s="201" t="s">
        <v>4233</v>
      </c>
      <c r="E711" s="279">
        <v>45765</v>
      </c>
      <c r="F711" s="326">
        <f t="shared" si="12"/>
        <v>45761</v>
      </c>
      <c r="G711" s="193" t="s">
        <v>108</v>
      </c>
      <c r="H711" s="192" t="s">
        <v>6</v>
      </c>
      <c r="I711" s="194">
        <v>45758</v>
      </c>
      <c r="J711" s="207">
        <v>0.75</v>
      </c>
      <c r="K711" s="202" t="s">
        <v>96</v>
      </c>
      <c r="L711" s="198" t="s">
        <v>3986</v>
      </c>
      <c r="M711" s="327"/>
      <c r="N711" s="202" t="s">
        <v>138</v>
      </c>
      <c r="O711" s="204"/>
      <c r="P711" s="328"/>
      <c r="Q711" s="174"/>
      <c r="U711" s="55">
        <f>_xlfn.XLOOKUP(M713, Organizations!C709:C1745, Organizations!B709:B1745, "", 0)</f>
        <v>0</v>
      </c>
    </row>
    <row r="712" spans="2:21" s="55" customFormat="1" ht="21.2" hidden="1" customHeight="1">
      <c r="B712" s="200" t="str">
        <f>IF(C712="", "NO PRIORITY", IF(_xlfn.XLOOKUP(C712, Organizations!C:C, Organizations!B:B, "")="", "NO PRIORITY", _xlfn.XLOOKUP(C712, Organizations!C:C, Organizations!B:B, "NO ORG NAME")))</f>
        <v>A</v>
      </c>
      <c r="C712" s="204" t="s">
        <v>36</v>
      </c>
      <c r="D712" s="201" t="s">
        <v>4233</v>
      </c>
      <c r="E712" s="279">
        <v>45765</v>
      </c>
      <c r="F712" s="326">
        <f t="shared" si="12"/>
        <v>45761</v>
      </c>
      <c r="G712" s="193" t="s">
        <v>108</v>
      </c>
      <c r="H712" s="192" t="s">
        <v>6</v>
      </c>
      <c r="I712" s="194">
        <v>45758</v>
      </c>
      <c r="J712" s="207">
        <v>0.75</v>
      </c>
      <c r="K712" s="202" t="s">
        <v>96</v>
      </c>
      <c r="L712" s="198" t="s">
        <v>3986</v>
      </c>
      <c r="M712" s="327"/>
      <c r="N712" s="202" t="s">
        <v>138</v>
      </c>
      <c r="O712" s="204"/>
      <c r="P712" s="328"/>
      <c r="Q712" s="174"/>
      <c r="U712" s="55">
        <f>_xlfn.XLOOKUP(M714, Organizations!C710:C1746, Organizations!B710:B1746, "", 0)</f>
        <v>0</v>
      </c>
    </row>
    <row r="713" spans="2:21" s="55" customFormat="1" ht="21.2" hidden="1" customHeight="1">
      <c r="B713" s="200" t="str">
        <f>IF(C713="", "NO PRIORITY", IF(_xlfn.XLOOKUP(C713, Organizations!C:C, Organizations!B:B, "")="", "NO PRIORITY", _xlfn.XLOOKUP(C713, Organizations!C:C, Organizations!B:B, "NO ORG NAME")))</f>
        <v>A</v>
      </c>
      <c r="C713" s="204" t="s">
        <v>37</v>
      </c>
      <c r="D713" s="201" t="s">
        <v>4233</v>
      </c>
      <c r="E713" s="279">
        <v>45765</v>
      </c>
      <c r="F713" s="326">
        <f t="shared" si="12"/>
        <v>45761</v>
      </c>
      <c r="G713" s="193" t="s">
        <v>108</v>
      </c>
      <c r="H713" s="192" t="s">
        <v>6</v>
      </c>
      <c r="I713" s="194">
        <v>45758</v>
      </c>
      <c r="J713" s="207">
        <v>0.75</v>
      </c>
      <c r="K713" s="202" t="s">
        <v>96</v>
      </c>
      <c r="L713" s="198" t="s">
        <v>3986</v>
      </c>
      <c r="M713" s="327"/>
      <c r="N713" s="202" t="s">
        <v>138</v>
      </c>
      <c r="O713" s="204"/>
      <c r="P713" s="328"/>
      <c r="Q713" s="174"/>
      <c r="U713" s="55">
        <f>_xlfn.XLOOKUP(M715, Organizations!C711:C1747, Organizations!B711:B1747, "", 0)</f>
        <v>0</v>
      </c>
    </row>
    <row r="714" spans="2:21" s="55" customFormat="1" ht="21.2" hidden="1" customHeight="1">
      <c r="B714" s="200" t="str">
        <f>IF(C714="", "NO PRIORITY", IF(_xlfn.XLOOKUP(C714, Organizations!C:C, Organizations!B:B, "")="", "NO PRIORITY", _xlfn.XLOOKUP(C714, Organizations!C:C, Organizations!B:B, "NO ORG NAME")))</f>
        <v>A</v>
      </c>
      <c r="C714" s="204" t="s">
        <v>38</v>
      </c>
      <c r="D714" s="201" t="s">
        <v>4233</v>
      </c>
      <c r="E714" s="279">
        <v>45765</v>
      </c>
      <c r="F714" s="326">
        <f t="shared" si="12"/>
        <v>45761</v>
      </c>
      <c r="G714" s="193" t="s">
        <v>108</v>
      </c>
      <c r="H714" s="192" t="s">
        <v>6</v>
      </c>
      <c r="I714" s="194">
        <v>45758</v>
      </c>
      <c r="J714" s="207">
        <v>0.75</v>
      </c>
      <c r="K714" s="202" t="s">
        <v>96</v>
      </c>
      <c r="L714" s="198" t="s">
        <v>3986</v>
      </c>
      <c r="M714" s="327"/>
      <c r="N714" s="202" t="s">
        <v>138</v>
      </c>
      <c r="O714" s="204"/>
      <c r="P714" s="328"/>
      <c r="Q714" s="174"/>
      <c r="U714" s="55">
        <f>_xlfn.XLOOKUP(M716, Organizations!C712:C1748, Organizations!B712:B1748, "", 0)</f>
        <v>0</v>
      </c>
    </row>
    <row r="715" spans="2:21" s="55" customFormat="1" ht="21.2" hidden="1" customHeight="1">
      <c r="B715" s="200" t="str">
        <f>IF(C715="", "NO PRIORITY", IF(_xlfn.XLOOKUP(C715, Organizations!C:C, Organizations!B:B, "")="", "NO PRIORITY", _xlfn.XLOOKUP(C715, Organizations!C:C, Organizations!B:B, "NO ORG NAME")))</f>
        <v>A</v>
      </c>
      <c r="C715" s="204" t="s">
        <v>39</v>
      </c>
      <c r="D715" s="201" t="s">
        <v>4233</v>
      </c>
      <c r="E715" s="279">
        <v>45765</v>
      </c>
      <c r="F715" s="326">
        <f t="shared" si="12"/>
        <v>45761</v>
      </c>
      <c r="G715" s="193" t="s">
        <v>108</v>
      </c>
      <c r="H715" s="192" t="s">
        <v>6</v>
      </c>
      <c r="I715" s="194">
        <v>45758</v>
      </c>
      <c r="J715" s="207">
        <v>0.75</v>
      </c>
      <c r="K715" s="202" t="s">
        <v>96</v>
      </c>
      <c r="L715" s="198" t="s">
        <v>3986</v>
      </c>
      <c r="M715" s="327"/>
      <c r="N715" s="202" t="s">
        <v>138</v>
      </c>
      <c r="O715" s="204"/>
      <c r="P715" s="328"/>
      <c r="Q715" s="174"/>
      <c r="U715" s="55">
        <f>_xlfn.XLOOKUP(M717, Organizations!C713:C1749, Organizations!B713:B1749, "", 0)</f>
        <v>0</v>
      </c>
    </row>
    <row r="716" spans="2:21" s="55" customFormat="1" ht="21.2" hidden="1" customHeight="1">
      <c r="B716" s="200" t="str">
        <f>IF(C716="", "NO PRIORITY", IF(_xlfn.XLOOKUP(C716, Organizations!C:C, Organizations!B:B, "")="", "NO PRIORITY", _xlfn.XLOOKUP(C716, Organizations!C:C, Organizations!B:B, "NO ORG NAME")))</f>
        <v>A</v>
      </c>
      <c r="C716" s="204" t="s">
        <v>40</v>
      </c>
      <c r="D716" s="201" t="s">
        <v>4233</v>
      </c>
      <c r="E716" s="279">
        <v>45765</v>
      </c>
      <c r="F716" s="326">
        <f t="shared" si="12"/>
        <v>45761</v>
      </c>
      <c r="G716" s="193" t="s">
        <v>108</v>
      </c>
      <c r="H716" s="192" t="s">
        <v>6</v>
      </c>
      <c r="I716" s="194">
        <v>45758</v>
      </c>
      <c r="J716" s="207">
        <v>0.75</v>
      </c>
      <c r="K716" s="202" t="s">
        <v>96</v>
      </c>
      <c r="L716" s="198" t="s">
        <v>3986</v>
      </c>
      <c r="M716" s="327"/>
      <c r="N716" s="202" t="s">
        <v>138</v>
      </c>
      <c r="O716" s="204"/>
      <c r="P716" s="328"/>
      <c r="Q716" s="174"/>
      <c r="U716" s="55">
        <f>_xlfn.XLOOKUP(M718, Organizations!C714:C1750, Organizations!B714:B1750, "", 0)</f>
        <v>0</v>
      </c>
    </row>
    <row r="717" spans="2:21" s="55" customFormat="1" ht="21.2" hidden="1" customHeight="1">
      <c r="B717" s="200" t="str">
        <f>IF(C717="", "NO PRIORITY", IF(_xlfn.XLOOKUP(C717, Organizations!C:C, Organizations!B:B, "")="", "NO PRIORITY", _xlfn.XLOOKUP(C717, Organizations!C:C, Organizations!B:B, "NO ORG NAME")))</f>
        <v>A</v>
      </c>
      <c r="C717" s="204" t="s">
        <v>41</v>
      </c>
      <c r="D717" s="201" t="s">
        <v>4233</v>
      </c>
      <c r="E717" s="279">
        <v>45765</v>
      </c>
      <c r="F717" s="326">
        <f t="shared" si="12"/>
        <v>45761</v>
      </c>
      <c r="G717" s="193" t="s">
        <v>108</v>
      </c>
      <c r="H717" s="192" t="s">
        <v>6</v>
      </c>
      <c r="I717" s="194">
        <v>45758</v>
      </c>
      <c r="J717" s="207">
        <v>0.75</v>
      </c>
      <c r="K717" s="202" t="s">
        <v>96</v>
      </c>
      <c r="L717" s="198" t="s">
        <v>3986</v>
      </c>
      <c r="M717" s="327"/>
      <c r="N717" s="202" t="s">
        <v>138</v>
      </c>
      <c r="O717" s="204"/>
      <c r="P717" s="328"/>
      <c r="Q717" s="174"/>
      <c r="U717" s="55">
        <f>_xlfn.XLOOKUP(M719, Organizations!C715:C1751, Organizations!B715:B1751, "", 0)</f>
        <v>0</v>
      </c>
    </row>
    <row r="718" spans="2:21" s="55" customFormat="1" ht="21.2" hidden="1" customHeight="1">
      <c r="B718" s="200" t="str">
        <f>IF(C718="", "NO PRIORITY", IF(_xlfn.XLOOKUP(C718, Organizations!C:C, Organizations!B:B, "")="", "NO PRIORITY", _xlfn.XLOOKUP(C718, Organizations!C:C, Organizations!B:B, "NO ORG NAME")))</f>
        <v>A</v>
      </c>
      <c r="C718" s="204" t="s">
        <v>42</v>
      </c>
      <c r="D718" s="201" t="s">
        <v>4233</v>
      </c>
      <c r="E718" s="279">
        <v>45765</v>
      </c>
      <c r="F718" s="326">
        <f t="shared" si="12"/>
        <v>45761</v>
      </c>
      <c r="G718" s="193" t="s">
        <v>108</v>
      </c>
      <c r="H718" s="192" t="s">
        <v>6</v>
      </c>
      <c r="I718" s="194">
        <v>45758</v>
      </c>
      <c r="J718" s="207">
        <v>0.75</v>
      </c>
      <c r="K718" s="202" t="s">
        <v>96</v>
      </c>
      <c r="L718" s="198" t="s">
        <v>3986</v>
      </c>
      <c r="M718" s="327"/>
      <c r="N718" s="202" t="s">
        <v>138</v>
      </c>
      <c r="O718" s="204"/>
      <c r="P718" s="328"/>
      <c r="Q718" s="174"/>
      <c r="U718" s="55">
        <f>_xlfn.XLOOKUP(M720, Organizations!C716:C1752, Organizations!B716:B1752, "", 0)</f>
        <v>0</v>
      </c>
    </row>
    <row r="719" spans="2:21" s="55" customFormat="1" ht="21.2" hidden="1" customHeight="1">
      <c r="B719" s="200" t="str">
        <f>IF(C719="", "NO PRIORITY", IF(_xlfn.XLOOKUP(C719, Organizations!C:C, Organizations!B:B, "")="", "NO PRIORITY", _xlfn.XLOOKUP(C719, Organizations!C:C, Organizations!B:B, "NO ORG NAME")))</f>
        <v>A</v>
      </c>
      <c r="C719" s="204" t="s">
        <v>43</v>
      </c>
      <c r="D719" s="201" t="s">
        <v>4233</v>
      </c>
      <c r="E719" s="279">
        <v>45765</v>
      </c>
      <c r="F719" s="326">
        <f t="shared" si="12"/>
        <v>45761</v>
      </c>
      <c r="G719" s="193" t="s">
        <v>108</v>
      </c>
      <c r="H719" s="192" t="s">
        <v>6</v>
      </c>
      <c r="I719" s="194">
        <v>45758</v>
      </c>
      <c r="J719" s="207">
        <v>0.75</v>
      </c>
      <c r="K719" s="202" t="s">
        <v>96</v>
      </c>
      <c r="L719" s="198" t="s">
        <v>3986</v>
      </c>
      <c r="M719" s="327"/>
      <c r="N719" s="202" t="s">
        <v>138</v>
      </c>
      <c r="O719" s="204"/>
      <c r="P719" s="328"/>
      <c r="Q719" s="174"/>
      <c r="U719" s="55">
        <f>_xlfn.XLOOKUP(M721, Organizations!C717:C1753, Organizations!B717:B1753, "", 0)</f>
        <v>0</v>
      </c>
    </row>
    <row r="720" spans="2:21" s="55" customFormat="1" ht="21.2" hidden="1" customHeight="1">
      <c r="B720" s="200" t="str">
        <f>IF(C720="", "NO PRIORITY", IF(_xlfn.XLOOKUP(C720, Organizations!C:C, Organizations!B:B, "")="", "NO PRIORITY", _xlfn.XLOOKUP(C720, Organizations!C:C, Organizations!B:B, "NO ORG NAME")))</f>
        <v>A</v>
      </c>
      <c r="C720" s="204" t="s">
        <v>44</v>
      </c>
      <c r="D720" s="201" t="s">
        <v>4233</v>
      </c>
      <c r="E720" s="279">
        <v>45765</v>
      </c>
      <c r="F720" s="326">
        <f t="shared" si="12"/>
        <v>45761</v>
      </c>
      <c r="G720" s="193" t="s">
        <v>108</v>
      </c>
      <c r="H720" s="192" t="s">
        <v>6</v>
      </c>
      <c r="I720" s="194">
        <v>45758</v>
      </c>
      <c r="J720" s="207">
        <v>0.75</v>
      </c>
      <c r="K720" s="202" t="s">
        <v>96</v>
      </c>
      <c r="L720" s="198" t="s">
        <v>3986</v>
      </c>
      <c r="M720" s="327"/>
      <c r="N720" s="202" t="s">
        <v>138</v>
      </c>
      <c r="O720" s="204"/>
      <c r="P720" s="328"/>
      <c r="Q720" s="174"/>
      <c r="U720" s="55">
        <f>_xlfn.XLOOKUP(M722, Organizations!C718:C1754, Organizations!B718:B1754, "", 0)</f>
        <v>0</v>
      </c>
    </row>
    <row r="721" spans="2:21" s="55" customFormat="1" ht="21.2" hidden="1" customHeight="1">
      <c r="B721" s="200" t="str">
        <f>IF(C721="", "NO PRIORITY", IF(_xlfn.XLOOKUP(C721, Organizations!C:C, Organizations!B:B, "")="", "NO PRIORITY", _xlfn.XLOOKUP(C721, Organizations!C:C, Organizations!B:B, "NO ORG NAME")))</f>
        <v>A</v>
      </c>
      <c r="C721" s="204" t="s">
        <v>45</v>
      </c>
      <c r="D721" s="201" t="s">
        <v>4233</v>
      </c>
      <c r="E721" s="279">
        <v>45765</v>
      </c>
      <c r="F721" s="326">
        <f t="shared" si="12"/>
        <v>45761</v>
      </c>
      <c r="G721" s="193" t="s">
        <v>108</v>
      </c>
      <c r="H721" s="192" t="s">
        <v>6</v>
      </c>
      <c r="I721" s="194">
        <v>45758</v>
      </c>
      <c r="J721" s="207">
        <v>0.75</v>
      </c>
      <c r="K721" s="202" t="s">
        <v>96</v>
      </c>
      <c r="L721" s="198" t="s">
        <v>3986</v>
      </c>
      <c r="M721" s="327"/>
      <c r="N721" s="202" t="s">
        <v>138</v>
      </c>
      <c r="O721" s="204"/>
      <c r="P721" s="328"/>
      <c r="Q721" s="174"/>
      <c r="U721" s="55">
        <f>_xlfn.XLOOKUP(M723, Organizations!C719:C1755, Organizations!B719:B1755, "", 0)</f>
        <v>0</v>
      </c>
    </row>
    <row r="722" spans="2:21" s="55" customFormat="1" ht="21.2" hidden="1" customHeight="1">
      <c r="B722" s="200" t="str">
        <f>IF(C722="", "NO PRIORITY", IF(_xlfn.XLOOKUP(C722, Organizations!C:C, Organizations!B:B, "")="", "NO PRIORITY", _xlfn.XLOOKUP(C722, Organizations!C:C, Organizations!B:B, "NO ORG NAME")))</f>
        <v>A</v>
      </c>
      <c r="C722" s="204" t="s">
        <v>46</v>
      </c>
      <c r="D722" s="201" t="s">
        <v>4233</v>
      </c>
      <c r="E722" s="279">
        <v>45765</v>
      </c>
      <c r="F722" s="326">
        <f t="shared" si="12"/>
        <v>45761</v>
      </c>
      <c r="G722" s="193" t="s">
        <v>108</v>
      </c>
      <c r="H722" s="192" t="s">
        <v>6</v>
      </c>
      <c r="I722" s="194">
        <v>45758</v>
      </c>
      <c r="J722" s="207">
        <v>0.75</v>
      </c>
      <c r="K722" s="202" t="s">
        <v>96</v>
      </c>
      <c r="L722" s="198" t="s">
        <v>3986</v>
      </c>
      <c r="M722" s="327"/>
      <c r="N722" s="202" t="s">
        <v>138</v>
      </c>
      <c r="O722" s="204"/>
      <c r="P722" s="328"/>
      <c r="Q722" s="174"/>
      <c r="U722" s="55">
        <f>_xlfn.XLOOKUP(M724, Organizations!C720:C1756, Organizations!B720:B1756, "", 0)</f>
        <v>0</v>
      </c>
    </row>
    <row r="723" spans="2:21" s="55" customFormat="1" ht="21.2" hidden="1" customHeight="1">
      <c r="B723" s="200" t="str">
        <f>IF(C723="", "NO PRIORITY", IF(_xlfn.XLOOKUP(C723, Organizations!C:C, Organizations!B:B, "")="", "NO PRIORITY", _xlfn.XLOOKUP(C723, Organizations!C:C, Organizations!B:B, "NO ORG NAME")))</f>
        <v>A</v>
      </c>
      <c r="C723" s="204" t="s">
        <v>47</v>
      </c>
      <c r="D723" s="201" t="s">
        <v>4233</v>
      </c>
      <c r="E723" s="279">
        <v>45765</v>
      </c>
      <c r="F723" s="326">
        <f t="shared" si="12"/>
        <v>45761</v>
      </c>
      <c r="G723" s="193" t="s">
        <v>108</v>
      </c>
      <c r="H723" s="192" t="s">
        <v>6</v>
      </c>
      <c r="I723" s="194">
        <v>45758</v>
      </c>
      <c r="J723" s="207">
        <v>0.75</v>
      </c>
      <c r="K723" s="202" t="s">
        <v>96</v>
      </c>
      <c r="L723" s="198" t="s">
        <v>3986</v>
      </c>
      <c r="M723" s="327"/>
      <c r="N723" s="202" t="s">
        <v>138</v>
      </c>
      <c r="O723" s="204"/>
      <c r="P723" s="328"/>
      <c r="Q723" s="174"/>
      <c r="U723" s="55">
        <f>_xlfn.XLOOKUP(M725, Organizations!C721:C1757, Organizations!B721:B1757, "", 0)</f>
        <v>0</v>
      </c>
    </row>
    <row r="724" spans="2:21" s="55" customFormat="1" ht="21.2" hidden="1" customHeight="1">
      <c r="B724" s="200" t="str">
        <f>IF(C724="", "NO PRIORITY", IF(_xlfn.XLOOKUP(C724, Organizations!C:C, Organizations!B:B, "")="", "NO PRIORITY", _xlfn.XLOOKUP(C724, Organizations!C:C, Organizations!B:B, "NO ORG NAME")))</f>
        <v>A</v>
      </c>
      <c r="C724" s="204" t="s">
        <v>48</v>
      </c>
      <c r="D724" s="201" t="s">
        <v>4233</v>
      </c>
      <c r="E724" s="279">
        <v>45765</v>
      </c>
      <c r="F724" s="326">
        <f t="shared" si="12"/>
        <v>45761</v>
      </c>
      <c r="G724" s="193" t="s">
        <v>108</v>
      </c>
      <c r="H724" s="192" t="s">
        <v>6</v>
      </c>
      <c r="I724" s="194">
        <v>45758</v>
      </c>
      <c r="J724" s="207">
        <v>0.75</v>
      </c>
      <c r="K724" s="202" t="s">
        <v>96</v>
      </c>
      <c r="L724" s="198" t="s">
        <v>3986</v>
      </c>
      <c r="M724" s="327"/>
      <c r="N724" s="202" t="s">
        <v>138</v>
      </c>
      <c r="O724" s="204"/>
      <c r="P724" s="328"/>
      <c r="Q724" s="174"/>
      <c r="U724" s="55">
        <f>_xlfn.XLOOKUP(M726, Organizations!C722:C1758, Organizations!B722:B1758, "", 0)</f>
        <v>0</v>
      </c>
    </row>
    <row r="725" spans="2:21" s="55" customFormat="1" ht="21.2" hidden="1" customHeight="1">
      <c r="B725" s="200" t="str">
        <f>IF(C725="", "NO PRIORITY", IF(_xlfn.XLOOKUP(C725, Organizations!C:C, Organizations!B:B, "")="", "NO PRIORITY", _xlfn.XLOOKUP(C725, Organizations!C:C, Organizations!B:B, "NO ORG NAME")))</f>
        <v>A</v>
      </c>
      <c r="C725" s="204" t="s">
        <v>50</v>
      </c>
      <c r="D725" s="201" t="s">
        <v>4233</v>
      </c>
      <c r="E725" s="279">
        <v>45765</v>
      </c>
      <c r="F725" s="326">
        <f t="shared" si="12"/>
        <v>45761</v>
      </c>
      <c r="G725" s="193" t="s">
        <v>108</v>
      </c>
      <c r="H725" s="192" t="s">
        <v>6</v>
      </c>
      <c r="I725" s="194">
        <v>45758</v>
      </c>
      <c r="J725" s="207">
        <v>0.75</v>
      </c>
      <c r="K725" s="202" t="s">
        <v>96</v>
      </c>
      <c r="L725" s="198" t="s">
        <v>3986</v>
      </c>
      <c r="M725" s="327"/>
      <c r="N725" s="202" t="s">
        <v>138</v>
      </c>
      <c r="O725" s="204"/>
      <c r="P725" s="328"/>
      <c r="Q725" s="174"/>
      <c r="U725" s="55">
        <f>_xlfn.XLOOKUP(M727, Organizations!C723:C1759, Organizations!B723:B1759, "", 0)</f>
        <v>0</v>
      </c>
    </row>
    <row r="726" spans="2:21" s="55" customFormat="1" ht="21.2" hidden="1" customHeight="1">
      <c r="B726" s="200" t="str">
        <f>IF(C726="", "NO PRIORITY", IF(_xlfn.XLOOKUP(C726, Organizations!C:C, Organizations!B:B, "")="", "NO PRIORITY", _xlfn.XLOOKUP(C726, Organizations!C:C, Organizations!B:B, "NO ORG NAME")))</f>
        <v>A</v>
      </c>
      <c r="C726" s="204" t="s">
        <v>51</v>
      </c>
      <c r="D726" s="201" t="s">
        <v>4233</v>
      </c>
      <c r="E726" s="279">
        <v>45765</v>
      </c>
      <c r="F726" s="326">
        <f t="shared" si="12"/>
        <v>45761</v>
      </c>
      <c r="G726" s="193" t="s">
        <v>108</v>
      </c>
      <c r="H726" s="192" t="s">
        <v>6</v>
      </c>
      <c r="I726" s="194">
        <v>45758</v>
      </c>
      <c r="J726" s="207">
        <v>0.75</v>
      </c>
      <c r="K726" s="202" t="s">
        <v>96</v>
      </c>
      <c r="L726" s="198" t="s">
        <v>3986</v>
      </c>
      <c r="M726" s="327"/>
      <c r="N726" s="202" t="s">
        <v>138</v>
      </c>
      <c r="O726" s="204"/>
      <c r="P726" s="328"/>
      <c r="Q726" s="174"/>
      <c r="U726" s="55">
        <f>_xlfn.XLOOKUP(M728, Organizations!C724:C1760, Organizations!B724:B1760, "", 0)</f>
        <v>0</v>
      </c>
    </row>
    <row r="727" spans="2:21" s="55" customFormat="1" ht="21.2" hidden="1" customHeight="1">
      <c r="B727" s="200" t="str">
        <f>IF(C727="", "NO PRIORITY", IF(_xlfn.XLOOKUP(C727, Organizations!C:C, Organizations!B:B, "")="", "NO PRIORITY", _xlfn.XLOOKUP(C727, Organizations!C:C, Organizations!B:B, "NO ORG NAME")))</f>
        <v>A</v>
      </c>
      <c r="C727" s="204" t="s">
        <v>52</v>
      </c>
      <c r="D727" s="201" t="s">
        <v>4233</v>
      </c>
      <c r="E727" s="279">
        <v>45765</v>
      </c>
      <c r="F727" s="326">
        <f t="shared" ref="F727:F758" si="13">IF(ISBLANK(E727),"",E727-WEEKDAY(E727)+2)</f>
        <v>45761</v>
      </c>
      <c r="G727" s="193" t="s">
        <v>108</v>
      </c>
      <c r="H727" s="192" t="s">
        <v>6</v>
      </c>
      <c r="I727" s="194">
        <v>45758</v>
      </c>
      <c r="J727" s="207">
        <v>0.75</v>
      </c>
      <c r="K727" s="202" t="s">
        <v>96</v>
      </c>
      <c r="L727" s="198" t="s">
        <v>3986</v>
      </c>
      <c r="M727" s="327"/>
      <c r="N727" s="202" t="s">
        <v>138</v>
      </c>
      <c r="O727" s="204"/>
      <c r="P727" s="328"/>
      <c r="Q727" s="174"/>
      <c r="U727" s="55">
        <f>_xlfn.XLOOKUP(M729, Organizations!C725:C1761, Organizations!B725:B1761, "", 0)</f>
        <v>0</v>
      </c>
    </row>
    <row r="728" spans="2:21" s="55" customFormat="1" ht="21.2" hidden="1" customHeight="1">
      <c r="B728" s="200" t="str">
        <f>IF(C728="", "NO PRIORITY", IF(_xlfn.XLOOKUP(C728, Organizations!C:C, Organizations!B:B, "")="", "NO PRIORITY", _xlfn.XLOOKUP(C728, Organizations!C:C, Organizations!B:B, "NO ORG NAME")))</f>
        <v>A</v>
      </c>
      <c r="C728" s="204" t="s">
        <v>53</v>
      </c>
      <c r="D728" s="201" t="s">
        <v>4233</v>
      </c>
      <c r="E728" s="279">
        <v>45765</v>
      </c>
      <c r="F728" s="326">
        <f t="shared" si="13"/>
        <v>45761</v>
      </c>
      <c r="G728" s="193" t="s">
        <v>108</v>
      </c>
      <c r="H728" s="192" t="s">
        <v>6</v>
      </c>
      <c r="I728" s="194">
        <v>45758</v>
      </c>
      <c r="J728" s="207">
        <v>0.75</v>
      </c>
      <c r="K728" s="202" t="s">
        <v>96</v>
      </c>
      <c r="L728" s="198" t="s">
        <v>3986</v>
      </c>
      <c r="M728" s="327"/>
      <c r="N728" s="202" t="s">
        <v>138</v>
      </c>
      <c r="O728" s="204"/>
      <c r="P728" s="328"/>
      <c r="Q728" s="174"/>
      <c r="U728" s="55">
        <f>_xlfn.XLOOKUP(M730, Organizations!C726:C1762, Organizations!B726:B1762, "", 0)</f>
        <v>0</v>
      </c>
    </row>
    <row r="729" spans="2:21" s="55" customFormat="1" ht="21.2" hidden="1" customHeight="1">
      <c r="B729" s="200" t="str">
        <f>IF(C729="", "NO PRIORITY", IF(_xlfn.XLOOKUP(C729, Organizations!C:C, Organizations!B:B, "")="", "NO PRIORITY", _xlfn.XLOOKUP(C729, Organizations!C:C, Organizations!B:B, "NO ORG NAME")))</f>
        <v>A</v>
      </c>
      <c r="C729" s="204" t="s">
        <v>54</v>
      </c>
      <c r="D729" s="201" t="s">
        <v>4233</v>
      </c>
      <c r="E729" s="279">
        <v>45765</v>
      </c>
      <c r="F729" s="326">
        <f t="shared" si="13"/>
        <v>45761</v>
      </c>
      <c r="G729" s="193" t="s">
        <v>108</v>
      </c>
      <c r="H729" s="192" t="s">
        <v>6</v>
      </c>
      <c r="I729" s="194">
        <v>45758</v>
      </c>
      <c r="J729" s="207">
        <v>0.75</v>
      </c>
      <c r="K729" s="202" t="s">
        <v>96</v>
      </c>
      <c r="L729" s="198" t="s">
        <v>3986</v>
      </c>
      <c r="M729" s="327"/>
      <c r="N729" s="202" t="s">
        <v>138</v>
      </c>
      <c r="O729" s="204"/>
      <c r="P729" s="328"/>
      <c r="Q729" s="174"/>
      <c r="U729" s="55">
        <f>_xlfn.XLOOKUP(M731, Organizations!C727:C1763, Organizations!B727:B1763, "", 0)</f>
        <v>0</v>
      </c>
    </row>
    <row r="730" spans="2:21" s="55" customFormat="1" ht="21.2" hidden="1" customHeight="1">
      <c r="B730" s="200" t="str">
        <f>IF(C730="", "NO PRIORITY", IF(_xlfn.XLOOKUP(C730, Organizations!C:C, Organizations!B:B, "")="", "NO PRIORITY", _xlfn.XLOOKUP(C730, Organizations!C:C, Organizations!B:B, "NO ORG NAME")))</f>
        <v>A</v>
      </c>
      <c r="C730" s="204" t="s">
        <v>55</v>
      </c>
      <c r="D730" s="201" t="s">
        <v>4233</v>
      </c>
      <c r="E730" s="279">
        <v>45765</v>
      </c>
      <c r="F730" s="326">
        <f t="shared" si="13"/>
        <v>45761</v>
      </c>
      <c r="G730" s="193" t="s">
        <v>108</v>
      </c>
      <c r="H730" s="192" t="s">
        <v>6</v>
      </c>
      <c r="I730" s="194">
        <v>45758</v>
      </c>
      <c r="J730" s="207">
        <v>0.75</v>
      </c>
      <c r="K730" s="202" t="s">
        <v>96</v>
      </c>
      <c r="L730" s="198" t="s">
        <v>3986</v>
      </c>
      <c r="M730" s="327"/>
      <c r="N730" s="202" t="s">
        <v>138</v>
      </c>
      <c r="O730" s="204"/>
      <c r="P730" s="328"/>
      <c r="Q730" s="174"/>
      <c r="U730" s="55">
        <f>_xlfn.XLOOKUP(M732, Organizations!C728:C1764, Organizations!B728:B1764, "", 0)</f>
        <v>0</v>
      </c>
    </row>
    <row r="731" spans="2:21" s="55" customFormat="1" ht="21.2" hidden="1" customHeight="1">
      <c r="B731" s="200" t="str">
        <f>IF(C731="", "NO PRIORITY", IF(_xlfn.XLOOKUP(C731, Organizations!C:C, Organizations!B:B, "")="", "NO PRIORITY", _xlfn.XLOOKUP(C731, Organizations!C:C, Organizations!B:B, "NO ORG NAME")))</f>
        <v>A</v>
      </c>
      <c r="C731" s="204" t="s">
        <v>56</v>
      </c>
      <c r="D731" s="201" t="s">
        <v>4233</v>
      </c>
      <c r="E731" s="279">
        <v>45765</v>
      </c>
      <c r="F731" s="326">
        <f t="shared" si="13"/>
        <v>45761</v>
      </c>
      <c r="G731" s="193" t="s">
        <v>108</v>
      </c>
      <c r="H731" s="192" t="s">
        <v>6</v>
      </c>
      <c r="I731" s="194">
        <v>45758</v>
      </c>
      <c r="J731" s="207">
        <v>0.75</v>
      </c>
      <c r="K731" s="202" t="s">
        <v>96</v>
      </c>
      <c r="L731" s="198" t="s">
        <v>3986</v>
      </c>
      <c r="M731" s="327"/>
      <c r="N731" s="202" t="s">
        <v>138</v>
      </c>
      <c r="O731" s="204"/>
      <c r="P731" s="328"/>
      <c r="Q731" s="174"/>
      <c r="U731" s="55">
        <f>_xlfn.XLOOKUP(M733, Organizations!C729:C1765, Organizations!B729:B1765, "", 0)</f>
        <v>0</v>
      </c>
    </row>
    <row r="732" spans="2:21" s="55" customFormat="1" ht="21.2" hidden="1" customHeight="1">
      <c r="B732" s="200" t="str">
        <f>IF(C732="", "NO PRIORITY", IF(_xlfn.XLOOKUP(C732, Organizations!C:C, Organizations!B:B, "")="", "NO PRIORITY", _xlfn.XLOOKUP(C732, Organizations!C:C, Organizations!B:B, "NO ORG NAME")))</f>
        <v>A</v>
      </c>
      <c r="C732" s="204" t="s">
        <v>58</v>
      </c>
      <c r="D732" s="201" t="s">
        <v>4233</v>
      </c>
      <c r="E732" s="279">
        <v>45765</v>
      </c>
      <c r="F732" s="326">
        <f t="shared" si="13"/>
        <v>45761</v>
      </c>
      <c r="G732" s="193" t="s">
        <v>108</v>
      </c>
      <c r="H732" s="192" t="s">
        <v>6</v>
      </c>
      <c r="I732" s="194">
        <v>45758</v>
      </c>
      <c r="J732" s="207">
        <v>0.75</v>
      </c>
      <c r="K732" s="202" t="s">
        <v>96</v>
      </c>
      <c r="L732" s="198" t="s">
        <v>3986</v>
      </c>
      <c r="M732" s="327"/>
      <c r="N732" s="202" t="s">
        <v>138</v>
      </c>
      <c r="O732" s="204"/>
      <c r="P732" s="328"/>
      <c r="Q732" s="174"/>
      <c r="U732" s="55">
        <f>_xlfn.XLOOKUP(M734, Organizations!C730:C1766, Organizations!B730:B1766, "", 0)</f>
        <v>0</v>
      </c>
    </row>
    <row r="733" spans="2:21" s="55" customFormat="1" ht="21.2" hidden="1" customHeight="1">
      <c r="B733" s="200" t="str">
        <f>IF(C733="", "NO PRIORITY", IF(_xlfn.XLOOKUP(C733, Organizations!C:C, Organizations!B:B, "")="", "NO PRIORITY", _xlfn.XLOOKUP(C733, Organizations!C:C, Organizations!B:B, "NO ORG NAME")))</f>
        <v>A</v>
      </c>
      <c r="C733" s="204" t="s">
        <v>60</v>
      </c>
      <c r="D733" s="201" t="s">
        <v>4233</v>
      </c>
      <c r="E733" s="279">
        <v>45765</v>
      </c>
      <c r="F733" s="326">
        <f t="shared" si="13"/>
        <v>45761</v>
      </c>
      <c r="G733" s="193" t="s">
        <v>108</v>
      </c>
      <c r="H733" s="192" t="s">
        <v>6</v>
      </c>
      <c r="I733" s="194">
        <v>45758</v>
      </c>
      <c r="J733" s="207">
        <v>0.75</v>
      </c>
      <c r="K733" s="202" t="s">
        <v>96</v>
      </c>
      <c r="L733" s="198" t="s">
        <v>3986</v>
      </c>
      <c r="M733" s="327"/>
      <c r="N733" s="202" t="s">
        <v>138</v>
      </c>
      <c r="O733" s="204"/>
      <c r="P733" s="328"/>
      <c r="Q733" s="174"/>
      <c r="U733" s="55">
        <f>_xlfn.XLOOKUP(M735, Organizations!C731:C1767, Organizations!B731:B1767, "", 0)</f>
        <v>0</v>
      </c>
    </row>
    <row r="734" spans="2:21" s="55" customFormat="1" ht="21.2" hidden="1" customHeight="1">
      <c r="B734" s="200" t="str">
        <f>IF(C734="", "NO PRIORITY", IF(_xlfn.XLOOKUP(C734, Organizations!C:C, Organizations!B:B, "")="", "NO PRIORITY", _xlfn.XLOOKUP(C734, Organizations!C:C, Organizations!B:B, "NO ORG NAME")))</f>
        <v>A</v>
      </c>
      <c r="C734" s="204" t="s">
        <v>61</v>
      </c>
      <c r="D734" s="201" t="s">
        <v>4233</v>
      </c>
      <c r="E734" s="279">
        <v>45765</v>
      </c>
      <c r="F734" s="326">
        <f t="shared" si="13"/>
        <v>45761</v>
      </c>
      <c r="G734" s="193" t="s">
        <v>108</v>
      </c>
      <c r="H734" s="192" t="s">
        <v>6</v>
      </c>
      <c r="I734" s="194">
        <v>45758</v>
      </c>
      <c r="J734" s="207">
        <v>0.75</v>
      </c>
      <c r="K734" s="202" t="s">
        <v>96</v>
      </c>
      <c r="L734" s="198" t="s">
        <v>3986</v>
      </c>
      <c r="M734" s="327"/>
      <c r="N734" s="202" t="s">
        <v>138</v>
      </c>
      <c r="O734" s="204"/>
      <c r="P734" s="328"/>
      <c r="Q734" s="174"/>
      <c r="U734" s="55">
        <f>_xlfn.XLOOKUP(M736, Organizations!C732:C1768, Organizations!B732:B1768, "", 0)</f>
        <v>0</v>
      </c>
    </row>
    <row r="735" spans="2:21" s="55" customFormat="1" ht="21.2" hidden="1" customHeight="1">
      <c r="B735" s="200" t="str">
        <f>IF(C735="", "NO PRIORITY", IF(_xlfn.XLOOKUP(C735, Organizations!C:C, Organizations!B:B, "")="", "NO PRIORITY", _xlfn.XLOOKUP(C735, Organizations!C:C, Organizations!B:B, "NO ORG NAME")))</f>
        <v>A</v>
      </c>
      <c r="C735" s="204" t="s">
        <v>62</v>
      </c>
      <c r="D735" s="201" t="s">
        <v>4233</v>
      </c>
      <c r="E735" s="279">
        <v>45765</v>
      </c>
      <c r="F735" s="326">
        <f t="shared" si="13"/>
        <v>45761</v>
      </c>
      <c r="G735" s="193" t="s">
        <v>108</v>
      </c>
      <c r="H735" s="192" t="s">
        <v>6</v>
      </c>
      <c r="I735" s="194">
        <v>45758</v>
      </c>
      <c r="J735" s="207">
        <v>0.75</v>
      </c>
      <c r="K735" s="202" t="s">
        <v>96</v>
      </c>
      <c r="L735" s="198" t="s">
        <v>3986</v>
      </c>
      <c r="M735" s="327"/>
      <c r="N735" s="202" t="s">
        <v>138</v>
      </c>
      <c r="O735" s="204"/>
      <c r="P735" s="328"/>
      <c r="Q735" s="174"/>
      <c r="U735" s="55">
        <f>_xlfn.XLOOKUP(M737, Organizations!C733:C1769, Organizations!B733:B1769, "", 0)</f>
        <v>0</v>
      </c>
    </row>
    <row r="736" spans="2:21" s="55" customFormat="1" ht="21.2" hidden="1" customHeight="1">
      <c r="B736" s="200" t="str">
        <f>IF(C736="", "NO PRIORITY", IF(_xlfn.XLOOKUP(C736, Organizations!C:C, Organizations!B:B, "")="", "NO PRIORITY", _xlfn.XLOOKUP(C736, Organizations!C:C, Organizations!B:B, "NO ORG NAME")))</f>
        <v>A</v>
      </c>
      <c r="C736" s="204" t="s">
        <v>63</v>
      </c>
      <c r="D736" s="201" t="s">
        <v>4233</v>
      </c>
      <c r="E736" s="279">
        <v>45765</v>
      </c>
      <c r="F736" s="326">
        <f t="shared" si="13"/>
        <v>45761</v>
      </c>
      <c r="G736" s="193" t="s">
        <v>108</v>
      </c>
      <c r="H736" s="192" t="s">
        <v>6</v>
      </c>
      <c r="I736" s="194">
        <v>45758</v>
      </c>
      <c r="J736" s="207">
        <v>0.75</v>
      </c>
      <c r="K736" s="202" t="s">
        <v>96</v>
      </c>
      <c r="L736" s="198" t="s">
        <v>3986</v>
      </c>
      <c r="M736" s="327"/>
      <c r="N736" s="202" t="s">
        <v>138</v>
      </c>
      <c r="O736" s="204"/>
      <c r="P736" s="328"/>
      <c r="Q736" s="174"/>
      <c r="U736" s="55">
        <f>_xlfn.XLOOKUP(M738, Organizations!C734:C1770, Organizations!B734:B1770, "", 0)</f>
        <v>0</v>
      </c>
    </row>
    <row r="737" spans="2:21" s="55" customFormat="1" ht="21.2" hidden="1" customHeight="1">
      <c r="B737" s="200" t="str">
        <f>IF(C737="", "NO PRIORITY", IF(_xlfn.XLOOKUP(C737, Organizations!C:C, Organizations!B:B, "")="", "NO PRIORITY", _xlfn.XLOOKUP(C737, Organizations!C:C, Organizations!B:B, "NO ORG NAME")))</f>
        <v>A</v>
      </c>
      <c r="C737" s="204" t="s">
        <v>64</v>
      </c>
      <c r="D737" s="201" t="s">
        <v>4233</v>
      </c>
      <c r="E737" s="279">
        <v>45765</v>
      </c>
      <c r="F737" s="326">
        <f t="shared" si="13"/>
        <v>45761</v>
      </c>
      <c r="G737" s="193" t="s">
        <v>108</v>
      </c>
      <c r="H737" s="192" t="s">
        <v>6</v>
      </c>
      <c r="I737" s="194">
        <v>45758</v>
      </c>
      <c r="J737" s="207">
        <v>0.75</v>
      </c>
      <c r="K737" s="202" t="s">
        <v>96</v>
      </c>
      <c r="L737" s="198" t="s">
        <v>3986</v>
      </c>
      <c r="M737" s="327"/>
      <c r="N737" s="202" t="s">
        <v>138</v>
      </c>
      <c r="O737" s="204"/>
      <c r="P737" s="328"/>
      <c r="Q737" s="174"/>
      <c r="U737" s="55">
        <f>_xlfn.XLOOKUP(M739, Organizations!C735:C1771, Organizations!B735:B1771, "", 0)</f>
        <v>0</v>
      </c>
    </row>
    <row r="738" spans="2:21" s="55" customFormat="1" ht="21.2" hidden="1" customHeight="1">
      <c r="B738" s="200" t="str">
        <f>IF(C738="", "NO PRIORITY", IF(_xlfn.XLOOKUP(C738, Organizations!C:C, Organizations!B:B, "")="", "NO PRIORITY", _xlfn.XLOOKUP(C738, Organizations!C:C, Organizations!B:B, "NO ORG NAME")))</f>
        <v>A</v>
      </c>
      <c r="C738" s="204" t="s">
        <v>65</v>
      </c>
      <c r="D738" s="201" t="s">
        <v>4233</v>
      </c>
      <c r="E738" s="279">
        <v>45765</v>
      </c>
      <c r="F738" s="326">
        <f t="shared" si="13"/>
        <v>45761</v>
      </c>
      <c r="G738" s="193" t="s">
        <v>108</v>
      </c>
      <c r="H738" s="192" t="s">
        <v>6</v>
      </c>
      <c r="I738" s="194">
        <v>45758</v>
      </c>
      <c r="J738" s="207">
        <v>0.75</v>
      </c>
      <c r="K738" s="202" t="s">
        <v>96</v>
      </c>
      <c r="L738" s="198" t="s">
        <v>3986</v>
      </c>
      <c r="M738" s="327"/>
      <c r="N738" s="202" t="s">
        <v>138</v>
      </c>
      <c r="O738" s="204"/>
      <c r="P738" s="328"/>
      <c r="Q738" s="174"/>
      <c r="U738" s="55">
        <f>_xlfn.XLOOKUP(M740, Organizations!C736:C1772, Organizations!B736:B1772, "", 0)</f>
        <v>0</v>
      </c>
    </row>
    <row r="739" spans="2:21" s="55" customFormat="1" ht="21.2" hidden="1" customHeight="1">
      <c r="B739" s="200" t="str">
        <f>IF(C739="", "NO PRIORITY", IF(_xlfn.XLOOKUP(C739, Organizations!C:C, Organizations!B:B, "")="", "NO PRIORITY", _xlfn.XLOOKUP(C739, Organizations!C:C, Organizations!B:B, "NO ORG NAME")))</f>
        <v>A</v>
      </c>
      <c r="C739" s="204" t="s">
        <v>66</v>
      </c>
      <c r="D739" s="201" t="s">
        <v>4233</v>
      </c>
      <c r="E739" s="279">
        <v>45765</v>
      </c>
      <c r="F739" s="326">
        <f t="shared" si="13"/>
        <v>45761</v>
      </c>
      <c r="G739" s="193" t="s">
        <v>108</v>
      </c>
      <c r="H739" s="192" t="s">
        <v>6</v>
      </c>
      <c r="I739" s="194">
        <v>45758</v>
      </c>
      <c r="J739" s="207">
        <v>0.75</v>
      </c>
      <c r="K739" s="202" t="s">
        <v>96</v>
      </c>
      <c r="L739" s="198" t="s">
        <v>3986</v>
      </c>
      <c r="M739" s="327"/>
      <c r="N739" s="202" t="s">
        <v>138</v>
      </c>
      <c r="O739" s="204"/>
      <c r="P739" s="328"/>
      <c r="Q739" s="174"/>
      <c r="U739" s="55">
        <f>_xlfn.XLOOKUP(M741, Organizations!C737:C1773, Organizations!B737:B1773, "", 0)</f>
        <v>0</v>
      </c>
    </row>
    <row r="740" spans="2:21" s="55" customFormat="1" ht="21.2" hidden="1" customHeight="1">
      <c r="B740" s="200" t="str">
        <f>IF(C740="", "NO PRIORITY", IF(_xlfn.XLOOKUP(C740, Organizations!C:C, Organizations!B:B, "")="", "NO PRIORITY", _xlfn.XLOOKUP(C740, Organizations!C:C, Organizations!B:B, "NO ORG NAME")))</f>
        <v>A</v>
      </c>
      <c r="C740" s="204" t="s">
        <v>67</v>
      </c>
      <c r="D740" s="201" t="s">
        <v>4233</v>
      </c>
      <c r="E740" s="279">
        <v>45765</v>
      </c>
      <c r="F740" s="326">
        <f t="shared" si="13"/>
        <v>45761</v>
      </c>
      <c r="G740" s="193" t="s">
        <v>108</v>
      </c>
      <c r="H740" s="192" t="s">
        <v>6</v>
      </c>
      <c r="I740" s="194">
        <v>45758</v>
      </c>
      <c r="J740" s="207">
        <v>0.75</v>
      </c>
      <c r="K740" s="202" t="s">
        <v>96</v>
      </c>
      <c r="L740" s="198" t="s">
        <v>3986</v>
      </c>
      <c r="M740" s="327"/>
      <c r="N740" s="202" t="s">
        <v>138</v>
      </c>
      <c r="O740" s="204"/>
      <c r="P740" s="328"/>
      <c r="Q740" s="174"/>
      <c r="U740" s="55">
        <f>_xlfn.XLOOKUP(M742, Organizations!C738:C1774, Organizations!B738:B1774, "", 0)</f>
        <v>0</v>
      </c>
    </row>
    <row r="741" spans="2:21" s="55" customFormat="1" ht="21.2" hidden="1" customHeight="1">
      <c r="B741" s="200" t="str">
        <f>IF(C741="", "NO PRIORITY", IF(_xlfn.XLOOKUP(C741, Organizations!C:C, Organizations!B:B, "")="", "NO PRIORITY", _xlfn.XLOOKUP(C741, Organizations!C:C, Organizations!B:B, "NO ORG NAME")))</f>
        <v>A</v>
      </c>
      <c r="C741" s="204" t="s">
        <v>68</v>
      </c>
      <c r="D741" s="201" t="s">
        <v>4233</v>
      </c>
      <c r="E741" s="279">
        <v>45765</v>
      </c>
      <c r="F741" s="326">
        <f t="shared" si="13"/>
        <v>45761</v>
      </c>
      <c r="G741" s="193" t="s">
        <v>108</v>
      </c>
      <c r="H741" s="192" t="s">
        <v>6</v>
      </c>
      <c r="I741" s="194">
        <v>45758</v>
      </c>
      <c r="J741" s="207">
        <v>0.75</v>
      </c>
      <c r="K741" s="202" t="s">
        <v>96</v>
      </c>
      <c r="L741" s="198" t="s">
        <v>3986</v>
      </c>
      <c r="M741" s="327"/>
      <c r="N741" s="202" t="s">
        <v>138</v>
      </c>
      <c r="O741" s="204"/>
      <c r="P741" s="328"/>
      <c r="Q741" s="174"/>
      <c r="U741" s="55">
        <f>_xlfn.XLOOKUP(M743, Organizations!C739:C1775, Organizations!B739:B1775, "", 0)</f>
        <v>0</v>
      </c>
    </row>
    <row r="742" spans="2:21" s="55" customFormat="1" ht="21.2" hidden="1" customHeight="1">
      <c r="B742" s="200" t="str">
        <f>IF(C742="", "NO PRIORITY", IF(_xlfn.XLOOKUP(C742, Organizations!C:C, Organizations!B:B, "")="", "NO PRIORITY", _xlfn.XLOOKUP(C742, Organizations!C:C, Organizations!B:B, "NO ORG NAME")))</f>
        <v>A</v>
      </c>
      <c r="C742" s="204" t="s">
        <v>69</v>
      </c>
      <c r="D742" s="201" t="s">
        <v>4233</v>
      </c>
      <c r="E742" s="279">
        <v>45765</v>
      </c>
      <c r="F742" s="326">
        <f t="shared" si="13"/>
        <v>45761</v>
      </c>
      <c r="G742" s="193" t="s">
        <v>108</v>
      </c>
      <c r="H742" s="192" t="s">
        <v>6</v>
      </c>
      <c r="I742" s="194">
        <v>45758</v>
      </c>
      <c r="J742" s="207">
        <v>0.75</v>
      </c>
      <c r="K742" s="202" t="s">
        <v>96</v>
      </c>
      <c r="L742" s="198" t="s">
        <v>3986</v>
      </c>
      <c r="M742" s="327"/>
      <c r="N742" s="202" t="s">
        <v>138</v>
      </c>
      <c r="O742" s="204"/>
      <c r="P742" s="328"/>
      <c r="Q742" s="174"/>
      <c r="U742" s="55">
        <f>_xlfn.XLOOKUP(M744, Organizations!C740:C1776, Organizations!B740:B1776, "", 0)</f>
        <v>0</v>
      </c>
    </row>
    <row r="743" spans="2:21" s="55" customFormat="1" ht="21.2" hidden="1" customHeight="1">
      <c r="B743" s="200" t="str">
        <f>IF(C743="", "NO PRIORITY", IF(_xlfn.XLOOKUP(C743, Organizations!C:C, Organizations!B:B, "")="", "NO PRIORITY", _xlfn.XLOOKUP(C743, Organizations!C:C, Organizations!B:B, "NO ORG NAME")))</f>
        <v>A</v>
      </c>
      <c r="C743" s="204" t="s">
        <v>70</v>
      </c>
      <c r="D743" s="201" t="s">
        <v>4233</v>
      </c>
      <c r="E743" s="279">
        <v>45765</v>
      </c>
      <c r="F743" s="326">
        <f t="shared" si="13"/>
        <v>45761</v>
      </c>
      <c r="G743" s="193" t="s">
        <v>108</v>
      </c>
      <c r="H743" s="192" t="s">
        <v>6</v>
      </c>
      <c r="I743" s="194">
        <v>45758</v>
      </c>
      <c r="J743" s="207">
        <v>0.75</v>
      </c>
      <c r="K743" s="202" t="s">
        <v>96</v>
      </c>
      <c r="L743" s="198" t="s">
        <v>3986</v>
      </c>
      <c r="M743" s="327"/>
      <c r="N743" s="202" t="s">
        <v>138</v>
      </c>
      <c r="O743" s="204"/>
      <c r="P743" s="328"/>
      <c r="Q743" s="174"/>
      <c r="U743" s="55">
        <f>_xlfn.XLOOKUP(M745, Organizations!C741:C1777, Organizations!B741:B1777, "", 0)</f>
        <v>0</v>
      </c>
    </row>
    <row r="744" spans="2:21" s="55" customFormat="1" ht="21.2" hidden="1" customHeight="1">
      <c r="B744" s="200" t="str">
        <f>IF(C744="", "NO PRIORITY", IF(_xlfn.XLOOKUP(C744, Organizations!C:C, Organizations!B:B, "")="", "NO PRIORITY", _xlfn.XLOOKUP(C744, Organizations!C:C, Organizations!B:B, "NO ORG NAME")))</f>
        <v>A</v>
      </c>
      <c r="C744" s="204" t="s">
        <v>71</v>
      </c>
      <c r="D744" s="201" t="s">
        <v>4233</v>
      </c>
      <c r="E744" s="279">
        <v>45765</v>
      </c>
      <c r="F744" s="326">
        <f t="shared" si="13"/>
        <v>45761</v>
      </c>
      <c r="G744" s="193" t="s">
        <v>108</v>
      </c>
      <c r="H744" s="192" t="s">
        <v>6</v>
      </c>
      <c r="I744" s="194">
        <v>45758</v>
      </c>
      <c r="J744" s="207">
        <v>0.75</v>
      </c>
      <c r="K744" s="202" t="s">
        <v>96</v>
      </c>
      <c r="L744" s="198" t="s">
        <v>3986</v>
      </c>
      <c r="M744" s="327"/>
      <c r="N744" s="202" t="s">
        <v>138</v>
      </c>
      <c r="O744" s="204"/>
      <c r="P744" s="328"/>
      <c r="Q744" s="174"/>
      <c r="U744" s="55">
        <f>_xlfn.XLOOKUP(M746, Organizations!C742:C1778, Organizations!B742:B1778, "", 0)</f>
        <v>0</v>
      </c>
    </row>
    <row r="745" spans="2:21" s="55" customFormat="1" ht="21.2" hidden="1" customHeight="1">
      <c r="B745" s="200" t="str">
        <f>IF(C745="", "NO PRIORITY", IF(_xlfn.XLOOKUP(C745, Organizations!C:C, Organizations!B:B, "")="", "NO PRIORITY", _xlfn.XLOOKUP(C745, Organizations!C:C, Organizations!B:B, "NO ORG NAME")))</f>
        <v>A</v>
      </c>
      <c r="C745" s="204" t="s">
        <v>73</v>
      </c>
      <c r="D745" s="201" t="s">
        <v>4233</v>
      </c>
      <c r="E745" s="279">
        <v>45765</v>
      </c>
      <c r="F745" s="326">
        <f t="shared" si="13"/>
        <v>45761</v>
      </c>
      <c r="G745" s="193" t="s">
        <v>108</v>
      </c>
      <c r="H745" s="192" t="s">
        <v>6</v>
      </c>
      <c r="I745" s="194">
        <v>45758</v>
      </c>
      <c r="J745" s="207">
        <v>0.75</v>
      </c>
      <c r="K745" s="202" t="s">
        <v>96</v>
      </c>
      <c r="L745" s="198" t="s">
        <v>3986</v>
      </c>
      <c r="M745" s="327"/>
      <c r="N745" s="202" t="s">
        <v>138</v>
      </c>
      <c r="O745" s="204"/>
      <c r="P745" s="328"/>
      <c r="Q745" s="174"/>
      <c r="U745" s="55">
        <f>_xlfn.XLOOKUP(M747, Organizations!C743:C1779, Organizations!B743:B1779, "", 0)</f>
        <v>0</v>
      </c>
    </row>
    <row r="746" spans="2:21" s="55" customFormat="1" ht="21.2" hidden="1" customHeight="1">
      <c r="B746" s="200" t="str">
        <f>IF(C746="", "NO PRIORITY", IF(_xlfn.XLOOKUP(C746, Organizations!C:C, Organizations!B:B, "")="", "NO PRIORITY", _xlfn.XLOOKUP(C746, Organizations!C:C, Organizations!B:B, "NO ORG NAME")))</f>
        <v>A</v>
      </c>
      <c r="C746" s="204" t="s">
        <v>74</v>
      </c>
      <c r="D746" s="201" t="s">
        <v>4233</v>
      </c>
      <c r="E746" s="279">
        <v>45765</v>
      </c>
      <c r="F746" s="326">
        <f t="shared" si="13"/>
        <v>45761</v>
      </c>
      <c r="G746" s="193" t="s">
        <v>108</v>
      </c>
      <c r="H746" s="192" t="s">
        <v>6</v>
      </c>
      <c r="I746" s="194">
        <v>45758</v>
      </c>
      <c r="J746" s="207">
        <v>0.75</v>
      </c>
      <c r="K746" s="202" t="s">
        <v>96</v>
      </c>
      <c r="L746" s="198" t="s">
        <v>3986</v>
      </c>
      <c r="M746" s="327"/>
      <c r="N746" s="202" t="s">
        <v>138</v>
      </c>
      <c r="O746" s="204"/>
      <c r="P746" s="328"/>
      <c r="Q746" s="174"/>
      <c r="U746" s="55">
        <f>_xlfn.XLOOKUP(M748, Organizations!C744:C1780, Organizations!B744:B1780, "", 0)</f>
        <v>0</v>
      </c>
    </row>
    <row r="747" spans="2:21" s="55" customFormat="1" ht="21.2" hidden="1" customHeight="1">
      <c r="B747" s="200" t="str">
        <f>IF(C747="", "NO PRIORITY", IF(_xlfn.XLOOKUP(C747, Organizations!C:C, Organizations!B:B, "")="", "NO PRIORITY", _xlfn.XLOOKUP(C747, Organizations!C:C, Organizations!B:B, "NO ORG NAME")))</f>
        <v>A</v>
      </c>
      <c r="C747" s="204" t="s">
        <v>76</v>
      </c>
      <c r="D747" s="201" t="s">
        <v>4233</v>
      </c>
      <c r="E747" s="279">
        <v>45765</v>
      </c>
      <c r="F747" s="326">
        <f t="shared" si="13"/>
        <v>45761</v>
      </c>
      <c r="G747" s="193" t="s">
        <v>108</v>
      </c>
      <c r="H747" s="192" t="s">
        <v>6</v>
      </c>
      <c r="I747" s="194">
        <v>45758</v>
      </c>
      <c r="J747" s="207">
        <v>0.75</v>
      </c>
      <c r="K747" s="202" t="s">
        <v>96</v>
      </c>
      <c r="L747" s="198" t="s">
        <v>3986</v>
      </c>
      <c r="M747" s="327"/>
      <c r="N747" s="202" t="s">
        <v>138</v>
      </c>
      <c r="O747" s="204"/>
      <c r="P747" s="328"/>
      <c r="Q747" s="174"/>
      <c r="U747" s="55">
        <f>_xlfn.XLOOKUP(M749, Organizations!C745:C1781, Organizations!B745:B1781, "", 0)</f>
        <v>0</v>
      </c>
    </row>
    <row r="748" spans="2:21" s="55" customFormat="1" ht="21.2" hidden="1" customHeight="1">
      <c r="B748" s="200" t="str">
        <f>IF(C748="", "NO PRIORITY", IF(_xlfn.XLOOKUP(C748, Organizations!C:C, Organizations!B:B, "")="", "NO PRIORITY", _xlfn.XLOOKUP(C748, Organizations!C:C, Organizations!B:B, "NO ORG NAME")))</f>
        <v>A</v>
      </c>
      <c r="C748" s="204" t="s">
        <v>77</v>
      </c>
      <c r="D748" s="201" t="s">
        <v>4233</v>
      </c>
      <c r="E748" s="279">
        <v>45765</v>
      </c>
      <c r="F748" s="326">
        <f t="shared" si="13"/>
        <v>45761</v>
      </c>
      <c r="G748" s="193" t="s">
        <v>108</v>
      </c>
      <c r="H748" s="192" t="s">
        <v>6</v>
      </c>
      <c r="I748" s="194">
        <v>45758</v>
      </c>
      <c r="J748" s="207">
        <v>0.75</v>
      </c>
      <c r="K748" s="202" t="s">
        <v>96</v>
      </c>
      <c r="L748" s="198" t="s">
        <v>3986</v>
      </c>
      <c r="M748" s="327"/>
      <c r="N748" s="202" t="s">
        <v>138</v>
      </c>
      <c r="O748" s="204"/>
      <c r="P748" s="328"/>
      <c r="Q748" s="174"/>
      <c r="U748" s="55">
        <f>_xlfn.XLOOKUP(M750, Organizations!C746:C1782, Organizations!B746:B1782, "", 0)</f>
        <v>0</v>
      </c>
    </row>
    <row r="749" spans="2:21" s="55" customFormat="1" ht="21.2" hidden="1" customHeight="1">
      <c r="B749" s="200" t="str">
        <f>IF(C749="", "NO PRIORITY", IF(_xlfn.XLOOKUP(C749, Organizations!C:C, Organizations!B:B, "")="", "NO PRIORITY", _xlfn.XLOOKUP(C749, Organizations!C:C, Organizations!B:B, "NO ORG NAME")))</f>
        <v>A</v>
      </c>
      <c r="C749" s="204" t="s">
        <v>78</v>
      </c>
      <c r="D749" s="201" t="s">
        <v>4233</v>
      </c>
      <c r="E749" s="279">
        <v>45765</v>
      </c>
      <c r="F749" s="326">
        <f t="shared" si="13"/>
        <v>45761</v>
      </c>
      <c r="G749" s="193" t="s">
        <v>108</v>
      </c>
      <c r="H749" s="192" t="s">
        <v>6</v>
      </c>
      <c r="I749" s="194">
        <v>45758</v>
      </c>
      <c r="J749" s="207">
        <v>0.75</v>
      </c>
      <c r="K749" s="202" t="s">
        <v>96</v>
      </c>
      <c r="L749" s="198" t="s">
        <v>3986</v>
      </c>
      <c r="M749" s="327"/>
      <c r="N749" s="202" t="s">
        <v>138</v>
      </c>
      <c r="O749" s="204"/>
      <c r="P749" s="328"/>
      <c r="Q749" s="174"/>
      <c r="U749" s="55">
        <f>_xlfn.XLOOKUP(M751, Organizations!C747:C1783, Organizations!B747:B1783, "", 0)</f>
        <v>0</v>
      </c>
    </row>
    <row r="750" spans="2:21" s="55" customFormat="1" ht="21.2" hidden="1" customHeight="1">
      <c r="B750" s="200" t="str">
        <f>IF(C750="", "NO PRIORITY", IF(_xlfn.XLOOKUP(C750, Organizations!C:C, Organizations!B:B, "")="", "NO PRIORITY", _xlfn.XLOOKUP(C750, Organizations!C:C, Organizations!B:B, "NO ORG NAME")))</f>
        <v>A</v>
      </c>
      <c r="C750" s="204" t="s">
        <v>79</v>
      </c>
      <c r="D750" s="201" t="s">
        <v>4233</v>
      </c>
      <c r="E750" s="279">
        <v>45765</v>
      </c>
      <c r="F750" s="326">
        <f t="shared" si="13"/>
        <v>45761</v>
      </c>
      <c r="G750" s="193" t="s">
        <v>108</v>
      </c>
      <c r="H750" s="192" t="s">
        <v>6</v>
      </c>
      <c r="I750" s="194">
        <v>45758</v>
      </c>
      <c r="J750" s="207">
        <v>0.75</v>
      </c>
      <c r="K750" s="202" t="s">
        <v>96</v>
      </c>
      <c r="L750" s="198" t="s">
        <v>3986</v>
      </c>
      <c r="M750" s="327"/>
      <c r="N750" s="202" t="s">
        <v>138</v>
      </c>
      <c r="O750" s="204"/>
      <c r="P750" s="328"/>
      <c r="Q750" s="174"/>
      <c r="U750" s="55">
        <f>_xlfn.XLOOKUP(M752, Organizations!C748:C1784, Organizations!B748:B1784, "", 0)</f>
        <v>0</v>
      </c>
    </row>
    <row r="751" spans="2:21" s="55" customFormat="1" ht="21.2" hidden="1" customHeight="1">
      <c r="B751" s="200" t="str">
        <f>IF(C751="", "NO PRIORITY", IF(_xlfn.XLOOKUP(C751, Organizations!C:C, Organizations!B:B, "")="", "NO PRIORITY", _xlfn.XLOOKUP(C751, Organizations!C:C, Organizations!B:B, "NO ORG NAME")))</f>
        <v>A</v>
      </c>
      <c r="C751" s="204" t="s">
        <v>80</v>
      </c>
      <c r="D751" s="201" t="s">
        <v>4233</v>
      </c>
      <c r="E751" s="279">
        <v>45765</v>
      </c>
      <c r="F751" s="326">
        <f t="shared" si="13"/>
        <v>45761</v>
      </c>
      <c r="G751" s="193" t="s">
        <v>108</v>
      </c>
      <c r="H751" s="192" t="s">
        <v>6</v>
      </c>
      <c r="I751" s="194">
        <v>45758</v>
      </c>
      <c r="J751" s="207">
        <v>0.75</v>
      </c>
      <c r="K751" s="202" t="s">
        <v>96</v>
      </c>
      <c r="L751" s="198" t="s">
        <v>3986</v>
      </c>
      <c r="M751" s="327"/>
      <c r="N751" s="202" t="s">
        <v>138</v>
      </c>
      <c r="O751" s="204"/>
      <c r="P751" s="328"/>
      <c r="Q751" s="174"/>
      <c r="U751" s="55">
        <f>_xlfn.XLOOKUP(M753, Organizations!C749:C1785, Organizations!B749:B1785, "", 0)</f>
        <v>0</v>
      </c>
    </row>
    <row r="752" spans="2:21" s="55" customFormat="1" ht="21.2" hidden="1" customHeight="1">
      <c r="B752" s="200" t="str">
        <f>IF(C752="", "NO PRIORITY", IF(_xlfn.XLOOKUP(C752, Organizations!C:C, Organizations!B:B, "")="", "NO PRIORITY", _xlfn.XLOOKUP(C752, Organizations!C:C, Organizations!B:B, "NO ORG NAME")))</f>
        <v>A</v>
      </c>
      <c r="C752" s="204" t="s">
        <v>82</v>
      </c>
      <c r="D752" s="201" t="s">
        <v>4233</v>
      </c>
      <c r="E752" s="279">
        <v>45765</v>
      </c>
      <c r="F752" s="326">
        <f t="shared" si="13"/>
        <v>45761</v>
      </c>
      <c r="G752" s="193" t="s">
        <v>108</v>
      </c>
      <c r="H752" s="192" t="s">
        <v>6</v>
      </c>
      <c r="I752" s="194">
        <v>45758</v>
      </c>
      <c r="J752" s="207">
        <v>0.75</v>
      </c>
      <c r="K752" s="202" t="s">
        <v>96</v>
      </c>
      <c r="L752" s="198" t="s">
        <v>3986</v>
      </c>
      <c r="M752" s="327"/>
      <c r="N752" s="202" t="s">
        <v>138</v>
      </c>
      <c r="O752" s="204"/>
      <c r="P752" s="328"/>
      <c r="Q752" s="174"/>
      <c r="U752" s="55">
        <f>_xlfn.XLOOKUP(M754, Organizations!C750:C1786, Organizations!B750:B1786, "", 0)</f>
        <v>0</v>
      </c>
    </row>
    <row r="753" spans="2:21" s="55" customFormat="1" ht="21.2" hidden="1" customHeight="1">
      <c r="B753" s="200" t="str">
        <f>IF(C753="", "NO PRIORITY", IF(_xlfn.XLOOKUP(C753, Organizations!C:C, Organizations!B:B, "")="", "NO PRIORITY", _xlfn.XLOOKUP(C753, Organizations!C:C, Organizations!B:B, "NO ORG NAME")))</f>
        <v>A</v>
      </c>
      <c r="C753" s="204" t="s">
        <v>83</v>
      </c>
      <c r="D753" s="201" t="s">
        <v>4233</v>
      </c>
      <c r="E753" s="279">
        <v>45765</v>
      </c>
      <c r="F753" s="326">
        <f t="shared" si="13"/>
        <v>45761</v>
      </c>
      <c r="G753" s="193" t="s">
        <v>108</v>
      </c>
      <c r="H753" s="192" t="s">
        <v>6</v>
      </c>
      <c r="I753" s="194">
        <v>45758</v>
      </c>
      <c r="J753" s="207">
        <v>0.75</v>
      </c>
      <c r="K753" s="202" t="s">
        <v>96</v>
      </c>
      <c r="L753" s="198" t="s">
        <v>3986</v>
      </c>
      <c r="M753" s="327"/>
      <c r="N753" s="202" t="s">
        <v>138</v>
      </c>
      <c r="O753" s="204"/>
      <c r="P753" s="328"/>
      <c r="Q753" s="174"/>
      <c r="U753" s="55">
        <f>_xlfn.XLOOKUP(M755, Organizations!C751:C1787, Organizations!B751:B1787, "", 0)</f>
        <v>0</v>
      </c>
    </row>
    <row r="754" spans="2:21" s="55" customFormat="1" ht="21.2" hidden="1" customHeight="1">
      <c r="B754" s="200" t="str">
        <f>IF(C754="", "NO PRIORITY", IF(_xlfn.XLOOKUP(C754, Organizations!C:C, Organizations!B:B, "")="", "NO PRIORITY", _xlfn.XLOOKUP(C754, Organizations!C:C, Organizations!B:B, "NO ORG NAME")))</f>
        <v>A</v>
      </c>
      <c r="C754" s="204" t="s">
        <v>84</v>
      </c>
      <c r="D754" s="201" t="s">
        <v>4233</v>
      </c>
      <c r="E754" s="279">
        <v>45765</v>
      </c>
      <c r="F754" s="326">
        <f t="shared" si="13"/>
        <v>45761</v>
      </c>
      <c r="G754" s="193" t="s">
        <v>108</v>
      </c>
      <c r="H754" s="192" t="s">
        <v>6</v>
      </c>
      <c r="I754" s="194">
        <v>45758</v>
      </c>
      <c r="J754" s="207">
        <v>0.75</v>
      </c>
      <c r="K754" s="202" t="s">
        <v>96</v>
      </c>
      <c r="L754" s="198" t="s">
        <v>3986</v>
      </c>
      <c r="M754" s="327"/>
      <c r="N754" s="202" t="s">
        <v>138</v>
      </c>
      <c r="O754" s="204"/>
      <c r="P754" s="328"/>
      <c r="Q754" s="174"/>
      <c r="U754" s="55">
        <f>_xlfn.XLOOKUP(M756, Organizations!C752:C1788, Organizations!B752:B1788, "", 0)</f>
        <v>0</v>
      </c>
    </row>
    <row r="755" spans="2:21" s="55" customFormat="1" ht="21.2" hidden="1" customHeight="1">
      <c r="B755" s="200" t="str">
        <f>IF(C755="", "NO PRIORITY", IF(_xlfn.XLOOKUP(C755, Organizations!C:C, Organizations!B:B, "")="", "NO PRIORITY", _xlfn.XLOOKUP(C755, Organizations!C:C, Organizations!B:B, "NO ORG NAME")))</f>
        <v>A</v>
      </c>
      <c r="C755" s="204" t="s">
        <v>85</v>
      </c>
      <c r="D755" s="201" t="s">
        <v>4233</v>
      </c>
      <c r="E755" s="279">
        <v>45765</v>
      </c>
      <c r="F755" s="326">
        <f t="shared" si="13"/>
        <v>45761</v>
      </c>
      <c r="G755" s="193" t="s">
        <v>108</v>
      </c>
      <c r="H755" s="192" t="s">
        <v>6</v>
      </c>
      <c r="I755" s="194">
        <v>45758</v>
      </c>
      <c r="J755" s="207">
        <v>0.75</v>
      </c>
      <c r="K755" s="202" t="s">
        <v>96</v>
      </c>
      <c r="L755" s="198" t="s">
        <v>3986</v>
      </c>
      <c r="M755" s="327"/>
      <c r="N755" s="202" t="s">
        <v>138</v>
      </c>
      <c r="O755" s="204"/>
      <c r="P755" s="328"/>
      <c r="Q755" s="174"/>
      <c r="U755" s="55">
        <f>_xlfn.XLOOKUP(M757, Organizations!C753:C1789, Organizations!B753:B1789, "", 0)</f>
        <v>0</v>
      </c>
    </row>
    <row r="756" spans="2:21" s="55" customFormat="1" ht="21.2" hidden="1" customHeight="1">
      <c r="B756" s="200" t="str">
        <f>IF(C756="", "NO PRIORITY", IF(_xlfn.XLOOKUP(C756, Organizations!C:C, Organizations!B:B, "")="", "NO PRIORITY", _xlfn.XLOOKUP(C756, Organizations!C:C, Organizations!B:B, "NO ORG NAME")))</f>
        <v>A</v>
      </c>
      <c r="C756" s="204" t="s">
        <v>87</v>
      </c>
      <c r="D756" s="201" t="s">
        <v>4233</v>
      </c>
      <c r="E756" s="279">
        <v>45765</v>
      </c>
      <c r="F756" s="326">
        <f t="shared" si="13"/>
        <v>45761</v>
      </c>
      <c r="G756" s="193" t="s">
        <v>108</v>
      </c>
      <c r="H756" s="192" t="s">
        <v>6</v>
      </c>
      <c r="I756" s="194">
        <v>45758</v>
      </c>
      <c r="J756" s="207">
        <v>0.75</v>
      </c>
      <c r="K756" s="202" t="s">
        <v>96</v>
      </c>
      <c r="L756" s="198" t="s">
        <v>3986</v>
      </c>
      <c r="M756" s="327"/>
      <c r="N756" s="202" t="s">
        <v>138</v>
      </c>
      <c r="O756" s="204"/>
      <c r="P756" s="328"/>
      <c r="Q756" s="174"/>
      <c r="U756" s="55">
        <f>_xlfn.XLOOKUP(M758, Organizations!C754:C1790, Organizations!B754:B1790, "", 0)</f>
        <v>0</v>
      </c>
    </row>
    <row r="757" spans="2:21" s="55" customFormat="1" ht="21.2" hidden="1" customHeight="1">
      <c r="B757" s="200" t="str">
        <f>IF(C757="", "NO PRIORITY", IF(_xlfn.XLOOKUP(C757, Organizations!C:C, Organizations!B:B, "")="", "NO PRIORITY", _xlfn.XLOOKUP(C757, Organizations!C:C, Organizations!B:B, "NO ORG NAME")))</f>
        <v>A</v>
      </c>
      <c r="C757" s="204" t="s">
        <v>88</v>
      </c>
      <c r="D757" s="201" t="s">
        <v>4233</v>
      </c>
      <c r="E757" s="279">
        <v>45765</v>
      </c>
      <c r="F757" s="326">
        <f t="shared" si="13"/>
        <v>45761</v>
      </c>
      <c r="G757" s="193" t="s">
        <v>108</v>
      </c>
      <c r="H757" s="192" t="s">
        <v>6</v>
      </c>
      <c r="I757" s="194">
        <v>45758</v>
      </c>
      <c r="J757" s="207">
        <v>0.75</v>
      </c>
      <c r="K757" s="202" t="s">
        <v>96</v>
      </c>
      <c r="L757" s="198" t="s">
        <v>3986</v>
      </c>
      <c r="M757" s="327"/>
      <c r="N757" s="202" t="s">
        <v>138</v>
      </c>
      <c r="O757" s="204"/>
      <c r="P757" s="328"/>
      <c r="Q757" s="174"/>
      <c r="U757" s="55">
        <f>_xlfn.XLOOKUP(M759, Organizations!C755:C1791, Organizations!B755:B1791, "", 0)</f>
        <v>0</v>
      </c>
    </row>
    <row r="758" spans="2:21" s="55" customFormat="1" ht="21.2" hidden="1" customHeight="1">
      <c r="B758" s="200" t="str">
        <f>IF(C758="", "NO PRIORITY", IF(_xlfn.XLOOKUP(C758, Organizations!C:C, Organizations!B:B, "")="", "NO PRIORITY", _xlfn.XLOOKUP(C758, Organizations!C:C, Organizations!B:B, "NO ORG NAME")))</f>
        <v>A</v>
      </c>
      <c r="C758" s="204" t="s">
        <v>89</v>
      </c>
      <c r="D758" s="201" t="s">
        <v>4233</v>
      </c>
      <c r="E758" s="279">
        <v>45765</v>
      </c>
      <c r="F758" s="326">
        <f t="shared" si="13"/>
        <v>45761</v>
      </c>
      <c r="G758" s="193" t="s">
        <v>108</v>
      </c>
      <c r="H758" s="192" t="s">
        <v>6</v>
      </c>
      <c r="I758" s="194">
        <v>45758</v>
      </c>
      <c r="J758" s="207">
        <v>0.75</v>
      </c>
      <c r="K758" s="202" t="s">
        <v>96</v>
      </c>
      <c r="L758" s="198" t="s">
        <v>3986</v>
      </c>
      <c r="M758" s="327"/>
      <c r="N758" s="202" t="s">
        <v>138</v>
      </c>
      <c r="O758" s="204"/>
      <c r="P758" s="328"/>
      <c r="Q758" s="174"/>
      <c r="U758" s="55">
        <f>_xlfn.XLOOKUP(M760, Organizations!C756:C1792, Organizations!B756:B1792, "", 0)</f>
        <v>0</v>
      </c>
    </row>
    <row r="759" spans="2:21" s="55" customFormat="1" ht="21.2" hidden="1" customHeight="1">
      <c r="B759" s="200" t="str">
        <f>IF(C759="", "NO PRIORITY", IF(_xlfn.XLOOKUP(C759, Organizations!C:C, Organizations!B:B, "")="", "NO PRIORITY", _xlfn.XLOOKUP(C759, Organizations!C:C, Organizations!B:B, "NO ORG NAME")))</f>
        <v>A</v>
      </c>
      <c r="C759" s="204" t="s">
        <v>91</v>
      </c>
      <c r="D759" s="201" t="s">
        <v>4233</v>
      </c>
      <c r="E759" s="279">
        <v>45765</v>
      </c>
      <c r="F759" s="326">
        <f t="shared" ref="F759:F773" si="14">IF(ISBLANK(E759),"",E759-WEEKDAY(E759)+2)</f>
        <v>45761</v>
      </c>
      <c r="G759" s="193" t="s">
        <v>108</v>
      </c>
      <c r="H759" s="192" t="s">
        <v>6</v>
      </c>
      <c r="I759" s="194">
        <v>45758</v>
      </c>
      <c r="J759" s="207">
        <v>0.75</v>
      </c>
      <c r="K759" s="202" t="s">
        <v>96</v>
      </c>
      <c r="L759" s="198" t="s">
        <v>3986</v>
      </c>
      <c r="M759" s="327"/>
      <c r="N759" s="202" t="s">
        <v>138</v>
      </c>
      <c r="O759" s="204"/>
      <c r="P759" s="328"/>
      <c r="Q759" s="174"/>
      <c r="U759" s="55">
        <f>_xlfn.XLOOKUP(M761, Organizations!C757:C1793, Organizations!B757:B1793, "", 0)</f>
        <v>0</v>
      </c>
    </row>
    <row r="760" spans="2:21" s="55" customFormat="1" ht="21.2" hidden="1" customHeight="1">
      <c r="B760" s="200" t="str">
        <f>IF(C760="", "NO PRIORITY", IF(_xlfn.XLOOKUP(C760, Organizations!C:C, Organizations!B:B, "")="", "NO PRIORITY", _xlfn.XLOOKUP(C760, Organizations!C:C, Organizations!B:B, "NO ORG NAME")))</f>
        <v>A</v>
      </c>
      <c r="C760" s="204" t="s">
        <v>92</v>
      </c>
      <c r="D760" s="201" t="s">
        <v>4233</v>
      </c>
      <c r="E760" s="279">
        <v>45765</v>
      </c>
      <c r="F760" s="326">
        <f t="shared" si="14"/>
        <v>45761</v>
      </c>
      <c r="G760" s="193" t="s">
        <v>108</v>
      </c>
      <c r="H760" s="192" t="s">
        <v>6</v>
      </c>
      <c r="I760" s="194">
        <v>45758</v>
      </c>
      <c r="J760" s="207">
        <v>0.75</v>
      </c>
      <c r="K760" s="202" t="s">
        <v>96</v>
      </c>
      <c r="L760" s="198" t="s">
        <v>3986</v>
      </c>
      <c r="M760" s="327"/>
      <c r="N760" s="202" t="s">
        <v>138</v>
      </c>
      <c r="O760" s="204"/>
      <c r="P760" s="328"/>
      <c r="Q760" s="174"/>
      <c r="U760" s="55">
        <f>_xlfn.XLOOKUP(M762, Organizations!C758:C1794, Organizations!B758:B1794, "", 0)</f>
        <v>0</v>
      </c>
    </row>
    <row r="761" spans="2:21" s="55" customFormat="1" ht="21.2" hidden="1" customHeight="1">
      <c r="B761" s="200" t="str">
        <f>IF(C761="", "NO PRIORITY", IF(_xlfn.XLOOKUP(C761, Organizations!C:C, Organizations!B:B, "")="", "NO PRIORITY", _xlfn.XLOOKUP(C761, Organizations!C:C, Organizations!B:B, "NO ORG NAME")))</f>
        <v>A</v>
      </c>
      <c r="C761" s="204" t="s">
        <v>59</v>
      </c>
      <c r="D761" s="201" t="s">
        <v>4233</v>
      </c>
      <c r="E761" s="279">
        <v>45765</v>
      </c>
      <c r="F761" s="326">
        <f t="shared" si="14"/>
        <v>45761</v>
      </c>
      <c r="G761" s="193" t="s">
        <v>108</v>
      </c>
      <c r="H761" s="192" t="s">
        <v>6</v>
      </c>
      <c r="I761" s="194">
        <v>45758</v>
      </c>
      <c r="J761" s="207">
        <v>0.75</v>
      </c>
      <c r="K761" s="202" t="s">
        <v>96</v>
      </c>
      <c r="L761" s="198" t="s">
        <v>3986</v>
      </c>
      <c r="M761" s="327"/>
      <c r="N761" s="202" t="s">
        <v>138</v>
      </c>
      <c r="O761" s="204"/>
      <c r="P761" s="328"/>
      <c r="Q761" s="174"/>
      <c r="U761" s="55">
        <f>_xlfn.XLOOKUP(M763, Organizations!C759:C1795, Organizations!B759:B1795, "", 0)</f>
        <v>0</v>
      </c>
    </row>
    <row r="762" spans="2:21" s="55" customFormat="1" ht="21.2" hidden="1" customHeight="1">
      <c r="B762" s="200" t="str">
        <f>IF(C762="", "NO PRIORITY", IF(_xlfn.XLOOKUP(C762, Organizations!C:C, Organizations!B:B, "")="", "NO PRIORITY", _xlfn.XLOOKUP(C762, Organizations!C:C, Organizations!B:B, "NO ORG NAME")))</f>
        <v>A</v>
      </c>
      <c r="C762" s="204" t="s">
        <v>72</v>
      </c>
      <c r="D762" s="201" t="s">
        <v>4233</v>
      </c>
      <c r="E762" s="279">
        <v>45765</v>
      </c>
      <c r="F762" s="326">
        <f t="shared" si="14"/>
        <v>45761</v>
      </c>
      <c r="G762" s="193" t="s">
        <v>108</v>
      </c>
      <c r="H762" s="192" t="s">
        <v>6</v>
      </c>
      <c r="I762" s="194">
        <v>45758</v>
      </c>
      <c r="J762" s="207">
        <v>0.75</v>
      </c>
      <c r="K762" s="202" t="s">
        <v>96</v>
      </c>
      <c r="L762" s="198" t="s">
        <v>3986</v>
      </c>
      <c r="M762" s="327"/>
      <c r="N762" s="202" t="s">
        <v>138</v>
      </c>
      <c r="O762" s="204"/>
      <c r="P762" s="328"/>
      <c r="Q762" s="174"/>
      <c r="U762" s="55">
        <f>_xlfn.XLOOKUP(M764, Organizations!C760:C1796, Organizations!B760:B1796, "", 0)</f>
        <v>0</v>
      </c>
    </row>
    <row r="763" spans="2:21" s="55" customFormat="1" ht="21.2" hidden="1" customHeight="1">
      <c r="B763" s="200" t="str">
        <f>IF(C763="", "NO PRIORITY", IF(_xlfn.XLOOKUP(C763, Organizations!C:C, Organizations!B:B, "")="", "NO PRIORITY", _xlfn.XLOOKUP(C763, Organizations!C:C, Organizations!B:B, "NO ORG NAME")))</f>
        <v>A</v>
      </c>
      <c r="C763" s="204" t="s">
        <v>86</v>
      </c>
      <c r="D763" s="201" t="s">
        <v>4233</v>
      </c>
      <c r="E763" s="279">
        <v>45765</v>
      </c>
      <c r="F763" s="326">
        <f t="shared" si="14"/>
        <v>45761</v>
      </c>
      <c r="G763" s="193" t="s">
        <v>108</v>
      </c>
      <c r="H763" s="192" t="s">
        <v>6</v>
      </c>
      <c r="I763" s="194">
        <v>45758</v>
      </c>
      <c r="J763" s="207">
        <v>0.75</v>
      </c>
      <c r="K763" s="202" t="s">
        <v>96</v>
      </c>
      <c r="L763" s="198" t="s">
        <v>3986</v>
      </c>
      <c r="M763" s="327"/>
      <c r="N763" s="202" t="s">
        <v>138</v>
      </c>
      <c r="O763" s="204"/>
      <c r="P763" s="328"/>
      <c r="Q763" s="174"/>
      <c r="U763" s="55">
        <f>_xlfn.XLOOKUP(M765, Organizations!C761:C1797, Organizations!B761:B1797, "", 0)</f>
        <v>0</v>
      </c>
    </row>
    <row r="764" spans="2:21" s="55" customFormat="1" ht="21.2" hidden="1" customHeight="1">
      <c r="B764" s="200" t="str">
        <f>IF(C764="", "NO PRIORITY", IF(_xlfn.XLOOKUP(C764, Organizations!C:C, Organizations!B:B, "")="", "NO PRIORITY", _xlfn.XLOOKUP(C764, Organizations!C:C, Organizations!B:B, "NO ORG NAME")))</f>
        <v>A</v>
      </c>
      <c r="C764" s="204" t="s">
        <v>13</v>
      </c>
      <c r="D764" s="201" t="s">
        <v>4233</v>
      </c>
      <c r="E764" s="279">
        <v>45765</v>
      </c>
      <c r="F764" s="326">
        <f t="shared" si="14"/>
        <v>45761</v>
      </c>
      <c r="G764" s="193" t="s">
        <v>108</v>
      </c>
      <c r="H764" s="192" t="s">
        <v>6</v>
      </c>
      <c r="I764" s="194">
        <v>45758</v>
      </c>
      <c r="J764" s="207">
        <v>0.75</v>
      </c>
      <c r="K764" s="202" t="s">
        <v>96</v>
      </c>
      <c r="L764" s="198" t="s">
        <v>3986</v>
      </c>
      <c r="M764" s="327"/>
      <c r="N764" s="202" t="s">
        <v>138</v>
      </c>
      <c r="O764" s="204"/>
      <c r="P764" s="328"/>
      <c r="Q764" s="174"/>
      <c r="U764" s="55">
        <f>_xlfn.XLOOKUP(M766, Organizations!C762:C1798, Organizations!B762:B1798, "", 0)</f>
        <v>0</v>
      </c>
    </row>
    <row r="765" spans="2:21" s="55" customFormat="1" ht="21.2" hidden="1" customHeight="1">
      <c r="B765" s="200" t="str">
        <f>IF(C765="", "NO PRIORITY", IF(_xlfn.XLOOKUP(C765, Organizations!C:C, Organizations!B:B, "")="", "NO PRIORITY", _xlfn.XLOOKUP(C765, Organizations!C:C, Organizations!B:B, "NO ORG NAME")))</f>
        <v>A</v>
      </c>
      <c r="C765" s="204" t="s">
        <v>24</v>
      </c>
      <c r="D765" s="201" t="s">
        <v>4233</v>
      </c>
      <c r="E765" s="279">
        <v>45765</v>
      </c>
      <c r="F765" s="326">
        <f t="shared" si="14"/>
        <v>45761</v>
      </c>
      <c r="G765" s="193" t="s">
        <v>108</v>
      </c>
      <c r="H765" s="192" t="s">
        <v>6</v>
      </c>
      <c r="I765" s="194">
        <v>45758</v>
      </c>
      <c r="J765" s="207">
        <v>0.75</v>
      </c>
      <c r="K765" s="202" t="s">
        <v>96</v>
      </c>
      <c r="L765" s="198" t="s">
        <v>3986</v>
      </c>
      <c r="M765" s="327"/>
      <c r="N765" s="202" t="s">
        <v>138</v>
      </c>
      <c r="O765" s="204"/>
      <c r="P765" s="328"/>
      <c r="Q765" s="174"/>
      <c r="U765" s="55">
        <f>_xlfn.XLOOKUP(M767, Organizations!C763:C1799, Organizations!B763:B1799, "", 0)</f>
        <v>0</v>
      </c>
    </row>
    <row r="766" spans="2:21" s="55" customFormat="1" ht="21.2" hidden="1" customHeight="1">
      <c r="B766" s="200" t="str">
        <f>IF(C766="", "NO PRIORITY", IF(_xlfn.XLOOKUP(C766, Organizations!C:C, Organizations!B:B, "")="", "NO PRIORITY", _xlfn.XLOOKUP(C766, Organizations!C:C, Organizations!B:B, "NO ORG NAME")))</f>
        <v>A</v>
      </c>
      <c r="C766" s="204" t="s">
        <v>28</v>
      </c>
      <c r="D766" s="201" t="s">
        <v>4233</v>
      </c>
      <c r="E766" s="279">
        <v>45765</v>
      </c>
      <c r="F766" s="326">
        <f t="shared" si="14"/>
        <v>45761</v>
      </c>
      <c r="G766" s="193" t="s">
        <v>108</v>
      </c>
      <c r="H766" s="192" t="s">
        <v>6</v>
      </c>
      <c r="I766" s="194">
        <v>45758</v>
      </c>
      <c r="J766" s="207">
        <v>0.75</v>
      </c>
      <c r="K766" s="202" t="s">
        <v>96</v>
      </c>
      <c r="L766" s="198" t="s">
        <v>3986</v>
      </c>
      <c r="M766" s="327"/>
      <c r="N766" s="202" t="s">
        <v>138</v>
      </c>
      <c r="O766" s="204"/>
      <c r="P766" s="328"/>
      <c r="Q766" s="174"/>
      <c r="U766" s="55">
        <f>_xlfn.XLOOKUP(M768, Organizations!C764:C1800, Organizations!B764:B1800, "", 0)</f>
        <v>0</v>
      </c>
    </row>
    <row r="767" spans="2:21" s="55" customFormat="1" ht="21.2" hidden="1" customHeight="1">
      <c r="B767" s="200" t="str">
        <f>IF(C767="", "NO PRIORITY", IF(_xlfn.XLOOKUP(C767, Organizations!C:C, Organizations!B:B, "")="", "NO PRIORITY", _xlfn.XLOOKUP(C767, Organizations!C:C, Organizations!B:B, "NO ORG NAME")))</f>
        <v>A</v>
      </c>
      <c r="C767" s="204" t="s">
        <v>29</v>
      </c>
      <c r="D767" s="201" t="s">
        <v>4233</v>
      </c>
      <c r="E767" s="279">
        <v>45765</v>
      </c>
      <c r="F767" s="326">
        <f t="shared" si="14"/>
        <v>45761</v>
      </c>
      <c r="G767" s="193" t="s">
        <v>108</v>
      </c>
      <c r="H767" s="192" t="s">
        <v>6</v>
      </c>
      <c r="I767" s="194">
        <v>45758</v>
      </c>
      <c r="J767" s="207">
        <v>0.75</v>
      </c>
      <c r="K767" s="202" t="s">
        <v>96</v>
      </c>
      <c r="L767" s="198" t="s">
        <v>3986</v>
      </c>
      <c r="M767" s="327"/>
      <c r="N767" s="202" t="s">
        <v>138</v>
      </c>
      <c r="O767" s="204"/>
      <c r="P767" s="328"/>
      <c r="Q767" s="174"/>
      <c r="U767" s="55">
        <f>_xlfn.XLOOKUP(M769, Organizations!C765:C1801, Organizations!B765:B1801, "", 0)</f>
        <v>0</v>
      </c>
    </row>
    <row r="768" spans="2:21" s="55" customFormat="1" ht="21.2" hidden="1" customHeight="1">
      <c r="B768" s="200" t="str">
        <f>IF(C768="", "NO PRIORITY", IF(_xlfn.XLOOKUP(C768, Organizations!C:C, Organizations!B:B, "")="", "NO PRIORITY", _xlfn.XLOOKUP(C768, Organizations!C:C, Organizations!B:B, "NO ORG NAME")))</f>
        <v>A</v>
      </c>
      <c r="C768" s="204" t="s">
        <v>31</v>
      </c>
      <c r="D768" s="201" t="s">
        <v>4233</v>
      </c>
      <c r="E768" s="279">
        <v>45765</v>
      </c>
      <c r="F768" s="326">
        <f t="shared" si="14"/>
        <v>45761</v>
      </c>
      <c r="G768" s="193" t="s">
        <v>108</v>
      </c>
      <c r="H768" s="192" t="s">
        <v>6</v>
      </c>
      <c r="I768" s="194">
        <v>45758</v>
      </c>
      <c r="J768" s="207">
        <v>0.75</v>
      </c>
      <c r="K768" s="202" t="s">
        <v>96</v>
      </c>
      <c r="L768" s="198" t="s">
        <v>3986</v>
      </c>
      <c r="M768" s="327"/>
      <c r="N768" s="202" t="s">
        <v>138</v>
      </c>
      <c r="O768" s="204"/>
      <c r="P768" s="328"/>
      <c r="Q768" s="174"/>
      <c r="U768" s="55">
        <f>_xlfn.XLOOKUP(M770, Organizations!C766:C1802, Organizations!B766:B1802, "", 0)</f>
        <v>0</v>
      </c>
    </row>
    <row r="769" spans="2:21" s="55" customFormat="1" ht="21.2" hidden="1" customHeight="1">
      <c r="B769" s="200" t="str">
        <f>IF(C769="", "NO PRIORITY", IF(_xlfn.XLOOKUP(C769, Organizations!C:C, Organizations!B:B, "")="", "NO PRIORITY", _xlfn.XLOOKUP(C769, Organizations!C:C, Organizations!B:B, "NO ORG NAME")))</f>
        <v>A</v>
      </c>
      <c r="C769" s="204" t="s">
        <v>57</v>
      </c>
      <c r="D769" s="201" t="s">
        <v>4233</v>
      </c>
      <c r="E769" s="279">
        <v>45765</v>
      </c>
      <c r="F769" s="326">
        <f t="shared" si="14"/>
        <v>45761</v>
      </c>
      <c r="G769" s="193" t="s">
        <v>108</v>
      </c>
      <c r="H769" s="192" t="s">
        <v>6</v>
      </c>
      <c r="I769" s="194">
        <v>45758</v>
      </c>
      <c r="J769" s="207">
        <v>0.75</v>
      </c>
      <c r="K769" s="202" t="s">
        <v>96</v>
      </c>
      <c r="L769" s="198" t="s">
        <v>3986</v>
      </c>
      <c r="M769" s="327"/>
      <c r="N769" s="202" t="s">
        <v>138</v>
      </c>
      <c r="O769" s="204"/>
      <c r="P769" s="328"/>
      <c r="Q769" s="174"/>
      <c r="U769" s="55">
        <f>_xlfn.XLOOKUP(M773, Organizations!C766:C1803, Organizations!B766:B1803, "", 0)</f>
        <v>0</v>
      </c>
    </row>
    <row r="770" spans="2:21" s="55" customFormat="1" ht="21.2" hidden="1" customHeight="1">
      <c r="B770" s="200" t="str">
        <f>IF(C770="", "NO PRIORITY", IF(_xlfn.XLOOKUP(C770, Organizations!C:C, Organizations!B:B, "")="", "NO PRIORITY", _xlfn.XLOOKUP(C770, Organizations!C:C, Organizations!B:B, "NO ORG NAME")))</f>
        <v>A</v>
      </c>
      <c r="C770" s="204" t="s">
        <v>75</v>
      </c>
      <c r="D770" s="201" t="s">
        <v>4233</v>
      </c>
      <c r="E770" s="279">
        <v>45765</v>
      </c>
      <c r="F770" s="326">
        <f t="shared" si="14"/>
        <v>45761</v>
      </c>
      <c r="G770" s="193" t="s">
        <v>108</v>
      </c>
      <c r="H770" s="192" t="s">
        <v>6</v>
      </c>
      <c r="I770" s="194">
        <v>45758</v>
      </c>
      <c r="J770" s="207">
        <v>0.75</v>
      </c>
      <c r="K770" s="202" t="s">
        <v>96</v>
      </c>
      <c r="L770" s="198" t="s">
        <v>3986</v>
      </c>
      <c r="M770" s="327"/>
      <c r="N770" s="202" t="s">
        <v>138</v>
      </c>
      <c r="O770" s="204"/>
      <c r="P770" s="328"/>
      <c r="Q770" s="174"/>
      <c r="U770" s="55" t="e">
        <f>_xlfn.XLOOKUP(#REF!, Organizations!C766:C1804, Organizations!B766:B1804, "", 0)</f>
        <v>#REF!</v>
      </c>
    </row>
    <row r="771" spans="2:21" s="55" customFormat="1" ht="21.2" hidden="1" customHeight="1">
      <c r="B771" s="420" t="s">
        <v>154</v>
      </c>
      <c r="C771" s="204" t="s">
        <v>4234</v>
      </c>
      <c r="D771" s="201" t="s">
        <v>4235</v>
      </c>
      <c r="E771" s="279">
        <v>45751</v>
      </c>
      <c r="F771" s="421">
        <f t="shared" ref="F771" si="15">IF(ISBLANK(E771),"",E771-WEEKDAY(E771)+2)</f>
        <v>45747</v>
      </c>
      <c r="G771" s="193" t="s">
        <v>3937</v>
      </c>
      <c r="H771" s="192" t="s">
        <v>10</v>
      </c>
      <c r="I771" s="194">
        <v>45758</v>
      </c>
      <c r="J771" s="207">
        <v>0.75</v>
      </c>
      <c r="K771" s="202" t="s">
        <v>96</v>
      </c>
      <c r="L771" s="198" t="s">
        <v>111</v>
      </c>
      <c r="M771" s="422"/>
      <c r="N771" s="202" t="s">
        <v>138</v>
      </c>
      <c r="O771" s="423"/>
      <c r="P771" s="424"/>
      <c r="Q771" s="425"/>
      <c r="U771" s="55" t="e">
        <f>_xlfn.XLOOKUP(#REF!, Organizations!C766:C1804, Organizations!B766:B1804, "", 0)</f>
        <v>#REF!</v>
      </c>
    </row>
    <row r="772" spans="2:21" s="55" customFormat="1" ht="21.2" hidden="1" customHeight="1">
      <c r="B772" s="420" t="s">
        <v>154</v>
      </c>
      <c r="C772" s="204" t="s">
        <v>4234</v>
      </c>
      <c r="D772" s="201" t="s">
        <v>4235</v>
      </c>
      <c r="E772" s="279">
        <v>45751</v>
      </c>
      <c r="F772" s="421">
        <f t="shared" ref="F772" si="16">IF(ISBLANK(E772),"",E772-WEEKDAY(E772)+2)</f>
        <v>45747</v>
      </c>
      <c r="G772" s="193" t="s">
        <v>3937</v>
      </c>
      <c r="H772" s="192" t="s">
        <v>10</v>
      </c>
      <c r="I772" s="194">
        <v>45758</v>
      </c>
      <c r="J772" s="207">
        <v>0.75</v>
      </c>
      <c r="K772" s="202" t="s">
        <v>96</v>
      </c>
      <c r="L772" s="198" t="s">
        <v>4236</v>
      </c>
      <c r="M772" s="422"/>
      <c r="N772" s="202" t="s">
        <v>138</v>
      </c>
      <c r="O772" s="423"/>
      <c r="P772" s="424"/>
      <c r="Q772" s="425"/>
      <c r="U772" s="55" t="e">
        <f>_xlfn.XLOOKUP(#REF!, Organizations!C767:C1805, Organizations!B767:B1805, "", 0)</f>
        <v>#REF!</v>
      </c>
    </row>
    <row r="773" spans="2:21" s="55" customFormat="1" ht="21.2" hidden="1" customHeight="1">
      <c r="B773" s="420" t="str">
        <f>IF(C773="", "NO PRIORITY", IF(_xlfn.XLOOKUP(C773, Organizations!C:C, Organizations!B:B, "")="", "NO PRIORITY", _xlfn.XLOOKUP(C773, Organizations!C:C, Organizations!B:B, "NO ORG NAME")))</f>
        <v>A</v>
      </c>
      <c r="C773" s="204" t="s">
        <v>81</v>
      </c>
      <c r="D773" s="201" t="s">
        <v>4233</v>
      </c>
      <c r="E773" s="279">
        <v>45765</v>
      </c>
      <c r="F773" s="421">
        <f t="shared" si="14"/>
        <v>45761</v>
      </c>
      <c r="G773" s="193" t="s">
        <v>108</v>
      </c>
      <c r="H773" s="192" t="s">
        <v>6</v>
      </c>
      <c r="I773" s="194">
        <v>45758</v>
      </c>
      <c r="J773" s="207">
        <v>0.75</v>
      </c>
      <c r="K773" s="202" t="s">
        <v>96</v>
      </c>
      <c r="L773" s="198" t="s">
        <v>3986</v>
      </c>
      <c r="M773" s="422"/>
      <c r="N773" s="202" t="s">
        <v>138</v>
      </c>
      <c r="O773" s="423"/>
      <c r="P773" s="424"/>
      <c r="Q773" s="425"/>
      <c r="U773" s="55">
        <f>_xlfn.XLOOKUP(M774, Organizations!C767:C1805, Organizations!B767:B1805, "", 0)</f>
        <v>0</v>
      </c>
    </row>
    <row r="774" spans="2:21" s="55" customFormat="1" ht="21.2" hidden="1" customHeight="1">
      <c r="B774" s="420" t="str">
        <f>IF(C774="", "NO PRIORITY", IF(_xlfn.XLOOKUP(C774, Organizations!C:C, Organizations!B:B, "")="", "NO PRIORITY", _xlfn.XLOOKUP(C774, Organizations!C:C, Organizations!B:B, "NO ORG NAME")))</f>
        <v>NO PRIORITY</v>
      </c>
      <c r="C774" s="204" t="s">
        <v>2204</v>
      </c>
      <c r="D774" s="428" t="s">
        <v>4237</v>
      </c>
      <c r="E774" s="429">
        <v>45786</v>
      </c>
      <c r="F774" s="421">
        <f>IF(ISBLANK(E774),"",E774-WEEKDAY(E774)+2)</f>
        <v>45782</v>
      </c>
      <c r="G774" s="430"/>
      <c r="H774" s="431"/>
      <c r="I774" s="432"/>
      <c r="J774" s="433"/>
      <c r="K774" s="434"/>
      <c r="L774" s="435"/>
      <c r="M774" s="422"/>
      <c r="N774" s="436"/>
      <c r="O774" s="423"/>
      <c r="P774" s="424"/>
      <c r="Q774" s="425"/>
      <c r="U774" s="55">
        <f>_xlfn.XLOOKUP(M776, Organizations!C769:C1807, Organizations!B769:B1807, "", 0)</f>
        <v>0</v>
      </c>
    </row>
    <row r="775" spans="2:21" s="55" customFormat="1" ht="21.2" hidden="1" customHeight="1">
      <c r="B775" s="420" t="str">
        <f>IF(C775="", "NO PRIORITY", IF(_xlfn.XLOOKUP(C775, Organizations!C:C, Organizations!B:B, "")="", "NO PRIORITY", _xlfn.XLOOKUP(C775, Organizations!C:C, Organizations!B:B, "NO ORG NAME")))</f>
        <v>NO PRIORITY</v>
      </c>
      <c r="C775" s="204" t="s">
        <v>2359</v>
      </c>
      <c r="D775" s="428" t="s">
        <v>96</v>
      </c>
      <c r="E775" s="429">
        <v>45807</v>
      </c>
      <c r="F775" s="421">
        <f>IF(ISBLANK(E775),"",E775-WEEKDAY(E775)+2)</f>
        <v>45803</v>
      </c>
      <c r="G775" s="430"/>
      <c r="H775" s="431" t="s">
        <v>96</v>
      </c>
      <c r="I775" s="432"/>
      <c r="J775" s="433"/>
      <c r="K775" s="434"/>
      <c r="L775" s="435"/>
      <c r="M775" s="422"/>
      <c r="N775" s="436"/>
      <c r="O775" s="423"/>
      <c r="P775" s="424"/>
      <c r="Q775" s="425"/>
      <c r="U775" s="55">
        <f>_xlfn.XLOOKUP(M777, Organizations!C769:C1808, Organizations!B769:B1808, "", 0)</f>
        <v>0</v>
      </c>
    </row>
    <row r="776" spans="2:21" s="55" customFormat="1" ht="21.2" hidden="1" customHeight="1">
      <c r="B776" s="420" t="str">
        <f>IF(C776="", "NO PRIORITY", IF(_xlfn.XLOOKUP(C776, Organizations!C:C, Organizations!B:B, "")="", "NO PRIORITY", _xlfn.XLOOKUP(C776, Organizations!C:C, Organizations!B:B, "NO ORG NAME")))</f>
        <v>NO PRIORITY</v>
      </c>
      <c r="C776" s="204" t="s">
        <v>4238</v>
      </c>
      <c r="D776" s="428" t="s">
        <v>3958</v>
      </c>
      <c r="E776" s="429">
        <v>45807</v>
      </c>
      <c r="F776" s="421">
        <f>IF(ISBLANK(E776),"",E776-WEEKDAY(E776)+2)</f>
        <v>45803</v>
      </c>
      <c r="G776" s="430" t="s">
        <v>4078</v>
      </c>
      <c r="H776" s="431" t="s">
        <v>3958</v>
      </c>
      <c r="I776" s="432"/>
      <c r="J776" s="433"/>
      <c r="K776" s="434"/>
      <c r="L776" s="435"/>
      <c r="M776" s="422"/>
      <c r="N776" s="436"/>
      <c r="O776" s="423"/>
      <c r="P776" s="424"/>
      <c r="Q776" s="425"/>
      <c r="U776" s="55">
        <f>_xlfn.XLOOKUP(M778, Organizations!C769:C1809, Organizations!B769:B1809, "", 0)</f>
        <v>0</v>
      </c>
    </row>
    <row r="777" spans="2:21" s="55" customFormat="1" ht="21.2" customHeight="1">
      <c r="U777" s="55">
        <f>_xlfn.XLOOKUP(M779, Organizations!C770:C1810, Organizations!B770:B1810, "", 0)</f>
        <v>0</v>
      </c>
    </row>
    <row r="778" spans="2:21" s="55" customFormat="1" ht="21.2" customHeight="1">
      <c r="U778" s="55">
        <f>_xlfn.XLOOKUP(M780, Organizations!C771:C1811, Organizations!B771:B1811, "", 0)</f>
        <v>0</v>
      </c>
    </row>
    <row r="779" spans="2:21" s="55" customFormat="1" ht="21.2" customHeight="1">
      <c r="U779" s="55">
        <f>_xlfn.XLOOKUP(M781, Organizations!C772:C1812, Organizations!B772:B1812, "", 0)</f>
        <v>0</v>
      </c>
    </row>
    <row r="780" spans="2:21" s="55" customFormat="1" ht="21.2" customHeight="1">
      <c r="U780" s="55">
        <f>_xlfn.XLOOKUP(M782, Organizations!C773:C1813, Organizations!B773:B1813, "", 0)</f>
        <v>0</v>
      </c>
    </row>
    <row r="781" spans="2:21" s="55" customFormat="1" ht="21.2" customHeight="1">
      <c r="U781" s="55">
        <f>_xlfn.XLOOKUP(M783, Organizations!C774:C1814, Organizations!B774:B1814, "", 0)</f>
        <v>0</v>
      </c>
    </row>
    <row r="782" spans="2:21" s="55" customFormat="1" ht="21.2" customHeight="1">
      <c r="U782" s="55">
        <f>_xlfn.XLOOKUP(M784, Organizations!C775:C1815, Organizations!B775:B1815, "", 0)</f>
        <v>0</v>
      </c>
    </row>
    <row r="783" spans="2:21" s="55" customFormat="1" ht="21.2" customHeight="1">
      <c r="U783" s="55">
        <f>_xlfn.XLOOKUP(M785, Organizations!C775:C1816, Organizations!B775:B1816, "", 0)</f>
        <v>0</v>
      </c>
    </row>
    <row r="784" spans="2:21" s="55" customFormat="1" ht="21.2" customHeight="1">
      <c r="U784" s="55">
        <f>_xlfn.XLOOKUP(M786, Organizations!C776:C1817, Organizations!B776:B1817, "", 0)</f>
        <v>0</v>
      </c>
    </row>
    <row r="785" spans="21:21" s="55" customFormat="1" ht="21.2" customHeight="1">
      <c r="U785" s="55">
        <f>_xlfn.XLOOKUP(M787, Organizations!C778:C1818, Organizations!B778:B1818, "", 0)</f>
        <v>0</v>
      </c>
    </row>
    <row r="786" spans="21:21" s="55" customFormat="1" ht="21.2" customHeight="1">
      <c r="U786" s="55">
        <f>_xlfn.XLOOKUP(M788, Organizations!C779:C1819, Organizations!B779:B1819, "", 0)</f>
        <v>0</v>
      </c>
    </row>
    <row r="787" spans="21:21" s="55" customFormat="1" ht="21.2" customHeight="1">
      <c r="U787" s="55">
        <f>_xlfn.XLOOKUP(M789, Organizations!C780:C1820, Organizations!B780:B1820, "", 0)</f>
        <v>0</v>
      </c>
    </row>
    <row r="788" spans="21:21" s="55" customFormat="1" ht="21.2" customHeight="1">
      <c r="U788" s="55">
        <f>_xlfn.XLOOKUP(M790, Organizations!C781:C1821, Organizations!B781:B1821, "", 0)</f>
        <v>0</v>
      </c>
    </row>
    <row r="789" spans="21:21" s="55" customFormat="1" ht="21.2" customHeight="1">
      <c r="U789" s="55">
        <f>_xlfn.XLOOKUP(M791, Organizations!C782:C1822, Organizations!B782:B1822, "", 0)</f>
        <v>0</v>
      </c>
    </row>
    <row r="790" spans="21:21" s="55" customFormat="1" ht="21.2" customHeight="1">
      <c r="U790" s="55">
        <f>_xlfn.XLOOKUP(M792, Organizations!C783:C1823, Organizations!B783:B1823, "", 0)</f>
        <v>0</v>
      </c>
    </row>
    <row r="791" spans="21:21" s="55" customFormat="1" ht="21.2" customHeight="1">
      <c r="U791" s="55">
        <f>_xlfn.XLOOKUP(M793, Organizations!C784:C1824, Organizations!B784:B1824, "", 0)</f>
        <v>0</v>
      </c>
    </row>
    <row r="792" spans="21:21" s="55" customFormat="1" ht="21.2" customHeight="1">
      <c r="U792" s="55">
        <f>_xlfn.XLOOKUP(M794, Organizations!C785:C1825, Organizations!B785:B1825, "", 0)</f>
        <v>0</v>
      </c>
    </row>
    <row r="793" spans="21:21" s="55" customFormat="1" ht="21.2" customHeight="1">
      <c r="U793" s="55">
        <f>_xlfn.XLOOKUP(M795, Organizations!C785:C1826, Organizations!B785:B1826, "", 0)</f>
        <v>0</v>
      </c>
    </row>
    <row r="794" spans="21:21" s="55" customFormat="1" ht="21.2" customHeight="1">
      <c r="U794" s="55">
        <f>_xlfn.XLOOKUP(M796, Organizations!C785:C1827, Organizations!B785:B1827, "", 0)</f>
        <v>0</v>
      </c>
    </row>
    <row r="795" spans="21:21" s="55" customFormat="1" ht="21.2" customHeight="1">
      <c r="U795" s="55">
        <f>_xlfn.XLOOKUP(M797, Organizations!C786:C1828, Organizations!B786:B1828, "", 0)</f>
        <v>0</v>
      </c>
    </row>
    <row r="796" spans="21:21" s="55" customFormat="1" ht="21.2" customHeight="1">
      <c r="U796" s="55">
        <f>_xlfn.XLOOKUP(M798, Organizations!C787:C1829, Organizations!B787:B1829, "", 0)</f>
        <v>0</v>
      </c>
    </row>
    <row r="797" spans="21:21" s="55" customFormat="1" ht="21.2" customHeight="1">
      <c r="U797" s="55">
        <f>_xlfn.XLOOKUP(M799, Organizations!C788:C1830, Organizations!B788:B1830, "", 0)</f>
        <v>0</v>
      </c>
    </row>
    <row r="798" spans="21:21" s="55" customFormat="1" ht="21.2" customHeight="1">
      <c r="U798" s="55">
        <f>_xlfn.XLOOKUP(M800, Organizations!C789:C1831, Organizations!B789:B1831, "", 0)</f>
        <v>0</v>
      </c>
    </row>
    <row r="799" spans="21:21" s="55" customFormat="1" ht="21.2" customHeight="1">
      <c r="U799" s="55">
        <f>_xlfn.XLOOKUP(M801, Organizations!C790:C1832, Organizations!B790:B1832, "", 0)</f>
        <v>0</v>
      </c>
    </row>
    <row r="800" spans="21:21" s="55" customFormat="1" ht="21.2" customHeight="1">
      <c r="U800" s="55">
        <f>_xlfn.XLOOKUP(M802, Organizations!C791:C1833, Organizations!B791:B1833, "", 0)</f>
        <v>0</v>
      </c>
    </row>
    <row r="801" spans="21:21" s="55" customFormat="1" ht="21.2" customHeight="1">
      <c r="U801" s="55">
        <f>_xlfn.XLOOKUP(M803, Organizations!C791:C1834, Organizations!B791:B1834, "", 0)</f>
        <v>0</v>
      </c>
    </row>
    <row r="802" spans="21:21" s="55" customFormat="1" ht="21.2" customHeight="1">
      <c r="U802" s="55">
        <f>_xlfn.XLOOKUP(M804, Organizations!C792:C1835, Organizations!B792:B1835, "", 0)</f>
        <v>0</v>
      </c>
    </row>
    <row r="803" spans="21:21" s="55" customFormat="1" ht="21.2" customHeight="1">
      <c r="U803" s="55">
        <f>_xlfn.XLOOKUP(M805, Organizations!C793:C1836, Organizations!B793:B1836, "", 0)</f>
        <v>0</v>
      </c>
    </row>
    <row r="804" spans="21:21" s="55" customFormat="1" ht="21.2" customHeight="1">
      <c r="U804" s="55">
        <f>_xlfn.XLOOKUP(M806, Organizations!C794:C1837, Organizations!B794:B1837, "", 0)</f>
        <v>0</v>
      </c>
    </row>
    <row r="805" spans="21:21" s="55" customFormat="1" ht="21.2" customHeight="1">
      <c r="U805" s="55">
        <f>_xlfn.XLOOKUP(M807, Organizations!C795:C1838, Organizations!B795:B1838, "", 0)</f>
        <v>0</v>
      </c>
    </row>
    <row r="806" spans="21:21" s="55" customFormat="1" ht="21.2" customHeight="1">
      <c r="U806" s="55">
        <f>_xlfn.XLOOKUP(M808, Organizations!C796:C1839, Organizations!B796:B1839, "", 0)</f>
        <v>0</v>
      </c>
    </row>
    <row r="807" spans="21:21" s="55" customFormat="1" ht="21.2" customHeight="1">
      <c r="U807" s="55">
        <f>_xlfn.XLOOKUP(M809, Organizations!C797:C1840, Organizations!B797:B1840, "", 0)</f>
        <v>0</v>
      </c>
    </row>
    <row r="808" spans="21:21" s="55" customFormat="1" ht="21.2" customHeight="1">
      <c r="U808" s="55">
        <f>_xlfn.XLOOKUP(M810, Organizations!C798:C1841, Organizations!B798:B1841, "", 0)</f>
        <v>0</v>
      </c>
    </row>
    <row r="809" spans="21:21" s="55" customFormat="1" ht="21.2" customHeight="1">
      <c r="U809" s="55">
        <f>_xlfn.XLOOKUP(M811, Organizations!C799:C1842, Organizations!B799:B1842, "", 0)</f>
        <v>0</v>
      </c>
    </row>
    <row r="810" spans="21:21" s="55" customFormat="1" ht="21.2" customHeight="1">
      <c r="U810" s="55">
        <f>_xlfn.XLOOKUP(M812, Organizations!C800:C1843, Organizations!B800:B1843, "", 0)</f>
        <v>0</v>
      </c>
    </row>
    <row r="811" spans="21:21" s="55" customFormat="1" ht="21.2" customHeight="1">
      <c r="U811" s="55">
        <f>_xlfn.XLOOKUP(M813, Organizations!C801:C1844, Organizations!B801:B1844, "", 0)</f>
        <v>0</v>
      </c>
    </row>
    <row r="812" spans="21:21" s="55" customFormat="1" ht="21.2" customHeight="1">
      <c r="U812" s="55">
        <f>_xlfn.XLOOKUP(M814, Organizations!C802:C1845, Organizations!B802:B1845, "", 0)</f>
        <v>0</v>
      </c>
    </row>
    <row r="813" spans="21:21" s="55" customFormat="1" ht="21.2" customHeight="1">
      <c r="U813" s="55">
        <f>_xlfn.XLOOKUP(M815, Organizations!C803:C1846, Organizations!B803:B1846, "", 0)</f>
        <v>0</v>
      </c>
    </row>
    <row r="814" spans="21:21" s="55" customFormat="1" ht="21.2" customHeight="1">
      <c r="U814" s="55">
        <f>_xlfn.XLOOKUP(M816, Organizations!C804:C1847, Organizations!B804:B1847, "", 0)</f>
        <v>0</v>
      </c>
    </row>
    <row r="815" spans="21:21" s="55" customFormat="1" ht="21.2" customHeight="1">
      <c r="U815" s="55">
        <f>_xlfn.XLOOKUP(M817, Organizations!C805:C1848, Organizations!B805:B1848, "", 0)</f>
        <v>0</v>
      </c>
    </row>
    <row r="816" spans="21:21" s="55" customFormat="1" ht="21.2" customHeight="1">
      <c r="U816" s="55">
        <f>_xlfn.XLOOKUP(M818, Organizations!C806:C1849, Organizations!B806:B1849, "", 0)</f>
        <v>0</v>
      </c>
    </row>
    <row r="817" spans="21:21" s="55" customFormat="1" ht="21.2" customHeight="1">
      <c r="U817" s="55">
        <f>_xlfn.XLOOKUP(M819, Organizations!C807:C1850, Organizations!B807:B1850, "", 0)</f>
        <v>0</v>
      </c>
    </row>
    <row r="818" spans="21:21" s="55" customFormat="1" ht="21.2" customHeight="1">
      <c r="U818" s="55">
        <f>_xlfn.XLOOKUP(M820, Organizations!C808:C1851, Organizations!B808:B1851, "", 0)</f>
        <v>0</v>
      </c>
    </row>
    <row r="819" spans="21:21" s="55" customFormat="1" ht="21.2" customHeight="1">
      <c r="U819" s="55">
        <f>_xlfn.XLOOKUP(M821, Organizations!C809:C1852, Organizations!B809:B1852, "", 0)</f>
        <v>0</v>
      </c>
    </row>
    <row r="820" spans="21:21" s="55" customFormat="1" ht="21.2" customHeight="1">
      <c r="U820" s="55">
        <f>_xlfn.XLOOKUP(M822, Organizations!C810:C1853, Organizations!B810:B1853, "", 0)</f>
        <v>0</v>
      </c>
    </row>
    <row r="821" spans="21:21" s="55" customFormat="1" ht="21.2" customHeight="1">
      <c r="U821" s="55">
        <f>_xlfn.XLOOKUP(M823, Organizations!C811:C1854, Organizations!B811:B1854, "", 0)</f>
        <v>0</v>
      </c>
    </row>
    <row r="822" spans="21:21" s="55" customFormat="1" ht="21.2" customHeight="1">
      <c r="U822" s="55">
        <f>_xlfn.XLOOKUP(M824, Organizations!C812:C1855, Organizations!B812:B1855, "", 0)</f>
        <v>0</v>
      </c>
    </row>
    <row r="823" spans="21:21" s="55" customFormat="1" ht="21.2" customHeight="1">
      <c r="U823" s="55">
        <f>_xlfn.XLOOKUP(M825, Organizations!C813:C1856, Organizations!B813:B1856, "", 0)</f>
        <v>0</v>
      </c>
    </row>
    <row r="824" spans="21:21" s="55" customFormat="1" ht="21.2" customHeight="1">
      <c r="U824" s="55">
        <f>_xlfn.XLOOKUP(M826, Organizations!C814:C1857, Organizations!B814:B1857, "", 0)</f>
        <v>0</v>
      </c>
    </row>
    <row r="825" spans="21:21" s="55" customFormat="1" ht="21.2" customHeight="1">
      <c r="U825" s="55">
        <f>_xlfn.XLOOKUP(M827, Organizations!C815:C1858, Organizations!B815:B1858, "", 0)</f>
        <v>0</v>
      </c>
    </row>
    <row r="826" spans="21:21" s="55" customFormat="1" ht="21.2" customHeight="1">
      <c r="U826" s="55">
        <f>_xlfn.XLOOKUP(M828, Organizations!C816:C1859, Organizations!B816:B1859, "", 0)</f>
        <v>0</v>
      </c>
    </row>
    <row r="827" spans="21:21" s="55" customFormat="1" ht="21.2" customHeight="1">
      <c r="U827" s="55">
        <f>_xlfn.XLOOKUP(M829, Organizations!C817:C1860, Organizations!B817:B1860, "", 0)</f>
        <v>0</v>
      </c>
    </row>
    <row r="828" spans="21:21" s="55" customFormat="1" ht="21.2" customHeight="1">
      <c r="U828" s="55">
        <f>_xlfn.XLOOKUP(M830, Organizations!C818:C1861, Organizations!B818:B1861, "", 0)</f>
        <v>0</v>
      </c>
    </row>
    <row r="829" spans="21:21" s="55" customFormat="1" ht="21.2" customHeight="1">
      <c r="U829" s="55">
        <f>_xlfn.XLOOKUP(M831, Organizations!C819:C1862, Organizations!B819:B1862, "", 0)</f>
        <v>0</v>
      </c>
    </row>
    <row r="830" spans="21:21" s="55" customFormat="1" ht="21.2" customHeight="1">
      <c r="U830" s="55">
        <f>_xlfn.XLOOKUP(M832, Organizations!C820:C1863, Organizations!B820:B1863, "", 0)</f>
        <v>0</v>
      </c>
    </row>
    <row r="831" spans="21:21" s="55" customFormat="1" ht="21.2" customHeight="1">
      <c r="U831" s="55">
        <f>_xlfn.XLOOKUP(M833, Organizations!C821:C1864, Organizations!B821:B1864, "", 0)</f>
        <v>0</v>
      </c>
    </row>
    <row r="832" spans="21:21" s="55" customFormat="1" ht="21.2" customHeight="1">
      <c r="U832" s="55">
        <f>_xlfn.XLOOKUP(M834, Organizations!C822:C1865, Organizations!B822:B1865, "", 0)</f>
        <v>0</v>
      </c>
    </row>
    <row r="833" spans="21:21" s="55" customFormat="1" ht="21.2" customHeight="1">
      <c r="U833" s="55">
        <f>_xlfn.XLOOKUP(M835, Organizations!C823:C1866, Organizations!B823:B1866, "", 0)</f>
        <v>0</v>
      </c>
    </row>
    <row r="834" spans="21:21" s="55" customFormat="1" ht="21.2" customHeight="1">
      <c r="U834" s="55">
        <f>_xlfn.XLOOKUP(M836, Organizations!C824:C1867, Organizations!B824:B1867, "", 0)</f>
        <v>0</v>
      </c>
    </row>
    <row r="835" spans="21:21" s="55" customFormat="1" ht="21.2" customHeight="1">
      <c r="U835" s="55">
        <f>_xlfn.XLOOKUP(M837, Organizations!C825:C1868, Organizations!B825:B1868, "", 0)</f>
        <v>0</v>
      </c>
    </row>
    <row r="836" spans="21:21" s="55" customFormat="1" ht="21.2" customHeight="1">
      <c r="U836" s="55">
        <f>_xlfn.XLOOKUP(M838, Organizations!C826:C1869, Organizations!B826:B1869, "", 0)</f>
        <v>0</v>
      </c>
    </row>
    <row r="837" spans="21:21" s="55" customFormat="1" ht="21.2" customHeight="1">
      <c r="U837" s="55">
        <f>_xlfn.XLOOKUP(M839, Organizations!C827:C1870, Organizations!B827:B1870, "", 0)</f>
        <v>0</v>
      </c>
    </row>
    <row r="838" spans="21:21" s="55" customFormat="1" ht="21.2" customHeight="1">
      <c r="U838" s="55">
        <f>_xlfn.XLOOKUP(M840, Organizations!C828:C1871, Organizations!B828:B1871, "", 0)</f>
        <v>0</v>
      </c>
    </row>
    <row r="839" spans="21:21" s="55" customFormat="1" ht="21.2" customHeight="1">
      <c r="U839" s="55">
        <f>_xlfn.XLOOKUP(M841, Organizations!C829:C1872, Organizations!B829:B1872, "", 0)</f>
        <v>0</v>
      </c>
    </row>
    <row r="840" spans="21:21" s="55" customFormat="1" ht="21.2" customHeight="1">
      <c r="U840" s="55">
        <f>_xlfn.XLOOKUP(M842, Organizations!C830:C1873, Organizations!B830:B1873, "", 0)</f>
        <v>0</v>
      </c>
    </row>
    <row r="841" spans="21:21" s="55" customFormat="1" ht="21.2" customHeight="1">
      <c r="U841" s="55">
        <f>_xlfn.XLOOKUP(M843, Organizations!C831:C1874, Organizations!B831:B1874, "", 0)</f>
        <v>0</v>
      </c>
    </row>
    <row r="842" spans="21:21" s="55" customFormat="1" ht="21.2" customHeight="1">
      <c r="U842" s="55">
        <f>_xlfn.XLOOKUP(M844, Organizations!C832:C1875, Organizations!B832:B1875, "", 0)</f>
        <v>0</v>
      </c>
    </row>
    <row r="843" spans="21:21" s="55" customFormat="1" ht="21.2" customHeight="1">
      <c r="U843" s="55">
        <f>_xlfn.XLOOKUP(M845, Organizations!C833:C1876, Organizations!B833:B1876, "", 0)</f>
        <v>0</v>
      </c>
    </row>
    <row r="844" spans="21:21" s="55" customFormat="1" ht="21.2" customHeight="1">
      <c r="U844" s="55">
        <f>_xlfn.XLOOKUP(M846, Organizations!C834:C1877, Organizations!B834:B1877, "", 0)</f>
        <v>0</v>
      </c>
    </row>
    <row r="845" spans="21:21" s="55" customFormat="1" ht="21.2" customHeight="1">
      <c r="U845" s="55">
        <f>_xlfn.XLOOKUP(M847, Organizations!C835:C1878, Organizations!B835:B1878, "", 0)</f>
        <v>0</v>
      </c>
    </row>
    <row r="846" spans="21:21" s="55" customFormat="1" ht="21.2" customHeight="1">
      <c r="U846" s="55">
        <f>_xlfn.XLOOKUP(M848, Organizations!C836:C1879, Organizations!B836:B1879, "", 0)</f>
        <v>0</v>
      </c>
    </row>
    <row r="847" spans="21:21" s="55" customFormat="1" ht="21.2" customHeight="1">
      <c r="U847" s="55">
        <f>_xlfn.XLOOKUP(M849, Organizations!C838:C1880, Organizations!B838:B1880, "", 0)</f>
        <v>0</v>
      </c>
    </row>
    <row r="848" spans="21:21" s="55" customFormat="1" ht="21.2" customHeight="1">
      <c r="U848" s="55">
        <f>_xlfn.XLOOKUP(M850, Organizations!C839:C1881, Organizations!B839:B1881, "", 0)</f>
        <v>0</v>
      </c>
    </row>
    <row r="849" spans="21:21" s="55" customFormat="1" ht="21.2" customHeight="1">
      <c r="U849" s="55">
        <f>_xlfn.XLOOKUP(M851, Organizations!C840:C1882, Organizations!B840:B1882, "", 0)</f>
        <v>0</v>
      </c>
    </row>
    <row r="850" spans="21:21" s="55" customFormat="1" ht="21.2" customHeight="1">
      <c r="U850" s="55">
        <f>_xlfn.XLOOKUP(M852, Organizations!C841:C1883, Organizations!B841:B1883, "", 0)</f>
        <v>0</v>
      </c>
    </row>
    <row r="851" spans="21:21" s="55" customFormat="1" ht="21.2" customHeight="1">
      <c r="U851" s="55">
        <f>_xlfn.XLOOKUP(M853, Organizations!C842:C1884, Organizations!B842:B1884, "", 0)</f>
        <v>0</v>
      </c>
    </row>
    <row r="852" spans="21:21" s="55" customFormat="1" ht="21.2" customHeight="1">
      <c r="U852" s="55">
        <f>_xlfn.XLOOKUP(M854, Organizations!C843:C1885, Organizations!B843:B1885, "", 0)</f>
        <v>0</v>
      </c>
    </row>
    <row r="853" spans="21:21" s="55" customFormat="1" ht="21.2" customHeight="1">
      <c r="U853" s="55">
        <f>_xlfn.XLOOKUP(M855, Organizations!C844:C1886, Organizations!B844:B1886, "", 0)</f>
        <v>0</v>
      </c>
    </row>
    <row r="854" spans="21:21" s="55" customFormat="1" ht="21.2" customHeight="1">
      <c r="U854" s="55">
        <f>_xlfn.XLOOKUP(M856, Organizations!C845:C1887, Organizations!B845:B1887, "", 0)</f>
        <v>0</v>
      </c>
    </row>
    <row r="855" spans="21:21" s="55" customFormat="1" ht="21.2" customHeight="1">
      <c r="U855" s="55">
        <f>_xlfn.XLOOKUP(M857, Organizations!C846:C1888, Organizations!B846:B1888, "", 0)</f>
        <v>0</v>
      </c>
    </row>
    <row r="856" spans="21:21" s="55" customFormat="1" ht="21.2" customHeight="1">
      <c r="U856" s="55">
        <f>_xlfn.XLOOKUP(M858, Organizations!C847:C1889, Organizations!B847:B1889, "", 0)</f>
        <v>0</v>
      </c>
    </row>
    <row r="857" spans="21:21" s="55" customFormat="1" ht="21.2" customHeight="1">
      <c r="U857" s="55">
        <f>_xlfn.XLOOKUP(M859, Organizations!C848:C1890, Organizations!B848:B1890, "", 0)</f>
        <v>0</v>
      </c>
    </row>
    <row r="858" spans="21:21" s="55" customFormat="1" ht="21.2" customHeight="1">
      <c r="U858" s="55">
        <f>_xlfn.XLOOKUP(M860, Organizations!C849:C1891, Organizations!B849:B1891, "", 0)</f>
        <v>0</v>
      </c>
    </row>
    <row r="859" spans="21:21" s="55" customFormat="1" ht="21.2" customHeight="1">
      <c r="U859" s="55">
        <f>_xlfn.XLOOKUP(M861, Organizations!C850:C1892, Organizations!B850:B1892, "", 0)</f>
        <v>0</v>
      </c>
    </row>
    <row r="860" spans="21:21" s="55" customFormat="1" ht="21.2" customHeight="1">
      <c r="U860" s="55">
        <f>_xlfn.XLOOKUP(M862, Organizations!C851:C1893, Organizations!B851:B1893, "", 0)</f>
        <v>0</v>
      </c>
    </row>
    <row r="861" spans="21:21" s="55" customFormat="1" ht="21.2" customHeight="1">
      <c r="U861" s="55">
        <f>_xlfn.XLOOKUP(M863, Organizations!C852:C1894, Organizations!B852:B1894, "", 0)</f>
        <v>0</v>
      </c>
    </row>
    <row r="862" spans="21:21" s="55" customFormat="1" ht="21.2" customHeight="1">
      <c r="U862" s="55">
        <f>_xlfn.XLOOKUP(M864, Organizations!C853:C1895, Organizations!B853:B1895, "", 0)</f>
        <v>0</v>
      </c>
    </row>
    <row r="863" spans="21:21" s="55" customFormat="1" ht="21.2" customHeight="1">
      <c r="U863" s="55">
        <f>_xlfn.XLOOKUP(M865, Organizations!C854:C1896, Organizations!B854:B1896, "", 0)</f>
        <v>0</v>
      </c>
    </row>
    <row r="864" spans="21:21" s="55" customFormat="1" ht="21.2" customHeight="1">
      <c r="U864" s="55">
        <f>_xlfn.XLOOKUP(M866, Organizations!C855:C1897, Organizations!B855:B1897, "", 0)</f>
        <v>0</v>
      </c>
    </row>
    <row r="865" spans="21:21" s="55" customFormat="1" ht="21.2" customHeight="1">
      <c r="U865" s="55">
        <f>_xlfn.XLOOKUP(M867, Organizations!C856:C1898, Organizations!B856:B1898, "", 0)</f>
        <v>0</v>
      </c>
    </row>
    <row r="866" spans="21:21" s="55" customFormat="1" ht="21.2" customHeight="1">
      <c r="U866" s="55">
        <f>_xlfn.XLOOKUP(M868, Organizations!C857:C1899, Organizations!B857:B1899, "", 0)</f>
        <v>0</v>
      </c>
    </row>
    <row r="867" spans="21:21" s="55" customFormat="1" ht="21.2" customHeight="1">
      <c r="U867" s="55">
        <f>_xlfn.XLOOKUP(M869, Organizations!C858:C1900, Organizations!B858:B1900, "", 0)</f>
        <v>0</v>
      </c>
    </row>
    <row r="868" spans="21:21" s="55" customFormat="1" ht="21.2" customHeight="1">
      <c r="U868" s="55">
        <f>_xlfn.XLOOKUP(M870, Organizations!C859:C1901, Organizations!B859:B1901, "", 0)</f>
        <v>0</v>
      </c>
    </row>
    <row r="869" spans="21:21" s="55" customFormat="1" ht="21.2" customHeight="1">
      <c r="U869" s="55">
        <f>_xlfn.XLOOKUP(M871, Organizations!C860:C1902, Organizations!B860:B1902, "", 0)</f>
        <v>0</v>
      </c>
    </row>
    <row r="870" spans="21:21" s="55" customFormat="1" ht="21.2" customHeight="1">
      <c r="U870" s="55">
        <f>_xlfn.XLOOKUP(M872, Organizations!C861:C1903, Organizations!B861:B1903, "", 0)</f>
        <v>0</v>
      </c>
    </row>
    <row r="871" spans="21:21" s="55" customFormat="1" ht="21.2" customHeight="1">
      <c r="U871" s="55">
        <f>_xlfn.XLOOKUP(M873, Organizations!C862:C1904, Organizations!B862:B1904, "", 0)</f>
        <v>0</v>
      </c>
    </row>
    <row r="872" spans="21:21" s="55" customFormat="1" ht="21.2" customHeight="1">
      <c r="U872" s="55">
        <f>_xlfn.XLOOKUP(M874, Organizations!C863:C1905, Organizations!B863:B1905, "", 0)</f>
        <v>0</v>
      </c>
    </row>
    <row r="873" spans="21:21" s="55" customFormat="1" ht="21.2" customHeight="1">
      <c r="U873" s="55">
        <f>_xlfn.XLOOKUP(M875, Organizations!C864:C1906, Organizations!B864:B1906, "", 0)</f>
        <v>0</v>
      </c>
    </row>
    <row r="874" spans="21:21" s="55" customFormat="1" ht="21.2" customHeight="1">
      <c r="U874" s="55">
        <f>_xlfn.XLOOKUP(M876, Organizations!C864:C1907, Organizations!B864:B1907, "", 0)</f>
        <v>0</v>
      </c>
    </row>
    <row r="875" spans="21:21" s="55" customFormat="1" ht="21.2" customHeight="1">
      <c r="U875" s="55">
        <f>_xlfn.XLOOKUP(M877, Organizations!C865:C1908, Organizations!B865:B1908, "", 0)</f>
        <v>0</v>
      </c>
    </row>
    <row r="876" spans="21:21" s="55" customFormat="1" ht="21.2" customHeight="1">
      <c r="U876" s="55">
        <f>_xlfn.XLOOKUP(M878, Organizations!C865:C1909, Organizations!B865:B1909, "", 0)</f>
        <v>0</v>
      </c>
    </row>
    <row r="877" spans="21:21" s="55" customFormat="1" ht="21.2" customHeight="1">
      <c r="U877" s="55">
        <f>_xlfn.XLOOKUP(M879, Organizations!C866:C1910, Organizations!B866:B1910, "", 0)</f>
        <v>0</v>
      </c>
    </row>
    <row r="878" spans="21:21" s="55" customFormat="1" ht="21.2" customHeight="1">
      <c r="U878" s="55">
        <f>_xlfn.XLOOKUP(M880, Organizations!C867:C1911, Organizations!B867:B1911, "", 0)</f>
        <v>0</v>
      </c>
    </row>
    <row r="879" spans="21:21" s="55" customFormat="1" ht="21.2" customHeight="1">
      <c r="U879" s="55">
        <f>_xlfn.XLOOKUP(M881, Organizations!C868:C1912, Organizations!B868:B1912, "", 0)</f>
        <v>0</v>
      </c>
    </row>
    <row r="880" spans="21:21" s="55" customFormat="1" ht="21.2" customHeight="1">
      <c r="U880" s="55">
        <f>_xlfn.XLOOKUP(M882, Organizations!C869:C1913, Organizations!B869:B1913, "", 0)</f>
        <v>0</v>
      </c>
    </row>
    <row r="881" spans="21:21" s="55" customFormat="1" ht="21.2" customHeight="1">
      <c r="U881" s="55">
        <f>_xlfn.XLOOKUP(M883, Organizations!C870:C1914, Organizations!B870:B1914, "", 0)</f>
        <v>0</v>
      </c>
    </row>
    <row r="882" spans="21:21" s="55" customFormat="1" ht="21.2" customHeight="1">
      <c r="U882" s="55">
        <f>_xlfn.XLOOKUP(M884, Organizations!C870:C1915, Organizations!B870:B1915, "", 0)</f>
        <v>0</v>
      </c>
    </row>
    <row r="883" spans="21:21" s="55" customFormat="1" ht="21.2" customHeight="1">
      <c r="U883" s="55">
        <f>_xlfn.XLOOKUP(M885, Organizations!C871:C1916, Organizations!B871:B1916, "", 0)</f>
        <v>0</v>
      </c>
    </row>
    <row r="884" spans="21:21" s="55" customFormat="1" ht="21.2" customHeight="1">
      <c r="U884" s="55">
        <f>_xlfn.XLOOKUP(M886, Organizations!C872:C1917, Organizations!B872:B1917, "", 0)</f>
        <v>0</v>
      </c>
    </row>
    <row r="885" spans="21:21" s="55" customFormat="1" ht="21.2" customHeight="1">
      <c r="U885" s="55">
        <f>_xlfn.XLOOKUP(M887, Organizations!C873:C1918, Organizations!B873:B1918, "", 0)</f>
        <v>0</v>
      </c>
    </row>
    <row r="886" spans="21:21" s="55" customFormat="1" ht="21.2" customHeight="1">
      <c r="U886" s="55">
        <f>_xlfn.XLOOKUP(M888, Organizations!C874:C1919, Organizations!B874:B1919, "", 0)</f>
        <v>0</v>
      </c>
    </row>
    <row r="887" spans="21:21" s="55" customFormat="1" ht="21.2" customHeight="1">
      <c r="U887" s="55">
        <f>_xlfn.XLOOKUP(M889, Organizations!C875:C1920, Organizations!B875:B1920, "", 0)</f>
        <v>0</v>
      </c>
    </row>
    <row r="888" spans="21:21" s="55" customFormat="1" ht="21.2" customHeight="1">
      <c r="U888" s="55">
        <f>_xlfn.XLOOKUP(M890, Organizations!C876:C1921, Organizations!B876:B1921, "", 0)</f>
        <v>0</v>
      </c>
    </row>
    <row r="889" spans="21:21" s="55" customFormat="1" ht="21.2" customHeight="1">
      <c r="U889" s="55">
        <f>_xlfn.XLOOKUP(M891, Organizations!C877:C1922, Organizations!B877:B1922, "", 0)</f>
        <v>0</v>
      </c>
    </row>
    <row r="890" spans="21:21" s="55" customFormat="1" ht="21.2" customHeight="1">
      <c r="U890" s="55">
        <f>_xlfn.XLOOKUP(M892, Organizations!C877:C1923, Organizations!B877:B1923, "", 0)</f>
        <v>0</v>
      </c>
    </row>
    <row r="891" spans="21:21" s="55" customFormat="1" ht="21.2" customHeight="1">
      <c r="U891" s="55">
        <f>_xlfn.XLOOKUP(M893, Organizations!C878:C1924, Organizations!B878:B1924, "", 0)</f>
        <v>0</v>
      </c>
    </row>
    <row r="892" spans="21:21" s="55" customFormat="1" ht="21.2" customHeight="1">
      <c r="U892" s="55">
        <f>_xlfn.XLOOKUP(M894, Organizations!C879:C1925, Organizations!B879:B1925, "", 0)</f>
        <v>0</v>
      </c>
    </row>
    <row r="893" spans="21:21" s="55" customFormat="1" ht="21.2" customHeight="1">
      <c r="U893" s="55">
        <f>_xlfn.XLOOKUP(M895, Organizations!C880:C1926, Organizations!B880:B1926, "", 0)</f>
        <v>0</v>
      </c>
    </row>
    <row r="894" spans="21:21" s="55" customFormat="1" ht="21.2" customHeight="1">
      <c r="U894" s="55">
        <f>_xlfn.XLOOKUP(M896, Organizations!C881:C1927, Organizations!B881:B1927, "", 0)</f>
        <v>0</v>
      </c>
    </row>
    <row r="895" spans="21:21" s="55" customFormat="1" ht="21.2" customHeight="1">
      <c r="U895" s="55">
        <f>_xlfn.XLOOKUP(M897, Organizations!C882:C1928, Organizations!B882:B1928, "", 0)</f>
        <v>0</v>
      </c>
    </row>
    <row r="896" spans="21:21" s="55" customFormat="1" ht="21.2" customHeight="1">
      <c r="U896" s="55">
        <f>_xlfn.XLOOKUP(M898, Organizations!C883:C1929, Organizations!B883:B1929, "", 0)</f>
        <v>0</v>
      </c>
    </row>
    <row r="897" spans="21:21" s="55" customFormat="1" ht="21.2" customHeight="1">
      <c r="U897" s="55">
        <f>_xlfn.XLOOKUP(M899, Organizations!C884:C1930, Organizations!B884:B1930, "", 0)</f>
        <v>0</v>
      </c>
    </row>
    <row r="898" spans="21:21" s="55" customFormat="1" ht="21.2" customHeight="1">
      <c r="U898" s="55">
        <f>_xlfn.XLOOKUP(M900, Organizations!C885:C1931, Organizations!B885:B1931, "", 0)</f>
        <v>0</v>
      </c>
    </row>
    <row r="899" spans="21:21" s="55" customFormat="1" ht="21.2" customHeight="1">
      <c r="U899" s="55">
        <f>_xlfn.XLOOKUP(M901, Organizations!C886:C1932, Organizations!B886:B1932, "", 0)</f>
        <v>0</v>
      </c>
    </row>
    <row r="900" spans="21:21" s="55" customFormat="1" ht="21.2" customHeight="1">
      <c r="U900" s="55">
        <f>_xlfn.XLOOKUP(M902, Organizations!C887:C1933, Organizations!B887:B1933, "", 0)</f>
        <v>0</v>
      </c>
    </row>
    <row r="901" spans="21:21" s="55" customFormat="1" ht="21.2" customHeight="1">
      <c r="U901" s="55">
        <f>_xlfn.XLOOKUP(M903, Organizations!C888:C1934, Organizations!B888:B1934, "", 0)</f>
        <v>0</v>
      </c>
    </row>
    <row r="902" spans="21:21" s="55" customFormat="1" ht="21.2" customHeight="1">
      <c r="U902" s="55">
        <f>_xlfn.XLOOKUP(M904, Organizations!C889:C1935, Organizations!B889:B1935, "", 0)</f>
        <v>0</v>
      </c>
    </row>
    <row r="903" spans="21:21" s="55" customFormat="1" ht="21.2" customHeight="1">
      <c r="U903" s="55">
        <f>_xlfn.XLOOKUP(M905, Organizations!C890:C1936, Organizations!B890:B1936, "", 0)</f>
        <v>0</v>
      </c>
    </row>
    <row r="904" spans="21:21" s="55" customFormat="1" ht="21.2" customHeight="1">
      <c r="U904" s="55">
        <f>_xlfn.XLOOKUP(M906, Organizations!C891:C1937, Organizations!B891:B1937, "", 0)</f>
        <v>0</v>
      </c>
    </row>
    <row r="905" spans="21:21" s="55" customFormat="1" ht="21.2" customHeight="1">
      <c r="U905" s="55">
        <f>_xlfn.XLOOKUP(M907, Organizations!C892:C1938, Organizations!B892:B1938, "", 0)</f>
        <v>0</v>
      </c>
    </row>
    <row r="906" spans="21:21" s="55" customFormat="1" ht="21.2" customHeight="1">
      <c r="U906" s="55">
        <f>_xlfn.XLOOKUP(M908, Organizations!C893:C1939, Organizations!B893:B1939, "", 0)</f>
        <v>0</v>
      </c>
    </row>
    <row r="907" spans="21:21" s="55" customFormat="1" ht="21.2" customHeight="1">
      <c r="U907" s="55">
        <f>_xlfn.XLOOKUP(M909, Organizations!C894:C1940, Organizations!B894:B1940, "", 0)</f>
        <v>0</v>
      </c>
    </row>
    <row r="908" spans="21:21" s="55" customFormat="1" ht="21.2" customHeight="1">
      <c r="U908" s="55">
        <f>_xlfn.XLOOKUP(M910, Organizations!C895:C1940, Organizations!B895:B1940, "", 0)</f>
        <v>0</v>
      </c>
    </row>
    <row r="909" spans="21:21" s="55" customFormat="1" ht="21.2" customHeight="1">
      <c r="U909" s="55">
        <f>_xlfn.XLOOKUP(M911, Organizations!C896:C1940, Organizations!B896:B1940, "", 0)</f>
        <v>0</v>
      </c>
    </row>
    <row r="910" spans="21:21" s="55" customFormat="1" ht="21.2" customHeight="1">
      <c r="U910" s="55">
        <f>_xlfn.XLOOKUP(M912, Organizations!C897:C1940, Organizations!B897:B1940, "", 0)</f>
        <v>0</v>
      </c>
    </row>
    <row r="911" spans="21:21" s="55" customFormat="1" ht="21.2" customHeight="1">
      <c r="U911" s="55">
        <f>_xlfn.XLOOKUP(M913, Organizations!C898:C1940, Organizations!B898:B1940, "", 0)</f>
        <v>0</v>
      </c>
    </row>
    <row r="912" spans="21:21" s="55" customFormat="1" ht="21.2" customHeight="1">
      <c r="U912" s="55">
        <f>_xlfn.XLOOKUP(M914, Organizations!C899:C1940, Organizations!B899:B1940, "", 0)</f>
        <v>0</v>
      </c>
    </row>
    <row r="913" spans="21:21" s="55" customFormat="1" ht="21.2" customHeight="1">
      <c r="U913" s="55">
        <f>_xlfn.XLOOKUP(M915, Organizations!C900:C1940, Organizations!B900:B1940, "", 0)</f>
        <v>0</v>
      </c>
    </row>
    <row r="914" spans="21:21" s="55" customFormat="1" ht="21.2" customHeight="1">
      <c r="U914" s="55">
        <f>_xlfn.XLOOKUP(M916, Organizations!C901:C1940, Organizations!B901:B1940, "", 0)</f>
        <v>0</v>
      </c>
    </row>
    <row r="915" spans="21:21" s="55" customFormat="1" ht="21.2" customHeight="1">
      <c r="U915" s="55">
        <f>_xlfn.XLOOKUP(M917, Organizations!C902:C1940, Organizations!B902:B1940, "", 0)</f>
        <v>0</v>
      </c>
    </row>
    <row r="916" spans="21:21" s="55" customFormat="1" ht="21.2" customHeight="1">
      <c r="U916" s="55">
        <f>_xlfn.XLOOKUP(M918, Organizations!C903:C1940, Organizations!B903:B1940, "", 0)</f>
        <v>0</v>
      </c>
    </row>
    <row r="917" spans="21:21" s="55" customFormat="1" ht="21.2" customHeight="1">
      <c r="U917" s="55">
        <f>_xlfn.XLOOKUP(M919, Organizations!C904:C1940, Organizations!B904:B1940, "", 0)</f>
        <v>0</v>
      </c>
    </row>
    <row r="918" spans="21:21" s="55" customFormat="1" ht="21.2" customHeight="1">
      <c r="U918" s="55">
        <f>_xlfn.XLOOKUP(M920, Organizations!C905:C1940, Organizations!B905:B1940, "", 0)</f>
        <v>0</v>
      </c>
    </row>
    <row r="919" spans="21:21" s="55" customFormat="1" ht="21.2" customHeight="1">
      <c r="U919" s="55">
        <f>_xlfn.XLOOKUP(M921, Organizations!C906:C1940, Organizations!B906:B1940, "", 0)</f>
        <v>0</v>
      </c>
    </row>
    <row r="920" spans="21:21" s="55" customFormat="1" ht="21.2" customHeight="1">
      <c r="U920" s="55">
        <f>_xlfn.XLOOKUP(M922, Organizations!C907:C1940, Organizations!B907:B1940, "", 0)</f>
        <v>0</v>
      </c>
    </row>
    <row r="921" spans="21:21" s="55" customFormat="1" ht="21.2" customHeight="1">
      <c r="U921" s="55">
        <f>_xlfn.XLOOKUP(M923, Organizations!C908:C1940, Organizations!B908:B1940, "", 0)</f>
        <v>0</v>
      </c>
    </row>
    <row r="922" spans="21:21" s="55" customFormat="1" ht="21.2" customHeight="1">
      <c r="U922" s="55">
        <f>_xlfn.XLOOKUP(M924, Organizations!C909:C1940, Organizations!B909:B1940, "", 0)</f>
        <v>0</v>
      </c>
    </row>
    <row r="923" spans="21:21" s="55" customFormat="1" ht="21.2" customHeight="1">
      <c r="U923" s="55">
        <f>_xlfn.XLOOKUP(M925, Organizations!C910:C1940, Organizations!B910:B1940, "", 0)</f>
        <v>0</v>
      </c>
    </row>
    <row r="924" spans="21:21" s="55" customFormat="1" ht="21.2" customHeight="1">
      <c r="U924" s="55">
        <f>_xlfn.XLOOKUP(M926, Organizations!C911:C1940, Organizations!B911:B1940, "", 0)</f>
        <v>0</v>
      </c>
    </row>
    <row r="925" spans="21:21" s="55" customFormat="1" ht="21.2" customHeight="1">
      <c r="U925" s="55">
        <f>_xlfn.XLOOKUP(M927, Organizations!C912:C1940, Organizations!B912:B1940, "", 0)</f>
        <v>0</v>
      </c>
    </row>
    <row r="926" spans="21:21" s="55" customFormat="1" ht="21.2" customHeight="1">
      <c r="U926" s="55">
        <f>_xlfn.XLOOKUP(M928, Organizations!C913:C1940, Organizations!B913:B1940, "", 0)</f>
        <v>0</v>
      </c>
    </row>
    <row r="927" spans="21:21" s="55" customFormat="1" ht="21.2" customHeight="1">
      <c r="U927" s="55">
        <f>_xlfn.XLOOKUP(M929, Organizations!C914:C1940, Organizations!B914:B1940, "", 0)</f>
        <v>0</v>
      </c>
    </row>
    <row r="928" spans="21:21" s="55" customFormat="1" ht="21.2" customHeight="1">
      <c r="U928" s="55">
        <f>_xlfn.XLOOKUP(M930, Organizations!C915:C1940, Organizations!B915:B1940, "", 0)</f>
        <v>0</v>
      </c>
    </row>
    <row r="929" spans="21:21" s="55" customFormat="1" ht="21.2" customHeight="1">
      <c r="U929" s="55">
        <f>_xlfn.XLOOKUP(M931, Organizations!C916:C1940, Organizations!B916:B1940, "", 0)</f>
        <v>0</v>
      </c>
    </row>
    <row r="930" spans="21:21" s="55" customFormat="1" ht="21.2" customHeight="1">
      <c r="U930" s="55">
        <f>_xlfn.XLOOKUP(M932, Organizations!C917:C1940, Organizations!B917:B1940, "", 0)</f>
        <v>0</v>
      </c>
    </row>
    <row r="931" spans="21:21" s="55" customFormat="1" ht="21.2" customHeight="1">
      <c r="U931" s="55" t="e">
        <f>_xlfn.XLOOKUP(M933, Organizations!C918:C1940, Organizations!B918:B1941, "", 0)</f>
        <v>#VALUE!</v>
      </c>
    </row>
    <row r="932" spans="21:21" s="55" customFormat="1" ht="21.2" customHeight="1">
      <c r="U932" s="55" t="e">
        <f>_xlfn.XLOOKUP(M934, Organizations!C919:C1940, Organizations!B919:B1942, "", 0)</f>
        <v>#VALUE!</v>
      </c>
    </row>
    <row r="933" spans="21:21" s="55" customFormat="1" ht="21.2" customHeight="1">
      <c r="U933" s="55" t="e">
        <f>_xlfn.XLOOKUP(M935, Organizations!C920:C1940, Organizations!B920:B1943, "", 0)</f>
        <v>#VALUE!</v>
      </c>
    </row>
    <row r="934" spans="21:21" s="55" customFormat="1" ht="21.2" customHeight="1">
      <c r="U934" s="55" t="e">
        <f>_xlfn.XLOOKUP(M936, Organizations!C921:C1940, Organizations!B921:B1944, "", 0)</f>
        <v>#VALUE!</v>
      </c>
    </row>
    <row r="935" spans="21:21" s="55" customFormat="1" ht="21.2" customHeight="1">
      <c r="U935" s="55" t="e">
        <f>_xlfn.XLOOKUP(M937, Organizations!C922:C1940, Organizations!B922:B1945, "", 0)</f>
        <v>#VALUE!</v>
      </c>
    </row>
    <row r="936" spans="21:21" s="55" customFormat="1" ht="21.2" customHeight="1">
      <c r="U936" s="55" t="e">
        <f>_xlfn.XLOOKUP(M938, Organizations!C923:C1940, Organizations!B923:B1946, "", 0)</f>
        <v>#VALUE!</v>
      </c>
    </row>
    <row r="937" spans="21:21" s="55" customFormat="1" ht="21.2" customHeight="1">
      <c r="U937" s="55" t="e">
        <f>_xlfn.XLOOKUP(M939, Organizations!C924:C1940, Organizations!B924:B1947, "", 0)</f>
        <v>#VALUE!</v>
      </c>
    </row>
    <row r="938" spans="21:21" s="55" customFormat="1" ht="21.2" customHeight="1">
      <c r="U938" s="55" t="e">
        <f>_xlfn.XLOOKUP(M940, Organizations!C925:C1940, Organizations!B925:B1948, "", 0)</f>
        <v>#VALUE!</v>
      </c>
    </row>
    <row r="939" spans="21:21" s="55" customFormat="1" ht="21.2" customHeight="1">
      <c r="U939" s="55" t="e">
        <f>_xlfn.XLOOKUP(M941, Organizations!C926:C1940, Organizations!B926:B1949, "", 0)</f>
        <v>#VALUE!</v>
      </c>
    </row>
    <row r="940" spans="21:21" s="55" customFormat="1" ht="21.2" customHeight="1">
      <c r="U940" s="55" t="e">
        <f>_xlfn.XLOOKUP(M942, Organizations!C927:C1940, Organizations!B927:B1950, "", 0)</f>
        <v>#VALUE!</v>
      </c>
    </row>
    <row r="941" spans="21:21" s="55" customFormat="1" ht="21.2" customHeight="1">
      <c r="U941" s="55" t="e">
        <f>_xlfn.XLOOKUP(M943, Organizations!C927:C1940, Organizations!B927:B1951, "", 0)</f>
        <v>#VALUE!</v>
      </c>
    </row>
    <row r="942" spans="21:21" s="55" customFormat="1" ht="21.2" customHeight="1">
      <c r="U942" s="55" t="e">
        <f>_xlfn.XLOOKUP(M944, Organizations!C928:C1940, Organizations!B928:B1952, "", 0)</f>
        <v>#VALUE!</v>
      </c>
    </row>
    <row r="943" spans="21:21" s="55" customFormat="1" ht="21.2" customHeight="1">
      <c r="U943" s="55" t="e">
        <f>_xlfn.XLOOKUP(M945, Organizations!C929:C1940, Organizations!B929:B1953, "", 0)</f>
        <v>#VALUE!</v>
      </c>
    </row>
    <row r="944" spans="21:21" s="55" customFormat="1" ht="21.2" customHeight="1">
      <c r="U944" s="55" t="e">
        <f>_xlfn.XLOOKUP(M946, Organizations!C930:C1940, Organizations!B930:B1954, "", 0)</f>
        <v>#VALUE!</v>
      </c>
    </row>
    <row r="945" spans="21:21" s="55" customFormat="1" ht="21.2" customHeight="1">
      <c r="U945" s="55" t="e">
        <f>_xlfn.XLOOKUP(M947, Organizations!C931:C1940, Organizations!B931:B1955, "", 0)</f>
        <v>#VALUE!</v>
      </c>
    </row>
    <row r="946" spans="21:21" s="55" customFormat="1" ht="21.2" customHeight="1">
      <c r="U946" s="55" t="e">
        <f>_xlfn.XLOOKUP(M948, Organizations!C932:C1940, Organizations!B932:B1956, "", 0)</f>
        <v>#VALUE!</v>
      </c>
    </row>
    <row r="947" spans="21:21" s="55" customFormat="1" ht="21.2" customHeight="1">
      <c r="U947" s="55" t="e">
        <f>_xlfn.XLOOKUP(M949, Organizations!C933:C1940, Organizations!B933:B1957, "", 0)</f>
        <v>#VALUE!</v>
      </c>
    </row>
    <row r="948" spans="21:21" s="55" customFormat="1" ht="21.2" customHeight="1">
      <c r="U948" s="55" t="e">
        <f>_xlfn.XLOOKUP(M950, Organizations!C934:C1940, Organizations!B934:B1958, "", 0)</f>
        <v>#VALUE!</v>
      </c>
    </row>
    <row r="949" spans="21:21" s="55" customFormat="1" ht="21.2" customHeight="1">
      <c r="U949" s="55" t="e">
        <f>_xlfn.XLOOKUP(M951, Organizations!C935:C1940, Organizations!B935:B1959, "", 0)</f>
        <v>#VALUE!</v>
      </c>
    </row>
    <row r="950" spans="21:21" s="55" customFormat="1" ht="21.2" customHeight="1">
      <c r="U950" s="55" t="e">
        <f>_xlfn.XLOOKUP(M952, Organizations!C936:C1940, Organizations!B936:B1960, "", 0)</f>
        <v>#VALUE!</v>
      </c>
    </row>
    <row r="951" spans="21:21" s="55" customFormat="1" ht="21.2" customHeight="1">
      <c r="U951" s="55" t="e">
        <f>_xlfn.XLOOKUP(M953, Organizations!C937:C1940, Organizations!B937:B1961, "", 0)</f>
        <v>#VALUE!</v>
      </c>
    </row>
    <row r="952" spans="21:21" s="55" customFormat="1" ht="21.2" customHeight="1">
      <c r="U952" s="55" t="e">
        <f>_xlfn.XLOOKUP(M954, Organizations!C938:C1940, Organizations!B938:B1962, "", 0)</f>
        <v>#VALUE!</v>
      </c>
    </row>
    <row r="953" spans="21:21" s="55" customFormat="1" ht="21.2" customHeight="1">
      <c r="U953" s="55" t="e">
        <f>_xlfn.XLOOKUP(M955, Organizations!C939:C1940, Organizations!B939:B1963, "", 0)</f>
        <v>#VALUE!</v>
      </c>
    </row>
    <row r="954" spans="21:21" s="55" customFormat="1" ht="21.2" customHeight="1">
      <c r="U954" s="55" t="e">
        <f>_xlfn.XLOOKUP(M956, Organizations!C940:C1940, Organizations!B940:B1964, "", 0)</f>
        <v>#VALUE!</v>
      </c>
    </row>
    <row r="955" spans="21:21" s="55" customFormat="1" ht="21.2" customHeight="1">
      <c r="U955" s="55" t="e">
        <f>_xlfn.XLOOKUP(M957, Organizations!C941:C1940, Organizations!B941:B1965, "", 0)</f>
        <v>#VALUE!</v>
      </c>
    </row>
    <row r="956" spans="21:21" s="55" customFormat="1" ht="21.2" customHeight="1">
      <c r="U956" s="55">
        <f>_xlfn.XLOOKUP(M958, Organizations!C942:C1966, Organizations!B942:B1966, "", 0)</f>
        <v>0</v>
      </c>
    </row>
    <row r="957" spans="21:21" s="55" customFormat="1" ht="21.2" customHeight="1">
      <c r="U957" s="55">
        <f>_xlfn.XLOOKUP(M959, Organizations!C943:C1967, Organizations!B943:B1967, "", 0)</f>
        <v>0</v>
      </c>
    </row>
    <row r="958" spans="21:21" s="55" customFormat="1" ht="21.2" customHeight="1">
      <c r="U958" s="55">
        <f>_xlfn.XLOOKUP(M960, Organizations!C944:C1968, Organizations!B944:B1968, "", 0)</f>
        <v>0</v>
      </c>
    </row>
    <row r="959" spans="21:21" s="55" customFormat="1" ht="21.2" customHeight="1">
      <c r="U959" s="55">
        <f>_xlfn.XLOOKUP(M961, Organizations!C945:C1969, Organizations!B945:B1969, "", 0)</f>
        <v>0</v>
      </c>
    </row>
    <row r="960" spans="21:21" s="55" customFormat="1" ht="21.2" customHeight="1">
      <c r="U960" s="55">
        <f>_xlfn.XLOOKUP(M962, Organizations!C946:C1970, Organizations!B946:B1970, "", 0)</f>
        <v>0</v>
      </c>
    </row>
    <row r="961" spans="21:21" s="55" customFormat="1" ht="21.2" customHeight="1">
      <c r="U961" s="55">
        <f>_xlfn.XLOOKUP(M963, Organizations!C947:C1971, Organizations!B947:B1971, "", 0)</f>
        <v>0</v>
      </c>
    </row>
    <row r="962" spans="21:21" s="55" customFormat="1" ht="21.2" customHeight="1">
      <c r="U962" s="55">
        <f>_xlfn.XLOOKUP(M964, Organizations!C948:C1972, Organizations!B948:B1972, "", 0)</f>
        <v>0</v>
      </c>
    </row>
    <row r="963" spans="21:21" s="55" customFormat="1" ht="21.2" customHeight="1">
      <c r="U963" s="55">
        <f>_xlfn.XLOOKUP(M965, Organizations!C949:C1973, Organizations!B949:B1973, "", 0)</f>
        <v>0</v>
      </c>
    </row>
    <row r="964" spans="21:21" s="55" customFormat="1" ht="21.2" customHeight="1">
      <c r="U964" s="55">
        <f>_xlfn.XLOOKUP(M966, Organizations!C950:C1974, Organizations!B950:B1974, "", 0)</f>
        <v>0</v>
      </c>
    </row>
    <row r="965" spans="21:21" s="55" customFormat="1" ht="21.2" customHeight="1">
      <c r="U965" s="55">
        <f>_xlfn.XLOOKUP(M967, Organizations!C951:C1975, Organizations!B951:B1975, "", 0)</f>
        <v>0</v>
      </c>
    </row>
    <row r="966" spans="21:21" s="55" customFormat="1" ht="21.2" customHeight="1">
      <c r="U966" s="55">
        <f>_xlfn.XLOOKUP(M968, Organizations!C952:C1976, Organizations!B952:B1976, "", 0)</f>
        <v>0</v>
      </c>
    </row>
    <row r="967" spans="21:21" s="55" customFormat="1" ht="21.2" customHeight="1">
      <c r="U967" s="55">
        <f>_xlfn.XLOOKUP(M969, Organizations!C953:C1977, Organizations!B953:B1977, "", 0)</f>
        <v>0</v>
      </c>
    </row>
    <row r="968" spans="21:21" s="55" customFormat="1" ht="21.2" customHeight="1">
      <c r="U968" s="55">
        <f>_xlfn.XLOOKUP(M970, Organizations!C954:C1978, Organizations!B954:B1978, "", 0)</f>
        <v>0</v>
      </c>
    </row>
    <row r="969" spans="21:21" s="55" customFormat="1" ht="21.2" customHeight="1">
      <c r="U969" s="55">
        <f>_xlfn.XLOOKUP(M971, Organizations!C955:C1979, Organizations!B955:B1979, "", 0)</f>
        <v>0</v>
      </c>
    </row>
    <row r="970" spans="21:21" s="55" customFormat="1" ht="21.2" customHeight="1">
      <c r="U970" s="55">
        <f>_xlfn.XLOOKUP(M972, Organizations!C956:C1980, Organizations!B956:B1980, "", 0)</f>
        <v>0</v>
      </c>
    </row>
    <row r="971" spans="21:21" s="55" customFormat="1" ht="21.2" customHeight="1">
      <c r="U971" s="55">
        <f>_xlfn.XLOOKUP(M973, Organizations!C957:C1981, Organizations!B957:B1981, "", 0)</f>
        <v>0</v>
      </c>
    </row>
    <row r="972" spans="21:21" s="55" customFormat="1" ht="21.2" customHeight="1">
      <c r="U972" s="55">
        <f>_xlfn.XLOOKUP(M974, Organizations!C958:C1982, Organizations!B958:B1982, "", 0)</f>
        <v>0</v>
      </c>
    </row>
    <row r="973" spans="21:21" s="55" customFormat="1" ht="21.2" customHeight="1">
      <c r="U973" s="55">
        <f>_xlfn.XLOOKUP(M975, Organizations!C959:C1983, Organizations!B959:B1983, "", 0)</f>
        <v>0</v>
      </c>
    </row>
    <row r="974" spans="21:21" s="55" customFormat="1" ht="21.2" customHeight="1">
      <c r="U974" s="55">
        <f>_xlfn.XLOOKUP(M976, Organizations!C960:C1984, Organizations!B960:B1984, "", 0)</f>
        <v>0</v>
      </c>
    </row>
    <row r="975" spans="21:21" s="55" customFormat="1" ht="21.2" customHeight="1">
      <c r="U975" s="55">
        <f>_xlfn.XLOOKUP(M977, Organizations!C961:C1985, Organizations!B961:B1985, "", 0)</f>
        <v>0</v>
      </c>
    </row>
    <row r="976" spans="21:21" s="55" customFormat="1" ht="21.2" customHeight="1">
      <c r="U976" s="55">
        <f>_xlfn.XLOOKUP(M978, Organizations!C962:C1986, Organizations!B962:B1986, "", 0)</f>
        <v>0</v>
      </c>
    </row>
    <row r="977" spans="21:21" s="55" customFormat="1" ht="21.2" customHeight="1">
      <c r="U977" s="55">
        <f>_xlfn.XLOOKUP(M979, Organizations!C963:C1987, Organizations!B963:B1987, "", 0)</f>
        <v>0</v>
      </c>
    </row>
    <row r="978" spans="21:21" s="55" customFormat="1" ht="21.2" customHeight="1">
      <c r="U978" s="55">
        <f>_xlfn.XLOOKUP(M980, Organizations!C964:C1988, Organizations!B964:B1988, "", 0)</f>
        <v>0</v>
      </c>
    </row>
    <row r="979" spans="21:21" s="55" customFormat="1" ht="21.2" customHeight="1">
      <c r="U979" s="55">
        <f>_xlfn.XLOOKUP(M981, Organizations!C965:C1989, Organizations!B965:B1989, "", 0)</f>
        <v>0</v>
      </c>
    </row>
    <row r="980" spans="21:21" s="55" customFormat="1" ht="21.2" customHeight="1">
      <c r="U980" s="55">
        <f>_xlfn.XLOOKUP(M982, Organizations!C966:C1990, Organizations!B966:B1990, "", 0)</f>
        <v>0</v>
      </c>
    </row>
    <row r="981" spans="21:21" s="55" customFormat="1" ht="21.2" customHeight="1">
      <c r="U981" s="55">
        <f>_xlfn.XLOOKUP(M983, Organizations!C967:C1991, Organizations!B967:B1991, "", 0)</f>
        <v>0</v>
      </c>
    </row>
    <row r="982" spans="21:21" s="55" customFormat="1" ht="21.2" customHeight="1">
      <c r="U982" s="55">
        <f>_xlfn.XLOOKUP(M984, Organizations!C968:C1992, Organizations!B968:B1992, "", 0)</f>
        <v>0</v>
      </c>
    </row>
    <row r="983" spans="21:21" s="55" customFormat="1" ht="21.2" customHeight="1">
      <c r="U983" s="55">
        <f>_xlfn.XLOOKUP(M985, Organizations!C969:C1993, Organizations!B969:B1993, "", 0)</f>
        <v>0</v>
      </c>
    </row>
    <row r="984" spans="21:21" s="55" customFormat="1" ht="21.2" customHeight="1">
      <c r="U984" s="55">
        <f>_xlfn.XLOOKUP(M986, Organizations!C970:C1994, Organizations!B970:B1994, "", 0)</f>
        <v>0</v>
      </c>
    </row>
    <row r="985" spans="21:21" s="55" customFormat="1" ht="21.2" customHeight="1">
      <c r="U985" s="55">
        <f>_xlfn.XLOOKUP(M987, Organizations!C971:C1995, Organizations!B971:B1995, "", 0)</f>
        <v>0</v>
      </c>
    </row>
    <row r="986" spans="21:21" s="55" customFormat="1" ht="21.2" customHeight="1">
      <c r="U986" s="55">
        <f>_xlfn.XLOOKUP(M988, Organizations!C972:C1996, Organizations!B972:B1996, "", 0)</f>
        <v>0</v>
      </c>
    </row>
    <row r="987" spans="21:21" s="55" customFormat="1" ht="21.2" customHeight="1">
      <c r="U987" s="55">
        <f>_xlfn.XLOOKUP(M989, Organizations!C973:C1997, Organizations!B973:B1997, "", 0)</f>
        <v>0</v>
      </c>
    </row>
    <row r="988" spans="21:21" s="55" customFormat="1" ht="21.2" customHeight="1">
      <c r="U988" s="55">
        <f>_xlfn.XLOOKUP(M990, Organizations!C973:C1998, Organizations!B973:B1998, "", 0)</f>
        <v>0</v>
      </c>
    </row>
    <row r="989" spans="21:21" s="55" customFormat="1" ht="21.2" customHeight="1">
      <c r="U989" s="55">
        <f>_xlfn.XLOOKUP(M991, Organizations!C974:C1999, Organizations!B974:B1999, "", 0)</f>
        <v>0</v>
      </c>
    </row>
    <row r="990" spans="21:21" s="55" customFormat="1" ht="21.2" customHeight="1">
      <c r="U990" s="55">
        <f>_xlfn.XLOOKUP(M992, Organizations!C975:C2000, Organizations!B975:B2000, "", 0)</f>
        <v>0</v>
      </c>
    </row>
    <row r="991" spans="21:21" s="55" customFormat="1" ht="21.2" customHeight="1">
      <c r="U991" s="55">
        <f>_xlfn.XLOOKUP(M993, Organizations!C976:C2001, Organizations!B976:B2001, "", 0)</f>
        <v>0</v>
      </c>
    </row>
    <row r="992" spans="21:21" s="55" customFormat="1" ht="21.2" customHeight="1">
      <c r="U992" s="55">
        <f>_xlfn.XLOOKUP(M994, Organizations!C977:C2002, Organizations!B977:B2002, "", 0)</f>
        <v>0</v>
      </c>
    </row>
    <row r="993" spans="21:21" s="55" customFormat="1" ht="21.2" customHeight="1">
      <c r="U993" s="55">
        <f>_xlfn.XLOOKUP(M995, Organizations!C978:C2003, Organizations!B978:B2003, "", 0)</f>
        <v>0</v>
      </c>
    </row>
    <row r="994" spans="21:21" s="55" customFormat="1" ht="21.2" customHeight="1">
      <c r="U994" s="55">
        <f>_xlfn.XLOOKUP(M996, Organizations!C979:C2004, Organizations!B979:B2004, "", 0)</f>
        <v>0</v>
      </c>
    </row>
    <row r="995" spans="21:21" s="55" customFormat="1" ht="21.2" customHeight="1">
      <c r="U995" s="55">
        <f>_xlfn.XLOOKUP(M997, Organizations!C980:C2005, Organizations!B980:B2005, "", 0)</f>
        <v>0</v>
      </c>
    </row>
    <row r="996" spans="21:21" s="55" customFormat="1" ht="21.2" customHeight="1">
      <c r="U996" s="55">
        <f>_xlfn.XLOOKUP(M998, Organizations!C981:C2006, Organizations!B981:B2006, "", 0)</f>
        <v>0</v>
      </c>
    </row>
    <row r="997" spans="21:21" s="55" customFormat="1" ht="21.2" customHeight="1">
      <c r="U997" s="55">
        <f>_xlfn.XLOOKUP(M999, Organizations!C982:C2007, Organizations!B982:B2007, "", 0)</f>
        <v>0</v>
      </c>
    </row>
    <row r="998" spans="21:21" s="55" customFormat="1" ht="21.2" customHeight="1">
      <c r="U998" s="55">
        <f>_xlfn.XLOOKUP(M1000, Organizations!C983:C2008, Organizations!B983:B2008, "", 0)</f>
        <v>0</v>
      </c>
    </row>
    <row r="999" spans="21:21" s="55" customFormat="1" ht="21.2" customHeight="1">
      <c r="U999" s="55">
        <f>_xlfn.XLOOKUP(M1001, Organizations!C984:C2009, Organizations!B984:B2009, "", 0)</f>
        <v>0</v>
      </c>
    </row>
    <row r="1000" spans="21:21" s="55" customFormat="1" ht="21.2" customHeight="1">
      <c r="U1000" s="55">
        <f>_xlfn.XLOOKUP(M1002, Organizations!C985:C2010, Organizations!B985:B2010, "", 0)</f>
        <v>0</v>
      </c>
    </row>
    <row r="1001" spans="21:21" s="55" customFormat="1" ht="21.2" customHeight="1">
      <c r="U1001" s="55">
        <f>_xlfn.XLOOKUP(M1003, Organizations!C986:C2011, Organizations!B986:B2011, "", 0)</f>
        <v>0</v>
      </c>
    </row>
    <row r="1002" spans="21:21" s="55" customFormat="1" ht="21.2" customHeight="1">
      <c r="U1002" s="55">
        <f>_xlfn.XLOOKUP(M1004, Organizations!C987:C2012, Organizations!B987:B2012, "", 0)</f>
        <v>0</v>
      </c>
    </row>
    <row r="1003" spans="21:21" s="55" customFormat="1" ht="21.2" customHeight="1">
      <c r="U1003" s="55">
        <f>_xlfn.XLOOKUP(M1005, Organizations!C988:C2013, Organizations!B988:B2013, "", 0)</f>
        <v>0</v>
      </c>
    </row>
    <row r="1004" spans="21:21" s="55" customFormat="1" ht="21.2" customHeight="1">
      <c r="U1004" s="55">
        <f>_xlfn.XLOOKUP(M1006, Organizations!C989:C2014, Organizations!B989:B2014, "", 0)</f>
        <v>0</v>
      </c>
    </row>
    <row r="1005" spans="21:21" s="55" customFormat="1" ht="21.2" customHeight="1">
      <c r="U1005" s="55">
        <f>_xlfn.XLOOKUP(M1007, Organizations!C990:C2015, Organizations!B990:B2015, "", 0)</f>
        <v>0</v>
      </c>
    </row>
    <row r="1006" spans="21:21" s="55" customFormat="1" ht="21.2" customHeight="1">
      <c r="U1006" s="55">
        <f>_xlfn.XLOOKUP(M1008, Organizations!C991:C2016, Organizations!B991:B2016, "", 0)</f>
        <v>0</v>
      </c>
    </row>
    <row r="1007" spans="21:21" s="55" customFormat="1" ht="21.2" customHeight="1">
      <c r="U1007" s="55">
        <f>_xlfn.XLOOKUP(M1009, Organizations!C992:C2017, Organizations!B992:B2017, "", 0)</f>
        <v>0</v>
      </c>
    </row>
    <row r="1008" spans="21:21" s="55" customFormat="1" ht="21.2" customHeight="1">
      <c r="U1008" s="55">
        <f>_xlfn.XLOOKUP(M1010, Organizations!C993:C2018, Organizations!B993:B2018, "", 0)</f>
        <v>0</v>
      </c>
    </row>
    <row r="1009" spans="21:21" s="55" customFormat="1" ht="21.2" customHeight="1">
      <c r="U1009" s="55">
        <f>_xlfn.XLOOKUP(M1011, Organizations!C994:C2019, Organizations!B994:B2019, "", 0)</f>
        <v>0</v>
      </c>
    </row>
    <row r="1010" spans="21:21" s="55" customFormat="1" ht="21.2" customHeight="1">
      <c r="U1010" s="55">
        <f>_xlfn.XLOOKUP(M1012, Organizations!C995:C2020, Organizations!B995:B2020, "", 0)</f>
        <v>0</v>
      </c>
    </row>
    <row r="1011" spans="21:21" s="55" customFormat="1" ht="21.2" customHeight="1">
      <c r="U1011" s="55">
        <f>_xlfn.XLOOKUP(M1013, Organizations!C996:C2021, Organizations!B996:B2021, "", 0)</f>
        <v>0</v>
      </c>
    </row>
    <row r="1012" spans="21:21" s="55" customFormat="1" ht="21.2" customHeight="1">
      <c r="U1012" s="55">
        <f>_xlfn.XLOOKUP(M1014, Organizations!C997:C2022, Organizations!B997:B2022, "", 0)</f>
        <v>0</v>
      </c>
    </row>
    <row r="1013" spans="21:21" s="55" customFormat="1" ht="21.2" customHeight="1">
      <c r="U1013" s="55">
        <f>_xlfn.XLOOKUP(M1015, Organizations!C998:C2023, Organizations!B998:B2023, "", 0)</f>
        <v>0</v>
      </c>
    </row>
    <row r="1014" spans="21:21" s="55" customFormat="1" ht="21.2" customHeight="1">
      <c r="U1014" s="55">
        <f>_xlfn.XLOOKUP(M1016, Organizations!C999:C2024, Organizations!B999:B2024, "", 0)</f>
        <v>0</v>
      </c>
    </row>
    <row r="1015" spans="21:21" s="55" customFormat="1" ht="21.2" customHeight="1">
      <c r="U1015" s="55">
        <f>_xlfn.XLOOKUP(M1017, Organizations!C1000:C2025, Organizations!B1000:B2025, "", 0)</f>
        <v>0</v>
      </c>
    </row>
    <row r="1016" spans="21:21" s="55" customFormat="1" ht="21.2" customHeight="1">
      <c r="U1016" s="55">
        <f>_xlfn.XLOOKUP(M1018, Organizations!C1001:C2026, Organizations!B1001:B2026, "", 0)</f>
        <v>0</v>
      </c>
    </row>
    <row r="1017" spans="21:21" s="55" customFormat="1" ht="21.2" customHeight="1">
      <c r="U1017" s="55">
        <f>_xlfn.XLOOKUP(M1019, Organizations!C1002:C2027, Organizations!B1002:B2027, "", 0)</f>
        <v>0</v>
      </c>
    </row>
    <row r="1018" spans="21:21" s="55" customFormat="1" ht="21.2" customHeight="1">
      <c r="U1018" s="55">
        <f>_xlfn.XLOOKUP(M1020, Organizations!C1003:C2028, Organizations!B1003:B2028, "", 0)</f>
        <v>0</v>
      </c>
    </row>
    <row r="1019" spans="21:21" s="55" customFormat="1" ht="21.2" customHeight="1">
      <c r="U1019" s="55">
        <f>_xlfn.XLOOKUP(M1021, Organizations!C1004:C2029, Organizations!B1004:B2029, "", 0)</f>
        <v>0</v>
      </c>
    </row>
    <row r="1020" spans="21:21" s="55" customFormat="1" ht="21.2" customHeight="1">
      <c r="U1020" s="55">
        <f>_xlfn.XLOOKUP(M1022, Organizations!C1005:C2030, Organizations!B1005:B2030, "", 0)</f>
        <v>0</v>
      </c>
    </row>
    <row r="1021" spans="21:21" s="55" customFormat="1" ht="21.2" customHeight="1">
      <c r="U1021" s="55">
        <f>_xlfn.XLOOKUP(M1023, Organizations!C1006:C2031, Organizations!B1006:B2031, "", 0)</f>
        <v>0</v>
      </c>
    </row>
    <row r="1022" spans="21:21" s="55" customFormat="1" ht="21.2" customHeight="1">
      <c r="U1022" s="55">
        <f>_xlfn.XLOOKUP(M1024, Organizations!C1007:C2032, Organizations!B1007:B2032, "", 0)</f>
        <v>0</v>
      </c>
    </row>
    <row r="1023" spans="21:21" s="55" customFormat="1" ht="21.2" customHeight="1">
      <c r="U1023" s="55">
        <f>_xlfn.XLOOKUP(M1025, Organizations!C1008:C2033, Organizations!B1008:B2033, "", 0)</f>
        <v>0</v>
      </c>
    </row>
    <row r="1024" spans="21:21" s="55" customFormat="1" ht="21.2" customHeight="1">
      <c r="U1024" s="55">
        <f>_xlfn.XLOOKUP(M1026, Organizations!C1009:C2034, Organizations!B1009:B2034, "", 0)</f>
        <v>0</v>
      </c>
    </row>
    <row r="1025" spans="21:21" s="55" customFormat="1" ht="21.2" customHeight="1">
      <c r="U1025" s="55">
        <f>_xlfn.XLOOKUP(M1027, Organizations!C1010:C2035, Organizations!B1010:B2035, "", 0)</f>
        <v>0</v>
      </c>
    </row>
    <row r="1026" spans="21:21" s="55" customFormat="1" ht="21.2" customHeight="1">
      <c r="U1026" s="55">
        <f>_xlfn.XLOOKUP(M1028, Organizations!C1011:C2036, Organizations!B1011:B2036, "", 0)</f>
        <v>0</v>
      </c>
    </row>
    <row r="1027" spans="21:21" s="55" customFormat="1" ht="21.2" customHeight="1">
      <c r="U1027" s="55">
        <f>_xlfn.XLOOKUP(M1029, Organizations!C1011:C2037, Organizations!B1011:B2037, "", 0)</f>
        <v>0</v>
      </c>
    </row>
    <row r="1028" spans="21:21" s="55" customFormat="1" ht="21.2" customHeight="1">
      <c r="U1028" s="55">
        <f>_xlfn.XLOOKUP(M1030, Organizations!C1012:C2038, Organizations!B1012:B2038, "", 0)</f>
        <v>0</v>
      </c>
    </row>
    <row r="1029" spans="21:21" s="55" customFormat="1" ht="21.2" customHeight="1">
      <c r="U1029" s="55">
        <f>_xlfn.XLOOKUP(M1031, Organizations!C1013:C2039, Organizations!B1013:B2039, "", 0)</f>
        <v>0</v>
      </c>
    </row>
    <row r="1030" spans="21:21" s="55" customFormat="1" ht="21.2" customHeight="1">
      <c r="U1030" s="55">
        <f>_xlfn.XLOOKUP(M1032, Organizations!C1014:C2040, Organizations!B1014:B2040, "", 0)</f>
        <v>0</v>
      </c>
    </row>
    <row r="1031" spans="21:21" s="55" customFormat="1" ht="21.2" customHeight="1">
      <c r="U1031" s="55">
        <f>_xlfn.XLOOKUP(M1033, Organizations!C1015:C2041, Organizations!B1015:B2041, "", 0)</f>
        <v>0</v>
      </c>
    </row>
    <row r="1032" spans="21:21" s="55" customFormat="1" ht="21.2" customHeight="1">
      <c r="U1032" s="55">
        <f>_xlfn.XLOOKUP(M1034, Organizations!C1016:C2042, Organizations!B1016:B2042, "", 0)</f>
        <v>0</v>
      </c>
    </row>
    <row r="1033" spans="21:21" s="55" customFormat="1" ht="21.2" customHeight="1">
      <c r="U1033" s="55">
        <f>_xlfn.XLOOKUP(M1035, Organizations!C1017:C2043, Organizations!B1017:B2043, "", 0)</f>
        <v>0</v>
      </c>
    </row>
    <row r="1034" spans="21:21" s="55" customFormat="1" ht="21.2" customHeight="1">
      <c r="U1034" s="55">
        <f>_xlfn.XLOOKUP(M1036, Organizations!C1018:C2044, Organizations!B1018:B2044, "", 0)</f>
        <v>0</v>
      </c>
    </row>
    <row r="1035" spans="21:21" s="55" customFormat="1" ht="21.2" customHeight="1">
      <c r="U1035" s="55">
        <f>_xlfn.XLOOKUP(M1037, Organizations!C1018:C2045, Organizations!B1018:B2045, "", 0)</f>
        <v>0</v>
      </c>
    </row>
    <row r="1036" spans="21:21" s="55" customFormat="1" ht="21.2" customHeight="1">
      <c r="U1036" s="55">
        <f>_xlfn.XLOOKUP(M1038, Organizations!C1019:C2046, Organizations!B1019:B2046, "", 0)</f>
        <v>0</v>
      </c>
    </row>
    <row r="1037" spans="21:21" s="55" customFormat="1" ht="21.2" customHeight="1">
      <c r="U1037" s="55">
        <f>_xlfn.XLOOKUP(M1039, Organizations!C1020:C2047, Organizations!B1020:B2047, "", 0)</f>
        <v>0</v>
      </c>
    </row>
    <row r="1038" spans="21:21" s="55" customFormat="1" ht="21.2" customHeight="1">
      <c r="U1038" s="55">
        <f>_xlfn.XLOOKUP(M1040, Organizations!C1021:C2048, Organizations!B1021:B2048, "", 0)</f>
        <v>0</v>
      </c>
    </row>
    <row r="1039" spans="21:21" s="55" customFormat="1" ht="21.2" customHeight="1">
      <c r="U1039" s="55">
        <f>_xlfn.XLOOKUP(M1041, Organizations!C1022:C2049, Organizations!B1022:B2049, "", 0)</f>
        <v>0</v>
      </c>
    </row>
    <row r="1040" spans="21:21" s="55" customFormat="1" ht="21.2" customHeight="1">
      <c r="U1040" s="55">
        <f>_xlfn.XLOOKUP(M1042, Organizations!C1023:C2050, Organizations!B1023:B2050, "", 0)</f>
        <v>0</v>
      </c>
    </row>
    <row r="1041" spans="21:21" s="55" customFormat="1" ht="21.2" customHeight="1">
      <c r="U1041" s="55">
        <f>_xlfn.XLOOKUP(M1043, Organizations!C1024:C2051, Organizations!B1024:B2051, "", 0)</f>
        <v>0</v>
      </c>
    </row>
    <row r="1042" spans="21:21" s="55" customFormat="1" ht="21.2" customHeight="1">
      <c r="U1042" s="55">
        <f>_xlfn.XLOOKUP(M1044, Organizations!C1025:C2052, Organizations!B1025:B2052, "", 0)</f>
        <v>0</v>
      </c>
    </row>
    <row r="1043" spans="21:21" s="55" customFormat="1" ht="21.2" customHeight="1">
      <c r="U1043" s="55">
        <f>_xlfn.XLOOKUP(M1045, Organizations!C1026:C2053, Organizations!B1026:B2053, "", 0)</f>
        <v>0</v>
      </c>
    </row>
    <row r="1044" spans="21:21" s="55" customFormat="1" ht="21.2" customHeight="1">
      <c r="U1044" s="55">
        <f>_xlfn.XLOOKUP(M1046, Organizations!C1026:C2054, Organizations!B1026:B2054, "", 0)</f>
        <v>0</v>
      </c>
    </row>
    <row r="1045" spans="21:21" s="55" customFormat="1" ht="21.2" customHeight="1">
      <c r="U1045" s="55">
        <f>_xlfn.XLOOKUP(M1047, Organizations!C1026:C2055, Organizations!B1026:B2055, "", 0)</f>
        <v>0</v>
      </c>
    </row>
    <row r="1046" spans="21:21" s="55" customFormat="1" ht="21.2" customHeight="1">
      <c r="U1046" s="55">
        <f>_xlfn.XLOOKUP(M1048, Organizations!C1027:C2056, Organizations!B1027:B2056, "", 0)</f>
        <v>0</v>
      </c>
    </row>
    <row r="1047" spans="21:21" s="55" customFormat="1" ht="21.2" customHeight="1">
      <c r="U1047" s="55">
        <f>_xlfn.XLOOKUP(M1049, Organizations!C1028:C2057, Organizations!B1028:B2057, "", 0)</f>
        <v>0</v>
      </c>
    </row>
    <row r="1048" spans="21:21" s="55" customFormat="1" ht="21.2" customHeight="1">
      <c r="U1048" s="55">
        <f>_xlfn.XLOOKUP(M1050, Organizations!C1029:C2058, Organizations!B1029:B2058, "", 0)</f>
        <v>0</v>
      </c>
    </row>
    <row r="1049" spans="21:21" s="55" customFormat="1" ht="21.2" customHeight="1">
      <c r="U1049" s="55">
        <f>_xlfn.XLOOKUP(M1051, Organizations!C1030:C2059, Organizations!B1030:B2059, "", 0)</f>
        <v>0</v>
      </c>
    </row>
    <row r="1050" spans="21:21" s="55" customFormat="1" ht="21.2" customHeight="1">
      <c r="U1050" s="55">
        <f>_xlfn.XLOOKUP(M1052, Organizations!C1031:C2060, Organizations!B1031:B2060, "", 0)</f>
        <v>0</v>
      </c>
    </row>
    <row r="1051" spans="21:21" s="55" customFormat="1" ht="21.2" customHeight="1">
      <c r="U1051" s="55">
        <f>_xlfn.XLOOKUP(M1053, Organizations!C1032:C2061, Organizations!B1032:B2061, "", 0)</f>
        <v>0</v>
      </c>
    </row>
    <row r="1052" spans="21:21" s="55" customFormat="1" ht="21.2" customHeight="1">
      <c r="U1052" s="55">
        <f>_xlfn.XLOOKUP(M1054, Organizations!C1033:C2062, Organizations!B1033:B2062, "", 0)</f>
        <v>0</v>
      </c>
    </row>
    <row r="1053" spans="21:21" s="55" customFormat="1" ht="21.2" customHeight="1">
      <c r="U1053" s="55">
        <f>_xlfn.XLOOKUP(M1055, Organizations!C1034:C2063, Organizations!B1034:B2063, "", 0)</f>
        <v>0</v>
      </c>
    </row>
    <row r="1054" spans="21:21" s="55" customFormat="1" ht="21.2" customHeight="1">
      <c r="U1054" s="55">
        <f>_xlfn.XLOOKUP(M1056, Organizations!C1035:C2064, Organizations!B1035:B2064, "", 0)</f>
        <v>0</v>
      </c>
    </row>
    <row r="1055" spans="21:21" s="55" customFormat="1" ht="21.2" customHeight="1">
      <c r="U1055" s="55">
        <f>_xlfn.XLOOKUP(M1057, Organizations!C1036:C2065, Organizations!B1036:B2065, "", 0)</f>
        <v>0</v>
      </c>
    </row>
    <row r="1056" spans="21:21" s="55" customFormat="1" ht="21.2" customHeight="1">
      <c r="U1056" s="55">
        <f>_xlfn.XLOOKUP(M1058, Organizations!C1037:C2066, Organizations!B1037:B2066, "", 0)</f>
        <v>0</v>
      </c>
    </row>
    <row r="1057" spans="21:21" s="55" customFormat="1" ht="21.2" customHeight="1">
      <c r="U1057" s="55">
        <f>_xlfn.XLOOKUP(M1059, Organizations!C1038:C2067, Organizations!B1038:B2067, "", 0)</f>
        <v>0</v>
      </c>
    </row>
    <row r="1058" spans="21:21" s="55" customFormat="1" ht="21.2" customHeight="1">
      <c r="U1058" s="55">
        <f>_xlfn.XLOOKUP(M1060, Organizations!C1039:C2068, Organizations!B1039:B2068, "", 0)</f>
        <v>0</v>
      </c>
    </row>
    <row r="1059" spans="21:21" s="55" customFormat="1" ht="21.2" customHeight="1">
      <c r="U1059" s="55">
        <f>_xlfn.XLOOKUP(M1061, Organizations!C1040:C2069, Organizations!B1040:B2069, "", 0)</f>
        <v>0</v>
      </c>
    </row>
    <row r="1060" spans="21:21" s="55" customFormat="1" ht="21.2" customHeight="1">
      <c r="U1060" s="55">
        <f>_xlfn.XLOOKUP(M1062, Organizations!C1041:C2070, Organizations!B1041:B2070, "", 0)</f>
        <v>0</v>
      </c>
    </row>
    <row r="1061" spans="21:21" s="55" customFormat="1" ht="21.2" customHeight="1">
      <c r="U1061" s="55">
        <f>_xlfn.XLOOKUP(M1063, Organizations!C1042:C2071, Organizations!B1042:B2071, "", 0)</f>
        <v>0</v>
      </c>
    </row>
    <row r="1062" spans="21:21" s="55" customFormat="1" ht="21.2" customHeight="1">
      <c r="U1062" s="55">
        <f>_xlfn.XLOOKUP(M1064, Organizations!C1043:C2072, Organizations!B1043:B2072, "", 0)</f>
        <v>0</v>
      </c>
    </row>
    <row r="1063" spans="21:21" s="55" customFormat="1" ht="21.2" customHeight="1">
      <c r="U1063" s="55">
        <f>_xlfn.XLOOKUP(M1065, Organizations!C1044:C2073, Organizations!B1044:B2073, "", 0)</f>
        <v>0</v>
      </c>
    </row>
    <row r="1064" spans="21:21" s="55" customFormat="1" ht="21.2" customHeight="1">
      <c r="U1064" s="55">
        <f>_xlfn.XLOOKUP(M1066, Organizations!C1045:C2074, Organizations!B1045:B2074, "", 0)</f>
        <v>0</v>
      </c>
    </row>
    <row r="1065" spans="21:21" s="55" customFormat="1" ht="21.2" customHeight="1">
      <c r="U1065" s="55">
        <f>_xlfn.XLOOKUP(M1067, Organizations!C1046:C2075, Organizations!B1046:B2075, "", 0)</f>
        <v>0</v>
      </c>
    </row>
    <row r="1066" spans="21:21" s="55" customFormat="1" ht="21.2" customHeight="1">
      <c r="U1066" s="55">
        <f>_xlfn.XLOOKUP(M1068, Organizations!C1047:C2076, Organizations!B1047:B2076, "", 0)</f>
        <v>0</v>
      </c>
    </row>
    <row r="1067" spans="21:21" s="55" customFormat="1" ht="21.2" customHeight="1">
      <c r="U1067" s="55">
        <f>_xlfn.XLOOKUP(M1069, Organizations!C1048:C2077, Organizations!B1048:B2077, "", 0)</f>
        <v>0</v>
      </c>
    </row>
    <row r="1068" spans="21:21" s="55" customFormat="1" ht="21.2" customHeight="1">
      <c r="U1068" s="55">
        <f>_xlfn.XLOOKUP(M1070, Organizations!C1049:C2078, Organizations!B1049:B2078, "", 0)</f>
        <v>0</v>
      </c>
    </row>
    <row r="1069" spans="21:21" ht="21.2" customHeight="1">
      <c r="U1069" s="23">
        <f>_xlfn.XLOOKUP(M1071, Organizations!C1050:C2079, Organizations!B1050:B2079, "", 0)</f>
        <v>0</v>
      </c>
    </row>
    <row r="1070" spans="21:21" ht="21.2" customHeight="1">
      <c r="U1070" s="23">
        <f>_xlfn.XLOOKUP(M1072, Organizations!C1050:C2080, Organizations!B1050:B2080, "", 0)</f>
        <v>0</v>
      </c>
    </row>
    <row r="1071" spans="21:21" ht="21.2" customHeight="1">
      <c r="U1071" s="23">
        <f>_xlfn.XLOOKUP(M1073, Organizations!C1051:C2081, Organizations!B1051:B2081, "", 0)</f>
        <v>0</v>
      </c>
    </row>
    <row r="1072" spans="21:21" ht="21.2" customHeight="1">
      <c r="U1072" s="23">
        <f>_xlfn.XLOOKUP(M1074, Organizations!C1052:C2082, Organizations!B1052:B2082, "", 0)</f>
        <v>0</v>
      </c>
    </row>
  </sheetData>
  <sheetProtection selectLockedCells="1" sort="0" autoFilter="0"/>
  <autoFilter ref="A2:F2" xr:uid="{00000000-0001-0000-0300-000000000000}">
    <filterColumn colId="0" showButton="0"/>
    <filterColumn colId="1" showButton="0"/>
    <filterColumn colId="2" showButton="0"/>
    <filterColumn colId="3" showButton="0"/>
    <filterColumn colId="4" showButton="0"/>
  </autoFilter>
  <dataConsolidate/>
  <mergeCells count="2">
    <mergeCell ref="A2:F2"/>
    <mergeCell ref="L2:M2"/>
  </mergeCells>
  <phoneticPr fontId="23" type="noConversion"/>
  <conditionalFormatting sqref="A2 K2:L2 N2:S2">
    <cfRule type="expression" dxfId="13" priority="47">
      <formula>AND(ISEVEN(ROW($A2)), ROW($A2)&gt;4)</formula>
    </cfRule>
  </conditionalFormatting>
  <conditionalFormatting sqref="B1:S1 B3:S3 B1071:O1048576">
    <cfRule type="expression" dxfId="12" priority="22">
      <formula>AND(ISEVEN(ROW($B1)), ROW($B1)&gt;4)</formula>
    </cfRule>
  </conditionalFormatting>
  <conditionalFormatting sqref="C186:C190">
    <cfRule type="duplicateValues" dxfId="11" priority="8"/>
  </conditionalFormatting>
  <conditionalFormatting sqref="C226:C231">
    <cfRule type="duplicateValues" dxfId="10" priority="6"/>
  </conditionalFormatting>
  <conditionalFormatting sqref="P1069:S1048576">
    <cfRule type="expression" dxfId="9" priority="60">
      <formula>AND(ISEVEN(ROW($B1071)), ROW($B1071)&gt;4)</formula>
    </cfRule>
  </conditionalFormatting>
  <dataValidations xWindow="1406" yWindow="275" count="19">
    <dataValidation type="list" allowBlank="1" showErrorMessage="1" sqref="L1037:L1048576" xr:uid="{00000000-0002-0000-0300-000007000000}">
      <formula1>#REF!</formula1>
    </dataValidation>
    <dataValidation allowBlank="1" sqref="A198 B5:B627" xr:uid="{927C40D8-DA52-4F7F-9FB2-11BC5CB5CDEC}"/>
    <dataValidation type="list" allowBlank="1" showInputMessage="1" showErrorMessage="1" promptTitle="Select an Operator" prompt="Select the Operator that is giving the Opportunity._x000a__x000a_Note: Cell will turn red if text is entered that is not in the dropdown list." sqref="C192:C225 C5:C185 C232:C426 C503:C627" xr:uid="{6E06313B-8094-495C-9E8E-DDFC581EDB08}">
      <formula1>OperatorList</formula1>
    </dataValidation>
    <dataValidation type="list" allowBlank="1" sqref="C192:C225 C5:C185 C232:C426 C503:C627" xr:uid="{158C1F4B-B3B8-42C0-A6B3-F856BDDB2D74}">
      <formula1>OperatorList</formula1>
    </dataValidation>
    <dataValidation allowBlank="1" showErrorMessage="1" error="Not an Option" sqref="C186:C190 C226:C231" xr:uid="{75E22E1C-A548-4F6D-955D-222952E88616}"/>
    <dataValidation type="list" allowBlank="1" showInputMessage="1" showErrorMessage="1" sqref="C191" xr:uid="{541F6032-CED0-480F-BB15-AC9330AAD129}">
      <formula1>OperatorList</formula1>
    </dataValidation>
    <dataValidation type="list" allowBlank="1" showInputMessage="1" showErrorMessage="1" promptTitle="Select Operator" prompt="Please select the associated operator from the dropdown list._x000a__x000a_If the operator is not available,  update the &quot;Operators&quot; list on the &quot;Operators&quot; sheet._x000a_" sqref="C226:C231" xr:uid="{5D84DF98-000C-4657-A360-AE9F35B13681}">
      <formula1>OperatorList</formula1>
    </dataValidation>
    <dataValidation type="list" allowBlank="1" showInputMessage="1" showErrorMessage="1" sqref="L316 K695:K773 K5:K692" xr:uid="{49A47DAB-1C62-428C-83D6-E78A56709DBE}">
      <formula1>INDIRECT("ProductTable[#Headers]")</formula1>
    </dataValidation>
    <dataValidation type="list" allowBlank="1" showInputMessage="1" showErrorMessage="1" sqref="L5:L315 L695:L773 L317:L627" xr:uid="{AEB6770E-62DD-4E97-9D35-A7833D343318}">
      <formula1>INDIRECT("ProductTable[" &amp; K5 &amp; "]")</formula1>
    </dataValidation>
    <dataValidation allowBlank="1" showDropDown="1" sqref="I5:I627" xr:uid="{00000000-0002-0000-0300-000000000000}"/>
    <dataValidation type="list" allowBlank="1" showInputMessage="1" showErrorMessage="1" promptTitle="Select Loss Reason" prompt="If applicable, select the reason why this opportunity was lost._x000a_If no loss reason applies, leave this field blank._x000a__x000a_Note: Cell will turn red if text is entered that is not in the dropdown list." sqref="P5:P627" xr:uid="{5D0F8EC4-3FAC-45F0-8833-692948C5AB7D}">
      <formula1>LossList</formula1>
    </dataValidation>
    <dataValidation type="list" allowBlank="1" showInputMessage="1" showErrorMessage="1" promptTitle="Select Deal Owner (Acct Manager)" prompt="Select the Account Manager in charge of the Opportunity. _x000a__x000a_Note: Cell will turn red if text is entered that is not in the dropdown list." sqref="N695:N773 N5:N627" xr:uid="{C28FC2B4-5B9C-4D5F-B6F1-F6C1C882A872}">
      <formula1>AcctManagerList</formula1>
    </dataValidation>
    <dataValidation type="list" allowBlank="1" showInputMessage="1" showErrorMessage="1" promptTitle="Select Opportunity Source" prompt="Please select the source of the opportunity from the dropdown list._x000a_If the source is missing, update the &quot;Dropdowns&quot; sheet._x000a__x000a_Note: Cell will turn red if text is entered that is not in the dropdown list._x000a_" sqref="O5:O627" xr:uid="{94C4732E-F24C-443B-B308-97D1DFA203E7}">
      <formula1>SourceList</formula1>
    </dataValidation>
    <dataValidation type="list" allowBlank="1" showInputMessage="1" showErrorMessage="1" promptTitle="Select Opportunity Stage" prompt="Select the current stage of the opportunity from the dropdown._x000a_Ensure that the stage accurately reflects the opportunity's progress._x000a__x000a_Note: Cell will turn red if text is entered that is not in the dropdown list._x000a_" sqref="I5:I627" xr:uid="{4210DB42-C7B2-422A-B12D-9CD2CC6D87AC}">
      <formula1>StageList</formula1>
    </dataValidation>
    <dataValidation type="list" allowBlank="1" showInputMessage="1" showErrorMessage="1" promptTitle="Select Opportunity Status" prompt="Choose the status of the opportunity (e.g., Open, Closed) from the dropdown._x000a_Maintain consistent data for accurate tracking._x000a__x000a_Note: Cell will turn red if text is entered that is not in the dropdown list." sqref="G695:G773 G5:G627" xr:uid="{D6EEF6E7-2D70-4ED3-BF93-20C2108AF351}">
      <formula1>StatusList</formula1>
    </dataValidation>
    <dataValidation allowBlank="1" showInputMessage="1" showErrorMessage="1" promptTitle="Select Opportunity Stage" prompt="Select the current stage of the opportunity from the dropdown._x000a_Ensure that the stage accurately reflects the opportunity's progress._x000a__x000a_Note: Cell will turn red if text is entered that is not in the dropdown list._x000a_" sqref="J5:J627" xr:uid="{7914C953-E1EB-4E44-8C56-BA97A424C526}"/>
    <dataValidation type="list" allowBlank="1" showInputMessage="1" showErrorMessage="1" sqref="H695:H773 H5:H627" xr:uid="{1D64D5F5-4DEE-492D-AEA4-58110724C623}">
      <formula1>StageList</formula1>
    </dataValidation>
    <dataValidation type="list" allowBlank="1" showInputMessage="1" showErrorMessage="1" promptTitle="Select Opportunity Stage" prompt="Select the current stage of the opportunity from the dropdown._x000a_Ensure that the stage accurately reflects the opportunity's progress._x000a__x000a_Note: Cell will turn red if text is entered that is not in the dropdown list._x000a_" sqref="L695:L773 L5:L627" xr:uid="{BAFD7FBD-EC7C-48F9-898E-FE555DB8E40F}">
      <formula1>INDIRECT("ProductTable[" &amp; I8 &amp; "]")</formula1>
    </dataValidation>
    <dataValidation type="list" allowBlank="1" showInputMessage="1" showErrorMessage="1" promptTitle="Select Opportunity Source" prompt="Please select the source of the opportunity from the dropdown list._x000a__x000a_If the source is missing, update the &quot;Dropdowns&quot; sheet._x000a_" sqref="L693:L694 L774:L1036" xr:uid="{C7D38B99-5E3C-4BA2-AF39-7018316396CB}">
      <formula1>SourceList</formula1>
    </dataValidation>
  </dataValidations>
  <printOptions horizontalCentered="1" gridLines="1"/>
  <pageMargins left="0.25" right="0.25" top="0.25" bottom="0.75" header="0" footer="0"/>
  <pageSetup paperSize="5" scale="50" pageOrder="overThenDown" orientation="landscape" cellComments="atEnd" r:id="rId1"/>
  <legacyDrawing r:id="rId2"/>
  <tableParts count="1">
    <tablePart r:id="rId3"/>
  </tableParts>
  <extLst>
    <ext xmlns:x14="http://schemas.microsoft.com/office/spreadsheetml/2009/9/main" uri="{CCE6A557-97BC-4b89-ADB6-D9C93CAAB3DF}">
      <x14:dataValidations xmlns:xm="http://schemas.microsoft.com/office/excel/2006/main" xWindow="1406" yWindow="275" count="6">
        <x14:dataValidation type="list" allowBlank="1" showErrorMessage="1" error="Not an Option" xr:uid="{00000000-0002-0000-0300-000003000000}">
          <x14:formula1>
            <xm:f>Dropdowns!$I$5:$I$946</xm:f>
          </x14:formula1>
          <xm:sqref>Q992:Q1048576 O693:P1048576</xm:sqref>
        </x14:dataValidation>
        <x14:dataValidation type="list" allowBlank="1" showErrorMessage="1" error="Not an Option" xr:uid="{00000000-0002-0000-0300-000002000000}">
          <x14:formula1>
            <xm:f>Dropdowns!$E$5:$E$946</xm:f>
          </x14:formula1>
          <xm:sqref>K693:K694 K774:K1048576</xm:sqref>
        </x14:dataValidation>
        <x14:dataValidation type="list" allowBlank="1" showErrorMessage="1" error="Not an Option" xr:uid="{00000000-0002-0000-0300-000005000000}">
          <x14:formula1>
            <xm:f>Dropdowns!$F$5:$F$946</xm:f>
          </x14:formula1>
          <xm:sqref>N693:N694 N774:N1048576</xm:sqref>
        </x14:dataValidation>
        <x14:dataValidation type="list" allowBlank="1" xr:uid="{00000000-0002-0000-0300-000006000000}">
          <x14:formula1>
            <xm:f>Dropdowns!$B$5:$B$946</xm:f>
          </x14:formula1>
          <xm:sqref>B693:B1048576</xm:sqref>
        </x14:dataValidation>
        <x14:dataValidation type="list" allowBlank="1" showErrorMessage="1" error="Not an Option" xr:uid="{00000000-0002-0000-0300-000004000000}">
          <x14:formula1>
            <xm:f>Dropdowns!$K$5:$K$946</xm:f>
          </x14:formula1>
          <xm:sqref>M693:M1048576</xm:sqref>
        </x14:dataValidation>
        <x14:dataValidation type="list" allowBlank="1" showErrorMessage="1" error="Not an Option" xr:uid="{AAAB286F-AD2D-43B6-BD0D-54960AD7008E}">
          <x14:formula1>
            <xm:f>Dropdowns!$M$5:$M$1048576</xm:f>
          </x14:formula1>
          <xm:sqref>Q693:Q991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94D63-CCBB-49C6-935E-FA8E955D014B}">
  <sheetPr codeName="Sheet10">
    <tabColor theme="9"/>
    <outlinePr summaryBelow="0" summaryRight="0"/>
    <pageSetUpPr fitToPage="1"/>
  </sheetPr>
  <dimension ref="A1:N3474"/>
  <sheetViews>
    <sheetView showGridLines="0" zoomScale="70" zoomScaleNormal="70" zoomScaleSheetLayoutView="100" workbookViewId="0">
      <selection activeCell="F685" sqref="F685"/>
    </sheetView>
  </sheetViews>
  <sheetFormatPr defaultColWidth="14.42578125" defaultRowHeight="21.2" customHeight="1"/>
  <cols>
    <col min="1" max="1" width="4.42578125" style="23" customWidth="1"/>
    <col min="2" max="2" width="37.7109375" style="55" bestFit="1" customWidth="1"/>
    <col min="3" max="3" width="20" style="55" customWidth="1"/>
    <col min="4" max="4" width="13.5703125" customWidth="1"/>
    <col min="5" max="5" width="23.140625" style="55" customWidth="1"/>
    <col min="6" max="6" width="43.42578125" style="55" bestFit="1" customWidth="1"/>
    <col min="7" max="7" width="14.5703125" style="59" customWidth="1"/>
    <col min="8" max="8" width="67.42578125" style="55" customWidth="1"/>
    <col min="9" max="9" width="18.140625" style="55" bestFit="1" customWidth="1"/>
    <col min="10" max="10" width="23.140625" style="55" customWidth="1"/>
    <col min="11" max="11" width="126.85546875" style="55" bestFit="1" customWidth="1"/>
    <col min="12" max="12" width="29.5703125" style="55" bestFit="1" customWidth="1"/>
    <col min="13" max="13" width="14.42578125" style="55" customWidth="1"/>
    <col min="14" max="16384" width="14.42578125" style="55"/>
  </cols>
  <sheetData>
    <row r="1" spans="1:14" s="23" customFormat="1" ht="15.75" customHeight="1">
      <c r="A1" s="15"/>
      <c r="B1" s="24"/>
      <c r="C1" s="42"/>
      <c r="D1" s="303"/>
      <c r="E1" s="17"/>
      <c r="F1" s="17"/>
      <c r="G1" s="17"/>
      <c r="H1" s="17"/>
    </row>
    <row r="2" spans="1:14" s="23" customFormat="1" ht="45" customHeight="1">
      <c r="A2" s="15"/>
      <c r="B2" s="24" t="s">
        <v>4239</v>
      </c>
      <c r="C2" s="185"/>
      <c r="D2" s="3"/>
      <c r="E2" s="517"/>
      <c r="F2" s="517"/>
      <c r="G2" s="517"/>
      <c r="H2" s="517"/>
    </row>
    <row r="3" spans="1:14" s="23" customFormat="1" ht="12.75">
      <c r="A3" s="15"/>
      <c r="B3" s="28"/>
      <c r="C3" s="28"/>
      <c r="D3" s="304"/>
      <c r="E3" s="28"/>
      <c r="F3" s="28"/>
      <c r="G3" s="28"/>
      <c r="H3" s="28"/>
    </row>
    <row r="4" spans="1:14" s="58" customFormat="1" ht="60" customHeight="1">
      <c r="A4" s="56"/>
      <c r="B4" s="30" t="s">
        <v>4240</v>
      </c>
      <c r="C4" s="30" t="s">
        <v>101</v>
      </c>
      <c r="D4" s="305" t="s">
        <v>93</v>
      </c>
      <c r="E4" s="46" t="s">
        <v>4241</v>
      </c>
      <c r="F4" s="46" t="s">
        <v>4242</v>
      </c>
      <c r="G4" s="30" t="s">
        <v>4243</v>
      </c>
      <c r="H4" s="57" t="s">
        <v>4244</v>
      </c>
      <c r="I4" s="30" t="s">
        <v>4245</v>
      </c>
      <c r="J4" s="30" t="s">
        <v>95</v>
      </c>
      <c r="K4" s="175" t="s">
        <v>129</v>
      </c>
      <c r="L4" s="56"/>
      <c r="M4" s="179"/>
    </row>
    <row r="5" spans="1:14" s="23" customFormat="1" ht="30.2" hidden="1" customHeight="1">
      <c r="A5" s="15"/>
      <c r="B5" s="60" t="str">
        <f>IF(F5="", "NO PRIORITY", _xlfn.XLOOKUP(F5, Organizations!C:C, Organizations!B:B, "NO ORG NAME"))</f>
        <v>A</v>
      </c>
      <c r="C5" s="291">
        <v>45576</v>
      </c>
      <c r="D5" s="306">
        <f t="shared" ref="D5:D68" si="0">IF(ISBLANK(C5),"",C5-WEEKDAY(C5)+2)</f>
        <v>45572</v>
      </c>
      <c r="E5" s="357" t="s">
        <v>99</v>
      </c>
      <c r="F5" s="490" t="s">
        <v>1691</v>
      </c>
      <c r="G5" s="358" t="s">
        <v>287</v>
      </c>
      <c r="H5" s="153" t="s">
        <v>3918</v>
      </c>
      <c r="I5" s="172" t="s">
        <v>3048</v>
      </c>
      <c r="J5" s="154" t="s">
        <v>3918</v>
      </c>
      <c r="K5" s="360" t="s">
        <v>4246</v>
      </c>
      <c r="L5" s="15"/>
    </row>
    <row r="6" spans="1:14" s="23" customFormat="1" ht="30.2" hidden="1" customHeight="1">
      <c r="A6" s="15"/>
      <c r="B6" s="60" t="str">
        <f>IF(F6="", "NO PRIORITY", _xlfn.XLOOKUP(F6, Organizations!C:C, Organizations!B:B, "NO ORG NAME"))</f>
        <v>B</v>
      </c>
      <c r="C6" s="291">
        <v>45597</v>
      </c>
      <c r="D6" s="306">
        <f t="shared" si="0"/>
        <v>45593</v>
      </c>
      <c r="E6" s="170" t="s">
        <v>3934</v>
      </c>
      <c r="F6" s="490" t="s">
        <v>676</v>
      </c>
      <c r="G6" s="155" t="s">
        <v>138</v>
      </c>
      <c r="H6" s="153" t="s">
        <v>4114</v>
      </c>
      <c r="I6" s="172"/>
      <c r="J6" s="155" t="s">
        <v>3912</v>
      </c>
      <c r="K6" s="176"/>
      <c r="L6" s="15"/>
    </row>
    <row r="7" spans="1:14" s="23" customFormat="1" ht="30.2" hidden="1" customHeight="1">
      <c r="A7" s="15"/>
      <c r="B7" s="60" t="str">
        <f>IF(F7="", "NO PRIORITY", _xlfn.XLOOKUP(F7, Organizations!C:C, Organizations!B:B, "NO ORG NAME"))</f>
        <v>A+</v>
      </c>
      <c r="C7" s="291">
        <v>45602</v>
      </c>
      <c r="D7" s="306">
        <f t="shared" si="0"/>
        <v>45600</v>
      </c>
      <c r="E7" s="171" t="s">
        <v>99</v>
      </c>
      <c r="F7" s="490" t="s">
        <v>1211</v>
      </c>
      <c r="G7" s="156" t="s">
        <v>141</v>
      </c>
      <c r="H7" s="153" t="s">
        <v>3918</v>
      </c>
      <c r="I7" s="172" t="s">
        <v>2700</v>
      </c>
      <c r="J7" s="155" t="s">
        <v>3918</v>
      </c>
      <c r="K7" s="177" t="s">
        <v>4081</v>
      </c>
      <c r="L7" s="15"/>
    </row>
    <row r="8" spans="1:14" s="23" customFormat="1" ht="30.2" hidden="1" customHeight="1">
      <c r="A8" s="15"/>
      <c r="B8" s="60" t="str">
        <f>IF(F8="", "NO PRIORITY", _xlfn.XLOOKUP(F8, Organizations!C:C, Organizations!B:B, "NO ORG NAME"))</f>
        <v>NO PRIORITY</v>
      </c>
      <c r="C8" s="291">
        <v>45611</v>
      </c>
      <c r="D8" s="306">
        <f t="shared" si="0"/>
        <v>45607</v>
      </c>
      <c r="E8" s="171" t="s">
        <v>99</v>
      </c>
      <c r="F8" s="490"/>
      <c r="G8" s="156" t="s">
        <v>141</v>
      </c>
      <c r="H8" s="153" t="s">
        <v>3918</v>
      </c>
      <c r="I8" s="172"/>
      <c r="J8" s="155" t="s">
        <v>3918</v>
      </c>
      <c r="K8" s="177"/>
    </row>
    <row r="9" spans="1:14" s="23" customFormat="1" ht="30.2" hidden="1" customHeight="1">
      <c r="A9" s="15"/>
      <c r="B9" s="60" t="str">
        <f>IF(F9="", "NO PRIORITY", _xlfn.XLOOKUP(F9, Organizations!C:C, Organizations!B:B, "NO ORG NAME"))</f>
        <v>D</v>
      </c>
      <c r="C9" s="291">
        <v>45611</v>
      </c>
      <c r="D9" s="306">
        <f t="shared" si="0"/>
        <v>45607</v>
      </c>
      <c r="E9" s="171" t="s">
        <v>99</v>
      </c>
      <c r="F9" s="490" t="s">
        <v>981</v>
      </c>
      <c r="G9" s="156" t="s">
        <v>141</v>
      </c>
      <c r="H9" s="153" t="s">
        <v>3918</v>
      </c>
      <c r="I9" s="172" t="s">
        <v>3062</v>
      </c>
      <c r="J9" s="155" t="s">
        <v>3918</v>
      </c>
      <c r="K9" s="178" t="s">
        <v>4029</v>
      </c>
    </row>
    <row r="10" spans="1:14" s="23" customFormat="1" ht="30.2" hidden="1" customHeight="1">
      <c r="A10" s="15"/>
      <c r="B10" s="60" t="str">
        <f>IF(F10="", "NO PRIORITY", _xlfn.XLOOKUP(F10, Organizations!C:C, Organizations!B:B, "NO ORG NAME"))</f>
        <v>A</v>
      </c>
      <c r="C10" s="291">
        <v>45609</v>
      </c>
      <c r="D10" s="306">
        <f t="shared" si="0"/>
        <v>45607</v>
      </c>
      <c r="E10" s="170" t="s">
        <v>3934</v>
      </c>
      <c r="F10" s="490" t="s">
        <v>1404</v>
      </c>
      <c r="G10" s="155" t="s">
        <v>138</v>
      </c>
      <c r="H10" s="153" t="s">
        <v>4114</v>
      </c>
      <c r="I10" s="172"/>
      <c r="J10" s="155" t="s">
        <v>3912</v>
      </c>
      <c r="K10" s="186"/>
    </row>
    <row r="11" spans="1:14" ht="39.200000000000003" hidden="1" customHeight="1">
      <c r="B11" s="60" t="str">
        <f>IF(F11="", "NO PRIORITY", _xlfn.XLOOKUP(F11, Organizations!C:C, Organizations!B:B, "NO ORG NAME"))</f>
        <v>NO ORG NAME</v>
      </c>
      <c r="C11" s="291">
        <v>45607</v>
      </c>
      <c r="D11" s="306">
        <f t="shared" si="0"/>
        <v>45607</v>
      </c>
      <c r="E11" s="170" t="s">
        <v>3934</v>
      </c>
      <c r="F11" s="490" t="s">
        <v>4109</v>
      </c>
      <c r="G11" s="155" t="s">
        <v>166</v>
      </c>
      <c r="H11" s="153" t="s">
        <v>4110</v>
      </c>
      <c r="I11" s="172"/>
      <c r="J11" s="155" t="s">
        <v>4111</v>
      </c>
      <c r="K11" s="176"/>
      <c r="M11" s="23"/>
      <c r="N11" s="23"/>
    </row>
    <row r="12" spans="1:14" ht="30.2" hidden="1" customHeight="1">
      <c r="B12" s="60" t="str">
        <f>IF(F12="", "NO PRIORITY", _xlfn.XLOOKUP(F12, Organizations!C:C, Organizations!B:B, "NO ORG NAME"))</f>
        <v>NO ORG NAME</v>
      </c>
      <c r="C12" s="291">
        <v>45607</v>
      </c>
      <c r="D12" s="306">
        <f t="shared" si="0"/>
        <v>45607</v>
      </c>
      <c r="E12" s="170" t="s">
        <v>3934</v>
      </c>
      <c r="F12" s="490" t="s">
        <v>4109</v>
      </c>
      <c r="G12" s="155" t="s">
        <v>138</v>
      </c>
      <c r="H12" s="153" t="s">
        <v>4110</v>
      </c>
      <c r="I12" s="172"/>
      <c r="J12" s="155" t="s">
        <v>4111</v>
      </c>
      <c r="K12" s="176" t="s">
        <v>4247</v>
      </c>
      <c r="M12" s="23"/>
      <c r="N12" s="23"/>
    </row>
    <row r="13" spans="1:14" ht="30.2" hidden="1" customHeight="1">
      <c r="B13" s="60" t="str">
        <f>IF(F13="", "NO PRIORITY", _xlfn.XLOOKUP(F13, Organizations!C:C, Organizations!B:B, "NO ORG NAME"))</f>
        <v>A</v>
      </c>
      <c r="C13" s="291">
        <v>45606</v>
      </c>
      <c r="D13" s="306">
        <f t="shared" si="0"/>
        <v>45607</v>
      </c>
      <c r="E13" s="170" t="s">
        <v>99</v>
      </c>
      <c r="F13" s="490" t="s">
        <v>1404</v>
      </c>
      <c r="G13" s="155" t="s">
        <v>138</v>
      </c>
      <c r="H13" s="153" t="s">
        <v>4114</v>
      </c>
      <c r="I13" s="172"/>
      <c r="J13" s="155" t="s">
        <v>3912</v>
      </c>
      <c r="K13" s="176"/>
      <c r="M13" s="23"/>
      <c r="N13" s="23"/>
    </row>
    <row r="14" spans="1:14" ht="30.2" hidden="1" customHeight="1">
      <c r="B14" s="60" t="str">
        <f>IF(F14="", "NO PRIORITY", _xlfn.XLOOKUP(F14, Organizations!C:C, Organizations!B:B, "NO ORG NAME"))</f>
        <v>A</v>
      </c>
      <c r="C14" s="291">
        <v>45619</v>
      </c>
      <c r="D14" s="306">
        <f t="shared" si="0"/>
        <v>45614</v>
      </c>
      <c r="E14" s="171" t="s">
        <v>99</v>
      </c>
      <c r="F14" s="490" t="s">
        <v>1404</v>
      </c>
      <c r="G14" s="156" t="s">
        <v>138</v>
      </c>
      <c r="H14" s="153" t="s">
        <v>4031</v>
      </c>
      <c r="I14" s="172" t="s">
        <v>2778</v>
      </c>
      <c r="J14" s="181" t="s">
        <v>3912</v>
      </c>
      <c r="K14" s="177"/>
      <c r="M14" s="23"/>
      <c r="N14" s="23"/>
    </row>
    <row r="15" spans="1:14" ht="30.2" hidden="1" customHeight="1">
      <c r="B15" s="60" t="str">
        <f>IF(F15="", "NO PRIORITY", _xlfn.XLOOKUP(F15, Organizations!C:C, Organizations!B:B, "NO ORG NAME"))</f>
        <v>A</v>
      </c>
      <c r="C15" s="291">
        <v>45625</v>
      </c>
      <c r="D15" s="306">
        <f t="shared" si="0"/>
        <v>45621</v>
      </c>
      <c r="E15" s="171" t="s">
        <v>99</v>
      </c>
      <c r="F15" s="490" t="s">
        <v>1404</v>
      </c>
      <c r="G15" s="156" t="s">
        <v>138</v>
      </c>
      <c r="H15" s="153" t="s">
        <v>4114</v>
      </c>
      <c r="I15" s="172"/>
      <c r="J15" s="181" t="s">
        <v>3912</v>
      </c>
      <c r="K15" s="177"/>
      <c r="M15" s="23"/>
      <c r="N15" s="23"/>
    </row>
    <row r="16" spans="1:14" ht="30.2" hidden="1" customHeight="1">
      <c r="B16" s="60" t="str">
        <f>IF(F16="", "NO PRIORITY", _xlfn.XLOOKUP(F16, Organizations!C:C, Organizations!B:B, "NO ORG NAME"))</f>
        <v>B</v>
      </c>
      <c r="C16" s="291">
        <v>45625</v>
      </c>
      <c r="D16" s="306">
        <f t="shared" si="0"/>
        <v>45621</v>
      </c>
      <c r="E16" s="171" t="s">
        <v>99</v>
      </c>
      <c r="F16" s="490" t="s">
        <v>1502</v>
      </c>
      <c r="G16" s="156" t="s">
        <v>141</v>
      </c>
      <c r="H16" s="153" t="s">
        <v>4128</v>
      </c>
      <c r="I16" s="172" t="s">
        <v>2819</v>
      </c>
      <c r="J16" s="181" t="s">
        <v>96</v>
      </c>
      <c r="K16" s="177" t="s">
        <v>4248</v>
      </c>
      <c r="M16" s="23"/>
      <c r="N16" s="23"/>
    </row>
    <row r="17" spans="2:14" ht="30.2" hidden="1" customHeight="1">
      <c r="B17" s="60" t="str">
        <f>IF(F17="", "NO PRIORITY", _xlfn.XLOOKUP(F17, Organizations!C:C, Organizations!B:B, "NO ORG NAME"))</f>
        <v>A</v>
      </c>
      <c r="C17" s="291">
        <v>45625</v>
      </c>
      <c r="D17" s="306">
        <f t="shared" si="0"/>
        <v>45621</v>
      </c>
      <c r="E17" s="171" t="s">
        <v>4249</v>
      </c>
      <c r="F17" s="490" t="s">
        <v>342</v>
      </c>
      <c r="G17" s="156" t="s">
        <v>141</v>
      </c>
      <c r="H17" s="153" t="s">
        <v>1717</v>
      </c>
      <c r="I17" s="172"/>
      <c r="J17" s="181" t="s">
        <v>96</v>
      </c>
      <c r="K17" s="177"/>
      <c r="M17" s="23"/>
      <c r="N17" s="23"/>
    </row>
    <row r="18" spans="2:14" ht="30.2" hidden="1" customHeight="1">
      <c r="B18" s="60" t="str">
        <f>IF(F18="", "NO PRIORITY", _xlfn.XLOOKUP(F18, Organizations!C:C, Organizations!B:B, "NO ORG NAME"))</f>
        <v>A</v>
      </c>
      <c r="C18" s="291">
        <v>45625</v>
      </c>
      <c r="D18" s="306">
        <f t="shared" si="0"/>
        <v>45621</v>
      </c>
      <c r="E18" s="171" t="s">
        <v>99</v>
      </c>
      <c r="F18" s="490" t="s">
        <v>1744</v>
      </c>
      <c r="G18" s="156" t="s">
        <v>141</v>
      </c>
      <c r="H18" s="153" t="s">
        <v>1744</v>
      </c>
      <c r="I18" s="172"/>
      <c r="J18" s="154" t="s">
        <v>3912</v>
      </c>
      <c r="K18" s="177" t="s">
        <v>4250</v>
      </c>
      <c r="M18" s="23"/>
      <c r="N18" s="23"/>
    </row>
    <row r="19" spans="2:14" ht="30.2" hidden="1" customHeight="1">
      <c r="B19" s="60" t="str">
        <f>IF(F19="", "NO PRIORITY", _xlfn.XLOOKUP(F19, Organizations!C:C, Organizations!B:B, "NO ORG NAME"))</f>
        <v>B</v>
      </c>
      <c r="C19" s="291">
        <v>45622</v>
      </c>
      <c r="D19" s="306">
        <f t="shared" si="0"/>
        <v>45621</v>
      </c>
      <c r="E19" s="171" t="s">
        <v>4249</v>
      </c>
      <c r="F19" s="490" t="s">
        <v>249</v>
      </c>
      <c r="G19" s="156" t="s">
        <v>138</v>
      </c>
      <c r="H19" s="153" t="s">
        <v>3908</v>
      </c>
      <c r="I19" s="172" t="s">
        <v>3009</v>
      </c>
      <c r="J19" s="355" t="s">
        <v>96</v>
      </c>
      <c r="K19" s="177" t="s">
        <v>4251</v>
      </c>
      <c r="M19" s="23"/>
      <c r="N19" s="23"/>
    </row>
    <row r="20" spans="2:14" ht="30.2" hidden="1" customHeight="1">
      <c r="B20" s="60" t="str">
        <f>IF(F20="", "NO PRIORITY", _xlfn.XLOOKUP(F20, Organizations!C:C, Organizations!B:B, "NO ORG NAME"))</f>
        <v>A</v>
      </c>
      <c r="C20" s="291">
        <v>45622</v>
      </c>
      <c r="D20" s="306">
        <f t="shared" si="0"/>
        <v>45621</v>
      </c>
      <c r="E20" s="171" t="s">
        <v>3934</v>
      </c>
      <c r="F20" s="490" t="s">
        <v>1679</v>
      </c>
      <c r="G20" s="156" t="s">
        <v>138</v>
      </c>
      <c r="H20" s="153" t="s">
        <v>3945</v>
      </c>
      <c r="I20" s="172"/>
      <c r="J20" s="355" t="s">
        <v>3915</v>
      </c>
      <c r="K20" s="177"/>
      <c r="M20" s="23"/>
      <c r="N20" s="23"/>
    </row>
    <row r="21" spans="2:14" ht="30.2" hidden="1" customHeight="1">
      <c r="B21" s="60" t="str">
        <f>IF(F21="", "NO PRIORITY", _xlfn.XLOOKUP(F21, Organizations!C:C, Organizations!B:B, "NO ORG NAME"))</f>
        <v>A</v>
      </c>
      <c r="C21" s="291">
        <v>45622</v>
      </c>
      <c r="D21" s="306">
        <f t="shared" si="0"/>
        <v>45621</v>
      </c>
      <c r="E21" s="171" t="s">
        <v>99</v>
      </c>
      <c r="F21" s="490" t="s">
        <v>586</v>
      </c>
      <c r="G21" s="156" t="s">
        <v>141</v>
      </c>
      <c r="H21" s="153" t="s">
        <v>4089</v>
      </c>
      <c r="I21" s="172" t="s">
        <v>2999</v>
      </c>
      <c r="J21" s="355" t="s">
        <v>96</v>
      </c>
      <c r="K21" s="177"/>
      <c r="M21" s="23"/>
      <c r="N21" s="23"/>
    </row>
    <row r="22" spans="2:14" ht="30.2" hidden="1" customHeight="1">
      <c r="B22" s="60" t="str">
        <f>IF(F22="", "NO PRIORITY", _xlfn.XLOOKUP(F22, Organizations!C:C, Organizations!B:B, "NO ORG NAME"))</f>
        <v>A</v>
      </c>
      <c r="C22" s="291">
        <v>45633</v>
      </c>
      <c r="D22" s="306">
        <f t="shared" si="0"/>
        <v>45628</v>
      </c>
      <c r="E22" s="170" t="s">
        <v>3934</v>
      </c>
      <c r="F22" s="490" t="s">
        <v>853</v>
      </c>
      <c r="G22" s="155" t="s">
        <v>138</v>
      </c>
      <c r="H22" s="153" t="s">
        <v>3980</v>
      </c>
      <c r="I22" s="172"/>
      <c r="J22" s="154" t="s">
        <v>96</v>
      </c>
      <c r="K22" s="176"/>
      <c r="M22" s="23"/>
      <c r="N22" s="23"/>
    </row>
    <row r="23" spans="2:14" ht="30.2" hidden="1" customHeight="1">
      <c r="B23" s="60" t="str">
        <f>IF(F23="", "NO PRIORITY", _xlfn.XLOOKUP(F23, Organizations!C:C, Organizations!B:B, "NO ORG NAME"))</f>
        <v>A</v>
      </c>
      <c r="C23" s="291">
        <v>45632</v>
      </c>
      <c r="D23" s="306">
        <f t="shared" si="0"/>
        <v>45628</v>
      </c>
      <c r="E23" s="171" t="s">
        <v>4249</v>
      </c>
      <c r="F23" s="490" t="s">
        <v>1712</v>
      </c>
      <c r="G23" s="156" t="s">
        <v>141</v>
      </c>
      <c r="H23" s="153" t="s">
        <v>3918</v>
      </c>
      <c r="I23" s="172" t="s">
        <v>3050</v>
      </c>
      <c r="J23" s="154" t="s">
        <v>3918</v>
      </c>
      <c r="K23" s="177" t="s">
        <v>4252</v>
      </c>
      <c r="M23" s="23"/>
      <c r="N23" s="23"/>
    </row>
    <row r="24" spans="2:14" ht="30.2" hidden="1" customHeight="1">
      <c r="B24" s="60" t="str">
        <f>IF(F24="", "NO PRIORITY", _xlfn.XLOOKUP(F24, Organizations!C:C, Organizations!B:B, "NO ORG NAME"))</f>
        <v>B</v>
      </c>
      <c r="C24" s="291">
        <v>45631</v>
      </c>
      <c r="D24" s="306">
        <f t="shared" si="0"/>
        <v>45628</v>
      </c>
      <c r="E24" s="171" t="s">
        <v>4253</v>
      </c>
      <c r="F24" s="490" t="s">
        <v>249</v>
      </c>
      <c r="G24" s="156" t="s">
        <v>138</v>
      </c>
      <c r="H24" s="153" t="s">
        <v>4254</v>
      </c>
      <c r="I24" s="172" t="s">
        <v>3009</v>
      </c>
      <c r="J24" s="154" t="s">
        <v>96</v>
      </c>
      <c r="K24" s="177" t="s">
        <v>3921</v>
      </c>
      <c r="M24" s="23"/>
      <c r="N24" s="23"/>
    </row>
    <row r="25" spans="2:14" ht="30.2" hidden="1" customHeight="1">
      <c r="B25" s="60" t="str">
        <f>IF(F25="", "NO PRIORITY", _xlfn.XLOOKUP(F25, Organizations!C:C, Organizations!B:B, "NO ORG NAME"))</f>
        <v>NO PRIORITY</v>
      </c>
      <c r="C25" s="291">
        <v>45631</v>
      </c>
      <c r="D25" s="306">
        <f t="shared" si="0"/>
        <v>45628</v>
      </c>
      <c r="E25" s="171" t="s">
        <v>3934</v>
      </c>
      <c r="F25" s="490"/>
      <c r="G25" s="156" t="s">
        <v>138</v>
      </c>
      <c r="H25" s="153" t="s">
        <v>3980</v>
      </c>
      <c r="I25" s="172"/>
      <c r="J25" s="154" t="s">
        <v>96</v>
      </c>
      <c r="K25" s="177"/>
      <c r="M25" s="23"/>
      <c r="N25" s="23"/>
    </row>
    <row r="26" spans="2:14" ht="30.2" hidden="1" customHeight="1">
      <c r="B26" s="60" t="str">
        <f>IF(F26="", "NO PRIORITY", _xlfn.XLOOKUP(F26, Organizations!C:C, Organizations!B:B, "NO ORG NAME"))</f>
        <v>A</v>
      </c>
      <c r="C26" s="291">
        <v>45631</v>
      </c>
      <c r="D26" s="306">
        <f t="shared" si="0"/>
        <v>45628</v>
      </c>
      <c r="E26" s="171" t="s">
        <v>3934</v>
      </c>
      <c r="F26" s="490" t="s">
        <v>575</v>
      </c>
      <c r="G26" s="156" t="s">
        <v>138</v>
      </c>
      <c r="H26" s="153" t="s">
        <v>3980</v>
      </c>
      <c r="I26" s="172" t="s">
        <v>3023</v>
      </c>
      <c r="J26" s="154" t="s">
        <v>96</v>
      </c>
      <c r="K26" s="177" t="s">
        <v>4255</v>
      </c>
      <c r="M26" s="23"/>
      <c r="N26" s="23"/>
    </row>
    <row r="27" spans="2:14" ht="30.2" hidden="1" customHeight="1">
      <c r="B27" s="60" t="str">
        <f>IF(F27="", "NO PRIORITY", _xlfn.XLOOKUP(F27, Organizations!C:C, Organizations!B:B, "NO ORG NAME"))</f>
        <v>NO PRIORITY</v>
      </c>
      <c r="C27" s="291">
        <v>45631</v>
      </c>
      <c r="D27" s="306">
        <f t="shared" si="0"/>
        <v>45628</v>
      </c>
      <c r="E27" s="171" t="s">
        <v>99</v>
      </c>
      <c r="F27" s="490"/>
      <c r="G27" s="156" t="s">
        <v>141</v>
      </c>
      <c r="H27" s="153" t="s">
        <v>4011</v>
      </c>
      <c r="I27" s="172"/>
      <c r="J27" s="154" t="s">
        <v>96</v>
      </c>
      <c r="K27" s="177"/>
      <c r="M27" s="23"/>
      <c r="N27" s="23"/>
    </row>
    <row r="28" spans="2:14" ht="30.2" hidden="1" customHeight="1">
      <c r="B28" s="60" t="str">
        <f>IF(F28="", "NO PRIORITY", _xlfn.XLOOKUP(F28, Organizations!C:C, Organizations!B:B, "NO ORG NAME"))</f>
        <v>A</v>
      </c>
      <c r="C28" s="291">
        <v>45631</v>
      </c>
      <c r="D28" s="306">
        <f t="shared" si="0"/>
        <v>45628</v>
      </c>
      <c r="E28" s="171" t="s">
        <v>4256</v>
      </c>
      <c r="F28" s="490" t="s">
        <v>402</v>
      </c>
      <c r="G28" s="156" t="s">
        <v>141</v>
      </c>
      <c r="H28" s="153" t="s">
        <v>3918</v>
      </c>
      <c r="I28" s="172" t="s">
        <v>3036</v>
      </c>
      <c r="J28" s="154" t="s">
        <v>3918</v>
      </c>
      <c r="K28" s="177"/>
      <c r="M28" s="23"/>
      <c r="N28" s="23"/>
    </row>
    <row r="29" spans="2:14" ht="30.2" hidden="1" customHeight="1">
      <c r="B29" s="60" t="str">
        <f>IF(F29="", "NO PRIORITY", _xlfn.XLOOKUP(F29, Organizations!C:C, Organizations!B:B, "NO ORG NAME"))</f>
        <v>NO PRIORITY</v>
      </c>
      <c r="C29" s="291">
        <v>45630</v>
      </c>
      <c r="D29" s="306">
        <f t="shared" si="0"/>
        <v>45628</v>
      </c>
      <c r="E29" s="171" t="s">
        <v>99</v>
      </c>
      <c r="F29" s="490"/>
      <c r="G29" s="156" t="s">
        <v>150</v>
      </c>
      <c r="H29" s="153" t="s">
        <v>3922</v>
      </c>
      <c r="I29" s="172"/>
      <c r="J29" s="154" t="s">
        <v>96</v>
      </c>
      <c r="K29" s="177" t="s">
        <v>4257</v>
      </c>
      <c r="M29" s="23"/>
      <c r="N29" s="23"/>
    </row>
    <row r="30" spans="2:14" ht="30.2" hidden="1" customHeight="1">
      <c r="B30" s="60">
        <f>IF(F30="", "NO PRIORITY", _xlfn.XLOOKUP(F30, Organizations!C:C, Organizations!B:B, "NO ORG NAME"))</f>
        <v>0</v>
      </c>
      <c r="C30" s="291">
        <v>45629</v>
      </c>
      <c r="D30" s="306">
        <f t="shared" si="0"/>
        <v>45628</v>
      </c>
      <c r="E30" s="171" t="s">
        <v>99</v>
      </c>
      <c r="F30" s="490" t="s">
        <v>1255</v>
      </c>
      <c r="G30" s="156" t="s">
        <v>161</v>
      </c>
      <c r="H30" s="153" t="s">
        <v>4258</v>
      </c>
      <c r="I30" s="172" t="s">
        <v>4259</v>
      </c>
      <c r="J30" s="154" t="s">
        <v>96</v>
      </c>
      <c r="K30" s="177" t="s">
        <v>4260</v>
      </c>
      <c r="M30" s="23"/>
      <c r="N30" s="23"/>
    </row>
    <row r="31" spans="2:14" ht="30.2" hidden="1" customHeight="1">
      <c r="B31" s="60">
        <f>IF(F31="", "NO PRIORITY", _xlfn.XLOOKUP(F31, Organizations!C:C, Organizations!B:B, "NO ORG NAME"))</f>
        <v>0</v>
      </c>
      <c r="C31" s="291">
        <v>45629</v>
      </c>
      <c r="D31" s="306">
        <f t="shared" si="0"/>
        <v>45628</v>
      </c>
      <c r="E31" s="171" t="s">
        <v>99</v>
      </c>
      <c r="F31" s="490" t="s">
        <v>4261</v>
      </c>
      <c r="G31" s="156" t="s">
        <v>161</v>
      </c>
      <c r="H31" s="153" t="s">
        <v>4258</v>
      </c>
      <c r="I31" s="172" t="s">
        <v>4259</v>
      </c>
      <c r="J31" s="154" t="s">
        <v>96</v>
      </c>
      <c r="K31" s="177" t="s">
        <v>4262</v>
      </c>
      <c r="M31" s="23"/>
      <c r="N31" s="23"/>
    </row>
    <row r="32" spans="2:14" ht="30.2" hidden="1" customHeight="1">
      <c r="B32" s="60" t="str">
        <f>IF(F32="", "NO PRIORITY", _xlfn.XLOOKUP(F32, Organizations!C:C, Organizations!B:B, "NO ORG NAME"))</f>
        <v>A</v>
      </c>
      <c r="C32" s="291">
        <v>45629</v>
      </c>
      <c r="D32" s="306">
        <f t="shared" si="0"/>
        <v>45628</v>
      </c>
      <c r="E32" s="171" t="s">
        <v>3934</v>
      </c>
      <c r="F32" s="490" t="s">
        <v>709</v>
      </c>
      <c r="G32" s="156" t="s">
        <v>138</v>
      </c>
      <c r="H32" s="153" t="s">
        <v>4263</v>
      </c>
      <c r="I32" s="172" t="s">
        <v>3006</v>
      </c>
      <c r="J32" s="154" t="s">
        <v>3915</v>
      </c>
      <c r="K32" s="177" t="s">
        <v>4264</v>
      </c>
      <c r="M32" s="23"/>
      <c r="N32" s="23"/>
    </row>
    <row r="33" spans="2:14" ht="30.2" hidden="1" customHeight="1">
      <c r="B33" s="60" t="str">
        <f>IF(F33="", "NO PRIORITY", _xlfn.XLOOKUP(F33, Organizations!C:C, Organizations!B:B, "NO ORG NAME"))</f>
        <v>A+</v>
      </c>
      <c r="C33" s="291">
        <v>45629</v>
      </c>
      <c r="D33" s="306">
        <f t="shared" si="0"/>
        <v>45628</v>
      </c>
      <c r="E33" s="171" t="s">
        <v>99</v>
      </c>
      <c r="F33" s="490" t="s">
        <v>1316</v>
      </c>
      <c r="G33" s="156" t="s">
        <v>166</v>
      </c>
      <c r="H33" s="153" t="s">
        <v>3918</v>
      </c>
      <c r="I33" s="172" t="s">
        <v>3060</v>
      </c>
      <c r="J33" s="154" t="s">
        <v>3918</v>
      </c>
      <c r="K33" s="178" t="s">
        <v>4108</v>
      </c>
      <c r="M33" s="23"/>
      <c r="N33" s="23"/>
    </row>
    <row r="34" spans="2:14" ht="30.2" hidden="1" customHeight="1">
      <c r="B34" s="60" t="str">
        <f>IF(F34="", "NO PRIORITY", _xlfn.XLOOKUP(F34, Organizations!C:C, Organizations!B:B, "NO ORG NAME"))</f>
        <v>B</v>
      </c>
      <c r="C34" s="291">
        <v>45628</v>
      </c>
      <c r="D34" s="306">
        <f t="shared" si="0"/>
        <v>45628</v>
      </c>
      <c r="E34" s="171" t="s">
        <v>4256</v>
      </c>
      <c r="F34" s="490" t="s">
        <v>1476</v>
      </c>
      <c r="G34" s="156" t="s">
        <v>166</v>
      </c>
      <c r="H34" s="153" t="s">
        <v>4116</v>
      </c>
      <c r="I34" s="172" t="s">
        <v>3003</v>
      </c>
      <c r="J34" s="154" t="s">
        <v>3912</v>
      </c>
      <c r="K34" s="177"/>
      <c r="M34" s="23"/>
      <c r="N34" s="23"/>
    </row>
    <row r="35" spans="2:14" ht="30.2" hidden="1" customHeight="1">
      <c r="B35" s="60" t="str">
        <f>IF(F35="", "NO PRIORITY", _xlfn.XLOOKUP(F35, Organizations!C:C, Organizations!B:B, "NO ORG NAME"))</f>
        <v>NO PRIORITY</v>
      </c>
      <c r="C35" s="291">
        <v>45628</v>
      </c>
      <c r="D35" s="306">
        <f t="shared" si="0"/>
        <v>45628</v>
      </c>
      <c r="E35" s="171" t="s">
        <v>3934</v>
      </c>
      <c r="F35" s="490"/>
      <c r="G35" s="156" t="s">
        <v>138</v>
      </c>
      <c r="H35" s="153" t="s">
        <v>3918</v>
      </c>
      <c r="I35" s="172"/>
      <c r="J35" s="154" t="s">
        <v>3918</v>
      </c>
      <c r="K35" s="177"/>
      <c r="M35" s="23"/>
      <c r="N35" s="23"/>
    </row>
    <row r="36" spans="2:14" ht="30.2" hidden="1" customHeight="1">
      <c r="B36" s="60" t="str">
        <f>IF(F36="", "NO PRIORITY", _xlfn.XLOOKUP(F36, Organizations!C:C, Organizations!B:B, "NO ORG NAME"))</f>
        <v>B</v>
      </c>
      <c r="C36" s="291">
        <v>45628</v>
      </c>
      <c r="D36" s="306">
        <f t="shared" si="0"/>
        <v>45628</v>
      </c>
      <c r="E36" s="171"/>
      <c r="F36" s="490" t="s">
        <v>1784</v>
      </c>
      <c r="G36" s="156" t="s">
        <v>141</v>
      </c>
      <c r="H36" s="153" t="s">
        <v>1784</v>
      </c>
      <c r="I36" s="172" t="s">
        <v>4265</v>
      </c>
      <c r="J36" s="154" t="s">
        <v>4005</v>
      </c>
      <c r="K36" s="177"/>
      <c r="M36" s="23"/>
      <c r="N36" s="23"/>
    </row>
    <row r="37" spans="2:14" ht="30.2" hidden="1" customHeight="1">
      <c r="B37" s="60" t="str">
        <f>IF(F37="", "NO PRIORITY", _xlfn.XLOOKUP(F37, Organizations!C:C, Organizations!B:B, "NO ORG NAME"))</f>
        <v>A</v>
      </c>
      <c r="C37" s="291">
        <v>45628</v>
      </c>
      <c r="D37" s="306">
        <f t="shared" si="0"/>
        <v>45628</v>
      </c>
      <c r="E37" s="171" t="s">
        <v>99</v>
      </c>
      <c r="F37" s="490" t="s">
        <v>500</v>
      </c>
      <c r="G37" s="156" t="s">
        <v>141</v>
      </c>
      <c r="H37" s="153" t="s">
        <v>3918</v>
      </c>
      <c r="I37" s="172" t="s">
        <v>3037</v>
      </c>
      <c r="J37" s="154" t="s">
        <v>3918</v>
      </c>
      <c r="K37" s="177" t="s">
        <v>4266</v>
      </c>
      <c r="M37" s="23"/>
      <c r="N37" s="23"/>
    </row>
    <row r="38" spans="2:14" ht="30.2" hidden="1" customHeight="1">
      <c r="B38" s="60" t="str">
        <f>IF(F38="", "NO PRIORITY", _xlfn.XLOOKUP(F38, Organizations!C:C, Organizations!B:B, "NO ORG NAME"))</f>
        <v>A</v>
      </c>
      <c r="C38" s="291">
        <v>45628</v>
      </c>
      <c r="D38" s="306">
        <f t="shared" si="0"/>
        <v>45628</v>
      </c>
      <c r="E38" s="171" t="s">
        <v>99</v>
      </c>
      <c r="F38" s="490" t="s">
        <v>1812</v>
      </c>
      <c r="G38" s="156" t="s">
        <v>141</v>
      </c>
      <c r="H38" s="153" t="s">
        <v>3918</v>
      </c>
      <c r="I38" s="172" t="s">
        <v>3039</v>
      </c>
      <c r="J38" s="154" t="s">
        <v>3918</v>
      </c>
      <c r="K38" s="177" t="s">
        <v>4267</v>
      </c>
      <c r="M38" s="23"/>
      <c r="N38" s="23"/>
    </row>
    <row r="39" spans="2:14" ht="30.2" hidden="1" customHeight="1">
      <c r="B39" s="60" t="str">
        <f>IF(F39="", "NO PRIORITY", _xlfn.XLOOKUP(F39, Organizations!C:C, Organizations!B:B, "NO ORG NAME"))</f>
        <v>NO PRIORITY</v>
      </c>
      <c r="C39" s="291">
        <v>45639</v>
      </c>
      <c r="D39" s="306">
        <f t="shared" si="0"/>
        <v>45635</v>
      </c>
      <c r="E39" s="171" t="s">
        <v>99</v>
      </c>
      <c r="F39" s="490"/>
      <c r="G39" s="156" t="s">
        <v>141</v>
      </c>
      <c r="H39" s="153" t="s">
        <v>4268</v>
      </c>
      <c r="I39" s="172"/>
      <c r="J39" s="154" t="s">
        <v>4268</v>
      </c>
      <c r="K39" s="177" t="s">
        <v>4269</v>
      </c>
      <c r="M39" s="23"/>
      <c r="N39" s="23"/>
    </row>
    <row r="40" spans="2:14" ht="30.2" hidden="1" customHeight="1">
      <c r="B40" s="60" t="str">
        <f>IF(F40="", "NO PRIORITY", _xlfn.XLOOKUP(F40, Organizations!C:C, Organizations!B:B, "NO ORG NAME"))</f>
        <v>A</v>
      </c>
      <c r="C40" s="291">
        <v>45637</v>
      </c>
      <c r="D40" s="306">
        <f t="shared" si="0"/>
        <v>45635</v>
      </c>
      <c r="E40" s="171" t="s">
        <v>3934</v>
      </c>
      <c r="F40" s="490" t="s">
        <v>1341</v>
      </c>
      <c r="G40" s="156" t="s">
        <v>138</v>
      </c>
      <c r="H40" s="153" t="s">
        <v>102</v>
      </c>
      <c r="I40" s="172" t="s">
        <v>4270</v>
      </c>
      <c r="J40" s="154" t="s">
        <v>4075</v>
      </c>
      <c r="K40" s="502" t="s">
        <v>4104</v>
      </c>
      <c r="M40" s="23"/>
      <c r="N40" s="23"/>
    </row>
    <row r="41" spans="2:14" ht="30.2" hidden="1" customHeight="1">
      <c r="B41" s="60" t="str">
        <f>IF(F41="", "NO PRIORITY", _xlfn.XLOOKUP(F41, Organizations!C:C, Organizations!B:B, "NO ORG NAME"))</f>
        <v>A</v>
      </c>
      <c r="C41" s="291">
        <v>45637</v>
      </c>
      <c r="D41" s="306">
        <f t="shared" si="0"/>
        <v>45635</v>
      </c>
      <c r="E41" s="171" t="s">
        <v>99</v>
      </c>
      <c r="F41" s="490" t="s">
        <v>1712</v>
      </c>
      <c r="G41" s="156" t="s">
        <v>141</v>
      </c>
      <c r="H41" s="153" t="s">
        <v>3918</v>
      </c>
      <c r="I41" s="172"/>
      <c r="J41" s="154" t="s">
        <v>3918</v>
      </c>
      <c r="K41" s="177" t="s">
        <v>4271</v>
      </c>
      <c r="M41" s="23"/>
      <c r="N41" s="23"/>
    </row>
    <row r="42" spans="2:14" ht="30.2" hidden="1" customHeight="1">
      <c r="B42" s="60" t="str">
        <f>IF(F42="", "NO PRIORITY", _xlfn.XLOOKUP(F42, Organizations!C:C, Organizations!B:B, "NO ORG NAME"))</f>
        <v>NO PRIORITY</v>
      </c>
      <c r="C42" s="291">
        <v>45637</v>
      </c>
      <c r="D42" s="306">
        <f t="shared" si="0"/>
        <v>45635</v>
      </c>
      <c r="E42" s="171" t="s">
        <v>99</v>
      </c>
      <c r="F42" s="490"/>
      <c r="G42" s="156" t="s">
        <v>141</v>
      </c>
      <c r="H42" s="153" t="s">
        <v>3918</v>
      </c>
      <c r="I42" s="172"/>
      <c r="J42" s="154" t="s">
        <v>3918</v>
      </c>
      <c r="K42" s="177"/>
      <c r="M42" s="23"/>
      <c r="N42" s="23"/>
    </row>
    <row r="43" spans="2:14" ht="30.2" hidden="1" customHeight="1">
      <c r="B43" s="60" t="str">
        <f>IF(F43="", "NO PRIORITY", _xlfn.XLOOKUP(F43, Organizations!C:C, Organizations!B:B, "NO ORG NAME"))</f>
        <v>NO PRIORITY</v>
      </c>
      <c r="C43" s="291">
        <v>45637</v>
      </c>
      <c r="D43" s="306">
        <f t="shared" si="0"/>
        <v>45635</v>
      </c>
      <c r="E43" s="171" t="s">
        <v>99</v>
      </c>
      <c r="F43" s="490"/>
      <c r="G43" s="156" t="s">
        <v>141</v>
      </c>
      <c r="H43" s="153" t="s">
        <v>3918</v>
      </c>
      <c r="I43" s="172"/>
      <c r="J43" s="154" t="s">
        <v>3918</v>
      </c>
      <c r="K43" s="177"/>
      <c r="M43" s="23"/>
      <c r="N43" s="23"/>
    </row>
    <row r="44" spans="2:14" ht="30.2" hidden="1" customHeight="1">
      <c r="B44" s="60" t="str">
        <f>IF(F44="", "NO PRIORITY", _xlfn.XLOOKUP(F44, Organizations!C:C, Organizations!B:B, "NO ORG NAME"))</f>
        <v>B</v>
      </c>
      <c r="C44" s="291">
        <v>45636</v>
      </c>
      <c r="D44" s="306">
        <f t="shared" si="0"/>
        <v>45635</v>
      </c>
      <c r="E44" s="171" t="s">
        <v>99</v>
      </c>
      <c r="F44" s="490" t="s">
        <v>1786</v>
      </c>
      <c r="G44" s="156" t="s">
        <v>4272</v>
      </c>
      <c r="H44" s="153" t="s">
        <v>3922</v>
      </c>
      <c r="I44" s="172" t="s">
        <v>4273</v>
      </c>
      <c r="J44" s="154" t="s">
        <v>96</v>
      </c>
      <c r="K44" s="177" t="s">
        <v>4274</v>
      </c>
      <c r="M44" s="23"/>
      <c r="N44" s="23"/>
    </row>
    <row r="45" spans="2:14" ht="30.2" hidden="1" customHeight="1">
      <c r="B45" s="60" t="str">
        <f>IF(F45="", "NO PRIORITY", _xlfn.XLOOKUP(F45, Organizations!C:C, Organizations!B:B, "NO ORG NAME"))</f>
        <v>B</v>
      </c>
      <c r="C45" s="291">
        <v>45636</v>
      </c>
      <c r="D45" s="306">
        <f t="shared" si="0"/>
        <v>45635</v>
      </c>
      <c r="E45" s="171" t="s">
        <v>4275</v>
      </c>
      <c r="F45" s="490" t="s">
        <v>1786</v>
      </c>
      <c r="G45" s="156" t="s">
        <v>4272</v>
      </c>
      <c r="H45" s="153" t="s">
        <v>3922</v>
      </c>
      <c r="I45" s="172" t="s">
        <v>4276</v>
      </c>
      <c r="J45" s="154" t="s">
        <v>96</v>
      </c>
      <c r="K45" s="177" t="s">
        <v>4274</v>
      </c>
      <c r="M45" s="23"/>
      <c r="N45" s="23"/>
    </row>
    <row r="46" spans="2:14" ht="30.2" hidden="1" customHeight="1">
      <c r="B46" s="60" t="str">
        <f>IF(F46="", "NO PRIORITY", _xlfn.XLOOKUP(F46, Organizations!C:C, Organizations!B:B, "NO ORG NAME"))</f>
        <v>NO PRIORITY</v>
      </c>
      <c r="C46" s="291">
        <v>45636</v>
      </c>
      <c r="D46" s="306">
        <f t="shared" si="0"/>
        <v>45635</v>
      </c>
      <c r="E46" s="171" t="s">
        <v>99</v>
      </c>
      <c r="F46" s="490"/>
      <c r="G46" s="156" t="s">
        <v>4272</v>
      </c>
      <c r="H46" s="153" t="s">
        <v>4277</v>
      </c>
      <c r="I46" s="172" t="s">
        <v>4278</v>
      </c>
      <c r="J46" s="154" t="s">
        <v>4279</v>
      </c>
      <c r="K46" s="177" t="s">
        <v>4280</v>
      </c>
      <c r="M46" s="23"/>
      <c r="N46" s="23"/>
    </row>
    <row r="47" spans="2:14" ht="30.2" hidden="1" customHeight="1">
      <c r="B47" s="60" t="str">
        <f>IF(F47="", "NO PRIORITY", _xlfn.XLOOKUP(F47, Organizations!C:C, Organizations!B:B, "NO ORG NAME"))</f>
        <v>NO PRIORITY</v>
      </c>
      <c r="C47" s="291">
        <v>45636</v>
      </c>
      <c r="D47" s="306">
        <f t="shared" si="0"/>
        <v>45635</v>
      </c>
      <c r="E47" s="171" t="s">
        <v>99</v>
      </c>
      <c r="F47" s="490"/>
      <c r="G47" s="156" t="s">
        <v>4272</v>
      </c>
      <c r="H47" s="153" t="s">
        <v>3912</v>
      </c>
      <c r="I47" s="172" t="s">
        <v>4278</v>
      </c>
      <c r="J47" s="154" t="s">
        <v>3912</v>
      </c>
      <c r="K47" s="177" t="s">
        <v>4281</v>
      </c>
      <c r="M47" s="23"/>
      <c r="N47" s="23"/>
    </row>
    <row r="48" spans="2:14" ht="30.2" hidden="1" customHeight="1">
      <c r="B48" s="60" t="str">
        <f>IF(F48="", "NO PRIORITY", _xlfn.XLOOKUP(F48, Organizations!C:C, Organizations!B:B, "NO ORG NAME"))</f>
        <v>A</v>
      </c>
      <c r="C48" s="291">
        <v>45635</v>
      </c>
      <c r="D48" s="306">
        <f t="shared" si="0"/>
        <v>45635</v>
      </c>
      <c r="E48" s="171" t="s">
        <v>99</v>
      </c>
      <c r="F48" s="490" t="s">
        <v>1351</v>
      </c>
      <c r="G48" s="156" t="s">
        <v>138</v>
      </c>
      <c r="H48" s="153" t="s">
        <v>3980</v>
      </c>
      <c r="I48" s="172" t="s">
        <v>3069</v>
      </c>
      <c r="J48" s="154" t="s">
        <v>4282</v>
      </c>
      <c r="K48" s="362" t="s">
        <v>4283</v>
      </c>
      <c r="M48" s="23"/>
      <c r="N48" s="23"/>
    </row>
    <row r="49" spans="2:14" ht="30.2" hidden="1" customHeight="1">
      <c r="B49" s="60" t="str">
        <f>IF(F49="", "NO PRIORITY", _xlfn.XLOOKUP(F49, Organizations!C:C, Organizations!B:B, "NO ORG NAME"))</f>
        <v>A</v>
      </c>
      <c r="C49" s="291">
        <v>45635</v>
      </c>
      <c r="D49" s="306">
        <f t="shared" si="0"/>
        <v>45635</v>
      </c>
      <c r="E49" s="171" t="s">
        <v>99</v>
      </c>
      <c r="F49" s="490" t="s">
        <v>1351</v>
      </c>
      <c r="G49" s="156" t="s">
        <v>138</v>
      </c>
      <c r="H49" s="153" t="s">
        <v>3980</v>
      </c>
      <c r="I49" s="172" t="s">
        <v>3072</v>
      </c>
      <c r="J49" s="154" t="s">
        <v>3915</v>
      </c>
      <c r="K49" s="177" t="s">
        <v>4283</v>
      </c>
      <c r="M49" s="23"/>
      <c r="N49" s="23"/>
    </row>
    <row r="50" spans="2:14" ht="30.2" hidden="1" customHeight="1">
      <c r="B50" s="60" t="str">
        <f>IF(F50="", "NO PRIORITY", _xlfn.XLOOKUP(F50, Organizations!C:C, Organizations!B:B, "NO ORG NAME"))</f>
        <v>A</v>
      </c>
      <c r="C50" s="291">
        <v>45635</v>
      </c>
      <c r="D50" s="306">
        <f t="shared" si="0"/>
        <v>45635</v>
      </c>
      <c r="E50" s="171" t="s">
        <v>99</v>
      </c>
      <c r="F50" s="490" t="s">
        <v>1351</v>
      </c>
      <c r="G50" s="156" t="s">
        <v>138</v>
      </c>
      <c r="H50" s="153" t="s">
        <v>3980</v>
      </c>
      <c r="I50" s="172" t="s">
        <v>3071</v>
      </c>
      <c r="J50" s="154" t="s">
        <v>3915</v>
      </c>
      <c r="K50" s="177" t="s">
        <v>4283</v>
      </c>
      <c r="M50" s="23"/>
      <c r="N50" s="23"/>
    </row>
    <row r="51" spans="2:14" ht="30.2" hidden="1" customHeight="1">
      <c r="B51" s="60" t="str">
        <f>IF(F51="", "NO PRIORITY", _xlfn.XLOOKUP(F51, Organizations!C:C, Organizations!B:B, "NO ORG NAME"))</f>
        <v>B</v>
      </c>
      <c r="C51" s="291">
        <v>45635</v>
      </c>
      <c r="D51" s="306">
        <f t="shared" si="0"/>
        <v>45635</v>
      </c>
      <c r="E51" s="171" t="s">
        <v>99</v>
      </c>
      <c r="F51" s="490" t="s">
        <v>370</v>
      </c>
      <c r="G51" s="156" t="s">
        <v>138</v>
      </c>
      <c r="H51" s="153" t="s">
        <v>3980</v>
      </c>
      <c r="I51" s="172" t="s">
        <v>3073</v>
      </c>
      <c r="J51" s="154" t="s">
        <v>3915</v>
      </c>
      <c r="K51" s="177" t="s">
        <v>4283</v>
      </c>
      <c r="M51" s="23"/>
      <c r="N51" s="23"/>
    </row>
    <row r="52" spans="2:14" ht="30.2" hidden="1" customHeight="1">
      <c r="B52" s="60" t="str">
        <f>IF(F52="", "NO PRIORITY", _xlfn.XLOOKUP(F52, Organizations!C:C, Organizations!B:B, "NO ORG NAME"))</f>
        <v>B</v>
      </c>
      <c r="C52" s="291">
        <v>45635</v>
      </c>
      <c r="D52" s="306">
        <f t="shared" si="0"/>
        <v>45635</v>
      </c>
      <c r="E52" s="171" t="s">
        <v>99</v>
      </c>
      <c r="F52" s="490" t="s">
        <v>180</v>
      </c>
      <c r="G52" s="156" t="s">
        <v>138</v>
      </c>
      <c r="H52" s="153" t="s">
        <v>3980</v>
      </c>
      <c r="I52" s="172" t="s">
        <v>3074</v>
      </c>
      <c r="J52" s="154" t="s">
        <v>3915</v>
      </c>
      <c r="K52" s="177" t="s">
        <v>4284</v>
      </c>
      <c r="M52" s="23"/>
      <c r="N52" s="23"/>
    </row>
    <row r="53" spans="2:14" ht="30.2" hidden="1" customHeight="1">
      <c r="B53" s="60" t="str">
        <f>IF(F53="", "NO PRIORITY", _xlfn.XLOOKUP(F53, Organizations!C:C, Organizations!B:B, "NO ORG NAME"))</f>
        <v>A+</v>
      </c>
      <c r="C53" s="291">
        <v>45635</v>
      </c>
      <c r="D53" s="306">
        <f t="shared" si="0"/>
        <v>45635</v>
      </c>
      <c r="E53" s="171" t="s">
        <v>99</v>
      </c>
      <c r="F53" s="490" t="s">
        <v>561</v>
      </c>
      <c r="G53" s="156" t="s">
        <v>4272</v>
      </c>
      <c r="H53" s="153" t="s">
        <v>3918</v>
      </c>
      <c r="I53" s="172" t="s">
        <v>4285</v>
      </c>
      <c r="J53" s="154" t="s">
        <v>3918</v>
      </c>
      <c r="K53" s="177"/>
      <c r="M53" s="23"/>
      <c r="N53" s="23"/>
    </row>
    <row r="54" spans="2:14" ht="30.2" hidden="1" customHeight="1">
      <c r="B54" s="60" t="str">
        <f>IF(F54="", "NO PRIORITY", _xlfn.XLOOKUP(F54, Organizations!C:C, Organizations!B:B, "NO ORG NAME"))</f>
        <v>A+</v>
      </c>
      <c r="C54" s="291">
        <v>45635</v>
      </c>
      <c r="D54" s="306">
        <f t="shared" si="0"/>
        <v>45635</v>
      </c>
      <c r="E54" s="171" t="s">
        <v>99</v>
      </c>
      <c r="F54" s="490" t="s">
        <v>561</v>
      </c>
      <c r="G54" s="156" t="s">
        <v>4272</v>
      </c>
      <c r="H54" s="153" t="s">
        <v>4286</v>
      </c>
      <c r="I54" s="172" t="s">
        <v>4285</v>
      </c>
      <c r="J54" s="154" t="s">
        <v>3915</v>
      </c>
      <c r="K54" s="177"/>
      <c r="M54" s="23"/>
      <c r="N54" s="23"/>
    </row>
    <row r="55" spans="2:14" ht="30.2" hidden="1" customHeight="1">
      <c r="B55" s="60" t="str">
        <f>IF(F55="", "NO PRIORITY", _xlfn.XLOOKUP(F55, Organizations!C:C, Organizations!B:B, "NO ORG NAME"))</f>
        <v>NO PRIORITY</v>
      </c>
      <c r="C55" s="291">
        <v>45635</v>
      </c>
      <c r="D55" s="306">
        <f t="shared" si="0"/>
        <v>45635</v>
      </c>
      <c r="E55" s="171" t="s">
        <v>4287</v>
      </c>
      <c r="F55" s="490"/>
      <c r="G55" s="156" t="s">
        <v>150</v>
      </c>
      <c r="H55" s="153" t="s">
        <v>3915</v>
      </c>
      <c r="I55" s="172"/>
      <c r="J55" s="154" t="s">
        <v>3915</v>
      </c>
      <c r="K55" s="177"/>
      <c r="M55" s="23"/>
      <c r="N55" s="23"/>
    </row>
    <row r="56" spans="2:14" ht="30.2" hidden="1" customHeight="1">
      <c r="B56" s="60" t="str">
        <f>IF(F56="", "NO PRIORITY", _xlfn.XLOOKUP(F56, Organizations!C:C, Organizations!B:B, "NO ORG NAME"))</f>
        <v>NO PRIORITY</v>
      </c>
      <c r="C56" s="291">
        <v>45635</v>
      </c>
      <c r="D56" s="306">
        <f t="shared" si="0"/>
        <v>45635</v>
      </c>
      <c r="E56" s="171" t="s">
        <v>4287</v>
      </c>
      <c r="F56" s="490"/>
      <c r="G56" s="156" t="s">
        <v>150</v>
      </c>
      <c r="H56" s="153" t="s">
        <v>3915</v>
      </c>
      <c r="I56" s="172"/>
      <c r="J56" s="154" t="s">
        <v>3915</v>
      </c>
      <c r="K56" s="177"/>
      <c r="M56" s="23"/>
      <c r="N56" s="23"/>
    </row>
    <row r="57" spans="2:14" ht="30.2" hidden="1" customHeight="1">
      <c r="B57" s="60" t="str">
        <f>IF(F57="", "NO PRIORITY", _xlfn.XLOOKUP(F57, Organizations!C:C, Organizations!B:B, "NO ORG NAME"))</f>
        <v>NO PRIORITY</v>
      </c>
      <c r="C57" s="291">
        <v>45635</v>
      </c>
      <c r="D57" s="306">
        <f t="shared" si="0"/>
        <v>45635</v>
      </c>
      <c r="E57" s="171" t="s">
        <v>4287</v>
      </c>
      <c r="F57" s="490"/>
      <c r="G57" s="156" t="s">
        <v>150</v>
      </c>
      <c r="H57" s="153" t="s">
        <v>3915</v>
      </c>
      <c r="I57" s="172"/>
      <c r="J57" s="154" t="s">
        <v>3915</v>
      </c>
      <c r="K57" s="177"/>
      <c r="M57" s="23"/>
      <c r="N57" s="23"/>
    </row>
    <row r="58" spans="2:14" ht="30.2" hidden="1" customHeight="1">
      <c r="B58" s="60" t="str">
        <f>IF(F58="", "NO PRIORITY", _xlfn.XLOOKUP(F58, Organizations!C:C, Organizations!B:B, "NO ORG NAME"))</f>
        <v>NO PRIORITY</v>
      </c>
      <c r="C58" s="291">
        <v>45635</v>
      </c>
      <c r="D58" s="306">
        <f t="shared" si="0"/>
        <v>45635</v>
      </c>
      <c r="E58" s="171" t="s">
        <v>4287</v>
      </c>
      <c r="F58" s="490"/>
      <c r="G58" s="156" t="s">
        <v>150</v>
      </c>
      <c r="H58" s="153" t="s">
        <v>3915</v>
      </c>
      <c r="I58" s="172"/>
      <c r="J58" s="154" t="s">
        <v>3915</v>
      </c>
      <c r="K58" s="177"/>
      <c r="M58" s="23"/>
      <c r="N58" s="23"/>
    </row>
    <row r="59" spans="2:14" ht="30.2" hidden="1" customHeight="1">
      <c r="B59" s="60" t="str">
        <f>IF(F59="", "NO PRIORITY", _xlfn.XLOOKUP(F59, Organizations!C:C, Organizations!B:B, "NO ORG NAME"))</f>
        <v>NO PRIORITY</v>
      </c>
      <c r="C59" s="291">
        <v>45635</v>
      </c>
      <c r="D59" s="306">
        <f t="shared" si="0"/>
        <v>45635</v>
      </c>
      <c r="E59" s="171" t="s">
        <v>4287</v>
      </c>
      <c r="F59" s="490"/>
      <c r="G59" s="156" t="s">
        <v>150</v>
      </c>
      <c r="H59" s="153" t="s">
        <v>3915</v>
      </c>
      <c r="I59" s="172"/>
      <c r="J59" s="154" t="s">
        <v>3915</v>
      </c>
      <c r="K59" s="177"/>
      <c r="M59" s="23"/>
      <c r="N59" s="23"/>
    </row>
    <row r="60" spans="2:14" ht="30.2" hidden="1" customHeight="1">
      <c r="B60" s="60" t="str">
        <f>IF(F60="", "NO PRIORITY", _xlfn.XLOOKUP(F60, Organizations!C:C, Organizations!B:B, "NO ORG NAME"))</f>
        <v>NO PRIORITY</v>
      </c>
      <c r="C60" s="291">
        <v>45635</v>
      </c>
      <c r="D60" s="306">
        <f t="shared" si="0"/>
        <v>45635</v>
      </c>
      <c r="E60" s="171" t="s">
        <v>4287</v>
      </c>
      <c r="F60" s="490"/>
      <c r="G60" s="156" t="s">
        <v>150</v>
      </c>
      <c r="H60" s="153" t="s">
        <v>3915</v>
      </c>
      <c r="I60" s="172"/>
      <c r="J60" s="154" t="s">
        <v>3915</v>
      </c>
      <c r="K60" s="177"/>
      <c r="M60" s="23"/>
      <c r="N60" s="23"/>
    </row>
    <row r="61" spans="2:14" ht="30.2" hidden="1" customHeight="1">
      <c r="B61" s="60" t="str">
        <f>IF(F61="", "NO PRIORITY", _xlfn.XLOOKUP(F61, Organizations!C:C, Organizations!B:B, "NO ORG NAME"))</f>
        <v>NO PRIORITY</v>
      </c>
      <c r="C61" s="291">
        <v>45635</v>
      </c>
      <c r="D61" s="306">
        <f t="shared" si="0"/>
        <v>45635</v>
      </c>
      <c r="E61" s="171" t="s">
        <v>4287</v>
      </c>
      <c r="F61" s="490"/>
      <c r="G61" s="156" t="s">
        <v>150</v>
      </c>
      <c r="H61" s="153" t="s">
        <v>3915</v>
      </c>
      <c r="I61" s="172"/>
      <c r="J61" s="154" t="s">
        <v>3915</v>
      </c>
      <c r="K61" s="177"/>
      <c r="M61" s="23"/>
      <c r="N61" s="23"/>
    </row>
    <row r="62" spans="2:14" ht="30.2" hidden="1" customHeight="1">
      <c r="B62" s="60" t="str">
        <f>IF(F62="", "NO PRIORITY", _xlfn.XLOOKUP(F62, Organizations!C:C, Organizations!B:B, "NO ORG NAME"))</f>
        <v>A</v>
      </c>
      <c r="C62" s="291">
        <v>45647</v>
      </c>
      <c r="D62" s="306">
        <f t="shared" si="0"/>
        <v>45642</v>
      </c>
      <c r="E62" s="171" t="s">
        <v>99</v>
      </c>
      <c r="F62" s="490" t="s">
        <v>1810</v>
      </c>
      <c r="G62" s="156" t="s">
        <v>141</v>
      </c>
      <c r="H62" s="153" t="s">
        <v>3918</v>
      </c>
      <c r="I62" s="172" t="s">
        <v>3042</v>
      </c>
      <c r="J62" s="154" t="s">
        <v>3918</v>
      </c>
      <c r="K62" s="177" t="s">
        <v>4288</v>
      </c>
      <c r="M62" s="23"/>
      <c r="N62" s="23"/>
    </row>
    <row r="63" spans="2:14" ht="30.2" hidden="1" customHeight="1">
      <c r="B63" s="60" t="str">
        <f>IF(F63="", "NO PRIORITY", _xlfn.XLOOKUP(F63, Organizations!C:C, Organizations!B:B, "NO ORG NAME"))</f>
        <v>NO PRIORITY</v>
      </c>
      <c r="C63" s="291">
        <v>45643</v>
      </c>
      <c r="D63" s="306">
        <f t="shared" si="0"/>
        <v>45642</v>
      </c>
      <c r="E63" s="171" t="s">
        <v>99</v>
      </c>
      <c r="F63" s="490"/>
      <c r="G63" s="156"/>
      <c r="H63" s="153"/>
      <c r="I63" s="172"/>
      <c r="J63" s="154" t="s">
        <v>4282</v>
      </c>
      <c r="K63" s="177"/>
      <c r="M63" s="23"/>
      <c r="N63" s="23"/>
    </row>
    <row r="64" spans="2:14" ht="30.2" hidden="1" customHeight="1">
      <c r="B64" s="60" t="str">
        <f>IF(F64="", "NO PRIORITY", _xlfn.XLOOKUP(F64, Organizations!C:C, Organizations!B:B, "NO ORG NAME"))</f>
        <v>A</v>
      </c>
      <c r="C64" s="291">
        <v>45642</v>
      </c>
      <c r="D64" s="306">
        <f t="shared" si="0"/>
        <v>45642</v>
      </c>
      <c r="E64" s="171" t="s">
        <v>3934</v>
      </c>
      <c r="F64" s="490" t="s">
        <v>1825</v>
      </c>
      <c r="G64" s="156" t="s">
        <v>138</v>
      </c>
      <c r="H64" s="153" t="s">
        <v>4075</v>
      </c>
      <c r="I64" s="172" t="s">
        <v>3130</v>
      </c>
      <c r="J64" s="154" t="s">
        <v>4075</v>
      </c>
      <c r="K64" s="177" t="s">
        <v>4067</v>
      </c>
      <c r="M64" s="23"/>
      <c r="N64" s="23"/>
    </row>
    <row r="65" spans="2:14" ht="30.2" hidden="1" customHeight="1">
      <c r="B65" s="60" t="str">
        <f>IF(F65="", "NO PRIORITY", _xlfn.XLOOKUP(F65, Organizations!C:C, Organizations!B:B, "NO ORG NAME"))</f>
        <v>NO PRIORITY</v>
      </c>
      <c r="C65" s="291">
        <v>45654</v>
      </c>
      <c r="D65" s="306">
        <f t="shared" si="0"/>
        <v>45649</v>
      </c>
      <c r="E65" s="171" t="s">
        <v>99</v>
      </c>
      <c r="F65" s="490"/>
      <c r="G65" s="156" t="s">
        <v>150</v>
      </c>
      <c r="H65" s="153" t="s">
        <v>3915</v>
      </c>
      <c r="I65" s="172"/>
      <c r="J65" s="154" t="s">
        <v>3915</v>
      </c>
      <c r="K65" s="177" t="s">
        <v>4289</v>
      </c>
      <c r="M65" s="23"/>
      <c r="N65" s="23"/>
    </row>
    <row r="66" spans="2:14" ht="30.2" hidden="1" customHeight="1">
      <c r="B66" s="60" t="str">
        <f>IF(F66="", "NO PRIORITY", _xlfn.XLOOKUP(F66, Organizations!C:C, Organizations!B:B, "NO ORG NAME"))</f>
        <v>NO PRIORITY</v>
      </c>
      <c r="C66" s="291">
        <v>45653</v>
      </c>
      <c r="D66" s="306">
        <f t="shared" si="0"/>
        <v>45649</v>
      </c>
      <c r="E66" s="171" t="s">
        <v>99</v>
      </c>
      <c r="F66" s="490"/>
      <c r="G66" s="156" t="s">
        <v>150</v>
      </c>
      <c r="H66" s="153" t="s">
        <v>3922</v>
      </c>
      <c r="I66" s="172"/>
      <c r="J66" s="154" t="s">
        <v>96</v>
      </c>
      <c r="K66" s="177" t="s">
        <v>4290</v>
      </c>
      <c r="M66" s="23"/>
      <c r="N66" s="23"/>
    </row>
    <row r="67" spans="2:14" ht="30.2" hidden="1" customHeight="1">
      <c r="B67" s="60" t="str">
        <f>IF(F67="", "NO PRIORITY", _xlfn.XLOOKUP(F67, Organizations!C:C, Organizations!B:B, "NO ORG NAME"))</f>
        <v>NO PRIORITY</v>
      </c>
      <c r="C67" s="291">
        <v>45653</v>
      </c>
      <c r="D67" s="306">
        <f t="shared" si="0"/>
        <v>45649</v>
      </c>
      <c r="E67" s="171" t="s">
        <v>99</v>
      </c>
      <c r="F67" s="490"/>
      <c r="G67" s="156" t="s">
        <v>150</v>
      </c>
      <c r="H67" s="153" t="s">
        <v>3922</v>
      </c>
      <c r="I67" s="172"/>
      <c r="J67" s="154" t="s">
        <v>3915</v>
      </c>
      <c r="K67" s="177"/>
      <c r="M67" s="23"/>
      <c r="N67" s="23"/>
    </row>
    <row r="68" spans="2:14" ht="30.2" hidden="1" customHeight="1">
      <c r="B68" s="60" t="str">
        <f>IF(F68="", "NO PRIORITY", _xlfn.XLOOKUP(F68, Organizations!C:C, Organizations!B:B, "NO ORG NAME"))</f>
        <v>NO PRIORITY</v>
      </c>
      <c r="C68" s="291">
        <v>45653</v>
      </c>
      <c r="D68" s="306">
        <f t="shared" si="0"/>
        <v>45649</v>
      </c>
      <c r="E68" s="171" t="s">
        <v>3934</v>
      </c>
      <c r="F68" s="490"/>
      <c r="G68" s="156" t="s">
        <v>141</v>
      </c>
      <c r="H68" s="153" t="s">
        <v>4291</v>
      </c>
      <c r="I68" s="172"/>
      <c r="J68" s="154" t="s">
        <v>96</v>
      </c>
      <c r="K68" s="177" t="s">
        <v>4292</v>
      </c>
      <c r="M68" s="23"/>
      <c r="N68" s="23"/>
    </row>
    <row r="69" spans="2:14" ht="30.2" hidden="1" customHeight="1">
      <c r="B69" s="60" t="str">
        <f>IF(F69="", "NO PRIORITY", _xlfn.XLOOKUP(F69, Organizations!C:C, Organizations!B:B, "NO ORG NAME"))</f>
        <v>NO PRIORITY</v>
      </c>
      <c r="C69" s="291">
        <v>45652</v>
      </c>
      <c r="D69" s="306">
        <f t="shared" ref="D69:D132" si="1">IF(ISBLANK(C69),"",C69-WEEKDAY(C69)+2)</f>
        <v>45649</v>
      </c>
      <c r="E69" s="171" t="s">
        <v>99</v>
      </c>
      <c r="F69" s="490"/>
      <c r="G69" s="156" t="s">
        <v>138</v>
      </c>
      <c r="H69" s="153" t="s">
        <v>3915</v>
      </c>
      <c r="I69" s="172"/>
      <c r="J69" s="154" t="s">
        <v>4282</v>
      </c>
      <c r="K69" s="177"/>
      <c r="M69" s="23"/>
      <c r="N69" s="23"/>
    </row>
    <row r="70" spans="2:14" ht="30.2" hidden="1" customHeight="1">
      <c r="B70" s="60" t="str">
        <f>IF(F70="", "NO PRIORITY", _xlfn.XLOOKUP(F70, Organizations!C:C, Organizations!B:B, "NO ORG NAME"))</f>
        <v>NO PRIORITY</v>
      </c>
      <c r="C70" s="291">
        <v>45652</v>
      </c>
      <c r="D70" s="306">
        <f t="shared" si="1"/>
        <v>45649</v>
      </c>
      <c r="E70" s="171" t="s">
        <v>3934</v>
      </c>
      <c r="F70" s="490"/>
      <c r="G70" s="156" t="s">
        <v>166</v>
      </c>
      <c r="H70" s="153" t="s">
        <v>3922</v>
      </c>
      <c r="I70" s="172"/>
      <c r="J70" s="154" t="s">
        <v>96</v>
      </c>
      <c r="K70" s="177"/>
      <c r="M70" s="23"/>
      <c r="N70" s="23"/>
    </row>
    <row r="71" spans="2:14" ht="30.2" hidden="1" customHeight="1">
      <c r="B71" s="60" t="str">
        <f>IF(F71="", "NO PRIORITY", _xlfn.XLOOKUP(F71, Organizations!C:C, Organizations!B:B, "NO ORG NAME"))</f>
        <v>NO PRIORITY</v>
      </c>
      <c r="C71" s="291">
        <v>45650</v>
      </c>
      <c r="D71" s="306">
        <f t="shared" si="1"/>
        <v>45649</v>
      </c>
      <c r="E71" s="171" t="s">
        <v>3934</v>
      </c>
      <c r="F71" s="490"/>
      <c r="G71" s="156" t="s">
        <v>166</v>
      </c>
      <c r="H71" s="153" t="s">
        <v>4293</v>
      </c>
      <c r="I71" s="172"/>
      <c r="J71" s="154" t="s">
        <v>4282</v>
      </c>
      <c r="K71" s="177"/>
      <c r="M71" s="23"/>
      <c r="N71" s="23"/>
    </row>
    <row r="72" spans="2:14" ht="30.2" hidden="1" customHeight="1">
      <c r="B72" s="60" t="str">
        <f>IF(F72="", "NO PRIORITY", _xlfn.XLOOKUP(F72, Organizations!C:C, Organizations!B:B, "NO ORG NAME"))</f>
        <v>NO PRIORITY</v>
      </c>
      <c r="C72" s="291">
        <v>45649</v>
      </c>
      <c r="D72" s="306">
        <f t="shared" si="1"/>
        <v>45649</v>
      </c>
      <c r="E72" s="171" t="s">
        <v>4249</v>
      </c>
      <c r="F72" s="490"/>
      <c r="G72" s="156" t="s">
        <v>166</v>
      </c>
      <c r="H72" s="153" t="s">
        <v>3912</v>
      </c>
      <c r="I72" s="172"/>
      <c r="J72" s="154" t="s">
        <v>3912</v>
      </c>
      <c r="K72" s="177"/>
      <c r="M72" s="23"/>
      <c r="N72" s="23"/>
    </row>
    <row r="73" spans="2:14" ht="30.2" hidden="1" customHeight="1">
      <c r="B73" s="60" t="str">
        <f>IF(F73="", "NO PRIORITY", _xlfn.XLOOKUP(F73, Organizations!C:C, Organizations!B:B, "NO ORG NAME"))</f>
        <v>NO PRIORITY</v>
      </c>
      <c r="C73" s="291">
        <v>45649</v>
      </c>
      <c r="D73" s="306">
        <f t="shared" si="1"/>
        <v>45649</v>
      </c>
      <c r="E73" s="171" t="s">
        <v>4249</v>
      </c>
      <c r="F73" s="490"/>
      <c r="G73" s="156" t="s">
        <v>166</v>
      </c>
      <c r="H73" s="153" t="s">
        <v>3918</v>
      </c>
      <c r="I73" s="172"/>
      <c r="J73" s="154" t="s">
        <v>3918</v>
      </c>
      <c r="K73" s="177"/>
      <c r="M73" s="23"/>
      <c r="N73" s="23"/>
    </row>
    <row r="74" spans="2:14" ht="30.2" hidden="1" customHeight="1">
      <c r="B74" s="60" t="str">
        <f>IF(F74="", "NO PRIORITY", _xlfn.XLOOKUP(F74, Organizations!C:C, Organizations!B:B, "NO ORG NAME"))</f>
        <v>NO PRIORITY</v>
      </c>
      <c r="C74" s="291">
        <v>45658</v>
      </c>
      <c r="D74" s="306">
        <f t="shared" si="1"/>
        <v>45656</v>
      </c>
      <c r="E74" s="171" t="s">
        <v>4294</v>
      </c>
      <c r="F74" s="490"/>
      <c r="G74" s="156" t="s">
        <v>150</v>
      </c>
      <c r="H74" s="153" t="s">
        <v>3964</v>
      </c>
      <c r="I74" s="172"/>
      <c r="J74" s="154" t="s">
        <v>3918</v>
      </c>
      <c r="K74" s="177"/>
      <c r="M74" s="23"/>
      <c r="N74" s="23"/>
    </row>
    <row r="75" spans="2:14" ht="30.2" hidden="1" customHeight="1">
      <c r="B75" s="60" t="str">
        <f>IF(F75="", "NO PRIORITY", _xlfn.XLOOKUP(F75, Organizations!C:C, Organizations!B:B, "NO ORG NAME"))</f>
        <v>NO PRIORITY</v>
      </c>
      <c r="C75" s="291">
        <v>45658</v>
      </c>
      <c r="D75" s="306">
        <f t="shared" si="1"/>
        <v>45656</v>
      </c>
      <c r="E75" s="171" t="s">
        <v>4294</v>
      </c>
      <c r="F75" s="490"/>
      <c r="G75" s="156" t="s">
        <v>150</v>
      </c>
      <c r="H75" s="153" t="s">
        <v>3915</v>
      </c>
      <c r="I75" s="172"/>
      <c r="J75" s="154" t="s">
        <v>3915</v>
      </c>
      <c r="K75" s="177"/>
      <c r="M75" s="23"/>
      <c r="N75" s="23"/>
    </row>
    <row r="76" spans="2:14" ht="30.2" hidden="1" customHeight="1">
      <c r="B76" s="60" t="str">
        <f>IF(F76="", "NO PRIORITY", _xlfn.XLOOKUP(F76, Organizations!C:C, Organizations!B:B, "NO ORG NAME"))</f>
        <v>NO PRIORITY</v>
      </c>
      <c r="C76" s="291">
        <v>45658</v>
      </c>
      <c r="D76" s="306">
        <f t="shared" si="1"/>
        <v>45656</v>
      </c>
      <c r="E76" s="171" t="s">
        <v>3934</v>
      </c>
      <c r="F76" s="490"/>
      <c r="G76" s="156" t="s">
        <v>150</v>
      </c>
      <c r="H76" s="153" t="s">
        <v>4295</v>
      </c>
      <c r="I76" s="172"/>
      <c r="J76" s="154" t="s">
        <v>96</v>
      </c>
      <c r="K76" s="177"/>
      <c r="M76" s="23"/>
      <c r="N76" s="23"/>
    </row>
    <row r="77" spans="2:14" ht="30.2" hidden="1" customHeight="1">
      <c r="B77" s="60" t="str">
        <f>IF(F77="", "NO PRIORITY", _xlfn.XLOOKUP(F77, Organizations!C:C, Organizations!B:B, "NO ORG NAME"))</f>
        <v>NO PRIORITY</v>
      </c>
      <c r="C77" s="291">
        <v>45658</v>
      </c>
      <c r="D77" s="306">
        <f t="shared" si="1"/>
        <v>45656</v>
      </c>
      <c r="E77" s="171" t="s">
        <v>3934</v>
      </c>
      <c r="F77" s="490"/>
      <c r="G77" s="156" t="s">
        <v>150</v>
      </c>
      <c r="H77" s="153" t="s">
        <v>3922</v>
      </c>
      <c r="I77" s="172"/>
      <c r="J77" s="154" t="s">
        <v>96</v>
      </c>
      <c r="K77" s="177" t="s">
        <v>4296</v>
      </c>
      <c r="M77" s="23"/>
      <c r="N77" s="23"/>
    </row>
    <row r="78" spans="2:14" ht="30.2" hidden="1" customHeight="1">
      <c r="B78" s="60" t="str">
        <f>IF(F78="", "NO PRIORITY", _xlfn.XLOOKUP(F78, Organizations!C:C, Organizations!B:B, "NO ORG NAME"))</f>
        <v>NO PRIORITY</v>
      </c>
      <c r="C78" s="291">
        <v>45657</v>
      </c>
      <c r="D78" s="306">
        <f t="shared" si="1"/>
        <v>45656</v>
      </c>
      <c r="E78" s="171" t="s">
        <v>99</v>
      </c>
      <c r="F78" s="490"/>
      <c r="G78" s="156" t="s">
        <v>150</v>
      </c>
      <c r="H78" s="153" t="s">
        <v>3915</v>
      </c>
      <c r="I78" s="172"/>
      <c r="J78" s="154" t="s">
        <v>96</v>
      </c>
      <c r="K78" s="177" t="s">
        <v>4297</v>
      </c>
      <c r="M78" s="23"/>
      <c r="N78" s="23"/>
    </row>
    <row r="79" spans="2:14" ht="30.2" hidden="1" customHeight="1">
      <c r="B79" s="60">
        <f>IF(F79="", "NO PRIORITY", _xlfn.XLOOKUP(F79, Organizations!C:C, Organizations!B:B, "NO ORG NAME"))</f>
        <v>0</v>
      </c>
      <c r="C79" s="291">
        <v>45657</v>
      </c>
      <c r="D79" s="306">
        <f t="shared" si="1"/>
        <v>45656</v>
      </c>
      <c r="E79" s="171" t="s">
        <v>99</v>
      </c>
      <c r="F79" s="490" t="s">
        <v>2034</v>
      </c>
      <c r="G79" s="156" t="s">
        <v>141</v>
      </c>
      <c r="H79" s="153" t="s">
        <v>3915</v>
      </c>
      <c r="I79" s="172"/>
      <c r="J79" s="154" t="s">
        <v>3915</v>
      </c>
      <c r="K79" s="177"/>
      <c r="M79" s="23"/>
      <c r="N79" s="23"/>
    </row>
    <row r="80" spans="2:14" ht="30.2" hidden="1" customHeight="1">
      <c r="B80" s="60" t="str">
        <f>IF(F80="", "NO PRIORITY", _xlfn.XLOOKUP(F80, Organizations!C:C, Organizations!B:B, "NO ORG NAME"))</f>
        <v>NO PRIORITY</v>
      </c>
      <c r="C80" s="291">
        <v>45656</v>
      </c>
      <c r="D80" s="306">
        <f t="shared" si="1"/>
        <v>45656</v>
      </c>
      <c r="E80" s="171" t="s">
        <v>99</v>
      </c>
      <c r="F80" s="490"/>
      <c r="G80" s="156" t="s">
        <v>166</v>
      </c>
      <c r="H80" s="153" t="s">
        <v>4065</v>
      </c>
      <c r="I80" s="172"/>
      <c r="J80" s="154" t="s">
        <v>4279</v>
      </c>
      <c r="K80" s="177" t="s">
        <v>4298</v>
      </c>
      <c r="M80" s="23"/>
      <c r="N80" s="23"/>
    </row>
    <row r="81" spans="2:14" ht="30.2" hidden="1" customHeight="1">
      <c r="B81" s="60">
        <f>IF(F81="", "NO PRIORITY", _xlfn.XLOOKUP(F81, Organizations!C:C, Organizations!B:B, "NO ORG NAME"))</f>
        <v>0</v>
      </c>
      <c r="C81" s="291">
        <v>45656</v>
      </c>
      <c r="D81" s="306">
        <f t="shared" si="1"/>
        <v>45656</v>
      </c>
      <c r="E81" s="171"/>
      <c r="F81" s="490" t="s">
        <v>1121</v>
      </c>
      <c r="G81" s="156" t="s">
        <v>150</v>
      </c>
      <c r="H81" s="153" t="s">
        <v>3915</v>
      </c>
      <c r="I81" s="172" t="s">
        <v>3087</v>
      </c>
      <c r="J81" s="154" t="s">
        <v>3915</v>
      </c>
      <c r="K81" s="177" t="s">
        <v>4299</v>
      </c>
      <c r="M81" s="23"/>
      <c r="N81" s="23"/>
    </row>
    <row r="82" spans="2:14" ht="30.2" hidden="1" customHeight="1">
      <c r="B82" s="60" t="str">
        <f>IF(F82="", "NO PRIORITY", _xlfn.XLOOKUP(F82, Organizations!C:C, Organizations!B:B, "NO ORG NAME"))</f>
        <v>NO ORG NAME</v>
      </c>
      <c r="C82" s="291">
        <v>45666</v>
      </c>
      <c r="D82" s="306">
        <f t="shared" si="1"/>
        <v>45663</v>
      </c>
      <c r="E82" s="171" t="s">
        <v>99</v>
      </c>
      <c r="F82" s="490" t="s">
        <v>4300</v>
      </c>
      <c r="G82" s="156" t="s">
        <v>141</v>
      </c>
      <c r="H82" s="153" t="s">
        <v>4301</v>
      </c>
      <c r="I82" s="172"/>
      <c r="J82" s="154" t="s">
        <v>3943</v>
      </c>
      <c r="K82" s="177"/>
      <c r="M82" s="23"/>
      <c r="N82" s="23"/>
    </row>
    <row r="83" spans="2:14" ht="30.2" hidden="1" customHeight="1">
      <c r="B83" s="60" t="str">
        <f>IF(F83="", "NO PRIORITY", _xlfn.XLOOKUP(F83, Organizations!C:C, Organizations!B:B, "NO ORG NAME"))</f>
        <v>A</v>
      </c>
      <c r="C83" s="291">
        <v>45666</v>
      </c>
      <c r="D83" s="306">
        <f t="shared" si="1"/>
        <v>45663</v>
      </c>
      <c r="E83" s="171" t="s">
        <v>4249</v>
      </c>
      <c r="F83" s="490" t="s">
        <v>489</v>
      </c>
      <c r="G83" s="156" t="s">
        <v>141</v>
      </c>
      <c r="H83" s="153" t="s">
        <v>4302</v>
      </c>
      <c r="I83" s="172"/>
      <c r="J83" s="154" t="s">
        <v>3918</v>
      </c>
      <c r="K83" s="177" t="s">
        <v>4303</v>
      </c>
      <c r="M83" s="23"/>
      <c r="N83" s="23"/>
    </row>
    <row r="84" spans="2:14" ht="30.2" hidden="1" customHeight="1">
      <c r="B84" s="60" t="str">
        <f>IF(F84="", "NO PRIORITY", _xlfn.XLOOKUP(F84, Organizations!C:C, Organizations!B:B, "NO ORG NAME"))</f>
        <v>NO PRIORITY</v>
      </c>
      <c r="C84" s="291">
        <v>45665</v>
      </c>
      <c r="D84" s="306">
        <f t="shared" si="1"/>
        <v>45663</v>
      </c>
      <c r="E84" s="171" t="s">
        <v>3934</v>
      </c>
      <c r="F84" s="490"/>
      <c r="G84" s="156" t="s">
        <v>161</v>
      </c>
      <c r="H84" s="153" t="s">
        <v>160</v>
      </c>
      <c r="I84" s="172"/>
      <c r="J84" s="154" t="s">
        <v>96</v>
      </c>
      <c r="K84" s="177" t="s">
        <v>4304</v>
      </c>
      <c r="M84" s="23"/>
      <c r="N84" s="23"/>
    </row>
    <row r="85" spans="2:14" ht="30.2" hidden="1" customHeight="1">
      <c r="B85" s="60">
        <f>IF(F85="", "NO PRIORITY", _xlfn.XLOOKUP(F85, Organizations!C:C, Organizations!B:B, "NO ORG NAME"))</f>
        <v>0</v>
      </c>
      <c r="C85" s="291">
        <v>45665</v>
      </c>
      <c r="D85" s="306">
        <f t="shared" si="1"/>
        <v>45663</v>
      </c>
      <c r="E85" s="171" t="s">
        <v>99</v>
      </c>
      <c r="F85" s="490" t="s">
        <v>570</v>
      </c>
      <c r="G85" s="156" t="s">
        <v>166</v>
      </c>
      <c r="H85" s="153" t="s">
        <v>4039</v>
      </c>
      <c r="I85" s="172"/>
      <c r="J85" s="154" t="s">
        <v>4282</v>
      </c>
      <c r="K85" s="177" t="s">
        <v>4305</v>
      </c>
      <c r="M85" s="23"/>
      <c r="N85" s="23"/>
    </row>
    <row r="86" spans="2:14" ht="30.2" hidden="1" customHeight="1">
      <c r="B86" s="60">
        <f>IF(F86="", "NO PRIORITY", _xlfn.XLOOKUP(F86, Organizations!C:C, Organizations!B:B, "NO ORG NAME"))</f>
        <v>0</v>
      </c>
      <c r="C86" s="291">
        <v>45665</v>
      </c>
      <c r="D86" s="306">
        <f t="shared" si="1"/>
        <v>45663</v>
      </c>
      <c r="E86" s="171" t="s">
        <v>4249</v>
      </c>
      <c r="F86" s="490" t="s">
        <v>2034</v>
      </c>
      <c r="G86" s="156" t="s">
        <v>141</v>
      </c>
      <c r="H86" s="153" t="s">
        <v>4306</v>
      </c>
      <c r="I86" s="172"/>
      <c r="J86" s="154" t="s">
        <v>3943</v>
      </c>
      <c r="K86" s="177"/>
      <c r="M86" s="23"/>
      <c r="N86" s="23"/>
    </row>
    <row r="87" spans="2:14" ht="30.2" hidden="1" customHeight="1">
      <c r="B87" s="60" t="str">
        <f>IF(F87="", "NO PRIORITY", _xlfn.XLOOKUP(F87, Organizations!C:C, Organizations!B:B, "NO ORG NAME"))</f>
        <v>A</v>
      </c>
      <c r="C87" s="291">
        <v>45665</v>
      </c>
      <c r="D87" s="306">
        <f t="shared" si="1"/>
        <v>45663</v>
      </c>
      <c r="E87" s="171" t="s">
        <v>99</v>
      </c>
      <c r="F87" s="490" t="s">
        <v>1712</v>
      </c>
      <c r="G87" s="156" t="s">
        <v>141</v>
      </c>
      <c r="H87" s="153" t="s">
        <v>4307</v>
      </c>
      <c r="I87" s="172"/>
      <c r="J87" s="154" t="s">
        <v>4075</v>
      </c>
      <c r="K87" s="177" t="s">
        <v>4308</v>
      </c>
      <c r="M87" s="23"/>
      <c r="N87" s="23"/>
    </row>
    <row r="88" spans="2:14" ht="30.2" hidden="1" customHeight="1">
      <c r="B88" s="60" t="str">
        <f>IF(F88="", "NO PRIORITY", _xlfn.XLOOKUP(F88, Organizations!C:C, Organizations!B:B, "NO ORG NAME"))</f>
        <v>A</v>
      </c>
      <c r="C88" s="291">
        <v>45664</v>
      </c>
      <c r="D88" s="306">
        <f t="shared" si="1"/>
        <v>45663</v>
      </c>
      <c r="E88" s="171" t="s">
        <v>3934</v>
      </c>
      <c r="F88" s="490" t="s">
        <v>853</v>
      </c>
      <c r="G88" s="156" t="s">
        <v>138</v>
      </c>
      <c r="H88" s="153" t="s">
        <v>4102</v>
      </c>
      <c r="I88" s="172"/>
      <c r="J88" s="154" t="s">
        <v>3927</v>
      </c>
      <c r="K88" s="177" t="s">
        <v>4309</v>
      </c>
      <c r="M88" s="23"/>
      <c r="N88" s="23"/>
    </row>
    <row r="89" spans="2:14" ht="30.2" hidden="1" customHeight="1">
      <c r="B89" s="60" t="str">
        <f>IF(F89="", "NO PRIORITY", _xlfn.XLOOKUP(F89, Organizations!C:C, Organizations!B:B, "NO ORG NAME"))</f>
        <v>A</v>
      </c>
      <c r="C89" s="291">
        <v>45664</v>
      </c>
      <c r="D89" s="306">
        <f t="shared" si="1"/>
        <v>45663</v>
      </c>
      <c r="E89" s="171" t="s">
        <v>3934</v>
      </c>
      <c r="F89" s="490" t="s">
        <v>853</v>
      </c>
      <c r="G89" s="156" t="s">
        <v>138</v>
      </c>
      <c r="H89" s="153" t="s">
        <v>4102</v>
      </c>
      <c r="I89" s="172" t="s">
        <v>3102</v>
      </c>
      <c r="J89" s="154" t="s">
        <v>3927</v>
      </c>
      <c r="K89" s="177" t="s">
        <v>4309</v>
      </c>
      <c r="M89" s="23"/>
      <c r="N89" s="23"/>
    </row>
    <row r="90" spans="2:14" ht="30.2" hidden="1" customHeight="1">
      <c r="B90" s="60" t="str">
        <f>IF(F90="", "NO PRIORITY", _xlfn.XLOOKUP(F90, Organizations!C:C, Organizations!B:B, "NO ORG NAME"))</f>
        <v>A</v>
      </c>
      <c r="C90" s="291">
        <v>45664</v>
      </c>
      <c r="D90" s="306">
        <f t="shared" si="1"/>
        <v>45663</v>
      </c>
      <c r="E90" s="171" t="s">
        <v>3934</v>
      </c>
      <c r="F90" s="490" t="s">
        <v>853</v>
      </c>
      <c r="G90" s="156" t="s">
        <v>138</v>
      </c>
      <c r="H90" s="153" t="s">
        <v>4102</v>
      </c>
      <c r="I90" s="172" t="s">
        <v>3106</v>
      </c>
      <c r="J90" s="154" t="s">
        <v>3927</v>
      </c>
      <c r="K90" s="177" t="s">
        <v>4309</v>
      </c>
      <c r="M90" s="23"/>
      <c r="N90" s="23"/>
    </row>
    <row r="91" spans="2:14" ht="30.2" hidden="1" customHeight="1">
      <c r="B91" s="60" t="str">
        <f>IF(F91="", "NO PRIORITY", _xlfn.XLOOKUP(F91, Organizations!C:C, Organizations!B:B, "NO ORG NAME"))</f>
        <v>A</v>
      </c>
      <c r="C91" s="291">
        <v>45664</v>
      </c>
      <c r="D91" s="306">
        <f t="shared" si="1"/>
        <v>45663</v>
      </c>
      <c r="E91" s="171" t="s">
        <v>3934</v>
      </c>
      <c r="F91" s="490" t="s">
        <v>853</v>
      </c>
      <c r="G91" s="156" t="s">
        <v>138</v>
      </c>
      <c r="H91" s="153" t="s">
        <v>4102</v>
      </c>
      <c r="I91" s="172" t="s">
        <v>3114</v>
      </c>
      <c r="J91" s="154" t="s">
        <v>3927</v>
      </c>
      <c r="K91" s="177" t="s">
        <v>4309</v>
      </c>
      <c r="M91" s="23"/>
      <c r="N91" s="23"/>
    </row>
    <row r="92" spans="2:14" ht="30.2" hidden="1" customHeight="1">
      <c r="B92" s="60" t="str">
        <f>IF(F92="", "NO PRIORITY", _xlfn.XLOOKUP(F92, Organizations!C:C, Organizations!B:B, "NO ORG NAME"))</f>
        <v>A</v>
      </c>
      <c r="C92" s="291">
        <v>45664</v>
      </c>
      <c r="D92" s="306">
        <f t="shared" si="1"/>
        <v>45663</v>
      </c>
      <c r="E92" s="171" t="s">
        <v>3934</v>
      </c>
      <c r="F92" s="490" t="s">
        <v>853</v>
      </c>
      <c r="G92" s="156" t="s">
        <v>138</v>
      </c>
      <c r="H92" s="153" t="s">
        <v>4102</v>
      </c>
      <c r="I92" s="172" t="s">
        <v>3104</v>
      </c>
      <c r="J92" s="154" t="s">
        <v>3927</v>
      </c>
      <c r="K92" s="177" t="s">
        <v>4309</v>
      </c>
      <c r="M92" s="23"/>
      <c r="N92" s="23"/>
    </row>
    <row r="93" spans="2:14" ht="30.2" hidden="1" customHeight="1">
      <c r="B93" s="60" t="str">
        <f>IF(F93="", "NO PRIORITY", _xlfn.XLOOKUP(F93, Organizations!C:C, Organizations!B:B, "NO ORG NAME"))</f>
        <v>A</v>
      </c>
      <c r="C93" s="291">
        <v>45664</v>
      </c>
      <c r="D93" s="306">
        <f t="shared" si="1"/>
        <v>45663</v>
      </c>
      <c r="E93" s="171" t="s">
        <v>3934</v>
      </c>
      <c r="F93" s="490" t="s">
        <v>853</v>
      </c>
      <c r="G93" s="156" t="s">
        <v>138</v>
      </c>
      <c r="H93" s="153" t="s">
        <v>4102</v>
      </c>
      <c r="I93" s="172" t="s">
        <v>3116</v>
      </c>
      <c r="J93" s="154" t="s">
        <v>3927</v>
      </c>
      <c r="K93" s="177" t="s">
        <v>4309</v>
      </c>
      <c r="M93" s="23"/>
      <c r="N93" s="23"/>
    </row>
    <row r="94" spans="2:14" ht="30.2" hidden="1" customHeight="1">
      <c r="B94" s="60" t="str">
        <f>IF(F94="", "NO PRIORITY", _xlfn.XLOOKUP(F94, Organizations!C:C, Organizations!B:B, "NO ORG NAME"))</f>
        <v>A</v>
      </c>
      <c r="C94" s="291">
        <v>45664</v>
      </c>
      <c r="D94" s="306">
        <f t="shared" si="1"/>
        <v>45663</v>
      </c>
      <c r="E94" s="171" t="s">
        <v>3934</v>
      </c>
      <c r="F94" s="490" t="s">
        <v>853</v>
      </c>
      <c r="G94" s="156" t="s">
        <v>138</v>
      </c>
      <c r="H94" s="153" t="s">
        <v>4102</v>
      </c>
      <c r="I94" s="172" t="s">
        <v>3118</v>
      </c>
      <c r="J94" s="154" t="s">
        <v>3927</v>
      </c>
      <c r="K94" s="177" t="s">
        <v>4309</v>
      </c>
      <c r="M94" s="23"/>
      <c r="N94" s="23"/>
    </row>
    <row r="95" spans="2:14" ht="30.2" hidden="1" customHeight="1">
      <c r="B95" s="60" t="str">
        <f>IF(F95="", "NO PRIORITY", _xlfn.XLOOKUP(F95, Organizations!C:C, Organizations!B:B, "NO ORG NAME"))</f>
        <v>A</v>
      </c>
      <c r="C95" s="291">
        <v>45664</v>
      </c>
      <c r="D95" s="306">
        <f t="shared" si="1"/>
        <v>45663</v>
      </c>
      <c r="E95" s="171" t="s">
        <v>3934</v>
      </c>
      <c r="F95" s="490" t="s">
        <v>853</v>
      </c>
      <c r="G95" s="156" t="s">
        <v>138</v>
      </c>
      <c r="H95" s="153" t="s">
        <v>4102</v>
      </c>
      <c r="I95" s="172" t="s">
        <v>3112</v>
      </c>
      <c r="J95" s="154" t="s">
        <v>3927</v>
      </c>
      <c r="K95" s="177" t="s">
        <v>4309</v>
      </c>
      <c r="M95" s="23"/>
      <c r="N95" s="23"/>
    </row>
    <row r="96" spans="2:14" ht="30.2" hidden="1" customHeight="1">
      <c r="B96" s="60" t="str">
        <f>IF(F96="", "NO PRIORITY", _xlfn.XLOOKUP(F96, Organizations!C:C, Organizations!B:B, "NO ORG NAME"))</f>
        <v>A+</v>
      </c>
      <c r="C96" s="291">
        <v>45664</v>
      </c>
      <c r="D96" s="306">
        <f t="shared" si="1"/>
        <v>45663</v>
      </c>
      <c r="E96" s="171" t="s">
        <v>3934</v>
      </c>
      <c r="F96" s="490" t="s">
        <v>1459</v>
      </c>
      <c r="G96" s="156" t="s">
        <v>166</v>
      </c>
      <c r="H96" s="153" t="s">
        <v>4310</v>
      </c>
      <c r="I96" s="172"/>
      <c r="J96" s="154" t="s">
        <v>4282</v>
      </c>
      <c r="K96" s="177" t="s">
        <v>4311</v>
      </c>
      <c r="M96" s="23"/>
      <c r="N96" s="23"/>
    </row>
    <row r="97" spans="2:14" ht="30.2" hidden="1" customHeight="1">
      <c r="B97" s="60" t="str">
        <f>IF(F97="", "NO PRIORITY", _xlfn.XLOOKUP(F97, Organizations!C:C, Organizations!B:B, "NO ORG NAME"))</f>
        <v>A</v>
      </c>
      <c r="C97" s="291">
        <v>45664</v>
      </c>
      <c r="D97" s="306">
        <f t="shared" si="1"/>
        <v>45663</v>
      </c>
      <c r="E97" s="297" t="s">
        <v>3934</v>
      </c>
      <c r="F97" s="490" t="s">
        <v>1341</v>
      </c>
      <c r="G97" s="156" t="s">
        <v>138</v>
      </c>
      <c r="H97" s="153" t="s">
        <v>4075</v>
      </c>
      <c r="I97" s="172" t="s">
        <v>3084</v>
      </c>
      <c r="J97" s="154" t="s">
        <v>4075</v>
      </c>
      <c r="K97" s="177" t="s">
        <v>4312</v>
      </c>
      <c r="M97" s="23"/>
      <c r="N97" s="23"/>
    </row>
    <row r="98" spans="2:14" ht="30.2" hidden="1" customHeight="1">
      <c r="B98" s="60" t="str">
        <f>IF(F98="", "NO PRIORITY", _xlfn.XLOOKUP(F98, Organizations!C:C, Organizations!B:B, "NO ORG NAME"))</f>
        <v>NO ORG NAME</v>
      </c>
      <c r="C98" s="291">
        <v>45663</v>
      </c>
      <c r="D98" s="306">
        <f t="shared" si="1"/>
        <v>45663</v>
      </c>
      <c r="E98" s="171" t="s">
        <v>3934</v>
      </c>
      <c r="F98" s="490" t="s">
        <v>2615</v>
      </c>
      <c r="G98" s="156" t="s">
        <v>138</v>
      </c>
      <c r="H98" s="153" t="s">
        <v>3918</v>
      </c>
      <c r="I98" s="172" t="s">
        <v>2614</v>
      </c>
      <c r="J98" s="154" t="s">
        <v>3918</v>
      </c>
      <c r="K98" s="177" t="s">
        <v>4313</v>
      </c>
      <c r="M98" s="23"/>
      <c r="N98" s="23"/>
    </row>
    <row r="99" spans="2:14" ht="30.2" hidden="1" customHeight="1">
      <c r="B99" s="60">
        <f>IF(F99="", "NO PRIORITY", _xlfn.XLOOKUP(F99, Organizations!C:C, Organizations!B:B, "NO ORG NAME"))</f>
        <v>0</v>
      </c>
      <c r="C99" s="291">
        <v>45663</v>
      </c>
      <c r="D99" s="306">
        <f t="shared" si="1"/>
        <v>45663</v>
      </c>
      <c r="E99" s="171" t="s">
        <v>99</v>
      </c>
      <c r="F99" s="490" t="s">
        <v>1332</v>
      </c>
      <c r="G99" s="156" t="s">
        <v>166</v>
      </c>
      <c r="H99" s="153" t="s">
        <v>4169</v>
      </c>
      <c r="I99" s="172"/>
      <c r="J99" s="154" t="s">
        <v>4282</v>
      </c>
      <c r="K99" s="177" t="s">
        <v>4314</v>
      </c>
      <c r="M99" s="23"/>
      <c r="N99" s="23"/>
    </row>
    <row r="100" spans="2:14" ht="30.2" hidden="1" customHeight="1">
      <c r="B100" s="60" t="str">
        <f>IF(F100="", "NO PRIORITY", _xlfn.XLOOKUP(F100, Organizations!C:C, Organizations!B:B, "NO ORG NAME"))</f>
        <v>A</v>
      </c>
      <c r="C100" s="291">
        <v>45674</v>
      </c>
      <c r="D100" s="306">
        <f t="shared" si="1"/>
        <v>45670</v>
      </c>
      <c r="E100" s="171" t="s">
        <v>3934</v>
      </c>
      <c r="F100" s="490" t="s">
        <v>1280</v>
      </c>
      <c r="G100" s="156" t="s">
        <v>166</v>
      </c>
      <c r="H100" s="153" t="s">
        <v>4169</v>
      </c>
      <c r="I100" s="172" t="s">
        <v>3180</v>
      </c>
      <c r="J100" s="154"/>
      <c r="K100" s="177" t="s">
        <v>4315</v>
      </c>
      <c r="M100" s="23"/>
      <c r="N100" s="23"/>
    </row>
    <row r="101" spans="2:14" ht="30.2" hidden="1" customHeight="1">
      <c r="B101" s="60" t="str">
        <f>IF(F101="", "NO PRIORITY", _xlfn.XLOOKUP(F101, Organizations!C:C, Organizations!B:B, "NO ORG NAME"))</f>
        <v>NO ORG NAME</v>
      </c>
      <c r="C101" s="291">
        <v>45673</v>
      </c>
      <c r="D101" s="306">
        <f t="shared" si="1"/>
        <v>45670</v>
      </c>
      <c r="E101" s="171" t="s">
        <v>4249</v>
      </c>
      <c r="F101" s="490" t="s">
        <v>4316</v>
      </c>
      <c r="G101" s="156" t="s">
        <v>161</v>
      </c>
      <c r="H101" s="153" t="s">
        <v>3922</v>
      </c>
      <c r="I101" s="172"/>
      <c r="J101" s="154" t="s">
        <v>96</v>
      </c>
      <c r="K101" s="177" t="s">
        <v>4317</v>
      </c>
      <c r="M101" s="23"/>
      <c r="N101" s="23"/>
    </row>
    <row r="102" spans="2:14" ht="30.2" hidden="1" customHeight="1">
      <c r="B102" s="60" t="str">
        <f>IF(F102="", "NO PRIORITY", _xlfn.XLOOKUP(F102, Organizations!C:C, Organizations!B:B, "NO ORG NAME"))</f>
        <v>A</v>
      </c>
      <c r="C102" s="291">
        <v>45673</v>
      </c>
      <c r="D102" s="306">
        <f t="shared" si="1"/>
        <v>45670</v>
      </c>
      <c r="E102" s="171" t="s">
        <v>99</v>
      </c>
      <c r="F102" s="490" t="s">
        <v>853</v>
      </c>
      <c r="G102" s="156" t="s">
        <v>138</v>
      </c>
      <c r="H102" s="153" t="s">
        <v>3989</v>
      </c>
      <c r="I102" s="172" t="s">
        <v>3194</v>
      </c>
      <c r="J102" s="154" t="s">
        <v>3927</v>
      </c>
      <c r="K102" s="177" t="s">
        <v>4318</v>
      </c>
      <c r="M102" s="23"/>
      <c r="N102" s="23"/>
    </row>
    <row r="103" spans="2:14" ht="30.2" hidden="1" customHeight="1">
      <c r="B103" s="60" t="str">
        <f>IF(F103="", "NO PRIORITY", _xlfn.XLOOKUP(F103, Organizations!C:C, Organizations!B:B, "NO ORG NAME"))</f>
        <v>A</v>
      </c>
      <c r="C103" s="291">
        <v>45673</v>
      </c>
      <c r="D103" s="306">
        <f t="shared" si="1"/>
        <v>45670</v>
      </c>
      <c r="E103" s="171" t="s">
        <v>99</v>
      </c>
      <c r="F103" s="490" t="s">
        <v>853</v>
      </c>
      <c r="G103" s="156" t="s">
        <v>138</v>
      </c>
      <c r="H103" s="153" t="s">
        <v>3989</v>
      </c>
      <c r="I103" s="172" t="s">
        <v>3182</v>
      </c>
      <c r="J103" s="154" t="s">
        <v>3943</v>
      </c>
      <c r="K103" s="177" t="s">
        <v>4318</v>
      </c>
      <c r="M103" s="23"/>
      <c r="N103" s="23"/>
    </row>
    <row r="104" spans="2:14" ht="30.2" hidden="1" customHeight="1">
      <c r="B104" s="60" t="str">
        <f>IF(F104="", "NO PRIORITY", _xlfn.XLOOKUP(F104, Organizations!C:C, Organizations!B:B, "NO ORG NAME"))</f>
        <v>A</v>
      </c>
      <c r="C104" s="291">
        <v>45673</v>
      </c>
      <c r="D104" s="306">
        <f t="shared" si="1"/>
        <v>45670</v>
      </c>
      <c r="E104" s="171" t="s">
        <v>99</v>
      </c>
      <c r="F104" s="490" t="s">
        <v>853</v>
      </c>
      <c r="G104" s="156" t="s">
        <v>138</v>
      </c>
      <c r="H104" s="153" t="s">
        <v>3989</v>
      </c>
      <c r="I104" s="172" t="s">
        <v>3184</v>
      </c>
      <c r="J104" s="154" t="s">
        <v>3927</v>
      </c>
      <c r="K104" s="177" t="s">
        <v>4318</v>
      </c>
      <c r="M104" s="23"/>
      <c r="N104" s="23"/>
    </row>
    <row r="105" spans="2:14" ht="30.2" hidden="1" customHeight="1">
      <c r="B105" s="60" t="str">
        <f>IF(F105="", "NO PRIORITY", _xlfn.XLOOKUP(F105, Organizations!C:C, Organizations!B:B, "NO ORG NAME"))</f>
        <v>A</v>
      </c>
      <c r="C105" s="291">
        <v>45673</v>
      </c>
      <c r="D105" s="306">
        <f t="shared" si="1"/>
        <v>45670</v>
      </c>
      <c r="E105" s="171" t="s">
        <v>99</v>
      </c>
      <c r="F105" s="490" t="s">
        <v>853</v>
      </c>
      <c r="G105" s="156" t="s">
        <v>138</v>
      </c>
      <c r="H105" s="153" t="s">
        <v>3989</v>
      </c>
      <c r="I105" s="172" t="s">
        <v>3185</v>
      </c>
      <c r="J105" s="154" t="s">
        <v>3927</v>
      </c>
      <c r="K105" s="177" t="s">
        <v>4318</v>
      </c>
      <c r="M105" s="23"/>
      <c r="N105" s="23"/>
    </row>
    <row r="106" spans="2:14" ht="30.2" hidden="1" customHeight="1">
      <c r="B106" s="60" t="str">
        <f>IF(F106="", "NO PRIORITY", _xlfn.XLOOKUP(F106, Organizations!C:C, Organizations!B:B, "NO ORG NAME"))</f>
        <v>A</v>
      </c>
      <c r="C106" s="291">
        <v>45673</v>
      </c>
      <c r="D106" s="306">
        <f t="shared" si="1"/>
        <v>45670</v>
      </c>
      <c r="E106" s="171" t="s">
        <v>99</v>
      </c>
      <c r="F106" s="490" t="s">
        <v>853</v>
      </c>
      <c r="G106" s="156" t="s">
        <v>138</v>
      </c>
      <c r="H106" s="153" t="s">
        <v>3989</v>
      </c>
      <c r="I106" s="172" t="s">
        <v>3186</v>
      </c>
      <c r="J106" s="154" t="s">
        <v>3943</v>
      </c>
      <c r="K106" s="177" t="s">
        <v>4318</v>
      </c>
      <c r="M106" s="23"/>
      <c r="N106" s="23"/>
    </row>
    <row r="107" spans="2:14" ht="30.2" hidden="1" customHeight="1">
      <c r="B107" s="60" t="str">
        <f>IF(F107="", "NO PRIORITY", _xlfn.XLOOKUP(F107, Organizations!C:C, Organizations!B:B, "NO ORG NAME"))</f>
        <v>A</v>
      </c>
      <c r="C107" s="291">
        <v>45673</v>
      </c>
      <c r="D107" s="306">
        <f t="shared" si="1"/>
        <v>45670</v>
      </c>
      <c r="E107" s="171" t="s">
        <v>99</v>
      </c>
      <c r="F107" s="490" t="s">
        <v>853</v>
      </c>
      <c r="G107" s="156" t="s">
        <v>138</v>
      </c>
      <c r="H107" s="153" t="s">
        <v>3989</v>
      </c>
      <c r="I107" s="172" t="s">
        <v>3186</v>
      </c>
      <c r="J107" s="154" t="s">
        <v>3927</v>
      </c>
      <c r="K107" s="177" t="s">
        <v>4318</v>
      </c>
      <c r="M107" s="23"/>
      <c r="N107" s="23"/>
    </row>
    <row r="108" spans="2:14" ht="30.2" hidden="1" customHeight="1">
      <c r="B108" s="60" t="str">
        <f>IF(F108="", "NO PRIORITY", _xlfn.XLOOKUP(F108, Organizations!C:C, Organizations!B:B, "NO ORG NAME"))</f>
        <v>A</v>
      </c>
      <c r="C108" s="291">
        <v>45673</v>
      </c>
      <c r="D108" s="306">
        <f t="shared" si="1"/>
        <v>45670</v>
      </c>
      <c r="E108" s="171" t="s">
        <v>99</v>
      </c>
      <c r="F108" s="490" t="s">
        <v>853</v>
      </c>
      <c r="G108" s="156" t="s">
        <v>138</v>
      </c>
      <c r="H108" s="153" t="s">
        <v>3989</v>
      </c>
      <c r="I108" s="172" t="s">
        <v>3188</v>
      </c>
      <c r="J108" s="154" t="s">
        <v>3927</v>
      </c>
      <c r="K108" s="177" t="s">
        <v>4318</v>
      </c>
      <c r="M108" s="23"/>
      <c r="N108" s="23"/>
    </row>
    <row r="109" spans="2:14" ht="30.2" hidden="1" customHeight="1">
      <c r="B109" s="60" t="str">
        <f>IF(F109="", "NO PRIORITY", _xlfn.XLOOKUP(F109, Organizations!C:C, Organizations!B:B, "NO ORG NAME"))</f>
        <v>A</v>
      </c>
      <c r="C109" s="291">
        <v>45673</v>
      </c>
      <c r="D109" s="306">
        <f t="shared" si="1"/>
        <v>45670</v>
      </c>
      <c r="E109" s="171" t="s">
        <v>99</v>
      </c>
      <c r="F109" s="490" t="s">
        <v>853</v>
      </c>
      <c r="G109" s="156" t="s">
        <v>138</v>
      </c>
      <c r="H109" s="153" t="s">
        <v>3989</v>
      </c>
      <c r="I109" s="172" t="s">
        <v>3189</v>
      </c>
      <c r="J109" s="154" t="s">
        <v>3943</v>
      </c>
      <c r="K109" s="177" t="s">
        <v>4318</v>
      </c>
      <c r="M109" s="23"/>
      <c r="N109" s="23"/>
    </row>
    <row r="110" spans="2:14" ht="30.2" hidden="1" customHeight="1">
      <c r="B110" s="60" t="str">
        <f>IF(F110="", "NO PRIORITY", _xlfn.XLOOKUP(F110, Organizations!C:C, Organizations!B:B, "NO ORG NAME"))</f>
        <v>A</v>
      </c>
      <c r="C110" s="291">
        <v>45673</v>
      </c>
      <c r="D110" s="306">
        <f t="shared" si="1"/>
        <v>45670</v>
      </c>
      <c r="E110" s="171" t="s">
        <v>99</v>
      </c>
      <c r="F110" s="490" t="s">
        <v>853</v>
      </c>
      <c r="G110" s="156" t="s">
        <v>138</v>
      </c>
      <c r="H110" s="153" t="s">
        <v>3989</v>
      </c>
      <c r="I110" s="172" t="s">
        <v>3190</v>
      </c>
      <c r="J110" s="154" t="s">
        <v>3927</v>
      </c>
      <c r="K110" s="177" t="s">
        <v>4318</v>
      </c>
      <c r="M110" s="23"/>
      <c r="N110" s="23"/>
    </row>
    <row r="111" spans="2:14" ht="30.2" hidden="1" customHeight="1">
      <c r="B111" s="60" t="str">
        <f>IF(F111="", "NO PRIORITY", _xlfn.XLOOKUP(F111, Organizations!C:C, Organizations!B:B, "NO ORG NAME"))</f>
        <v>A</v>
      </c>
      <c r="C111" s="291">
        <v>45673</v>
      </c>
      <c r="D111" s="306">
        <f t="shared" si="1"/>
        <v>45670</v>
      </c>
      <c r="E111" s="171" t="s">
        <v>99</v>
      </c>
      <c r="F111" s="490" t="s">
        <v>853</v>
      </c>
      <c r="G111" s="156" t="s">
        <v>138</v>
      </c>
      <c r="H111" s="153" t="s">
        <v>3989</v>
      </c>
      <c r="I111" s="172" t="s">
        <v>3191</v>
      </c>
      <c r="J111" s="154" t="s">
        <v>3927</v>
      </c>
      <c r="K111" s="177" t="s">
        <v>4318</v>
      </c>
      <c r="M111" s="23"/>
      <c r="N111" s="23"/>
    </row>
    <row r="112" spans="2:14" ht="30.2" hidden="1" customHeight="1">
      <c r="B112" s="60" t="str">
        <f>IF(F112="", "NO PRIORITY", _xlfn.XLOOKUP(F112, Organizations!C:C, Organizations!B:B, "NO ORG NAME"))</f>
        <v>A</v>
      </c>
      <c r="C112" s="291">
        <v>45673</v>
      </c>
      <c r="D112" s="306">
        <f t="shared" si="1"/>
        <v>45670</v>
      </c>
      <c r="E112" s="171" t="s">
        <v>99</v>
      </c>
      <c r="F112" s="490" t="s">
        <v>853</v>
      </c>
      <c r="G112" s="156" t="s">
        <v>138</v>
      </c>
      <c r="H112" s="153" t="s">
        <v>3989</v>
      </c>
      <c r="I112" s="172" t="s">
        <v>3192</v>
      </c>
      <c r="J112" s="154" t="s">
        <v>3943</v>
      </c>
      <c r="K112" s="177" t="s">
        <v>4318</v>
      </c>
      <c r="M112" s="23"/>
      <c r="N112" s="23"/>
    </row>
    <row r="113" spans="2:14" ht="30.2" hidden="1" customHeight="1">
      <c r="B113" s="60" t="str">
        <f>IF(F113="", "NO PRIORITY", _xlfn.XLOOKUP(F113, Organizations!C:C, Organizations!B:B, "NO ORG NAME"))</f>
        <v>A</v>
      </c>
      <c r="C113" s="291">
        <v>45673</v>
      </c>
      <c r="D113" s="306">
        <f t="shared" si="1"/>
        <v>45670</v>
      </c>
      <c r="E113" s="171" t="s">
        <v>99</v>
      </c>
      <c r="F113" s="490" t="s">
        <v>853</v>
      </c>
      <c r="G113" s="156" t="s">
        <v>138</v>
      </c>
      <c r="H113" s="153" t="s">
        <v>3989</v>
      </c>
      <c r="I113" s="172" t="s">
        <v>3194</v>
      </c>
      <c r="J113" s="154" t="s">
        <v>3927</v>
      </c>
      <c r="K113" s="177" t="s">
        <v>4318</v>
      </c>
      <c r="M113" s="23"/>
      <c r="N113" s="23"/>
    </row>
    <row r="114" spans="2:14" ht="30.2" hidden="1" customHeight="1">
      <c r="B114" s="60" t="str">
        <f>IF(F114="", "NO PRIORITY", _xlfn.XLOOKUP(F114, Organizations!C:C, Organizations!B:B, "NO ORG NAME"))</f>
        <v>A</v>
      </c>
      <c r="C114" s="291">
        <v>45673</v>
      </c>
      <c r="D114" s="306">
        <f t="shared" si="1"/>
        <v>45670</v>
      </c>
      <c r="E114" s="171" t="s">
        <v>99</v>
      </c>
      <c r="F114" s="490" t="s">
        <v>853</v>
      </c>
      <c r="G114" s="156" t="s">
        <v>138</v>
      </c>
      <c r="H114" s="153" t="s">
        <v>3989</v>
      </c>
      <c r="I114" s="172" t="s">
        <v>3193</v>
      </c>
      <c r="J114" s="154" t="s">
        <v>3927</v>
      </c>
      <c r="K114" s="177" t="s">
        <v>4318</v>
      </c>
      <c r="M114" s="23"/>
      <c r="N114" s="23"/>
    </row>
    <row r="115" spans="2:14" ht="30.2" hidden="1" customHeight="1">
      <c r="B115" s="60" t="str">
        <f>IF(F115="", "NO PRIORITY", _xlfn.XLOOKUP(F115, Organizations!C:C, Organizations!B:B, "NO ORG NAME"))</f>
        <v>A</v>
      </c>
      <c r="C115" s="291">
        <v>45673</v>
      </c>
      <c r="D115" s="306">
        <f t="shared" si="1"/>
        <v>45670</v>
      </c>
      <c r="E115" s="171" t="s">
        <v>99</v>
      </c>
      <c r="F115" s="490" t="s">
        <v>853</v>
      </c>
      <c r="G115" s="156" t="s">
        <v>138</v>
      </c>
      <c r="H115" s="153" t="s">
        <v>3989</v>
      </c>
      <c r="I115" s="172" t="s">
        <v>3184</v>
      </c>
      <c r="J115" s="154" t="s">
        <v>3927</v>
      </c>
      <c r="K115" s="177" t="s">
        <v>4318</v>
      </c>
      <c r="M115" s="23"/>
      <c r="N115" s="23"/>
    </row>
    <row r="116" spans="2:14" ht="30.2" hidden="1" customHeight="1">
      <c r="B116" s="60" t="str">
        <f>IF(F116="", "NO PRIORITY", _xlfn.XLOOKUP(F116, Organizations!C:C, Organizations!B:B, "NO ORG NAME"))</f>
        <v>A</v>
      </c>
      <c r="C116" s="291">
        <v>45673</v>
      </c>
      <c r="D116" s="306">
        <f t="shared" si="1"/>
        <v>45670</v>
      </c>
      <c r="E116" s="171" t="s">
        <v>99</v>
      </c>
      <c r="F116" s="491" t="s">
        <v>1215</v>
      </c>
      <c r="G116" s="156" t="s">
        <v>138</v>
      </c>
      <c r="H116" s="153" t="s">
        <v>3199</v>
      </c>
      <c r="I116" s="172" t="s">
        <v>3198</v>
      </c>
      <c r="J116" s="154" t="s">
        <v>3927</v>
      </c>
      <c r="K116" s="363" t="s">
        <v>3199</v>
      </c>
      <c r="M116" s="23"/>
      <c r="N116" s="23"/>
    </row>
    <row r="117" spans="2:14" ht="30.2" hidden="1" customHeight="1">
      <c r="B117" s="60" t="str">
        <f>IF(F117="", "NO PRIORITY", _xlfn.XLOOKUP(F117, Organizations!C:C, Organizations!B:B, "NO ORG NAME"))</f>
        <v>C</v>
      </c>
      <c r="C117" s="291">
        <v>45673</v>
      </c>
      <c r="D117" s="306">
        <f t="shared" si="1"/>
        <v>45670</v>
      </c>
      <c r="E117" s="171" t="s">
        <v>99</v>
      </c>
      <c r="F117" s="491" t="s">
        <v>1714</v>
      </c>
      <c r="G117" s="156" t="s">
        <v>138</v>
      </c>
      <c r="H117" s="153" t="s">
        <v>3199</v>
      </c>
      <c r="I117" s="172" t="s">
        <v>3161</v>
      </c>
      <c r="J117" s="154" t="s">
        <v>3943</v>
      </c>
      <c r="K117" s="363" t="s">
        <v>3199</v>
      </c>
      <c r="M117" s="23"/>
      <c r="N117" s="23"/>
    </row>
    <row r="118" spans="2:14" ht="30.2" hidden="1" customHeight="1">
      <c r="B118" s="60" t="str">
        <f>IF(F118="", "NO PRIORITY", _xlfn.XLOOKUP(F118, Organizations!C:C, Organizations!B:B, "NO ORG NAME"))</f>
        <v>A</v>
      </c>
      <c r="C118" s="291">
        <v>45673</v>
      </c>
      <c r="D118" s="306">
        <f t="shared" si="1"/>
        <v>45670</v>
      </c>
      <c r="E118" s="171" t="s">
        <v>99</v>
      </c>
      <c r="F118" s="491" t="s">
        <v>1743</v>
      </c>
      <c r="G118" s="156" t="s">
        <v>138</v>
      </c>
      <c r="H118" s="153" t="s">
        <v>3199</v>
      </c>
      <c r="I118" s="172" t="s">
        <v>3200</v>
      </c>
      <c r="J118" s="154" t="s">
        <v>3943</v>
      </c>
      <c r="K118" s="363" t="s">
        <v>3199</v>
      </c>
      <c r="M118" s="23"/>
      <c r="N118" s="23"/>
    </row>
    <row r="119" spans="2:14" ht="30.2" hidden="1" customHeight="1">
      <c r="B119" s="60" t="str">
        <f>IF(F119="", "NO PRIORITY", _xlfn.XLOOKUP(F119, Organizations!C:C, Organizations!B:B, "NO ORG NAME"))</f>
        <v>A</v>
      </c>
      <c r="C119" s="291">
        <v>45673</v>
      </c>
      <c r="D119" s="306">
        <f t="shared" si="1"/>
        <v>45670</v>
      </c>
      <c r="E119" s="171" t="s">
        <v>99</v>
      </c>
      <c r="F119" s="491" t="s">
        <v>1586</v>
      </c>
      <c r="G119" s="156" t="s">
        <v>138</v>
      </c>
      <c r="H119" s="153" t="s">
        <v>3199</v>
      </c>
      <c r="I119" s="172" t="s">
        <v>3201</v>
      </c>
      <c r="J119" s="154" t="s">
        <v>3927</v>
      </c>
      <c r="K119" s="363" t="s">
        <v>3199</v>
      </c>
      <c r="M119" s="23"/>
      <c r="N119" s="23"/>
    </row>
    <row r="120" spans="2:14" ht="30.2" hidden="1" customHeight="1">
      <c r="B120" s="60" t="str">
        <f>IF(F120="", "NO PRIORITY", _xlfn.XLOOKUP(F120, Organizations!C:C, Organizations!B:B, "NO ORG NAME"))</f>
        <v>A</v>
      </c>
      <c r="C120" s="291">
        <v>45673</v>
      </c>
      <c r="D120" s="306">
        <f t="shared" si="1"/>
        <v>45670</v>
      </c>
      <c r="E120" s="171" t="s">
        <v>99</v>
      </c>
      <c r="F120" s="491" t="s">
        <v>1890</v>
      </c>
      <c r="G120" s="156" t="s">
        <v>138</v>
      </c>
      <c r="H120" s="153" t="s">
        <v>3199</v>
      </c>
      <c r="I120" s="172" t="s">
        <v>2980</v>
      </c>
      <c r="J120" s="154" t="s">
        <v>3943</v>
      </c>
      <c r="K120" s="363" t="s">
        <v>3199</v>
      </c>
      <c r="M120" s="23"/>
      <c r="N120" s="23"/>
    </row>
    <row r="121" spans="2:14" ht="30.2" hidden="1" customHeight="1">
      <c r="B121" s="60" t="str">
        <f>IF(F121="", "NO PRIORITY", _xlfn.XLOOKUP(F121, Organizations!C:C, Organizations!B:B, "NO ORG NAME"))</f>
        <v>A</v>
      </c>
      <c r="C121" s="291">
        <v>45673</v>
      </c>
      <c r="D121" s="306">
        <f t="shared" si="1"/>
        <v>45670</v>
      </c>
      <c r="E121" s="171" t="s">
        <v>99</v>
      </c>
      <c r="F121" s="491" t="s">
        <v>1890</v>
      </c>
      <c r="G121" s="156" t="s">
        <v>138</v>
      </c>
      <c r="H121" s="153" t="s">
        <v>3199</v>
      </c>
      <c r="I121" s="172" t="s">
        <v>3202</v>
      </c>
      <c r="J121" s="154" t="s">
        <v>3927</v>
      </c>
      <c r="K121" s="363" t="s">
        <v>3199</v>
      </c>
      <c r="M121" s="23"/>
      <c r="N121" s="23"/>
    </row>
    <row r="122" spans="2:14" ht="30.2" hidden="1" customHeight="1">
      <c r="B122" s="60" t="str">
        <f>IF(F122="", "NO PRIORITY", _xlfn.XLOOKUP(F122, Organizations!C:C, Organizations!B:B, "NO ORG NAME"))</f>
        <v>A</v>
      </c>
      <c r="C122" s="291">
        <v>45673</v>
      </c>
      <c r="D122" s="306">
        <f t="shared" si="1"/>
        <v>45670</v>
      </c>
      <c r="E122" s="171" t="s">
        <v>99</v>
      </c>
      <c r="F122" s="491" t="s">
        <v>1890</v>
      </c>
      <c r="G122" s="156" t="s">
        <v>138</v>
      </c>
      <c r="H122" s="153" t="s">
        <v>3199</v>
      </c>
      <c r="I122" s="172" t="s">
        <v>3203</v>
      </c>
      <c r="J122" s="154" t="s">
        <v>96</v>
      </c>
      <c r="K122" s="363" t="s">
        <v>3199</v>
      </c>
      <c r="M122" s="23"/>
      <c r="N122" s="23"/>
    </row>
    <row r="123" spans="2:14" ht="30.2" hidden="1" customHeight="1">
      <c r="B123" s="60" t="str">
        <f>IF(F123="", "NO PRIORITY", _xlfn.XLOOKUP(F123, Organizations!C:C, Organizations!B:B, "NO ORG NAME"))</f>
        <v>A</v>
      </c>
      <c r="C123" s="291">
        <v>45673</v>
      </c>
      <c r="D123" s="306">
        <f t="shared" si="1"/>
        <v>45670</v>
      </c>
      <c r="E123" s="171" t="s">
        <v>99</v>
      </c>
      <c r="F123" s="491" t="s">
        <v>1890</v>
      </c>
      <c r="G123" s="156" t="s">
        <v>138</v>
      </c>
      <c r="H123" s="153" t="s">
        <v>3199</v>
      </c>
      <c r="I123" s="172" t="s">
        <v>3204</v>
      </c>
      <c r="J123" s="154" t="s">
        <v>3912</v>
      </c>
      <c r="K123" s="363" t="s">
        <v>3199</v>
      </c>
      <c r="M123" s="23"/>
      <c r="N123" s="23"/>
    </row>
    <row r="124" spans="2:14" ht="30.2" hidden="1" customHeight="1">
      <c r="B124" s="60" t="str">
        <f>IF(F124="", "NO PRIORITY", _xlfn.XLOOKUP(F124, Organizations!C:C, Organizations!B:B, "NO ORG NAME"))</f>
        <v>A</v>
      </c>
      <c r="C124" s="291">
        <v>45673</v>
      </c>
      <c r="D124" s="306">
        <f t="shared" si="1"/>
        <v>45670</v>
      </c>
      <c r="E124" s="171" t="s">
        <v>99</v>
      </c>
      <c r="F124" s="491" t="s">
        <v>853</v>
      </c>
      <c r="G124" s="156" t="s">
        <v>138</v>
      </c>
      <c r="H124" s="153" t="s">
        <v>3989</v>
      </c>
      <c r="I124" s="172" t="s">
        <v>3112</v>
      </c>
      <c r="J124" s="154" t="s">
        <v>3927</v>
      </c>
      <c r="K124" s="177" t="s">
        <v>4318</v>
      </c>
      <c r="M124" s="23"/>
      <c r="N124" s="23"/>
    </row>
    <row r="125" spans="2:14" ht="30.2" hidden="1" customHeight="1">
      <c r="B125" s="60" t="str">
        <f>IF(F125="", "NO PRIORITY", _xlfn.XLOOKUP(F125, Organizations!C:C, Organizations!B:B, "NO ORG NAME"))</f>
        <v>A</v>
      </c>
      <c r="C125" s="291">
        <v>45673</v>
      </c>
      <c r="D125" s="306">
        <f t="shared" si="1"/>
        <v>45670</v>
      </c>
      <c r="E125" s="171" t="s">
        <v>3934</v>
      </c>
      <c r="F125" s="491" t="s">
        <v>853</v>
      </c>
      <c r="G125" s="156" t="s">
        <v>138</v>
      </c>
      <c r="H125" s="153" t="s">
        <v>3927</v>
      </c>
      <c r="I125" s="172" t="s">
        <v>3104</v>
      </c>
      <c r="J125" s="154" t="s">
        <v>3927</v>
      </c>
      <c r="K125" s="177"/>
      <c r="M125" s="23"/>
      <c r="N125" s="23"/>
    </row>
    <row r="126" spans="2:14" ht="30.2" hidden="1" customHeight="1">
      <c r="B126" s="60" t="str">
        <f>IF(F126="", "NO PRIORITY", _xlfn.XLOOKUP(F126, Organizations!C:C, Organizations!B:B, "NO ORG NAME"))</f>
        <v>A</v>
      </c>
      <c r="C126" s="291">
        <v>45673</v>
      </c>
      <c r="D126" s="306">
        <f t="shared" si="1"/>
        <v>45670</v>
      </c>
      <c r="E126" s="171" t="s">
        <v>3934</v>
      </c>
      <c r="F126" s="490" t="s">
        <v>853</v>
      </c>
      <c r="G126" s="156" t="s">
        <v>138</v>
      </c>
      <c r="H126" s="153" t="s">
        <v>3927</v>
      </c>
      <c r="I126" s="172" t="s">
        <v>3110</v>
      </c>
      <c r="J126" s="154" t="s">
        <v>3927</v>
      </c>
      <c r="K126" s="177"/>
      <c r="M126" s="23"/>
      <c r="N126" s="23"/>
    </row>
    <row r="127" spans="2:14" ht="30.2" hidden="1" customHeight="1">
      <c r="B127" s="60" t="str">
        <f>IF(F127="", "NO PRIORITY", _xlfn.XLOOKUP(F127, Organizations!C:C, Organizations!B:B, "NO ORG NAME"))</f>
        <v>A</v>
      </c>
      <c r="C127" s="291">
        <v>45673</v>
      </c>
      <c r="D127" s="306">
        <f t="shared" si="1"/>
        <v>45670</v>
      </c>
      <c r="E127" s="171" t="s">
        <v>3934</v>
      </c>
      <c r="F127" s="490" t="s">
        <v>853</v>
      </c>
      <c r="G127" s="156" t="s">
        <v>138</v>
      </c>
      <c r="H127" s="153" t="s">
        <v>3927</v>
      </c>
      <c r="I127" s="172" t="s">
        <v>3120</v>
      </c>
      <c r="J127" s="154" t="s">
        <v>3927</v>
      </c>
      <c r="K127" s="177"/>
      <c r="M127" s="23"/>
      <c r="N127" s="23"/>
    </row>
    <row r="128" spans="2:14" ht="30.2" hidden="1" customHeight="1">
      <c r="B128" s="60" t="str">
        <f>IF(F128="", "NO PRIORITY", _xlfn.XLOOKUP(F128, Organizations!C:C, Organizations!B:B, "NO ORG NAME"))</f>
        <v>A</v>
      </c>
      <c r="C128" s="291">
        <v>45673</v>
      </c>
      <c r="D128" s="306">
        <f t="shared" si="1"/>
        <v>45670</v>
      </c>
      <c r="E128" s="171" t="s">
        <v>3934</v>
      </c>
      <c r="F128" s="490" t="s">
        <v>853</v>
      </c>
      <c r="G128" s="156" t="s">
        <v>138</v>
      </c>
      <c r="H128" s="153" t="s">
        <v>3927</v>
      </c>
      <c r="I128" s="172" t="s">
        <v>3114</v>
      </c>
      <c r="J128" s="154" t="s">
        <v>3927</v>
      </c>
      <c r="K128" s="177"/>
      <c r="M128" s="23"/>
      <c r="N128" s="23"/>
    </row>
    <row r="129" spans="2:14" ht="30.2" hidden="1" customHeight="1">
      <c r="B129" s="60" t="str">
        <f>IF(F129="", "NO PRIORITY", _xlfn.XLOOKUP(F129, Organizations!C:C, Organizations!B:B, "NO ORG NAME"))</f>
        <v>A</v>
      </c>
      <c r="C129" s="291">
        <v>45673</v>
      </c>
      <c r="D129" s="306">
        <f t="shared" si="1"/>
        <v>45670</v>
      </c>
      <c r="E129" s="171" t="s">
        <v>99</v>
      </c>
      <c r="F129" s="490" t="s">
        <v>1679</v>
      </c>
      <c r="G129" s="156" t="s">
        <v>138</v>
      </c>
      <c r="H129" s="153" t="s">
        <v>4319</v>
      </c>
      <c r="I129" s="172" t="s">
        <v>3165</v>
      </c>
      <c r="J129" s="154" t="s">
        <v>3915</v>
      </c>
      <c r="K129" s="177" t="s">
        <v>4320</v>
      </c>
      <c r="M129" s="23"/>
      <c r="N129" s="23"/>
    </row>
    <row r="130" spans="2:14" ht="30.2" hidden="1" customHeight="1">
      <c r="B130" s="60" t="str">
        <f>IF(F130="", "NO PRIORITY", _xlfn.XLOOKUP(F130, Organizations!C:C, Organizations!B:B, "NO ORG NAME"))</f>
        <v>A</v>
      </c>
      <c r="C130" s="291">
        <v>45673</v>
      </c>
      <c r="D130" s="306">
        <f t="shared" si="1"/>
        <v>45670</v>
      </c>
      <c r="E130" s="171" t="s">
        <v>99</v>
      </c>
      <c r="F130" s="490" t="s">
        <v>1679</v>
      </c>
      <c r="G130" s="156" t="s">
        <v>138</v>
      </c>
      <c r="H130" s="153" t="s">
        <v>4319</v>
      </c>
      <c r="I130" s="172" t="s">
        <v>3166</v>
      </c>
      <c r="J130" s="154" t="s">
        <v>3915</v>
      </c>
      <c r="K130" s="177" t="s">
        <v>4321</v>
      </c>
      <c r="M130" s="23"/>
      <c r="N130" s="23"/>
    </row>
    <row r="131" spans="2:14" ht="30.2" hidden="1" customHeight="1">
      <c r="B131" s="60" t="str">
        <f>IF(F131="", "NO PRIORITY", _xlfn.XLOOKUP(F131, Organizations!C:C, Organizations!B:B, "NO ORG NAME"))</f>
        <v>A</v>
      </c>
      <c r="C131" s="291">
        <v>45673</v>
      </c>
      <c r="D131" s="306">
        <f t="shared" si="1"/>
        <v>45670</v>
      </c>
      <c r="E131" s="171" t="s">
        <v>3934</v>
      </c>
      <c r="F131" s="490" t="s">
        <v>1779</v>
      </c>
      <c r="G131" s="156" t="s">
        <v>138</v>
      </c>
      <c r="H131" s="153" t="s">
        <v>3915</v>
      </c>
      <c r="I131" s="172" t="s">
        <v>2905</v>
      </c>
      <c r="J131" s="154" t="s">
        <v>3915</v>
      </c>
      <c r="K131" s="177" t="s">
        <v>4322</v>
      </c>
      <c r="M131" s="23"/>
      <c r="N131" s="23"/>
    </row>
    <row r="132" spans="2:14" ht="30.2" hidden="1" customHeight="1">
      <c r="B132" s="60" t="str">
        <f>IF(F132="", "NO PRIORITY", _xlfn.XLOOKUP(F132, Organizations!C:C, Organizations!B:B, "NO ORG NAME"))</f>
        <v>A</v>
      </c>
      <c r="C132" s="291">
        <v>45671</v>
      </c>
      <c r="D132" s="306">
        <f t="shared" si="1"/>
        <v>45670</v>
      </c>
      <c r="E132" s="171" t="s">
        <v>99</v>
      </c>
      <c r="F132" s="490" t="s">
        <v>1873</v>
      </c>
      <c r="G132" s="156" t="s">
        <v>166</v>
      </c>
      <c r="H132" s="153" t="s">
        <v>3922</v>
      </c>
      <c r="I132" s="172"/>
      <c r="J132" s="154" t="s">
        <v>96</v>
      </c>
      <c r="K132" s="177" t="s">
        <v>4323</v>
      </c>
      <c r="M132" s="23"/>
      <c r="N132" s="23"/>
    </row>
    <row r="133" spans="2:14" ht="30.2" hidden="1" customHeight="1">
      <c r="B133" s="60" t="str">
        <f>IF(F133="", "NO PRIORITY", _xlfn.XLOOKUP(F133, Organizations!C:C, Organizations!B:B, "NO ORG NAME"))</f>
        <v>A</v>
      </c>
      <c r="C133" s="291">
        <v>45671</v>
      </c>
      <c r="D133" s="306">
        <f t="shared" ref="D133:D196" si="2">IF(ISBLANK(C133),"",C133-WEEKDAY(C133)+2)</f>
        <v>45670</v>
      </c>
      <c r="E133" s="171" t="s">
        <v>99</v>
      </c>
      <c r="F133" s="490" t="s">
        <v>1646</v>
      </c>
      <c r="G133" s="156" t="s">
        <v>166</v>
      </c>
      <c r="H133" s="153" t="s">
        <v>4065</v>
      </c>
      <c r="I133" s="172" t="s">
        <v>3149</v>
      </c>
      <c r="J133" s="154" t="s">
        <v>3927</v>
      </c>
      <c r="K133" s="177" t="s">
        <v>4324</v>
      </c>
      <c r="M133" s="23"/>
      <c r="N133" s="23"/>
    </row>
    <row r="134" spans="2:14" ht="30.2" hidden="1" customHeight="1">
      <c r="B134" s="60" t="str">
        <f>IF(F134="", "NO PRIORITY", _xlfn.XLOOKUP(F134, Organizations!C:C, Organizations!B:B, "NO ORG NAME"))</f>
        <v>A</v>
      </c>
      <c r="C134" s="291">
        <v>45671</v>
      </c>
      <c r="D134" s="306">
        <f t="shared" si="2"/>
        <v>45670</v>
      </c>
      <c r="E134" s="171" t="s">
        <v>99</v>
      </c>
      <c r="F134" s="490" t="s">
        <v>1731</v>
      </c>
      <c r="G134" s="156" t="s">
        <v>166</v>
      </c>
      <c r="H134" s="153" t="s">
        <v>4065</v>
      </c>
      <c r="I134" s="172" t="s">
        <v>3151</v>
      </c>
      <c r="J134" s="154" t="s">
        <v>3927</v>
      </c>
      <c r="K134" s="177" t="s">
        <v>4325</v>
      </c>
      <c r="M134" s="23"/>
      <c r="N134" s="23"/>
    </row>
    <row r="135" spans="2:14" ht="30.2" hidden="1" customHeight="1">
      <c r="B135" s="60" t="str">
        <f>IF(F135="", "NO PRIORITY", _xlfn.XLOOKUP(F135, Organizations!C:C, Organizations!B:B, "NO ORG NAME"))</f>
        <v>A</v>
      </c>
      <c r="C135" s="291">
        <v>45671</v>
      </c>
      <c r="D135" s="306">
        <f t="shared" si="2"/>
        <v>45670</v>
      </c>
      <c r="E135" s="171" t="s">
        <v>99</v>
      </c>
      <c r="F135" s="490" t="s">
        <v>887</v>
      </c>
      <c r="G135" s="156" t="s">
        <v>166</v>
      </c>
      <c r="H135" s="153" t="s">
        <v>4169</v>
      </c>
      <c r="I135" s="172" t="s">
        <v>3152</v>
      </c>
      <c r="J135" s="154" t="s">
        <v>3906</v>
      </c>
      <c r="K135" s="177" t="s">
        <v>4326</v>
      </c>
      <c r="M135" s="23"/>
      <c r="N135" s="23"/>
    </row>
    <row r="136" spans="2:14" ht="30.2" hidden="1" customHeight="1">
      <c r="B136" s="60" t="str">
        <f>IF(F136="", "NO PRIORITY", _xlfn.XLOOKUP(F136, Organizations!C:C, Organizations!B:B, "NO ORG NAME"))</f>
        <v>A</v>
      </c>
      <c r="C136" s="291">
        <v>45671</v>
      </c>
      <c r="D136" s="306">
        <f t="shared" si="2"/>
        <v>45670</v>
      </c>
      <c r="E136" s="171" t="s">
        <v>99</v>
      </c>
      <c r="F136" s="490" t="s">
        <v>308</v>
      </c>
      <c r="G136" s="156" t="s">
        <v>166</v>
      </c>
      <c r="H136" s="153" t="s">
        <v>4065</v>
      </c>
      <c r="I136" s="172"/>
      <c r="J136" s="154" t="s">
        <v>3927</v>
      </c>
      <c r="K136" s="177"/>
      <c r="M136" s="23"/>
      <c r="N136" s="23"/>
    </row>
    <row r="137" spans="2:14" ht="30.2" hidden="1" customHeight="1">
      <c r="B137" s="60" t="str">
        <f>IF(F137="", "NO PRIORITY", _xlfn.XLOOKUP(F137, Organizations!C:C, Organizations!B:B, "NO ORG NAME"))</f>
        <v>A</v>
      </c>
      <c r="C137" s="291">
        <v>45671</v>
      </c>
      <c r="D137" s="306">
        <f t="shared" si="2"/>
        <v>45670</v>
      </c>
      <c r="E137" s="171" t="s">
        <v>99</v>
      </c>
      <c r="F137" s="490" t="s">
        <v>1646</v>
      </c>
      <c r="G137" s="156" t="s">
        <v>166</v>
      </c>
      <c r="H137" s="153" t="s">
        <v>3918</v>
      </c>
      <c r="I137" s="172" t="s">
        <v>3149</v>
      </c>
      <c r="J137" s="154" t="s">
        <v>3918</v>
      </c>
      <c r="K137" s="177"/>
      <c r="M137" s="23"/>
      <c r="N137" s="23"/>
    </row>
    <row r="138" spans="2:14" ht="30.2" hidden="1" customHeight="1">
      <c r="B138" s="60" t="str">
        <f>IF(F138="", "NO PRIORITY", _xlfn.XLOOKUP(F138, Organizations!C:C, Organizations!B:B, "NO ORG NAME"))</f>
        <v>A</v>
      </c>
      <c r="C138" s="291">
        <v>45671</v>
      </c>
      <c r="D138" s="306">
        <f t="shared" si="2"/>
        <v>45670</v>
      </c>
      <c r="E138" s="171" t="s">
        <v>99</v>
      </c>
      <c r="F138" s="490" t="s">
        <v>1731</v>
      </c>
      <c r="G138" s="156" t="s">
        <v>166</v>
      </c>
      <c r="H138" s="153" t="s">
        <v>96</v>
      </c>
      <c r="I138" s="172" t="s">
        <v>3151</v>
      </c>
      <c r="J138" s="154" t="s">
        <v>96</v>
      </c>
      <c r="K138" s="177"/>
      <c r="M138" s="23"/>
      <c r="N138" s="23"/>
    </row>
    <row r="139" spans="2:14" ht="30.2" hidden="1" customHeight="1">
      <c r="B139" s="60" t="str">
        <f>IF(F139="", "NO PRIORITY", _xlfn.XLOOKUP(F139, Organizations!C:C, Organizations!B:B, "NO ORG NAME"))</f>
        <v>A</v>
      </c>
      <c r="C139" s="291">
        <v>45671</v>
      </c>
      <c r="D139" s="306">
        <f t="shared" si="2"/>
        <v>45670</v>
      </c>
      <c r="E139" s="171" t="s">
        <v>99</v>
      </c>
      <c r="F139" s="490" t="s">
        <v>887</v>
      </c>
      <c r="G139" s="156" t="s">
        <v>166</v>
      </c>
      <c r="H139" s="153" t="s">
        <v>3918</v>
      </c>
      <c r="I139" s="172" t="s">
        <v>3152</v>
      </c>
      <c r="J139" s="154" t="s">
        <v>3918</v>
      </c>
      <c r="K139" s="177"/>
      <c r="M139" s="23"/>
      <c r="N139" s="23"/>
    </row>
    <row r="140" spans="2:14" ht="30.2" hidden="1" customHeight="1">
      <c r="B140" s="60" t="str">
        <f>IF(F140="", "NO PRIORITY", _xlfn.XLOOKUP(F140, Organizations!C:C, Organizations!B:B, "NO ORG NAME"))</f>
        <v>A</v>
      </c>
      <c r="C140" s="291">
        <v>45671</v>
      </c>
      <c r="D140" s="306">
        <f t="shared" si="2"/>
        <v>45670</v>
      </c>
      <c r="E140" s="171" t="s">
        <v>99</v>
      </c>
      <c r="F140" s="490" t="s">
        <v>308</v>
      </c>
      <c r="G140" s="156" t="s">
        <v>166</v>
      </c>
      <c r="H140" s="153" t="s">
        <v>3918</v>
      </c>
      <c r="I140" s="172"/>
      <c r="J140" s="154" t="s">
        <v>3918</v>
      </c>
      <c r="K140" s="177"/>
      <c r="M140" s="23"/>
      <c r="N140" s="23"/>
    </row>
    <row r="141" spans="2:14" ht="30.2" hidden="1" customHeight="1">
      <c r="B141" s="60">
        <f>IF(F141="", "NO PRIORITY", _xlfn.XLOOKUP(F141, Organizations!C:C, Organizations!B:B, "NO ORG NAME"))</f>
        <v>0</v>
      </c>
      <c r="C141" s="291">
        <v>45671</v>
      </c>
      <c r="D141" s="306">
        <f t="shared" si="2"/>
        <v>45670</v>
      </c>
      <c r="E141" s="171" t="s">
        <v>99</v>
      </c>
      <c r="F141" s="490" t="s">
        <v>243</v>
      </c>
      <c r="G141" s="156" t="s">
        <v>161</v>
      </c>
      <c r="H141" s="153"/>
      <c r="I141" s="172" t="s">
        <v>3171</v>
      </c>
      <c r="J141" s="154" t="s">
        <v>96</v>
      </c>
      <c r="K141" s="177" t="s">
        <v>4327</v>
      </c>
      <c r="M141" s="23"/>
      <c r="N141" s="23"/>
    </row>
    <row r="142" spans="2:14" ht="30.2" hidden="1" customHeight="1">
      <c r="B142" s="60">
        <f>IF(F142="", "NO PRIORITY", _xlfn.XLOOKUP(F142, Organizations!C:C, Organizations!B:B, "NO ORG NAME"))</f>
        <v>0</v>
      </c>
      <c r="C142" s="291">
        <v>45671</v>
      </c>
      <c r="D142" s="306">
        <f t="shared" si="2"/>
        <v>45670</v>
      </c>
      <c r="E142" s="171" t="s">
        <v>99</v>
      </c>
      <c r="F142" s="490" t="s">
        <v>1752</v>
      </c>
      <c r="G142" s="156" t="s">
        <v>161</v>
      </c>
      <c r="H142" s="153" t="s">
        <v>3922</v>
      </c>
      <c r="I142" s="172" t="s">
        <v>3174</v>
      </c>
      <c r="J142" s="154" t="s">
        <v>96</v>
      </c>
      <c r="K142" s="177" t="s">
        <v>4328</v>
      </c>
      <c r="M142" s="23"/>
      <c r="N142" s="23"/>
    </row>
    <row r="143" spans="2:14" ht="30.2" hidden="1" customHeight="1">
      <c r="B143" s="60" t="str">
        <f>IF(F143="", "NO PRIORITY", _xlfn.XLOOKUP(F143, Organizations!C:C, Organizations!B:B, "NO ORG NAME"))</f>
        <v>D</v>
      </c>
      <c r="C143" s="291">
        <v>45671</v>
      </c>
      <c r="D143" s="306">
        <f t="shared" si="2"/>
        <v>45670</v>
      </c>
      <c r="E143" s="171" t="s">
        <v>99</v>
      </c>
      <c r="F143" s="490" t="s">
        <v>1304</v>
      </c>
      <c r="G143" s="156" t="s">
        <v>161</v>
      </c>
      <c r="H143" s="153" t="s">
        <v>3922</v>
      </c>
      <c r="I143" s="172" t="s">
        <v>3175</v>
      </c>
      <c r="J143" s="154" t="s">
        <v>96</v>
      </c>
      <c r="K143" s="177" t="s">
        <v>4329</v>
      </c>
      <c r="M143" s="23"/>
      <c r="N143" s="23"/>
    </row>
    <row r="144" spans="2:14" ht="30.2" hidden="1" customHeight="1">
      <c r="B144" s="60">
        <f>IF(F144="", "NO PRIORITY", _xlfn.XLOOKUP(F144, Organizations!C:C, Organizations!B:B, "NO ORG NAME"))</f>
        <v>0</v>
      </c>
      <c r="C144" s="291">
        <v>45671</v>
      </c>
      <c r="D144" s="306">
        <f t="shared" si="2"/>
        <v>45670</v>
      </c>
      <c r="E144" s="171" t="s">
        <v>99</v>
      </c>
      <c r="F144" s="490" t="s">
        <v>1735</v>
      </c>
      <c r="G144" s="156" t="s">
        <v>161</v>
      </c>
      <c r="H144" s="153" t="s">
        <v>96</v>
      </c>
      <c r="I144" s="172" t="s">
        <v>3177</v>
      </c>
      <c r="J144" s="154" t="s">
        <v>96</v>
      </c>
      <c r="K144" s="177" t="s">
        <v>4330</v>
      </c>
      <c r="M144" s="23"/>
      <c r="N144" s="23"/>
    </row>
    <row r="145" spans="2:14" ht="30.2" hidden="1" customHeight="1">
      <c r="B145" s="60" t="str">
        <f>IF(F145="", "NO PRIORITY", _xlfn.XLOOKUP(F145, Organizations!C:C, Organizations!B:B, "NO ORG NAME"))</f>
        <v>A</v>
      </c>
      <c r="C145" s="291">
        <v>45671</v>
      </c>
      <c r="D145" s="306">
        <f t="shared" si="2"/>
        <v>45670</v>
      </c>
      <c r="E145" s="171" t="s">
        <v>99</v>
      </c>
      <c r="F145" s="490" t="s">
        <v>967</v>
      </c>
      <c r="G145" s="156" t="s">
        <v>141</v>
      </c>
      <c r="H145" s="153" t="s">
        <v>3998</v>
      </c>
      <c r="I145" s="172" t="s">
        <v>3153</v>
      </c>
      <c r="J145" s="154" t="s">
        <v>96</v>
      </c>
      <c r="K145" s="177" t="s">
        <v>4331</v>
      </c>
      <c r="M145" s="23"/>
      <c r="N145" s="23"/>
    </row>
    <row r="146" spans="2:14" ht="30.2" hidden="1" customHeight="1">
      <c r="B146" s="60" t="str">
        <f>IF(F146="", "NO PRIORITY", _xlfn.XLOOKUP(F146, Organizations!C:C, Organizations!B:B, "NO ORG NAME"))</f>
        <v>A</v>
      </c>
      <c r="C146" s="291">
        <v>45671</v>
      </c>
      <c r="D146" s="306">
        <f t="shared" si="2"/>
        <v>45670</v>
      </c>
      <c r="E146" s="171" t="s">
        <v>99</v>
      </c>
      <c r="F146" s="490" t="s">
        <v>967</v>
      </c>
      <c r="G146" s="156" t="s">
        <v>141</v>
      </c>
      <c r="H146" s="153"/>
      <c r="I146" s="172" t="s">
        <v>3153</v>
      </c>
      <c r="J146" s="154" t="s">
        <v>4005</v>
      </c>
      <c r="K146" s="177"/>
      <c r="M146" s="23"/>
      <c r="N146" s="23"/>
    </row>
    <row r="147" spans="2:14" ht="30.2" hidden="1" customHeight="1">
      <c r="B147" s="60" t="str">
        <f>IF(F147="", "NO PRIORITY", _xlfn.XLOOKUP(F147, Organizations!C:C, Organizations!B:B, "NO ORG NAME"))</f>
        <v>B</v>
      </c>
      <c r="C147" s="291">
        <v>45671</v>
      </c>
      <c r="D147" s="306">
        <f t="shared" si="2"/>
        <v>45670</v>
      </c>
      <c r="E147" s="171" t="s">
        <v>99</v>
      </c>
      <c r="F147" s="490" t="s">
        <v>1661</v>
      </c>
      <c r="G147" s="156" t="s">
        <v>141</v>
      </c>
      <c r="H147" s="153" t="s">
        <v>3918</v>
      </c>
      <c r="I147" s="172" t="s">
        <v>3154</v>
      </c>
      <c r="J147" s="154" t="s">
        <v>3918</v>
      </c>
      <c r="K147" s="177" t="s">
        <v>4332</v>
      </c>
      <c r="M147" s="23"/>
      <c r="N147" s="23"/>
    </row>
    <row r="148" spans="2:14" ht="30.2" hidden="1" customHeight="1">
      <c r="B148" s="60" t="str">
        <f>IF(F148="", "NO PRIORITY", _xlfn.XLOOKUP(F148, Organizations!C:C, Organizations!B:B, "NO ORG NAME"))</f>
        <v>A</v>
      </c>
      <c r="C148" s="291">
        <v>45671</v>
      </c>
      <c r="D148" s="306">
        <f t="shared" si="2"/>
        <v>45670</v>
      </c>
      <c r="E148" s="171" t="s">
        <v>99</v>
      </c>
      <c r="F148" s="490" t="s">
        <v>1906</v>
      </c>
      <c r="G148" s="156" t="s">
        <v>141</v>
      </c>
      <c r="H148" s="153" t="s">
        <v>3918</v>
      </c>
      <c r="I148" s="172" t="s">
        <v>3157</v>
      </c>
      <c r="J148" s="154" t="s">
        <v>3918</v>
      </c>
      <c r="K148" s="177"/>
      <c r="M148" s="23"/>
      <c r="N148" s="23"/>
    </row>
    <row r="149" spans="2:14" ht="30.2" hidden="1" customHeight="1">
      <c r="B149" s="60" t="str">
        <f>IF(F149="", "NO PRIORITY", _xlfn.XLOOKUP(F149, Organizations!C:C, Organizations!B:B, "NO ORG NAME"))</f>
        <v>A</v>
      </c>
      <c r="C149" s="291">
        <v>45670</v>
      </c>
      <c r="D149" s="306">
        <f t="shared" si="2"/>
        <v>45670</v>
      </c>
      <c r="E149" s="171" t="s">
        <v>3934</v>
      </c>
      <c r="F149" s="490" t="s">
        <v>1275</v>
      </c>
      <c r="G149" s="156" t="s">
        <v>138</v>
      </c>
      <c r="H149" s="153" t="s">
        <v>4333</v>
      </c>
      <c r="I149" s="172" t="s">
        <v>3881</v>
      </c>
      <c r="J149" s="154" t="s">
        <v>3927</v>
      </c>
      <c r="K149" s="177" t="s">
        <v>4334</v>
      </c>
      <c r="M149" s="23"/>
      <c r="N149" s="23"/>
    </row>
    <row r="150" spans="2:14" ht="30.2" hidden="1" customHeight="1">
      <c r="B150" s="60" t="str">
        <f>IF(F150="", "NO PRIORITY", _xlfn.XLOOKUP(F150, Organizations!C:C, Organizations!B:B, "NO ORG NAME"))</f>
        <v>A</v>
      </c>
      <c r="C150" s="291">
        <v>45670</v>
      </c>
      <c r="D150" s="306">
        <f t="shared" si="2"/>
        <v>45670</v>
      </c>
      <c r="E150" s="171" t="s">
        <v>4249</v>
      </c>
      <c r="F150" s="490" t="s">
        <v>1823</v>
      </c>
      <c r="G150" s="156" t="s">
        <v>138</v>
      </c>
      <c r="H150" s="153" t="s">
        <v>4335</v>
      </c>
      <c r="I150" s="172" t="s">
        <v>3128</v>
      </c>
      <c r="J150" s="154" t="s">
        <v>3927</v>
      </c>
      <c r="K150" s="177" t="s">
        <v>4336</v>
      </c>
      <c r="M150" s="23"/>
      <c r="N150" s="23"/>
    </row>
    <row r="151" spans="2:14" ht="30.2" hidden="1" customHeight="1">
      <c r="B151" s="60" t="str">
        <f>IF(F151="", "NO PRIORITY", _xlfn.XLOOKUP(F151, Organizations!C:C, Organizations!B:B, "NO ORG NAME"))</f>
        <v>A</v>
      </c>
      <c r="C151" s="291">
        <v>45670</v>
      </c>
      <c r="D151" s="306">
        <f t="shared" si="2"/>
        <v>45670</v>
      </c>
      <c r="E151" s="171" t="s">
        <v>99</v>
      </c>
      <c r="F151" s="490" t="s">
        <v>1873</v>
      </c>
      <c r="G151" s="156" t="s">
        <v>166</v>
      </c>
      <c r="H151" s="153" t="s">
        <v>4337</v>
      </c>
      <c r="I151" s="172"/>
      <c r="J151" s="154" t="s">
        <v>3906</v>
      </c>
      <c r="K151" s="364" t="s">
        <v>4338</v>
      </c>
      <c r="M151" s="23"/>
      <c r="N151" s="23"/>
    </row>
    <row r="152" spans="2:14" ht="30.2" hidden="1" customHeight="1">
      <c r="B152" s="60">
        <f>IF(F152="", "NO PRIORITY", _xlfn.XLOOKUP(F152, Organizations!C:C, Organizations!B:B, "NO ORG NAME"))</f>
        <v>0</v>
      </c>
      <c r="C152" s="291">
        <v>45670</v>
      </c>
      <c r="D152" s="306">
        <f t="shared" si="2"/>
        <v>45670</v>
      </c>
      <c r="E152" s="171" t="s">
        <v>99</v>
      </c>
      <c r="F152" s="490" t="s">
        <v>1642</v>
      </c>
      <c r="G152" s="156" t="s">
        <v>150</v>
      </c>
      <c r="H152" s="153" t="s">
        <v>96</v>
      </c>
      <c r="I152" s="172" t="s">
        <v>3239</v>
      </c>
      <c r="J152" s="154" t="s">
        <v>96</v>
      </c>
      <c r="K152" s="364" t="s">
        <v>4339</v>
      </c>
      <c r="M152" s="23"/>
      <c r="N152" s="23"/>
    </row>
    <row r="153" spans="2:14" ht="30.2" hidden="1" customHeight="1">
      <c r="B153" s="60" t="str">
        <f>IF(F153="", "NO PRIORITY", _xlfn.XLOOKUP(F153, Organizations!C:C, Organizations!B:B, "NO ORG NAME"))</f>
        <v>A</v>
      </c>
      <c r="C153" s="291">
        <v>45669</v>
      </c>
      <c r="D153" s="306">
        <f t="shared" si="2"/>
        <v>45670</v>
      </c>
      <c r="E153" s="171" t="s">
        <v>3934</v>
      </c>
      <c r="F153" s="490" t="s">
        <v>1823</v>
      </c>
      <c r="G153" s="156" t="s">
        <v>138</v>
      </c>
      <c r="H153" s="153" t="s">
        <v>4335</v>
      </c>
      <c r="I153" s="172" t="s">
        <v>3128</v>
      </c>
      <c r="J153" s="154" t="s">
        <v>3927</v>
      </c>
      <c r="K153" s="364" t="s">
        <v>4340</v>
      </c>
      <c r="M153" s="23"/>
      <c r="N153" s="23"/>
    </row>
    <row r="154" spans="2:14" ht="30.2" hidden="1" customHeight="1">
      <c r="B154" s="60" t="str">
        <f>IF(F154="", "NO PRIORITY", _xlfn.XLOOKUP(F154, Organizations!C:C, Organizations!B:B, "NO ORG NAME"))</f>
        <v>A</v>
      </c>
      <c r="C154" s="291">
        <v>45669</v>
      </c>
      <c r="D154" s="306">
        <f t="shared" si="2"/>
        <v>45670</v>
      </c>
      <c r="E154" s="171" t="s">
        <v>3934</v>
      </c>
      <c r="F154" s="490" t="s">
        <v>1825</v>
      </c>
      <c r="G154" s="156" t="s">
        <v>138</v>
      </c>
      <c r="H154" s="153" t="s">
        <v>4075</v>
      </c>
      <c r="I154" s="172" t="s">
        <v>3130</v>
      </c>
      <c r="J154" s="154" t="s">
        <v>4075</v>
      </c>
      <c r="K154" s="364" t="s">
        <v>4334</v>
      </c>
      <c r="M154" s="23"/>
      <c r="N154" s="23"/>
    </row>
    <row r="155" spans="2:14" ht="30.2" hidden="1" customHeight="1">
      <c r="B155" s="60" t="str">
        <f>IF(F155="", "NO PRIORITY", _xlfn.XLOOKUP(F155, Organizations!C:C, Organizations!B:B, "NO ORG NAME"))</f>
        <v>A</v>
      </c>
      <c r="C155" s="291">
        <v>45669</v>
      </c>
      <c r="D155" s="306">
        <f t="shared" si="2"/>
        <v>45670</v>
      </c>
      <c r="E155" s="171" t="s">
        <v>3934</v>
      </c>
      <c r="F155" s="490" t="s">
        <v>853</v>
      </c>
      <c r="G155" s="156" t="s">
        <v>138</v>
      </c>
      <c r="H155" s="153" t="s">
        <v>4333</v>
      </c>
      <c r="I155" s="172" t="s">
        <v>3108</v>
      </c>
      <c r="J155" s="154" t="s">
        <v>3927</v>
      </c>
      <c r="K155" s="364" t="s">
        <v>4334</v>
      </c>
      <c r="M155" s="23"/>
      <c r="N155" s="23"/>
    </row>
    <row r="156" spans="2:14" ht="30.2" hidden="1" customHeight="1">
      <c r="B156" s="60" t="str">
        <f>IF(F156="", "NO PRIORITY", _xlfn.XLOOKUP(F156, Organizations!C:C, Organizations!B:B, "NO ORG NAME"))</f>
        <v>A</v>
      </c>
      <c r="C156" s="291">
        <v>45669</v>
      </c>
      <c r="D156" s="306">
        <f t="shared" si="2"/>
        <v>45670</v>
      </c>
      <c r="E156" s="171" t="s">
        <v>3934</v>
      </c>
      <c r="F156" s="490" t="s">
        <v>1275</v>
      </c>
      <c r="G156" s="156" t="s">
        <v>138</v>
      </c>
      <c r="H156" s="153" t="s">
        <v>4333</v>
      </c>
      <c r="I156" s="172"/>
      <c r="J156" s="154" t="s">
        <v>3927</v>
      </c>
      <c r="K156" s="364" t="s">
        <v>4334</v>
      </c>
      <c r="M156" s="23"/>
      <c r="N156" s="23"/>
    </row>
    <row r="157" spans="2:14" ht="30.2" hidden="1" customHeight="1">
      <c r="B157" s="60" t="str">
        <f>IF(F157="", "NO PRIORITY", _xlfn.XLOOKUP(F157, Organizations!C:C, Organizations!B:B, "NO ORG NAME"))</f>
        <v>A</v>
      </c>
      <c r="C157" s="291">
        <v>45669</v>
      </c>
      <c r="D157" s="306">
        <f t="shared" si="2"/>
        <v>45670</v>
      </c>
      <c r="E157" s="171" t="s">
        <v>3934</v>
      </c>
      <c r="F157" s="490" t="s">
        <v>1092</v>
      </c>
      <c r="G157" s="156" t="s">
        <v>138</v>
      </c>
      <c r="H157" s="153" t="s">
        <v>4333</v>
      </c>
      <c r="I157" s="172" t="s">
        <v>3135</v>
      </c>
      <c r="J157" s="154" t="s">
        <v>3927</v>
      </c>
      <c r="K157" s="364" t="s">
        <v>4334</v>
      </c>
      <c r="M157" s="23"/>
      <c r="N157" s="23"/>
    </row>
    <row r="158" spans="2:14" ht="30.2" hidden="1" customHeight="1">
      <c r="B158" s="60" t="str">
        <f>IF(F158="", "NO PRIORITY", _xlfn.XLOOKUP(F158, Organizations!C:C, Organizations!B:B, "NO ORG NAME"))</f>
        <v>A</v>
      </c>
      <c r="C158" s="291">
        <v>45669</v>
      </c>
      <c r="D158" s="306">
        <f t="shared" si="2"/>
        <v>45670</v>
      </c>
      <c r="E158" s="171" t="s">
        <v>3934</v>
      </c>
      <c r="F158" s="490" t="s">
        <v>1692</v>
      </c>
      <c r="G158" s="156" t="s">
        <v>138</v>
      </c>
      <c r="H158" s="153" t="s">
        <v>4333</v>
      </c>
      <c r="I158" s="172" t="s">
        <v>3139</v>
      </c>
      <c r="J158" s="154" t="s">
        <v>3927</v>
      </c>
      <c r="K158" s="364" t="s">
        <v>4334</v>
      </c>
      <c r="M158" s="23"/>
      <c r="N158" s="23"/>
    </row>
    <row r="159" spans="2:14" ht="30.2" hidden="1" customHeight="1">
      <c r="B159" s="60" t="str">
        <f>IF(F159="", "NO PRIORITY", _xlfn.XLOOKUP(F159, Organizations!C:C, Organizations!B:B, "NO ORG NAME"))</f>
        <v>A</v>
      </c>
      <c r="C159" s="291">
        <v>45669</v>
      </c>
      <c r="D159" s="306">
        <f t="shared" si="2"/>
        <v>45670</v>
      </c>
      <c r="E159" s="171" t="s">
        <v>3934</v>
      </c>
      <c r="F159" s="490" t="s">
        <v>1285</v>
      </c>
      <c r="G159" s="156" t="s">
        <v>138</v>
      </c>
      <c r="H159" s="153" t="s">
        <v>4333</v>
      </c>
      <c r="I159" s="172" t="s">
        <v>3881</v>
      </c>
      <c r="J159" s="154" t="s">
        <v>3927</v>
      </c>
      <c r="K159" s="177" t="s">
        <v>4334</v>
      </c>
      <c r="M159" s="23"/>
      <c r="N159" s="23"/>
    </row>
    <row r="160" spans="2:14" ht="30.2" hidden="1" customHeight="1">
      <c r="B160" s="60" t="str">
        <f>IF(F160="", "NO PRIORITY", _xlfn.XLOOKUP(F160, Organizations!C:C, Organizations!B:B, "NO ORG NAME"))</f>
        <v>NO ORG NAME</v>
      </c>
      <c r="C160" s="291">
        <v>45669</v>
      </c>
      <c r="D160" s="306">
        <f t="shared" si="2"/>
        <v>45670</v>
      </c>
      <c r="E160" s="171" t="s">
        <v>3934</v>
      </c>
      <c r="F160" s="490" t="s">
        <v>3304</v>
      </c>
      <c r="G160" s="156" t="s">
        <v>138</v>
      </c>
      <c r="H160" s="153" t="s">
        <v>4333</v>
      </c>
      <c r="I160" s="172" t="s">
        <v>3881</v>
      </c>
      <c r="J160" s="154" t="s">
        <v>3927</v>
      </c>
      <c r="K160" s="177" t="s">
        <v>4334</v>
      </c>
      <c r="M160" s="23"/>
      <c r="N160" s="23"/>
    </row>
    <row r="161" spans="2:14" ht="30.2" hidden="1" customHeight="1">
      <c r="B161" s="60" t="str">
        <f>IF(F161="", "NO PRIORITY", _xlfn.XLOOKUP(F161, Organizations!C:C, Organizations!B:B, "NO ORG NAME"))</f>
        <v>A</v>
      </c>
      <c r="C161" s="291">
        <v>45669</v>
      </c>
      <c r="D161" s="306">
        <f t="shared" si="2"/>
        <v>45670</v>
      </c>
      <c r="E161" s="171" t="s">
        <v>3934</v>
      </c>
      <c r="F161" s="490" t="s">
        <v>465</v>
      </c>
      <c r="G161" s="156" t="s">
        <v>138</v>
      </c>
      <c r="H161" s="153" t="s">
        <v>4333</v>
      </c>
      <c r="I161" s="172" t="s">
        <v>3134</v>
      </c>
      <c r="J161" s="154" t="s">
        <v>3927</v>
      </c>
      <c r="K161" s="177" t="s">
        <v>4334</v>
      </c>
      <c r="M161" s="23"/>
      <c r="N161" s="23"/>
    </row>
    <row r="162" spans="2:14" ht="30.2" hidden="1" customHeight="1">
      <c r="B162" s="60" t="str">
        <f>IF(F162="", "NO PRIORITY", _xlfn.XLOOKUP(F162, Organizations!C:C, Organizations!B:B, "NO ORG NAME"))</f>
        <v>A</v>
      </c>
      <c r="C162" s="291">
        <v>45669</v>
      </c>
      <c r="D162" s="306">
        <f t="shared" si="2"/>
        <v>45670</v>
      </c>
      <c r="E162" s="171" t="s">
        <v>3934</v>
      </c>
      <c r="F162" s="490" t="s">
        <v>1474</v>
      </c>
      <c r="G162" s="156" t="s">
        <v>138</v>
      </c>
      <c r="H162" s="153" t="s">
        <v>4333</v>
      </c>
      <c r="I162" s="172" t="s">
        <v>3881</v>
      </c>
      <c r="J162" s="154" t="s">
        <v>3927</v>
      </c>
      <c r="K162" s="177" t="s">
        <v>4334</v>
      </c>
      <c r="M162" s="23"/>
      <c r="N162" s="23"/>
    </row>
    <row r="163" spans="2:14" ht="30.2" hidden="1" customHeight="1">
      <c r="B163" s="60">
        <f>IF(F163="", "NO PRIORITY", _xlfn.XLOOKUP(F163, Organizations!C:C, Organizations!B:B, "NO ORG NAME"))</f>
        <v>0</v>
      </c>
      <c r="C163" s="291">
        <v>45669</v>
      </c>
      <c r="D163" s="306">
        <f t="shared" si="2"/>
        <v>45670</v>
      </c>
      <c r="E163" s="171" t="s">
        <v>3934</v>
      </c>
      <c r="F163" s="490" t="s">
        <v>3133</v>
      </c>
      <c r="G163" s="156" t="s">
        <v>138</v>
      </c>
      <c r="H163" s="153" t="s">
        <v>4333</v>
      </c>
      <c r="I163" s="172" t="s">
        <v>3132</v>
      </c>
      <c r="J163" s="154" t="s">
        <v>3927</v>
      </c>
      <c r="K163" s="177" t="s">
        <v>4334</v>
      </c>
      <c r="M163" s="23"/>
      <c r="N163" s="23"/>
    </row>
    <row r="164" spans="2:14" ht="30.2" hidden="1" customHeight="1">
      <c r="B164" s="60" t="str">
        <f>IF(F164="", "NO PRIORITY", _xlfn.XLOOKUP(F164, Organizations!C:C, Organizations!B:B, "NO ORG NAME"))</f>
        <v>A</v>
      </c>
      <c r="C164" s="291">
        <v>45669</v>
      </c>
      <c r="D164" s="306">
        <f t="shared" si="2"/>
        <v>45670</v>
      </c>
      <c r="E164" s="171" t="s">
        <v>3934</v>
      </c>
      <c r="F164" s="490" t="s">
        <v>634</v>
      </c>
      <c r="G164" s="156" t="s">
        <v>138</v>
      </c>
      <c r="H164" s="153" t="s">
        <v>4333</v>
      </c>
      <c r="I164" s="172" t="s">
        <v>3138</v>
      </c>
      <c r="J164" s="154" t="s">
        <v>3927</v>
      </c>
      <c r="K164" s="177" t="s">
        <v>4334</v>
      </c>
      <c r="M164" s="23"/>
      <c r="N164" s="23"/>
    </row>
    <row r="165" spans="2:14" ht="30.2" hidden="1" customHeight="1">
      <c r="B165" s="60" t="str">
        <f>IF(F165="", "NO PRIORITY", _xlfn.XLOOKUP(F165, Organizations!C:C, Organizations!B:B, "NO ORG NAME"))</f>
        <v>A</v>
      </c>
      <c r="C165" s="291">
        <v>45669</v>
      </c>
      <c r="D165" s="306">
        <f t="shared" si="2"/>
        <v>45670</v>
      </c>
      <c r="E165" s="297" t="s">
        <v>3934</v>
      </c>
      <c r="F165" s="490" t="s">
        <v>1341</v>
      </c>
      <c r="G165" s="156" t="s">
        <v>138</v>
      </c>
      <c r="H165" s="153" t="s">
        <v>4075</v>
      </c>
      <c r="I165" s="172" t="s">
        <v>3084</v>
      </c>
      <c r="J165" s="154" t="s">
        <v>4075</v>
      </c>
      <c r="K165" s="177" t="s">
        <v>4341</v>
      </c>
      <c r="M165" s="23"/>
      <c r="N165" s="23"/>
    </row>
    <row r="166" spans="2:14" ht="30.2" hidden="1" customHeight="1">
      <c r="B166" s="60" t="str">
        <f>IF(F166="", "NO PRIORITY", _xlfn.XLOOKUP(F166, Organizations!C:C, Organizations!B:B, "NO ORG NAME"))</f>
        <v>A</v>
      </c>
      <c r="C166" s="291">
        <v>45681</v>
      </c>
      <c r="D166" s="306">
        <f t="shared" si="2"/>
        <v>45677</v>
      </c>
      <c r="E166" s="171" t="s">
        <v>99</v>
      </c>
      <c r="F166" s="490" t="s">
        <v>235</v>
      </c>
      <c r="G166" s="156" t="s">
        <v>138</v>
      </c>
      <c r="H166" s="153" t="s">
        <v>4342</v>
      </c>
      <c r="I166" s="172" t="s">
        <v>3244</v>
      </c>
      <c r="J166" s="154" t="s">
        <v>3943</v>
      </c>
      <c r="K166" s="177" t="s">
        <v>4343</v>
      </c>
      <c r="M166" s="23"/>
      <c r="N166" s="23"/>
    </row>
    <row r="167" spans="2:14" ht="30.2" hidden="1" customHeight="1">
      <c r="B167" s="60" t="str">
        <f>IF(F167="", "NO PRIORITY", _xlfn.XLOOKUP(F167, Organizations!C:C, Organizations!B:B, "NO ORG NAME"))</f>
        <v>A</v>
      </c>
      <c r="C167" s="291">
        <v>45681</v>
      </c>
      <c r="D167" s="306">
        <f t="shared" si="2"/>
        <v>45677</v>
      </c>
      <c r="E167" s="171" t="s">
        <v>99</v>
      </c>
      <c r="F167" s="490" t="s">
        <v>1553</v>
      </c>
      <c r="G167" s="156" t="s">
        <v>138</v>
      </c>
      <c r="H167" s="153" t="s">
        <v>4342</v>
      </c>
      <c r="I167" s="172" t="s">
        <v>3245</v>
      </c>
      <c r="J167" s="154" t="s">
        <v>3943</v>
      </c>
      <c r="K167" s="177" t="s">
        <v>4344</v>
      </c>
      <c r="M167" s="23"/>
      <c r="N167" s="23"/>
    </row>
    <row r="168" spans="2:14" ht="30.2" hidden="1" customHeight="1">
      <c r="B168" s="60" t="str">
        <f>IF(F168="", "NO PRIORITY", _xlfn.XLOOKUP(F168, Organizations!C:C, Organizations!B:B, "NO ORG NAME"))</f>
        <v>A</v>
      </c>
      <c r="C168" s="291">
        <v>45681</v>
      </c>
      <c r="D168" s="306">
        <f t="shared" si="2"/>
        <v>45677</v>
      </c>
      <c r="E168" s="171" t="s">
        <v>99</v>
      </c>
      <c r="F168" s="490" t="s">
        <v>617</v>
      </c>
      <c r="G168" s="156" t="s">
        <v>138</v>
      </c>
      <c r="H168" s="153" t="s">
        <v>4342</v>
      </c>
      <c r="I168" s="172"/>
      <c r="J168" s="154" t="s">
        <v>3927</v>
      </c>
      <c r="K168" s="177" t="s">
        <v>4345</v>
      </c>
      <c r="M168" s="23"/>
      <c r="N168" s="23"/>
    </row>
    <row r="169" spans="2:14" ht="30.2" hidden="1" customHeight="1">
      <c r="B169" s="60" t="str">
        <f>IF(F169="", "NO PRIORITY", _xlfn.XLOOKUP(F169, Organizations!C:C, Organizations!B:B, "NO ORG NAME"))</f>
        <v>A</v>
      </c>
      <c r="C169" s="291">
        <v>45681</v>
      </c>
      <c r="D169" s="306">
        <f t="shared" si="2"/>
        <v>45677</v>
      </c>
      <c r="E169" s="171" t="s">
        <v>99</v>
      </c>
      <c r="F169" s="490" t="s">
        <v>1609</v>
      </c>
      <c r="G169" s="156" t="s">
        <v>138</v>
      </c>
      <c r="H169" s="153" t="s">
        <v>4342</v>
      </c>
      <c r="I169" s="172"/>
      <c r="J169" s="154" t="s">
        <v>3927</v>
      </c>
      <c r="K169" s="177" t="s">
        <v>4346</v>
      </c>
      <c r="M169" s="23"/>
      <c r="N169" s="23"/>
    </row>
    <row r="170" spans="2:14" ht="30.2" hidden="1" customHeight="1">
      <c r="B170" s="60" t="str">
        <f>IF(F170="", "NO PRIORITY", _xlfn.XLOOKUP(F170, Organizations!C:C, Organizations!B:B, "NO ORG NAME"))</f>
        <v>A</v>
      </c>
      <c r="C170" s="291">
        <v>45681</v>
      </c>
      <c r="D170" s="306">
        <f t="shared" si="2"/>
        <v>45677</v>
      </c>
      <c r="E170" s="171" t="s">
        <v>99</v>
      </c>
      <c r="F170" s="490" t="s">
        <v>1290</v>
      </c>
      <c r="G170" s="156" t="s">
        <v>138</v>
      </c>
      <c r="H170" s="153" t="s">
        <v>4342</v>
      </c>
      <c r="I170" s="172"/>
      <c r="J170" s="154" t="s">
        <v>3912</v>
      </c>
      <c r="K170" s="177" t="s">
        <v>4347</v>
      </c>
      <c r="M170" s="23"/>
      <c r="N170" s="23"/>
    </row>
    <row r="171" spans="2:14" ht="30.2" hidden="1" customHeight="1">
      <c r="B171" s="60" t="str">
        <f>IF(F171="", "NO PRIORITY", _xlfn.XLOOKUP(F171, Organizations!C:C, Organizations!B:B, "NO ORG NAME"))</f>
        <v>A</v>
      </c>
      <c r="C171" s="291">
        <v>45681</v>
      </c>
      <c r="D171" s="306">
        <f t="shared" si="2"/>
        <v>45677</v>
      </c>
      <c r="E171" s="171" t="s">
        <v>99</v>
      </c>
      <c r="F171" s="490" t="s">
        <v>1442</v>
      </c>
      <c r="G171" s="156" t="s">
        <v>138</v>
      </c>
      <c r="H171" s="153" t="s">
        <v>4342</v>
      </c>
      <c r="I171" s="172" t="s">
        <v>3249</v>
      </c>
      <c r="J171" s="154" t="s">
        <v>3912</v>
      </c>
      <c r="K171" s="177" t="s">
        <v>4347</v>
      </c>
      <c r="M171" s="23"/>
      <c r="N171" s="23"/>
    </row>
    <row r="172" spans="2:14" ht="30.2" hidden="1" customHeight="1">
      <c r="B172" s="60" t="str">
        <f>IF(F172="", "NO PRIORITY", _xlfn.XLOOKUP(F172, Organizations!C:C, Organizations!B:B, "NO ORG NAME"))</f>
        <v>A</v>
      </c>
      <c r="C172" s="291">
        <v>45681</v>
      </c>
      <c r="D172" s="306">
        <f t="shared" si="2"/>
        <v>45677</v>
      </c>
      <c r="E172" s="171" t="s">
        <v>99</v>
      </c>
      <c r="F172" s="490" t="s">
        <v>275</v>
      </c>
      <c r="G172" s="156" t="s">
        <v>138</v>
      </c>
      <c r="H172" s="153" t="s">
        <v>4342</v>
      </c>
      <c r="I172" s="172" t="s">
        <v>3249</v>
      </c>
      <c r="J172" s="154" t="s">
        <v>96</v>
      </c>
      <c r="K172" s="177" t="s">
        <v>4347</v>
      </c>
      <c r="M172" s="23"/>
      <c r="N172" s="23"/>
    </row>
    <row r="173" spans="2:14" ht="30.2" hidden="1" customHeight="1">
      <c r="B173" s="60" t="str">
        <f>IF(F173="", "NO PRIORITY", _xlfn.XLOOKUP(F173, Organizations!C:C, Organizations!B:B, "NO ORG NAME"))</f>
        <v>A</v>
      </c>
      <c r="C173" s="291">
        <v>45681</v>
      </c>
      <c r="D173" s="306">
        <f t="shared" si="2"/>
        <v>45677</v>
      </c>
      <c r="E173" s="171" t="s">
        <v>99</v>
      </c>
      <c r="F173" s="490" t="s">
        <v>842</v>
      </c>
      <c r="G173" s="156" t="s">
        <v>138</v>
      </c>
      <c r="H173" s="153" t="s">
        <v>4342</v>
      </c>
      <c r="I173" s="172" t="s">
        <v>3249</v>
      </c>
      <c r="J173" s="154" t="s">
        <v>96</v>
      </c>
      <c r="K173" s="177" t="s">
        <v>4347</v>
      </c>
      <c r="M173" s="23"/>
      <c r="N173" s="23"/>
    </row>
    <row r="174" spans="2:14" ht="30.2" hidden="1" customHeight="1">
      <c r="B174" s="60" t="str">
        <f>IF(F174="", "NO PRIORITY", _xlfn.XLOOKUP(F174, Organizations!C:C, Organizations!B:B, "NO ORG NAME"))</f>
        <v>A</v>
      </c>
      <c r="C174" s="291">
        <v>45681</v>
      </c>
      <c r="D174" s="306">
        <f t="shared" si="2"/>
        <v>45677</v>
      </c>
      <c r="E174" s="171" t="s">
        <v>99</v>
      </c>
      <c r="F174" s="490" t="s">
        <v>1742</v>
      </c>
      <c r="G174" s="156" t="s">
        <v>138</v>
      </c>
      <c r="H174" s="153" t="s">
        <v>4342</v>
      </c>
      <c r="I174" s="172" t="s">
        <v>3249</v>
      </c>
      <c r="J174" s="154" t="s">
        <v>96</v>
      </c>
      <c r="K174" s="177" t="s">
        <v>4347</v>
      </c>
      <c r="M174" s="23"/>
      <c r="N174" s="23"/>
    </row>
    <row r="175" spans="2:14" ht="30.2" hidden="1" customHeight="1">
      <c r="B175" s="60" t="str">
        <f>IF(F175="", "NO PRIORITY", _xlfn.XLOOKUP(F175, Organizations!C:C, Organizations!B:B, "NO ORG NAME"))</f>
        <v>A</v>
      </c>
      <c r="C175" s="291">
        <v>45681</v>
      </c>
      <c r="D175" s="306">
        <f t="shared" si="2"/>
        <v>45677</v>
      </c>
      <c r="E175" s="171" t="s">
        <v>99</v>
      </c>
      <c r="F175" s="490" t="s">
        <v>1712</v>
      </c>
      <c r="G175" s="156" t="s">
        <v>141</v>
      </c>
      <c r="H175" s="153" t="s">
        <v>4348</v>
      </c>
      <c r="I175" s="172" t="s">
        <v>3126</v>
      </c>
      <c r="J175" s="154" t="s">
        <v>3912</v>
      </c>
      <c r="K175" s="177" t="s">
        <v>4349</v>
      </c>
      <c r="M175" s="23"/>
      <c r="N175" s="23"/>
    </row>
    <row r="176" spans="2:14" ht="30.2" hidden="1" customHeight="1">
      <c r="B176" s="60" t="str">
        <f>IF(F176="", "NO PRIORITY", _xlfn.XLOOKUP(F176, Organizations!C:C, Organizations!B:B, "NO ORG NAME"))</f>
        <v>A</v>
      </c>
      <c r="C176" s="291">
        <v>45681</v>
      </c>
      <c r="D176" s="306">
        <f t="shared" si="2"/>
        <v>45677</v>
      </c>
      <c r="E176" s="171" t="s">
        <v>99</v>
      </c>
      <c r="F176" s="490" t="s">
        <v>1712</v>
      </c>
      <c r="G176" s="156" t="s">
        <v>141</v>
      </c>
      <c r="H176" s="153" t="s">
        <v>4348</v>
      </c>
      <c r="I176" s="172" t="s">
        <v>3126</v>
      </c>
      <c r="J176" s="154" t="s">
        <v>3918</v>
      </c>
      <c r="K176" s="177" t="s">
        <v>4350</v>
      </c>
      <c r="M176" s="23"/>
      <c r="N176" s="23"/>
    </row>
    <row r="177" spans="2:14" ht="30.2" hidden="1" customHeight="1">
      <c r="B177" s="60" t="str">
        <f>IF(F177="", "NO PRIORITY", _xlfn.XLOOKUP(F177, Organizations!C:C, Organizations!B:B, "NO ORG NAME"))</f>
        <v>A</v>
      </c>
      <c r="C177" s="291">
        <v>45681</v>
      </c>
      <c r="D177" s="306">
        <f t="shared" si="2"/>
        <v>45677</v>
      </c>
      <c r="E177" s="171" t="s">
        <v>99</v>
      </c>
      <c r="F177" s="490" t="s">
        <v>1712</v>
      </c>
      <c r="G177" s="156" t="s">
        <v>141</v>
      </c>
      <c r="H177" s="153" t="s">
        <v>4348</v>
      </c>
      <c r="I177" s="172" t="s">
        <v>3126</v>
      </c>
      <c r="J177" s="154" t="s">
        <v>4055</v>
      </c>
      <c r="K177" s="177" t="s">
        <v>4351</v>
      </c>
      <c r="M177" s="23"/>
      <c r="N177" s="23"/>
    </row>
    <row r="178" spans="2:14" ht="30.2" hidden="1" customHeight="1">
      <c r="B178" s="60">
        <f>IF(F178="", "NO PRIORITY", _xlfn.XLOOKUP(F178, Organizations!C:C, Organizations!B:B, "NO ORG NAME"))</f>
        <v>0</v>
      </c>
      <c r="C178" s="291">
        <v>45677</v>
      </c>
      <c r="D178" s="306">
        <f t="shared" si="2"/>
        <v>45677</v>
      </c>
      <c r="E178" s="171" t="s">
        <v>99</v>
      </c>
      <c r="F178" s="490" t="s">
        <v>278</v>
      </c>
      <c r="G178" s="156" t="s">
        <v>138</v>
      </c>
      <c r="H178" s="153" t="s">
        <v>4352</v>
      </c>
      <c r="I178" s="172" t="s">
        <v>3132</v>
      </c>
      <c r="J178" s="154" t="s">
        <v>3927</v>
      </c>
      <c r="K178" s="177" t="s">
        <v>4353</v>
      </c>
      <c r="M178" s="23"/>
      <c r="N178" s="23"/>
    </row>
    <row r="179" spans="2:14" ht="30.2" hidden="1" customHeight="1">
      <c r="B179" s="60" t="str">
        <f>IF(F179="", "NO PRIORITY", _xlfn.XLOOKUP(F179, Organizations!C:C, Organizations!B:B, "NO ORG NAME"))</f>
        <v>A</v>
      </c>
      <c r="C179" s="291">
        <v>45688</v>
      </c>
      <c r="D179" s="306">
        <f t="shared" si="2"/>
        <v>45684</v>
      </c>
      <c r="E179" s="171" t="s">
        <v>99</v>
      </c>
      <c r="F179" s="490" t="s">
        <v>1290</v>
      </c>
      <c r="G179" s="156" t="s">
        <v>138</v>
      </c>
      <c r="H179" s="153" t="s">
        <v>4354</v>
      </c>
      <c r="I179" s="172" t="s">
        <v>3249</v>
      </c>
      <c r="J179" s="154" t="s">
        <v>3943</v>
      </c>
      <c r="K179" s="177" t="s">
        <v>4355</v>
      </c>
      <c r="M179" s="23"/>
      <c r="N179" s="23"/>
    </row>
    <row r="180" spans="2:14" ht="30.2" hidden="1" customHeight="1">
      <c r="B180" s="60" t="str">
        <f>IF(F180="", "NO PRIORITY", _xlfn.XLOOKUP(F180, Organizations!C:C, Organizations!B:B, "NO ORG NAME"))</f>
        <v>A</v>
      </c>
      <c r="C180" s="291">
        <v>45688</v>
      </c>
      <c r="D180" s="306">
        <f t="shared" si="2"/>
        <v>45684</v>
      </c>
      <c r="E180" s="171" t="s">
        <v>99</v>
      </c>
      <c r="F180" s="490" t="s">
        <v>1474</v>
      </c>
      <c r="G180" s="156" t="s">
        <v>138</v>
      </c>
      <c r="H180" s="153" t="s">
        <v>4356</v>
      </c>
      <c r="I180" s="172" t="s">
        <v>3212</v>
      </c>
      <c r="J180" s="154" t="s">
        <v>96</v>
      </c>
      <c r="K180" s="177" t="s">
        <v>4357</v>
      </c>
      <c r="M180" s="23"/>
      <c r="N180" s="23"/>
    </row>
    <row r="181" spans="2:14" ht="30.2" hidden="1" customHeight="1">
      <c r="B181" s="60" t="str">
        <f>IF(F181="", "NO PRIORITY", _xlfn.XLOOKUP(F181, Organizations!C:C, Organizations!B:B, "NO ORG NAME"))</f>
        <v>A</v>
      </c>
      <c r="C181" s="291">
        <v>45688</v>
      </c>
      <c r="D181" s="306">
        <f t="shared" si="2"/>
        <v>45684</v>
      </c>
      <c r="E181" s="171" t="s">
        <v>99</v>
      </c>
      <c r="F181" s="490" t="s">
        <v>1779</v>
      </c>
      <c r="G181" s="156" t="s">
        <v>138</v>
      </c>
      <c r="H181" s="153" t="s">
        <v>4358</v>
      </c>
      <c r="I181" s="172" t="s">
        <v>2905</v>
      </c>
      <c r="J181" s="154" t="s">
        <v>3912</v>
      </c>
      <c r="K181" s="177" t="s">
        <v>4359</v>
      </c>
      <c r="M181" s="23"/>
      <c r="N181" s="23"/>
    </row>
    <row r="182" spans="2:14" ht="30.2" hidden="1" customHeight="1">
      <c r="B182" s="60" t="str">
        <f>IF(F182="", "NO PRIORITY", _xlfn.XLOOKUP(F182, Organizations!C:C, Organizations!B:B, "NO ORG NAME"))</f>
        <v>A</v>
      </c>
      <c r="C182" s="291">
        <v>45687</v>
      </c>
      <c r="D182" s="306">
        <f t="shared" si="2"/>
        <v>45684</v>
      </c>
      <c r="E182" s="171" t="s">
        <v>99</v>
      </c>
      <c r="F182" s="490" t="s">
        <v>192</v>
      </c>
      <c r="G182" s="156" t="s">
        <v>141</v>
      </c>
      <c r="H182" s="153" t="s">
        <v>4360</v>
      </c>
      <c r="I182" s="172" t="s">
        <v>3276</v>
      </c>
      <c r="J182" s="154" t="s">
        <v>3918</v>
      </c>
      <c r="K182" s="177"/>
      <c r="M182" s="23"/>
      <c r="N182" s="23"/>
    </row>
    <row r="183" spans="2:14" ht="30.2" hidden="1" customHeight="1">
      <c r="B183" s="60" t="str">
        <f>IF(F183="", "NO PRIORITY", _xlfn.XLOOKUP(F183, Organizations!C:C, Organizations!B:B, "NO ORG NAME"))</f>
        <v>A</v>
      </c>
      <c r="C183" s="291">
        <v>45686</v>
      </c>
      <c r="D183" s="306">
        <f t="shared" si="2"/>
        <v>45684</v>
      </c>
      <c r="E183" s="171" t="s">
        <v>3934</v>
      </c>
      <c r="F183" s="490" t="s">
        <v>1712</v>
      </c>
      <c r="G183" s="156" t="s">
        <v>141</v>
      </c>
      <c r="H183" s="153" t="s">
        <v>4054</v>
      </c>
      <c r="I183" s="172" t="s">
        <v>3126</v>
      </c>
      <c r="J183" s="154" t="s">
        <v>4055</v>
      </c>
      <c r="K183" s="177"/>
      <c r="M183" s="23"/>
      <c r="N183" s="23"/>
    </row>
    <row r="184" spans="2:14" ht="30.2" hidden="1" customHeight="1">
      <c r="B184" s="60" t="str">
        <f>IF(F184="", "NO PRIORITY", _xlfn.XLOOKUP(F184, Organizations!C:C, Organizations!B:B, "NO ORG NAME"))</f>
        <v>A</v>
      </c>
      <c r="C184" s="291">
        <v>45686</v>
      </c>
      <c r="D184" s="306">
        <f t="shared" si="2"/>
        <v>45684</v>
      </c>
      <c r="E184" s="171" t="s">
        <v>3934</v>
      </c>
      <c r="F184" s="490" t="s">
        <v>1712</v>
      </c>
      <c r="G184" s="156" t="s">
        <v>141</v>
      </c>
      <c r="H184" s="153" t="s">
        <v>4054</v>
      </c>
      <c r="I184" s="172" t="s">
        <v>3126</v>
      </c>
      <c r="J184" s="154" t="s">
        <v>4055</v>
      </c>
      <c r="K184" s="177" t="s">
        <v>4361</v>
      </c>
      <c r="M184" s="23"/>
      <c r="N184" s="23"/>
    </row>
    <row r="185" spans="2:14" ht="30.2" hidden="1" customHeight="1">
      <c r="B185" s="60" t="str">
        <f>IF(F185="", "NO PRIORITY", _xlfn.XLOOKUP(F185, Organizations!C:C, Organizations!B:B, "NO ORG NAME"))</f>
        <v>A</v>
      </c>
      <c r="C185" s="291">
        <v>45684</v>
      </c>
      <c r="D185" s="306">
        <f t="shared" si="2"/>
        <v>45684</v>
      </c>
      <c r="E185" s="171" t="s">
        <v>3934</v>
      </c>
      <c r="F185" s="490" t="s">
        <v>1341</v>
      </c>
      <c r="G185" s="156" t="s">
        <v>138</v>
      </c>
      <c r="H185" s="153" t="s">
        <v>4075</v>
      </c>
      <c r="I185" s="172" t="s">
        <v>3084</v>
      </c>
      <c r="J185" s="154" t="s">
        <v>3993</v>
      </c>
      <c r="K185" s="177" t="s">
        <v>4362</v>
      </c>
      <c r="M185" s="23"/>
      <c r="N185" s="23"/>
    </row>
    <row r="186" spans="2:14" ht="30.2" hidden="1" customHeight="1">
      <c r="B186" s="60" t="str">
        <f>IF(F186="", "NO PRIORITY", _xlfn.XLOOKUP(F186, Organizations!C:C, Organizations!B:B, "NO ORG NAME"))</f>
        <v>A</v>
      </c>
      <c r="C186" s="291">
        <v>45684</v>
      </c>
      <c r="D186" s="306">
        <f t="shared" si="2"/>
        <v>45684</v>
      </c>
      <c r="E186" s="171" t="s">
        <v>3934</v>
      </c>
      <c r="F186" s="490" t="s">
        <v>1825</v>
      </c>
      <c r="G186" s="156" t="s">
        <v>138</v>
      </c>
      <c r="H186" s="153" t="s">
        <v>4075</v>
      </c>
      <c r="I186" s="172" t="s">
        <v>3130</v>
      </c>
      <c r="J186" s="154" t="s">
        <v>3993</v>
      </c>
      <c r="K186" s="177" t="s">
        <v>4363</v>
      </c>
      <c r="M186" s="23"/>
      <c r="N186" s="23"/>
    </row>
    <row r="187" spans="2:14" ht="30.2" hidden="1" customHeight="1">
      <c r="B187" s="60" t="str">
        <f>IF(F187="", "NO PRIORITY", _xlfn.XLOOKUP(F187, Organizations!C:C, Organizations!B:B, "NO ORG NAME"))</f>
        <v>NO ORG NAME</v>
      </c>
      <c r="C187" s="291">
        <v>45684</v>
      </c>
      <c r="D187" s="306">
        <f t="shared" si="2"/>
        <v>45684</v>
      </c>
      <c r="E187" s="171" t="s">
        <v>3934</v>
      </c>
      <c r="F187" s="490" t="s">
        <v>2615</v>
      </c>
      <c r="G187" s="156" t="s">
        <v>138</v>
      </c>
      <c r="H187" s="153" t="s">
        <v>4075</v>
      </c>
      <c r="I187" s="172" t="s">
        <v>2614</v>
      </c>
      <c r="J187" s="154" t="s">
        <v>3993</v>
      </c>
      <c r="K187" s="177" t="s">
        <v>4364</v>
      </c>
      <c r="M187" s="23"/>
      <c r="N187" s="23"/>
    </row>
    <row r="188" spans="2:14" ht="30.2" hidden="1" customHeight="1">
      <c r="B188" s="60">
        <f>IF(F188="", "NO PRIORITY", _xlfn.XLOOKUP(F188, Organizations!C:C, Organizations!B:B, "NO ORG NAME"))</f>
        <v>0</v>
      </c>
      <c r="C188" s="291">
        <v>45684</v>
      </c>
      <c r="D188" s="306">
        <f t="shared" si="2"/>
        <v>45684</v>
      </c>
      <c r="E188" s="171" t="s">
        <v>3934</v>
      </c>
      <c r="F188" s="490" t="s">
        <v>278</v>
      </c>
      <c r="G188" s="156" t="s">
        <v>138</v>
      </c>
      <c r="H188" s="153" t="s">
        <v>4365</v>
      </c>
      <c r="I188" s="172" t="s">
        <v>3132</v>
      </c>
      <c r="J188" s="154" t="s">
        <v>3993</v>
      </c>
      <c r="K188" s="177" t="s">
        <v>4366</v>
      </c>
      <c r="M188" s="23"/>
      <c r="N188" s="23"/>
    </row>
    <row r="189" spans="2:14" ht="30.2" hidden="1" customHeight="1">
      <c r="B189" s="60" t="str">
        <f>IF(F189="", "NO PRIORITY", _xlfn.XLOOKUP(F189, Organizations!C:C, Organizations!B:B, "NO ORG NAME"))</f>
        <v>A</v>
      </c>
      <c r="C189" s="291">
        <v>45684</v>
      </c>
      <c r="D189" s="306">
        <f t="shared" si="2"/>
        <v>45684</v>
      </c>
      <c r="E189" s="171" t="s">
        <v>3934</v>
      </c>
      <c r="F189" s="490" t="s">
        <v>1275</v>
      </c>
      <c r="G189" s="156" t="s">
        <v>138</v>
      </c>
      <c r="H189" s="153" t="s">
        <v>4367</v>
      </c>
      <c r="I189" s="172" t="s">
        <v>3284</v>
      </c>
      <c r="J189" s="154" t="s">
        <v>3993</v>
      </c>
      <c r="K189" s="177" t="s">
        <v>4368</v>
      </c>
      <c r="M189" s="23"/>
      <c r="N189" s="23"/>
    </row>
    <row r="190" spans="2:14" ht="30.2" hidden="1" customHeight="1">
      <c r="B190" s="60" t="str">
        <f>IF(F190="", "NO PRIORITY", _xlfn.XLOOKUP(F190, Organizations!C:C, Organizations!B:B, "NO ORG NAME"))</f>
        <v>A</v>
      </c>
      <c r="C190" s="291">
        <v>45684</v>
      </c>
      <c r="D190" s="306">
        <f t="shared" si="2"/>
        <v>45684</v>
      </c>
      <c r="E190" s="171" t="s">
        <v>3934</v>
      </c>
      <c r="F190" s="490" t="s">
        <v>1216</v>
      </c>
      <c r="G190" s="156" t="s">
        <v>138</v>
      </c>
      <c r="H190" s="153" t="s">
        <v>4369</v>
      </c>
      <c r="I190" s="172" t="s">
        <v>3160</v>
      </c>
      <c r="J190" s="154" t="s">
        <v>3993</v>
      </c>
      <c r="K190" s="177" t="s">
        <v>4370</v>
      </c>
      <c r="M190" s="23"/>
      <c r="N190" s="23"/>
    </row>
    <row r="191" spans="2:14" ht="30.2" hidden="1" customHeight="1">
      <c r="B191" s="60" t="str">
        <f>IF(F191="", "NO PRIORITY", _xlfn.XLOOKUP(F191, Organizations!C:C, Organizations!B:B, "NO ORG NAME"))</f>
        <v>A</v>
      </c>
      <c r="C191" s="291">
        <v>45684</v>
      </c>
      <c r="D191" s="306">
        <f t="shared" si="2"/>
        <v>45684</v>
      </c>
      <c r="E191" s="171" t="s">
        <v>3934</v>
      </c>
      <c r="F191" s="490" t="s">
        <v>276</v>
      </c>
      <c r="G191" s="156" t="s">
        <v>138</v>
      </c>
      <c r="H191" s="153" t="s">
        <v>4369</v>
      </c>
      <c r="I191" s="201" t="s">
        <v>3285</v>
      </c>
      <c r="J191" s="154" t="s">
        <v>3943</v>
      </c>
      <c r="K191" s="177" t="s">
        <v>4371</v>
      </c>
      <c r="M191" s="23"/>
      <c r="N191" s="23"/>
    </row>
    <row r="192" spans="2:14" ht="30.2" hidden="1" customHeight="1">
      <c r="B192" s="60" t="str">
        <f>IF(F192="", "NO PRIORITY", _xlfn.XLOOKUP(F192, Organizations!C:C, Organizations!B:B, "NO ORG NAME"))</f>
        <v>A</v>
      </c>
      <c r="C192" s="291">
        <v>45684</v>
      </c>
      <c r="D192" s="306">
        <f t="shared" si="2"/>
        <v>45684</v>
      </c>
      <c r="E192" s="171" t="s">
        <v>3934</v>
      </c>
      <c r="F192" s="490" t="s">
        <v>276</v>
      </c>
      <c r="G192" s="156" t="s">
        <v>138</v>
      </c>
      <c r="H192" s="153" t="s">
        <v>4369</v>
      </c>
      <c r="I192" s="201" t="s">
        <v>3286</v>
      </c>
      <c r="J192" s="154" t="s">
        <v>3943</v>
      </c>
      <c r="K192" s="177" t="s">
        <v>4371</v>
      </c>
      <c r="M192" s="23"/>
      <c r="N192" s="23"/>
    </row>
    <row r="193" spans="2:14" ht="30.2" hidden="1" customHeight="1">
      <c r="B193" s="60" t="str">
        <f>IF(F193="", "NO PRIORITY", _xlfn.XLOOKUP(F193, Organizations!C:C, Organizations!B:B, "NO ORG NAME"))</f>
        <v>A</v>
      </c>
      <c r="C193" s="291">
        <v>45684</v>
      </c>
      <c r="D193" s="306">
        <f t="shared" si="2"/>
        <v>45684</v>
      </c>
      <c r="E193" s="171" t="s">
        <v>3934</v>
      </c>
      <c r="F193" s="490" t="s">
        <v>276</v>
      </c>
      <c r="G193" s="156" t="s">
        <v>138</v>
      </c>
      <c r="H193" s="153" t="s">
        <v>4369</v>
      </c>
      <c r="I193" s="201" t="s">
        <v>3287</v>
      </c>
      <c r="J193" s="154" t="s">
        <v>3943</v>
      </c>
      <c r="K193" s="177" t="s">
        <v>4371</v>
      </c>
      <c r="M193" s="23"/>
      <c r="N193" s="23"/>
    </row>
    <row r="194" spans="2:14" ht="30.2" hidden="1" customHeight="1">
      <c r="B194" s="60" t="str">
        <f>IF(F194="", "NO PRIORITY", _xlfn.XLOOKUP(F194, Organizations!C:C, Organizations!B:B, "NO ORG NAME"))</f>
        <v>A</v>
      </c>
      <c r="C194" s="291">
        <v>45684</v>
      </c>
      <c r="D194" s="306">
        <f t="shared" si="2"/>
        <v>45684</v>
      </c>
      <c r="E194" s="171" t="s">
        <v>3934</v>
      </c>
      <c r="F194" s="490" t="s">
        <v>276</v>
      </c>
      <c r="G194" s="156" t="s">
        <v>138</v>
      </c>
      <c r="H194" s="153" t="s">
        <v>4369</v>
      </c>
      <c r="I194" s="201" t="s">
        <v>3288</v>
      </c>
      <c r="J194" s="154" t="s">
        <v>3943</v>
      </c>
      <c r="K194" s="177" t="s">
        <v>4371</v>
      </c>
      <c r="M194" s="23"/>
      <c r="N194" s="23"/>
    </row>
    <row r="195" spans="2:14" ht="30.2" hidden="1" customHeight="1">
      <c r="B195" s="60" t="str">
        <f>IF(F195="", "NO PRIORITY", _xlfn.XLOOKUP(F195, Organizations!C:C, Organizations!B:B, "NO ORG NAME"))</f>
        <v>A</v>
      </c>
      <c r="C195" s="291">
        <v>45684</v>
      </c>
      <c r="D195" s="306">
        <f t="shared" si="2"/>
        <v>45684</v>
      </c>
      <c r="E195" s="171" t="s">
        <v>3934</v>
      </c>
      <c r="F195" s="490" t="s">
        <v>1275</v>
      </c>
      <c r="G195" s="156" t="s">
        <v>138</v>
      </c>
      <c r="H195" s="153" t="s">
        <v>3993</v>
      </c>
      <c r="I195" s="359" t="s">
        <v>3284</v>
      </c>
      <c r="J195" s="154" t="s">
        <v>3993</v>
      </c>
      <c r="K195" s="177"/>
      <c r="M195" s="23"/>
      <c r="N195" s="23"/>
    </row>
    <row r="196" spans="2:14" ht="30.2" hidden="1" customHeight="1">
      <c r="B196" s="60" t="str">
        <f>IF(F196="", "NO PRIORITY", _xlfn.XLOOKUP(F196, Organizations!C:C, Organizations!B:B, "NO ORG NAME"))</f>
        <v>A</v>
      </c>
      <c r="C196" s="291">
        <v>45684</v>
      </c>
      <c r="D196" s="306">
        <f t="shared" si="2"/>
        <v>45684</v>
      </c>
      <c r="E196" s="171" t="s">
        <v>99</v>
      </c>
      <c r="F196" s="490" t="s">
        <v>1906</v>
      </c>
      <c r="G196" s="156" t="s">
        <v>141</v>
      </c>
      <c r="H196" s="153" t="s">
        <v>4372</v>
      </c>
      <c r="I196" s="359" t="s">
        <v>3157</v>
      </c>
      <c r="J196" s="154" t="s">
        <v>3912</v>
      </c>
      <c r="K196" s="177"/>
      <c r="M196" s="23"/>
      <c r="N196" s="23"/>
    </row>
    <row r="197" spans="2:14" ht="30.2" hidden="1" customHeight="1">
      <c r="B197" s="60" t="str">
        <f>IF(F197="", "NO PRIORITY", _xlfn.XLOOKUP(F197, Organizations!C:C, Organizations!B:B, "NO ORG NAME"))</f>
        <v>A+</v>
      </c>
      <c r="C197" s="291">
        <v>45684</v>
      </c>
      <c r="D197" s="306">
        <f t="shared" ref="D197:D260" si="3">IF(ISBLANK(C197),"",C197-WEEKDAY(C197)+2)</f>
        <v>45684</v>
      </c>
      <c r="E197" s="171" t="s">
        <v>4249</v>
      </c>
      <c r="F197" s="490" t="s">
        <v>160</v>
      </c>
      <c r="G197" s="156" t="s">
        <v>141</v>
      </c>
      <c r="H197" s="153" t="s">
        <v>96</v>
      </c>
      <c r="I197" s="359" t="s">
        <v>3178</v>
      </c>
      <c r="J197" s="154" t="s">
        <v>96</v>
      </c>
      <c r="K197" s="177" t="s">
        <v>4373</v>
      </c>
      <c r="M197" s="23"/>
      <c r="N197" s="23"/>
    </row>
    <row r="198" spans="2:14" ht="30.2" hidden="1" customHeight="1">
      <c r="B198" s="60" t="str">
        <f>IF(F198="", "NO PRIORITY", _xlfn.XLOOKUP(F198, Organizations!C:C, Organizations!B:B, "NO ORG NAME"))</f>
        <v>D</v>
      </c>
      <c r="C198" s="291">
        <v>45684</v>
      </c>
      <c r="D198" s="306">
        <f t="shared" si="3"/>
        <v>45684</v>
      </c>
      <c r="E198" s="171" t="s">
        <v>99</v>
      </c>
      <c r="F198" s="490" t="s">
        <v>477</v>
      </c>
      <c r="G198" s="156" t="s">
        <v>141</v>
      </c>
      <c r="H198" s="153" t="s">
        <v>96</v>
      </c>
      <c r="I198" s="359"/>
      <c r="J198" s="154" t="s">
        <v>96</v>
      </c>
      <c r="K198" s="177"/>
      <c r="M198" s="23"/>
      <c r="N198" s="23"/>
    </row>
    <row r="199" spans="2:14" ht="30.2" hidden="1" customHeight="1">
      <c r="B199" s="60" t="str">
        <f>IF(F199="", "NO PRIORITY", _xlfn.XLOOKUP(F199, Organizations!C:C, Organizations!B:B, "NO ORG NAME"))</f>
        <v>A</v>
      </c>
      <c r="C199" s="291">
        <v>45684</v>
      </c>
      <c r="D199" s="306">
        <f t="shared" si="3"/>
        <v>45684</v>
      </c>
      <c r="E199" s="171" t="s">
        <v>3934</v>
      </c>
      <c r="F199" s="490" t="s">
        <v>912</v>
      </c>
      <c r="G199" s="156" t="s">
        <v>141</v>
      </c>
      <c r="H199" s="153" t="s">
        <v>4374</v>
      </c>
      <c r="I199" s="172" t="s">
        <v>3255</v>
      </c>
      <c r="J199" s="154" t="s">
        <v>3927</v>
      </c>
      <c r="K199" s="177" t="s">
        <v>4375</v>
      </c>
      <c r="M199" s="23"/>
      <c r="N199" s="23"/>
    </row>
    <row r="200" spans="2:14" ht="30.2" hidden="1" customHeight="1">
      <c r="B200" s="60" t="str">
        <f>IF(F200="", "NO PRIORITY", _xlfn.XLOOKUP(F200, Organizations!C:C, Organizations!B:B, "NO ORG NAME"))</f>
        <v>A+</v>
      </c>
      <c r="C200" s="291">
        <v>45684</v>
      </c>
      <c r="D200" s="306">
        <f t="shared" si="3"/>
        <v>45684</v>
      </c>
      <c r="E200" s="171" t="s">
        <v>99</v>
      </c>
      <c r="F200" s="490" t="s">
        <v>239</v>
      </c>
      <c r="G200" s="156" t="s">
        <v>141</v>
      </c>
      <c r="H200" s="153" t="s">
        <v>4376</v>
      </c>
      <c r="I200" s="172" t="s">
        <v>3279</v>
      </c>
      <c r="J200" s="154" t="s">
        <v>3918</v>
      </c>
      <c r="K200" s="177"/>
      <c r="M200" s="23"/>
      <c r="N200" s="23"/>
    </row>
    <row r="201" spans="2:14" ht="30.2" hidden="1" customHeight="1">
      <c r="B201" s="60" t="str">
        <f>IF(F201="", "NO PRIORITY", _xlfn.XLOOKUP(F201, Organizations!C:C, Organizations!B:B, "NO ORG NAME"))</f>
        <v>A</v>
      </c>
      <c r="C201" s="291">
        <v>45684</v>
      </c>
      <c r="D201" s="306">
        <f t="shared" si="3"/>
        <v>45684</v>
      </c>
      <c r="E201" s="171" t="s">
        <v>4256</v>
      </c>
      <c r="F201" s="490" t="s">
        <v>723</v>
      </c>
      <c r="G201" s="156" t="s">
        <v>141</v>
      </c>
      <c r="H201" s="153" t="s">
        <v>4376</v>
      </c>
      <c r="I201" s="172" t="s">
        <v>3281</v>
      </c>
      <c r="J201" s="154" t="s">
        <v>3918</v>
      </c>
      <c r="K201" s="177"/>
      <c r="M201" s="23"/>
      <c r="N201" s="23"/>
    </row>
    <row r="202" spans="2:14" ht="30.2" hidden="1" customHeight="1">
      <c r="B202" s="60" t="str">
        <f>IF(F202="", "NO PRIORITY", _xlfn.XLOOKUP(F202, Organizations!C:C, Organizations!B:B, "NO ORG NAME"))</f>
        <v>A</v>
      </c>
      <c r="C202" s="291">
        <v>45684</v>
      </c>
      <c r="D202" s="306">
        <f t="shared" si="3"/>
        <v>45684</v>
      </c>
      <c r="E202" s="171" t="s">
        <v>99</v>
      </c>
      <c r="F202" s="490" t="s">
        <v>1721</v>
      </c>
      <c r="G202" s="156" t="s">
        <v>141</v>
      </c>
      <c r="H202" s="153" t="s">
        <v>4376</v>
      </c>
      <c r="I202" s="172" t="s">
        <v>3282</v>
      </c>
      <c r="J202" s="154" t="s">
        <v>3918</v>
      </c>
      <c r="K202" s="177"/>
      <c r="M202" s="23"/>
      <c r="N202" s="23"/>
    </row>
    <row r="203" spans="2:14" ht="30.2" hidden="1" customHeight="1">
      <c r="B203" s="60" t="str">
        <f>IF(F203="", "NO PRIORITY", _xlfn.XLOOKUP(F203, Organizations!C:C, Organizations!B:B, "NO ORG NAME"))</f>
        <v>A+</v>
      </c>
      <c r="C203" s="291">
        <v>45683</v>
      </c>
      <c r="D203" s="306">
        <f t="shared" si="3"/>
        <v>45684</v>
      </c>
      <c r="E203" s="171" t="s">
        <v>99</v>
      </c>
      <c r="F203" s="490" t="s">
        <v>1391</v>
      </c>
      <c r="G203" s="156" t="s">
        <v>138</v>
      </c>
      <c r="H203" s="153" t="s">
        <v>4377</v>
      </c>
      <c r="I203" s="172" t="s">
        <v>3259</v>
      </c>
      <c r="J203" s="154" t="s">
        <v>3943</v>
      </c>
      <c r="K203" s="177" t="s">
        <v>4378</v>
      </c>
      <c r="M203" s="23"/>
      <c r="N203" s="23"/>
    </row>
    <row r="204" spans="2:14" ht="30.2" hidden="1" customHeight="1">
      <c r="B204" s="60" t="str">
        <f>IF(F204="", "NO PRIORITY", _xlfn.XLOOKUP(F204, Organizations!C:C, Organizations!B:B, "NO ORG NAME"))</f>
        <v>A</v>
      </c>
      <c r="C204" s="291">
        <v>45695</v>
      </c>
      <c r="D204" s="306">
        <f t="shared" si="3"/>
        <v>45691</v>
      </c>
      <c r="E204" s="171" t="s">
        <v>3934</v>
      </c>
      <c r="F204" s="490" t="s">
        <v>443</v>
      </c>
      <c r="G204" s="156" t="s">
        <v>138</v>
      </c>
      <c r="H204" s="153" t="s">
        <v>3915</v>
      </c>
      <c r="I204" s="172" t="s">
        <v>3380</v>
      </c>
      <c r="J204" s="154" t="s">
        <v>3915</v>
      </c>
      <c r="K204" s="177" t="s">
        <v>4379</v>
      </c>
      <c r="M204" s="23"/>
      <c r="N204" s="23"/>
    </row>
    <row r="205" spans="2:14" ht="30.2" hidden="1" customHeight="1">
      <c r="B205" s="60">
        <f>IF(F205="", "NO PRIORITY", _xlfn.XLOOKUP(F205, Organizations!C:C, Organizations!B:B, "NO ORG NAME"))</f>
        <v>0</v>
      </c>
      <c r="C205" s="291">
        <v>45695</v>
      </c>
      <c r="D205" s="306">
        <f t="shared" si="3"/>
        <v>45691</v>
      </c>
      <c r="E205" s="171" t="s">
        <v>99</v>
      </c>
      <c r="F205" s="490" t="s">
        <v>1270</v>
      </c>
      <c r="G205" s="156" t="s">
        <v>166</v>
      </c>
      <c r="H205" s="153" t="s">
        <v>4380</v>
      </c>
      <c r="I205" s="172"/>
      <c r="J205" s="154" t="s">
        <v>96</v>
      </c>
      <c r="K205" s="177" t="s">
        <v>4381</v>
      </c>
      <c r="M205" s="23"/>
      <c r="N205" s="23"/>
    </row>
    <row r="206" spans="2:14" ht="30.2" hidden="1" customHeight="1">
      <c r="B206" s="60">
        <f>IF(F206="", "NO PRIORITY", _xlfn.XLOOKUP(F206, Organizations!C:C, Organizations!B:B, "NO ORG NAME"))</f>
        <v>0</v>
      </c>
      <c r="C206" s="291">
        <v>45695</v>
      </c>
      <c r="D206" s="306">
        <f t="shared" si="3"/>
        <v>45691</v>
      </c>
      <c r="E206" s="171" t="s">
        <v>99</v>
      </c>
      <c r="F206" s="490" t="s">
        <v>994</v>
      </c>
      <c r="G206" s="156" t="s">
        <v>166</v>
      </c>
      <c r="H206" s="153" t="s">
        <v>3922</v>
      </c>
      <c r="I206" s="172"/>
      <c r="J206" s="154" t="s">
        <v>96</v>
      </c>
      <c r="K206" s="177" t="s">
        <v>4381</v>
      </c>
      <c r="M206" s="23"/>
      <c r="N206" s="23"/>
    </row>
    <row r="207" spans="2:14" ht="30.2" hidden="1" customHeight="1">
      <c r="B207" s="60" t="str">
        <f>IF(F207="", "NO PRIORITY", _xlfn.XLOOKUP(F207, Organizations!C:C, Organizations!B:B, "NO ORG NAME"))</f>
        <v>A</v>
      </c>
      <c r="C207" s="291">
        <v>45694</v>
      </c>
      <c r="D207" s="306">
        <f t="shared" si="3"/>
        <v>45691</v>
      </c>
      <c r="E207" s="171" t="s">
        <v>99</v>
      </c>
      <c r="F207" s="490" t="s">
        <v>1474</v>
      </c>
      <c r="G207" s="156" t="s">
        <v>141</v>
      </c>
      <c r="H207" s="153" t="s">
        <v>4382</v>
      </c>
      <c r="I207" s="172"/>
      <c r="J207" s="154" t="s">
        <v>96</v>
      </c>
      <c r="K207" s="177"/>
      <c r="M207" s="23"/>
      <c r="N207" s="23"/>
    </row>
    <row r="208" spans="2:14" ht="30.2" hidden="1" customHeight="1">
      <c r="B208" s="60" t="str">
        <f>IF(F208="", "NO PRIORITY", _xlfn.XLOOKUP(F208, Organizations!C:C, Organizations!B:B, "NO ORG NAME"))</f>
        <v>A</v>
      </c>
      <c r="C208" s="291">
        <v>45694</v>
      </c>
      <c r="D208" s="306">
        <f t="shared" si="3"/>
        <v>45691</v>
      </c>
      <c r="E208" s="171" t="s">
        <v>99</v>
      </c>
      <c r="F208" s="490" t="s">
        <v>1779</v>
      </c>
      <c r="G208" s="156" t="s">
        <v>141</v>
      </c>
      <c r="H208" s="153" t="s">
        <v>4383</v>
      </c>
      <c r="I208" s="172" t="s">
        <v>2905</v>
      </c>
      <c r="J208" s="154" t="s">
        <v>3915</v>
      </c>
      <c r="K208" s="177" t="s">
        <v>4384</v>
      </c>
      <c r="M208" s="23"/>
      <c r="N208" s="23"/>
    </row>
    <row r="209" spans="2:14" ht="30.2" hidden="1" customHeight="1">
      <c r="B209" s="60" t="str">
        <f>IF(F209="", "NO PRIORITY", _xlfn.XLOOKUP(F209, Organizations!C:C, Organizations!B:B, "NO ORG NAME"))</f>
        <v>A</v>
      </c>
      <c r="C209" s="291">
        <v>45694</v>
      </c>
      <c r="D209" s="306">
        <f t="shared" si="3"/>
        <v>45691</v>
      </c>
      <c r="E209" s="171" t="s">
        <v>4275</v>
      </c>
      <c r="F209" s="490" t="s">
        <v>1890</v>
      </c>
      <c r="G209" s="156" t="s">
        <v>138</v>
      </c>
      <c r="H209" s="153" t="s">
        <v>3993</v>
      </c>
      <c r="I209" s="172" t="s">
        <v>3202</v>
      </c>
      <c r="J209" s="154" t="s">
        <v>2400</v>
      </c>
      <c r="K209" s="177"/>
      <c r="M209" s="23"/>
      <c r="N209" s="23"/>
    </row>
    <row r="210" spans="2:14" ht="30.2" hidden="1" customHeight="1">
      <c r="B210" s="60" t="str">
        <f>IF(F210="", "NO PRIORITY", _xlfn.XLOOKUP(F210, Organizations!C:C, Organizations!B:B, "NO ORG NAME"))</f>
        <v>A</v>
      </c>
      <c r="C210" s="291">
        <v>45694</v>
      </c>
      <c r="D210" s="306">
        <f t="shared" si="3"/>
        <v>45691</v>
      </c>
      <c r="E210" s="171" t="s">
        <v>4249</v>
      </c>
      <c r="F210" s="490" t="s">
        <v>1092</v>
      </c>
      <c r="G210" s="156" t="s">
        <v>138</v>
      </c>
      <c r="H210" s="153" t="s">
        <v>3993</v>
      </c>
      <c r="I210" s="172" t="s">
        <v>3135</v>
      </c>
      <c r="J210" s="154" t="s">
        <v>2400</v>
      </c>
      <c r="K210" s="177"/>
      <c r="M210" s="23"/>
      <c r="N210" s="23"/>
    </row>
    <row r="211" spans="2:14" ht="30.2" hidden="1" customHeight="1">
      <c r="B211" s="60" t="str">
        <f>IF(F211="", "NO PRIORITY", _xlfn.XLOOKUP(F211, Organizations!C:C, Organizations!B:B, "NO ORG NAME"))</f>
        <v>A</v>
      </c>
      <c r="C211" s="291">
        <v>45694</v>
      </c>
      <c r="D211" s="306">
        <f t="shared" si="3"/>
        <v>45691</v>
      </c>
      <c r="E211" s="171" t="s">
        <v>3934</v>
      </c>
      <c r="F211" s="490" t="s">
        <v>1474</v>
      </c>
      <c r="G211" s="156" t="s">
        <v>138</v>
      </c>
      <c r="H211" s="153" t="s">
        <v>3993</v>
      </c>
      <c r="I211" s="172" t="s">
        <v>3378</v>
      </c>
      <c r="J211" s="154" t="s">
        <v>3993</v>
      </c>
      <c r="K211" s="177"/>
      <c r="M211" s="23"/>
      <c r="N211" s="23"/>
    </row>
    <row r="212" spans="2:14" ht="30.2" hidden="1" customHeight="1">
      <c r="B212" s="60" t="str">
        <f>IF(F212="", "NO PRIORITY", _xlfn.XLOOKUP(F212, Organizations!C:C, Organizations!B:B, "NO ORG NAME"))</f>
        <v>A</v>
      </c>
      <c r="C212" s="291">
        <v>45694</v>
      </c>
      <c r="D212" s="306">
        <f t="shared" si="3"/>
        <v>45691</v>
      </c>
      <c r="E212" s="171" t="s">
        <v>3934</v>
      </c>
      <c r="F212" s="490" t="s">
        <v>1275</v>
      </c>
      <c r="G212" s="156" t="s">
        <v>138</v>
      </c>
      <c r="H212" s="153" t="s">
        <v>3993</v>
      </c>
      <c r="I212" s="172" t="s">
        <v>3284</v>
      </c>
      <c r="J212" s="154" t="s">
        <v>2400</v>
      </c>
      <c r="K212" s="177"/>
      <c r="M212" s="23"/>
      <c r="N212" s="23"/>
    </row>
    <row r="213" spans="2:14" ht="30.2" hidden="1" customHeight="1">
      <c r="B213" s="60" t="str">
        <f>IF(F213="", "NO PRIORITY", _xlfn.XLOOKUP(F213, Organizations!C:C, Organizations!B:B, "NO ORG NAME"))</f>
        <v>A</v>
      </c>
      <c r="C213" s="291">
        <v>45694</v>
      </c>
      <c r="D213" s="306">
        <f t="shared" si="3"/>
        <v>45691</v>
      </c>
      <c r="E213" s="171" t="s">
        <v>3934</v>
      </c>
      <c r="F213" s="490" t="s">
        <v>235</v>
      </c>
      <c r="G213" s="156" t="s">
        <v>138</v>
      </c>
      <c r="H213" s="153" t="s">
        <v>3993</v>
      </c>
      <c r="I213" s="172" t="s">
        <v>3244</v>
      </c>
      <c r="J213" s="154" t="s">
        <v>2400</v>
      </c>
      <c r="K213" s="177"/>
      <c r="M213" s="23"/>
      <c r="N213" s="23"/>
    </row>
    <row r="214" spans="2:14" ht="30.2" hidden="1" customHeight="1">
      <c r="B214" s="60" t="str">
        <f>IF(F214="", "NO PRIORITY", _xlfn.XLOOKUP(F214, Organizations!C:C, Organizations!B:B, "NO ORG NAME"))</f>
        <v>A</v>
      </c>
      <c r="C214" s="291">
        <v>45693</v>
      </c>
      <c r="D214" s="306">
        <f t="shared" si="3"/>
        <v>45691</v>
      </c>
      <c r="E214" s="171" t="s">
        <v>99</v>
      </c>
      <c r="F214" s="490" t="s">
        <v>1075</v>
      </c>
      <c r="G214" s="156" t="s">
        <v>141</v>
      </c>
      <c r="H214" s="153" t="s">
        <v>4385</v>
      </c>
      <c r="I214" s="172" t="s">
        <v>3291</v>
      </c>
      <c r="J214" s="154" t="s">
        <v>3918</v>
      </c>
      <c r="K214" s="177" t="s">
        <v>4386</v>
      </c>
      <c r="M214" s="23"/>
      <c r="N214" s="23"/>
    </row>
    <row r="215" spans="2:14" ht="30.2" hidden="1" customHeight="1">
      <c r="B215" s="60" t="str">
        <f>IF(F215="", "NO PRIORITY", _xlfn.XLOOKUP(F215, Organizations!C:C, Organizations!B:B, "NO ORG NAME"))</f>
        <v>A</v>
      </c>
      <c r="C215" s="291">
        <v>45693</v>
      </c>
      <c r="D215" s="306">
        <f t="shared" si="3"/>
        <v>45691</v>
      </c>
      <c r="E215" s="171" t="s">
        <v>99</v>
      </c>
      <c r="F215" s="490" t="s">
        <v>1729</v>
      </c>
      <c r="G215" s="156" t="s">
        <v>141</v>
      </c>
      <c r="H215" s="153" t="s">
        <v>4385</v>
      </c>
      <c r="I215" s="172" t="s">
        <v>4387</v>
      </c>
      <c r="J215" s="154" t="s">
        <v>3918</v>
      </c>
      <c r="K215" s="177" t="s">
        <v>4386</v>
      </c>
      <c r="M215" s="23"/>
      <c r="N215" s="23"/>
    </row>
    <row r="216" spans="2:14" ht="30.2" hidden="1" customHeight="1">
      <c r="B216" s="60" t="str">
        <f>IF(F216="", "NO PRIORITY", _xlfn.XLOOKUP(F216, Organizations!C:C, Organizations!B:B, "NO ORG NAME"))</f>
        <v>NO ORG NAME</v>
      </c>
      <c r="C216" s="291">
        <v>45693</v>
      </c>
      <c r="D216" s="306">
        <f t="shared" si="3"/>
        <v>45691</v>
      </c>
      <c r="E216" s="171" t="s">
        <v>99</v>
      </c>
      <c r="F216" s="490" t="s">
        <v>4388</v>
      </c>
      <c r="G216" s="156" t="s">
        <v>141</v>
      </c>
      <c r="H216" s="153" t="s">
        <v>4385</v>
      </c>
      <c r="I216" s="172"/>
      <c r="J216" s="154" t="s">
        <v>3918</v>
      </c>
      <c r="K216" s="177" t="s">
        <v>4389</v>
      </c>
      <c r="M216" s="23"/>
      <c r="N216" s="23"/>
    </row>
    <row r="217" spans="2:14" ht="30.2" hidden="1" customHeight="1">
      <c r="B217" s="60" t="str">
        <f>IF(F217="", "NO PRIORITY", _xlfn.XLOOKUP(F217, Organizations!C:C, Organizations!B:B, "NO ORG NAME"))</f>
        <v>A</v>
      </c>
      <c r="C217" s="291">
        <v>45693</v>
      </c>
      <c r="D217" s="306">
        <f t="shared" si="3"/>
        <v>45691</v>
      </c>
      <c r="E217" s="171" t="s">
        <v>99</v>
      </c>
      <c r="F217" s="490" t="s">
        <v>328</v>
      </c>
      <c r="G217" s="156" t="s">
        <v>141</v>
      </c>
      <c r="H217" s="153" t="s">
        <v>4385</v>
      </c>
      <c r="I217" s="172" t="s">
        <v>3298</v>
      </c>
      <c r="J217" s="154" t="s">
        <v>3918</v>
      </c>
      <c r="K217" s="177" t="s">
        <v>4386</v>
      </c>
      <c r="M217" s="23"/>
      <c r="N217" s="23"/>
    </row>
    <row r="218" spans="2:14" ht="30.2" hidden="1" customHeight="1">
      <c r="B218" s="60" t="str">
        <f>IF(F218="", "NO PRIORITY", _xlfn.XLOOKUP(F218, Organizations!C:C, Organizations!B:B, "NO ORG NAME"))</f>
        <v>A+</v>
      </c>
      <c r="C218" s="291">
        <v>45693</v>
      </c>
      <c r="D218" s="306">
        <f t="shared" si="3"/>
        <v>45691</v>
      </c>
      <c r="E218" s="171" t="s">
        <v>99</v>
      </c>
      <c r="F218" s="490" t="s">
        <v>873</v>
      </c>
      <c r="G218" s="156" t="s">
        <v>141</v>
      </c>
      <c r="H218" s="153" t="s">
        <v>4360</v>
      </c>
      <c r="I218" s="172"/>
      <c r="J218" s="154" t="s">
        <v>3918</v>
      </c>
      <c r="K218" s="177" t="s">
        <v>4390</v>
      </c>
      <c r="M218" s="23"/>
      <c r="N218" s="23"/>
    </row>
    <row r="219" spans="2:14" ht="30.2" hidden="1" customHeight="1">
      <c r="B219" s="60" t="str">
        <f>IF(F219="", "NO PRIORITY", _xlfn.XLOOKUP(F219, Organizations!C:C, Organizations!B:B, "NO ORG NAME"))</f>
        <v>A</v>
      </c>
      <c r="C219" s="291">
        <v>45693</v>
      </c>
      <c r="D219" s="306">
        <f t="shared" si="3"/>
        <v>45691</v>
      </c>
      <c r="E219" s="171" t="s">
        <v>99</v>
      </c>
      <c r="F219" s="490" t="s">
        <v>1674</v>
      </c>
      <c r="G219" s="156" t="s">
        <v>141</v>
      </c>
      <c r="H219" s="153" t="s">
        <v>3918</v>
      </c>
      <c r="I219" s="172" t="s">
        <v>3289</v>
      </c>
      <c r="J219" s="154" t="s">
        <v>3918</v>
      </c>
      <c r="K219" s="177" t="s">
        <v>4391</v>
      </c>
      <c r="M219" s="23"/>
      <c r="N219" s="23"/>
    </row>
    <row r="220" spans="2:14" ht="30.2" hidden="1" customHeight="1">
      <c r="B220" s="60" t="str">
        <f>IF(F220="", "NO PRIORITY", _xlfn.XLOOKUP(F220, Organizations!C:C, Organizations!B:B, "NO ORG NAME"))</f>
        <v>NO ORG NAME</v>
      </c>
      <c r="C220" s="291">
        <v>45693</v>
      </c>
      <c r="D220" s="306">
        <f t="shared" si="3"/>
        <v>45691</v>
      </c>
      <c r="E220" s="171" t="s">
        <v>4249</v>
      </c>
      <c r="F220" s="490" t="s">
        <v>4392</v>
      </c>
      <c r="G220" s="156" t="s">
        <v>141</v>
      </c>
      <c r="H220" s="153" t="s">
        <v>4393</v>
      </c>
      <c r="I220" s="172" t="s">
        <v>3301</v>
      </c>
      <c r="J220" s="154" t="s">
        <v>96</v>
      </c>
      <c r="K220" s="177" t="s">
        <v>4394</v>
      </c>
      <c r="M220" s="23"/>
      <c r="N220" s="23"/>
    </row>
    <row r="221" spans="2:14" ht="30.2" hidden="1" customHeight="1">
      <c r="B221" s="60" t="str">
        <f>IF(F221="", "NO PRIORITY", _xlfn.XLOOKUP(F221, Organizations!C:C, Organizations!B:B, "NO ORG NAME"))</f>
        <v>A</v>
      </c>
      <c r="C221" s="291">
        <v>45692</v>
      </c>
      <c r="D221" s="306">
        <f t="shared" si="3"/>
        <v>45691</v>
      </c>
      <c r="E221" s="171" t="s">
        <v>4249</v>
      </c>
      <c r="F221" s="490" t="s">
        <v>709</v>
      </c>
      <c r="G221" s="156" t="s">
        <v>138</v>
      </c>
      <c r="H221" s="153" t="s">
        <v>4395</v>
      </c>
      <c r="I221" s="172" t="s">
        <v>3006</v>
      </c>
      <c r="J221" s="154" t="s">
        <v>3915</v>
      </c>
      <c r="K221" s="177"/>
      <c r="M221" s="23"/>
      <c r="N221" s="23"/>
    </row>
    <row r="222" spans="2:14" ht="30.2" hidden="1" customHeight="1">
      <c r="B222" s="60" t="str">
        <f>IF(F222="", "NO PRIORITY", _xlfn.XLOOKUP(F222, Organizations!C:C, Organizations!B:B, "NO ORG NAME"))</f>
        <v>A</v>
      </c>
      <c r="C222" s="291">
        <v>45702</v>
      </c>
      <c r="D222" s="306">
        <f t="shared" si="3"/>
        <v>45698</v>
      </c>
      <c r="E222" s="171" t="s">
        <v>99</v>
      </c>
      <c r="F222" s="490" t="s">
        <v>1474</v>
      </c>
      <c r="G222" s="156" t="s">
        <v>141</v>
      </c>
      <c r="H222" s="153" t="s">
        <v>1474</v>
      </c>
      <c r="I222" s="172" t="s">
        <v>3212</v>
      </c>
      <c r="J222" s="154" t="s">
        <v>96</v>
      </c>
      <c r="K222" s="177" t="s">
        <v>4396</v>
      </c>
      <c r="M222" s="23"/>
      <c r="N222" s="23"/>
    </row>
    <row r="223" spans="2:14" ht="30.2" hidden="1" customHeight="1">
      <c r="B223" s="60">
        <f>IF(F223="", "NO PRIORITY", _xlfn.XLOOKUP(F223, Organizations!C:C, Organizations!B:B, "NO ORG NAME"))</f>
        <v>0</v>
      </c>
      <c r="C223" s="291">
        <v>45702</v>
      </c>
      <c r="D223" s="306">
        <f t="shared" si="3"/>
        <v>45698</v>
      </c>
      <c r="E223" s="171" t="s">
        <v>99</v>
      </c>
      <c r="F223" s="490" t="s">
        <v>932</v>
      </c>
      <c r="G223" s="156" t="s">
        <v>141</v>
      </c>
      <c r="H223" s="153" t="s">
        <v>3959</v>
      </c>
      <c r="I223" s="172" t="s">
        <v>3392</v>
      </c>
      <c r="J223" s="154" t="s">
        <v>3959</v>
      </c>
      <c r="K223" s="177" t="s">
        <v>4397</v>
      </c>
      <c r="M223" s="23"/>
      <c r="N223" s="23"/>
    </row>
    <row r="224" spans="2:14" ht="30.2" hidden="1" customHeight="1">
      <c r="B224" s="60" t="str">
        <f>IF(F224="", "NO PRIORITY", _xlfn.XLOOKUP(F224, Organizations!C:C, Organizations!B:B, "NO ORG NAME"))</f>
        <v>A</v>
      </c>
      <c r="C224" s="291">
        <v>45702</v>
      </c>
      <c r="D224" s="306">
        <f t="shared" si="3"/>
        <v>45698</v>
      </c>
      <c r="E224" s="171" t="s">
        <v>99</v>
      </c>
      <c r="F224" s="490" t="s">
        <v>1767</v>
      </c>
      <c r="G224" s="156" t="s">
        <v>141</v>
      </c>
      <c r="H224" s="153" t="s">
        <v>4376</v>
      </c>
      <c r="I224" s="172" t="s">
        <v>4398</v>
      </c>
      <c r="J224" s="154" t="s">
        <v>3912</v>
      </c>
      <c r="K224" s="177" t="s">
        <v>4399</v>
      </c>
      <c r="M224" s="23"/>
      <c r="N224" s="23"/>
    </row>
    <row r="225" spans="2:14" ht="30.2" hidden="1" customHeight="1">
      <c r="B225" s="60" t="str">
        <f>IF(F225="", "NO PRIORITY", _xlfn.XLOOKUP(F225, Organizations!C:C, Organizations!B:B, "NO ORG NAME"))</f>
        <v>A</v>
      </c>
      <c r="C225" s="291">
        <v>45702</v>
      </c>
      <c r="D225" s="306">
        <f t="shared" si="3"/>
        <v>45698</v>
      </c>
      <c r="E225" s="171" t="s">
        <v>99</v>
      </c>
      <c r="F225" s="490" t="s">
        <v>1767</v>
      </c>
      <c r="G225" s="156" t="s">
        <v>141</v>
      </c>
      <c r="H225" s="153" t="s">
        <v>4376</v>
      </c>
      <c r="I225" s="172" t="s">
        <v>4400</v>
      </c>
      <c r="J225" s="154" t="s">
        <v>3918</v>
      </c>
      <c r="K225" s="177"/>
      <c r="M225" s="23"/>
      <c r="N225" s="23"/>
    </row>
    <row r="226" spans="2:14" ht="30.2" hidden="1" customHeight="1">
      <c r="B226" s="60">
        <f>IF(F226="", "NO PRIORITY", _xlfn.XLOOKUP(F226, Organizations!C:C, Organizations!B:B, "NO ORG NAME"))</f>
        <v>0</v>
      </c>
      <c r="C226" s="291">
        <v>45702</v>
      </c>
      <c r="D226" s="306">
        <f t="shared" si="3"/>
        <v>45698</v>
      </c>
      <c r="E226" s="171" t="s">
        <v>99</v>
      </c>
      <c r="F226" s="490" t="s">
        <v>1761</v>
      </c>
      <c r="G226" s="156" t="s">
        <v>141</v>
      </c>
      <c r="H226" s="153" t="s">
        <v>96</v>
      </c>
      <c r="I226" s="172"/>
      <c r="J226" s="154" t="s">
        <v>96</v>
      </c>
      <c r="K226" s="177" t="s">
        <v>4401</v>
      </c>
      <c r="M226" s="23"/>
      <c r="N226" s="23"/>
    </row>
    <row r="227" spans="2:14" ht="30.2" hidden="1" customHeight="1">
      <c r="B227" s="60" t="str">
        <f>IF(F227="", "NO PRIORITY", _xlfn.XLOOKUP(F227, Organizations!C:C, Organizations!B:B, "NO ORG NAME"))</f>
        <v>D</v>
      </c>
      <c r="C227" s="291">
        <v>45702</v>
      </c>
      <c r="D227" s="306">
        <f t="shared" si="3"/>
        <v>45698</v>
      </c>
      <c r="E227" s="171" t="s">
        <v>99</v>
      </c>
      <c r="F227" s="490" t="s">
        <v>265</v>
      </c>
      <c r="G227" s="156" t="s">
        <v>141</v>
      </c>
      <c r="H227" s="153" t="s">
        <v>4376</v>
      </c>
      <c r="I227" s="172"/>
      <c r="J227" s="154" t="s">
        <v>3912</v>
      </c>
      <c r="K227" s="177"/>
      <c r="M227" s="23"/>
      <c r="N227" s="23"/>
    </row>
    <row r="228" spans="2:14" ht="30.2" hidden="1" customHeight="1">
      <c r="B228" s="60" t="str">
        <f>IF(F228="", "NO PRIORITY", _xlfn.XLOOKUP(F228, Organizations!C:C, Organizations!B:B, "NO ORG NAME"))</f>
        <v>NO ORG NAME</v>
      </c>
      <c r="C228" s="291">
        <v>45702</v>
      </c>
      <c r="D228" s="306">
        <f t="shared" si="3"/>
        <v>45698</v>
      </c>
      <c r="E228" s="171" t="s">
        <v>99</v>
      </c>
      <c r="F228" s="490" t="s">
        <v>4402</v>
      </c>
      <c r="G228" s="156" t="s">
        <v>141</v>
      </c>
      <c r="H228" s="153" t="s">
        <v>3959</v>
      </c>
      <c r="I228" s="172"/>
      <c r="J228" s="154" t="s">
        <v>3959</v>
      </c>
      <c r="K228" s="177"/>
      <c r="M228" s="23"/>
      <c r="N228" s="23"/>
    </row>
    <row r="229" spans="2:14" ht="30.2" hidden="1" customHeight="1">
      <c r="B229" s="60" t="str">
        <f>IF(F229="", "NO PRIORITY", _xlfn.XLOOKUP(F229, Organizations!C:C, Organizations!B:B, "NO ORG NAME"))</f>
        <v>B</v>
      </c>
      <c r="C229" s="291">
        <v>45702</v>
      </c>
      <c r="D229" s="306">
        <f t="shared" si="3"/>
        <v>45698</v>
      </c>
      <c r="E229" s="171" t="s">
        <v>99</v>
      </c>
      <c r="F229" s="490" t="s">
        <v>1252</v>
      </c>
      <c r="G229" s="156" t="s">
        <v>141</v>
      </c>
      <c r="H229" s="153" t="s">
        <v>4403</v>
      </c>
      <c r="I229" s="172" t="s">
        <v>3250</v>
      </c>
      <c r="J229" s="154" t="s">
        <v>4404</v>
      </c>
      <c r="K229" s="177" t="s">
        <v>4405</v>
      </c>
      <c r="M229" s="23"/>
      <c r="N229" s="23"/>
    </row>
    <row r="230" spans="2:14" ht="30.2" hidden="1" customHeight="1">
      <c r="B230" s="60">
        <f>IF(F230="", "NO PRIORITY", _xlfn.XLOOKUP(F230, Organizations!C:C, Organizations!B:B, "NO ORG NAME"))</f>
        <v>0</v>
      </c>
      <c r="C230" s="291">
        <v>45702</v>
      </c>
      <c r="D230" s="306">
        <f t="shared" si="3"/>
        <v>45698</v>
      </c>
      <c r="E230" s="171" t="s">
        <v>99</v>
      </c>
      <c r="F230" s="490" t="s">
        <v>1044</v>
      </c>
      <c r="G230" s="156" t="s">
        <v>166</v>
      </c>
      <c r="H230" s="153" t="s">
        <v>3912</v>
      </c>
      <c r="I230" s="172"/>
      <c r="J230" s="154" t="s">
        <v>3912</v>
      </c>
      <c r="K230" s="177" t="s">
        <v>4406</v>
      </c>
      <c r="M230" s="23"/>
      <c r="N230" s="23"/>
    </row>
    <row r="231" spans="2:14" ht="30.2" hidden="1" customHeight="1">
      <c r="B231" s="60">
        <f>IF(F231="", "NO PRIORITY", _xlfn.XLOOKUP(F231, Organizations!C:C, Organizations!B:B, "NO ORG NAME"))</f>
        <v>0</v>
      </c>
      <c r="C231" s="291">
        <v>45702</v>
      </c>
      <c r="D231" s="306">
        <f t="shared" si="3"/>
        <v>45698</v>
      </c>
      <c r="E231" s="171" t="s">
        <v>99</v>
      </c>
      <c r="F231" s="490" t="s">
        <v>1069</v>
      </c>
      <c r="G231" s="156" t="s">
        <v>166</v>
      </c>
      <c r="H231" s="153" t="s">
        <v>3966</v>
      </c>
      <c r="I231" s="172"/>
      <c r="J231" s="154" t="s">
        <v>3912</v>
      </c>
      <c r="K231" s="177" t="s">
        <v>4406</v>
      </c>
      <c r="M231" s="23"/>
      <c r="N231" s="23"/>
    </row>
    <row r="232" spans="2:14" ht="30.2" hidden="1" customHeight="1">
      <c r="B232" s="60" t="str">
        <f>IF(F232="", "NO PRIORITY", _xlfn.XLOOKUP(F232, Organizations!C:C, Organizations!B:B, "NO ORG NAME"))</f>
        <v>A</v>
      </c>
      <c r="C232" s="291">
        <v>45699</v>
      </c>
      <c r="D232" s="306">
        <f t="shared" si="3"/>
        <v>45698</v>
      </c>
      <c r="E232" s="171" t="s">
        <v>99</v>
      </c>
      <c r="F232" s="490" t="s">
        <v>1712</v>
      </c>
      <c r="G232" s="156" t="s">
        <v>141</v>
      </c>
      <c r="H232" s="153" t="s">
        <v>4407</v>
      </c>
      <c r="I232" s="172" t="s">
        <v>3126</v>
      </c>
      <c r="J232" s="154" t="s">
        <v>3918</v>
      </c>
      <c r="K232" s="177"/>
      <c r="M232" s="23"/>
      <c r="N232" s="23"/>
    </row>
    <row r="233" spans="2:14" ht="30.2" hidden="1" customHeight="1">
      <c r="B233" s="60" t="str">
        <f>IF(F233="", "NO PRIORITY", _xlfn.XLOOKUP(F233, Organizations!C:C, Organizations!B:B, "NO ORG NAME"))</f>
        <v>A</v>
      </c>
      <c r="C233" s="291">
        <v>45699</v>
      </c>
      <c r="D233" s="306">
        <f t="shared" si="3"/>
        <v>45698</v>
      </c>
      <c r="E233" s="171" t="s">
        <v>99</v>
      </c>
      <c r="F233" s="490" t="s">
        <v>1712</v>
      </c>
      <c r="G233" s="156" t="s">
        <v>141</v>
      </c>
      <c r="H233" s="153" t="s">
        <v>4407</v>
      </c>
      <c r="I233" s="172" t="s">
        <v>3126</v>
      </c>
      <c r="J233" s="154" t="s">
        <v>3912</v>
      </c>
      <c r="K233" s="177"/>
      <c r="M233" s="23"/>
      <c r="N233" s="23"/>
    </row>
    <row r="234" spans="2:14" ht="30.2" hidden="1" customHeight="1">
      <c r="B234" s="60" t="str">
        <f>IF(F234="", "NO PRIORITY", _xlfn.XLOOKUP(F234, Organizations!C:C, Organizations!B:B, "NO ORG NAME"))</f>
        <v>A</v>
      </c>
      <c r="C234" s="291">
        <v>45699</v>
      </c>
      <c r="D234" s="306">
        <f t="shared" si="3"/>
        <v>45698</v>
      </c>
      <c r="E234" s="171" t="s">
        <v>99</v>
      </c>
      <c r="F234" s="490" t="s">
        <v>1712</v>
      </c>
      <c r="G234" s="156" t="s">
        <v>141</v>
      </c>
      <c r="H234" s="153" t="s">
        <v>4407</v>
      </c>
      <c r="I234" s="172" t="s">
        <v>3126</v>
      </c>
      <c r="J234" s="154" t="s">
        <v>3959</v>
      </c>
      <c r="K234" s="177"/>
      <c r="M234" s="23"/>
      <c r="N234" s="23"/>
    </row>
    <row r="235" spans="2:14" ht="30.2" hidden="1" customHeight="1">
      <c r="B235" s="60" t="str">
        <f>IF(F235="", "NO PRIORITY", _xlfn.XLOOKUP(F235, Organizations!C:C, Organizations!B:B, "NO ORG NAME"))</f>
        <v>A</v>
      </c>
      <c r="C235" s="291">
        <v>45699</v>
      </c>
      <c r="D235" s="306">
        <f t="shared" si="3"/>
        <v>45698</v>
      </c>
      <c r="E235" s="171" t="s">
        <v>99</v>
      </c>
      <c r="F235" s="490" t="s">
        <v>1712</v>
      </c>
      <c r="G235" s="156" t="s">
        <v>141</v>
      </c>
      <c r="H235" s="153" t="s">
        <v>4407</v>
      </c>
      <c r="I235" s="172" t="s">
        <v>3126</v>
      </c>
      <c r="J235" s="154" t="s">
        <v>4055</v>
      </c>
      <c r="K235" s="177"/>
      <c r="M235" s="23"/>
      <c r="N235" s="23"/>
    </row>
    <row r="236" spans="2:14" ht="30.2" hidden="1" customHeight="1">
      <c r="B236" s="60">
        <f>IF(F236="", "NO PRIORITY", _xlfn.XLOOKUP(F236, Organizations!C:C, Organizations!B:B, "NO ORG NAME"))</f>
        <v>0</v>
      </c>
      <c r="C236" s="291">
        <v>45699</v>
      </c>
      <c r="D236" s="306">
        <f t="shared" si="3"/>
        <v>45698</v>
      </c>
      <c r="E236" s="171" t="s">
        <v>99</v>
      </c>
      <c r="F236" s="490" t="s">
        <v>1467</v>
      </c>
      <c r="G236" s="156" t="s">
        <v>166</v>
      </c>
      <c r="H236" s="153" t="s">
        <v>4380</v>
      </c>
      <c r="I236" s="172"/>
      <c r="J236" s="154" t="s">
        <v>96</v>
      </c>
      <c r="K236" s="177" t="s">
        <v>4381</v>
      </c>
      <c r="M236" s="23"/>
      <c r="N236" s="23"/>
    </row>
    <row r="237" spans="2:14" ht="30.2" hidden="1" customHeight="1">
      <c r="B237" s="496">
        <f>IF(F237="", "NO PRIORITY", _xlfn.XLOOKUP(F237, Organizations!C:C, Organizations!B:B, "NO ORG NAME"))</f>
        <v>0</v>
      </c>
      <c r="C237" s="291">
        <v>45709</v>
      </c>
      <c r="D237" s="306">
        <f t="shared" si="3"/>
        <v>45705</v>
      </c>
      <c r="E237" s="171" t="s">
        <v>99</v>
      </c>
      <c r="F237" s="491" t="s">
        <v>1085</v>
      </c>
      <c r="G237" s="156" t="s">
        <v>150</v>
      </c>
      <c r="H237" s="500" t="s">
        <v>3922</v>
      </c>
      <c r="I237" s="329"/>
      <c r="J237" s="355" t="s">
        <v>96</v>
      </c>
      <c r="K237" s="177" t="s">
        <v>4408</v>
      </c>
      <c r="M237" s="23"/>
      <c r="N237" s="23"/>
    </row>
    <row r="238" spans="2:14" ht="30.2" hidden="1" customHeight="1">
      <c r="B238" s="496" t="str">
        <f>IF(F238="", "NO PRIORITY", _xlfn.XLOOKUP(F238, Organizations!C:C, Organizations!B:B, "NO ORG NAME"))</f>
        <v>A</v>
      </c>
      <c r="C238" s="291">
        <v>45709</v>
      </c>
      <c r="D238" s="306">
        <f t="shared" si="3"/>
        <v>45705</v>
      </c>
      <c r="E238" s="171" t="s">
        <v>99</v>
      </c>
      <c r="F238" s="491" t="s">
        <v>853</v>
      </c>
      <c r="G238" s="156" t="s">
        <v>138</v>
      </c>
      <c r="H238" s="500" t="s">
        <v>3943</v>
      </c>
      <c r="I238" s="329"/>
      <c r="J238" s="355" t="s">
        <v>3943</v>
      </c>
      <c r="K238" s="177" t="s">
        <v>4409</v>
      </c>
      <c r="M238" s="23"/>
      <c r="N238" s="23"/>
    </row>
    <row r="239" spans="2:14" ht="30.2" hidden="1" customHeight="1">
      <c r="B239" s="496" t="str">
        <f>IF(F239="", "NO PRIORITY", _xlfn.XLOOKUP(F239, Organizations!C:C, Organizations!B:B, "NO ORG NAME"))</f>
        <v>A+</v>
      </c>
      <c r="C239" s="291">
        <v>45709</v>
      </c>
      <c r="D239" s="306">
        <f t="shared" si="3"/>
        <v>45705</v>
      </c>
      <c r="E239" s="171" t="s">
        <v>99</v>
      </c>
      <c r="F239" s="491" t="s">
        <v>1114</v>
      </c>
      <c r="G239" s="156" t="s">
        <v>138</v>
      </c>
      <c r="H239" s="500" t="s">
        <v>3943</v>
      </c>
      <c r="I239" s="329"/>
      <c r="J239" s="355" t="s">
        <v>3943</v>
      </c>
      <c r="K239" s="501"/>
      <c r="M239" s="23"/>
      <c r="N239" s="23"/>
    </row>
    <row r="240" spans="2:14" ht="30.2" hidden="1" customHeight="1">
      <c r="B240" s="496" t="str">
        <f>IF(F240="", "NO PRIORITY", _xlfn.XLOOKUP(F240, Organizations!C:C, Organizations!B:B, "NO ORG NAME"))</f>
        <v>A</v>
      </c>
      <c r="C240" s="291">
        <v>45709</v>
      </c>
      <c r="D240" s="306">
        <f t="shared" si="3"/>
        <v>45705</v>
      </c>
      <c r="E240" s="171" t="s">
        <v>99</v>
      </c>
      <c r="F240" s="491" t="s">
        <v>1203</v>
      </c>
      <c r="G240" s="156" t="s">
        <v>138</v>
      </c>
      <c r="H240" s="500" t="s">
        <v>4410</v>
      </c>
      <c r="I240" s="329"/>
      <c r="J240" s="355" t="s">
        <v>96</v>
      </c>
      <c r="K240" s="501" t="s">
        <v>4411</v>
      </c>
      <c r="M240" s="23"/>
      <c r="N240" s="23"/>
    </row>
    <row r="241" spans="2:14" ht="30.2" hidden="1" customHeight="1">
      <c r="B241" s="496" t="str">
        <f>IF(F241="", "NO PRIORITY", _xlfn.XLOOKUP(F241, Organizations!C:C, Organizations!B:B, "NO ORG NAME"))</f>
        <v>C</v>
      </c>
      <c r="C241" s="291">
        <v>45708</v>
      </c>
      <c r="D241" s="306">
        <f t="shared" si="3"/>
        <v>45705</v>
      </c>
      <c r="E241" s="171" t="s">
        <v>99</v>
      </c>
      <c r="F241" s="491" t="s">
        <v>368</v>
      </c>
      <c r="G241" s="156" t="s">
        <v>166</v>
      </c>
      <c r="H241" s="500" t="s">
        <v>3959</v>
      </c>
      <c r="I241" s="329"/>
      <c r="J241" s="355" t="s">
        <v>3959</v>
      </c>
      <c r="K241" s="501"/>
      <c r="M241" s="23"/>
      <c r="N241" s="23"/>
    </row>
    <row r="242" spans="2:14" ht="30.2" hidden="1" customHeight="1">
      <c r="B242" s="496" t="str">
        <f>IF(F242="", "NO PRIORITY", _xlfn.XLOOKUP(F242, Organizations!C:C, Organizations!B:B, "NO ORG NAME"))</f>
        <v>C</v>
      </c>
      <c r="C242" s="291">
        <v>45708</v>
      </c>
      <c r="D242" s="306">
        <f t="shared" si="3"/>
        <v>45705</v>
      </c>
      <c r="E242" s="171" t="s">
        <v>99</v>
      </c>
      <c r="F242" s="491" t="s">
        <v>368</v>
      </c>
      <c r="G242" s="156" t="s">
        <v>166</v>
      </c>
      <c r="H242" s="500" t="s">
        <v>3943</v>
      </c>
      <c r="I242" s="329"/>
      <c r="J242" s="355" t="s">
        <v>3943</v>
      </c>
      <c r="K242" s="501"/>
      <c r="M242" s="23"/>
      <c r="N242" s="23"/>
    </row>
    <row r="243" spans="2:14" ht="30.2" hidden="1" customHeight="1">
      <c r="B243" s="496" t="str">
        <f>IF(F243="", "NO PRIORITY", _xlfn.XLOOKUP(F243, Organizations!C:C, Organizations!B:B, "NO ORG NAME"))</f>
        <v>B</v>
      </c>
      <c r="C243" s="291">
        <v>45708</v>
      </c>
      <c r="D243" s="306">
        <f t="shared" si="3"/>
        <v>45705</v>
      </c>
      <c r="E243" s="171" t="s">
        <v>99</v>
      </c>
      <c r="F243" s="491" t="s">
        <v>1590</v>
      </c>
      <c r="G243" s="156" t="s">
        <v>166</v>
      </c>
      <c r="H243" s="500" t="s">
        <v>3922</v>
      </c>
      <c r="I243" s="329"/>
      <c r="J243" s="355" t="s">
        <v>96</v>
      </c>
      <c r="K243" s="177"/>
      <c r="M243" s="23"/>
      <c r="N243" s="23"/>
    </row>
    <row r="244" spans="2:14" ht="30.2" hidden="1" customHeight="1">
      <c r="B244" s="496" t="str">
        <f>IF(F244="", "NO PRIORITY", _xlfn.XLOOKUP(F244, Organizations!C:C, Organizations!B:B, "NO ORG NAME"))</f>
        <v>B</v>
      </c>
      <c r="C244" s="291">
        <v>45708</v>
      </c>
      <c r="D244" s="306">
        <f t="shared" si="3"/>
        <v>45705</v>
      </c>
      <c r="E244" s="171" t="s">
        <v>99</v>
      </c>
      <c r="F244" s="491" t="s">
        <v>1590</v>
      </c>
      <c r="G244" s="156" t="s">
        <v>166</v>
      </c>
      <c r="H244" s="500" t="s">
        <v>3966</v>
      </c>
      <c r="I244" s="329"/>
      <c r="J244" s="355" t="s">
        <v>3912</v>
      </c>
      <c r="K244" s="177"/>
      <c r="M244" s="23"/>
      <c r="N244" s="23"/>
    </row>
    <row r="245" spans="2:14" ht="30.2" hidden="1" customHeight="1">
      <c r="B245" s="496" t="str">
        <f>IF(F245="", "NO PRIORITY", _xlfn.XLOOKUP(F245, Organizations!C:C, Organizations!B:B, "NO ORG NAME"))</f>
        <v>A</v>
      </c>
      <c r="C245" s="291">
        <v>45707</v>
      </c>
      <c r="D245" s="306">
        <f t="shared" si="3"/>
        <v>45705</v>
      </c>
      <c r="E245" s="171" t="s">
        <v>99</v>
      </c>
      <c r="F245" s="491" t="s">
        <v>1514</v>
      </c>
      <c r="G245" s="156" t="s">
        <v>166</v>
      </c>
      <c r="H245" s="500" t="s">
        <v>4035</v>
      </c>
      <c r="I245" s="329"/>
      <c r="J245" s="355" t="s">
        <v>2400</v>
      </c>
      <c r="K245" s="177" t="s">
        <v>4036</v>
      </c>
      <c r="M245" s="23"/>
      <c r="N245" s="23"/>
    </row>
    <row r="246" spans="2:14" ht="30.2" hidden="1" customHeight="1">
      <c r="B246" s="60">
        <f>IF(F246="", "NO PRIORITY", _xlfn.XLOOKUP(F246, Organizations!C:C, Organizations!B:B, "NO ORG NAME"))</f>
        <v>0</v>
      </c>
      <c r="C246" s="291">
        <v>45706</v>
      </c>
      <c r="D246" s="306">
        <f t="shared" si="3"/>
        <v>45705</v>
      </c>
      <c r="E246" s="171" t="s">
        <v>4412</v>
      </c>
      <c r="F246" s="490" t="s">
        <v>1912</v>
      </c>
      <c r="G246" s="156" t="s">
        <v>150</v>
      </c>
      <c r="H246" s="153" t="s">
        <v>4413</v>
      </c>
      <c r="I246" s="172"/>
      <c r="J246" s="154" t="s">
        <v>96</v>
      </c>
      <c r="K246" s="177" t="s">
        <v>4414</v>
      </c>
      <c r="M246" s="23"/>
      <c r="N246" s="23"/>
    </row>
    <row r="247" spans="2:14" ht="30.2" hidden="1" customHeight="1">
      <c r="B247" s="60">
        <f>IF(F247="", "NO PRIORITY", _xlfn.XLOOKUP(F247, Organizations!C:C, Organizations!B:B, "NO ORG NAME"))</f>
        <v>0</v>
      </c>
      <c r="C247" s="291">
        <v>45706</v>
      </c>
      <c r="D247" s="306">
        <f t="shared" si="3"/>
        <v>45705</v>
      </c>
      <c r="E247" s="171" t="s">
        <v>3934</v>
      </c>
      <c r="F247" s="490" t="s">
        <v>1302</v>
      </c>
      <c r="G247" s="156" t="s">
        <v>150</v>
      </c>
      <c r="H247" s="153" t="s">
        <v>4415</v>
      </c>
      <c r="I247" s="172"/>
      <c r="J247" s="154" t="s">
        <v>3927</v>
      </c>
      <c r="K247" s="501" t="s">
        <v>4416</v>
      </c>
      <c r="M247" s="23"/>
      <c r="N247" s="23"/>
    </row>
    <row r="248" spans="2:14" ht="30.2" hidden="1" customHeight="1">
      <c r="B248" s="60" t="str">
        <f>IF(F248="", "NO PRIORITY", _xlfn.XLOOKUP(F248, Organizations!C:C, Organizations!B:B, "NO ORG NAME"))</f>
        <v>A</v>
      </c>
      <c r="C248" s="291">
        <v>45706</v>
      </c>
      <c r="D248" s="306">
        <f t="shared" si="3"/>
        <v>45705</v>
      </c>
      <c r="E248" s="171" t="s">
        <v>99</v>
      </c>
      <c r="F248" s="490" t="s">
        <v>524</v>
      </c>
      <c r="G248" s="156" t="s">
        <v>138</v>
      </c>
      <c r="H248" s="153" t="s">
        <v>4417</v>
      </c>
      <c r="I248" s="172"/>
      <c r="J248" s="154" t="s">
        <v>3927</v>
      </c>
      <c r="K248" s="501" t="s">
        <v>4418</v>
      </c>
      <c r="M248" s="23"/>
      <c r="N248" s="23"/>
    </row>
    <row r="249" spans="2:14" ht="30.2" hidden="1" customHeight="1">
      <c r="B249" s="60" t="str">
        <f>IF(F249="", "NO PRIORITY", _xlfn.XLOOKUP(F249, Organizations!C:C, Organizations!B:B, "NO ORG NAME"))</f>
        <v>A</v>
      </c>
      <c r="C249" s="291">
        <v>45706</v>
      </c>
      <c r="D249" s="306">
        <f t="shared" si="3"/>
        <v>45705</v>
      </c>
      <c r="E249" s="171" t="s">
        <v>99</v>
      </c>
      <c r="F249" s="490" t="s">
        <v>1922</v>
      </c>
      <c r="G249" s="156" t="s">
        <v>138</v>
      </c>
      <c r="H249" s="153" t="s">
        <v>4419</v>
      </c>
      <c r="I249" s="172"/>
      <c r="J249" s="154" t="s">
        <v>96</v>
      </c>
      <c r="K249" s="38" t="s">
        <v>613</v>
      </c>
      <c r="M249" s="23"/>
      <c r="N249" s="23"/>
    </row>
    <row r="250" spans="2:14" ht="30.2" hidden="1" customHeight="1">
      <c r="B250" s="370" t="str">
        <f>IF(F250="", "NO PRIORITY", _xlfn.XLOOKUP(F250, Organizations!C:C, Organizations!B:B, "NO ORG NAME"))</f>
        <v>B</v>
      </c>
      <c r="C250" s="291">
        <v>45706</v>
      </c>
      <c r="D250" s="306">
        <f t="shared" si="3"/>
        <v>45705</v>
      </c>
      <c r="E250" s="171" t="s">
        <v>99</v>
      </c>
      <c r="F250" s="490" t="s">
        <v>885</v>
      </c>
      <c r="G250" s="156" t="s">
        <v>138</v>
      </c>
      <c r="H250" s="153" t="s">
        <v>4419</v>
      </c>
      <c r="I250" s="172"/>
      <c r="J250" s="154" t="s">
        <v>96</v>
      </c>
      <c r="K250" s="38" t="s">
        <v>613</v>
      </c>
      <c r="M250" s="23"/>
      <c r="N250" s="23"/>
    </row>
    <row r="251" spans="2:14" ht="30.2" hidden="1" customHeight="1">
      <c r="B251" s="370" t="str">
        <f>IF(F251="", "NO PRIORITY", _xlfn.XLOOKUP(F251, Organizations!C:C, Organizations!B:B, "NO ORG NAME"))</f>
        <v>B</v>
      </c>
      <c r="C251" s="291">
        <v>45706</v>
      </c>
      <c r="D251" s="306">
        <f t="shared" si="3"/>
        <v>45705</v>
      </c>
      <c r="E251" s="171" t="s">
        <v>99</v>
      </c>
      <c r="F251" s="490" t="s">
        <v>610</v>
      </c>
      <c r="G251" s="156" t="s">
        <v>138</v>
      </c>
      <c r="H251" s="499" t="s">
        <v>4419</v>
      </c>
      <c r="I251" s="172"/>
      <c r="J251" s="155" t="s">
        <v>96</v>
      </c>
      <c r="K251" s="361" t="s">
        <v>613</v>
      </c>
      <c r="M251" s="23"/>
      <c r="N251" s="23"/>
    </row>
    <row r="252" spans="2:14" ht="30.2" hidden="1" customHeight="1">
      <c r="B252" s="370" t="str">
        <f>IF(F252="", "NO PRIORITY", _xlfn.XLOOKUP(F252, Organizations!C:C, Organizations!B:B, "NO ORG NAME"))</f>
        <v>B</v>
      </c>
      <c r="C252" s="291">
        <v>45706</v>
      </c>
      <c r="D252" s="306">
        <f t="shared" si="3"/>
        <v>45705</v>
      </c>
      <c r="E252" s="171" t="s">
        <v>99</v>
      </c>
      <c r="F252" s="490" t="s">
        <v>640</v>
      </c>
      <c r="G252" s="156" t="s">
        <v>138</v>
      </c>
      <c r="H252" s="499" t="s">
        <v>4419</v>
      </c>
      <c r="I252" s="172"/>
      <c r="J252" s="155" t="s">
        <v>96</v>
      </c>
      <c r="K252" s="361" t="s">
        <v>613</v>
      </c>
      <c r="M252" s="23"/>
      <c r="N252" s="23"/>
    </row>
    <row r="253" spans="2:14" ht="30.2" hidden="1" customHeight="1">
      <c r="B253" s="366" t="str">
        <f>IF(F253="", "NO PRIORITY", _xlfn.XLOOKUP(F253, Organizations!C:C, Organizations!B:B, "NO ORG NAME"))</f>
        <v>B</v>
      </c>
      <c r="C253" s="291">
        <v>45706</v>
      </c>
      <c r="D253" s="306">
        <f t="shared" si="3"/>
        <v>45705</v>
      </c>
      <c r="E253" s="171" t="s">
        <v>99</v>
      </c>
      <c r="F253" s="490" t="s">
        <v>1014</v>
      </c>
      <c r="G253" s="156" t="s">
        <v>138</v>
      </c>
      <c r="H253" s="499" t="s">
        <v>4419</v>
      </c>
      <c r="I253" s="329"/>
      <c r="J253" s="155" t="s">
        <v>96</v>
      </c>
      <c r="K253" s="361" t="s">
        <v>613</v>
      </c>
      <c r="M253" s="23"/>
      <c r="N253" s="23"/>
    </row>
    <row r="254" spans="2:14" ht="30.2" hidden="1" customHeight="1">
      <c r="B254" s="370" t="str">
        <f>IF(F254="", "NO PRIORITY", _xlfn.XLOOKUP(F254, Organizations!C:C, Organizations!B:B, "NO ORG NAME"))</f>
        <v>A</v>
      </c>
      <c r="C254" s="291">
        <v>45705</v>
      </c>
      <c r="D254" s="306">
        <f t="shared" si="3"/>
        <v>45705</v>
      </c>
      <c r="E254" s="171" t="s">
        <v>99</v>
      </c>
      <c r="F254" s="490" t="s">
        <v>1709</v>
      </c>
      <c r="G254" s="156" t="s">
        <v>141</v>
      </c>
      <c r="H254" s="499" t="s">
        <v>4372</v>
      </c>
      <c r="I254" s="172"/>
      <c r="J254" s="155" t="s">
        <v>2400</v>
      </c>
      <c r="K254" s="177"/>
      <c r="M254" s="23"/>
      <c r="N254" s="23"/>
    </row>
    <row r="255" spans="2:14" ht="30.2" hidden="1" customHeight="1">
      <c r="B255" s="370" t="str">
        <f>IF(F255="", "NO PRIORITY", _xlfn.XLOOKUP(F255, Organizations!C:C, Organizations!B:B, "NO ORG NAME"))</f>
        <v>A+</v>
      </c>
      <c r="C255" s="291">
        <v>45705</v>
      </c>
      <c r="D255" s="306">
        <f t="shared" si="3"/>
        <v>45705</v>
      </c>
      <c r="E255" s="171" t="s">
        <v>99</v>
      </c>
      <c r="F255" s="490" t="s">
        <v>1908</v>
      </c>
      <c r="G255" s="156" t="s">
        <v>138</v>
      </c>
      <c r="H255" s="499" t="s">
        <v>4367</v>
      </c>
      <c r="I255" s="172"/>
      <c r="J255" s="155" t="s">
        <v>3993</v>
      </c>
      <c r="K255" s="365" t="s">
        <v>4056</v>
      </c>
      <c r="M255" s="23"/>
      <c r="N255" s="23"/>
    </row>
    <row r="256" spans="2:14" ht="30.2" hidden="1" customHeight="1">
      <c r="B256" s="370" t="str">
        <f>IF(F256="", "NO PRIORITY", _xlfn.XLOOKUP(F256, Organizations!C:C, Organizations!B:B, "NO ORG NAME"))</f>
        <v>A+</v>
      </c>
      <c r="C256" s="291">
        <v>45705</v>
      </c>
      <c r="D256" s="306">
        <f t="shared" si="3"/>
        <v>45705</v>
      </c>
      <c r="E256" s="171" t="s">
        <v>99</v>
      </c>
      <c r="F256" s="490" t="s">
        <v>1908</v>
      </c>
      <c r="G256" s="156" t="s">
        <v>138</v>
      </c>
      <c r="H256" s="499" t="s">
        <v>4365</v>
      </c>
      <c r="I256" s="172"/>
      <c r="J256" s="155" t="s">
        <v>3943</v>
      </c>
      <c r="K256" s="365" t="s">
        <v>4056</v>
      </c>
      <c r="M256" s="23"/>
      <c r="N256" s="23"/>
    </row>
    <row r="257" spans="2:14" ht="30.2" hidden="1" customHeight="1">
      <c r="B257" s="370" t="str">
        <f>IF(F257="", "NO PRIORITY", _xlfn.XLOOKUP(F257, Organizations!C:C, Organizations!B:B, "NO ORG NAME"))</f>
        <v>A+</v>
      </c>
      <c r="C257" s="291">
        <v>45705</v>
      </c>
      <c r="D257" s="306">
        <f t="shared" si="3"/>
        <v>45705</v>
      </c>
      <c r="E257" s="171" t="s">
        <v>99</v>
      </c>
      <c r="F257" s="490" t="s">
        <v>1908</v>
      </c>
      <c r="G257" s="156" t="s">
        <v>138</v>
      </c>
      <c r="H257" s="499" t="s">
        <v>3959</v>
      </c>
      <c r="I257" s="172"/>
      <c r="J257" s="155" t="s">
        <v>3959</v>
      </c>
      <c r="K257" s="365" t="s">
        <v>4056</v>
      </c>
      <c r="M257" s="23"/>
      <c r="N257" s="23"/>
    </row>
    <row r="258" spans="2:14" ht="30.2" hidden="1" customHeight="1">
      <c r="B258" s="370" t="str">
        <f>IF(F258="", "NO PRIORITY", _xlfn.XLOOKUP(F258, Organizations!C:C, Organizations!B:B, "NO ORG NAME"))</f>
        <v>A+</v>
      </c>
      <c r="C258" s="291">
        <v>45705</v>
      </c>
      <c r="D258" s="306">
        <f t="shared" si="3"/>
        <v>45705</v>
      </c>
      <c r="E258" s="171" t="s">
        <v>99</v>
      </c>
      <c r="F258" s="490" t="s">
        <v>1908</v>
      </c>
      <c r="G258" s="156" t="s">
        <v>138</v>
      </c>
      <c r="H258" s="499" t="s">
        <v>4419</v>
      </c>
      <c r="I258" s="172"/>
      <c r="J258" s="155" t="s">
        <v>96</v>
      </c>
      <c r="K258" s="365" t="s">
        <v>4056</v>
      </c>
      <c r="M258" s="23"/>
      <c r="N258" s="23"/>
    </row>
    <row r="259" spans="2:14" ht="30.2" hidden="1" customHeight="1">
      <c r="B259" s="370" t="str">
        <f>IF(F259="", "NO PRIORITY", _xlfn.XLOOKUP(F259, Organizations!C:C, Organizations!B:B, "NO ORG NAME"))</f>
        <v>A</v>
      </c>
      <c r="C259" s="291">
        <v>45704</v>
      </c>
      <c r="D259" s="306">
        <f t="shared" si="3"/>
        <v>45705</v>
      </c>
      <c r="E259" s="171" t="s">
        <v>99</v>
      </c>
      <c r="F259" s="490" t="s">
        <v>237</v>
      </c>
      <c r="G259" s="156" t="s">
        <v>150</v>
      </c>
      <c r="H259" s="499" t="s">
        <v>4413</v>
      </c>
      <c r="I259" s="172" t="s">
        <v>1151</v>
      </c>
      <c r="J259" s="155" t="s">
        <v>96</v>
      </c>
      <c r="K259" s="365" t="s">
        <v>4420</v>
      </c>
      <c r="M259" s="23"/>
      <c r="N259" s="23"/>
    </row>
    <row r="260" spans="2:14" ht="30.2" hidden="1" customHeight="1">
      <c r="B260" s="366" t="str">
        <f>IF(F260="", "NO PRIORITY", _xlfn.XLOOKUP(F260, Organizations!C:C, Organizations!B:B, "NO ORG NAME"))</f>
        <v>NO ORG NAME</v>
      </c>
      <c r="C260" s="291">
        <v>45717</v>
      </c>
      <c r="D260" s="306">
        <f t="shared" si="3"/>
        <v>45712</v>
      </c>
      <c r="E260" s="171" t="s">
        <v>3934</v>
      </c>
      <c r="F260" s="491" t="s">
        <v>2615</v>
      </c>
      <c r="G260" s="156"/>
      <c r="H260" s="180" t="s">
        <v>4022</v>
      </c>
      <c r="I260" s="329"/>
      <c r="J260" s="181" t="s">
        <v>3993</v>
      </c>
      <c r="K260" s="177" t="s">
        <v>4421</v>
      </c>
      <c r="M260" s="23"/>
      <c r="N260" s="23"/>
    </row>
    <row r="261" spans="2:14" ht="30.2" hidden="1" customHeight="1">
      <c r="B261" s="366" t="str">
        <f>IF(F261="", "NO PRIORITY", _xlfn.XLOOKUP(F261, Organizations!C:C, Organizations!B:B, "NO ORG NAME"))</f>
        <v>A</v>
      </c>
      <c r="C261" s="291">
        <v>45716</v>
      </c>
      <c r="D261" s="306">
        <f t="shared" ref="D261:D324" si="4">IF(ISBLANK(C261),"",C261-WEEKDAY(C261)+2)</f>
        <v>45712</v>
      </c>
      <c r="E261" s="171" t="s">
        <v>99</v>
      </c>
      <c r="F261" s="491" t="s">
        <v>439</v>
      </c>
      <c r="G261" s="156" t="s">
        <v>150</v>
      </c>
      <c r="H261" s="180" t="s">
        <v>3915</v>
      </c>
      <c r="I261" s="329" t="s">
        <v>3465</v>
      </c>
      <c r="J261" s="181" t="s">
        <v>3915</v>
      </c>
      <c r="K261" s="177" t="s">
        <v>4422</v>
      </c>
      <c r="M261" s="23"/>
      <c r="N261" s="23"/>
    </row>
    <row r="262" spans="2:14" ht="30.2" hidden="1" customHeight="1">
      <c r="B262" s="366" t="str">
        <f>IF(F262="", "NO PRIORITY", _xlfn.XLOOKUP(F262, Organizations!C:C, Organizations!B:B, "NO ORG NAME"))</f>
        <v>A</v>
      </c>
      <c r="C262" s="291">
        <v>45716</v>
      </c>
      <c r="D262" s="306">
        <f t="shared" si="4"/>
        <v>45712</v>
      </c>
      <c r="E262" s="171" t="s">
        <v>99</v>
      </c>
      <c r="F262" s="491" t="s">
        <v>439</v>
      </c>
      <c r="G262" s="156" t="s">
        <v>150</v>
      </c>
      <c r="H262" s="180" t="s">
        <v>4012</v>
      </c>
      <c r="I262" s="329" t="s">
        <v>3465</v>
      </c>
      <c r="J262" s="181" t="s">
        <v>96</v>
      </c>
      <c r="K262" s="177" t="s">
        <v>4422</v>
      </c>
      <c r="M262" s="23"/>
      <c r="N262" s="23"/>
    </row>
    <row r="263" spans="2:14" ht="30.2" hidden="1" customHeight="1">
      <c r="B263" s="366" t="str">
        <f>IF(F263="", "NO PRIORITY", _xlfn.XLOOKUP(F263, Organizations!C:C, Organizations!B:B, "NO ORG NAME"))</f>
        <v>A</v>
      </c>
      <c r="C263" s="291">
        <v>45716</v>
      </c>
      <c r="D263" s="306">
        <f t="shared" si="4"/>
        <v>45712</v>
      </c>
      <c r="E263" s="171" t="s">
        <v>99</v>
      </c>
      <c r="F263" s="491" t="s">
        <v>439</v>
      </c>
      <c r="G263" s="156" t="s">
        <v>150</v>
      </c>
      <c r="H263" s="180" t="s">
        <v>4423</v>
      </c>
      <c r="I263" s="329" t="s">
        <v>3465</v>
      </c>
      <c r="J263" s="181" t="s">
        <v>3912</v>
      </c>
      <c r="K263" s="177" t="s">
        <v>4422</v>
      </c>
      <c r="M263" s="23"/>
      <c r="N263" s="23"/>
    </row>
    <row r="264" spans="2:14" ht="30.2" hidden="1" customHeight="1">
      <c r="B264" s="366">
        <f>IF(F264="", "NO PRIORITY", _xlfn.XLOOKUP(F264, Organizations!C:C, Organizations!B:B, "NO ORG NAME"))</f>
        <v>0</v>
      </c>
      <c r="C264" s="291">
        <v>45716</v>
      </c>
      <c r="D264" s="306">
        <f t="shared" si="4"/>
        <v>45712</v>
      </c>
      <c r="E264" s="171" t="s">
        <v>99</v>
      </c>
      <c r="F264" s="491" t="s">
        <v>1782</v>
      </c>
      <c r="G264" s="156" t="s">
        <v>150</v>
      </c>
      <c r="H264" s="180" t="s">
        <v>3915</v>
      </c>
      <c r="I264" s="329" t="s">
        <v>3469</v>
      </c>
      <c r="J264" s="181" t="s">
        <v>3915</v>
      </c>
      <c r="K264" s="177" t="s">
        <v>4424</v>
      </c>
      <c r="M264" s="23"/>
      <c r="N264" s="23"/>
    </row>
    <row r="265" spans="2:14" ht="30.2" hidden="1" customHeight="1">
      <c r="B265" s="366">
        <f>IF(F265="", "NO PRIORITY", _xlfn.XLOOKUP(F265, Organizations!C:C, Organizations!B:B, "NO ORG NAME"))</f>
        <v>0</v>
      </c>
      <c r="C265" s="291">
        <v>45716</v>
      </c>
      <c r="D265" s="306">
        <f t="shared" si="4"/>
        <v>45712</v>
      </c>
      <c r="E265" s="171" t="s">
        <v>99</v>
      </c>
      <c r="F265" s="491" t="s">
        <v>1782</v>
      </c>
      <c r="G265" s="156" t="s">
        <v>150</v>
      </c>
      <c r="H265" s="180" t="s">
        <v>3927</v>
      </c>
      <c r="I265" s="329" t="s">
        <v>3469</v>
      </c>
      <c r="J265" s="181" t="s">
        <v>3927</v>
      </c>
      <c r="K265" s="177" t="s">
        <v>4424</v>
      </c>
      <c r="M265" s="23"/>
      <c r="N265" s="23"/>
    </row>
    <row r="266" spans="2:14" ht="30.2" hidden="1" customHeight="1">
      <c r="B266" s="366">
        <f>IF(F266="", "NO PRIORITY", _xlfn.XLOOKUP(F266, Organizations!C:C, Organizations!B:B, "NO ORG NAME"))</f>
        <v>0</v>
      </c>
      <c r="C266" s="291">
        <v>45716</v>
      </c>
      <c r="D266" s="306">
        <f t="shared" si="4"/>
        <v>45712</v>
      </c>
      <c r="E266" s="171" t="s">
        <v>99</v>
      </c>
      <c r="F266" s="491" t="s">
        <v>1782</v>
      </c>
      <c r="G266" s="156" t="s">
        <v>150</v>
      </c>
      <c r="H266" s="180" t="s">
        <v>4423</v>
      </c>
      <c r="I266" s="329" t="s">
        <v>3469</v>
      </c>
      <c r="J266" s="181" t="s">
        <v>3912</v>
      </c>
      <c r="K266" s="177" t="s">
        <v>4424</v>
      </c>
      <c r="M266" s="23"/>
      <c r="N266" s="23"/>
    </row>
    <row r="267" spans="2:14" ht="30.2" hidden="1" customHeight="1">
      <c r="B267" s="366">
        <f>IF(F267="", "NO PRIORITY", _xlfn.XLOOKUP(F267, Organizations!C:C, Organizations!B:B, "NO ORG NAME"))</f>
        <v>0</v>
      </c>
      <c r="C267" s="291">
        <v>45716</v>
      </c>
      <c r="D267" s="306">
        <f t="shared" si="4"/>
        <v>45712</v>
      </c>
      <c r="E267" s="171" t="s">
        <v>99</v>
      </c>
      <c r="F267" s="491" t="s">
        <v>1782</v>
      </c>
      <c r="G267" s="156" t="s">
        <v>150</v>
      </c>
      <c r="H267" s="180" t="s">
        <v>3922</v>
      </c>
      <c r="I267" s="329" t="s">
        <v>3469</v>
      </c>
      <c r="J267" s="181" t="s">
        <v>96</v>
      </c>
      <c r="K267" s="177" t="s">
        <v>4424</v>
      </c>
      <c r="M267" s="23"/>
      <c r="N267" s="23"/>
    </row>
    <row r="268" spans="2:14" ht="30.2" hidden="1" customHeight="1">
      <c r="B268" s="366" t="str">
        <f>IF(F268="", "NO PRIORITY", _xlfn.XLOOKUP(F268, Organizations!C:C, Organizations!B:B, "NO ORG NAME"))</f>
        <v>A</v>
      </c>
      <c r="C268" s="291">
        <v>45716</v>
      </c>
      <c r="D268" s="306">
        <f t="shared" si="4"/>
        <v>45712</v>
      </c>
      <c r="E268" s="171" t="s">
        <v>99</v>
      </c>
      <c r="F268" s="491" t="s">
        <v>1745</v>
      </c>
      <c r="G268" s="156" t="s">
        <v>150</v>
      </c>
      <c r="H268" s="180" t="s">
        <v>4425</v>
      </c>
      <c r="I268" s="329" t="s">
        <v>3452</v>
      </c>
      <c r="J268" s="181" t="s">
        <v>3927</v>
      </c>
      <c r="K268" s="177" t="s">
        <v>4426</v>
      </c>
      <c r="M268" s="23"/>
      <c r="N268" s="23"/>
    </row>
    <row r="269" spans="2:14" ht="30.2" hidden="1" customHeight="1">
      <c r="B269" s="366" t="str">
        <f>IF(F269="", "NO PRIORITY", _xlfn.XLOOKUP(F269, Organizations!C:C, Organizations!B:B, "NO ORG NAME"))</f>
        <v>A</v>
      </c>
      <c r="C269" s="291">
        <v>45716</v>
      </c>
      <c r="D269" s="306">
        <f t="shared" si="4"/>
        <v>45712</v>
      </c>
      <c r="E269" s="171" t="s">
        <v>99</v>
      </c>
      <c r="F269" s="491" t="s">
        <v>1745</v>
      </c>
      <c r="G269" s="156" t="s">
        <v>150</v>
      </c>
      <c r="H269" s="180" t="s">
        <v>4425</v>
      </c>
      <c r="I269" s="329" t="s">
        <v>3452</v>
      </c>
      <c r="J269" s="181" t="s">
        <v>3918</v>
      </c>
      <c r="K269" s="177" t="s">
        <v>4426</v>
      </c>
      <c r="M269" s="23"/>
      <c r="N269" s="23"/>
    </row>
    <row r="270" spans="2:14" ht="30.2" hidden="1" customHeight="1">
      <c r="B270" s="366" t="str">
        <f>IF(F270="", "NO PRIORITY", _xlfn.XLOOKUP(F270, Organizations!C:C, Organizations!B:B, "NO ORG NAME"))</f>
        <v>A</v>
      </c>
      <c r="C270" s="291">
        <v>45716</v>
      </c>
      <c r="D270" s="306">
        <f t="shared" si="4"/>
        <v>45712</v>
      </c>
      <c r="E270" s="171" t="s">
        <v>99</v>
      </c>
      <c r="F270" s="491" t="s">
        <v>1745</v>
      </c>
      <c r="G270" s="156" t="s">
        <v>150</v>
      </c>
      <c r="H270" s="180" t="s">
        <v>4425</v>
      </c>
      <c r="I270" s="329" t="s">
        <v>3452</v>
      </c>
      <c r="J270" s="181" t="s">
        <v>3915</v>
      </c>
      <c r="K270" s="177" t="s">
        <v>4426</v>
      </c>
      <c r="M270" s="23"/>
      <c r="N270" s="23"/>
    </row>
    <row r="271" spans="2:14" ht="30.2" hidden="1" customHeight="1">
      <c r="B271" s="366" t="str">
        <f>IF(F271="", "NO PRIORITY", _xlfn.XLOOKUP(F271, Organizations!C:C, Organizations!B:B, "NO ORG NAME"))</f>
        <v>A</v>
      </c>
      <c r="C271" s="291">
        <v>45716</v>
      </c>
      <c r="D271" s="306">
        <f t="shared" si="4"/>
        <v>45712</v>
      </c>
      <c r="E271" s="171" t="s">
        <v>99</v>
      </c>
      <c r="F271" s="491" t="s">
        <v>1745</v>
      </c>
      <c r="G271" s="156" t="s">
        <v>150</v>
      </c>
      <c r="H271" s="180" t="s">
        <v>4425</v>
      </c>
      <c r="I271" s="329" t="s">
        <v>3452</v>
      </c>
      <c r="J271" s="181" t="s">
        <v>3943</v>
      </c>
      <c r="K271" s="177" t="s">
        <v>4426</v>
      </c>
      <c r="M271" s="23"/>
      <c r="N271" s="23"/>
    </row>
    <row r="272" spans="2:14" ht="30.2" hidden="1" customHeight="1">
      <c r="B272" s="366" t="str">
        <f>IF(F272="", "NO PRIORITY", _xlfn.XLOOKUP(F272, Organizations!C:C, Organizations!B:B, "NO ORG NAME"))</f>
        <v>A</v>
      </c>
      <c r="C272" s="291">
        <v>45716</v>
      </c>
      <c r="D272" s="306">
        <f t="shared" si="4"/>
        <v>45712</v>
      </c>
      <c r="E272" s="171" t="s">
        <v>99</v>
      </c>
      <c r="F272" s="491" t="s">
        <v>1745</v>
      </c>
      <c r="G272" s="156" t="s">
        <v>150</v>
      </c>
      <c r="H272" s="180" t="s">
        <v>4425</v>
      </c>
      <c r="I272" s="329" t="s">
        <v>3452</v>
      </c>
      <c r="J272" s="181" t="s">
        <v>3959</v>
      </c>
      <c r="K272" s="177" t="s">
        <v>4426</v>
      </c>
      <c r="M272" s="23"/>
      <c r="N272" s="23"/>
    </row>
    <row r="273" spans="2:14" ht="30.2" hidden="1" customHeight="1">
      <c r="B273" s="366" t="str">
        <f>IF(F273="", "NO PRIORITY", _xlfn.XLOOKUP(F273, Organizations!C:C, Organizations!B:B, "NO ORG NAME"))</f>
        <v>A</v>
      </c>
      <c r="C273" s="291">
        <v>45716</v>
      </c>
      <c r="D273" s="306">
        <f t="shared" si="4"/>
        <v>45712</v>
      </c>
      <c r="E273" s="171" t="s">
        <v>99</v>
      </c>
      <c r="F273" s="491" t="s">
        <v>1745</v>
      </c>
      <c r="G273" s="156" t="s">
        <v>150</v>
      </c>
      <c r="H273" s="180" t="s">
        <v>4425</v>
      </c>
      <c r="I273" s="329" t="s">
        <v>3452</v>
      </c>
      <c r="J273" s="181" t="s">
        <v>4035</v>
      </c>
      <c r="K273" s="177" t="s">
        <v>4426</v>
      </c>
      <c r="M273" s="23"/>
      <c r="N273" s="23"/>
    </row>
    <row r="274" spans="2:14" ht="30.2" hidden="1" customHeight="1">
      <c r="B274" s="366" t="str">
        <f>IF(F274="", "NO PRIORITY", _xlfn.XLOOKUP(F274, Organizations!C:C, Organizations!B:B, "NO ORG NAME"))</f>
        <v>A</v>
      </c>
      <c r="C274" s="291">
        <v>45716</v>
      </c>
      <c r="D274" s="306">
        <f t="shared" si="4"/>
        <v>45712</v>
      </c>
      <c r="E274" s="171" t="s">
        <v>99</v>
      </c>
      <c r="F274" s="491" t="s">
        <v>853</v>
      </c>
      <c r="G274" s="156" t="s">
        <v>138</v>
      </c>
      <c r="H274" s="180" t="s">
        <v>4427</v>
      </c>
      <c r="I274" s="329"/>
      <c r="J274" s="181" t="s">
        <v>3993</v>
      </c>
      <c r="K274" s="177" t="s">
        <v>4428</v>
      </c>
      <c r="M274" s="23"/>
      <c r="N274" s="23"/>
    </row>
    <row r="275" spans="2:14" ht="30.2" hidden="1" customHeight="1">
      <c r="B275" s="366" t="str">
        <f>IF(F275="", "NO PRIORITY", _xlfn.XLOOKUP(F275, Organizations!C:C, Organizations!B:B, "NO ORG NAME"))</f>
        <v>A</v>
      </c>
      <c r="C275" s="291">
        <v>45716</v>
      </c>
      <c r="D275" s="306">
        <f t="shared" si="4"/>
        <v>45712</v>
      </c>
      <c r="E275" s="171" t="s">
        <v>3934</v>
      </c>
      <c r="F275" s="491" t="s">
        <v>853</v>
      </c>
      <c r="G275" s="156" t="s">
        <v>138</v>
      </c>
      <c r="H275" s="180" t="s">
        <v>4429</v>
      </c>
      <c r="I275" s="329"/>
      <c r="J275" s="181" t="s">
        <v>3993</v>
      </c>
      <c r="K275" s="177"/>
      <c r="M275" s="23"/>
      <c r="N275" s="23"/>
    </row>
    <row r="276" spans="2:14" ht="30.2" hidden="1" customHeight="1">
      <c r="B276" s="366" t="str">
        <f>IF(F276="", "NO PRIORITY", _xlfn.XLOOKUP(F276, Organizations!C:C, Organizations!B:B, "NO ORG NAME"))</f>
        <v>A</v>
      </c>
      <c r="C276" s="291">
        <v>45714</v>
      </c>
      <c r="D276" s="306">
        <f t="shared" si="4"/>
        <v>45712</v>
      </c>
      <c r="E276" s="171" t="s">
        <v>99</v>
      </c>
      <c r="F276" s="491" t="s">
        <v>1745</v>
      </c>
      <c r="G276" s="156" t="s">
        <v>141</v>
      </c>
      <c r="H276" s="180" t="s">
        <v>3915</v>
      </c>
      <c r="I276" s="329"/>
      <c r="J276" s="181" t="s">
        <v>3915</v>
      </c>
      <c r="K276" s="177" t="s">
        <v>4430</v>
      </c>
      <c r="M276" s="23"/>
      <c r="N276" s="23"/>
    </row>
    <row r="277" spans="2:14" ht="30.2" hidden="1" customHeight="1">
      <c r="B277" s="366" t="str">
        <f>IF(F277="", "NO PRIORITY", _xlfn.XLOOKUP(F277, Organizations!C:C, Organizations!B:B, "NO ORG NAME"))</f>
        <v>B</v>
      </c>
      <c r="C277" s="291">
        <v>45714</v>
      </c>
      <c r="D277" s="306">
        <f t="shared" si="4"/>
        <v>45712</v>
      </c>
      <c r="E277" s="171" t="s">
        <v>99</v>
      </c>
      <c r="F277" s="491" t="s">
        <v>1818</v>
      </c>
      <c r="G277" s="156" t="s">
        <v>141</v>
      </c>
      <c r="H277" s="180" t="s">
        <v>3915</v>
      </c>
      <c r="I277" s="329"/>
      <c r="J277" s="181" t="s">
        <v>3915</v>
      </c>
      <c r="K277" s="177" t="s">
        <v>4430</v>
      </c>
      <c r="M277" s="23"/>
      <c r="N277" s="23"/>
    </row>
    <row r="278" spans="2:14" ht="30.2" hidden="1" customHeight="1">
      <c r="B278" s="366" t="str">
        <f>IF(F278="", "NO PRIORITY", _xlfn.XLOOKUP(F278, Organizations!C:C, Organizations!B:B, "NO ORG NAME"))</f>
        <v>A</v>
      </c>
      <c r="C278" s="291">
        <v>45714</v>
      </c>
      <c r="D278" s="306">
        <f t="shared" si="4"/>
        <v>45712</v>
      </c>
      <c r="E278" s="171" t="s">
        <v>99</v>
      </c>
      <c r="F278" s="491" t="s">
        <v>235</v>
      </c>
      <c r="G278" s="156" t="s">
        <v>141</v>
      </c>
      <c r="H278" s="180" t="s">
        <v>3915</v>
      </c>
      <c r="I278" s="329"/>
      <c r="J278" s="181" t="s">
        <v>3915</v>
      </c>
      <c r="K278" s="177" t="s">
        <v>4430</v>
      </c>
      <c r="M278" s="23"/>
      <c r="N278" s="23"/>
    </row>
    <row r="279" spans="2:14" ht="30.2" hidden="1" customHeight="1">
      <c r="B279" s="366" t="str">
        <f>IF(F279="", "NO PRIORITY", _xlfn.XLOOKUP(F279, Organizations!C:C, Organizations!B:B, "NO ORG NAME"))</f>
        <v>NO ORG NAME</v>
      </c>
      <c r="C279" s="291">
        <v>45714</v>
      </c>
      <c r="D279" s="306">
        <f t="shared" si="4"/>
        <v>45712</v>
      </c>
      <c r="E279" s="171" t="s">
        <v>99</v>
      </c>
      <c r="F279" s="491" t="s">
        <v>3955</v>
      </c>
      <c r="G279" s="156" t="s">
        <v>141</v>
      </c>
      <c r="H279" s="180" t="s">
        <v>3915</v>
      </c>
      <c r="I279" s="329"/>
      <c r="J279" s="181" t="s">
        <v>3915</v>
      </c>
      <c r="K279" s="177" t="s">
        <v>4430</v>
      </c>
      <c r="M279" s="23"/>
      <c r="N279" s="23"/>
    </row>
    <row r="280" spans="2:14" ht="30.2" hidden="1" customHeight="1">
      <c r="B280" s="366" t="str">
        <f>IF(F280="", "NO PRIORITY", _xlfn.XLOOKUP(F280, Organizations!C:C, Organizations!B:B, "NO ORG NAME"))</f>
        <v>A</v>
      </c>
      <c r="C280" s="291">
        <v>45714</v>
      </c>
      <c r="D280" s="306">
        <f t="shared" si="4"/>
        <v>45712</v>
      </c>
      <c r="E280" s="171" t="s">
        <v>99</v>
      </c>
      <c r="F280" s="491" t="s">
        <v>1676</v>
      </c>
      <c r="G280" s="156" t="s">
        <v>141</v>
      </c>
      <c r="H280" s="180" t="s">
        <v>3915</v>
      </c>
      <c r="I280" s="329"/>
      <c r="J280" s="181" t="s">
        <v>3915</v>
      </c>
      <c r="K280" s="177" t="s">
        <v>4430</v>
      </c>
      <c r="M280" s="23"/>
      <c r="N280" s="23"/>
    </row>
    <row r="281" spans="2:14" ht="30.2" hidden="1" customHeight="1">
      <c r="B281" s="366">
        <f>IF(F281="", "NO PRIORITY", _xlfn.XLOOKUP(F281, Organizations!C:C, Organizations!B:B, "NO ORG NAME"))</f>
        <v>0</v>
      </c>
      <c r="C281" s="291">
        <v>45714</v>
      </c>
      <c r="D281" s="306">
        <f t="shared" si="4"/>
        <v>45712</v>
      </c>
      <c r="E281" s="171" t="s">
        <v>99</v>
      </c>
      <c r="F281" s="491" t="s">
        <v>1448</v>
      </c>
      <c r="G281" s="156" t="s">
        <v>141</v>
      </c>
      <c r="H281" s="180" t="s">
        <v>3915</v>
      </c>
      <c r="I281" s="329"/>
      <c r="J281" s="181" t="s">
        <v>3915</v>
      </c>
      <c r="K281" s="177" t="s">
        <v>4430</v>
      </c>
      <c r="M281" s="23"/>
      <c r="N281" s="23"/>
    </row>
    <row r="282" spans="2:14" ht="30.2" hidden="1" customHeight="1">
      <c r="B282" s="366" t="str">
        <f>IF(F282="", "NO PRIORITY", _xlfn.XLOOKUP(F282, Organizations!C:C, Organizations!B:B, "NO ORG NAME"))</f>
        <v>A</v>
      </c>
      <c r="C282" s="291">
        <v>45714</v>
      </c>
      <c r="D282" s="306">
        <f t="shared" si="4"/>
        <v>45712</v>
      </c>
      <c r="E282" s="171" t="s">
        <v>99</v>
      </c>
      <c r="F282" s="491" t="s">
        <v>648</v>
      </c>
      <c r="G282" s="156" t="s">
        <v>141</v>
      </c>
      <c r="H282" s="180" t="s">
        <v>3915</v>
      </c>
      <c r="I282" s="329"/>
      <c r="J282" s="181" t="s">
        <v>3915</v>
      </c>
      <c r="K282" s="177" t="s">
        <v>4430</v>
      </c>
      <c r="M282" s="23"/>
      <c r="N282" s="23"/>
    </row>
    <row r="283" spans="2:14" ht="30.2" hidden="1" customHeight="1">
      <c r="B283" s="366" t="str">
        <f>IF(F283="", "NO PRIORITY", _xlfn.XLOOKUP(F283, Organizations!C:C, Organizations!B:B, "NO ORG NAME"))</f>
        <v>A</v>
      </c>
      <c r="C283" s="291">
        <v>45714</v>
      </c>
      <c r="D283" s="306">
        <f t="shared" si="4"/>
        <v>45712</v>
      </c>
      <c r="E283" s="171" t="s">
        <v>99</v>
      </c>
      <c r="F283" s="491" t="s">
        <v>1488</v>
      </c>
      <c r="G283" s="156" t="s">
        <v>141</v>
      </c>
      <c r="H283" s="180" t="s">
        <v>3915</v>
      </c>
      <c r="I283" s="329"/>
      <c r="J283" s="181" t="s">
        <v>3915</v>
      </c>
      <c r="K283" s="177" t="s">
        <v>4430</v>
      </c>
      <c r="M283" s="23"/>
      <c r="N283" s="23"/>
    </row>
    <row r="284" spans="2:14" ht="30.2" hidden="1" customHeight="1">
      <c r="B284" s="366" t="str">
        <f>IF(F284="", "NO PRIORITY", _xlfn.XLOOKUP(F284, Organizations!C:C, Organizations!B:B, "NO ORG NAME"))</f>
        <v>A</v>
      </c>
      <c r="C284" s="291">
        <v>45714</v>
      </c>
      <c r="D284" s="306">
        <f t="shared" si="4"/>
        <v>45712</v>
      </c>
      <c r="E284" s="171" t="s">
        <v>99</v>
      </c>
      <c r="F284" s="491" t="s">
        <v>1657</v>
      </c>
      <c r="G284" s="156" t="s">
        <v>141</v>
      </c>
      <c r="H284" s="180" t="s">
        <v>3915</v>
      </c>
      <c r="I284" s="329"/>
      <c r="J284" s="181" t="s">
        <v>3915</v>
      </c>
      <c r="K284" s="177" t="s">
        <v>4430</v>
      </c>
      <c r="M284" s="23"/>
      <c r="N284" s="23"/>
    </row>
    <row r="285" spans="2:14" ht="30.2" hidden="1" customHeight="1">
      <c r="B285" s="366" t="str">
        <f>IF(F285="", "NO PRIORITY", _xlfn.XLOOKUP(F285, Organizations!C:C, Organizations!B:B, "NO ORG NAME"))</f>
        <v>A</v>
      </c>
      <c r="C285" s="291">
        <v>45714</v>
      </c>
      <c r="D285" s="306">
        <f t="shared" si="4"/>
        <v>45712</v>
      </c>
      <c r="E285" s="171" t="s">
        <v>99</v>
      </c>
      <c r="F285" s="491" t="s">
        <v>1800</v>
      </c>
      <c r="G285" s="156" t="s">
        <v>141</v>
      </c>
      <c r="H285" s="180" t="s">
        <v>3915</v>
      </c>
      <c r="I285" s="329"/>
      <c r="J285" s="181" t="s">
        <v>3915</v>
      </c>
      <c r="K285" s="177" t="s">
        <v>4430</v>
      </c>
      <c r="M285" s="23"/>
      <c r="N285" s="23"/>
    </row>
    <row r="286" spans="2:14" ht="30.2" hidden="1" customHeight="1">
      <c r="B286" s="366" t="str">
        <f>IF(F286="", "NO PRIORITY", _xlfn.XLOOKUP(F286, Organizations!C:C, Organizations!B:B, "NO ORG NAME"))</f>
        <v>A</v>
      </c>
      <c r="C286" s="291">
        <v>45714</v>
      </c>
      <c r="D286" s="306">
        <f t="shared" si="4"/>
        <v>45712</v>
      </c>
      <c r="E286" s="171" t="s">
        <v>99</v>
      </c>
      <c r="F286" s="491" t="s">
        <v>1357</v>
      </c>
      <c r="G286" s="156" t="s">
        <v>141</v>
      </c>
      <c r="H286" s="180" t="s">
        <v>3915</v>
      </c>
      <c r="I286" s="329"/>
      <c r="J286" s="181" t="s">
        <v>3915</v>
      </c>
      <c r="K286" s="177" t="s">
        <v>4430</v>
      </c>
      <c r="M286" s="23"/>
      <c r="N286" s="23"/>
    </row>
    <row r="287" spans="2:14" ht="30.2" hidden="1" customHeight="1">
      <c r="B287" s="366" t="str">
        <f>IF(F287="", "NO PRIORITY", _xlfn.XLOOKUP(F287, Organizations!C:C, Organizations!B:B, "NO ORG NAME"))</f>
        <v>A</v>
      </c>
      <c r="C287" s="291">
        <v>45714</v>
      </c>
      <c r="D287" s="306">
        <f t="shared" si="4"/>
        <v>45712</v>
      </c>
      <c r="E287" s="171" t="s">
        <v>99</v>
      </c>
      <c r="F287" s="491" t="s">
        <v>559</v>
      </c>
      <c r="G287" s="156" t="s">
        <v>141</v>
      </c>
      <c r="H287" s="180" t="s">
        <v>3915</v>
      </c>
      <c r="I287" s="329"/>
      <c r="J287" s="181" t="s">
        <v>3915</v>
      </c>
      <c r="K287" s="177" t="s">
        <v>4430</v>
      </c>
      <c r="M287" s="23"/>
      <c r="N287" s="23"/>
    </row>
    <row r="288" spans="2:14" ht="30.2" hidden="1" customHeight="1">
      <c r="B288" s="366" t="str">
        <f>IF(F288="", "NO PRIORITY", _xlfn.XLOOKUP(F288, Organizations!C:C, Organizations!B:B, "NO ORG NAME"))</f>
        <v>A</v>
      </c>
      <c r="C288" s="291">
        <v>45714</v>
      </c>
      <c r="D288" s="306">
        <f t="shared" si="4"/>
        <v>45712</v>
      </c>
      <c r="E288" s="171" t="s">
        <v>99</v>
      </c>
      <c r="F288" s="491" t="s">
        <v>1191</v>
      </c>
      <c r="G288" s="156" t="s">
        <v>141</v>
      </c>
      <c r="H288" s="180" t="s">
        <v>3915</v>
      </c>
      <c r="I288" s="329"/>
      <c r="J288" s="181" t="s">
        <v>3915</v>
      </c>
      <c r="K288" s="177" t="s">
        <v>4430</v>
      </c>
      <c r="M288" s="23"/>
      <c r="N288" s="23"/>
    </row>
    <row r="289" spans="2:14" ht="30.2" hidden="1" customHeight="1">
      <c r="B289" s="366" t="str">
        <f>IF(F289="", "NO PRIORITY", _xlfn.XLOOKUP(F289, Organizations!C:C, Organizations!B:B, "NO ORG NAME"))</f>
        <v>A</v>
      </c>
      <c r="C289" s="291">
        <v>45714</v>
      </c>
      <c r="D289" s="306">
        <f t="shared" si="4"/>
        <v>45712</v>
      </c>
      <c r="E289" s="171" t="s">
        <v>99</v>
      </c>
      <c r="F289" s="491" t="s">
        <v>1690</v>
      </c>
      <c r="G289" s="156" t="s">
        <v>141</v>
      </c>
      <c r="H289" s="180" t="s">
        <v>3915</v>
      </c>
      <c r="I289" s="329"/>
      <c r="J289" s="181" t="s">
        <v>3915</v>
      </c>
      <c r="K289" s="177" t="s">
        <v>4430</v>
      </c>
      <c r="M289" s="23"/>
      <c r="N289" s="23"/>
    </row>
    <row r="290" spans="2:14" ht="30.2" hidden="1" customHeight="1">
      <c r="B290" s="366" t="str">
        <f>IF(F290="", "NO PRIORITY", _xlfn.XLOOKUP(F290, Organizations!C:C, Organizations!B:B, "NO ORG NAME"))</f>
        <v>A</v>
      </c>
      <c r="C290" s="291">
        <v>45714</v>
      </c>
      <c r="D290" s="306">
        <f t="shared" si="4"/>
        <v>45712</v>
      </c>
      <c r="E290" s="171" t="s">
        <v>99</v>
      </c>
      <c r="F290" s="491" t="s">
        <v>812</v>
      </c>
      <c r="G290" s="156" t="s">
        <v>141</v>
      </c>
      <c r="H290" s="180" t="s">
        <v>3915</v>
      </c>
      <c r="I290" s="329"/>
      <c r="J290" s="181" t="s">
        <v>3915</v>
      </c>
      <c r="K290" s="177" t="s">
        <v>4430</v>
      </c>
      <c r="M290" s="23"/>
      <c r="N290" s="23"/>
    </row>
    <row r="291" spans="2:14" ht="30.2" hidden="1" customHeight="1">
      <c r="B291" s="366" t="str">
        <f>IF(F291="", "NO PRIORITY", _xlfn.XLOOKUP(F291, Organizations!C:C, Organizations!B:B, "NO ORG NAME"))</f>
        <v>A</v>
      </c>
      <c r="C291" s="291">
        <v>45714</v>
      </c>
      <c r="D291" s="306">
        <f t="shared" si="4"/>
        <v>45712</v>
      </c>
      <c r="E291" s="171" t="s">
        <v>99</v>
      </c>
      <c r="F291" s="491" t="s">
        <v>1861</v>
      </c>
      <c r="G291" s="156" t="s">
        <v>141</v>
      </c>
      <c r="H291" s="180" t="s">
        <v>3915</v>
      </c>
      <c r="I291" s="329"/>
      <c r="J291" s="181" t="s">
        <v>3915</v>
      </c>
      <c r="K291" s="177" t="s">
        <v>4430</v>
      </c>
      <c r="M291" s="23"/>
      <c r="N291" s="23"/>
    </row>
    <row r="292" spans="2:14" ht="30.2" hidden="1" customHeight="1">
      <c r="B292" s="366" t="str">
        <f>IF(F292="", "NO PRIORITY", _xlfn.XLOOKUP(F292, Organizations!C:C, Organizations!B:B, "NO ORG NAME"))</f>
        <v>A</v>
      </c>
      <c r="C292" s="291">
        <v>45714</v>
      </c>
      <c r="D292" s="306">
        <f t="shared" si="4"/>
        <v>45712</v>
      </c>
      <c r="E292" s="171" t="s">
        <v>99</v>
      </c>
      <c r="F292" s="491" t="s">
        <v>1801</v>
      </c>
      <c r="G292" s="156" t="s">
        <v>141</v>
      </c>
      <c r="H292" s="180" t="s">
        <v>3915</v>
      </c>
      <c r="I292" s="329"/>
      <c r="J292" s="181" t="s">
        <v>3915</v>
      </c>
      <c r="K292" s="177" t="s">
        <v>4430</v>
      </c>
      <c r="M292" s="23"/>
      <c r="N292" s="23"/>
    </row>
    <row r="293" spans="2:14" ht="30.2" hidden="1" customHeight="1">
      <c r="B293" s="366">
        <f>IF(F293="", "NO PRIORITY", _xlfn.XLOOKUP(F293, Organizations!C:C, Organizations!B:B, "NO ORG NAME"))</f>
        <v>0</v>
      </c>
      <c r="C293" s="291">
        <v>45713</v>
      </c>
      <c r="D293" s="306">
        <f t="shared" si="4"/>
        <v>45712</v>
      </c>
      <c r="E293" s="171" t="s">
        <v>99</v>
      </c>
      <c r="F293" s="491" t="s">
        <v>474</v>
      </c>
      <c r="G293" s="156" t="s">
        <v>150</v>
      </c>
      <c r="H293" s="180" t="s">
        <v>4012</v>
      </c>
      <c r="I293" s="329"/>
      <c r="J293" s="181" t="s">
        <v>96</v>
      </c>
      <c r="K293" s="177"/>
      <c r="M293" s="23"/>
      <c r="N293" s="23"/>
    </row>
    <row r="294" spans="2:14" ht="30.2" hidden="1" customHeight="1">
      <c r="B294" s="366">
        <f>IF(F294="", "NO PRIORITY", _xlfn.XLOOKUP(F294, Organizations!C:C, Organizations!B:B, "NO ORG NAME"))</f>
        <v>0</v>
      </c>
      <c r="C294" s="291">
        <v>45712</v>
      </c>
      <c r="D294" s="306">
        <f t="shared" si="4"/>
        <v>45712</v>
      </c>
      <c r="E294" s="171" t="s">
        <v>99</v>
      </c>
      <c r="F294" s="491" t="s">
        <v>1375</v>
      </c>
      <c r="G294" s="156" t="s">
        <v>150</v>
      </c>
      <c r="H294" s="180" t="s">
        <v>3922</v>
      </c>
      <c r="I294" s="329" t="s">
        <v>3414</v>
      </c>
      <c r="J294" s="181" t="s">
        <v>96</v>
      </c>
      <c r="K294" s="177" t="s">
        <v>4431</v>
      </c>
      <c r="M294" s="23"/>
      <c r="N294" s="23"/>
    </row>
    <row r="295" spans="2:14" ht="30.2" hidden="1" customHeight="1">
      <c r="B295" s="366" t="str">
        <f>IF(F295="", "NO PRIORITY", _xlfn.XLOOKUP(F295, Organizations!C:C, Organizations!B:B, "NO ORG NAME"))</f>
        <v>A</v>
      </c>
      <c r="C295" s="291">
        <v>45724</v>
      </c>
      <c r="D295" s="306">
        <f t="shared" si="4"/>
        <v>45719</v>
      </c>
      <c r="E295" s="171" t="s">
        <v>3934</v>
      </c>
      <c r="F295" s="491" t="s">
        <v>853</v>
      </c>
      <c r="G295" s="156" t="s">
        <v>138</v>
      </c>
      <c r="H295" s="180" t="s">
        <v>4432</v>
      </c>
      <c r="I295" s="329"/>
      <c r="J295" s="181" t="s">
        <v>3915</v>
      </c>
      <c r="K295" s="177" t="s">
        <v>4433</v>
      </c>
      <c r="M295" s="23"/>
      <c r="N295" s="23"/>
    </row>
    <row r="296" spans="2:14" ht="30.2" hidden="1" customHeight="1">
      <c r="B296" s="366" t="str">
        <f>IF(F296="", "NO PRIORITY", _xlfn.XLOOKUP(F296, Organizations!C:C, Organizations!B:B, "NO ORG NAME"))</f>
        <v>A</v>
      </c>
      <c r="C296" s="291">
        <v>45722</v>
      </c>
      <c r="D296" s="306">
        <f t="shared" si="4"/>
        <v>45719</v>
      </c>
      <c r="E296" s="171" t="s">
        <v>99</v>
      </c>
      <c r="F296" s="491" t="s">
        <v>1901</v>
      </c>
      <c r="G296" s="156" t="s">
        <v>138</v>
      </c>
      <c r="H296" s="180" t="s">
        <v>4434</v>
      </c>
      <c r="I296" s="329"/>
      <c r="J296" s="181" t="s">
        <v>96</v>
      </c>
      <c r="K296" s="177" t="s">
        <v>4435</v>
      </c>
      <c r="M296" s="23"/>
      <c r="N296" s="23"/>
    </row>
    <row r="297" spans="2:14" ht="30.2" hidden="1" customHeight="1">
      <c r="B297" s="366" t="str">
        <f>IF(F297="", "NO PRIORITY", _xlfn.XLOOKUP(F297, Organizations!C:C, Organizations!B:B, "NO ORG NAME"))</f>
        <v>A</v>
      </c>
      <c r="C297" s="291">
        <v>45722</v>
      </c>
      <c r="D297" s="306">
        <f t="shared" si="4"/>
        <v>45719</v>
      </c>
      <c r="E297" s="171" t="s">
        <v>99</v>
      </c>
      <c r="F297" s="491" t="s">
        <v>1140</v>
      </c>
      <c r="G297" s="156" t="s">
        <v>138</v>
      </c>
      <c r="H297" s="180" t="s">
        <v>4434</v>
      </c>
      <c r="I297" s="329"/>
      <c r="J297" s="181" t="s">
        <v>3943</v>
      </c>
      <c r="K297" s="177" t="s">
        <v>4435</v>
      </c>
      <c r="M297" s="23"/>
      <c r="N297" s="23"/>
    </row>
    <row r="298" spans="2:14" ht="30.2" hidden="1" customHeight="1">
      <c r="B298" s="366" t="str">
        <f>IF(F298="", "NO PRIORITY", _xlfn.XLOOKUP(F298, Organizations!C:C, Organizations!B:B, "NO ORG NAME"))</f>
        <v>A</v>
      </c>
      <c r="C298" s="291">
        <v>45722</v>
      </c>
      <c r="D298" s="306">
        <f t="shared" si="4"/>
        <v>45719</v>
      </c>
      <c r="E298" s="171" t="s">
        <v>99</v>
      </c>
      <c r="F298" s="491" t="s">
        <v>1551</v>
      </c>
      <c r="G298" s="156" t="s">
        <v>138</v>
      </c>
      <c r="H298" s="180" t="s">
        <v>4434</v>
      </c>
      <c r="I298" s="329"/>
      <c r="J298" s="181" t="s">
        <v>3943</v>
      </c>
      <c r="K298" s="177" t="s">
        <v>4435</v>
      </c>
      <c r="M298" s="23"/>
      <c r="N298" s="23"/>
    </row>
    <row r="299" spans="2:14" ht="30.2" hidden="1" customHeight="1">
      <c r="B299" s="366" t="str">
        <f>IF(F299="", "NO PRIORITY", _xlfn.XLOOKUP(F299, Organizations!C:C, Organizations!B:B, "NO ORG NAME"))</f>
        <v>A</v>
      </c>
      <c r="C299" s="291">
        <v>45722</v>
      </c>
      <c r="D299" s="306">
        <f t="shared" si="4"/>
        <v>45719</v>
      </c>
      <c r="E299" s="171" t="s">
        <v>99</v>
      </c>
      <c r="F299" s="491" t="s">
        <v>1557</v>
      </c>
      <c r="G299" s="156" t="s">
        <v>138</v>
      </c>
      <c r="H299" s="180" t="s">
        <v>4434</v>
      </c>
      <c r="I299" s="329"/>
      <c r="J299" s="181" t="s">
        <v>3943</v>
      </c>
      <c r="K299" s="177" t="s">
        <v>4435</v>
      </c>
      <c r="M299" s="23"/>
      <c r="N299" s="23"/>
    </row>
    <row r="300" spans="2:14" ht="30.2" hidden="1" customHeight="1">
      <c r="B300" s="366" t="str">
        <f>IF(F300="", "NO PRIORITY", _xlfn.XLOOKUP(F300, Organizations!C:C, Organizations!B:B, "NO ORG NAME"))</f>
        <v>A+</v>
      </c>
      <c r="C300" s="291">
        <v>45722</v>
      </c>
      <c r="D300" s="306">
        <f t="shared" si="4"/>
        <v>45719</v>
      </c>
      <c r="E300" s="171" t="s">
        <v>99</v>
      </c>
      <c r="F300" s="491" t="s">
        <v>1535</v>
      </c>
      <c r="G300" s="156" t="s">
        <v>138</v>
      </c>
      <c r="H300" s="180" t="s">
        <v>4434</v>
      </c>
      <c r="I300" s="329"/>
      <c r="J300" s="181" t="s">
        <v>96</v>
      </c>
      <c r="K300" s="177" t="s">
        <v>4435</v>
      </c>
      <c r="M300" s="23"/>
      <c r="N300" s="23"/>
    </row>
    <row r="301" spans="2:14" ht="30.2" hidden="1" customHeight="1">
      <c r="B301" s="366" t="str">
        <f>IF(F301="", "NO PRIORITY", _xlfn.XLOOKUP(F301, Organizations!C:C, Organizations!B:B, "NO ORG NAME"))</f>
        <v>A</v>
      </c>
      <c r="C301" s="291">
        <v>45722</v>
      </c>
      <c r="D301" s="306">
        <f t="shared" si="4"/>
        <v>45719</v>
      </c>
      <c r="E301" s="171" t="s">
        <v>3934</v>
      </c>
      <c r="F301" s="491" t="s">
        <v>315</v>
      </c>
      <c r="G301" s="156" t="s">
        <v>138</v>
      </c>
      <c r="H301" s="180" t="s">
        <v>4436</v>
      </c>
      <c r="I301" s="329"/>
      <c r="J301" s="181" t="s">
        <v>96</v>
      </c>
      <c r="K301" s="177"/>
      <c r="M301" s="23"/>
      <c r="N301" s="23"/>
    </row>
    <row r="302" spans="2:14" ht="30.2" hidden="1" customHeight="1">
      <c r="B302" s="366" t="str">
        <f>IF(F302="", "NO PRIORITY", _xlfn.XLOOKUP(F302, Organizations!C:C, Organizations!B:B, "NO ORG NAME"))</f>
        <v>A</v>
      </c>
      <c r="C302" s="291">
        <v>45722</v>
      </c>
      <c r="D302" s="306">
        <f t="shared" si="4"/>
        <v>45719</v>
      </c>
      <c r="E302" s="171" t="s">
        <v>3934</v>
      </c>
      <c r="F302" s="491" t="s">
        <v>338</v>
      </c>
      <c r="G302" s="156" t="s">
        <v>138</v>
      </c>
      <c r="H302" s="180" t="s">
        <v>4437</v>
      </c>
      <c r="I302" s="329"/>
      <c r="J302" s="181" t="s">
        <v>3927</v>
      </c>
      <c r="K302" s="177" t="s">
        <v>4438</v>
      </c>
      <c r="M302" s="23"/>
      <c r="N302" s="23"/>
    </row>
    <row r="303" spans="2:14" ht="30.2" hidden="1" customHeight="1">
      <c r="B303" s="366" t="str">
        <f>IF(F303="", "NO PRIORITY", _xlfn.XLOOKUP(F303, Organizations!C:C, Organizations!B:B, "NO ORG NAME"))</f>
        <v>A</v>
      </c>
      <c r="C303" s="291">
        <v>45722</v>
      </c>
      <c r="D303" s="306">
        <f t="shared" si="4"/>
        <v>45719</v>
      </c>
      <c r="E303" s="171" t="s">
        <v>3934</v>
      </c>
      <c r="F303" s="491" t="s">
        <v>480</v>
      </c>
      <c r="G303" s="156" t="s">
        <v>138</v>
      </c>
      <c r="H303" s="180" t="s">
        <v>4437</v>
      </c>
      <c r="I303" s="329"/>
      <c r="J303" s="181" t="s">
        <v>3927</v>
      </c>
      <c r="K303" s="177" t="s">
        <v>4438</v>
      </c>
      <c r="M303" s="23"/>
      <c r="N303" s="23"/>
    </row>
    <row r="304" spans="2:14" ht="30.2" hidden="1" customHeight="1">
      <c r="B304" s="366" t="str">
        <f>IF(F304="", "NO PRIORITY", _xlfn.XLOOKUP(F304, Organizations!C:C, Organizations!B:B, "NO ORG NAME"))</f>
        <v>A</v>
      </c>
      <c r="C304" s="291">
        <v>45722</v>
      </c>
      <c r="D304" s="306">
        <f t="shared" si="4"/>
        <v>45719</v>
      </c>
      <c r="E304" s="171" t="s">
        <v>3934</v>
      </c>
      <c r="F304" s="491" t="s">
        <v>844</v>
      </c>
      <c r="G304" s="156" t="s">
        <v>138</v>
      </c>
      <c r="H304" s="180" t="s">
        <v>4437</v>
      </c>
      <c r="I304" s="329"/>
      <c r="J304" s="181" t="s">
        <v>3927</v>
      </c>
      <c r="K304" s="177" t="s">
        <v>4438</v>
      </c>
      <c r="M304" s="23"/>
      <c r="N304" s="23"/>
    </row>
    <row r="305" spans="2:14" ht="30.2" hidden="1" customHeight="1">
      <c r="B305" s="366" t="str">
        <f>IF(F305="", "NO PRIORITY", _xlfn.XLOOKUP(F305, Organizations!C:C, Organizations!B:B, "NO ORG NAME"))</f>
        <v>A</v>
      </c>
      <c r="C305" s="291">
        <v>45722</v>
      </c>
      <c r="D305" s="306">
        <f t="shared" si="4"/>
        <v>45719</v>
      </c>
      <c r="E305" s="171" t="s">
        <v>3934</v>
      </c>
      <c r="F305" s="491" t="s">
        <v>1490</v>
      </c>
      <c r="G305" s="156" t="s">
        <v>138</v>
      </c>
      <c r="H305" s="180" t="s">
        <v>4437</v>
      </c>
      <c r="I305" s="329"/>
      <c r="J305" s="181" t="s">
        <v>3927</v>
      </c>
      <c r="K305" s="177" t="s">
        <v>4438</v>
      </c>
      <c r="M305" s="23"/>
      <c r="N305" s="23"/>
    </row>
    <row r="306" spans="2:14" ht="30.2" hidden="1" customHeight="1">
      <c r="B306" s="366" t="str">
        <f>IF(F306="", "NO PRIORITY", _xlfn.XLOOKUP(F306, Organizations!C:C, Organizations!B:B, "NO ORG NAME"))</f>
        <v>A</v>
      </c>
      <c r="C306" s="291">
        <v>45722</v>
      </c>
      <c r="D306" s="306">
        <f t="shared" si="4"/>
        <v>45719</v>
      </c>
      <c r="E306" s="171" t="s">
        <v>3934</v>
      </c>
      <c r="F306" s="491" t="s">
        <v>867</v>
      </c>
      <c r="G306" s="156" t="s">
        <v>138</v>
      </c>
      <c r="H306" s="180" t="s">
        <v>4437</v>
      </c>
      <c r="I306" s="329"/>
      <c r="J306" s="181" t="s">
        <v>3927</v>
      </c>
      <c r="K306" s="177" t="s">
        <v>4438</v>
      </c>
      <c r="M306" s="23"/>
      <c r="N306" s="23"/>
    </row>
    <row r="307" spans="2:14" ht="30.2" hidden="1" customHeight="1">
      <c r="B307" s="366" t="str">
        <f>IF(F307="", "NO PRIORITY", _xlfn.XLOOKUP(F307, Organizations!C:C, Organizations!B:B, "NO ORG NAME"))</f>
        <v>A</v>
      </c>
      <c r="C307" s="291">
        <v>45722</v>
      </c>
      <c r="D307" s="306">
        <f t="shared" si="4"/>
        <v>45719</v>
      </c>
      <c r="E307" s="171" t="s">
        <v>3934</v>
      </c>
      <c r="F307" s="491" t="s">
        <v>1184</v>
      </c>
      <c r="G307" s="156" t="s">
        <v>138</v>
      </c>
      <c r="H307" s="180" t="s">
        <v>4437</v>
      </c>
      <c r="I307" s="329"/>
      <c r="J307" s="181" t="s">
        <v>3927</v>
      </c>
      <c r="K307" s="177" t="s">
        <v>4438</v>
      </c>
      <c r="M307" s="23"/>
      <c r="N307" s="23"/>
    </row>
    <row r="308" spans="2:14" ht="30.2" hidden="1" customHeight="1">
      <c r="B308" s="366" t="str">
        <f>IF(F308="", "NO PRIORITY", _xlfn.XLOOKUP(F308, Organizations!C:C, Organizations!B:B, "NO ORG NAME"))</f>
        <v>NO ORG NAME</v>
      </c>
      <c r="C308" s="291">
        <v>45729</v>
      </c>
      <c r="D308" s="306">
        <f t="shared" si="4"/>
        <v>45726</v>
      </c>
      <c r="E308" s="171" t="s">
        <v>99</v>
      </c>
      <c r="F308" s="491" t="s">
        <v>4439</v>
      </c>
      <c r="G308" s="156" t="s">
        <v>150</v>
      </c>
      <c r="H308" s="180" t="s">
        <v>4440</v>
      </c>
      <c r="I308" s="329"/>
      <c r="J308" s="181"/>
      <c r="K308" s="177" t="s">
        <v>4441</v>
      </c>
      <c r="M308" s="23"/>
      <c r="N308" s="23"/>
    </row>
    <row r="309" spans="2:14" ht="30.2" hidden="1" customHeight="1">
      <c r="B309" s="366">
        <f>IF(F309="", "NO PRIORITY", _xlfn.XLOOKUP(F309, Organizations!C:C, Organizations!B:B, "NO ORG NAME"))</f>
        <v>0</v>
      </c>
      <c r="C309" s="291">
        <v>45729</v>
      </c>
      <c r="D309" s="306">
        <f t="shared" si="4"/>
        <v>45726</v>
      </c>
      <c r="E309" s="171" t="s">
        <v>99</v>
      </c>
      <c r="F309" s="491" t="s">
        <v>1085</v>
      </c>
      <c r="G309" s="156" t="s">
        <v>150</v>
      </c>
      <c r="H309" s="180" t="s">
        <v>96</v>
      </c>
      <c r="I309" s="329"/>
      <c r="J309" s="181" t="s">
        <v>96</v>
      </c>
      <c r="K309" s="177"/>
      <c r="M309" s="23"/>
      <c r="N309" s="23"/>
    </row>
    <row r="310" spans="2:14" ht="30.2" hidden="1" customHeight="1">
      <c r="B310" s="366">
        <f>IF(F310="", "NO PRIORITY", _xlfn.XLOOKUP(F310, Organizations!C:C, Organizations!B:B, "NO ORG NAME"))</f>
        <v>0</v>
      </c>
      <c r="C310" s="291">
        <v>45726</v>
      </c>
      <c r="D310" s="306">
        <f t="shared" si="4"/>
        <v>45726</v>
      </c>
      <c r="E310" s="171" t="s">
        <v>3934</v>
      </c>
      <c r="F310" s="491" t="s">
        <v>1137</v>
      </c>
      <c r="G310" s="156" t="s">
        <v>150</v>
      </c>
      <c r="H310" s="180" t="s">
        <v>3915</v>
      </c>
      <c r="I310" s="329"/>
      <c r="J310" s="181" t="s">
        <v>3915</v>
      </c>
      <c r="K310" s="177" t="s">
        <v>4442</v>
      </c>
      <c r="M310" s="23"/>
      <c r="N310" s="23"/>
    </row>
    <row r="311" spans="2:14" ht="30.2" hidden="1" customHeight="1">
      <c r="B311" s="366">
        <f>IF(F311="", "NO PRIORITY", _xlfn.XLOOKUP(F311, Organizations!C:C, Organizations!B:B, "NO ORG NAME"))</f>
        <v>0</v>
      </c>
      <c r="C311" s="291">
        <v>45742</v>
      </c>
      <c r="D311" s="306">
        <f t="shared" si="4"/>
        <v>45740</v>
      </c>
      <c r="E311" s="171" t="s">
        <v>99</v>
      </c>
      <c r="F311" s="491" t="s">
        <v>2202</v>
      </c>
      <c r="G311" s="156" t="s">
        <v>150</v>
      </c>
      <c r="H311" s="180" t="s">
        <v>96</v>
      </c>
      <c r="I311" s="329"/>
      <c r="J311" s="181"/>
      <c r="K311" s="177"/>
      <c r="M311" s="23"/>
      <c r="N311" s="23"/>
    </row>
    <row r="312" spans="2:14" ht="30.2" hidden="1" customHeight="1">
      <c r="B312" s="366" t="str">
        <f>IF(F312="", "NO PRIORITY", _xlfn.XLOOKUP(F312, Organizations!C:C, Organizations!B:B, "NO ORG NAME"))</f>
        <v>A</v>
      </c>
      <c r="C312" s="291">
        <v>45742</v>
      </c>
      <c r="D312" s="306">
        <f t="shared" si="4"/>
        <v>45740</v>
      </c>
      <c r="E312" s="171" t="s">
        <v>99</v>
      </c>
      <c r="F312" s="491" t="s">
        <v>1927</v>
      </c>
      <c r="G312" s="156" t="s">
        <v>150</v>
      </c>
      <c r="H312" s="180"/>
      <c r="I312" s="329"/>
      <c r="J312" s="181"/>
      <c r="K312" s="177"/>
      <c r="M312" s="23"/>
      <c r="N312" s="23"/>
    </row>
    <row r="313" spans="2:14" ht="30.2" hidden="1" customHeight="1">
      <c r="B313" s="366" t="str">
        <f>IF(F313="", "NO PRIORITY", _xlfn.XLOOKUP(F313, Organizations!C:C, Organizations!B:B, "NO ORG NAME"))</f>
        <v>A</v>
      </c>
      <c r="C313" s="291">
        <v>45752</v>
      </c>
      <c r="D313" s="306">
        <f t="shared" si="4"/>
        <v>45747</v>
      </c>
      <c r="E313" s="171" t="s">
        <v>4412</v>
      </c>
      <c r="F313" s="491" t="s">
        <v>1966</v>
      </c>
      <c r="G313" s="156" t="s">
        <v>138</v>
      </c>
      <c r="H313" s="180" t="s">
        <v>4059</v>
      </c>
      <c r="I313" s="329"/>
      <c r="J313" s="181" t="s">
        <v>3959</v>
      </c>
      <c r="K313" s="177" t="s">
        <v>4443</v>
      </c>
      <c r="M313" s="23"/>
      <c r="N313" s="23"/>
    </row>
    <row r="314" spans="2:14" ht="30.2" hidden="1" customHeight="1">
      <c r="B314" s="366" t="str">
        <f>IF(F314="", "NO PRIORITY", _xlfn.XLOOKUP(F314, Organizations!C:C, Organizations!B:B, "NO ORG NAME"))</f>
        <v>A</v>
      </c>
      <c r="C314" s="291">
        <v>45752</v>
      </c>
      <c r="D314" s="306">
        <f t="shared" si="4"/>
        <v>45747</v>
      </c>
      <c r="E314" s="171" t="s">
        <v>4412</v>
      </c>
      <c r="F314" s="491" t="s">
        <v>1969</v>
      </c>
      <c r="G314" s="156" t="s">
        <v>138</v>
      </c>
      <c r="H314" s="180" t="s">
        <v>4059</v>
      </c>
      <c r="I314" s="329"/>
      <c r="J314" s="181" t="s">
        <v>3959</v>
      </c>
      <c r="K314" s="177" t="s">
        <v>4443</v>
      </c>
      <c r="M314" s="23"/>
      <c r="N314" s="23"/>
    </row>
    <row r="315" spans="2:14" ht="30.2" hidden="1" customHeight="1">
      <c r="B315" s="366" t="str">
        <f>IF(F315="", "NO PRIORITY", _xlfn.XLOOKUP(F315, Organizations!C:C, Organizations!B:B, "NO ORG NAME"))</f>
        <v>A</v>
      </c>
      <c r="C315" s="291">
        <v>45752</v>
      </c>
      <c r="D315" s="306">
        <f t="shared" si="4"/>
        <v>45747</v>
      </c>
      <c r="E315" s="171" t="s">
        <v>4412</v>
      </c>
      <c r="F315" s="491" t="s">
        <v>86</v>
      </c>
      <c r="G315" s="156" t="s">
        <v>138</v>
      </c>
      <c r="H315" s="180" t="s">
        <v>4059</v>
      </c>
      <c r="I315" s="329"/>
      <c r="J315" s="181" t="s">
        <v>3959</v>
      </c>
      <c r="K315" s="177" t="s">
        <v>4443</v>
      </c>
      <c r="M315" s="23"/>
      <c r="N315" s="23"/>
    </row>
    <row r="316" spans="2:14" ht="30.2" hidden="1" customHeight="1">
      <c r="B316" s="366" t="str">
        <f>IF(F316="", "NO PRIORITY", _xlfn.XLOOKUP(F316, Organizations!C:C, Organizations!B:B, "NO ORG NAME"))</f>
        <v>A</v>
      </c>
      <c r="C316" s="291">
        <v>45752</v>
      </c>
      <c r="D316" s="306">
        <f t="shared" si="4"/>
        <v>45747</v>
      </c>
      <c r="E316" s="171" t="s">
        <v>4412</v>
      </c>
      <c r="F316" s="491" t="s">
        <v>1971</v>
      </c>
      <c r="G316" s="156" t="s">
        <v>138</v>
      </c>
      <c r="H316" s="180" t="s">
        <v>4059</v>
      </c>
      <c r="I316" s="329"/>
      <c r="J316" s="181" t="s">
        <v>3959</v>
      </c>
      <c r="K316" s="177" t="s">
        <v>4443</v>
      </c>
      <c r="M316" s="23"/>
      <c r="N316" s="23"/>
    </row>
    <row r="317" spans="2:14" ht="30.2" hidden="1" customHeight="1">
      <c r="B317" s="366" t="str">
        <f>IF(F317="", "NO PRIORITY", _xlfn.XLOOKUP(F317, Organizations!C:C, Organizations!B:B, "NO ORG NAME"))</f>
        <v>A</v>
      </c>
      <c r="C317" s="291">
        <v>45752</v>
      </c>
      <c r="D317" s="306">
        <f t="shared" si="4"/>
        <v>45747</v>
      </c>
      <c r="E317" s="171" t="s">
        <v>4412</v>
      </c>
      <c r="F317" s="491" t="s">
        <v>1973</v>
      </c>
      <c r="G317" s="156" t="s">
        <v>138</v>
      </c>
      <c r="H317" s="180" t="s">
        <v>4059</v>
      </c>
      <c r="I317" s="329"/>
      <c r="J317" s="181" t="s">
        <v>3959</v>
      </c>
      <c r="K317" s="177" t="s">
        <v>4443</v>
      </c>
      <c r="M317" s="23"/>
      <c r="N317" s="23"/>
    </row>
    <row r="318" spans="2:14" ht="30.2" hidden="1" customHeight="1">
      <c r="B318" s="366" t="str">
        <f>IF(F318="", "NO PRIORITY", _xlfn.XLOOKUP(F318, Organizations!C:C, Organizations!B:B, "NO ORG NAME"))</f>
        <v>A</v>
      </c>
      <c r="C318" s="291">
        <v>45752</v>
      </c>
      <c r="D318" s="306">
        <f t="shared" si="4"/>
        <v>45747</v>
      </c>
      <c r="E318" s="171" t="s">
        <v>4412</v>
      </c>
      <c r="F318" s="491" t="s">
        <v>1975</v>
      </c>
      <c r="G318" s="156" t="s">
        <v>138</v>
      </c>
      <c r="H318" s="180" t="s">
        <v>4059</v>
      </c>
      <c r="I318" s="329"/>
      <c r="J318" s="181" t="s">
        <v>3959</v>
      </c>
      <c r="K318" s="177" t="s">
        <v>4443</v>
      </c>
      <c r="M318" s="23"/>
      <c r="N318" s="23"/>
    </row>
    <row r="319" spans="2:14" ht="30.2" hidden="1" customHeight="1">
      <c r="B319" s="366" t="str">
        <f>IF(F319="", "NO PRIORITY", _xlfn.XLOOKUP(F319, Organizations!C:C, Organizations!B:B, "NO ORG NAME"))</f>
        <v>A</v>
      </c>
      <c r="C319" s="291">
        <v>45752</v>
      </c>
      <c r="D319" s="306">
        <f t="shared" si="4"/>
        <v>45747</v>
      </c>
      <c r="E319" s="171" t="s">
        <v>4412</v>
      </c>
      <c r="F319" s="491" t="s">
        <v>1977</v>
      </c>
      <c r="G319" s="156" t="s">
        <v>138</v>
      </c>
      <c r="H319" s="180" t="s">
        <v>4059</v>
      </c>
      <c r="I319" s="329"/>
      <c r="J319" s="181" t="s">
        <v>3959</v>
      </c>
      <c r="K319" s="177" t="s">
        <v>4443</v>
      </c>
      <c r="M319" s="23"/>
      <c r="N319" s="23"/>
    </row>
    <row r="320" spans="2:14" ht="30.2" hidden="1" customHeight="1">
      <c r="B320" s="366" t="str">
        <f>IF(F320="", "NO PRIORITY", _xlfn.XLOOKUP(F320, Organizations!C:C, Organizations!B:B, "NO ORG NAME"))</f>
        <v>A</v>
      </c>
      <c r="C320" s="291">
        <v>45752</v>
      </c>
      <c r="D320" s="306">
        <f t="shared" si="4"/>
        <v>45747</v>
      </c>
      <c r="E320" s="171" t="s">
        <v>4412</v>
      </c>
      <c r="F320" s="491" t="s">
        <v>42</v>
      </c>
      <c r="G320" s="156" t="s">
        <v>138</v>
      </c>
      <c r="H320" s="180" t="s">
        <v>4059</v>
      </c>
      <c r="I320" s="329"/>
      <c r="J320" s="181" t="s">
        <v>3959</v>
      </c>
      <c r="K320" s="177" t="s">
        <v>4443</v>
      </c>
      <c r="M320" s="23"/>
      <c r="N320" s="23"/>
    </row>
    <row r="321" spans="2:14" ht="30.2" hidden="1" customHeight="1">
      <c r="B321" s="366" t="str">
        <f>IF(F321="", "NO PRIORITY", _xlfn.XLOOKUP(F321, Organizations!C:C, Organizations!B:B, "NO ORG NAME"))</f>
        <v>A</v>
      </c>
      <c r="C321" s="291">
        <v>45752</v>
      </c>
      <c r="D321" s="306">
        <f t="shared" si="4"/>
        <v>45747</v>
      </c>
      <c r="E321" s="171" t="s">
        <v>4412</v>
      </c>
      <c r="F321" s="491" t="s">
        <v>1979</v>
      </c>
      <c r="G321" s="156" t="s">
        <v>138</v>
      </c>
      <c r="H321" s="180" t="s">
        <v>4059</v>
      </c>
      <c r="I321" s="329"/>
      <c r="J321" s="181" t="s">
        <v>3959</v>
      </c>
      <c r="K321" s="177" t="s">
        <v>4443</v>
      </c>
      <c r="M321" s="23"/>
      <c r="N321" s="23"/>
    </row>
    <row r="322" spans="2:14" ht="30.2" hidden="1" customHeight="1">
      <c r="B322" s="366" t="str">
        <f>IF(F322="", "NO PRIORITY", _xlfn.XLOOKUP(F322, Organizations!C:C, Organizations!B:B, "NO ORG NAME"))</f>
        <v>A</v>
      </c>
      <c r="C322" s="291">
        <v>45752</v>
      </c>
      <c r="D322" s="306">
        <f t="shared" si="4"/>
        <v>45747</v>
      </c>
      <c r="E322" s="171" t="s">
        <v>4412</v>
      </c>
      <c r="F322" s="491" t="s">
        <v>1981</v>
      </c>
      <c r="G322" s="156" t="s">
        <v>138</v>
      </c>
      <c r="H322" s="180" t="s">
        <v>4059</v>
      </c>
      <c r="I322" s="329"/>
      <c r="J322" s="181" t="s">
        <v>3959</v>
      </c>
      <c r="K322" s="177" t="s">
        <v>4443</v>
      </c>
      <c r="M322" s="23"/>
      <c r="N322" s="23"/>
    </row>
    <row r="323" spans="2:14" ht="30.2" hidden="1" customHeight="1">
      <c r="B323" s="366" t="str">
        <f>IF(F323="", "NO PRIORITY", _xlfn.XLOOKUP(F323, Organizations!C:C, Organizations!B:B, "NO ORG NAME"))</f>
        <v>A</v>
      </c>
      <c r="C323" s="291">
        <v>45752</v>
      </c>
      <c r="D323" s="306">
        <f t="shared" si="4"/>
        <v>45747</v>
      </c>
      <c r="E323" s="171" t="s">
        <v>4412</v>
      </c>
      <c r="F323" s="491" t="s">
        <v>1983</v>
      </c>
      <c r="G323" s="156" t="s">
        <v>138</v>
      </c>
      <c r="H323" s="180" t="s">
        <v>4059</v>
      </c>
      <c r="I323" s="329"/>
      <c r="J323" s="181" t="s">
        <v>3959</v>
      </c>
      <c r="K323" s="177" t="s">
        <v>4443</v>
      </c>
      <c r="M323" s="23"/>
      <c r="N323" s="23"/>
    </row>
    <row r="324" spans="2:14" ht="30.2" hidden="1" customHeight="1">
      <c r="B324" s="366" t="str">
        <f>IF(F324="", "NO PRIORITY", _xlfn.XLOOKUP(F324, Organizations!C:C, Organizations!B:B, "NO ORG NAME"))</f>
        <v>A</v>
      </c>
      <c r="C324" s="291">
        <v>45752</v>
      </c>
      <c r="D324" s="306">
        <f t="shared" si="4"/>
        <v>45747</v>
      </c>
      <c r="E324" s="171" t="s">
        <v>4412</v>
      </c>
      <c r="F324" s="491" t="s">
        <v>87</v>
      </c>
      <c r="G324" s="156" t="s">
        <v>138</v>
      </c>
      <c r="H324" s="180" t="s">
        <v>4059</v>
      </c>
      <c r="I324" s="329"/>
      <c r="J324" s="181" t="s">
        <v>3959</v>
      </c>
      <c r="K324" s="177" t="s">
        <v>4443</v>
      </c>
      <c r="M324" s="23"/>
      <c r="N324" s="23"/>
    </row>
    <row r="325" spans="2:14" ht="30.2" hidden="1" customHeight="1">
      <c r="B325" s="366" t="str">
        <f>IF(F325="", "NO PRIORITY", _xlfn.XLOOKUP(F325, Organizations!C:C, Organizations!B:B, "NO ORG NAME"))</f>
        <v>A</v>
      </c>
      <c r="C325" s="291">
        <v>45752</v>
      </c>
      <c r="D325" s="306">
        <f t="shared" ref="D325:D388" si="5">IF(ISBLANK(C325),"",C325-WEEKDAY(C325)+2)</f>
        <v>45747</v>
      </c>
      <c r="E325" s="171" t="s">
        <v>4412</v>
      </c>
      <c r="F325" s="491" t="s">
        <v>1986</v>
      </c>
      <c r="G325" s="156" t="s">
        <v>138</v>
      </c>
      <c r="H325" s="180" t="s">
        <v>4059</v>
      </c>
      <c r="I325" s="329"/>
      <c r="J325" s="181" t="s">
        <v>3959</v>
      </c>
      <c r="K325" s="177" t="s">
        <v>4443</v>
      </c>
      <c r="M325" s="23"/>
      <c r="N325" s="23"/>
    </row>
    <row r="326" spans="2:14" ht="30.2" hidden="1" customHeight="1">
      <c r="B326" s="366" t="str">
        <f>IF(F326="", "NO PRIORITY", _xlfn.XLOOKUP(F326, Organizations!C:C, Organizations!B:B, "NO ORG NAME"))</f>
        <v>A</v>
      </c>
      <c r="C326" s="291">
        <v>45752</v>
      </c>
      <c r="D326" s="306">
        <f t="shared" si="5"/>
        <v>45747</v>
      </c>
      <c r="E326" s="171" t="s">
        <v>4412</v>
      </c>
      <c r="F326" s="491" t="s">
        <v>1988</v>
      </c>
      <c r="G326" s="156" t="s">
        <v>138</v>
      </c>
      <c r="H326" s="180" t="s">
        <v>4059</v>
      </c>
      <c r="I326" s="329"/>
      <c r="J326" s="181" t="s">
        <v>3959</v>
      </c>
      <c r="K326" s="177" t="s">
        <v>4443</v>
      </c>
      <c r="M326" s="23"/>
      <c r="N326" s="23"/>
    </row>
    <row r="327" spans="2:14" ht="30.2" hidden="1" customHeight="1">
      <c r="B327" s="366" t="str">
        <f>IF(F327="", "NO PRIORITY", _xlfn.XLOOKUP(F327, Organizations!C:C, Organizations!B:B, "NO ORG NAME"))</f>
        <v>A</v>
      </c>
      <c r="C327" s="291">
        <v>45752</v>
      </c>
      <c r="D327" s="306">
        <f t="shared" si="5"/>
        <v>45747</v>
      </c>
      <c r="E327" s="171" t="s">
        <v>4412</v>
      </c>
      <c r="F327" s="491" t="s">
        <v>1990</v>
      </c>
      <c r="G327" s="156" t="s">
        <v>138</v>
      </c>
      <c r="H327" s="180" t="s">
        <v>4059</v>
      </c>
      <c r="I327" s="329"/>
      <c r="J327" s="181" t="s">
        <v>3959</v>
      </c>
      <c r="K327" s="177" t="s">
        <v>4443</v>
      </c>
      <c r="M327" s="23"/>
      <c r="N327" s="23"/>
    </row>
    <row r="328" spans="2:14" ht="30.2" hidden="1" customHeight="1">
      <c r="B328" s="366" t="str">
        <f>IF(F328="", "NO PRIORITY", _xlfn.XLOOKUP(F328, Organizations!C:C, Organizations!B:B, "NO ORG NAME"))</f>
        <v>A</v>
      </c>
      <c r="C328" s="291">
        <v>45752</v>
      </c>
      <c r="D328" s="306">
        <f t="shared" si="5"/>
        <v>45747</v>
      </c>
      <c r="E328" s="171" t="s">
        <v>4412</v>
      </c>
      <c r="F328" s="491" t="s">
        <v>1991</v>
      </c>
      <c r="G328" s="156" t="s">
        <v>138</v>
      </c>
      <c r="H328" s="180" t="s">
        <v>4059</v>
      </c>
      <c r="I328" s="329"/>
      <c r="J328" s="181" t="s">
        <v>3959</v>
      </c>
      <c r="K328" s="177" t="s">
        <v>4443</v>
      </c>
      <c r="M328" s="23"/>
      <c r="N328" s="23"/>
    </row>
    <row r="329" spans="2:14" ht="30.2" hidden="1" customHeight="1">
      <c r="B329" s="366" t="str">
        <f>IF(F329="", "NO PRIORITY", _xlfn.XLOOKUP(F329, Organizations!C:C, Organizations!B:B, "NO ORG NAME"))</f>
        <v>A</v>
      </c>
      <c r="C329" s="291">
        <v>45752</v>
      </c>
      <c r="D329" s="306">
        <f t="shared" si="5"/>
        <v>45747</v>
      </c>
      <c r="E329" s="171" t="s">
        <v>4412</v>
      </c>
      <c r="F329" s="491" t="s">
        <v>69</v>
      </c>
      <c r="G329" s="156" t="s">
        <v>138</v>
      </c>
      <c r="H329" s="180" t="s">
        <v>4059</v>
      </c>
      <c r="I329" s="329"/>
      <c r="J329" s="181" t="s">
        <v>3959</v>
      </c>
      <c r="K329" s="177" t="s">
        <v>4443</v>
      </c>
      <c r="M329" s="23"/>
      <c r="N329" s="23"/>
    </row>
    <row r="330" spans="2:14" ht="30.2" hidden="1" customHeight="1">
      <c r="B330" s="366" t="str">
        <f>IF(F330="", "NO PRIORITY", _xlfn.XLOOKUP(F330, Organizations!C:C, Organizations!B:B, "NO ORG NAME"))</f>
        <v>A</v>
      </c>
      <c r="C330" s="291">
        <v>45752</v>
      </c>
      <c r="D330" s="306">
        <f t="shared" si="5"/>
        <v>45747</v>
      </c>
      <c r="E330" s="171" t="s">
        <v>4412</v>
      </c>
      <c r="F330" s="491" t="s">
        <v>67</v>
      </c>
      <c r="G330" s="156" t="s">
        <v>138</v>
      </c>
      <c r="H330" s="180" t="s">
        <v>4059</v>
      </c>
      <c r="I330" s="329"/>
      <c r="J330" s="181" t="s">
        <v>3959</v>
      </c>
      <c r="K330" s="177" t="s">
        <v>4443</v>
      </c>
      <c r="M330" s="23"/>
      <c r="N330" s="23"/>
    </row>
    <row r="331" spans="2:14" ht="30.2" hidden="1" customHeight="1">
      <c r="B331" s="366" t="str">
        <f>IF(F331="", "NO PRIORITY", _xlfn.XLOOKUP(F331, Organizations!C:C, Organizations!B:B, "NO ORG NAME"))</f>
        <v>C</v>
      </c>
      <c r="C331" s="291">
        <v>45752</v>
      </c>
      <c r="D331" s="306">
        <f t="shared" si="5"/>
        <v>45747</v>
      </c>
      <c r="E331" s="171" t="s">
        <v>4412</v>
      </c>
      <c r="F331" s="491" t="s">
        <v>1766</v>
      </c>
      <c r="G331" s="156" t="s">
        <v>138</v>
      </c>
      <c r="H331" s="180" t="s">
        <v>4059</v>
      </c>
      <c r="I331" s="329"/>
      <c r="J331" s="181" t="s">
        <v>3959</v>
      </c>
      <c r="K331" s="177" t="s">
        <v>4443</v>
      </c>
      <c r="M331" s="23"/>
      <c r="N331" s="23"/>
    </row>
    <row r="332" spans="2:14" ht="30.2" hidden="1" customHeight="1">
      <c r="B332" s="366" t="str">
        <f>IF(F332="", "NO PRIORITY", _xlfn.XLOOKUP(F332, Organizations!C:C, Organizations!B:B, "NO ORG NAME"))</f>
        <v>A</v>
      </c>
      <c r="C332" s="291">
        <v>45752</v>
      </c>
      <c r="D332" s="306">
        <f t="shared" si="5"/>
        <v>45747</v>
      </c>
      <c r="E332" s="171" t="s">
        <v>4412</v>
      </c>
      <c r="F332" s="491" t="s">
        <v>1995</v>
      </c>
      <c r="G332" s="156" t="s">
        <v>138</v>
      </c>
      <c r="H332" s="180" t="s">
        <v>4059</v>
      </c>
      <c r="I332" s="329"/>
      <c r="J332" s="181" t="s">
        <v>3959</v>
      </c>
      <c r="K332" s="177" t="s">
        <v>4443</v>
      </c>
      <c r="M332" s="23"/>
      <c r="N332" s="23"/>
    </row>
    <row r="333" spans="2:14" ht="30.2" hidden="1" customHeight="1">
      <c r="B333" s="366" t="str">
        <f>IF(F333="", "NO PRIORITY", _xlfn.XLOOKUP(F333, Organizations!C:C, Organizations!B:B, "NO ORG NAME"))</f>
        <v>A</v>
      </c>
      <c r="C333" s="291">
        <v>45752</v>
      </c>
      <c r="D333" s="306">
        <f t="shared" si="5"/>
        <v>45747</v>
      </c>
      <c r="E333" s="171" t="s">
        <v>4412</v>
      </c>
      <c r="F333" s="491" t="s">
        <v>58</v>
      </c>
      <c r="G333" s="156" t="s">
        <v>138</v>
      </c>
      <c r="H333" s="180" t="s">
        <v>4059</v>
      </c>
      <c r="I333" s="329"/>
      <c r="J333" s="181" t="s">
        <v>3959</v>
      </c>
      <c r="K333" s="177" t="s">
        <v>4443</v>
      </c>
      <c r="M333" s="23"/>
      <c r="N333" s="23"/>
    </row>
    <row r="334" spans="2:14" ht="30.2" hidden="1" customHeight="1">
      <c r="B334" s="366" t="str">
        <f>IF(F334="", "NO PRIORITY", _xlfn.XLOOKUP(F334, Organizations!C:C, Organizations!B:B, "NO ORG NAME"))</f>
        <v>A</v>
      </c>
      <c r="C334" s="291">
        <v>45752</v>
      </c>
      <c r="D334" s="306">
        <f t="shared" si="5"/>
        <v>45747</v>
      </c>
      <c r="E334" s="171" t="s">
        <v>4412</v>
      </c>
      <c r="F334" s="491" t="s">
        <v>1997</v>
      </c>
      <c r="G334" s="156" t="s">
        <v>138</v>
      </c>
      <c r="H334" s="180" t="s">
        <v>4059</v>
      </c>
      <c r="I334" s="329"/>
      <c r="J334" s="181" t="s">
        <v>3959</v>
      </c>
      <c r="K334" s="177" t="s">
        <v>4443</v>
      </c>
      <c r="M334" s="23"/>
      <c r="N334" s="23"/>
    </row>
    <row r="335" spans="2:14" ht="30.2" hidden="1" customHeight="1">
      <c r="B335" s="366" t="str">
        <f>IF(F335="", "NO PRIORITY", _xlfn.XLOOKUP(F335, Organizations!C:C, Organizations!B:B, "NO ORG NAME"))</f>
        <v>A</v>
      </c>
      <c r="C335" s="291">
        <v>45752</v>
      </c>
      <c r="D335" s="306">
        <f t="shared" si="5"/>
        <v>45747</v>
      </c>
      <c r="E335" s="171" t="s">
        <v>4412</v>
      </c>
      <c r="F335" s="491" t="s">
        <v>18</v>
      </c>
      <c r="G335" s="156" t="s">
        <v>138</v>
      </c>
      <c r="H335" s="180" t="s">
        <v>4059</v>
      </c>
      <c r="I335" s="329"/>
      <c r="J335" s="181" t="s">
        <v>3959</v>
      </c>
      <c r="K335" s="177" t="s">
        <v>4443</v>
      </c>
      <c r="M335" s="23"/>
      <c r="N335" s="23"/>
    </row>
    <row r="336" spans="2:14" ht="30.2" hidden="1" customHeight="1">
      <c r="B336" s="366" t="str">
        <f>IF(F336="", "NO PRIORITY", _xlfn.XLOOKUP(F336, Organizations!C:C, Organizations!B:B, "NO ORG NAME"))</f>
        <v>A</v>
      </c>
      <c r="C336" s="291">
        <v>45752</v>
      </c>
      <c r="D336" s="306">
        <f t="shared" si="5"/>
        <v>45747</v>
      </c>
      <c r="E336" s="171" t="s">
        <v>4412</v>
      </c>
      <c r="F336" s="491" t="s">
        <v>2000</v>
      </c>
      <c r="G336" s="156" t="s">
        <v>138</v>
      </c>
      <c r="H336" s="180" t="s">
        <v>4059</v>
      </c>
      <c r="I336" s="329"/>
      <c r="J336" s="181" t="s">
        <v>3959</v>
      </c>
      <c r="K336" s="502" t="s">
        <v>4443</v>
      </c>
      <c r="M336" s="23"/>
      <c r="N336" s="23"/>
    </row>
    <row r="337" spans="2:14" ht="30.2" hidden="1" customHeight="1">
      <c r="B337" s="366" t="str">
        <f>IF(F337="", "NO PRIORITY", _xlfn.XLOOKUP(F337, Organizations!C:C, Organizations!B:B, "NO ORG NAME"))</f>
        <v>A</v>
      </c>
      <c r="C337" s="291">
        <v>45752</v>
      </c>
      <c r="D337" s="306">
        <f t="shared" si="5"/>
        <v>45747</v>
      </c>
      <c r="E337" s="171" t="s">
        <v>4412</v>
      </c>
      <c r="F337" s="491" t="s">
        <v>2002</v>
      </c>
      <c r="G337" s="156" t="s">
        <v>138</v>
      </c>
      <c r="H337" s="180" t="s">
        <v>4059</v>
      </c>
      <c r="I337" s="329"/>
      <c r="J337" s="181" t="s">
        <v>3959</v>
      </c>
      <c r="K337" s="177" t="s">
        <v>4443</v>
      </c>
      <c r="M337" s="23"/>
      <c r="N337" s="23"/>
    </row>
    <row r="338" spans="2:14" ht="30.2" hidden="1" customHeight="1">
      <c r="B338" s="366" t="str">
        <f>IF(F338="", "NO PRIORITY", _xlfn.XLOOKUP(F338, Organizations!C:C, Organizations!B:B, "NO ORG NAME"))</f>
        <v>A</v>
      </c>
      <c r="C338" s="291">
        <v>45752</v>
      </c>
      <c r="D338" s="306">
        <f t="shared" si="5"/>
        <v>45747</v>
      </c>
      <c r="E338" s="171" t="s">
        <v>4412</v>
      </c>
      <c r="F338" s="491" t="s">
        <v>57</v>
      </c>
      <c r="G338" s="156" t="s">
        <v>138</v>
      </c>
      <c r="H338" s="180" t="s">
        <v>4059</v>
      </c>
      <c r="I338" s="329"/>
      <c r="J338" s="181" t="s">
        <v>3959</v>
      </c>
      <c r="K338" s="177" t="s">
        <v>4443</v>
      </c>
      <c r="M338" s="23"/>
      <c r="N338" s="23"/>
    </row>
    <row r="339" spans="2:14" ht="30.2" hidden="1" customHeight="1">
      <c r="B339" s="366" t="str">
        <f>IF(F339="", "NO PRIORITY", _xlfn.XLOOKUP(F339, Organizations!C:C, Organizations!B:B, "NO ORG NAME"))</f>
        <v>A</v>
      </c>
      <c r="C339" s="291">
        <v>45752</v>
      </c>
      <c r="D339" s="306">
        <f t="shared" si="5"/>
        <v>45747</v>
      </c>
      <c r="E339" s="171" t="s">
        <v>4412</v>
      </c>
      <c r="F339" s="491" t="s">
        <v>2004</v>
      </c>
      <c r="G339" s="156" t="s">
        <v>138</v>
      </c>
      <c r="H339" s="180" t="s">
        <v>4059</v>
      </c>
      <c r="I339" s="329"/>
      <c r="J339" s="181" t="s">
        <v>3959</v>
      </c>
      <c r="K339" s="177" t="s">
        <v>4443</v>
      </c>
      <c r="M339" s="23"/>
      <c r="N339" s="23"/>
    </row>
    <row r="340" spans="2:14" ht="30.2" hidden="1" customHeight="1">
      <c r="B340" s="366" t="str">
        <f>IF(F340="", "NO PRIORITY", _xlfn.XLOOKUP(F340, Organizations!C:C, Organizations!B:B, "NO ORG NAME"))</f>
        <v>A</v>
      </c>
      <c r="C340" s="291">
        <v>45752</v>
      </c>
      <c r="D340" s="306">
        <f t="shared" si="5"/>
        <v>45747</v>
      </c>
      <c r="E340" s="171" t="s">
        <v>4412</v>
      </c>
      <c r="F340" s="491" t="s">
        <v>2006</v>
      </c>
      <c r="G340" s="156" t="s">
        <v>138</v>
      </c>
      <c r="H340" s="180" t="s">
        <v>4059</v>
      </c>
      <c r="I340" s="329"/>
      <c r="J340" s="181" t="s">
        <v>3959</v>
      </c>
      <c r="K340" s="177" t="s">
        <v>4443</v>
      </c>
      <c r="M340" s="23"/>
      <c r="N340" s="23"/>
    </row>
    <row r="341" spans="2:14" ht="30.2" hidden="1" customHeight="1">
      <c r="B341" s="366" t="str">
        <f>IF(F341="", "NO PRIORITY", _xlfn.XLOOKUP(F341, Organizations!C:C, Organizations!B:B, "NO ORG NAME"))</f>
        <v>A</v>
      </c>
      <c r="C341" s="291">
        <v>45752</v>
      </c>
      <c r="D341" s="306">
        <f t="shared" si="5"/>
        <v>45747</v>
      </c>
      <c r="E341" s="171" t="s">
        <v>4412</v>
      </c>
      <c r="F341" s="491" t="s">
        <v>52</v>
      </c>
      <c r="G341" s="156" t="s">
        <v>138</v>
      </c>
      <c r="H341" s="180" t="s">
        <v>4059</v>
      </c>
      <c r="I341" s="329"/>
      <c r="J341" s="181" t="s">
        <v>3959</v>
      </c>
      <c r="K341" s="177" t="s">
        <v>4443</v>
      </c>
      <c r="M341" s="23"/>
      <c r="N341" s="23"/>
    </row>
    <row r="342" spans="2:14" ht="30.2" hidden="1" customHeight="1">
      <c r="B342" s="366" t="str">
        <f>IF(F342="", "NO PRIORITY", _xlfn.XLOOKUP(F342, Organizations!C:C, Organizations!B:B, "NO ORG NAME"))</f>
        <v>A</v>
      </c>
      <c r="C342" s="291">
        <v>45752</v>
      </c>
      <c r="D342" s="306">
        <f t="shared" si="5"/>
        <v>45747</v>
      </c>
      <c r="E342" s="171" t="s">
        <v>4412</v>
      </c>
      <c r="F342" s="491" t="s">
        <v>2009</v>
      </c>
      <c r="G342" s="156" t="s">
        <v>138</v>
      </c>
      <c r="H342" s="180" t="s">
        <v>4059</v>
      </c>
      <c r="I342" s="329"/>
      <c r="J342" s="181" t="s">
        <v>3959</v>
      </c>
      <c r="K342" s="177" t="s">
        <v>4443</v>
      </c>
      <c r="M342" s="23"/>
      <c r="N342" s="23"/>
    </row>
    <row r="343" spans="2:14" ht="30.2" hidden="1" customHeight="1">
      <c r="B343" s="366" t="str">
        <f>IF(F343="", "NO PRIORITY", _xlfn.XLOOKUP(F343, Organizations!C:C, Organizations!B:B, "NO ORG NAME"))</f>
        <v>A</v>
      </c>
      <c r="C343" s="291">
        <v>45752</v>
      </c>
      <c r="D343" s="306">
        <f t="shared" si="5"/>
        <v>45747</v>
      </c>
      <c r="E343" s="171" t="s">
        <v>4412</v>
      </c>
      <c r="F343" s="491" t="s">
        <v>2010</v>
      </c>
      <c r="G343" s="156" t="s">
        <v>138</v>
      </c>
      <c r="H343" s="180" t="s">
        <v>4059</v>
      </c>
      <c r="I343" s="329"/>
      <c r="J343" s="181" t="s">
        <v>3959</v>
      </c>
      <c r="K343" s="177" t="s">
        <v>4443</v>
      </c>
      <c r="M343" s="23"/>
      <c r="N343" s="23"/>
    </row>
    <row r="344" spans="2:14" ht="30.2" hidden="1" customHeight="1">
      <c r="B344" s="366" t="str">
        <f>IF(F344="", "NO PRIORITY", _xlfn.XLOOKUP(F344, Organizations!C:C, Organizations!B:B, "NO ORG NAME"))</f>
        <v>A</v>
      </c>
      <c r="C344" s="291">
        <v>45752</v>
      </c>
      <c r="D344" s="306">
        <f t="shared" si="5"/>
        <v>45747</v>
      </c>
      <c r="E344" s="171" t="s">
        <v>4412</v>
      </c>
      <c r="F344" s="491" t="s">
        <v>2012</v>
      </c>
      <c r="G344" s="156" t="s">
        <v>138</v>
      </c>
      <c r="H344" s="180" t="s">
        <v>4059</v>
      </c>
      <c r="I344" s="329"/>
      <c r="J344" s="181" t="s">
        <v>3959</v>
      </c>
      <c r="K344" s="177" t="s">
        <v>4443</v>
      </c>
      <c r="M344" s="23"/>
      <c r="N344" s="23"/>
    </row>
    <row r="345" spans="2:14" ht="30.2" hidden="1" customHeight="1">
      <c r="B345" s="366" t="str">
        <f>IF(F345="", "NO PRIORITY", _xlfn.XLOOKUP(F345, Organizations!C:C, Organizations!B:B, "NO ORG NAME"))</f>
        <v>A</v>
      </c>
      <c r="C345" s="291">
        <v>45752</v>
      </c>
      <c r="D345" s="306">
        <f t="shared" si="5"/>
        <v>45747</v>
      </c>
      <c r="E345" s="171" t="s">
        <v>4412</v>
      </c>
      <c r="F345" s="491" t="s">
        <v>59</v>
      </c>
      <c r="G345" s="156" t="s">
        <v>138</v>
      </c>
      <c r="H345" s="180" t="s">
        <v>4059</v>
      </c>
      <c r="I345" s="329"/>
      <c r="J345" s="181" t="s">
        <v>3959</v>
      </c>
      <c r="K345" s="177" t="s">
        <v>4443</v>
      </c>
      <c r="M345" s="23"/>
      <c r="N345" s="23"/>
    </row>
    <row r="346" spans="2:14" ht="30.2" hidden="1" customHeight="1">
      <c r="B346" s="366" t="str">
        <f>IF(F346="", "NO PRIORITY", _xlfn.XLOOKUP(F346, Organizations!C:C, Organizations!B:B, "NO ORG NAME"))</f>
        <v>A</v>
      </c>
      <c r="C346" s="291">
        <v>45752</v>
      </c>
      <c r="D346" s="306">
        <f t="shared" si="5"/>
        <v>45747</v>
      </c>
      <c r="E346" s="171" t="s">
        <v>4412</v>
      </c>
      <c r="F346" s="491" t="s">
        <v>2013</v>
      </c>
      <c r="G346" s="156" t="s">
        <v>138</v>
      </c>
      <c r="H346" s="180" t="s">
        <v>4059</v>
      </c>
      <c r="I346" s="329"/>
      <c r="J346" s="181" t="s">
        <v>3959</v>
      </c>
      <c r="K346" s="177" t="s">
        <v>4443</v>
      </c>
      <c r="M346" s="23"/>
      <c r="N346" s="23"/>
    </row>
    <row r="347" spans="2:14" ht="30.2" hidden="1" customHeight="1">
      <c r="B347" s="366" t="str">
        <f>IF(F347="", "NO PRIORITY", _xlfn.XLOOKUP(F347, Organizations!C:C, Organizations!B:B, "NO ORG NAME"))</f>
        <v>A</v>
      </c>
      <c r="C347" s="291">
        <v>45752</v>
      </c>
      <c r="D347" s="306">
        <f t="shared" si="5"/>
        <v>45747</v>
      </c>
      <c r="E347" s="171" t="s">
        <v>4412</v>
      </c>
      <c r="F347" s="491" t="s">
        <v>2013</v>
      </c>
      <c r="G347" s="156" t="s">
        <v>138</v>
      </c>
      <c r="H347" s="180" t="s">
        <v>4059</v>
      </c>
      <c r="I347" s="329"/>
      <c r="J347" s="181" t="s">
        <v>3959</v>
      </c>
      <c r="K347" s="177" t="s">
        <v>4443</v>
      </c>
      <c r="M347" s="23"/>
      <c r="N347" s="23"/>
    </row>
    <row r="348" spans="2:14" ht="30.2" hidden="1" customHeight="1">
      <c r="B348" s="366" t="str">
        <f>IF(F348="", "NO PRIORITY", _xlfn.XLOOKUP(F348, Organizations!C:C, Organizations!B:B, "NO ORG NAME"))</f>
        <v>A</v>
      </c>
      <c r="C348" s="291">
        <v>45752</v>
      </c>
      <c r="D348" s="306">
        <f t="shared" si="5"/>
        <v>45747</v>
      </c>
      <c r="E348" s="171" t="s">
        <v>4412</v>
      </c>
      <c r="F348" s="491" t="s">
        <v>2014</v>
      </c>
      <c r="G348" s="156" t="s">
        <v>138</v>
      </c>
      <c r="H348" s="180" t="s">
        <v>4059</v>
      </c>
      <c r="I348" s="329"/>
      <c r="J348" s="181" t="s">
        <v>3959</v>
      </c>
      <c r="K348" s="177" t="s">
        <v>4443</v>
      </c>
      <c r="M348" s="23"/>
      <c r="N348" s="23"/>
    </row>
    <row r="349" spans="2:14" ht="30.2" hidden="1" customHeight="1">
      <c r="B349" s="366" t="str">
        <f>IF(F349="", "NO PRIORITY", _xlfn.XLOOKUP(F349, Organizations!C:C, Organizations!B:B, "NO ORG NAME"))</f>
        <v>A</v>
      </c>
      <c r="C349" s="291">
        <v>45752</v>
      </c>
      <c r="D349" s="306">
        <f t="shared" si="5"/>
        <v>45747</v>
      </c>
      <c r="E349" s="171" t="s">
        <v>4412</v>
      </c>
      <c r="F349" s="491" t="s">
        <v>2014</v>
      </c>
      <c r="G349" s="156" t="s">
        <v>138</v>
      </c>
      <c r="H349" s="180" t="s">
        <v>4059</v>
      </c>
      <c r="I349" s="329"/>
      <c r="J349" s="181" t="s">
        <v>3959</v>
      </c>
      <c r="K349" s="177" t="s">
        <v>4443</v>
      </c>
      <c r="M349" s="23"/>
      <c r="N349" s="23"/>
    </row>
    <row r="350" spans="2:14" ht="30.2" hidden="1" customHeight="1">
      <c r="B350" s="366" t="str">
        <f>IF(F350="", "NO PRIORITY", _xlfn.XLOOKUP(F350, Organizations!C:C, Organizations!B:B, "NO ORG NAME"))</f>
        <v>A</v>
      </c>
      <c r="C350" s="291">
        <v>45752</v>
      </c>
      <c r="D350" s="306">
        <f t="shared" si="5"/>
        <v>45747</v>
      </c>
      <c r="E350" s="171" t="s">
        <v>4412</v>
      </c>
      <c r="F350" s="491" t="s">
        <v>76</v>
      </c>
      <c r="G350" s="156" t="s">
        <v>138</v>
      </c>
      <c r="H350" s="180" t="s">
        <v>4059</v>
      </c>
      <c r="I350" s="329"/>
      <c r="J350" s="181" t="s">
        <v>3959</v>
      </c>
      <c r="K350" s="177" t="s">
        <v>4443</v>
      </c>
      <c r="M350" s="23"/>
      <c r="N350" s="23"/>
    </row>
    <row r="351" spans="2:14" ht="30.2" hidden="1" customHeight="1">
      <c r="B351" s="366" t="str">
        <f>IF(F351="", "NO PRIORITY", _xlfn.XLOOKUP(F351, Organizations!C:C, Organizations!B:B, "NO ORG NAME"))</f>
        <v>A</v>
      </c>
      <c r="C351" s="291">
        <v>45752</v>
      </c>
      <c r="D351" s="306">
        <f t="shared" si="5"/>
        <v>45747</v>
      </c>
      <c r="E351" s="171" t="s">
        <v>4412</v>
      </c>
      <c r="F351" s="491" t="s">
        <v>2016</v>
      </c>
      <c r="G351" s="156" t="s">
        <v>138</v>
      </c>
      <c r="H351" s="180" t="s">
        <v>4059</v>
      </c>
      <c r="I351" s="329"/>
      <c r="J351" s="181" t="s">
        <v>3959</v>
      </c>
      <c r="K351" s="177" t="s">
        <v>4443</v>
      </c>
      <c r="M351" s="23"/>
      <c r="N351" s="23"/>
    </row>
    <row r="352" spans="2:14" ht="30.2" hidden="1" customHeight="1">
      <c r="B352" s="366" t="str">
        <f>IF(F352="", "NO PRIORITY", _xlfn.XLOOKUP(F352, Organizations!C:C, Organizations!B:B, "NO ORG NAME"))</f>
        <v>A</v>
      </c>
      <c r="C352" s="291">
        <v>45752</v>
      </c>
      <c r="D352" s="306">
        <f t="shared" si="5"/>
        <v>45747</v>
      </c>
      <c r="E352" s="171" t="s">
        <v>4412</v>
      </c>
      <c r="F352" s="491" t="s">
        <v>2016</v>
      </c>
      <c r="G352" s="156" t="s">
        <v>138</v>
      </c>
      <c r="H352" s="180" t="s">
        <v>4059</v>
      </c>
      <c r="I352" s="329"/>
      <c r="J352" s="181" t="s">
        <v>3959</v>
      </c>
      <c r="K352" s="177" t="s">
        <v>4443</v>
      </c>
      <c r="M352" s="23"/>
      <c r="N352" s="23"/>
    </row>
    <row r="353" spans="2:14" ht="30.2" hidden="1" customHeight="1">
      <c r="B353" s="366" t="str">
        <f>IF(F353="", "NO PRIORITY", _xlfn.XLOOKUP(F353, Organizations!C:C, Organizations!B:B, "NO ORG NAME"))</f>
        <v>A</v>
      </c>
      <c r="C353" s="291">
        <v>45752</v>
      </c>
      <c r="D353" s="306">
        <f t="shared" si="5"/>
        <v>45747</v>
      </c>
      <c r="E353" s="171" t="s">
        <v>4412</v>
      </c>
      <c r="F353" s="491" t="s">
        <v>2017</v>
      </c>
      <c r="G353" s="156" t="s">
        <v>138</v>
      </c>
      <c r="H353" s="180" t="s">
        <v>4059</v>
      </c>
      <c r="I353" s="329"/>
      <c r="J353" s="181" t="s">
        <v>3959</v>
      </c>
      <c r="K353" s="177" t="s">
        <v>4443</v>
      </c>
      <c r="M353" s="23"/>
      <c r="N353" s="23"/>
    </row>
    <row r="354" spans="2:14" ht="30.2" hidden="1" customHeight="1">
      <c r="B354" s="366" t="str">
        <f>IF(F354="", "NO PRIORITY", _xlfn.XLOOKUP(F354, Organizations!C:C, Organizations!B:B, "NO ORG NAME"))</f>
        <v>A</v>
      </c>
      <c r="C354" s="291">
        <v>45752</v>
      </c>
      <c r="D354" s="306">
        <f t="shared" si="5"/>
        <v>45747</v>
      </c>
      <c r="E354" s="171" t="s">
        <v>4412</v>
      </c>
      <c r="F354" s="491" t="s">
        <v>2019</v>
      </c>
      <c r="G354" s="156" t="s">
        <v>138</v>
      </c>
      <c r="H354" s="180" t="s">
        <v>4059</v>
      </c>
      <c r="I354" s="329"/>
      <c r="J354" s="181" t="s">
        <v>3959</v>
      </c>
      <c r="K354" s="177" t="s">
        <v>4443</v>
      </c>
      <c r="M354" s="23"/>
      <c r="N354" s="23"/>
    </row>
    <row r="355" spans="2:14" ht="30.2" hidden="1" customHeight="1">
      <c r="B355" s="366" t="str">
        <f>IF(F355="", "NO PRIORITY", _xlfn.XLOOKUP(F355, Organizations!C:C, Organizations!B:B, "NO ORG NAME"))</f>
        <v>A</v>
      </c>
      <c r="C355" s="291">
        <v>45752</v>
      </c>
      <c r="D355" s="306">
        <f t="shared" si="5"/>
        <v>45747</v>
      </c>
      <c r="E355" s="171" t="s">
        <v>4412</v>
      </c>
      <c r="F355" s="491" t="s">
        <v>2021</v>
      </c>
      <c r="G355" s="156" t="s">
        <v>138</v>
      </c>
      <c r="H355" s="180" t="s">
        <v>4059</v>
      </c>
      <c r="I355" s="329"/>
      <c r="J355" s="181" t="s">
        <v>3959</v>
      </c>
      <c r="K355" s="177" t="s">
        <v>4443</v>
      </c>
      <c r="M355" s="23"/>
      <c r="N355" s="23"/>
    </row>
    <row r="356" spans="2:14" ht="30.2" hidden="1" customHeight="1">
      <c r="B356" s="366" t="str">
        <f>IF(F356="", "NO PRIORITY", _xlfn.XLOOKUP(F356, Organizations!C:C, Organizations!B:B, "NO ORG NAME"))</f>
        <v>A</v>
      </c>
      <c r="C356" s="291">
        <v>45752</v>
      </c>
      <c r="D356" s="306">
        <f t="shared" si="5"/>
        <v>45747</v>
      </c>
      <c r="E356" s="171" t="s">
        <v>4412</v>
      </c>
      <c r="F356" s="491" t="s">
        <v>2023</v>
      </c>
      <c r="G356" s="156" t="s">
        <v>138</v>
      </c>
      <c r="H356" s="180" t="s">
        <v>4059</v>
      </c>
      <c r="I356" s="329"/>
      <c r="J356" s="181" t="s">
        <v>3959</v>
      </c>
      <c r="K356" s="177" t="s">
        <v>4443</v>
      </c>
      <c r="M356" s="23"/>
      <c r="N356" s="23"/>
    </row>
    <row r="357" spans="2:14" ht="30.2" hidden="1" customHeight="1">
      <c r="B357" s="366" t="str">
        <f>IF(F357="", "NO PRIORITY", _xlfn.XLOOKUP(F357, Organizations!C:C, Organizations!B:B, "NO ORG NAME"))</f>
        <v>A</v>
      </c>
      <c r="C357" s="291">
        <v>45752</v>
      </c>
      <c r="D357" s="306">
        <f t="shared" si="5"/>
        <v>45747</v>
      </c>
      <c r="E357" s="171" t="s">
        <v>99</v>
      </c>
      <c r="F357" s="491" t="s">
        <v>853</v>
      </c>
      <c r="G357" s="156"/>
      <c r="H357" s="340" t="s">
        <v>4444</v>
      </c>
      <c r="I357" s="329"/>
      <c r="J357" s="181" t="s">
        <v>96</v>
      </c>
      <c r="K357" s="177" t="s">
        <v>4445</v>
      </c>
      <c r="M357" s="23"/>
      <c r="N357" s="23"/>
    </row>
    <row r="358" spans="2:14" ht="30.2" hidden="1" customHeight="1">
      <c r="B358" s="366" t="str">
        <f>IF(F358="", "NO PRIORITY", _xlfn.XLOOKUP(F358, Organizations!C:C, Organizations!B:B, "NO ORG NAME"))</f>
        <v>NO ORG NAME</v>
      </c>
      <c r="C358" s="291">
        <v>45750</v>
      </c>
      <c r="D358" s="306">
        <f t="shared" si="5"/>
        <v>45747</v>
      </c>
      <c r="E358" s="171" t="s">
        <v>99</v>
      </c>
      <c r="F358" s="491" t="s">
        <v>4446</v>
      </c>
      <c r="G358" s="156" t="s">
        <v>141</v>
      </c>
      <c r="H358" s="180" t="s">
        <v>4053</v>
      </c>
      <c r="I358" s="329" t="s">
        <v>4447</v>
      </c>
      <c r="J358" s="181" t="s">
        <v>3912</v>
      </c>
      <c r="K358" s="177"/>
      <c r="M358" s="23"/>
      <c r="N358" s="23"/>
    </row>
    <row r="359" spans="2:14" ht="30.2" hidden="1" customHeight="1">
      <c r="B359" s="366" t="str">
        <f>IF(F359="", "NO PRIORITY", _xlfn.XLOOKUP(F359, Organizations!C:C, Organizations!B:B, "NO ORG NAME"))</f>
        <v>NO ORG NAME</v>
      </c>
      <c r="C359" s="291">
        <v>45750</v>
      </c>
      <c r="D359" s="306">
        <f t="shared" si="5"/>
        <v>45747</v>
      </c>
      <c r="E359" s="171" t="s">
        <v>99</v>
      </c>
      <c r="F359" s="491" t="s">
        <v>4446</v>
      </c>
      <c r="G359" s="156" t="s">
        <v>141</v>
      </c>
      <c r="H359" s="180" t="s">
        <v>3918</v>
      </c>
      <c r="I359" s="329" t="s">
        <v>4447</v>
      </c>
      <c r="J359" s="181" t="s">
        <v>3918</v>
      </c>
      <c r="K359" s="177"/>
      <c r="M359" s="23"/>
      <c r="N359" s="23"/>
    </row>
    <row r="360" spans="2:14" ht="30.2" hidden="1" customHeight="1">
      <c r="B360" s="366" t="str">
        <f>IF(F360="", "NO PRIORITY", _xlfn.XLOOKUP(F360, Organizations!C:C, Organizations!B:B, "NO ORG NAME"))</f>
        <v>A</v>
      </c>
      <c r="C360" s="291">
        <v>45749</v>
      </c>
      <c r="D360" s="306">
        <f t="shared" si="5"/>
        <v>45747</v>
      </c>
      <c r="E360" s="171" t="s">
        <v>99</v>
      </c>
      <c r="F360" s="491" t="s">
        <v>853</v>
      </c>
      <c r="G360" s="156" t="s">
        <v>138</v>
      </c>
      <c r="H360" s="180" t="s">
        <v>4448</v>
      </c>
      <c r="I360" s="329"/>
      <c r="J360" s="181" t="s">
        <v>96</v>
      </c>
      <c r="K360" s="177" t="s">
        <v>4449</v>
      </c>
      <c r="M360" s="23"/>
      <c r="N360" s="23"/>
    </row>
    <row r="361" spans="2:14" ht="30.2" hidden="1" customHeight="1">
      <c r="B361" s="366" t="str">
        <f>IF(F361="", "NO PRIORITY", _xlfn.XLOOKUP(F361, Organizations!C:C, Organizations!B:B, "NO ORG NAME"))</f>
        <v>A</v>
      </c>
      <c r="C361" s="291">
        <v>45748</v>
      </c>
      <c r="D361" s="306">
        <f t="shared" si="5"/>
        <v>45747</v>
      </c>
      <c r="E361" s="171" t="s">
        <v>4450</v>
      </c>
      <c r="F361" s="491" t="s">
        <v>15</v>
      </c>
      <c r="G361" s="156" t="s">
        <v>138</v>
      </c>
      <c r="H361" s="340" t="s">
        <v>4451</v>
      </c>
      <c r="I361" s="329"/>
      <c r="J361" s="181" t="s">
        <v>96</v>
      </c>
      <c r="K361" s="177" t="s">
        <v>4452</v>
      </c>
      <c r="M361" s="23"/>
      <c r="N361" s="23"/>
    </row>
    <row r="362" spans="2:14" ht="30.2" hidden="1" customHeight="1">
      <c r="B362" s="366" t="str">
        <f>IF(F362="", "NO PRIORITY", _xlfn.XLOOKUP(F362, Organizations!C:C, Organizations!B:B, "NO ORG NAME"))</f>
        <v>A</v>
      </c>
      <c r="C362" s="291">
        <v>45748</v>
      </c>
      <c r="D362" s="306">
        <f t="shared" si="5"/>
        <v>45747</v>
      </c>
      <c r="E362" s="171" t="s">
        <v>4450</v>
      </c>
      <c r="F362" s="491" t="s">
        <v>17</v>
      </c>
      <c r="G362" s="156" t="s">
        <v>138</v>
      </c>
      <c r="H362" s="340" t="s">
        <v>4451</v>
      </c>
      <c r="I362" s="329"/>
      <c r="J362" s="181" t="s">
        <v>96</v>
      </c>
      <c r="K362" s="177" t="s">
        <v>4452</v>
      </c>
      <c r="M362" s="23"/>
      <c r="N362" s="23"/>
    </row>
    <row r="363" spans="2:14" ht="30.2" hidden="1" customHeight="1">
      <c r="B363" s="366" t="str">
        <f>IF(F363="", "NO PRIORITY", _xlfn.XLOOKUP(F363, Organizations!C:C, Organizations!B:B, "NO ORG NAME"))</f>
        <v>A</v>
      </c>
      <c r="C363" s="291">
        <v>45748</v>
      </c>
      <c r="D363" s="306">
        <f t="shared" si="5"/>
        <v>45747</v>
      </c>
      <c r="E363" s="171" t="s">
        <v>4450</v>
      </c>
      <c r="F363" s="491" t="s">
        <v>18</v>
      </c>
      <c r="G363" s="156" t="s">
        <v>138</v>
      </c>
      <c r="H363" s="340" t="s">
        <v>4451</v>
      </c>
      <c r="I363" s="329"/>
      <c r="J363" s="181" t="s">
        <v>96</v>
      </c>
      <c r="K363" s="177" t="s">
        <v>4452</v>
      </c>
      <c r="M363" s="23"/>
      <c r="N363" s="23"/>
    </row>
    <row r="364" spans="2:14" ht="30.2" hidden="1" customHeight="1">
      <c r="B364" s="366" t="str">
        <f>IF(F364="", "NO PRIORITY", _xlfn.XLOOKUP(F364, Organizations!C:C, Organizations!B:B, "NO ORG NAME"))</f>
        <v>A</v>
      </c>
      <c r="C364" s="291">
        <v>45748</v>
      </c>
      <c r="D364" s="306">
        <f t="shared" si="5"/>
        <v>45747</v>
      </c>
      <c r="E364" s="171" t="s">
        <v>4450</v>
      </c>
      <c r="F364" s="491" t="s">
        <v>19</v>
      </c>
      <c r="G364" s="156" t="s">
        <v>138</v>
      </c>
      <c r="H364" s="340" t="s">
        <v>4451</v>
      </c>
      <c r="I364" s="329"/>
      <c r="J364" s="181" t="s">
        <v>96</v>
      </c>
      <c r="K364" s="177" t="s">
        <v>4452</v>
      </c>
      <c r="M364" s="23"/>
      <c r="N364" s="23"/>
    </row>
    <row r="365" spans="2:14" ht="30.2" hidden="1" customHeight="1">
      <c r="B365" s="366" t="str">
        <f>IF(F365="", "NO PRIORITY", _xlfn.XLOOKUP(F365, Organizations!C:C, Organizations!B:B, "NO ORG NAME"))</f>
        <v>A</v>
      </c>
      <c r="C365" s="291">
        <v>45748</v>
      </c>
      <c r="D365" s="306">
        <f t="shared" si="5"/>
        <v>45747</v>
      </c>
      <c r="E365" s="171" t="s">
        <v>4450</v>
      </c>
      <c r="F365" s="491" t="s">
        <v>20</v>
      </c>
      <c r="G365" s="156" t="s">
        <v>138</v>
      </c>
      <c r="H365" s="340" t="s">
        <v>4451</v>
      </c>
      <c r="I365" s="329"/>
      <c r="J365" s="181" t="s">
        <v>96</v>
      </c>
      <c r="K365" s="177" t="s">
        <v>4452</v>
      </c>
      <c r="M365" s="23"/>
      <c r="N365" s="23"/>
    </row>
    <row r="366" spans="2:14" ht="30.2" hidden="1" customHeight="1">
      <c r="B366" s="366" t="str">
        <f>IF(F366="", "NO PRIORITY", _xlfn.XLOOKUP(F366, Organizations!C:C, Organizations!B:B, "NO ORG NAME"))</f>
        <v>A</v>
      </c>
      <c r="C366" s="291">
        <v>45748</v>
      </c>
      <c r="D366" s="306">
        <f t="shared" si="5"/>
        <v>45747</v>
      </c>
      <c r="E366" s="171" t="s">
        <v>4450</v>
      </c>
      <c r="F366" s="491" t="s">
        <v>21</v>
      </c>
      <c r="G366" s="156" t="s">
        <v>138</v>
      </c>
      <c r="H366" s="340" t="s">
        <v>4451</v>
      </c>
      <c r="I366" s="329"/>
      <c r="J366" s="181" t="s">
        <v>96</v>
      </c>
      <c r="K366" s="177" t="s">
        <v>4452</v>
      </c>
      <c r="M366" s="23"/>
      <c r="N366" s="23"/>
    </row>
    <row r="367" spans="2:14" ht="30.2" hidden="1" customHeight="1">
      <c r="B367" s="366" t="str">
        <f>IF(F367="", "NO PRIORITY", _xlfn.XLOOKUP(F367, Organizations!C:C, Organizations!B:B, "NO ORG NAME"))</f>
        <v>A</v>
      </c>
      <c r="C367" s="291">
        <v>45748</v>
      </c>
      <c r="D367" s="306">
        <f t="shared" si="5"/>
        <v>45747</v>
      </c>
      <c r="E367" s="171" t="s">
        <v>4450</v>
      </c>
      <c r="F367" s="491" t="s">
        <v>22</v>
      </c>
      <c r="G367" s="156" t="s">
        <v>138</v>
      </c>
      <c r="H367" s="340" t="s">
        <v>4451</v>
      </c>
      <c r="I367" s="329"/>
      <c r="J367" s="181" t="s">
        <v>96</v>
      </c>
      <c r="K367" s="177" t="s">
        <v>4452</v>
      </c>
      <c r="M367" s="23"/>
      <c r="N367" s="23"/>
    </row>
    <row r="368" spans="2:14" ht="30.2" hidden="1" customHeight="1">
      <c r="B368" s="366" t="str">
        <f>IF(F368="", "NO PRIORITY", _xlfn.XLOOKUP(F368, Organizations!C:C, Organizations!B:B, "NO ORG NAME"))</f>
        <v>A</v>
      </c>
      <c r="C368" s="291">
        <v>45748</v>
      </c>
      <c r="D368" s="306">
        <f t="shared" si="5"/>
        <v>45747</v>
      </c>
      <c r="E368" s="171" t="s">
        <v>4450</v>
      </c>
      <c r="F368" s="491" t="s">
        <v>23</v>
      </c>
      <c r="G368" s="156" t="s">
        <v>138</v>
      </c>
      <c r="H368" s="340" t="s">
        <v>4451</v>
      </c>
      <c r="I368" s="329"/>
      <c r="J368" s="181" t="s">
        <v>96</v>
      </c>
      <c r="K368" s="177" t="s">
        <v>4452</v>
      </c>
      <c r="M368" s="23"/>
      <c r="N368" s="23"/>
    </row>
    <row r="369" spans="2:14" ht="30.2" hidden="1" customHeight="1">
      <c r="B369" s="366" t="str">
        <f>IF(F369="", "NO PRIORITY", _xlfn.XLOOKUP(F369, Organizations!C:C, Organizations!B:B, "NO ORG NAME"))</f>
        <v>A</v>
      </c>
      <c r="C369" s="291">
        <v>45748</v>
      </c>
      <c r="D369" s="306">
        <f t="shared" si="5"/>
        <v>45747</v>
      </c>
      <c r="E369" s="171" t="s">
        <v>4450</v>
      </c>
      <c r="F369" s="491" t="s">
        <v>25</v>
      </c>
      <c r="G369" s="156" t="s">
        <v>138</v>
      </c>
      <c r="H369" s="340" t="s">
        <v>4451</v>
      </c>
      <c r="I369" s="329"/>
      <c r="J369" s="181" t="s">
        <v>96</v>
      </c>
      <c r="K369" s="177" t="s">
        <v>4452</v>
      </c>
      <c r="M369" s="23"/>
      <c r="N369" s="23"/>
    </row>
    <row r="370" spans="2:14" ht="30.2" hidden="1" customHeight="1">
      <c r="B370" s="366" t="str">
        <f>IF(F370="", "NO PRIORITY", _xlfn.XLOOKUP(F370, Organizations!C:C, Organizations!B:B, "NO ORG NAME"))</f>
        <v>A</v>
      </c>
      <c r="C370" s="291">
        <v>45748</v>
      </c>
      <c r="D370" s="306">
        <f t="shared" si="5"/>
        <v>45747</v>
      </c>
      <c r="E370" s="171" t="s">
        <v>4450</v>
      </c>
      <c r="F370" s="491" t="s">
        <v>27</v>
      </c>
      <c r="G370" s="156" t="s">
        <v>138</v>
      </c>
      <c r="H370" s="340" t="s">
        <v>4451</v>
      </c>
      <c r="I370" s="329"/>
      <c r="J370" s="181" t="s">
        <v>96</v>
      </c>
      <c r="K370" s="177" t="s">
        <v>4452</v>
      </c>
      <c r="M370" s="23"/>
      <c r="N370" s="23"/>
    </row>
    <row r="371" spans="2:14" ht="30.2" hidden="1" customHeight="1">
      <c r="B371" s="366" t="str">
        <f>IF(F371="", "NO PRIORITY", _xlfn.XLOOKUP(F371, Organizations!C:C, Organizations!B:B, "NO ORG NAME"))</f>
        <v>A</v>
      </c>
      <c r="C371" s="291">
        <v>45748</v>
      </c>
      <c r="D371" s="306">
        <f t="shared" si="5"/>
        <v>45747</v>
      </c>
      <c r="E371" s="171" t="s">
        <v>4450</v>
      </c>
      <c r="F371" s="491" t="s">
        <v>30</v>
      </c>
      <c r="G371" s="156" t="s">
        <v>138</v>
      </c>
      <c r="H371" s="340" t="s">
        <v>4451</v>
      </c>
      <c r="I371" s="329"/>
      <c r="J371" s="181" t="s">
        <v>96</v>
      </c>
      <c r="K371" s="177" t="s">
        <v>4452</v>
      </c>
      <c r="M371" s="23"/>
      <c r="N371" s="23"/>
    </row>
    <row r="372" spans="2:14" ht="30.2" hidden="1" customHeight="1">
      <c r="B372" s="366" t="str">
        <f>IF(F372="", "NO PRIORITY", _xlfn.XLOOKUP(F372, Organizations!C:C, Organizations!B:B, "NO ORG NAME"))</f>
        <v>A</v>
      </c>
      <c r="C372" s="291">
        <v>45748</v>
      </c>
      <c r="D372" s="306">
        <f t="shared" si="5"/>
        <v>45747</v>
      </c>
      <c r="E372" s="171" t="s">
        <v>4450</v>
      </c>
      <c r="F372" s="491" t="s">
        <v>32</v>
      </c>
      <c r="G372" s="156" t="s">
        <v>138</v>
      </c>
      <c r="H372" s="340" t="s">
        <v>4451</v>
      </c>
      <c r="I372" s="329"/>
      <c r="J372" s="181" t="s">
        <v>96</v>
      </c>
      <c r="K372" s="177" t="s">
        <v>4452</v>
      </c>
      <c r="M372" s="23"/>
      <c r="N372" s="23"/>
    </row>
    <row r="373" spans="2:14" ht="30.2" hidden="1" customHeight="1">
      <c r="B373" s="366" t="str">
        <f>IF(F373="", "NO PRIORITY", _xlfn.XLOOKUP(F373, Organizations!C:C, Organizations!B:B, "NO ORG NAME"))</f>
        <v>A</v>
      </c>
      <c r="C373" s="291">
        <v>45748</v>
      </c>
      <c r="D373" s="306">
        <f t="shared" si="5"/>
        <v>45747</v>
      </c>
      <c r="E373" s="171" t="s">
        <v>4450</v>
      </c>
      <c r="F373" s="491" t="s">
        <v>33</v>
      </c>
      <c r="G373" s="156" t="s">
        <v>138</v>
      </c>
      <c r="H373" s="340" t="s">
        <v>4451</v>
      </c>
      <c r="I373" s="329"/>
      <c r="J373" s="181" t="s">
        <v>96</v>
      </c>
      <c r="K373" s="177" t="s">
        <v>4452</v>
      </c>
      <c r="M373" s="23"/>
      <c r="N373" s="23"/>
    </row>
    <row r="374" spans="2:14" ht="30.2" hidden="1" customHeight="1">
      <c r="B374" s="366" t="str">
        <f>IF(F374="", "NO PRIORITY", _xlfn.XLOOKUP(F374, Organizations!C:C, Organizations!B:B, "NO ORG NAME"))</f>
        <v>A</v>
      </c>
      <c r="C374" s="291">
        <v>45748</v>
      </c>
      <c r="D374" s="306">
        <f t="shared" si="5"/>
        <v>45747</v>
      </c>
      <c r="E374" s="171" t="s">
        <v>4450</v>
      </c>
      <c r="F374" s="491" t="s">
        <v>34</v>
      </c>
      <c r="G374" s="156" t="s">
        <v>138</v>
      </c>
      <c r="H374" s="340" t="s">
        <v>4451</v>
      </c>
      <c r="I374" s="329"/>
      <c r="J374" s="181" t="s">
        <v>96</v>
      </c>
      <c r="K374" s="177" t="s">
        <v>4452</v>
      </c>
      <c r="M374" s="23"/>
      <c r="N374" s="23"/>
    </row>
    <row r="375" spans="2:14" ht="30.2" hidden="1" customHeight="1">
      <c r="B375" s="366" t="str">
        <f>IF(F375="", "NO PRIORITY", _xlfn.XLOOKUP(F375, Organizations!C:C, Organizations!B:B, "NO ORG NAME"))</f>
        <v>A</v>
      </c>
      <c r="C375" s="291">
        <v>45748</v>
      </c>
      <c r="D375" s="306">
        <f t="shared" si="5"/>
        <v>45747</v>
      </c>
      <c r="E375" s="171" t="s">
        <v>4450</v>
      </c>
      <c r="F375" s="491" t="s">
        <v>35</v>
      </c>
      <c r="G375" s="156" t="s">
        <v>138</v>
      </c>
      <c r="H375" s="340" t="s">
        <v>4451</v>
      </c>
      <c r="I375" s="329"/>
      <c r="J375" s="181" t="s">
        <v>96</v>
      </c>
      <c r="K375" s="177" t="s">
        <v>4452</v>
      </c>
      <c r="M375" s="23"/>
      <c r="N375" s="23"/>
    </row>
    <row r="376" spans="2:14" ht="30.2" hidden="1" customHeight="1">
      <c r="B376" s="366" t="str">
        <f>IF(F376="", "NO PRIORITY", _xlfn.XLOOKUP(F376, Organizations!C:C, Organizations!B:B, "NO ORG NAME"))</f>
        <v>A</v>
      </c>
      <c r="C376" s="291">
        <v>45748</v>
      </c>
      <c r="D376" s="306">
        <f t="shared" si="5"/>
        <v>45747</v>
      </c>
      <c r="E376" s="171" t="s">
        <v>4450</v>
      </c>
      <c r="F376" s="491" t="s">
        <v>36</v>
      </c>
      <c r="G376" s="156" t="s">
        <v>138</v>
      </c>
      <c r="H376" s="340" t="s">
        <v>4451</v>
      </c>
      <c r="I376" s="329"/>
      <c r="J376" s="181" t="s">
        <v>96</v>
      </c>
      <c r="K376" s="177" t="s">
        <v>4452</v>
      </c>
      <c r="M376" s="23"/>
      <c r="N376" s="23"/>
    </row>
    <row r="377" spans="2:14" ht="30.2" hidden="1" customHeight="1">
      <c r="B377" s="366" t="str">
        <f>IF(F377="", "NO PRIORITY", _xlfn.XLOOKUP(F377, Organizations!C:C, Organizations!B:B, "NO ORG NAME"))</f>
        <v>A</v>
      </c>
      <c r="C377" s="291">
        <v>45748</v>
      </c>
      <c r="D377" s="306">
        <f t="shared" si="5"/>
        <v>45747</v>
      </c>
      <c r="E377" s="171" t="s">
        <v>4450</v>
      </c>
      <c r="F377" s="491" t="s">
        <v>37</v>
      </c>
      <c r="G377" s="156" t="s">
        <v>138</v>
      </c>
      <c r="H377" s="340" t="s">
        <v>4451</v>
      </c>
      <c r="I377" s="329"/>
      <c r="J377" s="181" t="s">
        <v>96</v>
      </c>
      <c r="K377" s="177" t="s">
        <v>4452</v>
      </c>
      <c r="M377" s="23"/>
      <c r="N377" s="23"/>
    </row>
    <row r="378" spans="2:14" ht="30.2" hidden="1" customHeight="1">
      <c r="B378" s="366" t="str">
        <f>IF(F378="", "NO PRIORITY", _xlfn.XLOOKUP(F378, Organizations!C:C, Organizations!B:B, "NO ORG NAME"))</f>
        <v>A</v>
      </c>
      <c r="C378" s="291">
        <v>45748</v>
      </c>
      <c r="D378" s="306">
        <f t="shared" si="5"/>
        <v>45747</v>
      </c>
      <c r="E378" s="171" t="s">
        <v>4450</v>
      </c>
      <c r="F378" s="491" t="s">
        <v>38</v>
      </c>
      <c r="G378" s="156" t="s">
        <v>138</v>
      </c>
      <c r="H378" s="340" t="s">
        <v>4451</v>
      </c>
      <c r="I378" s="329"/>
      <c r="J378" s="181" t="s">
        <v>96</v>
      </c>
      <c r="K378" s="177" t="s">
        <v>4452</v>
      </c>
      <c r="M378" s="23"/>
      <c r="N378" s="23"/>
    </row>
    <row r="379" spans="2:14" ht="30.2" hidden="1" customHeight="1">
      <c r="B379" s="366" t="str">
        <f>IF(F379="", "NO PRIORITY", _xlfn.XLOOKUP(F379, Organizations!C:C, Organizations!B:B, "NO ORG NAME"))</f>
        <v>A</v>
      </c>
      <c r="C379" s="291">
        <v>45748</v>
      </c>
      <c r="D379" s="306">
        <f t="shared" si="5"/>
        <v>45747</v>
      </c>
      <c r="E379" s="171" t="s">
        <v>4450</v>
      </c>
      <c r="F379" s="491" t="s">
        <v>39</v>
      </c>
      <c r="G379" s="156" t="s">
        <v>138</v>
      </c>
      <c r="H379" s="340" t="s">
        <v>4451</v>
      </c>
      <c r="I379" s="329"/>
      <c r="J379" s="181" t="s">
        <v>96</v>
      </c>
      <c r="K379" s="177" t="s">
        <v>4452</v>
      </c>
      <c r="M379" s="23"/>
      <c r="N379" s="23"/>
    </row>
    <row r="380" spans="2:14" ht="30.2" hidden="1" customHeight="1">
      <c r="B380" s="366" t="str">
        <f>IF(F380="", "NO PRIORITY", _xlfn.XLOOKUP(F380, Organizations!C:C, Organizations!B:B, "NO ORG NAME"))</f>
        <v>A</v>
      </c>
      <c r="C380" s="291">
        <v>45748</v>
      </c>
      <c r="D380" s="306">
        <f t="shared" si="5"/>
        <v>45747</v>
      </c>
      <c r="E380" s="171" t="s">
        <v>4450</v>
      </c>
      <c r="F380" s="491" t="s">
        <v>40</v>
      </c>
      <c r="G380" s="156" t="s">
        <v>138</v>
      </c>
      <c r="H380" s="340" t="s">
        <v>4451</v>
      </c>
      <c r="I380" s="329"/>
      <c r="J380" s="181" t="s">
        <v>96</v>
      </c>
      <c r="K380" s="177" t="s">
        <v>4452</v>
      </c>
      <c r="M380" s="23"/>
      <c r="N380" s="23"/>
    </row>
    <row r="381" spans="2:14" ht="30.2" hidden="1" customHeight="1">
      <c r="B381" s="366" t="str">
        <f>IF(F381="", "NO PRIORITY", _xlfn.XLOOKUP(F381, Organizations!C:C, Organizations!B:B, "NO ORG NAME"))</f>
        <v>A</v>
      </c>
      <c r="C381" s="291">
        <v>45748</v>
      </c>
      <c r="D381" s="306">
        <f t="shared" si="5"/>
        <v>45747</v>
      </c>
      <c r="E381" s="171" t="s">
        <v>4450</v>
      </c>
      <c r="F381" s="491" t="s">
        <v>41</v>
      </c>
      <c r="G381" s="156" t="s">
        <v>138</v>
      </c>
      <c r="H381" s="340" t="s">
        <v>4451</v>
      </c>
      <c r="I381" s="329"/>
      <c r="J381" s="181" t="s">
        <v>96</v>
      </c>
      <c r="K381" s="177" t="s">
        <v>4452</v>
      </c>
      <c r="M381" s="23"/>
      <c r="N381" s="23"/>
    </row>
    <row r="382" spans="2:14" ht="30.2" hidden="1" customHeight="1">
      <c r="B382" s="366" t="str">
        <f>IF(F382="", "NO PRIORITY", _xlfn.XLOOKUP(F382, Organizations!C:C, Organizations!B:B, "NO ORG NAME"))</f>
        <v>A</v>
      </c>
      <c r="C382" s="291">
        <v>45748</v>
      </c>
      <c r="D382" s="306">
        <f t="shared" si="5"/>
        <v>45747</v>
      </c>
      <c r="E382" s="171" t="s">
        <v>4450</v>
      </c>
      <c r="F382" s="491" t="s">
        <v>42</v>
      </c>
      <c r="G382" s="156" t="s">
        <v>138</v>
      </c>
      <c r="H382" s="340" t="s">
        <v>4451</v>
      </c>
      <c r="I382" s="329"/>
      <c r="J382" s="181" t="s">
        <v>96</v>
      </c>
      <c r="K382" s="177" t="s">
        <v>4452</v>
      </c>
      <c r="M382" s="23"/>
      <c r="N382" s="23"/>
    </row>
    <row r="383" spans="2:14" ht="30.2" hidden="1" customHeight="1">
      <c r="B383" s="366" t="str">
        <f>IF(F383="", "NO PRIORITY", _xlfn.XLOOKUP(F383, Organizations!C:C, Organizations!B:B, "NO ORG NAME"))</f>
        <v>A</v>
      </c>
      <c r="C383" s="291">
        <v>45748</v>
      </c>
      <c r="D383" s="306">
        <f t="shared" si="5"/>
        <v>45747</v>
      </c>
      <c r="E383" s="171" t="s">
        <v>4450</v>
      </c>
      <c r="F383" s="491" t="s">
        <v>43</v>
      </c>
      <c r="G383" s="156" t="s">
        <v>138</v>
      </c>
      <c r="H383" s="340" t="s">
        <v>4451</v>
      </c>
      <c r="I383" s="329"/>
      <c r="J383" s="181" t="s">
        <v>96</v>
      </c>
      <c r="K383" s="177" t="s">
        <v>4452</v>
      </c>
      <c r="M383" s="23"/>
      <c r="N383" s="23"/>
    </row>
    <row r="384" spans="2:14" ht="30.2" hidden="1" customHeight="1">
      <c r="B384" s="366" t="str">
        <f>IF(F384="", "NO PRIORITY", _xlfn.XLOOKUP(F384, Organizations!C:C, Organizations!B:B, "NO ORG NAME"))</f>
        <v>A</v>
      </c>
      <c r="C384" s="291">
        <v>45748</v>
      </c>
      <c r="D384" s="306">
        <f t="shared" si="5"/>
        <v>45747</v>
      </c>
      <c r="E384" s="171" t="s">
        <v>4450</v>
      </c>
      <c r="F384" s="491" t="s">
        <v>44</v>
      </c>
      <c r="G384" s="156" t="s">
        <v>138</v>
      </c>
      <c r="H384" s="340" t="s">
        <v>4451</v>
      </c>
      <c r="I384" s="329"/>
      <c r="J384" s="181" t="s">
        <v>96</v>
      </c>
      <c r="K384" s="177" t="s">
        <v>4452</v>
      </c>
      <c r="M384" s="23"/>
      <c r="N384" s="23"/>
    </row>
    <row r="385" spans="2:14" ht="30.2" hidden="1" customHeight="1">
      <c r="B385" s="366" t="str">
        <f>IF(F385="", "NO PRIORITY", _xlfn.XLOOKUP(F385, Organizations!C:C, Organizations!B:B, "NO ORG NAME"))</f>
        <v>A</v>
      </c>
      <c r="C385" s="291">
        <v>45748</v>
      </c>
      <c r="D385" s="306">
        <f t="shared" si="5"/>
        <v>45747</v>
      </c>
      <c r="E385" s="171" t="s">
        <v>4450</v>
      </c>
      <c r="F385" s="491" t="s">
        <v>45</v>
      </c>
      <c r="G385" s="156" t="s">
        <v>138</v>
      </c>
      <c r="H385" s="340" t="s">
        <v>4451</v>
      </c>
      <c r="I385" s="329"/>
      <c r="J385" s="181" t="s">
        <v>96</v>
      </c>
      <c r="K385" s="177" t="s">
        <v>4452</v>
      </c>
      <c r="M385" s="23"/>
      <c r="N385" s="23"/>
    </row>
    <row r="386" spans="2:14" ht="30.2" hidden="1" customHeight="1">
      <c r="B386" s="366" t="str">
        <f>IF(F386="", "NO PRIORITY", _xlfn.XLOOKUP(F386, Organizations!C:C, Organizations!B:B, "NO ORG NAME"))</f>
        <v>A</v>
      </c>
      <c r="C386" s="291">
        <v>45748</v>
      </c>
      <c r="D386" s="306">
        <f t="shared" si="5"/>
        <v>45747</v>
      </c>
      <c r="E386" s="171" t="s">
        <v>4450</v>
      </c>
      <c r="F386" s="491" t="s">
        <v>46</v>
      </c>
      <c r="G386" s="156" t="s">
        <v>138</v>
      </c>
      <c r="H386" s="340" t="s">
        <v>4451</v>
      </c>
      <c r="I386" s="329"/>
      <c r="J386" s="181" t="s">
        <v>96</v>
      </c>
      <c r="K386" s="177" t="s">
        <v>4452</v>
      </c>
      <c r="M386" s="23"/>
      <c r="N386" s="23"/>
    </row>
    <row r="387" spans="2:14" ht="30.2" hidden="1" customHeight="1">
      <c r="B387" s="366" t="str">
        <f>IF(F387="", "NO PRIORITY", _xlfn.XLOOKUP(F387, Organizations!C:C, Organizations!B:B, "NO ORG NAME"))</f>
        <v>A</v>
      </c>
      <c r="C387" s="291">
        <v>45748</v>
      </c>
      <c r="D387" s="306">
        <f t="shared" si="5"/>
        <v>45747</v>
      </c>
      <c r="E387" s="171" t="s">
        <v>4450</v>
      </c>
      <c r="F387" s="491" t="s">
        <v>47</v>
      </c>
      <c r="G387" s="156" t="s">
        <v>138</v>
      </c>
      <c r="H387" s="340" t="s">
        <v>4451</v>
      </c>
      <c r="I387" s="329"/>
      <c r="J387" s="181" t="s">
        <v>96</v>
      </c>
      <c r="K387" s="177" t="s">
        <v>4452</v>
      </c>
      <c r="M387" s="23"/>
      <c r="N387" s="23"/>
    </row>
    <row r="388" spans="2:14" ht="30.2" hidden="1" customHeight="1">
      <c r="B388" s="366" t="str">
        <f>IF(F388="", "NO PRIORITY", _xlfn.XLOOKUP(F388, Organizations!C:C, Organizations!B:B, "NO ORG NAME"))</f>
        <v>A</v>
      </c>
      <c r="C388" s="291">
        <v>45748</v>
      </c>
      <c r="D388" s="306">
        <f t="shared" si="5"/>
        <v>45747</v>
      </c>
      <c r="E388" s="171" t="s">
        <v>4450</v>
      </c>
      <c r="F388" s="491" t="s">
        <v>48</v>
      </c>
      <c r="G388" s="156" t="s">
        <v>138</v>
      </c>
      <c r="H388" s="340" t="s">
        <v>4451</v>
      </c>
      <c r="I388" s="329"/>
      <c r="J388" s="181" t="s">
        <v>96</v>
      </c>
      <c r="K388" s="177" t="s">
        <v>4452</v>
      </c>
      <c r="M388" s="23"/>
      <c r="N388" s="23"/>
    </row>
    <row r="389" spans="2:14" ht="30.2" hidden="1" customHeight="1">
      <c r="B389" s="366" t="str">
        <f>IF(F389="", "NO PRIORITY", _xlfn.XLOOKUP(F389, Organizations!C:C, Organizations!B:B, "NO ORG NAME"))</f>
        <v>A</v>
      </c>
      <c r="C389" s="291">
        <v>45748</v>
      </c>
      <c r="D389" s="306">
        <f t="shared" ref="D389:D452" si="6">IF(ISBLANK(C389),"",C389-WEEKDAY(C389)+2)</f>
        <v>45747</v>
      </c>
      <c r="E389" s="171" t="s">
        <v>4450</v>
      </c>
      <c r="F389" s="491" t="s">
        <v>50</v>
      </c>
      <c r="G389" s="156" t="s">
        <v>138</v>
      </c>
      <c r="H389" s="340" t="s">
        <v>4451</v>
      </c>
      <c r="I389" s="329"/>
      <c r="J389" s="181" t="s">
        <v>96</v>
      </c>
      <c r="K389" s="177" t="s">
        <v>4452</v>
      </c>
      <c r="M389" s="23"/>
      <c r="N389" s="23"/>
    </row>
    <row r="390" spans="2:14" ht="30.2" hidden="1" customHeight="1">
      <c r="B390" s="366" t="str">
        <f>IF(F390="", "NO PRIORITY", _xlfn.XLOOKUP(F390, Organizations!C:C, Organizations!B:B, "NO ORG NAME"))</f>
        <v>A</v>
      </c>
      <c r="C390" s="291">
        <v>45748</v>
      </c>
      <c r="D390" s="306">
        <f t="shared" si="6"/>
        <v>45747</v>
      </c>
      <c r="E390" s="171" t="s">
        <v>4450</v>
      </c>
      <c r="F390" s="491" t="s">
        <v>51</v>
      </c>
      <c r="G390" s="156" t="s">
        <v>138</v>
      </c>
      <c r="H390" s="340" t="s">
        <v>4451</v>
      </c>
      <c r="I390" s="329"/>
      <c r="J390" s="181" t="s">
        <v>96</v>
      </c>
      <c r="K390" s="177" t="s">
        <v>4452</v>
      </c>
      <c r="M390" s="23"/>
      <c r="N390" s="23"/>
    </row>
    <row r="391" spans="2:14" ht="30.2" hidden="1" customHeight="1">
      <c r="B391" s="366" t="str">
        <f>IF(F391="", "NO PRIORITY", _xlfn.XLOOKUP(F391, Organizations!C:C, Organizations!B:B, "NO ORG NAME"))</f>
        <v>A</v>
      </c>
      <c r="C391" s="291">
        <v>45748</v>
      </c>
      <c r="D391" s="306">
        <f t="shared" si="6"/>
        <v>45747</v>
      </c>
      <c r="E391" s="171" t="s">
        <v>4450</v>
      </c>
      <c r="F391" s="491" t="s">
        <v>52</v>
      </c>
      <c r="G391" s="156" t="s">
        <v>138</v>
      </c>
      <c r="H391" s="340" t="s">
        <v>4451</v>
      </c>
      <c r="I391" s="329"/>
      <c r="J391" s="181" t="s">
        <v>96</v>
      </c>
      <c r="K391" s="177" t="s">
        <v>4452</v>
      </c>
      <c r="M391" s="23"/>
      <c r="N391" s="23"/>
    </row>
    <row r="392" spans="2:14" ht="30.2" hidden="1" customHeight="1">
      <c r="B392" s="366" t="str">
        <f>IF(F392="", "NO PRIORITY", _xlfn.XLOOKUP(F392, Organizations!C:C, Organizations!B:B, "NO ORG NAME"))</f>
        <v>A</v>
      </c>
      <c r="C392" s="291">
        <v>45748</v>
      </c>
      <c r="D392" s="306">
        <f t="shared" si="6"/>
        <v>45747</v>
      </c>
      <c r="E392" s="171" t="s">
        <v>4450</v>
      </c>
      <c r="F392" s="491" t="s">
        <v>53</v>
      </c>
      <c r="G392" s="156" t="s">
        <v>138</v>
      </c>
      <c r="H392" s="340" t="s">
        <v>4451</v>
      </c>
      <c r="I392" s="329"/>
      <c r="J392" s="181" t="s">
        <v>96</v>
      </c>
      <c r="K392" s="177" t="s">
        <v>4452</v>
      </c>
      <c r="M392" s="23"/>
      <c r="N392" s="23"/>
    </row>
    <row r="393" spans="2:14" ht="30.2" hidden="1" customHeight="1">
      <c r="B393" s="366" t="str">
        <f>IF(F393="", "NO PRIORITY", _xlfn.XLOOKUP(F393, Organizations!C:C, Organizations!B:B, "NO ORG NAME"))</f>
        <v>A</v>
      </c>
      <c r="C393" s="291">
        <v>45748</v>
      </c>
      <c r="D393" s="306">
        <f t="shared" si="6"/>
        <v>45747</v>
      </c>
      <c r="E393" s="171" t="s">
        <v>4450</v>
      </c>
      <c r="F393" s="491" t="s">
        <v>54</v>
      </c>
      <c r="G393" s="156" t="s">
        <v>138</v>
      </c>
      <c r="H393" s="340" t="s">
        <v>4451</v>
      </c>
      <c r="I393" s="329"/>
      <c r="J393" s="181" t="s">
        <v>96</v>
      </c>
      <c r="K393" s="177" t="s">
        <v>4452</v>
      </c>
      <c r="M393" s="23"/>
      <c r="N393" s="23"/>
    </row>
    <row r="394" spans="2:14" ht="30.2" hidden="1" customHeight="1">
      <c r="B394" s="366" t="str">
        <f>IF(F394="", "NO PRIORITY", _xlfn.XLOOKUP(F394, Organizations!C:C, Organizations!B:B, "NO ORG NAME"))</f>
        <v>A</v>
      </c>
      <c r="C394" s="291">
        <v>45748</v>
      </c>
      <c r="D394" s="306">
        <f t="shared" si="6"/>
        <v>45747</v>
      </c>
      <c r="E394" s="171" t="s">
        <v>4450</v>
      </c>
      <c r="F394" s="491" t="s">
        <v>55</v>
      </c>
      <c r="G394" s="156" t="s">
        <v>138</v>
      </c>
      <c r="H394" s="340" t="s">
        <v>4451</v>
      </c>
      <c r="I394" s="329"/>
      <c r="J394" s="181" t="s">
        <v>96</v>
      </c>
      <c r="K394" s="177" t="s">
        <v>4452</v>
      </c>
      <c r="M394" s="23"/>
      <c r="N394" s="23"/>
    </row>
    <row r="395" spans="2:14" ht="30.2" hidden="1" customHeight="1">
      <c r="B395" s="366" t="str">
        <f>IF(F395="", "NO PRIORITY", _xlfn.XLOOKUP(F395, Organizations!C:C, Organizations!B:B, "NO ORG NAME"))</f>
        <v>A</v>
      </c>
      <c r="C395" s="291">
        <v>45748</v>
      </c>
      <c r="D395" s="306">
        <f t="shared" si="6"/>
        <v>45747</v>
      </c>
      <c r="E395" s="171" t="s">
        <v>4450</v>
      </c>
      <c r="F395" s="491" t="s">
        <v>56</v>
      </c>
      <c r="G395" s="156" t="s">
        <v>138</v>
      </c>
      <c r="H395" s="340" t="s">
        <v>4451</v>
      </c>
      <c r="I395" s="329"/>
      <c r="J395" s="181" t="s">
        <v>96</v>
      </c>
      <c r="K395" s="177" t="s">
        <v>4452</v>
      </c>
      <c r="M395" s="23"/>
      <c r="N395" s="23"/>
    </row>
    <row r="396" spans="2:14" ht="30.2" hidden="1" customHeight="1">
      <c r="B396" s="366" t="str">
        <f>IF(F396="", "NO PRIORITY", _xlfn.XLOOKUP(F396, Organizations!C:C, Organizations!B:B, "NO ORG NAME"))</f>
        <v>A</v>
      </c>
      <c r="C396" s="291">
        <v>45748</v>
      </c>
      <c r="D396" s="306">
        <f t="shared" si="6"/>
        <v>45747</v>
      </c>
      <c r="E396" s="171" t="s">
        <v>4450</v>
      </c>
      <c r="F396" s="491" t="s">
        <v>58</v>
      </c>
      <c r="G396" s="156" t="s">
        <v>138</v>
      </c>
      <c r="H396" s="340" t="s">
        <v>4451</v>
      </c>
      <c r="I396" s="329"/>
      <c r="J396" s="181" t="s">
        <v>96</v>
      </c>
      <c r="K396" s="177" t="s">
        <v>4452</v>
      </c>
      <c r="M396" s="23"/>
      <c r="N396" s="23"/>
    </row>
    <row r="397" spans="2:14" ht="30.2" hidden="1" customHeight="1">
      <c r="B397" s="366" t="str">
        <f>IF(F397="", "NO PRIORITY", _xlfn.XLOOKUP(F397, Organizations!C:C, Organizations!B:B, "NO ORG NAME"))</f>
        <v>A</v>
      </c>
      <c r="C397" s="291">
        <v>45748</v>
      </c>
      <c r="D397" s="306">
        <f t="shared" si="6"/>
        <v>45747</v>
      </c>
      <c r="E397" s="171" t="s">
        <v>4450</v>
      </c>
      <c r="F397" s="491" t="s">
        <v>60</v>
      </c>
      <c r="G397" s="156" t="s">
        <v>138</v>
      </c>
      <c r="H397" s="340" t="s">
        <v>4451</v>
      </c>
      <c r="I397" s="329"/>
      <c r="J397" s="181" t="s">
        <v>96</v>
      </c>
      <c r="K397" s="177" t="s">
        <v>4452</v>
      </c>
      <c r="M397" s="23"/>
      <c r="N397" s="23"/>
    </row>
    <row r="398" spans="2:14" ht="30.2" hidden="1" customHeight="1">
      <c r="B398" s="366" t="str">
        <f>IF(F398="", "NO PRIORITY", _xlfn.XLOOKUP(F398, Organizations!C:C, Organizations!B:B, "NO ORG NAME"))</f>
        <v>A</v>
      </c>
      <c r="C398" s="291">
        <v>45748</v>
      </c>
      <c r="D398" s="306">
        <f t="shared" si="6"/>
        <v>45747</v>
      </c>
      <c r="E398" s="171" t="s">
        <v>4450</v>
      </c>
      <c r="F398" s="491" t="s">
        <v>61</v>
      </c>
      <c r="G398" s="156" t="s">
        <v>138</v>
      </c>
      <c r="H398" s="340" t="s">
        <v>4451</v>
      </c>
      <c r="I398" s="329"/>
      <c r="J398" s="181" t="s">
        <v>96</v>
      </c>
      <c r="K398" s="177" t="s">
        <v>4452</v>
      </c>
      <c r="M398" s="23"/>
      <c r="N398" s="23"/>
    </row>
    <row r="399" spans="2:14" ht="30.2" hidden="1" customHeight="1">
      <c r="B399" s="366" t="str">
        <f>IF(F399="", "NO PRIORITY", _xlfn.XLOOKUP(F399, Organizations!C:C, Organizations!B:B, "NO ORG NAME"))</f>
        <v>A</v>
      </c>
      <c r="C399" s="291">
        <v>45748</v>
      </c>
      <c r="D399" s="306">
        <f t="shared" si="6"/>
        <v>45747</v>
      </c>
      <c r="E399" s="171" t="s">
        <v>4450</v>
      </c>
      <c r="F399" s="491" t="s">
        <v>62</v>
      </c>
      <c r="G399" s="156" t="s">
        <v>138</v>
      </c>
      <c r="H399" s="340" t="s">
        <v>4451</v>
      </c>
      <c r="I399" s="329"/>
      <c r="J399" s="181" t="s">
        <v>96</v>
      </c>
      <c r="K399" s="177" t="s">
        <v>4452</v>
      </c>
      <c r="M399" s="23"/>
      <c r="N399" s="23"/>
    </row>
    <row r="400" spans="2:14" ht="30.2" hidden="1" customHeight="1">
      <c r="B400" s="366" t="str">
        <f>IF(F400="", "NO PRIORITY", _xlfn.XLOOKUP(F400, Organizations!C:C, Organizations!B:B, "NO ORG NAME"))</f>
        <v>A</v>
      </c>
      <c r="C400" s="291">
        <v>45748</v>
      </c>
      <c r="D400" s="306">
        <f t="shared" si="6"/>
        <v>45747</v>
      </c>
      <c r="E400" s="171" t="s">
        <v>4450</v>
      </c>
      <c r="F400" s="491" t="s">
        <v>63</v>
      </c>
      <c r="G400" s="156" t="s">
        <v>138</v>
      </c>
      <c r="H400" s="340" t="s">
        <v>4451</v>
      </c>
      <c r="I400" s="329"/>
      <c r="J400" s="181" t="s">
        <v>96</v>
      </c>
      <c r="K400" s="177" t="s">
        <v>4452</v>
      </c>
      <c r="M400" s="23"/>
      <c r="N400" s="23"/>
    </row>
    <row r="401" spans="2:14" ht="30.2" hidden="1" customHeight="1">
      <c r="B401" s="366" t="str">
        <f>IF(F401="", "NO PRIORITY", _xlfn.XLOOKUP(F401, Organizations!C:C, Organizations!B:B, "NO ORG NAME"))</f>
        <v>A</v>
      </c>
      <c r="C401" s="291">
        <v>45748</v>
      </c>
      <c r="D401" s="306">
        <f t="shared" si="6"/>
        <v>45747</v>
      </c>
      <c r="E401" s="171" t="s">
        <v>4450</v>
      </c>
      <c r="F401" s="491" t="s">
        <v>64</v>
      </c>
      <c r="G401" s="156" t="s">
        <v>138</v>
      </c>
      <c r="H401" s="340" t="s">
        <v>4451</v>
      </c>
      <c r="I401" s="329"/>
      <c r="J401" s="181" t="s">
        <v>96</v>
      </c>
      <c r="K401" s="177" t="s">
        <v>4452</v>
      </c>
      <c r="M401" s="23"/>
      <c r="N401" s="23"/>
    </row>
    <row r="402" spans="2:14" ht="30.2" hidden="1" customHeight="1">
      <c r="B402" s="370" t="str">
        <f>IF(F402="", "NO PRIORITY", _xlfn.XLOOKUP(F402, Organizations!C:C, Organizations!B:B, "NO ORG NAME"))</f>
        <v>A</v>
      </c>
      <c r="C402" s="291">
        <v>45748</v>
      </c>
      <c r="D402" s="306">
        <f t="shared" si="6"/>
        <v>45747</v>
      </c>
      <c r="E402" s="171" t="s">
        <v>4450</v>
      </c>
      <c r="F402" s="491" t="s">
        <v>65</v>
      </c>
      <c r="G402" s="156" t="s">
        <v>138</v>
      </c>
      <c r="H402" s="340" t="s">
        <v>4451</v>
      </c>
      <c r="I402" s="172"/>
      <c r="J402" s="181" t="s">
        <v>96</v>
      </c>
      <c r="K402" s="177" t="s">
        <v>4452</v>
      </c>
      <c r="M402" s="23"/>
      <c r="N402" s="23"/>
    </row>
    <row r="403" spans="2:14" ht="30.2" hidden="1" customHeight="1">
      <c r="B403" s="366" t="str">
        <f>IF(F403="", "NO PRIORITY", _xlfn.XLOOKUP(F403, Organizations!C:C, Organizations!B:B, "NO ORG NAME"))</f>
        <v>A</v>
      </c>
      <c r="C403" s="291">
        <v>45748</v>
      </c>
      <c r="D403" s="306">
        <f t="shared" si="6"/>
        <v>45747</v>
      </c>
      <c r="E403" s="171" t="s">
        <v>4450</v>
      </c>
      <c r="F403" s="491" t="s">
        <v>66</v>
      </c>
      <c r="G403" s="156" t="s">
        <v>138</v>
      </c>
      <c r="H403" s="340" t="s">
        <v>4451</v>
      </c>
      <c r="I403" s="329"/>
      <c r="J403" s="181" t="s">
        <v>96</v>
      </c>
      <c r="K403" s="177" t="s">
        <v>4452</v>
      </c>
      <c r="M403" s="23"/>
      <c r="N403" s="23"/>
    </row>
    <row r="404" spans="2:14" ht="30.2" hidden="1" customHeight="1">
      <c r="B404" s="366" t="str">
        <f>IF(F404="", "NO PRIORITY", _xlfn.XLOOKUP(F404, Organizations!C:C, Organizations!B:B, "NO ORG NAME"))</f>
        <v>A</v>
      </c>
      <c r="C404" s="291">
        <v>45748</v>
      </c>
      <c r="D404" s="306">
        <f t="shared" si="6"/>
        <v>45747</v>
      </c>
      <c r="E404" s="171" t="s">
        <v>4450</v>
      </c>
      <c r="F404" s="491" t="s">
        <v>67</v>
      </c>
      <c r="G404" s="156" t="s">
        <v>138</v>
      </c>
      <c r="H404" s="340" t="s">
        <v>4451</v>
      </c>
      <c r="I404" s="329"/>
      <c r="J404" s="181" t="s">
        <v>96</v>
      </c>
      <c r="K404" s="177" t="s">
        <v>4452</v>
      </c>
      <c r="M404" s="23"/>
      <c r="N404" s="23"/>
    </row>
    <row r="405" spans="2:14" ht="30.2" hidden="1" customHeight="1">
      <c r="B405" s="366" t="str">
        <f>IF(F405="", "NO PRIORITY", _xlfn.XLOOKUP(F405, Organizations!C:C, Organizations!B:B, "NO ORG NAME"))</f>
        <v>A</v>
      </c>
      <c r="C405" s="291">
        <v>45748</v>
      </c>
      <c r="D405" s="306">
        <f t="shared" si="6"/>
        <v>45747</v>
      </c>
      <c r="E405" s="171" t="s">
        <v>4450</v>
      </c>
      <c r="F405" s="491" t="s">
        <v>68</v>
      </c>
      <c r="G405" s="156" t="s">
        <v>138</v>
      </c>
      <c r="H405" s="340" t="s">
        <v>4451</v>
      </c>
      <c r="I405" s="329"/>
      <c r="J405" s="181" t="s">
        <v>96</v>
      </c>
      <c r="K405" s="177" t="s">
        <v>4452</v>
      </c>
      <c r="M405" s="23"/>
      <c r="N405" s="23"/>
    </row>
    <row r="406" spans="2:14" ht="30.2" hidden="1" customHeight="1">
      <c r="B406" s="366" t="str">
        <f>IF(F406="", "NO PRIORITY", _xlfn.XLOOKUP(F406, Organizations!C:C, Organizations!B:B, "NO ORG NAME"))</f>
        <v>A</v>
      </c>
      <c r="C406" s="291">
        <v>45748</v>
      </c>
      <c r="D406" s="306">
        <f t="shared" si="6"/>
        <v>45747</v>
      </c>
      <c r="E406" s="171" t="s">
        <v>4450</v>
      </c>
      <c r="F406" s="491" t="s">
        <v>69</v>
      </c>
      <c r="G406" s="156" t="s">
        <v>138</v>
      </c>
      <c r="H406" s="340" t="s">
        <v>4451</v>
      </c>
      <c r="I406" s="329"/>
      <c r="J406" s="181" t="s">
        <v>96</v>
      </c>
      <c r="K406" s="177" t="s">
        <v>4452</v>
      </c>
      <c r="M406" s="23"/>
      <c r="N406" s="23"/>
    </row>
    <row r="407" spans="2:14" ht="30.2" hidden="1" customHeight="1">
      <c r="B407" s="366" t="str">
        <f>IF(F407="", "NO PRIORITY", _xlfn.XLOOKUP(F407, Organizations!C:C, Organizations!B:B, "NO ORG NAME"))</f>
        <v>A</v>
      </c>
      <c r="C407" s="291">
        <v>45748</v>
      </c>
      <c r="D407" s="306">
        <f t="shared" si="6"/>
        <v>45747</v>
      </c>
      <c r="E407" s="171" t="s">
        <v>4450</v>
      </c>
      <c r="F407" s="491" t="s">
        <v>70</v>
      </c>
      <c r="G407" s="156" t="s">
        <v>138</v>
      </c>
      <c r="H407" s="340" t="s">
        <v>4451</v>
      </c>
      <c r="I407" s="329"/>
      <c r="J407" s="181" t="s">
        <v>96</v>
      </c>
      <c r="K407" s="177" t="s">
        <v>4452</v>
      </c>
      <c r="M407" s="23"/>
      <c r="N407" s="23"/>
    </row>
    <row r="408" spans="2:14" ht="30.2" hidden="1" customHeight="1">
      <c r="B408" s="366" t="str">
        <f>IF(F408="", "NO PRIORITY", _xlfn.XLOOKUP(F408, Organizations!C:C, Organizations!B:B, "NO ORG NAME"))</f>
        <v>A</v>
      </c>
      <c r="C408" s="291">
        <v>45748</v>
      </c>
      <c r="D408" s="306">
        <f t="shared" si="6"/>
        <v>45747</v>
      </c>
      <c r="E408" s="171" t="s">
        <v>4450</v>
      </c>
      <c r="F408" s="491" t="s">
        <v>71</v>
      </c>
      <c r="G408" s="156" t="s">
        <v>138</v>
      </c>
      <c r="H408" s="340" t="s">
        <v>4451</v>
      </c>
      <c r="I408" s="329"/>
      <c r="J408" s="181" t="s">
        <v>96</v>
      </c>
      <c r="K408" s="177" t="s">
        <v>4452</v>
      </c>
      <c r="M408" s="23"/>
      <c r="N408" s="23"/>
    </row>
    <row r="409" spans="2:14" ht="30.2" hidden="1" customHeight="1">
      <c r="B409" s="366" t="str">
        <f>IF(F409="", "NO PRIORITY", _xlfn.XLOOKUP(F409, Organizations!C:C, Organizations!B:B, "NO ORG NAME"))</f>
        <v>A</v>
      </c>
      <c r="C409" s="291">
        <v>45748</v>
      </c>
      <c r="D409" s="306">
        <f t="shared" si="6"/>
        <v>45747</v>
      </c>
      <c r="E409" s="171" t="s">
        <v>4450</v>
      </c>
      <c r="F409" s="491" t="s">
        <v>73</v>
      </c>
      <c r="G409" s="156" t="s">
        <v>138</v>
      </c>
      <c r="H409" s="340" t="s">
        <v>4451</v>
      </c>
      <c r="I409" s="329"/>
      <c r="J409" s="181" t="s">
        <v>96</v>
      </c>
      <c r="K409" s="177" t="s">
        <v>4452</v>
      </c>
      <c r="M409" s="23"/>
      <c r="N409" s="23"/>
    </row>
    <row r="410" spans="2:14" ht="30.2" hidden="1" customHeight="1">
      <c r="B410" s="366" t="str">
        <f>IF(F410="", "NO PRIORITY", _xlfn.XLOOKUP(F410, Organizations!C:C, Organizations!B:B, "NO ORG NAME"))</f>
        <v>A</v>
      </c>
      <c r="C410" s="291">
        <v>45748</v>
      </c>
      <c r="D410" s="306">
        <f t="shared" si="6"/>
        <v>45747</v>
      </c>
      <c r="E410" s="171" t="s">
        <v>4450</v>
      </c>
      <c r="F410" s="491" t="s">
        <v>74</v>
      </c>
      <c r="G410" s="156" t="s">
        <v>138</v>
      </c>
      <c r="H410" s="340" t="s">
        <v>4451</v>
      </c>
      <c r="I410" s="329"/>
      <c r="J410" s="181" t="s">
        <v>96</v>
      </c>
      <c r="K410" s="177" t="s">
        <v>4452</v>
      </c>
      <c r="M410" s="23"/>
      <c r="N410" s="23"/>
    </row>
    <row r="411" spans="2:14" ht="30.2" hidden="1" customHeight="1">
      <c r="B411" s="366" t="str">
        <f>IF(F411="", "NO PRIORITY", _xlfn.XLOOKUP(F411, Organizations!C:C, Organizations!B:B, "NO ORG NAME"))</f>
        <v>A</v>
      </c>
      <c r="C411" s="291">
        <v>45748</v>
      </c>
      <c r="D411" s="306">
        <f t="shared" si="6"/>
        <v>45747</v>
      </c>
      <c r="E411" s="171" t="s">
        <v>4450</v>
      </c>
      <c r="F411" s="491" t="s">
        <v>76</v>
      </c>
      <c r="G411" s="156" t="s">
        <v>138</v>
      </c>
      <c r="H411" s="340" t="s">
        <v>4451</v>
      </c>
      <c r="I411" s="329"/>
      <c r="J411" s="181" t="s">
        <v>96</v>
      </c>
      <c r="K411" s="177" t="s">
        <v>4452</v>
      </c>
      <c r="M411" s="23"/>
      <c r="N411" s="23"/>
    </row>
    <row r="412" spans="2:14" ht="30.2" hidden="1" customHeight="1">
      <c r="B412" s="366" t="str">
        <f>IF(F412="", "NO PRIORITY", _xlfn.XLOOKUP(F412, Organizations!C:C, Organizations!B:B, "NO ORG NAME"))</f>
        <v>A</v>
      </c>
      <c r="C412" s="291">
        <v>45748</v>
      </c>
      <c r="D412" s="306">
        <f t="shared" si="6"/>
        <v>45747</v>
      </c>
      <c r="E412" s="171" t="s">
        <v>4450</v>
      </c>
      <c r="F412" s="491" t="s">
        <v>77</v>
      </c>
      <c r="G412" s="156" t="s">
        <v>138</v>
      </c>
      <c r="H412" s="340" t="s">
        <v>4451</v>
      </c>
      <c r="I412" s="329"/>
      <c r="J412" s="181" t="s">
        <v>96</v>
      </c>
      <c r="K412" s="177" t="s">
        <v>4452</v>
      </c>
      <c r="M412" s="23"/>
      <c r="N412" s="23"/>
    </row>
    <row r="413" spans="2:14" ht="30.2" hidden="1" customHeight="1">
      <c r="B413" s="366" t="str">
        <f>IF(F413="", "NO PRIORITY", _xlfn.XLOOKUP(F413, Organizations!C:C, Organizations!B:B, "NO ORG NAME"))</f>
        <v>A</v>
      </c>
      <c r="C413" s="291">
        <v>45748</v>
      </c>
      <c r="D413" s="306">
        <f t="shared" si="6"/>
        <v>45747</v>
      </c>
      <c r="E413" s="171" t="s">
        <v>4450</v>
      </c>
      <c r="F413" s="491" t="s">
        <v>78</v>
      </c>
      <c r="G413" s="156" t="s">
        <v>138</v>
      </c>
      <c r="H413" s="340" t="s">
        <v>4451</v>
      </c>
      <c r="I413" s="329"/>
      <c r="J413" s="181" t="s">
        <v>96</v>
      </c>
      <c r="K413" s="177" t="s">
        <v>4452</v>
      </c>
      <c r="M413" s="23"/>
      <c r="N413" s="23"/>
    </row>
    <row r="414" spans="2:14" ht="30.2" hidden="1" customHeight="1">
      <c r="B414" s="366" t="str">
        <f>IF(F414="", "NO PRIORITY", _xlfn.XLOOKUP(F414, Organizations!C:C, Organizations!B:B, "NO ORG NAME"))</f>
        <v>A</v>
      </c>
      <c r="C414" s="291">
        <v>45748</v>
      </c>
      <c r="D414" s="306">
        <f t="shared" si="6"/>
        <v>45747</v>
      </c>
      <c r="E414" s="171" t="s">
        <v>4450</v>
      </c>
      <c r="F414" s="491" t="s">
        <v>79</v>
      </c>
      <c r="G414" s="156" t="s">
        <v>138</v>
      </c>
      <c r="H414" s="340" t="s">
        <v>4451</v>
      </c>
      <c r="I414" s="329"/>
      <c r="J414" s="181" t="s">
        <v>96</v>
      </c>
      <c r="K414" s="177" t="s">
        <v>4452</v>
      </c>
      <c r="M414" s="23"/>
      <c r="N414" s="23"/>
    </row>
    <row r="415" spans="2:14" ht="30.2" hidden="1" customHeight="1">
      <c r="B415" s="366" t="str">
        <f>IF(F415="", "NO PRIORITY", _xlfn.XLOOKUP(F415, Organizations!C:C, Organizations!B:B, "NO ORG NAME"))</f>
        <v>A</v>
      </c>
      <c r="C415" s="291">
        <v>45748</v>
      </c>
      <c r="D415" s="306">
        <f t="shared" si="6"/>
        <v>45747</v>
      </c>
      <c r="E415" s="171" t="s">
        <v>4450</v>
      </c>
      <c r="F415" s="491" t="s">
        <v>80</v>
      </c>
      <c r="G415" s="156" t="s">
        <v>138</v>
      </c>
      <c r="H415" s="340" t="s">
        <v>4451</v>
      </c>
      <c r="I415" s="329"/>
      <c r="J415" s="181" t="s">
        <v>96</v>
      </c>
      <c r="K415" s="177" t="s">
        <v>4452</v>
      </c>
      <c r="M415" s="23"/>
      <c r="N415" s="23"/>
    </row>
    <row r="416" spans="2:14" ht="30.2" hidden="1" customHeight="1">
      <c r="B416" s="366" t="str">
        <f>IF(F416="", "NO PRIORITY", _xlfn.XLOOKUP(F416, Organizations!C:C, Organizations!B:B, "NO ORG NAME"))</f>
        <v>A</v>
      </c>
      <c r="C416" s="291">
        <v>45748</v>
      </c>
      <c r="D416" s="306">
        <f t="shared" si="6"/>
        <v>45747</v>
      </c>
      <c r="E416" s="171" t="s">
        <v>4450</v>
      </c>
      <c r="F416" s="491" t="s">
        <v>82</v>
      </c>
      <c r="G416" s="156" t="s">
        <v>138</v>
      </c>
      <c r="H416" s="340" t="s">
        <v>4451</v>
      </c>
      <c r="I416" s="329"/>
      <c r="J416" s="181" t="s">
        <v>96</v>
      </c>
      <c r="K416" s="177" t="s">
        <v>4452</v>
      </c>
      <c r="M416" s="23"/>
      <c r="N416" s="23"/>
    </row>
    <row r="417" spans="2:14" ht="30.2" hidden="1" customHeight="1">
      <c r="B417" s="366" t="str">
        <f>IF(F417="", "NO PRIORITY", _xlfn.XLOOKUP(F417, Organizations!C:C, Organizations!B:B, "NO ORG NAME"))</f>
        <v>A</v>
      </c>
      <c r="C417" s="291">
        <v>45748</v>
      </c>
      <c r="D417" s="306">
        <f t="shared" si="6"/>
        <v>45747</v>
      </c>
      <c r="E417" s="171" t="s">
        <v>4450</v>
      </c>
      <c r="F417" s="491" t="s">
        <v>83</v>
      </c>
      <c r="G417" s="156" t="s">
        <v>138</v>
      </c>
      <c r="H417" s="340" t="s">
        <v>4451</v>
      </c>
      <c r="I417" s="329"/>
      <c r="J417" s="181" t="s">
        <v>96</v>
      </c>
      <c r="K417" s="177" t="s">
        <v>4452</v>
      </c>
      <c r="M417" s="23"/>
      <c r="N417" s="23"/>
    </row>
    <row r="418" spans="2:14" ht="30.2" hidden="1" customHeight="1">
      <c r="B418" s="366" t="str">
        <f>IF(F418="", "NO PRIORITY", _xlfn.XLOOKUP(F418, Organizations!C:C, Organizations!B:B, "NO ORG NAME"))</f>
        <v>A</v>
      </c>
      <c r="C418" s="291">
        <v>45748</v>
      </c>
      <c r="D418" s="306">
        <f t="shared" si="6"/>
        <v>45747</v>
      </c>
      <c r="E418" s="171" t="s">
        <v>4450</v>
      </c>
      <c r="F418" s="491" t="s">
        <v>84</v>
      </c>
      <c r="G418" s="156" t="s">
        <v>138</v>
      </c>
      <c r="H418" s="340" t="s">
        <v>4451</v>
      </c>
      <c r="I418" s="329"/>
      <c r="J418" s="181" t="s">
        <v>96</v>
      </c>
      <c r="K418" s="177" t="s">
        <v>4452</v>
      </c>
      <c r="M418" s="23"/>
      <c r="N418" s="23"/>
    </row>
    <row r="419" spans="2:14" ht="30.2" hidden="1" customHeight="1">
      <c r="B419" s="366" t="str">
        <f>IF(F419="", "NO PRIORITY", _xlfn.XLOOKUP(F419, Organizations!C:C, Organizations!B:B, "NO ORG NAME"))</f>
        <v>A</v>
      </c>
      <c r="C419" s="291">
        <v>45748</v>
      </c>
      <c r="D419" s="306">
        <f t="shared" si="6"/>
        <v>45747</v>
      </c>
      <c r="E419" s="171" t="s">
        <v>4450</v>
      </c>
      <c r="F419" s="491" t="s">
        <v>85</v>
      </c>
      <c r="G419" s="156" t="s">
        <v>138</v>
      </c>
      <c r="H419" s="340" t="s">
        <v>4451</v>
      </c>
      <c r="I419" s="329"/>
      <c r="J419" s="181" t="s">
        <v>96</v>
      </c>
      <c r="K419" s="177" t="s">
        <v>4452</v>
      </c>
      <c r="M419" s="23"/>
      <c r="N419" s="23"/>
    </row>
    <row r="420" spans="2:14" ht="30.2" hidden="1" customHeight="1">
      <c r="B420" s="366" t="str">
        <f>IF(F420="", "NO PRIORITY", _xlfn.XLOOKUP(F420, Organizations!C:C, Organizations!B:B, "NO ORG NAME"))</f>
        <v>A</v>
      </c>
      <c r="C420" s="291">
        <v>45748</v>
      </c>
      <c r="D420" s="306">
        <f t="shared" si="6"/>
        <v>45747</v>
      </c>
      <c r="E420" s="171" t="s">
        <v>4450</v>
      </c>
      <c r="F420" s="491" t="s">
        <v>87</v>
      </c>
      <c r="G420" s="156" t="s">
        <v>138</v>
      </c>
      <c r="H420" s="340" t="s">
        <v>4451</v>
      </c>
      <c r="I420" s="329"/>
      <c r="J420" s="181" t="s">
        <v>96</v>
      </c>
      <c r="K420" s="177" t="s">
        <v>4452</v>
      </c>
      <c r="M420" s="23"/>
      <c r="N420" s="23"/>
    </row>
    <row r="421" spans="2:14" ht="30.2" hidden="1" customHeight="1">
      <c r="B421" s="366" t="str">
        <f>IF(F421="", "NO PRIORITY", _xlfn.XLOOKUP(F421, Organizations!C:C, Organizations!B:B, "NO ORG NAME"))</f>
        <v>A</v>
      </c>
      <c r="C421" s="291">
        <v>45748</v>
      </c>
      <c r="D421" s="306">
        <f t="shared" si="6"/>
        <v>45747</v>
      </c>
      <c r="E421" s="171" t="s">
        <v>4450</v>
      </c>
      <c r="F421" s="491" t="s">
        <v>88</v>
      </c>
      <c r="G421" s="156" t="s">
        <v>138</v>
      </c>
      <c r="H421" s="340" t="s">
        <v>4451</v>
      </c>
      <c r="I421" s="329"/>
      <c r="J421" s="181" t="s">
        <v>96</v>
      </c>
      <c r="K421" s="177" t="s">
        <v>4452</v>
      </c>
      <c r="M421" s="23"/>
      <c r="N421" s="23"/>
    </row>
    <row r="422" spans="2:14" ht="30.2" hidden="1" customHeight="1">
      <c r="B422" s="366" t="str">
        <f>IF(F422="", "NO PRIORITY", _xlfn.XLOOKUP(F422, Organizations!C:C, Organizations!B:B, "NO ORG NAME"))</f>
        <v>A</v>
      </c>
      <c r="C422" s="291">
        <v>45748</v>
      </c>
      <c r="D422" s="306">
        <f t="shared" si="6"/>
        <v>45747</v>
      </c>
      <c r="E422" s="171" t="s">
        <v>4450</v>
      </c>
      <c r="F422" s="491" t="s">
        <v>89</v>
      </c>
      <c r="G422" s="156" t="s">
        <v>138</v>
      </c>
      <c r="H422" s="340" t="s">
        <v>4451</v>
      </c>
      <c r="I422" s="329"/>
      <c r="J422" s="181" t="s">
        <v>96</v>
      </c>
      <c r="K422" s="177" t="s">
        <v>4452</v>
      </c>
      <c r="M422" s="23"/>
      <c r="N422" s="23"/>
    </row>
    <row r="423" spans="2:14" ht="30.2" hidden="1" customHeight="1">
      <c r="B423" s="366" t="str">
        <f>IF(F423="", "NO PRIORITY", _xlfn.XLOOKUP(F423, Organizations!C:C, Organizations!B:B, "NO ORG NAME"))</f>
        <v>A</v>
      </c>
      <c r="C423" s="291">
        <v>45748</v>
      </c>
      <c r="D423" s="306">
        <f t="shared" si="6"/>
        <v>45747</v>
      </c>
      <c r="E423" s="171" t="s">
        <v>4450</v>
      </c>
      <c r="F423" s="491" t="s">
        <v>91</v>
      </c>
      <c r="G423" s="156" t="s">
        <v>138</v>
      </c>
      <c r="H423" s="340" t="s">
        <v>4451</v>
      </c>
      <c r="I423" s="329"/>
      <c r="J423" s="181" t="s">
        <v>96</v>
      </c>
      <c r="K423" s="177" t="s">
        <v>4452</v>
      </c>
      <c r="M423" s="23"/>
      <c r="N423" s="23"/>
    </row>
    <row r="424" spans="2:14" ht="30.2" hidden="1" customHeight="1">
      <c r="B424" s="366" t="str">
        <f>IF(F424="", "NO PRIORITY", _xlfn.XLOOKUP(F424, Organizations!C:C, Organizations!B:B, "NO ORG NAME"))</f>
        <v>A</v>
      </c>
      <c r="C424" s="291">
        <v>45748</v>
      </c>
      <c r="D424" s="306">
        <f t="shared" si="6"/>
        <v>45747</v>
      </c>
      <c r="E424" s="171" t="s">
        <v>4450</v>
      </c>
      <c r="F424" s="491" t="s">
        <v>92</v>
      </c>
      <c r="G424" s="156" t="s">
        <v>138</v>
      </c>
      <c r="H424" s="340" t="s">
        <v>4451</v>
      </c>
      <c r="I424" s="329"/>
      <c r="J424" s="181" t="s">
        <v>96</v>
      </c>
      <c r="K424" s="177" t="s">
        <v>4452</v>
      </c>
      <c r="M424" s="23"/>
      <c r="N424" s="23"/>
    </row>
    <row r="425" spans="2:14" ht="30.2" hidden="1" customHeight="1">
      <c r="B425" s="366" t="str">
        <f>IF(F425="", "NO PRIORITY", _xlfn.XLOOKUP(F425, Organizations!C:C, Organizations!B:B, "NO ORG NAME"))</f>
        <v>A</v>
      </c>
      <c r="C425" s="291">
        <v>45748</v>
      </c>
      <c r="D425" s="306">
        <f t="shared" si="6"/>
        <v>45747</v>
      </c>
      <c r="E425" s="171" t="s">
        <v>4450</v>
      </c>
      <c r="F425" s="491" t="s">
        <v>59</v>
      </c>
      <c r="G425" s="156" t="s">
        <v>138</v>
      </c>
      <c r="H425" s="340" t="s">
        <v>4451</v>
      </c>
      <c r="I425" s="329"/>
      <c r="J425" s="181" t="s">
        <v>96</v>
      </c>
      <c r="K425" s="177" t="s">
        <v>4452</v>
      </c>
      <c r="M425" s="23"/>
      <c r="N425" s="23"/>
    </row>
    <row r="426" spans="2:14" ht="30.2" hidden="1" customHeight="1">
      <c r="B426" s="366" t="str">
        <f>IF(F426="", "NO PRIORITY", _xlfn.XLOOKUP(F426, Organizations!C:C, Organizations!B:B, "NO ORG NAME"))</f>
        <v>A</v>
      </c>
      <c r="C426" s="291">
        <v>45748</v>
      </c>
      <c r="D426" s="306">
        <f t="shared" si="6"/>
        <v>45747</v>
      </c>
      <c r="E426" s="171" t="s">
        <v>4450</v>
      </c>
      <c r="F426" s="491" t="s">
        <v>72</v>
      </c>
      <c r="G426" s="156" t="s">
        <v>138</v>
      </c>
      <c r="H426" s="340" t="s">
        <v>4451</v>
      </c>
      <c r="I426" s="329"/>
      <c r="J426" s="181" t="s">
        <v>96</v>
      </c>
      <c r="K426" s="177" t="s">
        <v>4452</v>
      </c>
      <c r="M426" s="23"/>
      <c r="N426" s="23"/>
    </row>
    <row r="427" spans="2:14" ht="30.2" hidden="1" customHeight="1">
      <c r="B427" s="366" t="str">
        <f>IF(F427="", "NO PRIORITY", _xlfn.XLOOKUP(F427, Organizations!C:C, Organizations!B:B, "NO ORG NAME"))</f>
        <v>A</v>
      </c>
      <c r="C427" s="291">
        <v>45748</v>
      </c>
      <c r="D427" s="306">
        <f t="shared" si="6"/>
        <v>45747</v>
      </c>
      <c r="E427" s="171" t="s">
        <v>4450</v>
      </c>
      <c r="F427" s="491" t="s">
        <v>86</v>
      </c>
      <c r="G427" s="156" t="s">
        <v>138</v>
      </c>
      <c r="H427" s="340" t="s">
        <v>4451</v>
      </c>
      <c r="I427" s="329"/>
      <c r="J427" s="181" t="s">
        <v>96</v>
      </c>
      <c r="K427" s="177" t="s">
        <v>4452</v>
      </c>
      <c r="M427" s="23"/>
      <c r="N427" s="23"/>
    </row>
    <row r="428" spans="2:14" ht="30.2" hidden="1" customHeight="1">
      <c r="B428" s="366" t="str">
        <f>IF(F428="", "NO PRIORITY", _xlfn.XLOOKUP(F428, Organizations!C:C, Organizations!B:B, "NO ORG NAME"))</f>
        <v>A</v>
      </c>
      <c r="C428" s="291">
        <v>45748</v>
      </c>
      <c r="D428" s="306">
        <f t="shared" si="6"/>
        <v>45747</v>
      </c>
      <c r="E428" s="171" t="s">
        <v>4450</v>
      </c>
      <c r="F428" s="491" t="s">
        <v>13</v>
      </c>
      <c r="G428" s="156" t="s">
        <v>138</v>
      </c>
      <c r="H428" s="340" t="s">
        <v>4451</v>
      </c>
      <c r="I428" s="329"/>
      <c r="J428" s="181" t="s">
        <v>96</v>
      </c>
      <c r="K428" s="177" t="s">
        <v>4452</v>
      </c>
      <c r="M428" s="23"/>
      <c r="N428" s="23"/>
    </row>
    <row r="429" spans="2:14" ht="30.2" hidden="1" customHeight="1">
      <c r="B429" s="366" t="str">
        <f>IF(F429="", "NO PRIORITY", _xlfn.XLOOKUP(F429, Organizations!C:C, Organizations!B:B, "NO ORG NAME"))</f>
        <v>A</v>
      </c>
      <c r="C429" s="291">
        <v>45748</v>
      </c>
      <c r="D429" s="306">
        <f t="shared" si="6"/>
        <v>45747</v>
      </c>
      <c r="E429" s="171" t="s">
        <v>4450</v>
      </c>
      <c r="F429" s="491" t="s">
        <v>24</v>
      </c>
      <c r="G429" s="156" t="s">
        <v>138</v>
      </c>
      <c r="H429" s="340" t="s">
        <v>4451</v>
      </c>
      <c r="I429" s="329"/>
      <c r="J429" s="181" t="s">
        <v>96</v>
      </c>
      <c r="K429" s="177" t="s">
        <v>4452</v>
      </c>
      <c r="M429" s="23"/>
      <c r="N429" s="23"/>
    </row>
    <row r="430" spans="2:14" ht="30.2" hidden="1" customHeight="1">
      <c r="B430" s="366" t="str">
        <f>IF(F430="", "NO PRIORITY", _xlfn.XLOOKUP(F430, Organizations!C:C, Organizations!B:B, "NO ORG NAME"))</f>
        <v>A</v>
      </c>
      <c r="C430" s="291">
        <v>45748</v>
      </c>
      <c r="D430" s="306">
        <f t="shared" si="6"/>
        <v>45747</v>
      </c>
      <c r="E430" s="171" t="s">
        <v>4450</v>
      </c>
      <c r="F430" s="491" t="s">
        <v>28</v>
      </c>
      <c r="G430" s="156" t="s">
        <v>138</v>
      </c>
      <c r="H430" s="340" t="s">
        <v>4451</v>
      </c>
      <c r="I430" s="329"/>
      <c r="J430" s="181" t="s">
        <v>96</v>
      </c>
      <c r="K430" s="177" t="s">
        <v>4452</v>
      </c>
      <c r="M430" s="23"/>
      <c r="N430" s="23"/>
    </row>
    <row r="431" spans="2:14" ht="30.2" hidden="1" customHeight="1">
      <c r="B431" s="366" t="str">
        <f>IF(F431="", "NO PRIORITY", _xlfn.XLOOKUP(F431, Organizations!C:C, Organizations!B:B, "NO ORG NAME"))</f>
        <v>A</v>
      </c>
      <c r="C431" s="291">
        <v>45748</v>
      </c>
      <c r="D431" s="306">
        <f t="shared" si="6"/>
        <v>45747</v>
      </c>
      <c r="E431" s="171" t="s">
        <v>4450</v>
      </c>
      <c r="F431" s="491" t="s">
        <v>29</v>
      </c>
      <c r="G431" s="156" t="s">
        <v>138</v>
      </c>
      <c r="H431" s="340" t="s">
        <v>4451</v>
      </c>
      <c r="I431" s="329"/>
      <c r="J431" s="181" t="s">
        <v>96</v>
      </c>
      <c r="K431" s="177" t="s">
        <v>4452</v>
      </c>
      <c r="M431" s="23"/>
      <c r="N431" s="23"/>
    </row>
    <row r="432" spans="2:14" ht="30.2" hidden="1" customHeight="1">
      <c r="B432" s="366" t="str">
        <f>IF(F432="", "NO PRIORITY", _xlfn.XLOOKUP(F432, Organizations!C:C, Organizations!B:B, "NO ORG NAME"))</f>
        <v>A</v>
      </c>
      <c r="C432" s="291">
        <v>45748</v>
      </c>
      <c r="D432" s="306">
        <f t="shared" si="6"/>
        <v>45747</v>
      </c>
      <c r="E432" s="171" t="s">
        <v>4450</v>
      </c>
      <c r="F432" s="491" t="s">
        <v>31</v>
      </c>
      <c r="G432" s="156" t="s">
        <v>138</v>
      </c>
      <c r="H432" s="340" t="s">
        <v>4451</v>
      </c>
      <c r="I432" s="329"/>
      <c r="J432" s="181" t="s">
        <v>96</v>
      </c>
      <c r="K432" s="177" t="s">
        <v>4452</v>
      </c>
      <c r="M432" s="23"/>
      <c r="N432" s="23"/>
    </row>
    <row r="433" spans="2:14" ht="30.2" hidden="1" customHeight="1">
      <c r="B433" s="366" t="str">
        <f>IF(F433="", "NO PRIORITY", _xlfn.XLOOKUP(F433, Organizations!C:C, Organizations!B:B, "NO ORG NAME"))</f>
        <v>A</v>
      </c>
      <c r="C433" s="291">
        <v>45748</v>
      </c>
      <c r="D433" s="306">
        <f t="shared" si="6"/>
        <v>45747</v>
      </c>
      <c r="E433" s="171" t="s">
        <v>4450</v>
      </c>
      <c r="F433" s="491" t="s">
        <v>57</v>
      </c>
      <c r="G433" s="156" t="s">
        <v>138</v>
      </c>
      <c r="H433" s="340" t="s">
        <v>4451</v>
      </c>
      <c r="I433" s="329"/>
      <c r="J433" s="181" t="s">
        <v>96</v>
      </c>
      <c r="K433" s="177" t="s">
        <v>4452</v>
      </c>
      <c r="M433" s="23"/>
      <c r="N433" s="23"/>
    </row>
    <row r="434" spans="2:14" ht="30.2" hidden="1" customHeight="1">
      <c r="B434" s="366" t="str">
        <f>IF(F434="", "NO PRIORITY", _xlfn.XLOOKUP(F434, Organizations!C:C, Organizations!B:B, "NO ORG NAME"))</f>
        <v>A</v>
      </c>
      <c r="C434" s="291">
        <v>45748</v>
      </c>
      <c r="D434" s="306">
        <f t="shared" si="6"/>
        <v>45747</v>
      </c>
      <c r="E434" s="171" t="s">
        <v>4450</v>
      </c>
      <c r="F434" s="491" t="s">
        <v>75</v>
      </c>
      <c r="G434" s="156" t="s">
        <v>138</v>
      </c>
      <c r="H434" s="340" t="s">
        <v>4451</v>
      </c>
      <c r="I434" s="329"/>
      <c r="J434" s="181" t="s">
        <v>96</v>
      </c>
      <c r="K434" s="177" t="s">
        <v>4452</v>
      </c>
      <c r="M434" s="23"/>
      <c r="N434" s="23"/>
    </row>
    <row r="435" spans="2:14" ht="30.2" hidden="1" customHeight="1">
      <c r="B435" s="366" t="str">
        <f>IF(F435="", "NO PRIORITY", _xlfn.XLOOKUP(F435, Organizations!C:C, Organizations!B:B, "NO ORG NAME"))</f>
        <v>A</v>
      </c>
      <c r="C435" s="291">
        <v>45748</v>
      </c>
      <c r="D435" s="306">
        <f t="shared" si="6"/>
        <v>45747</v>
      </c>
      <c r="E435" s="171" t="s">
        <v>4450</v>
      </c>
      <c r="F435" s="491" t="s">
        <v>81</v>
      </c>
      <c r="G435" s="156" t="s">
        <v>138</v>
      </c>
      <c r="H435" s="340" t="s">
        <v>4451</v>
      </c>
      <c r="I435" s="329"/>
      <c r="J435" s="181" t="s">
        <v>96</v>
      </c>
      <c r="K435" s="177" t="s">
        <v>4452</v>
      </c>
      <c r="M435" s="23"/>
      <c r="N435" s="23"/>
    </row>
    <row r="436" spans="2:14" ht="30.2" hidden="1" customHeight="1">
      <c r="B436" s="366" t="str">
        <f>IF(F436="", "NO PRIORITY", _xlfn.XLOOKUP(F436, Organizations!C:C, Organizations!B:B, "NO ORG NAME"))</f>
        <v>A</v>
      </c>
      <c r="C436" s="291">
        <v>45758</v>
      </c>
      <c r="D436" s="306">
        <f t="shared" si="6"/>
        <v>45754</v>
      </c>
      <c r="E436" s="171" t="s">
        <v>4450</v>
      </c>
      <c r="F436" s="491" t="s">
        <v>2014</v>
      </c>
      <c r="G436" s="156" t="s">
        <v>138</v>
      </c>
      <c r="H436" s="180" t="s">
        <v>96</v>
      </c>
      <c r="I436" s="329"/>
      <c r="J436" s="181"/>
      <c r="K436" s="177" t="s">
        <v>4453</v>
      </c>
      <c r="M436" s="23"/>
      <c r="N436" s="23"/>
    </row>
    <row r="437" spans="2:14" ht="30.2" hidden="1" customHeight="1">
      <c r="B437" s="366" t="str">
        <f>IF(F437="", "NO PRIORITY", _xlfn.XLOOKUP(F437, Organizations!C:C, Organizations!B:B, "NO ORG NAME"))</f>
        <v>A</v>
      </c>
      <c r="C437" s="291">
        <v>45758</v>
      </c>
      <c r="D437" s="306">
        <f t="shared" si="6"/>
        <v>45754</v>
      </c>
      <c r="E437" s="171" t="s">
        <v>4450</v>
      </c>
      <c r="F437" s="491" t="s">
        <v>2014</v>
      </c>
      <c r="G437" s="156" t="s">
        <v>138</v>
      </c>
      <c r="H437" s="180" t="s">
        <v>96</v>
      </c>
      <c r="I437" s="329"/>
      <c r="J437" s="181" t="s">
        <v>96</v>
      </c>
      <c r="K437" s="177" t="s">
        <v>4453</v>
      </c>
      <c r="M437" s="23"/>
      <c r="N437" s="23"/>
    </row>
    <row r="438" spans="2:14" ht="30.2" hidden="1" customHeight="1">
      <c r="B438" s="366" t="str">
        <f>IF(F438="", "NO PRIORITY", _xlfn.XLOOKUP(F438, Organizations!C:C, Organizations!B:B, "NO ORG NAME"))</f>
        <v>A</v>
      </c>
      <c r="C438" s="291">
        <v>45758</v>
      </c>
      <c r="D438" s="306">
        <f t="shared" si="6"/>
        <v>45754</v>
      </c>
      <c r="E438" s="171" t="s">
        <v>4450</v>
      </c>
      <c r="F438" s="491" t="s">
        <v>15</v>
      </c>
      <c r="G438" s="156" t="s">
        <v>138</v>
      </c>
      <c r="H438" s="180" t="s">
        <v>96</v>
      </c>
      <c r="I438" s="329"/>
      <c r="J438" s="181" t="s">
        <v>96</v>
      </c>
      <c r="K438" s="177" t="s">
        <v>4453</v>
      </c>
      <c r="M438" s="23"/>
      <c r="N438" s="23"/>
    </row>
    <row r="439" spans="2:14" ht="30.2" hidden="1" customHeight="1">
      <c r="B439" s="366" t="str">
        <f>IF(F439="", "NO PRIORITY", _xlfn.XLOOKUP(F439, Organizations!C:C, Organizations!B:B, "NO ORG NAME"))</f>
        <v>A</v>
      </c>
      <c r="C439" s="291">
        <v>45758</v>
      </c>
      <c r="D439" s="306">
        <f t="shared" si="6"/>
        <v>45754</v>
      </c>
      <c r="E439" s="171" t="s">
        <v>4450</v>
      </c>
      <c r="F439" s="491" t="s">
        <v>17</v>
      </c>
      <c r="G439" s="156" t="s">
        <v>138</v>
      </c>
      <c r="H439" s="180" t="s">
        <v>96</v>
      </c>
      <c r="I439" s="329" t="s">
        <v>3465</v>
      </c>
      <c r="J439" s="181" t="s">
        <v>96</v>
      </c>
      <c r="K439" s="177" t="s">
        <v>4453</v>
      </c>
      <c r="M439" s="23"/>
      <c r="N439" s="23"/>
    </row>
    <row r="440" spans="2:14" ht="30.2" hidden="1" customHeight="1">
      <c r="B440" s="366" t="str">
        <f>IF(F440="", "NO PRIORITY", _xlfn.XLOOKUP(F440, Organizations!C:C, Organizations!B:B, "NO ORG NAME"))</f>
        <v>A</v>
      </c>
      <c r="C440" s="291">
        <v>45758</v>
      </c>
      <c r="D440" s="306">
        <f t="shared" si="6"/>
        <v>45754</v>
      </c>
      <c r="E440" s="171" t="s">
        <v>4450</v>
      </c>
      <c r="F440" s="491" t="s">
        <v>18</v>
      </c>
      <c r="G440" s="156" t="s">
        <v>138</v>
      </c>
      <c r="H440" s="180" t="s">
        <v>96</v>
      </c>
      <c r="I440" s="329"/>
      <c r="J440" s="181" t="s">
        <v>96</v>
      </c>
      <c r="K440" s="177" t="s">
        <v>4453</v>
      </c>
      <c r="M440" s="23"/>
      <c r="N440" s="23"/>
    </row>
    <row r="441" spans="2:14" ht="30.2" hidden="1" customHeight="1">
      <c r="B441" s="366" t="str">
        <f>IF(F441="", "NO PRIORITY", _xlfn.XLOOKUP(F441, Organizations!C:C, Organizations!B:B, "NO ORG NAME"))</f>
        <v>A</v>
      </c>
      <c r="C441" s="291">
        <v>45758</v>
      </c>
      <c r="D441" s="306">
        <f t="shared" si="6"/>
        <v>45754</v>
      </c>
      <c r="E441" s="171" t="s">
        <v>4450</v>
      </c>
      <c r="F441" s="491" t="s">
        <v>19</v>
      </c>
      <c r="G441" s="156" t="s">
        <v>138</v>
      </c>
      <c r="H441" s="180" t="s">
        <v>96</v>
      </c>
      <c r="I441" s="329"/>
      <c r="J441" s="181" t="s">
        <v>96</v>
      </c>
      <c r="K441" s="177" t="s">
        <v>4453</v>
      </c>
      <c r="M441" s="23"/>
      <c r="N441" s="23"/>
    </row>
    <row r="442" spans="2:14" ht="30.2" hidden="1" customHeight="1">
      <c r="B442" s="366" t="str">
        <f>IF(F442="", "NO PRIORITY", _xlfn.XLOOKUP(F442, Organizations!C:C, Organizations!B:B, "NO ORG NAME"))</f>
        <v>A</v>
      </c>
      <c r="C442" s="291">
        <v>45758</v>
      </c>
      <c r="D442" s="306">
        <f t="shared" si="6"/>
        <v>45754</v>
      </c>
      <c r="E442" s="171" t="s">
        <v>4450</v>
      </c>
      <c r="F442" s="491" t="s">
        <v>20</v>
      </c>
      <c r="G442" s="156" t="s">
        <v>138</v>
      </c>
      <c r="H442" s="180" t="s">
        <v>96</v>
      </c>
      <c r="I442" s="329"/>
      <c r="J442" s="181" t="s">
        <v>96</v>
      </c>
      <c r="K442" s="177" t="s">
        <v>4453</v>
      </c>
      <c r="M442" s="23"/>
      <c r="N442" s="23"/>
    </row>
    <row r="443" spans="2:14" ht="30.2" hidden="1" customHeight="1">
      <c r="B443" s="366" t="str">
        <f>IF(F443="", "NO PRIORITY", _xlfn.XLOOKUP(F443, Organizations!C:C, Organizations!B:B, "NO ORG NAME"))</f>
        <v>A</v>
      </c>
      <c r="C443" s="291">
        <v>45758</v>
      </c>
      <c r="D443" s="306">
        <f t="shared" si="6"/>
        <v>45754</v>
      </c>
      <c r="E443" s="171" t="s">
        <v>4450</v>
      </c>
      <c r="F443" s="491" t="s">
        <v>21</v>
      </c>
      <c r="G443" s="156" t="s">
        <v>138</v>
      </c>
      <c r="H443" s="180" t="s">
        <v>96</v>
      </c>
      <c r="I443" s="329"/>
      <c r="J443" s="181" t="s">
        <v>96</v>
      </c>
      <c r="K443" s="177" t="s">
        <v>4453</v>
      </c>
      <c r="M443" s="23"/>
      <c r="N443" s="23"/>
    </row>
    <row r="444" spans="2:14" ht="30.2" hidden="1" customHeight="1">
      <c r="B444" s="366" t="str">
        <f>IF(F444="", "NO PRIORITY", _xlfn.XLOOKUP(F444, Organizations!C:C, Organizations!B:B, "NO ORG NAME"))</f>
        <v>A</v>
      </c>
      <c r="C444" s="291">
        <v>45758</v>
      </c>
      <c r="D444" s="306">
        <f t="shared" si="6"/>
        <v>45754</v>
      </c>
      <c r="E444" s="171" t="s">
        <v>4450</v>
      </c>
      <c r="F444" s="491" t="s">
        <v>22</v>
      </c>
      <c r="G444" s="156" t="s">
        <v>138</v>
      </c>
      <c r="H444" s="180" t="s">
        <v>96</v>
      </c>
      <c r="I444" s="329"/>
      <c r="J444" s="181" t="s">
        <v>96</v>
      </c>
      <c r="K444" s="177" t="s">
        <v>4453</v>
      </c>
      <c r="M444" s="23"/>
      <c r="N444" s="23"/>
    </row>
    <row r="445" spans="2:14" ht="30.2" hidden="1" customHeight="1">
      <c r="B445" s="366" t="str">
        <f>IF(F445="", "NO PRIORITY", _xlfn.XLOOKUP(F445, Organizations!C:C, Organizations!B:B, "NO ORG NAME"))</f>
        <v>A</v>
      </c>
      <c r="C445" s="291">
        <v>45758</v>
      </c>
      <c r="D445" s="306">
        <f t="shared" si="6"/>
        <v>45754</v>
      </c>
      <c r="E445" s="171" t="s">
        <v>4450</v>
      </c>
      <c r="F445" s="491" t="s">
        <v>23</v>
      </c>
      <c r="G445" s="156" t="s">
        <v>138</v>
      </c>
      <c r="H445" s="180" t="s">
        <v>96</v>
      </c>
      <c r="I445" s="329"/>
      <c r="J445" s="181" t="s">
        <v>96</v>
      </c>
      <c r="K445" s="177" t="s">
        <v>4453</v>
      </c>
      <c r="M445" s="23"/>
      <c r="N445" s="23"/>
    </row>
    <row r="446" spans="2:14" ht="30.2" hidden="1" customHeight="1">
      <c r="B446" s="366" t="str">
        <f>IF(F446="", "NO PRIORITY", _xlfn.XLOOKUP(F446, Organizations!C:C, Organizations!B:B, "NO ORG NAME"))</f>
        <v>A</v>
      </c>
      <c r="C446" s="291">
        <v>45758</v>
      </c>
      <c r="D446" s="306">
        <f t="shared" si="6"/>
        <v>45754</v>
      </c>
      <c r="E446" s="171" t="s">
        <v>4450</v>
      </c>
      <c r="F446" s="491" t="s">
        <v>25</v>
      </c>
      <c r="G446" s="156" t="s">
        <v>138</v>
      </c>
      <c r="H446" s="180" t="s">
        <v>96</v>
      </c>
      <c r="I446" s="329"/>
      <c r="J446" s="181" t="s">
        <v>96</v>
      </c>
      <c r="K446" s="177" t="s">
        <v>4453</v>
      </c>
      <c r="M446" s="23"/>
      <c r="N446" s="23"/>
    </row>
    <row r="447" spans="2:14" ht="30.2" hidden="1" customHeight="1">
      <c r="B447" s="366" t="str">
        <f>IF(F447="", "NO PRIORITY", _xlfn.XLOOKUP(F447, Organizations!C:C, Organizations!B:B, "NO ORG NAME"))</f>
        <v>A</v>
      </c>
      <c r="C447" s="291">
        <v>45758</v>
      </c>
      <c r="D447" s="306">
        <f t="shared" si="6"/>
        <v>45754</v>
      </c>
      <c r="E447" s="171" t="s">
        <v>4450</v>
      </c>
      <c r="F447" s="491" t="s">
        <v>27</v>
      </c>
      <c r="G447" s="156" t="s">
        <v>138</v>
      </c>
      <c r="H447" s="180" t="s">
        <v>96</v>
      </c>
      <c r="I447" s="329"/>
      <c r="J447" s="181" t="s">
        <v>96</v>
      </c>
      <c r="K447" s="177" t="s">
        <v>4453</v>
      </c>
      <c r="M447" s="23"/>
      <c r="N447" s="23"/>
    </row>
    <row r="448" spans="2:14" ht="30.2" hidden="1" customHeight="1">
      <c r="B448" s="366" t="str">
        <f>IF(F448="", "NO PRIORITY", _xlfn.XLOOKUP(F448, Organizations!C:C, Organizations!B:B, "NO ORG NAME"))</f>
        <v>A</v>
      </c>
      <c r="C448" s="291">
        <v>45758</v>
      </c>
      <c r="D448" s="306">
        <f t="shared" si="6"/>
        <v>45754</v>
      </c>
      <c r="E448" s="171" t="s">
        <v>4450</v>
      </c>
      <c r="F448" s="491" t="s">
        <v>30</v>
      </c>
      <c r="G448" s="156" t="s">
        <v>138</v>
      </c>
      <c r="H448" s="180" t="s">
        <v>96</v>
      </c>
      <c r="I448" s="329"/>
      <c r="J448" s="181" t="s">
        <v>96</v>
      </c>
      <c r="K448" s="177" t="s">
        <v>4453</v>
      </c>
      <c r="M448" s="23"/>
      <c r="N448" s="23"/>
    </row>
    <row r="449" spans="2:14" ht="30.2" hidden="1" customHeight="1">
      <c r="B449" s="366" t="str">
        <f>IF(F449="", "NO PRIORITY", _xlfn.XLOOKUP(F449, Organizations!C:C, Organizations!B:B, "NO ORG NAME"))</f>
        <v>A</v>
      </c>
      <c r="C449" s="291">
        <v>45758</v>
      </c>
      <c r="D449" s="306">
        <f t="shared" si="6"/>
        <v>45754</v>
      </c>
      <c r="E449" s="171" t="s">
        <v>4450</v>
      </c>
      <c r="F449" s="491" t="s">
        <v>32</v>
      </c>
      <c r="G449" s="156" t="s">
        <v>138</v>
      </c>
      <c r="H449" s="180" t="s">
        <v>96</v>
      </c>
      <c r="I449" s="329"/>
      <c r="J449" s="181" t="s">
        <v>96</v>
      </c>
      <c r="K449" s="177" t="s">
        <v>4453</v>
      </c>
      <c r="M449" s="23"/>
      <c r="N449" s="23"/>
    </row>
    <row r="450" spans="2:14" ht="30.2" hidden="1" customHeight="1">
      <c r="B450" s="366" t="str">
        <f>IF(F450="", "NO PRIORITY", _xlfn.XLOOKUP(F450, Organizations!C:C, Organizations!B:B, "NO ORG NAME"))</f>
        <v>A</v>
      </c>
      <c r="C450" s="291">
        <v>45758</v>
      </c>
      <c r="D450" s="306">
        <f t="shared" si="6"/>
        <v>45754</v>
      </c>
      <c r="E450" s="171" t="s">
        <v>4450</v>
      </c>
      <c r="F450" s="491" t="s">
        <v>33</v>
      </c>
      <c r="G450" s="156" t="s">
        <v>138</v>
      </c>
      <c r="H450" s="180" t="s">
        <v>96</v>
      </c>
      <c r="I450" s="329"/>
      <c r="J450" s="181" t="s">
        <v>96</v>
      </c>
      <c r="K450" s="177" t="s">
        <v>4453</v>
      </c>
      <c r="M450" s="23"/>
      <c r="N450" s="23"/>
    </row>
    <row r="451" spans="2:14" ht="30.2" hidden="1" customHeight="1">
      <c r="B451" s="366" t="str">
        <f>IF(F451="", "NO PRIORITY", _xlfn.XLOOKUP(F451, Organizations!C:C, Organizations!B:B, "NO ORG NAME"))</f>
        <v>A</v>
      </c>
      <c r="C451" s="291">
        <v>45758</v>
      </c>
      <c r="D451" s="306">
        <f t="shared" si="6"/>
        <v>45754</v>
      </c>
      <c r="E451" s="171" t="s">
        <v>4450</v>
      </c>
      <c r="F451" s="491" t="s">
        <v>34</v>
      </c>
      <c r="G451" s="156" t="s">
        <v>138</v>
      </c>
      <c r="H451" s="180" t="s">
        <v>96</v>
      </c>
      <c r="I451" s="329"/>
      <c r="J451" s="181" t="s">
        <v>96</v>
      </c>
      <c r="K451" s="177" t="s">
        <v>4453</v>
      </c>
      <c r="M451" s="23"/>
      <c r="N451" s="23"/>
    </row>
    <row r="452" spans="2:14" ht="30.2" hidden="1" customHeight="1">
      <c r="B452" s="366" t="str">
        <f>IF(F452="", "NO PRIORITY", _xlfn.XLOOKUP(F452, Organizations!C:C, Organizations!B:B, "NO ORG NAME"))</f>
        <v>A</v>
      </c>
      <c r="C452" s="291">
        <v>45758</v>
      </c>
      <c r="D452" s="306">
        <f t="shared" si="6"/>
        <v>45754</v>
      </c>
      <c r="E452" s="171" t="s">
        <v>4450</v>
      </c>
      <c r="F452" s="491" t="s">
        <v>35</v>
      </c>
      <c r="G452" s="156" t="s">
        <v>138</v>
      </c>
      <c r="H452" s="180" t="s">
        <v>96</v>
      </c>
      <c r="I452" s="329"/>
      <c r="J452" s="181" t="s">
        <v>96</v>
      </c>
      <c r="K452" s="177" t="s">
        <v>4453</v>
      </c>
      <c r="M452" s="23"/>
      <c r="N452" s="23"/>
    </row>
    <row r="453" spans="2:14" ht="30.2" hidden="1" customHeight="1">
      <c r="B453" s="366" t="str">
        <f>IF(F453="", "NO PRIORITY", _xlfn.XLOOKUP(F453, Organizations!C:C, Organizations!B:B, "NO ORG NAME"))</f>
        <v>A</v>
      </c>
      <c r="C453" s="291">
        <v>45758</v>
      </c>
      <c r="D453" s="306">
        <f t="shared" ref="D453:D516" si="7">IF(ISBLANK(C453),"",C453-WEEKDAY(C453)+2)</f>
        <v>45754</v>
      </c>
      <c r="E453" s="171" t="s">
        <v>4450</v>
      </c>
      <c r="F453" s="491" t="s">
        <v>36</v>
      </c>
      <c r="G453" s="156" t="s">
        <v>138</v>
      </c>
      <c r="H453" s="180" t="s">
        <v>96</v>
      </c>
      <c r="I453" s="329"/>
      <c r="J453" s="181" t="s">
        <v>96</v>
      </c>
      <c r="K453" s="177" t="s">
        <v>4453</v>
      </c>
      <c r="M453" s="23"/>
      <c r="N453" s="23"/>
    </row>
    <row r="454" spans="2:14" ht="30.2" hidden="1" customHeight="1">
      <c r="B454" s="366" t="str">
        <f>IF(F454="", "NO PRIORITY", _xlfn.XLOOKUP(F454, Organizations!C:C, Organizations!B:B, "NO ORG NAME"))</f>
        <v>A</v>
      </c>
      <c r="C454" s="291">
        <v>45758</v>
      </c>
      <c r="D454" s="306">
        <f t="shared" si="7"/>
        <v>45754</v>
      </c>
      <c r="E454" s="171" t="s">
        <v>4450</v>
      </c>
      <c r="F454" s="491" t="s">
        <v>37</v>
      </c>
      <c r="G454" s="156" t="s">
        <v>138</v>
      </c>
      <c r="H454" s="180" t="s">
        <v>96</v>
      </c>
      <c r="I454" s="329"/>
      <c r="J454" s="181" t="s">
        <v>96</v>
      </c>
      <c r="K454" s="177" t="s">
        <v>4453</v>
      </c>
      <c r="M454" s="23"/>
      <c r="N454" s="23"/>
    </row>
    <row r="455" spans="2:14" ht="30.2" hidden="1" customHeight="1">
      <c r="B455" s="366" t="str">
        <f>IF(F455="", "NO PRIORITY", _xlfn.XLOOKUP(F455, Organizations!C:C, Organizations!B:B, "NO ORG NAME"))</f>
        <v>A</v>
      </c>
      <c r="C455" s="291">
        <v>45758</v>
      </c>
      <c r="D455" s="306">
        <f t="shared" si="7"/>
        <v>45754</v>
      </c>
      <c r="E455" s="171" t="s">
        <v>4450</v>
      </c>
      <c r="F455" s="491" t="s">
        <v>38</v>
      </c>
      <c r="G455" s="156" t="s">
        <v>138</v>
      </c>
      <c r="H455" s="180" t="s">
        <v>96</v>
      </c>
      <c r="I455" s="329"/>
      <c r="J455" s="181" t="s">
        <v>96</v>
      </c>
      <c r="K455" s="177" t="s">
        <v>4453</v>
      </c>
      <c r="M455" s="23"/>
      <c r="N455" s="23"/>
    </row>
    <row r="456" spans="2:14" ht="30.2" hidden="1" customHeight="1">
      <c r="B456" s="366" t="str">
        <f>IF(F456="", "NO PRIORITY", _xlfn.XLOOKUP(F456, Organizations!C:C, Organizations!B:B, "NO ORG NAME"))</f>
        <v>A</v>
      </c>
      <c r="C456" s="291">
        <v>45758</v>
      </c>
      <c r="D456" s="306">
        <f t="shared" si="7"/>
        <v>45754</v>
      </c>
      <c r="E456" s="171" t="s">
        <v>4450</v>
      </c>
      <c r="F456" s="491" t="s">
        <v>39</v>
      </c>
      <c r="G456" s="156" t="s">
        <v>138</v>
      </c>
      <c r="H456" s="180" t="s">
        <v>96</v>
      </c>
      <c r="I456" s="329"/>
      <c r="J456" s="181" t="s">
        <v>96</v>
      </c>
      <c r="K456" s="177" t="s">
        <v>4453</v>
      </c>
      <c r="M456" s="23"/>
      <c r="N456" s="23"/>
    </row>
    <row r="457" spans="2:14" ht="30.2" hidden="1" customHeight="1">
      <c r="B457" s="366" t="str">
        <f>IF(F457="", "NO PRIORITY", _xlfn.XLOOKUP(F457, Organizations!C:C, Organizations!B:B, "NO ORG NAME"))</f>
        <v>A</v>
      </c>
      <c r="C457" s="291">
        <v>45758</v>
      </c>
      <c r="D457" s="306">
        <f t="shared" si="7"/>
        <v>45754</v>
      </c>
      <c r="E457" s="171" t="s">
        <v>4450</v>
      </c>
      <c r="F457" s="491" t="s">
        <v>40</v>
      </c>
      <c r="G457" s="156" t="s">
        <v>138</v>
      </c>
      <c r="H457" s="180" t="s">
        <v>96</v>
      </c>
      <c r="I457" s="329"/>
      <c r="J457" s="181" t="s">
        <v>96</v>
      </c>
      <c r="K457" s="177" t="s">
        <v>4453</v>
      </c>
      <c r="M457" s="23"/>
      <c r="N457" s="23"/>
    </row>
    <row r="458" spans="2:14" ht="30.2" hidden="1" customHeight="1">
      <c r="B458" s="366" t="str">
        <f>IF(F458="", "NO PRIORITY", _xlfn.XLOOKUP(F458, Organizations!C:C, Organizations!B:B, "NO ORG NAME"))</f>
        <v>A</v>
      </c>
      <c r="C458" s="291">
        <v>45758</v>
      </c>
      <c r="D458" s="306">
        <f t="shared" si="7"/>
        <v>45754</v>
      </c>
      <c r="E458" s="171" t="s">
        <v>4450</v>
      </c>
      <c r="F458" s="491" t="s">
        <v>41</v>
      </c>
      <c r="G458" s="156" t="s">
        <v>138</v>
      </c>
      <c r="H458" s="180" t="s">
        <v>96</v>
      </c>
      <c r="I458" s="329"/>
      <c r="J458" s="181" t="s">
        <v>96</v>
      </c>
      <c r="K458" s="177" t="s">
        <v>4453</v>
      </c>
      <c r="M458" s="23"/>
      <c r="N458" s="23"/>
    </row>
    <row r="459" spans="2:14" ht="30.2" hidden="1" customHeight="1">
      <c r="B459" s="366" t="str">
        <f>IF(F459="", "NO PRIORITY", _xlfn.XLOOKUP(F459, Organizations!C:C, Organizations!B:B, "NO ORG NAME"))</f>
        <v>A</v>
      </c>
      <c r="C459" s="291">
        <v>45758</v>
      </c>
      <c r="D459" s="306">
        <f t="shared" si="7"/>
        <v>45754</v>
      </c>
      <c r="E459" s="171" t="s">
        <v>4450</v>
      </c>
      <c r="F459" s="491" t="s">
        <v>42</v>
      </c>
      <c r="G459" s="156" t="s">
        <v>138</v>
      </c>
      <c r="H459" s="180" t="s">
        <v>96</v>
      </c>
      <c r="I459" s="329"/>
      <c r="J459" s="181" t="s">
        <v>96</v>
      </c>
      <c r="K459" s="177" t="s">
        <v>4453</v>
      </c>
      <c r="M459" s="23"/>
      <c r="N459" s="23"/>
    </row>
    <row r="460" spans="2:14" ht="30.2" hidden="1" customHeight="1">
      <c r="B460" s="366" t="str">
        <f>IF(F460="", "NO PRIORITY", _xlfn.XLOOKUP(F460, Organizations!C:C, Organizations!B:B, "NO ORG NAME"))</f>
        <v>A</v>
      </c>
      <c r="C460" s="291">
        <v>45758</v>
      </c>
      <c r="D460" s="306">
        <f t="shared" si="7"/>
        <v>45754</v>
      </c>
      <c r="E460" s="171" t="s">
        <v>4450</v>
      </c>
      <c r="F460" s="491" t="s">
        <v>43</v>
      </c>
      <c r="G460" s="156" t="s">
        <v>138</v>
      </c>
      <c r="H460" s="180" t="s">
        <v>96</v>
      </c>
      <c r="I460" s="329"/>
      <c r="J460" s="181" t="s">
        <v>96</v>
      </c>
      <c r="K460" s="177" t="s">
        <v>4453</v>
      </c>
      <c r="M460" s="23"/>
      <c r="N460" s="23"/>
    </row>
    <row r="461" spans="2:14" ht="30.2" hidden="1" customHeight="1">
      <c r="B461" s="366" t="str">
        <f>IF(F461="", "NO PRIORITY", _xlfn.XLOOKUP(F461, Organizations!C:C, Organizations!B:B, "NO ORG NAME"))</f>
        <v>A</v>
      </c>
      <c r="C461" s="291">
        <v>45758</v>
      </c>
      <c r="D461" s="306">
        <f t="shared" si="7"/>
        <v>45754</v>
      </c>
      <c r="E461" s="171" t="s">
        <v>4450</v>
      </c>
      <c r="F461" s="491" t="s">
        <v>44</v>
      </c>
      <c r="G461" s="156" t="s">
        <v>138</v>
      </c>
      <c r="H461" s="180" t="s">
        <v>96</v>
      </c>
      <c r="I461" s="329"/>
      <c r="J461" s="181" t="s">
        <v>96</v>
      </c>
      <c r="K461" s="177" t="s">
        <v>4453</v>
      </c>
      <c r="M461" s="23"/>
      <c r="N461" s="23"/>
    </row>
    <row r="462" spans="2:14" ht="30.2" hidden="1" customHeight="1">
      <c r="B462" s="366" t="str">
        <f>IF(F462="", "NO PRIORITY", _xlfn.XLOOKUP(F462, Organizations!C:C, Organizations!B:B, "NO ORG NAME"))</f>
        <v>A</v>
      </c>
      <c r="C462" s="291">
        <v>45758</v>
      </c>
      <c r="D462" s="306">
        <f t="shared" si="7"/>
        <v>45754</v>
      </c>
      <c r="E462" s="171" t="s">
        <v>4450</v>
      </c>
      <c r="F462" s="491" t="s">
        <v>45</v>
      </c>
      <c r="G462" s="156" t="s">
        <v>138</v>
      </c>
      <c r="H462" s="180" t="s">
        <v>96</v>
      </c>
      <c r="I462" s="329"/>
      <c r="J462" s="181" t="s">
        <v>96</v>
      </c>
      <c r="K462" s="177" t="s">
        <v>4453</v>
      </c>
      <c r="M462" s="23"/>
      <c r="N462" s="23"/>
    </row>
    <row r="463" spans="2:14" ht="30.2" hidden="1" customHeight="1">
      <c r="B463" s="366" t="str">
        <f>IF(F463="", "NO PRIORITY", _xlfn.XLOOKUP(F463, Organizations!C:C, Organizations!B:B, "NO ORG NAME"))</f>
        <v>A</v>
      </c>
      <c r="C463" s="291">
        <v>45758</v>
      </c>
      <c r="D463" s="306">
        <f t="shared" si="7"/>
        <v>45754</v>
      </c>
      <c r="E463" s="171" t="s">
        <v>4450</v>
      </c>
      <c r="F463" s="491" t="s">
        <v>46</v>
      </c>
      <c r="G463" s="156" t="s">
        <v>138</v>
      </c>
      <c r="H463" s="180" t="s">
        <v>96</v>
      </c>
      <c r="I463" s="329"/>
      <c r="J463" s="181" t="s">
        <v>96</v>
      </c>
      <c r="K463" s="177" t="s">
        <v>4453</v>
      </c>
      <c r="M463" s="23"/>
      <c r="N463" s="23"/>
    </row>
    <row r="464" spans="2:14" ht="30.2" hidden="1" customHeight="1">
      <c r="B464" s="366" t="str">
        <f>IF(F464="", "NO PRIORITY", _xlfn.XLOOKUP(F464, Organizations!C:C, Organizations!B:B, "NO ORG NAME"))</f>
        <v>A</v>
      </c>
      <c r="C464" s="291">
        <v>45758</v>
      </c>
      <c r="D464" s="306">
        <f t="shared" si="7"/>
        <v>45754</v>
      </c>
      <c r="E464" s="171" t="s">
        <v>4450</v>
      </c>
      <c r="F464" s="491" t="s">
        <v>47</v>
      </c>
      <c r="G464" s="156" t="s">
        <v>138</v>
      </c>
      <c r="H464" s="180" t="s">
        <v>96</v>
      </c>
      <c r="I464" s="329"/>
      <c r="J464" s="181" t="s">
        <v>96</v>
      </c>
      <c r="K464" s="177" t="s">
        <v>4453</v>
      </c>
      <c r="M464" s="23"/>
      <c r="N464" s="23"/>
    </row>
    <row r="465" spans="2:14" ht="30.2" hidden="1" customHeight="1">
      <c r="B465" s="366" t="str">
        <f>IF(F465="", "NO PRIORITY", _xlfn.XLOOKUP(F465, Organizations!C:C, Organizations!B:B, "NO ORG NAME"))</f>
        <v>A</v>
      </c>
      <c r="C465" s="291">
        <v>45758</v>
      </c>
      <c r="D465" s="306">
        <f t="shared" si="7"/>
        <v>45754</v>
      </c>
      <c r="E465" s="171" t="s">
        <v>4450</v>
      </c>
      <c r="F465" s="491" t="s">
        <v>48</v>
      </c>
      <c r="G465" s="156" t="s">
        <v>138</v>
      </c>
      <c r="H465" s="180" t="s">
        <v>96</v>
      </c>
      <c r="I465" s="329"/>
      <c r="J465" s="181" t="s">
        <v>96</v>
      </c>
      <c r="K465" s="177" t="s">
        <v>4453</v>
      </c>
      <c r="M465" s="23"/>
      <c r="N465" s="23"/>
    </row>
    <row r="466" spans="2:14" ht="30.2" hidden="1" customHeight="1">
      <c r="B466" s="366" t="str">
        <f>IF(F466="", "NO PRIORITY", _xlfn.XLOOKUP(F466, Organizations!C:C, Organizations!B:B, "NO ORG NAME"))</f>
        <v>A</v>
      </c>
      <c r="C466" s="291">
        <v>45758</v>
      </c>
      <c r="D466" s="306">
        <f t="shared" si="7"/>
        <v>45754</v>
      </c>
      <c r="E466" s="171" t="s">
        <v>4450</v>
      </c>
      <c r="F466" s="491" t="s">
        <v>50</v>
      </c>
      <c r="G466" s="156" t="s">
        <v>138</v>
      </c>
      <c r="H466" s="180" t="s">
        <v>96</v>
      </c>
      <c r="I466" s="329"/>
      <c r="J466" s="181" t="s">
        <v>96</v>
      </c>
      <c r="K466" s="177" t="s">
        <v>4453</v>
      </c>
      <c r="M466" s="23"/>
      <c r="N466" s="23"/>
    </row>
    <row r="467" spans="2:14" ht="30.2" hidden="1" customHeight="1">
      <c r="B467" s="366" t="str">
        <f>IF(F467="", "NO PRIORITY", _xlfn.XLOOKUP(F467, Organizations!C:C, Organizations!B:B, "NO ORG NAME"))</f>
        <v>A</v>
      </c>
      <c r="C467" s="291">
        <v>45758</v>
      </c>
      <c r="D467" s="306">
        <f t="shared" si="7"/>
        <v>45754</v>
      </c>
      <c r="E467" s="171" t="s">
        <v>4450</v>
      </c>
      <c r="F467" s="491" t="s">
        <v>51</v>
      </c>
      <c r="G467" s="156" t="s">
        <v>138</v>
      </c>
      <c r="H467" s="180" t="s">
        <v>96</v>
      </c>
      <c r="I467" s="329"/>
      <c r="J467" s="181" t="s">
        <v>96</v>
      </c>
      <c r="K467" s="177" t="s">
        <v>4453</v>
      </c>
      <c r="M467" s="23"/>
      <c r="N467" s="23"/>
    </row>
    <row r="468" spans="2:14" ht="30.2" hidden="1" customHeight="1">
      <c r="B468" s="366" t="str">
        <f>IF(F468="", "NO PRIORITY", _xlfn.XLOOKUP(F468, Organizations!C:C, Organizations!B:B, "NO ORG NAME"))</f>
        <v>A</v>
      </c>
      <c r="C468" s="291">
        <v>45758</v>
      </c>
      <c r="D468" s="306">
        <f t="shared" si="7"/>
        <v>45754</v>
      </c>
      <c r="E468" s="171" t="s">
        <v>4450</v>
      </c>
      <c r="F468" s="491" t="s">
        <v>52</v>
      </c>
      <c r="G468" s="156" t="s">
        <v>138</v>
      </c>
      <c r="H468" s="180" t="s">
        <v>96</v>
      </c>
      <c r="I468" s="329"/>
      <c r="J468" s="181" t="s">
        <v>96</v>
      </c>
      <c r="K468" s="177" t="s">
        <v>4453</v>
      </c>
      <c r="M468" s="23"/>
      <c r="N468" s="23"/>
    </row>
    <row r="469" spans="2:14" ht="30.2" hidden="1" customHeight="1">
      <c r="B469" s="366" t="str">
        <f>IF(F469="", "NO PRIORITY", _xlfn.XLOOKUP(F469, Organizations!C:C, Organizations!B:B, "NO ORG NAME"))</f>
        <v>A</v>
      </c>
      <c r="C469" s="291">
        <v>45758</v>
      </c>
      <c r="D469" s="306">
        <f t="shared" si="7"/>
        <v>45754</v>
      </c>
      <c r="E469" s="171" t="s">
        <v>4450</v>
      </c>
      <c r="F469" s="491" t="s">
        <v>53</v>
      </c>
      <c r="G469" s="156" t="s">
        <v>138</v>
      </c>
      <c r="H469" s="180" t="s">
        <v>96</v>
      </c>
      <c r="I469" s="329"/>
      <c r="J469" s="181" t="s">
        <v>96</v>
      </c>
      <c r="K469" s="177" t="s">
        <v>4453</v>
      </c>
      <c r="M469" s="23"/>
      <c r="N469" s="23"/>
    </row>
    <row r="470" spans="2:14" ht="30.2" hidden="1" customHeight="1">
      <c r="B470" s="366" t="str">
        <f>IF(F470="", "NO PRIORITY", _xlfn.XLOOKUP(F470, Organizations!C:C, Organizations!B:B, "NO ORG NAME"))</f>
        <v>A</v>
      </c>
      <c r="C470" s="291">
        <v>45758</v>
      </c>
      <c r="D470" s="306">
        <f t="shared" si="7"/>
        <v>45754</v>
      </c>
      <c r="E470" s="171" t="s">
        <v>4450</v>
      </c>
      <c r="F470" s="491" t="s">
        <v>54</v>
      </c>
      <c r="G470" s="156" t="s">
        <v>138</v>
      </c>
      <c r="H470" s="180" t="s">
        <v>96</v>
      </c>
      <c r="I470" s="329"/>
      <c r="J470" s="181" t="s">
        <v>96</v>
      </c>
      <c r="K470" s="177" t="s">
        <v>4453</v>
      </c>
      <c r="M470" s="23"/>
      <c r="N470" s="23"/>
    </row>
    <row r="471" spans="2:14" ht="30.2" hidden="1" customHeight="1">
      <c r="B471" s="366" t="str">
        <f>IF(F471="", "NO PRIORITY", _xlfn.XLOOKUP(F471, Organizations!C:C, Organizations!B:B, "NO ORG NAME"))</f>
        <v>A</v>
      </c>
      <c r="C471" s="291">
        <v>45758</v>
      </c>
      <c r="D471" s="306">
        <f t="shared" si="7"/>
        <v>45754</v>
      </c>
      <c r="E471" s="171" t="s">
        <v>4450</v>
      </c>
      <c r="F471" s="491" t="s">
        <v>55</v>
      </c>
      <c r="G471" s="156" t="s">
        <v>138</v>
      </c>
      <c r="H471" s="180" t="s">
        <v>96</v>
      </c>
      <c r="I471" s="329"/>
      <c r="J471" s="181" t="s">
        <v>96</v>
      </c>
      <c r="K471" s="177" t="s">
        <v>4453</v>
      </c>
      <c r="M471" s="23"/>
      <c r="N471" s="23"/>
    </row>
    <row r="472" spans="2:14" ht="30.2" hidden="1" customHeight="1">
      <c r="B472" s="366" t="str">
        <f>IF(F472="", "NO PRIORITY", _xlfn.XLOOKUP(F472, Organizations!C:C, Organizations!B:B, "NO ORG NAME"))</f>
        <v>A</v>
      </c>
      <c r="C472" s="291">
        <v>45758</v>
      </c>
      <c r="D472" s="306">
        <f t="shared" si="7"/>
        <v>45754</v>
      </c>
      <c r="E472" s="171" t="s">
        <v>4450</v>
      </c>
      <c r="F472" s="491" t="s">
        <v>56</v>
      </c>
      <c r="G472" s="156" t="s">
        <v>138</v>
      </c>
      <c r="H472" s="180" t="s">
        <v>96</v>
      </c>
      <c r="I472" s="329"/>
      <c r="J472" s="181" t="s">
        <v>96</v>
      </c>
      <c r="K472" s="177" t="s">
        <v>4453</v>
      </c>
      <c r="M472" s="23"/>
      <c r="N472" s="23"/>
    </row>
    <row r="473" spans="2:14" ht="30.2" hidden="1" customHeight="1">
      <c r="B473" s="366" t="str">
        <f>IF(F473="", "NO PRIORITY", _xlfn.XLOOKUP(F473, Organizations!C:C, Organizations!B:B, "NO ORG NAME"))</f>
        <v>A</v>
      </c>
      <c r="C473" s="291">
        <v>45758</v>
      </c>
      <c r="D473" s="306">
        <f t="shared" si="7"/>
        <v>45754</v>
      </c>
      <c r="E473" s="171" t="s">
        <v>4450</v>
      </c>
      <c r="F473" s="491" t="s">
        <v>58</v>
      </c>
      <c r="G473" s="156" t="s">
        <v>138</v>
      </c>
      <c r="H473" s="180" t="s">
        <v>96</v>
      </c>
      <c r="I473" s="329"/>
      <c r="J473" s="181" t="s">
        <v>96</v>
      </c>
      <c r="K473" s="177" t="s">
        <v>4453</v>
      </c>
      <c r="M473" s="23"/>
      <c r="N473" s="23"/>
    </row>
    <row r="474" spans="2:14" ht="30.2" hidden="1" customHeight="1">
      <c r="B474" s="366" t="str">
        <f>IF(F474="", "NO PRIORITY", _xlfn.XLOOKUP(F474, Organizations!C:C, Organizations!B:B, "NO ORG NAME"))</f>
        <v>A</v>
      </c>
      <c r="C474" s="291">
        <v>45758</v>
      </c>
      <c r="D474" s="306">
        <f t="shared" si="7"/>
        <v>45754</v>
      </c>
      <c r="E474" s="171" t="s">
        <v>4450</v>
      </c>
      <c r="F474" s="491" t="s">
        <v>60</v>
      </c>
      <c r="G474" s="156" t="s">
        <v>138</v>
      </c>
      <c r="H474" s="180" t="s">
        <v>96</v>
      </c>
      <c r="I474" s="329"/>
      <c r="J474" s="181" t="s">
        <v>96</v>
      </c>
      <c r="K474" s="177" t="s">
        <v>4453</v>
      </c>
      <c r="M474" s="23"/>
      <c r="N474" s="23"/>
    </row>
    <row r="475" spans="2:14" ht="30.2" hidden="1" customHeight="1">
      <c r="B475" s="366" t="str">
        <f>IF(F475="", "NO PRIORITY", _xlfn.XLOOKUP(F475, Organizations!C:C, Organizations!B:B, "NO ORG NAME"))</f>
        <v>A</v>
      </c>
      <c r="C475" s="291">
        <v>45758</v>
      </c>
      <c r="D475" s="306">
        <f t="shared" si="7"/>
        <v>45754</v>
      </c>
      <c r="E475" s="171" t="s">
        <v>4450</v>
      </c>
      <c r="F475" s="491" t="s">
        <v>61</v>
      </c>
      <c r="G475" s="156" t="s">
        <v>138</v>
      </c>
      <c r="H475" s="180" t="s">
        <v>96</v>
      </c>
      <c r="I475" s="329"/>
      <c r="J475" s="181" t="s">
        <v>96</v>
      </c>
      <c r="K475" s="177" t="s">
        <v>4453</v>
      </c>
      <c r="M475" s="23"/>
      <c r="N475" s="23"/>
    </row>
    <row r="476" spans="2:14" ht="30.2" hidden="1" customHeight="1">
      <c r="B476" s="366" t="str">
        <f>IF(F476="", "NO PRIORITY", _xlfn.XLOOKUP(F476, Organizations!C:C, Organizations!B:B, "NO ORG NAME"))</f>
        <v>A</v>
      </c>
      <c r="C476" s="291">
        <v>45758</v>
      </c>
      <c r="D476" s="306">
        <f t="shared" si="7"/>
        <v>45754</v>
      </c>
      <c r="E476" s="171" t="s">
        <v>4450</v>
      </c>
      <c r="F476" s="491" t="s">
        <v>62</v>
      </c>
      <c r="G476" s="156" t="s">
        <v>138</v>
      </c>
      <c r="H476" s="180" t="s">
        <v>96</v>
      </c>
      <c r="I476" s="329"/>
      <c r="J476" s="181" t="s">
        <v>96</v>
      </c>
      <c r="K476" s="177" t="s">
        <v>4453</v>
      </c>
      <c r="M476" s="23"/>
      <c r="N476" s="23"/>
    </row>
    <row r="477" spans="2:14" ht="30.2" hidden="1" customHeight="1">
      <c r="B477" s="366" t="str">
        <f>IF(F477="", "NO PRIORITY", _xlfn.XLOOKUP(F477, Organizations!C:C, Organizations!B:B, "NO ORG NAME"))</f>
        <v>A</v>
      </c>
      <c r="C477" s="291">
        <v>45758</v>
      </c>
      <c r="D477" s="306">
        <f t="shared" si="7"/>
        <v>45754</v>
      </c>
      <c r="E477" s="171" t="s">
        <v>4450</v>
      </c>
      <c r="F477" s="491" t="s">
        <v>63</v>
      </c>
      <c r="G477" s="156" t="s">
        <v>138</v>
      </c>
      <c r="H477" s="180" t="s">
        <v>96</v>
      </c>
      <c r="I477" s="329"/>
      <c r="J477" s="181" t="s">
        <v>96</v>
      </c>
      <c r="K477" s="177" t="s">
        <v>4453</v>
      </c>
      <c r="M477" s="23"/>
      <c r="N477" s="23"/>
    </row>
    <row r="478" spans="2:14" ht="30.2" hidden="1" customHeight="1">
      <c r="B478" s="366" t="str">
        <f>IF(F478="", "NO PRIORITY", _xlfn.XLOOKUP(F478, Organizations!C:C, Organizations!B:B, "NO ORG NAME"))</f>
        <v>A</v>
      </c>
      <c r="C478" s="291">
        <v>45758</v>
      </c>
      <c r="D478" s="306">
        <f t="shared" si="7"/>
        <v>45754</v>
      </c>
      <c r="E478" s="171" t="s">
        <v>4450</v>
      </c>
      <c r="F478" s="491" t="s">
        <v>64</v>
      </c>
      <c r="G478" s="156" t="s">
        <v>138</v>
      </c>
      <c r="H478" s="180" t="s">
        <v>96</v>
      </c>
      <c r="I478" s="329"/>
      <c r="J478" s="181" t="s">
        <v>96</v>
      </c>
      <c r="K478" s="177" t="s">
        <v>4453</v>
      </c>
      <c r="M478" s="23"/>
      <c r="N478" s="23"/>
    </row>
    <row r="479" spans="2:14" ht="30.2" hidden="1" customHeight="1">
      <c r="B479" s="366" t="str">
        <f>IF(F479="", "NO PRIORITY", _xlfn.XLOOKUP(F479, Organizations!C:C, Organizations!B:B, "NO ORG NAME"))</f>
        <v>A</v>
      </c>
      <c r="C479" s="291">
        <v>45758</v>
      </c>
      <c r="D479" s="306">
        <f t="shared" si="7"/>
        <v>45754</v>
      </c>
      <c r="E479" s="171" t="s">
        <v>4450</v>
      </c>
      <c r="F479" s="491" t="s">
        <v>65</v>
      </c>
      <c r="G479" s="156" t="s">
        <v>138</v>
      </c>
      <c r="H479" s="180" t="s">
        <v>96</v>
      </c>
      <c r="I479" s="329"/>
      <c r="J479" s="181" t="s">
        <v>96</v>
      </c>
      <c r="K479" s="177" t="s">
        <v>4453</v>
      </c>
      <c r="M479" s="23"/>
      <c r="N479" s="23"/>
    </row>
    <row r="480" spans="2:14" ht="30.2" hidden="1" customHeight="1">
      <c r="B480" s="366" t="str">
        <f>IF(F480="", "NO PRIORITY", _xlfn.XLOOKUP(F480, Organizations!C:C, Organizations!B:B, "NO ORG NAME"))</f>
        <v>A</v>
      </c>
      <c r="C480" s="291">
        <v>45758</v>
      </c>
      <c r="D480" s="306">
        <f t="shared" si="7"/>
        <v>45754</v>
      </c>
      <c r="E480" s="171" t="s">
        <v>4450</v>
      </c>
      <c r="F480" s="491" t="s">
        <v>66</v>
      </c>
      <c r="G480" s="156" t="s">
        <v>138</v>
      </c>
      <c r="H480" s="180" t="s">
        <v>96</v>
      </c>
      <c r="I480" s="329"/>
      <c r="J480" s="181" t="s">
        <v>96</v>
      </c>
      <c r="K480" s="177" t="s">
        <v>4453</v>
      </c>
      <c r="M480" s="23"/>
      <c r="N480" s="23"/>
    </row>
    <row r="481" spans="2:14" ht="30.2" hidden="1" customHeight="1">
      <c r="B481" s="366" t="str">
        <f>IF(F481="", "NO PRIORITY", _xlfn.XLOOKUP(F481, Organizations!C:C, Organizations!B:B, "NO ORG NAME"))</f>
        <v>A</v>
      </c>
      <c r="C481" s="291">
        <v>45758</v>
      </c>
      <c r="D481" s="306">
        <f t="shared" si="7"/>
        <v>45754</v>
      </c>
      <c r="E481" s="171" t="s">
        <v>4450</v>
      </c>
      <c r="F481" s="491" t="s">
        <v>67</v>
      </c>
      <c r="G481" s="156" t="s">
        <v>138</v>
      </c>
      <c r="H481" s="180" t="s">
        <v>96</v>
      </c>
      <c r="I481" s="329"/>
      <c r="J481" s="181" t="s">
        <v>96</v>
      </c>
      <c r="K481" s="177" t="s">
        <v>4453</v>
      </c>
      <c r="M481" s="23"/>
      <c r="N481" s="23"/>
    </row>
    <row r="482" spans="2:14" ht="30.2" hidden="1" customHeight="1">
      <c r="B482" s="366" t="str">
        <f>IF(F482="", "NO PRIORITY", _xlfn.XLOOKUP(F482, Organizations!C:C, Organizations!B:B, "NO ORG NAME"))</f>
        <v>A</v>
      </c>
      <c r="C482" s="291">
        <v>45758</v>
      </c>
      <c r="D482" s="306">
        <f t="shared" si="7"/>
        <v>45754</v>
      </c>
      <c r="E482" s="171" t="s">
        <v>4450</v>
      </c>
      <c r="F482" s="491" t="s">
        <v>68</v>
      </c>
      <c r="G482" s="156" t="s">
        <v>138</v>
      </c>
      <c r="H482" s="180" t="s">
        <v>96</v>
      </c>
      <c r="I482" s="329"/>
      <c r="J482" s="181" t="s">
        <v>96</v>
      </c>
      <c r="K482" s="177" t="s">
        <v>4453</v>
      </c>
      <c r="M482" s="23"/>
      <c r="N482" s="23"/>
    </row>
    <row r="483" spans="2:14" ht="30.2" hidden="1" customHeight="1">
      <c r="B483" s="366" t="str">
        <f>IF(F483="", "NO PRIORITY", _xlfn.XLOOKUP(F483, Organizations!C:C, Organizations!B:B, "NO ORG NAME"))</f>
        <v>A</v>
      </c>
      <c r="C483" s="291">
        <v>45758</v>
      </c>
      <c r="D483" s="306">
        <f t="shared" si="7"/>
        <v>45754</v>
      </c>
      <c r="E483" s="171" t="s">
        <v>4450</v>
      </c>
      <c r="F483" s="491" t="s">
        <v>69</v>
      </c>
      <c r="G483" s="156" t="s">
        <v>138</v>
      </c>
      <c r="H483" s="180" t="s">
        <v>96</v>
      </c>
      <c r="I483" s="329"/>
      <c r="J483" s="181" t="s">
        <v>96</v>
      </c>
      <c r="K483" s="177" t="s">
        <v>4453</v>
      </c>
      <c r="M483" s="23"/>
      <c r="N483" s="23"/>
    </row>
    <row r="484" spans="2:14" ht="30.2" hidden="1" customHeight="1">
      <c r="B484" s="366" t="str">
        <f>IF(F484="", "NO PRIORITY", _xlfn.XLOOKUP(F484, Organizations!C:C, Organizations!B:B, "NO ORG NAME"))</f>
        <v>A</v>
      </c>
      <c r="C484" s="291">
        <v>45758</v>
      </c>
      <c r="D484" s="306">
        <f t="shared" si="7"/>
        <v>45754</v>
      </c>
      <c r="E484" s="171" t="s">
        <v>4450</v>
      </c>
      <c r="F484" s="491" t="s">
        <v>70</v>
      </c>
      <c r="G484" s="156" t="s">
        <v>138</v>
      </c>
      <c r="H484" s="180" t="s">
        <v>96</v>
      </c>
      <c r="I484" s="329"/>
      <c r="J484" s="181" t="s">
        <v>96</v>
      </c>
      <c r="K484" s="177" t="s">
        <v>4453</v>
      </c>
      <c r="M484" s="23"/>
      <c r="N484" s="23"/>
    </row>
    <row r="485" spans="2:14" ht="30.2" hidden="1" customHeight="1">
      <c r="B485" s="366" t="str">
        <f>IF(F485="", "NO PRIORITY", _xlfn.XLOOKUP(F485, Organizations!C:C, Organizations!B:B, "NO ORG NAME"))</f>
        <v>A</v>
      </c>
      <c r="C485" s="291">
        <v>45758</v>
      </c>
      <c r="D485" s="306">
        <f t="shared" si="7"/>
        <v>45754</v>
      </c>
      <c r="E485" s="171" t="s">
        <v>4450</v>
      </c>
      <c r="F485" s="491" t="s">
        <v>71</v>
      </c>
      <c r="G485" s="156" t="s">
        <v>138</v>
      </c>
      <c r="H485" s="180" t="s">
        <v>96</v>
      </c>
      <c r="I485" s="329"/>
      <c r="J485" s="181" t="s">
        <v>96</v>
      </c>
      <c r="K485" s="177" t="s">
        <v>4453</v>
      </c>
      <c r="M485" s="23"/>
      <c r="N485" s="23"/>
    </row>
    <row r="486" spans="2:14" ht="30.2" hidden="1" customHeight="1">
      <c r="B486" s="366" t="str">
        <f>IF(F486="", "NO PRIORITY", _xlfn.XLOOKUP(F486, Organizations!C:C, Organizations!B:B, "NO ORG NAME"))</f>
        <v>A</v>
      </c>
      <c r="C486" s="291">
        <v>45758</v>
      </c>
      <c r="D486" s="306">
        <f t="shared" si="7"/>
        <v>45754</v>
      </c>
      <c r="E486" s="171" t="s">
        <v>4450</v>
      </c>
      <c r="F486" s="491" t="s">
        <v>73</v>
      </c>
      <c r="G486" s="156" t="s">
        <v>138</v>
      </c>
      <c r="H486" s="180" t="s">
        <v>96</v>
      </c>
      <c r="I486" s="329"/>
      <c r="J486" s="181" t="s">
        <v>96</v>
      </c>
      <c r="K486" s="177" t="s">
        <v>4453</v>
      </c>
      <c r="M486" s="23"/>
      <c r="N486" s="23"/>
    </row>
    <row r="487" spans="2:14" ht="30.2" hidden="1" customHeight="1">
      <c r="B487" s="366" t="str">
        <f>IF(F487="", "NO PRIORITY", _xlfn.XLOOKUP(F487, Organizations!C:C, Organizations!B:B, "NO ORG NAME"))</f>
        <v>A</v>
      </c>
      <c r="C487" s="291">
        <v>45758</v>
      </c>
      <c r="D487" s="306">
        <f t="shared" si="7"/>
        <v>45754</v>
      </c>
      <c r="E487" s="171" t="s">
        <v>4450</v>
      </c>
      <c r="F487" s="491" t="s">
        <v>74</v>
      </c>
      <c r="G487" s="156" t="s">
        <v>138</v>
      </c>
      <c r="H487" s="180" t="s">
        <v>96</v>
      </c>
      <c r="I487" s="329"/>
      <c r="J487" s="181" t="s">
        <v>96</v>
      </c>
      <c r="K487" s="177" t="s">
        <v>4453</v>
      </c>
      <c r="M487" s="23"/>
      <c r="N487" s="23"/>
    </row>
    <row r="488" spans="2:14" ht="30.2" hidden="1" customHeight="1">
      <c r="B488" s="366" t="str">
        <f>IF(F488="", "NO PRIORITY", _xlfn.XLOOKUP(F488, Organizations!C:C, Organizations!B:B, "NO ORG NAME"))</f>
        <v>A</v>
      </c>
      <c r="C488" s="291">
        <v>45758</v>
      </c>
      <c r="D488" s="306">
        <f t="shared" si="7"/>
        <v>45754</v>
      </c>
      <c r="E488" s="171" t="s">
        <v>4450</v>
      </c>
      <c r="F488" s="491" t="s">
        <v>76</v>
      </c>
      <c r="G488" s="156" t="s">
        <v>138</v>
      </c>
      <c r="H488" s="180" t="s">
        <v>96</v>
      </c>
      <c r="I488" s="329"/>
      <c r="J488" s="181" t="s">
        <v>96</v>
      </c>
      <c r="K488" s="177" t="s">
        <v>4453</v>
      </c>
      <c r="M488" s="23"/>
      <c r="N488" s="23"/>
    </row>
    <row r="489" spans="2:14" ht="30.2" hidden="1" customHeight="1">
      <c r="B489" s="366" t="str">
        <f>IF(F489="", "NO PRIORITY", _xlfn.XLOOKUP(F489, Organizations!C:C, Organizations!B:B, "NO ORG NAME"))</f>
        <v>A</v>
      </c>
      <c r="C489" s="291">
        <v>45758</v>
      </c>
      <c r="D489" s="306">
        <f t="shared" si="7"/>
        <v>45754</v>
      </c>
      <c r="E489" s="171" t="s">
        <v>4450</v>
      </c>
      <c r="F489" s="491" t="s">
        <v>77</v>
      </c>
      <c r="G489" s="156" t="s">
        <v>138</v>
      </c>
      <c r="H489" s="180" t="s">
        <v>96</v>
      </c>
      <c r="I489" s="329"/>
      <c r="J489" s="181" t="s">
        <v>96</v>
      </c>
      <c r="K489" s="177" t="s">
        <v>4453</v>
      </c>
      <c r="M489" s="23"/>
      <c r="N489" s="23"/>
    </row>
    <row r="490" spans="2:14" ht="30.2" hidden="1" customHeight="1">
      <c r="B490" s="366" t="str">
        <f>IF(F490="", "NO PRIORITY", _xlfn.XLOOKUP(F490, Organizations!C:C, Organizations!B:B, "NO ORG NAME"))</f>
        <v>A</v>
      </c>
      <c r="C490" s="291">
        <v>45758</v>
      </c>
      <c r="D490" s="306">
        <f t="shared" si="7"/>
        <v>45754</v>
      </c>
      <c r="E490" s="171" t="s">
        <v>4450</v>
      </c>
      <c r="F490" s="491" t="s">
        <v>78</v>
      </c>
      <c r="G490" s="156" t="s">
        <v>138</v>
      </c>
      <c r="H490" s="180" t="s">
        <v>96</v>
      </c>
      <c r="I490" s="329"/>
      <c r="J490" s="181" t="s">
        <v>96</v>
      </c>
      <c r="K490" s="177" t="s">
        <v>4453</v>
      </c>
      <c r="M490" s="23"/>
      <c r="N490" s="23"/>
    </row>
    <row r="491" spans="2:14" ht="30.2" hidden="1" customHeight="1">
      <c r="B491" s="366" t="str">
        <f>IF(F491="", "NO PRIORITY", _xlfn.XLOOKUP(F491, Organizations!C:C, Organizations!B:B, "NO ORG NAME"))</f>
        <v>A</v>
      </c>
      <c r="C491" s="291">
        <v>45758</v>
      </c>
      <c r="D491" s="306">
        <f t="shared" si="7"/>
        <v>45754</v>
      </c>
      <c r="E491" s="171" t="s">
        <v>4450</v>
      </c>
      <c r="F491" s="491" t="s">
        <v>79</v>
      </c>
      <c r="G491" s="156" t="s">
        <v>138</v>
      </c>
      <c r="H491" s="180" t="s">
        <v>96</v>
      </c>
      <c r="I491" s="329"/>
      <c r="J491" s="181" t="s">
        <v>96</v>
      </c>
      <c r="K491" s="177" t="s">
        <v>4453</v>
      </c>
      <c r="M491" s="23"/>
      <c r="N491" s="23"/>
    </row>
    <row r="492" spans="2:14" ht="30.2" hidden="1" customHeight="1">
      <c r="B492" s="366" t="str">
        <f>IF(F492="", "NO PRIORITY", _xlfn.XLOOKUP(F492, Organizations!C:C, Organizations!B:B, "NO ORG NAME"))</f>
        <v>A</v>
      </c>
      <c r="C492" s="291">
        <v>45758</v>
      </c>
      <c r="D492" s="306">
        <f t="shared" si="7"/>
        <v>45754</v>
      </c>
      <c r="E492" s="171" t="s">
        <v>4450</v>
      </c>
      <c r="F492" s="491" t="s">
        <v>80</v>
      </c>
      <c r="G492" s="156" t="s">
        <v>138</v>
      </c>
      <c r="H492" s="180" t="s">
        <v>96</v>
      </c>
      <c r="I492" s="329"/>
      <c r="J492" s="181" t="s">
        <v>96</v>
      </c>
      <c r="K492" s="177" t="s">
        <v>4453</v>
      </c>
      <c r="M492" s="23"/>
      <c r="N492" s="23"/>
    </row>
    <row r="493" spans="2:14" ht="30.2" hidden="1" customHeight="1">
      <c r="B493" s="366" t="str">
        <f>IF(F493="", "NO PRIORITY", _xlfn.XLOOKUP(F493, Organizations!C:C, Organizations!B:B, "NO ORG NAME"))</f>
        <v>A</v>
      </c>
      <c r="C493" s="291">
        <v>45758</v>
      </c>
      <c r="D493" s="306">
        <f t="shared" si="7"/>
        <v>45754</v>
      </c>
      <c r="E493" s="171" t="s">
        <v>4450</v>
      </c>
      <c r="F493" s="491" t="s">
        <v>82</v>
      </c>
      <c r="G493" s="156" t="s">
        <v>138</v>
      </c>
      <c r="H493" s="180" t="s">
        <v>96</v>
      </c>
      <c r="I493" s="329"/>
      <c r="J493" s="181" t="s">
        <v>96</v>
      </c>
      <c r="K493" s="177" t="s">
        <v>4453</v>
      </c>
      <c r="M493" s="23"/>
      <c r="N493" s="23"/>
    </row>
    <row r="494" spans="2:14" ht="30.2" hidden="1" customHeight="1">
      <c r="B494" s="366" t="str">
        <f>IF(F494="", "NO PRIORITY", _xlfn.XLOOKUP(F494, Organizations!C:C, Organizations!B:B, "NO ORG NAME"))</f>
        <v>A</v>
      </c>
      <c r="C494" s="291">
        <v>45758</v>
      </c>
      <c r="D494" s="306">
        <f t="shared" si="7"/>
        <v>45754</v>
      </c>
      <c r="E494" s="171" t="s">
        <v>4450</v>
      </c>
      <c r="F494" s="491" t="s">
        <v>83</v>
      </c>
      <c r="G494" s="156" t="s">
        <v>138</v>
      </c>
      <c r="H494" s="180" t="s">
        <v>96</v>
      </c>
      <c r="I494" s="329"/>
      <c r="J494" s="181" t="s">
        <v>96</v>
      </c>
      <c r="K494" s="177" t="s">
        <v>4453</v>
      </c>
      <c r="M494" s="23"/>
      <c r="N494" s="23"/>
    </row>
    <row r="495" spans="2:14" ht="30.2" hidden="1" customHeight="1">
      <c r="B495" s="366" t="str">
        <f>IF(F495="", "NO PRIORITY", _xlfn.XLOOKUP(F495, Organizations!C:C, Organizations!B:B, "NO ORG NAME"))</f>
        <v>A</v>
      </c>
      <c r="C495" s="291">
        <v>45758</v>
      </c>
      <c r="D495" s="306">
        <f t="shared" si="7"/>
        <v>45754</v>
      </c>
      <c r="E495" s="171" t="s">
        <v>4450</v>
      </c>
      <c r="F495" s="491" t="s">
        <v>84</v>
      </c>
      <c r="G495" s="156" t="s">
        <v>138</v>
      </c>
      <c r="H495" s="180" t="s">
        <v>96</v>
      </c>
      <c r="I495" s="329"/>
      <c r="J495" s="181" t="s">
        <v>96</v>
      </c>
      <c r="K495" s="177" t="s">
        <v>4453</v>
      </c>
      <c r="M495" s="23"/>
      <c r="N495" s="23"/>
    </row>
    <row r="496" spans="2:14" ht="30.2" hidden="1" customHeight="1">
      <c r="B496" s="366" t="str">
        <f>IF(F496="", "NO PRIORITY", _xlfn.XLOOKUP(F496, Organizations!C:C, Organizations!B:B, "NO ORG NAME"))</f>
        <v>A</v>
      </c>
      <c r="C496" s="291">
        <v>45758</v>
      </c>
      <c r="D496" s="306">
        <f t="shared" si="7"/>
        <v>45754</v>
      </c>
      <c r="E496" s="171" t="s">
        <v>4450</v>
      </c>
      <c r="F496" s="491" t="s">
        <v>85</v>
      </c>
      <c r="G496" s="156" t="s">
        <v>138</v>
      </c>
      <c r="H496" s="180" t="s">
        <v>96</v>
      </c>
      <c r="I496" s="329"/>
      <c r="J496" s="181" t="s">
        <v>96</v>
      </c>
      <c r="K496" s="177" t="s">
        <v>4453</v>
      </c>
      <c r="M496" s="23"/>
      <c r="N496" s="23"/>
    </row>
    <row r="497" spans="2:14" ht="30.2" hidden="1" customHeight="1">
      <c r="B497" s="366" t="str">
        <f>IF(F497="", "NO PRIORITY", _xlfn.XLOOKUP(F497, Organizations!C:C, Organizations!B:B, "NO ORG NAME"))</f>
        <v>A</v>
      </c>
      <c r="C497" s="291">
        <v>45758</v>
      </c>
      <c r="D497" s="306">
        <f t="shared" si="7"/>
        <v>45754</v>
      </c>
      <c r="E497" s="171" t="s">
        <v>4450</v>
      </c>
      <c r="F497" s="491" t="s">
        <v>87</v>
      </c>
      <c r="G497" s="156" t="s">
        <v>138</v>
      </c>
      <c r="H497" s="180" t="s">
        <v>96</v>
      </c>
      <c r="I497" s="329"/>
      <c r="J497" s="181" t="s">
        <v>96</v>
      </c>
      <c r="K497" s="177" t="s">
        <v>4453</v>
      </c>
      <c r="M497" s="23"/>
      <c r="N497" s="23"/>
    </row>
    <row r="498" spans="2:14" ht="30.2" hidden="1" customHeight="1">
      <c r="B498" s="366" t="str">
        <f>IF(F498="", "NO PRIORITY", _xlfn.XLOOKUP(F498, Organizations!C:C, Organizations!B:B, "NO ORG NAME"))</f>
        <v>A</v>
      </c>
      <c r="C498" s="291">
        <v>45758</v>
      </c>
      <c r="D498" s="306">
        <f t="shared" si="7"/>
        <v>45754</v>
      </c>
      <c r="E498" s="171" t="s">
        <v>4450</v>
      </c>
      <c r="F498" s="491" t="s">
        <v>88</v>
      </c>
      <c r="G498" s="156" t="s">
        <v>138</v>
      </c>
      <c r="H498" s="180" t="s">
        <v>96</v>
      </c>
      <c r="I498" s="329"/>
      <c r="J498" s="181" t="s">
        <v>96</v>
      </c>
      <c r="K498" s="177" t="s">
        <v>4453</v>
      </c>
      <c r="M498" s="23"/>
      <c r="N498" s="23"/>
    </row>
    <row r="499" spans="2:14" ht="30.2" hidden="1" customHeight="1">
      <c r="B499" s="366" t="str">
        <f>IF(F499="", "NO PRIORITY", _xlfn.XLOOKUP(F499, Organizations!C:C, Organizations!B:B, "NO ORG NAME"))</f>
        <v>A</v>
      </c>
      <c r="C499" s="291">
        <v>45758</v>
      </c>
      <c r="D499" s="306">
        <f t="shared" si="7"/>
        <v>45754</v>
      </c>
      <c r="E499" s="171" t="s">
        <v>4450</v>
      </c>
      <c r="F499" s="491" t="s">
        <v>89</v>
      </c>
      <c r="G499" s="156" t="s">
        <v>138</v>
      </c>
      <c r="H499" s="180" t="s">
        <v>96</v>
      </c>
      <c r="I499" s="329"/>
      <c r="J499" s="181" t="s">
        <v>96</v>
      </c>
      <c r="K499" s="177" t="s">
        <v>4453</v>
      </c>
      <c r="M499" s="23"/>
      <c r="N499" s="23"/>
    </row>
    <row r="500" spans="2:14" ht="30.2" hidden="1" customHeight="1">
      <c r="B500" s="366" t="str">
        <f>IF(F500="", "NO PRIORITY", _xlfn.XLOOKUP(F500, Organizations!C:C, Organizations!B:B, "NO ORG NAME"))</f>
        <v>A</v>
      </c>
      <c r="C500" s="291">
        <v>45758</v>
      </c>
      <c r="D500" s="306">
        <f t="shared" si="7"/>
        <v>45754</v>
      </c>
      <c r="E500" s="171" t="s">
        <v>4450</v>
      </c>
      <c r="F500" s="491" t="s">
        <v>91</v>
      </c>
      <c r="G500" s="156" t="s">
        <v>138</v>
      </c>
      <c r="H500" s="180" t="s">
        <v>96</v>
      </c>
      <c r="I500" s="329"/>
      <c r="J500" s="181" t="s">
        <v>96</v>
      </c>
      <c r="K500" s="177" t="s">
        <v>4453</v>
      </c>
      <c r="M500" s="23"/>
      <c r="N500" s="23"/>
    </row>
    <row r="501" spans="2:14" ht="30.2" hidden="1" customHeight="1">
      <c r="B501" s="366" t="str">
        <f>IF(F501="", "NO PRIORITY", _xlfn.XLOOKUP(F501, Organizations!C:C, Organizations!B:B, "NO ORG NAME"))</f>
        <v>A</v>
      </c>
      <c r="C501" s="291">
        <v>45758</v>
      </c>
      <c r="D501" s="306">
        <f t="shared" si="7"/>
        <v>45754</v>
      </c>
      <c r="E501" s="171" t="s">
        <v>4450</v>
      </c>
      <c r="F501" s="491" t="s">
        <v>92</v>
      </c>
      <c r="G501" s="156" t="s">
        <v>138</v>
      </c>
      <c r="H501" s="180" t="s">
        <v>96</v>
      </c>
      <c r="I501" s="329"/>
      <c r="J501" s="181" t="s">
        <v>96</v>
      </c>
      <c r="K501" s="177" t="s">
        <v>4453</v>
      </c>
      <c r="M501" s="23"/>
      <c r="N501" s="23"/>
    </row>
    <row r="502" spans="2:14" ht="30.2" hidden="1" customHeight="1">
      <c r="B502" s="366" t="str">
        <f>IF(F502="", "NO PRIORITY", _xlfn.XLOOKUP(F502, Organizations!C:C, Organizations!B:B, "NO ORG NAME"))</f>
        <v>A</v>
      </c>
      <c r="C502" s="291">
        <v>45758</v>
      </c>
      <c r="D502" s="306">
        <f t="shared" si="7"/>
        <v>45754</v>
      </c>
      <c r="E502" s="171" t="s">
        <v>4450</v>
      </c>
      <c r="F502" s="491" t="s">
        <v>59</v>
      </c>
      <c r="G502" s="156" t="s">
        <v>138</v>
      </c>
      <c r="H502" s="180" t="s">
        <v>96</v>
      </c>
      <c r="I502" s="329"/>
      <c r="J502" s="181" t="s">
        <v>96</v>
      </c>
      <c r="K502" s="177" t="s">
        <v>4453</v>
      </c>
      <c r="M502" s="23"/>
      <c r="N502" s="23"/>
    </row>
    <row r="503" spans="2:14" ht="30.2" hidden="1" customHeight="1">
      <c r="B503" s="366" t="str">
        <f>IF(F503="", "NO PRIORITY", _xlfn.XLOOKUP(F503, Organizations!C:C, Organizations!B:B, "NO ORG NAME"))</f>
        <v>A</v>
      </c>
      <c r="C503" s="291">
        <v>45758</v>
      </c>
      <c r="D503" s="306">
        <f t="shared" si="7"/>
        <v>45754</v>
      </c>
      <c r="E503" s="171" t="s">
        <v>4450</v>
      </c>
      <c r="F503" s="491" t="s">
        <v>72</v>
      </c>
      <c r="G503" s="156" t="s">
        <v>138</v>
      </c>
      <c r="H503" s="180" t="s">
        <v>96</v>
      </c>
      <c r="I503" s="329"/>
      <c r="J503" s="181" t="s">
        <v>96</v>
      </c>
      <c r="K503" s="177" t="s">
        <v>4453</v>
      </c>
      <c r="M503" s="23"/>
      <c r="N503" s="23"/>
    </row>
    <row r="504" spans="2:14" ht="30.2" hidden="1" customHeight="1">
      <c r="B504" s="366" t="str">
        <f>IF(F504="", "NO PRIORITY", _xlfn.XLOOKUP(F504, Organizations!C:C, Organizations!B:B, "NO ORG NAME"))</f>
        <v>A</v>
      </c>
      <c r="C504" s="291">
        <v>45758</v>
      </c>
      <c r="D504" s="306">
        <f t="shared" si="7"/>
        <v>45754</v>
      </c>
      <c r="E504" s="171" t="s">
        <v>4450</v>
      </c>
      <c r="F504" s="491" t="s">
        <v>86</v>
      </c>
      <c r="G504" s="156" t="s">
        <v>138</v>
      </c>
      <c r="H504" s="180" t="s">
        <v>96</v>
      </c>
      <c r="I504" s="329"/>
      <c r="J504" s="181" t="s">
        <v>96</v>
      </c>
      <c r="K504" s="177" t="s">
        <v>4453</v>
      </c>
      <c r="M504" s="23"/>
      <c r="N504" s="23"/>
    </row>
    <row r="505" spans="2:14" ht="30.2" hidden="1" customHeight="1">
      <c r="B505" s="366" t="str">
        <f>IF(F505="", "NO PRIORITY", _xlfn.XLOOKUP(F505, Organizations!C:C, Organizations!B:B, "NO ORG NAME"))</f>
        <v>A</v>
      </c>
      <c r="C505" s="291">
        <v>45758</v>
      </c>
      <c r="D505" s="306">
        <f t="shared" si="7"/>
        <v>45754</v>
      </c>
      <c r="E505" s="171" t="s">
        <v>4450</v>
      </c>
      <c r="F505" s="491" t="s">
        <v>13</v>
      </c>
      <c r="G505" s="156" t="s">
        <v>138</v>
      </c>
      <c r="H505" s="180" t="s">
        <v>96</v>
      </c>
      <c r="I505" s="329"/>
      <c r="J505" s="181" t="s">
        <v>96</v>
      </c>
      <c r="K505" s="177" t="s">
        <v>4453</v>
      </c>
      <c r="M505" s="23"/>
      <c r="N505" s="23"/>
    </row>
    <row r="506" spans="2:14" ht="30.2" hidden="1" customHeight="1">
      <c r="B506" s="366" t="str">
        <f>IF(F506="", "NO PRIORITY", _xlfn.XLOOKUP(F506, Organizations!C:C, Organizations!B:B, "NO ORG NAME"))</f>
        <v>A</v>
      </c>
      <c r="C506" s="291">
        <v>45758</v>
      </c>
      <c r="D506" s="306">
        <f t="shared" si="7"/>
        <v>45754</v>
      </c>
      <c r="E506" s="171" t="s">
        <v>4450</v>
      </c>
      <c r="F506" s="491" t="s">
        <v>24</v>
      </c>
      <c r="G506" s="156" t="s">
        <v>138</v>
      </c>
      <c r="H506" s="180" t="s">
        <v>96</v>
      </c>
      <c r="I506" s="329"/>
      <c r="J506" s="181" t="s">
        <v>96</v>
      </c>
      <c r="K506" s="177" t="s">
        <v>4453</v>
      </c>
      <c r="M506" s="23"/>
      <c r="N506" s="23"/>
    </row>
    <row r="507" spans="2:14" ht="30.2" hidden="1" customHeight="1">
      <c r="B507" s="366" t="str">
        <f>IF(F507="", "NO PRIORITY", _xlfn.XLOOKUP(F507, Organizations!C:C, Organizations!B:B, "NO ORG NAME"))</f>
        <v>A</v>
      </c>
      <c r="C507" s="291">
        <v>45758</v>
      </c>
      <c r="D507" s="306">
        <f t="shared" si="7"/>
        <v>45754</v>
      </c>
      <c r="E507" s="171" t="s">
        <v>4450</v>
      </c>
      <c r="F507" s="491" t="s">
        <v>28</v>
      </c>
      <c r="G507" s="156" t="s">
        <v>138</v>
      </c>
      <c r="H507" s="180" t="s">
        <v>96</v>
      </c>
      <c r="I507" s="329"/>
      <c r="J507" s="181" t="s">
        <v>96</v>
      </c>
      <c r="K507" s="177" t="s">
        <v>4453</v>
      </c>
      <c r="M507" s="23"/>
      <c r="N507" s="23"/>
    </row>
    <row r="508" spans="2:14" ht="30.2" hidden="1" customHeight="1">
      <c r="B508" s="366" t="str">
        <f>IF(F508="", "NO PRIORITY", _xlfn.XLOOKUP(F508, Organizations!C:C, Organizations!B:B, "NO ORG NAME"))</f>
        <v>A</v>
      </c>
      <c r="C508" s="291">
        <v>45758</v>
      </c>
      <c r="D508" s="306">
        <f t="shared" si="7"/>
        <v>45754</v>
      </c>
      <c r="E508" s="171" t="s">
        <v>4450</v>
      </c>
      <c r="F508" s="491" t="s">
        <v>29</v>
      </c>
      <c r="G508" s="156" t="s">
        <v>138</v>
      </c>
      <c r="H508" s="180" t="s">
        <v>96</v>
      </c>
      <c r="I508" s="329"/>
      <c r="J508" s="181" t="s">
        <v>96</v>
      </c>
      <c r="K508" s="177" t="s">
        <v>4453</v>
      </c>
      <c r="M508" s="23"/>
      <c r="N508" s="23"/>
    </row>
    <row r="509" spans="2:14" ht="30.2" hidden="1" customHeight="1">
      <c r="B509" s="366" t="str">
        <f>IF(F509="", "NO PRIORITY", _xlfn.XLOOKUP(F509, Organizations!C:C, Organizations!B:B, "NO ORG NAME"))</f>
        <v>A</v>
      </c>
      <c r="C509" s="291">
        <v>45758</v>
      </c>
      <c r="D509" s="306">
        <f t="shared" si="7"/>
        <v>45754</v>
      </c>
      <c r="E509" s="171" t="s">
        <v>4450</v>
      </c>
      <c r="F509" s="491" t="s">
        <v>31</v>
      </c>
      <c r="G509" s="156" t="s">
        <v>138</v>
      </c>
      <c r="H509" s="180" t="s">
        <v>96</v>
      </c>
      <c r="I509" s="329"/>
      <c r="J509" s="181" t="s">
        <v>96</v>
      </c>
      <c r="K509" s="177" t="s">
        <v>4453</v>
      </c>
      <c r="M509" s="23"/>
      <c r="N509" s="23"/>
    </row>
    <row r="510" spans="2:14" ht="30.2" hidden="1" customHeight="1">
      <c r="B510" s="366" t="str">
        <f>IF(F510="", "NO PRIORITY", _xlfn.XLOOKUP(F510, Organizations!C:C, Organizations!B:B, "NO ORG NAME"))</f>
        <v>A</v>
      </c>
      <c r="C510" s="291">
        <v>45758</v>
      </c>
      <c r="D510" s="306">
        <f t="shared" si="7"/>
        <v>45754</v>
      </c>
      <c r="E510" s="171" t="s">
        <v>4450</v>
      </c>
      <c r="F510" s="491" t="s">
        <v>57</v>
      </c>
      <c r="G510" s="156" t="s">
        <v>138</v>
      </c>
      <c r="H510" s="180" t="s">
        <v>96</v>
      </c>
      <c r="I510" s="329"/>
      <c r="J510" s="181" t="s">
        <v>96</v>
      </c>
      <c r="K510" s="177" t="s">
        <v>4453</v>
      </c>
      <c r="M510" s="23"/>
      <c r="N510" s="23"/>
    </row>
    <row r="511" spans="2:14" ht="30.2" hidden="1" customHeight="1">
      <c r="B511" s="366" t="str">
        <f>IF(F511="", "NO PRIORITY", _xlfn.XLOOKUP(F511, Organizations!C:C, Organizations!B:B, "NO ORG NAME"))</f>
        <v>A</v>
      </c>
      <c r="C511" s="291">
        <v>45758</v>
      </c>
      <c r="D511" s="306">
        <f t="shared" si="7"/>
        <v>45754</v>
      </c>
      <c r="E511" s="171" t="s">
        <v>4450</v>
      </c>
      <c r="F511" s="491" t="s">
        <v>75</v>
      </c>
      <c r="G511" s="156" t="s">
        <v>138</v>
      </c>
      <c r="H511" s="180" t="s">
        <v>96</v>
      </c>
      <c r="I511" s="329"/>
      <c r="J511" s="181" t="s">
        <v>96</v>
      </c>
      <c r="K511" s="177" t="s">
        <v>4453</v>
      </c>
      <c r="M511" s="23"/>
      <c r="N511" s="23"/>
    </row>
    <row r="512" spans="2:14" ht="30.2" hidden="1" customHeight="1">
      <c r="B512" s="366" t="str">
        <f>IF(F512="", "NO PRIORITY", _xlfn.XLOOKUP(F512, Organizations!C:C, Organizations!B:B, "NO ORG NAME"))</f>
        <v>A</v>
      </c>
      <c r="C512" s="291">
        <v>45758</v>
      </c>
      <c r="D512" s="306">
        <f t="shared" si="7"/>
        <v>45754</v>
      </c>
      <c r="E512" s="171" t="s">
        <v>4450</v>
      </c>
      <c r="F512" s="491" t="s">
        <v>81</v>
      </c>
      <c r="G512" s="156" t="s">
        <v>138</v>
      </c>
      <c r="H512" s="180" t="s">
        <v>96</v>
      </c>
      <c r="I512" s="329"/>
      <c r="J512" s="181" t="s">
        <v>96</v>
      </c>
      <c r="K512" s="177" t="s">
        <v>4453</v>
      </c>
      <c r="M512" s="23"/>
      <c r="N512" s="23"/>
    </row>
    <row r="513" spans="2:14" ht="30.2" hidden="1" customHeight="1">
      <c r="B513" s="366" t="str">
        <f>IF(F513="", "NO PRIORITY", _xlfn.XLOOKUP(F513, Organizations!C:C, Organizations!B:B, "NO ORG NAME"))</f>
        <v>A</v>
      </c>
      <c r="C513" s="291">
        <v>45757</v>
      </c>
      <c r="D513" s="306">
        <f t="shared" si="7"/>
        <v>45754</v>
      </c>
      <c r="E513" s="171" t="s">
        <v>4249</v>
      </c>
      <c r="F513" s="491" t="s">
        <v>172</v>
      </c>
      <c r="G513" s="156" t="s">
        <v>141</v>
      </c>
      <c r="H513" s="180" t="s">
        <v>4101</v>
      </c>
      <c r="I513" s="329" t="s">
        <v>4454</v>
      </c>
      <c r="J513" s="181" t="s">
        <v>4101</v>
      </c>
      <c r="K513" s="177" t="s">
        <v>4455</v>
      </c>
      <c r="M513" s="23"/>
      <c r="N513" s="23"/>
    </row>
    <row r="514" spans="2:14" ht="30.2" hidden="1" customHeight="1">
      <c r="B514" s="366" t="str">
        <f>IF(F514="", "NO PRIORITY", _xlfn.XLOOKUP(F514, Organizations!C:C, Organizations!B:B, "NO ORG NAME"))</f>
        <v>A</v>
      </c>
      <c r="C514" s="291">
        <v>45757</v>
      </c>
      <c r="D514" s="306">
        <f t="shared" si="7"/>
        <v>45754</v>
      </c>
      <c r="E514" s="171" t="s">
        <v>4249</v>
      </c>
      <c r="F514" s="491" t="s">
        <v>276</v>
      </c>
      <c r="G514" s="156" t="s">
        <v>141</v>
      </c>
      <c r="H514" s="180" t="s">
        <v>4101</v>
      </c>
      <c r="I514" s="329" t="s">
        <v>4456</v>
      </c>
      <c r="J514" s="181" t="s">
        <v>4101</v>
      </c>
      <c r="K514" s="177" t="s">
        <v>4455</v>
      </c>
      <c r="M514" s="23"/>
      <c r="N514" s="23"/>
    </row>
    <row r="515" spans="2:14" ht="30.2" hidden="1" customHeight="1">
      <c r="B515" s="366">
        <f>IF(F515="", "NO PRIORITY", _xlfn.XLOOKUP(F515, Organizations!C:C, Organizations!B:B, "NO ORG NAME"))</f>
        <v>0</v>
      </c>
      <c r="C515" s="291">
        <v>45766</v>
      </c>
      <c r="D515" s="306">
        <f t="shared" si="7"/>
        <v>45761</v>
      </c>
      <c r="E515" s="171" t="s">
        <v>4457</v>
      </c>
      <c r="F515" s="491" t="s">
        <v>1222</v>
      </c>
      <c r="G515" s="156" t="s">
        <v>150</v>
      </c>
      <c r="H515" s="180" t="s">
        <v>96</v>
      </c>
      <c r="I515" s="329"/>
      <c r="J515" s="181" t="s">
        <v>96</v>
      </c>
      <c r="K515" s="177" t="s">
        <v>4458</v>
      </c>
      <c r="M515" s="23"/>
      <c r="N515" s="23"/>
    </row>
    <row r="516" spans="2:14" ht="30.2" hidden="1" customHeight="1">
      <c r="B516" s="366" t="str">
        <f>IF(F516="", "NO PRIORITY", _xlfn.XLOOKUP(F516, Organizations!C:C, Organizations!B:B, "NO ORG NAME"))</f>
        <v>A</v>
      </c>
      <c r="C516" s="291">
        <v>45765</v>
      </c>
      <c r="D516" s="306">
        <f t="shared" si="7"/>
        <v>45761</v>
      </c>
      <c r="E516" s="171" t="s">
        <v>99</v>
      </c>
      <c r="F516" s="491" t="s">
        <v>1949</v>
      </c>
      <c r="G516" s="156" t="s">
        <v>141</v>
      </c>
      <c r="H516" s="180" t="s">
        <v>4459</v>
      </c>
      <c r="I516" s="329" t="s">
        <v>3531</v>
      </c>
      <c r="J516" s="181" t="s">
        <v>4005</v>
      </c>
      <c r="K516" s="177"/>
      <c r="M516" s="23"/>
      <c r="N516" s="23"/>
    </row>
    <row r="517" spans="2:14" ht="30.2" hidden="1" customHeight="1">
      <c r="B517" s="366" t="str">
        <f>IF(F517="", "NO PRIORITY", _xlfn.XLOOKUP(F517, Organizations!C:C, Organizations!B:B, "NO ORG NAME"))</f>
        <v>A</v>
      </c>
      <c r="C517" s="291">
        <v>45765</v>
      </c>
      <c r="D517" s="306">
        <f t="shared" ref="D517:D580" si="8">IF(ISBLANK(C517),"",C517-WEEKDAY(C517)+2)</f>
        <v>45761</v>
      </c>
      <c r="E517" s="171" t="s">
        <v>99</v>
      </c>
      <c r="F517" s="491" t="s">
        <v>1949</v>
      </c>
      <c r="G517" s="156" t="s">
        <v>141</v>
      </c>
      <c r="H517" s="180" t="s">
        <v>4459</v>
      </c>
      <c r="I517" s="329" t="s">
        <v>3531</v>
      </c>
      <c r="J517" s="181" t="s">
        <v>1500</v>
      </c>
      <c r="K517" s="177"/>
      <c r="M517" s="23"/>
      <c r="N517" s="23"/>
    </row>
    <row r="518" spans="2:14" ht="30.2" hidden="1" customHeight="1">
      <c r="B518" s="366" t="str">
        <f>IF(F518="", "NO PRIORITY", _xlfn.XLOOKUP(F518, Organizations!C:C, Organizations!B:B, "NO ORG NAME"))</f>
        <v>A</v>
      </c>
      <c r="C518" s="291">
        <v>45765</v>
      </c>
      <c r="D518" s="306">
        <f t="shared" si="8"/>
        <v>45761</v>
      </c>
      <c r="E518" s="171" t="s">
        <v>99</v>
      </c>
      <c r="F518" s="491" t="s">
        <v>1949</v>
      </c>
      <c r="G518" s="156" t="s">
        <v>141</v>
      </c>
      <c r="H518" s="180" t="s">
        <v>4459</v>
      </c>
      <c r="I518" s="329" t="s">
        <v>3531</v>
      </c>
      <c r="J518" s="181" t="s">
        <v>96</v>
      </c>
      <c r="K518" s="177"/>
      <c r="M518" s="23"/>
      <c r="N518" s="23"/>
    </row>
    <row r="519" spans="2:14" ht="30.2" hidden="1" customHeight="1">
      <c r="B519" s="366">
        <f>IF(F519="", "NO PRIORITY", _xlfn.XLOOKUP(F519, Organizations!C:C, Organizations!B:B, "NO ORG NAME"))</f>
        <v>0</v>
      </c>
      <c r="C519" s="291">
        <v>45765</v>
      </c>
      <c r="D519" s="306">
        <f t="shared" si="8"/>
        <v>45761</v>
      </c>
      <c r="E519" s="171" t="s">
        <v>99</v>
      </c>
      <c r="F519" s="491" t="s">
        <v>1952</v>
      </c>
      <c r="G519" s="156" t="s">
        <v>141</v>
      </c>
      <c r="H519" s="180" t="s">
        <v>4460</v>
      </c>
      <c r="I519" s="329" t="s">
        <v>4461</v>
      </c>
      <c r="J519" s="181" t="s">
        <v>4169</v>
      </c>
      <c r="K519" s="177"/>
      <c r="M519" s="23"/>
      <c r="N519" s="23"/>
    </row>
    <row r="520" spans="2:14" ht="30.2" hidden="1" customHeight="1">
      <c r="B520" s="366" t="str">
        <f>IF(F520="", "NO PRIORITY", _xlfn.XLOOKUP(F520, Organizations!C:C, Organizations!B:B, "NO ORG NAME"))</f>
        <v>B</v>
      </c>
      <c r="C520" s="291">
        <v>45765</v>
      </c>
      <c r="D520" s="306">
        <f t="shared" si="8"/>
        <v>45761</v>
      </c>
      <c r="E520" s="171" t="s">
        <v>4249</v>
      </c>
      <c r="F520" s="491" t="s">
        <v>1930</v>
      </c>
      <c r="G520" s="156" t="s">
        <v>141</v>
      </c>
      <c r="H520" s="180" t="s">
        <v>3958</v>
      </c>
      <c r="I520" s="329" t="s">
        <v>2905</v>
      </c>
      <c r="J520" s="181" t="s">
        <v>3959</v>
      </c>
      <c r="K520" s="177" t="s">
        <v>4462</v>
      </c>
      <c r="M520" s="23"/>
      <c r="N520" s="23"/>
    </row>
    <row r="521" spans="2:14" ht="30.2" hidden="1" customHeight="1">
      <c r="B521" s="366" t="str">
        <f>IF(F521="", "NO PRIORITY", _xlfn.XLOOKUP(F521, Organizations!C:C, Organizations!B:B, "NO ORG NAME"))</f>
        <v>NO ORG NAME</v>
      </c>
      <c r="C521" s="291">
        <v>45765</v>
      </c>
      <c r="D521" s="306">
        <f t="shared" si="8"/>
        <v>45761</v>
      </c>
      <c r="E521" s="171" t="s">
        <v>99</v>
      </c>
      <c r="F521" s="491" t="s">
        <v>4463</v>
      </c>
      <c r="G521" s="156" t="s">
        <v>150</v>
      </c>
      <c r="H521" s="180" t="s">
        <v>4448</v>
      </c>
      <c r="I521" s="329" t="s">
        <v>4464</v>
      </c>
      <c r="J521" s="181" t="s">
        <v>96</v>
      </c>
      <c r="K521" s="177" t="s">
        <v>4465</v>
      </c>
      <c r="M521" s="23"/>
      <c r="N521" s="23"/>
    </row>
    <row r="522" spans="2:14" ht="30.2" hidden="1" customHeight="1">
      <c r="B522" s="366" t="str">
        <f>IF(F522="", "NO PRIORITY", _xlfn.XLOOKUP(F522, Organizations!C:C, Organizations!B:B, "NO ORG NAME"))</f>
        <v>A+</v>
      </c>
      <c r="C522" s="291">
        <v>45765</v>
      </c>
      <c r="D522" s="306">
        <f t="shared" si="8"/>
        <v>45761</v>
      </c>
      <c r="E522" s="171" t="s">
        <v>4249</v>
      </c>
      <c r="F522" s="491" t="s">
        <v>1929</v>
      </c>
      <c r="G522" s="156" t="s">
        <v>150</v>
      </c>
      <c r="H522" s="180" t="s">
        <v>96</v>
      </c>
      <c r="I522" s="329" t="s">
        <v>3515</v>
      </c>
      <c r="J522" s="181" t="s">
        <v>96</v>
      </c>
      <c r="K522" s="177" t="s">
        <v>4466</v>
      </c>
      <c r="M522" s="23"/>
      <c r="N522" s="23"/>
    </row>
    <row r="523" spans="2:14" ht="30.2" hidden="1" customHeight="1">
      <c r="B523" s="366">
        <f>IF(F523="", "NO PRIORITY", _xlfn.XLOOKUP(F523, Organizations!C:C, Organizations!B:B, "NO ORG NAME"))</f>
        <v>0</v>
      </c>
      <c r="C523" s="291">
        <v>45765</v>
      </c>
      <c r="D523" s="306">
        <f t="shared" si="8"/>
        <v>45761</v>
      </c>
      <c r="E523" s="171" t="s">
        <v>99</v>
      </c>
      <c r="F523" s="491" t="s">
        <v>2024</v>
      </c>
      <c r="G523" s="156" t="s">
        <v>150</v>
      </c>
      <c r="H523" s="180" t="s">
        <v>4467</v>
      </c>
      <c r="I523" s="329"/>
      <c r="J523" s="181" t="s">
        <v>3959</v>
      </c>
      <c r="K523" s="177" t="s">
        <v>4468</v>
      </c>
      <c r="M523" s="23"/>
      <c r="N523" s="23"/>
    </row>
    <row r="524" spans="2:14" ht="30.2" hidden="1" customHeight="1">
      <c r="B524" s="366" t="s">
        <v>139</v>
      </c>
      <c r="C524" s="291">
        <v>45765</v>
      </c>
      <c r="D524" s="306">
        <f t="shared" si="8"/>
        <v>45761</v>
      </c>
      <c r="E524" s="171" t="s">
        <v>3934</v>
      </c>
      <c r="F524" s="491" t="s">
        <v>1953</v>
      </c>
      <c r="G524" s="156" t="s">
        <v>150</v>
      </c>
      <c r="H524" s="180" t="s">
        <v>4469</v>
      </c>
      <c r="I524" s="329"/>
      <c r="J524" s="181" t="s">
        <v>96</v>
      </c>
      <c r="K524" s="362" t="s">
        <v>4469</v>
      </c>
      <c r="M524" s="23"/>
      <c r="N524" s="23"/>
    </row>
    <row r="525" spans="2:14" ht="30.2" hidden="1" customHeight="1">
      <c r="B525" s="366" t="str">
        <f>IF(F525="", "NO PRIORITY", _xlfn.XLOOKUP(F525, Organizations!C:C, Organizations!B:B, "NO ORG NAME"))</f>
        <v>A</v>
      </c>
      <c r="C525" s="291">
        <v>45765</v>
      </c>
      <c r="D525" s="306">
        <f t="shared" si="8"/>
        <v>45761</v>
      </c>
      <c r="E525" s="171" t="s">
        <v>3934</v>
      </c>
      <c r="F525" s="491" t="s">
        <v>1966</v>
      </c>
      <c r="G525" s="156"/>
      <c r="H525" s="180"/>
      <c r="I525" s="329"/>
      <c r="J525" s="181"/>
      <c r="K525" s="177"/>
      <c r="M525" s="23"/>
      <c r="N525" s="23"/>
    </row>
    <row r="526" spans="2:14" ht="30.2" hidden="1" customHeight="1">
      <c r="B526" s="366">
        <f>IF(F526="", "NO PRIORITY", _xlfn.XLOOKUP(F526, Organizations!C:C, Organizations!B:B, "NO ORG NAME"))</f>
        <v>0</v>
      </c>
      <c r="C526" s="291">
        <v>45765</v>
      </c>
      <c r="D526" s="306">
        <f t="shared" si="8"/>
        <v>45761</v>
      </c>
      <c r="E526" s="171" t="s">
        <v>3934</v>
      </c>
      <c r="F526" s="491" t="s">
        <v>1222</v>
      </c>
      <c r="G526" s="156" t="s">
        <v>150</v>
      </c>
      <c r="H526" s="180" t="s">
        <v>4470</v>
      </c>
      <c r="I526" s="329"/>
      <c r="J526" s="181" t="s">
        <v>96</v>
      </c>
      <c r="K526" s="177" t="s">
        <v>4471</v>
      </c>
      <c r="M526" s="23"/>
      <c r="N526" s="23"/>
    </row>
    <row r="527" spans="2:14" ht="30.2" hidden="1" customHeight="1">
      <c r="B527" s="366" t="str">
        <f>IF(F527="", "NO PRIORITY", _xlfn.XLOOKUP(F527, Organizations!C:C, Organizations!B:B, "NO ORG NAME"))</f>
        <v>NO ORG NAME</v>
      </c>
      <c r="C527" s="291">
        <v>45765</v>
      </c>
      <c r="D527" s="306">
        <f t="shared" si="8"/>
        <v>45761</v>
      </c>
      <c r="E527" s="171" t="s">
        <v>3934</v>
      </c>
      <c r="F527" s="491" t="s">
        <v>4472</v>
      </c>
      <c r="G527" s="156" t="s">
        <v>150</v>
      </c>
      <c r="H527" s="180" t="s">
        <v>96</v>
      </c>
      <c r="I527" s="329"/>
      <c r="J527" s="181" t="s">
        <v>96</v>
      </c>
      <c r="K527" s="177" t="s">
        <v>4473</v>
      </c>
      <c r="M527" s="23"/>
      <c r="N527" s="23"/>
    </row>
    <row r="528" spans="2:14" ht="30.2" hidden="1" customHeight="1">
      <c r="B528" s="366" t="str">
        <f>IF(F528="", "NO PRIORITY", _xlfn.XLOOKUP(F528, Organizations!C:C, Organizations!B:B, "NO ORG NAME"))</f>
        <v>A</v>
      </c>
      <c r="C528" s="291">
        <v>45764</v>
      </c>
      <c r="D528" s="306">
        <f t="shared" si="8"/>
        <v>45761</v>
      </c>
      <c r="E528" s="171" t="s">
        <v>99</v>
      </c>
      <c r="F528" s="491" t="s">
        <v>1474</v>
      </c>
      <c r="G528" s="156" t="s">
        <v>141</v>
      </c>
      <c r="H528" s="180" t="s">
        <v>4474</v>
      </c>
      <c r="I528" s="329" t="s">
        <v>4475</v>
      </c>
      <c r="J528" s="181" t="s">
        <v>4134</v>
      </c>
      <c r="K528" s="177" t="s">
        <v>4476</v>
      </c>
      <c r="M528" s="23"/>
      <c r="N528" s="23"/>
    </row>
    <row r="529" spans="2:14" ht="30.2" hidden="1" customHeight="1">
      <c r="B529" s="366" t="str">
        <f>IF(F529="", "NO PRIORITY", _xlfn.XLOOKUP(F529, Organizations!C:C, Organizations!B:B, "NO ORG NAME"))</f>
        <v>A</v>
      </c>
      <c r="C529" s="291">
        <v>45764</v>
      </c>
      <c r="D529" s="306">
        <f t="shared" si="8"/>
        <v>45761</v>
      </c>
      <c r="E529" s="171" t="s">
        <v>99</v>
      </c>
      <c r="F529" s="491" t="s">
        <v>1474</v>
      </c>
      <c r="G529" s="156" t="s">
        <v>141</v>
      </c>
      <c r="H529" s="180" t="s">
        <v>4101</v>
      </c>
      <c r="I529" s="329" t="s">
        <v>4477</v>
      </c>
      <c r="J529" s="181" t="s">
        <v>4101</v>
      </c>
      <c r="K529" s="177" t="s">
        <v>4478</v>
      </c>
      <c r="M529" s="23"/>
      <c r="N529" s="23"/>
    </row>
    <row r="530" spans="2:14" ht="30.2" hidden="1" customHeight="1">
      <c r="B530" s="366" t="str">
        <f>IF(F530="", "NO PRIORITY", _xlfn.XLOOKUP(F530, Organizations!C:C, Organizations!B:B, "NO ORG NAME"))</f>
        <v>NO ORG NAME</v>
      </c>
      <c r="C530" s="291">
        <v>45763</v>
      </c>
      <c r="D530" s="306">
        <f t="shared" si="8"/>
        <v>45761</v>
      </c>
      <c r="E530" s="171" t="s">
        <v>4256</v>
      </c>
      <c r="F530" s="491" t="s">
        <v>3990</v>
      </c>
      <c r="G530" s="156" t="s">
        <v>141</v>
      </c>
      <c r="H530" s="180" t="s">
        <v>4479</v>
      </c>
      <c r="I530" s="329" t="s">
        <v>4480</v>
      </c>
      <c r="J530" s="181" t="s">
        <v>1901</v>
      </c>
      <c r="K530" s="177"/>
      <c r="M530" s="23"/>
      <c r="N530" s="23"/>
    </row>
    <row r="531" spans="2:14" ht="30.2" hidden="1" customHeight="1">
      <c r="B531" s="366" t="str">
        <f>IF(F531="", "NO PRIORITY", _xlfn.XLOOKUP(F531, Organizations!C:C, Organizations!B:B, "NO ORG NAME"))</f>
        <v>NO ORG NAME</v>
      </c>
      <c r="C531" s="291">
        <v>45763</v>
      </c>
      <c r="D531" s="306">
        <f t="shared" si="8"/>
        <v>45761</v>
      </c>
      <c r="E531" s="171" t="s">
        <v>4256</v>
      </c>
      <c r="F531" s="491" t="s">
        <v>3990</v>
      </c>
      <c r="G531" s="156" t="s">
        <v>141</v>
      </c>
      <c r="H531" s="180" t="s">
        <v>4479</v>
      </c>
      <c r="I531" s="329" t="s">
        <v>4480</v>
      </c>
      <c r="J531" s="181" t="s">
        <v>96</v>
      </c>
      <c r="K531" s="177"/>
      <c r="M531" s="23"/>
      <c r="N531" s="23"/>
    </row>
    <row r="532" spans="2:14" ht="30.2" hidden="1" customHeight="1">
      <c r="B532" s="366" t="str">
        <f>IF(F532="", "NO PRIORITY", _xlfn.XLOOKUP(F532, Organizations!C:C, Organizations!B:B, "NO ORG NAME"))</f>
        <v>NO ORG NAME</v>
      </c>
      <c r="C532" s="291">
        <v>45763</v>
      </c>
      <c r="D532" s="306">
        <f t="shared" si="8"/>
        <v>45761</v>
      </c>
      <c r="E532" s="171" t="s">
        <v>3934</v>
      </c>
      <c r="F532" s="491" t="s">
        <v>4481</v>
      </c>
      <c r="G532" s="156" t="s">
        <v>150</v>
      </c>
      <c r="H532" s="180" t="s">
        <v>4448</v>
      </c>
      <c r="I532" s="329" t="s">
        <v>4482</v>
      </c>
      <c r="J532" s="181" t="s">
        <v>96</v>
      </c>
      <c r="K532" s="177" t="s">
        <v>4483</v>
      </c>
      <c r="M532" s="23"/>
      <c r="N532" s="23"/>
    </row>
    <row r="533" spans="2:14" ht="30.2" hidden="1" customHeight="1">
      <c r="B533" s="366" t="str">
        <f>IF(F533="", "NO PRIORITY", _xlfn.XLOOKUP(F533, Organizations!C:C, Organizations!B:B, "NO ORG NAME"))</f>
        <v>NO ORG NAME</v>
      </c>
      <c r="C533" s="291">
        <v>45762</v>
      </c>
      <c r="D533" s="306">
        <f t="shared" si="8"/>
        <v>45761</v>
      </c>
      <c r="E533" s="171" t="s">
        <v>99</v>
      </c>
      <c r="F533" s="491" t="s">
        <v>4484</v>
      </c>
      <c r="G533" s="156" t="s">
        <v>141</v>
      </c>
      <c r="H533" s="180" t="s">
        <v>4485</v>
      </c>
      <c r="I533" s="329" t="s">
        <v>4486</v>
      </c>
      <c r="J533" s="181" t="s">
        <v>3918</v>
      </c>
      <c r="K533" s="177"/>
      <c r="M533" s="23"/>
      <c r="N533" s="23"/>
    </row>
    <row r="534" spans="2:14" ht="30.2" hidden="1" customHeight="1">
      <c r="B534" s="366" t="str">
        <f>IF(F534="", "NO PRIORITY", _xlfn.XLOOKUP(F534, Organizations!C:C, Organizations!B:B, "NO ORG NAME"))</f>
        <v>NO ORG NAME</v>
      </c>
      <c r="C534" s="291">
        <v>45762</v>
      </c>
      <c r="D534" s="306">
        <f t="shared" si="8"/>
        <v>45761</v>
      </c>
      <c r="E534" s="171" t="s">
        <v>99</v>
      </c>
      <c r="F534" s="491" t="s">
        <v>4484</v>
      </c>
      <c r="G534" s="156" t="s">
        <v>141</v>
      </c>
      <c r="H534" s="180" t="s">
        <v>4485</v>
      </c>
      <c r="I534" s="329" t="s">
        <v>4486</v>
      </c>
      <c r="J534" s="181" t="s">
        <v>3915</v>
      </c>
      <c r="K534" s="177"/>
      <c r="M534" s="23"/>
      <c r="N534" s="23"/>
    </row>
    <row r="535" spans="2:14" ht="30.2" hidden="1" customHeight="1">
      <c r="B535" s="366" t="str">
        <f>IF(F535="", "NO PRIORITY", _xlfn.XLOOKUP(F535, Organizations!C:C, Organizations!B:B, "NO ORG NAME"))</f>
        <v>NO ORG NAME</v>
      </c>
      <c r="C535" s="291">
        <v>45762</v>
      </c>
      <c r="D535" s="306">
        <f t="shared" si="8"/>
        <v>45761</v>
      </c>
      <c r="E535" s="171" t="s">
        <v>99</v>
      </c>
      <c r="F535" s="491" t="s">
        <v>4484</v>
      </c>
      <c r="G535" s="156" t="s">
        <v>141</v>
      </c>
      <c r="H535" s="180" t="s">
        <v>4485</v>
      </c>
      <c r="I535" s="329" t="s">
        <v>4486</v>
      </c>
      <c r="J535" s="181" t="s">
        <v>3993</v>
      </c>
      <c r="K535" s="177" t="s">
        <v>4487</v>
      </c>
      <c r="M535" s="23"/>
      <c r="N535" s="23"/>
    </row>
    <row r="536" spans="2:14" ht="30.2" hidden="1" customHeight="1">
      <c r="B536" s="366" t="str">
        <f>IF(F536="", "NO PRIORITY", _xlfn.XLOOKUP(F536, Organizations!C:C, Organizations!B:B, "NO ORG NAME"))</f>
        <v>A+</v>
      </c>
      <c r="C536" s="291">
        <v>45771</v>
      </c>
      <c r="D536" s="306">
        <f t="shared" si="8"/>
        <v>45768</v>
      </c>
      <c r="E536" s="171" t="s">
        <v>99</v>
      </c>
      <c r="F536" s="491" t="s">
        <v>1929</v>
      </c>
      <c r="G536" s="156" t="s">
        <v>150</v>
      </c>
      <c r="H536" s="180" t="s">
        <v>4488</v>
      </c>
      <c r="I536" s="329"/>
      <c r="J536" s="181"/>
      <c r="K536" s="177" t="s">
        <v>4489</v>
      </c>
      <c r="M536" s="23"/>
      <c r="N536" s="23"/>
    </row>
    <row r="537" spans="2:14" ht="30.2" hidden="1" customHeight="1">
      <c r="B537" s="366" t="str">
        <f>IF(F537="", "NO PRIORITY", _xlfn.XLOOKUP(F537, Organizations!C:C, Organizations!B:B, "NO ORG NAME"))</f>
        <v>A</v>
      </c>
      <c r="C537" s="291">
        <v>45771</v>
      </c>
      <c r="D537" s="306">
        <f t="shared" si="8"/>
        <v>45768</v>
      </c>
      <c r="E537" s="171" t="s">
        <v>3934</v>
      </c>
      <c r="F537" s="491" t="s">
        <v>1249</v>
      </c>
      <c r="G537" s="156" t="s">
        <v>150</v>
      </c>
      <c r="H537" s="180" t="s">
        <v>4490</v>
      </c>
      <c r="I537" s="329"/>
      <c r="J537" s="181"/>
      <c r="K537" s="177" t="s">
        <v>4491</v>
      </c>
      <c r="M537" s="23"/>
      <c r="N537" s="23"/>
    </row>
    <row r="538" spans="2:14" ht="30.2" hidden="1" customHeight="1">
      <c r="B538" s="366" t="str">
        <f>IF(F538="", "NO PRIORITY", _xlfn.XLOOKUP(F538, Organizations!C:C, Organizations!B:B, "NO ORG NAME"))</f>
        <v>A</v>
      </c>
      <c r="C538" s="291">
        <v>45771</v>
      </c>
      <c r="D538" s="306">
        <f t="shared" si="8"/>
        <v>45768</v>
      </c>
      <c r="E538" s="171" t="s">
        <v>4256</v>
      </c>
      <c r="F538" s="491" t="s">
        <v>853</v>
      </c>
      <c r="G538" s="156" t="s">
        <v>138</v>
      </c>
      <c r="H538" s="180" t="s">
        <v>4492</v>
      </c>
      <c r="I538" s="329"/>
      <c r="J538" s="181" t="s">
        <v>3927</v>
      </c>
      <c r="K538" s="177" t="s">
        <v>4493</v>
      </c>
      <c r="M538" s="23"/>
      <c r="N538" s="23"/>
    </row>
    <row r="539" spans="2:14" ht="30.2" hidden="1" customHeight="1">
      <c r="B539" s="366">
        <f>IF(F539="", "NO PRIORITY", _xlfn.XLOOKUP(F539, Organizations!C:C, Organizations!B:B, "NO ORG NAME"))</f>
        <v>0</v>
      </c>
      <c r="C539" s="291">
        <v>45770</v>
      </c>
      <c r="D539" s="306">
        <f t="shared" si="8"/>
        <v>45768</v>
      </c>
      <c r="E539" s="171" t="s">
        <v>99</v>
      </c>
      <c r="F539" s="491" t="s">
        <v>427</v>
      </c>
      <c r="G539" s="156" t="s">
        <v>150</v>
      </c>
      <c r="H539" s="180" t="s">
        <v>4423</v>
      </c>
      <c r="I539" s="329"/>
      <c r="J539" s="181" t="s">
        <v>3912</v>
      </c>
      <c r="K539" s="177" t="s">
        <v>4494</v>
      </c>
      <c r="M539" s="23"/>
      <c r="N539" s="23"/>
    </row>
    <row r="540" spans="2:14" ht="30.2" hidden="1" customHeight="1">
      <c r="B540" s="366">
        <f>IF(F540="", "NO PRIORITY", _xlfn.XLOOKUP(F540, Organizations!C:C, Organizations!B:B, "NO ORG NAME"))</f>
        <v>0</v>
      </c>
      <c r="C540" s="291">
        <v>45770</v>
      </c>
      <c r="D540" s="306">
        <f t="shared" si="8"/>
        <v>45768</v>
      </c>
      <c r="E540" s="171" t="s">
        <v>99</v>
      </c>
      <c r="F540" s="491" t="s">
        <v>2034</v>
      </c>
      <c r="G540" s="156" t="s">
        <v>141</v>
      </c>
      <c r="H540" s="180" t="s">
        <v>3958</v>
      </c>
      <c r="I540" s="329"/>
      <c r="J540" s="181" t="s">
        <v>3959</v>
      </c>
      <c r="K540" s="177" t="s">
        <v>4495</v>
      </c>
      <c r="M540" s="23"/>
      <c r="N540" s="23"/>
    </row>
    <row r="541" spans="2:14" ht="30.2" hidden="1" customHeight="1">
      <c r="B541" s="366">
        <f>IF(F541="", "NO PRIORITY", _xlfn.XLOOKUP(F541, Organizations!C:C, Organizations!B:B, "NO ORG NAME"))</f>
        <v>0</v>
      </c>
      <c r="C541" s="291">
        <v>45770</v>
      </c>
      <c r="D541" s="306">
        <f t="shared" si="8"/>
        <v>45768</v>
      </c>
      <c r="E541" s="171" t="s">
        <v>99</v>
      </c>
      <c r="F541" s="491" t="s">
        <v>1912</v>
      </c>
      <c r="G541" s="156" t="s">
        <v>150</v>
      </c>
      <c r="H541" s="180" t="s">
        <v>96</v>
      </c>
      <c r="I541" s="329"/>
      <c r="J541" s="181" t="s">
        <v>96</v>
      </c>
      <c r="K541" s="177" t="s">
        <v>4496</v>
      </c>
      <c r="M541" s="23"/>
      <c r="N541" s="23"/>
    </row>
    <row r="542" spans="2:14" ht="30.2" hidden="1" customHeight="1">
      <c r="B542" s="366">
        <f>IF(F542="", "NO PRIORITY", _xlfn.XLOOKUP(F542, Organizations!C:C, Organizations!B:B, "NO ORG NAME"))</f>
        <v>0</v>
      </c>
      <c r="C542" s="291">
        <v>45770</v>
      </c>
      <c r="D542" s="306">
        <f t="shared" si="8"/>
        <v>45768</v>
      </c>
      <c r="E542" s="171" t="s">
        <v>4249</v>
      </c>
      <c r="F542" s="491" t="s">
        <v>1376</v>
      </c>
      <c r="G542" s="156" t="s">
        <v>150</v>
      </c>
      <c r="H542" s="180" t="s">
        <v>96</v>
      </c>
      <c r="I542" s="329"/>
      <c r="J542" s="181" t="s">
        <v>96</v>
      </c>
      <c r="K542" s="177" t="s">
        <v>4497</v>
      </c>
      <c r="M542" s="23"/>
      <c r="N542" s="23"/>
    </row>
    <row r="543" spans="2:14" ht="30.2" hidden="1" customHeight="1">
      <c r="B543" s="366">
        <f>IF(F543="", "NO PRIORITY", _xlfn.XLOOKUP(F543, Organizations!C:C, Organizations!B:B, "NO ORG NAME"))</f>
        <v>0</v>
      </c>
      <c r="C543" s="291">
        <v>45770</v>
      </c>
      <c r="D543" s="306">
        <f t="shared" si="8"/>
        <v>45768</v>
      </c>
      <c r="E543" s="171" t="s">
        <v>4498</v>
      </c>
      <c r="F543" s="491" t="s">
        <v>1372</v>
      </c>
      <c r="G543" s="156" t="s">
        <v>150</v>
      </c>
      <c r="H543" s="180" t="s">
        <v>96</v>
      </c>
      <c r="I543" s="329"/>
      <c r="J543" s="181" t="s">
        <v>96</v>
      </c>
      <c r="K543" s="177" t="s">
        <v>4499</v>
      </c>
      <c r="M543" s="23"/>
      <c r="N543" s="23"/>
    </row>
    <row r="544" spans="2:14" ht="30.2" hidden="1" customHeight="1">
      <c r="B544" s="366">
        <f>IF(F544="", "NO PRIORITY", _xlfn.XLOOKUP(F544, Organizations!C:C, Organizations!B:B, "NO ORG NAME"))</f>
        <v>0</v>
      </c>
      <c r="C544" s="291">
        <v>45770</v>
      </c>
      <c r="D544" s="306">
        <f t="shared" si="8"/>
        <v>45768</v>
      </c>
      <c r="E544" s="171" t="s">
        <v>99</v>
      </c>
      <c r="F544" s="491" t="s">
        <v>2036</v>
      </c>
      <c r="G544" s="156" t="s">
        <v>150</v>
      </c>
      <c r="H544" s="180" t="s">
        <v>96</v>
      </c>
      <c r="I544" s="329"/>
      <c r="J544" s="181" t="s">
        <v>96</v>
      </c>
      <c r="K544" s="177" t="s">
        <v>4500</v>
      </c>
      <c r="M544" s="23"/>
      <c r="N544" s="23"/>
    </row>
    <row r="545" spans="2:14" ht="30.2" hidden="1" customHeight="1">
      <c r="B545" s="366">
        <f>IF(F545="", "NO PRIORITY", _xlfn.XLOOKUP(F545, Organizations!C:C, Organizations!B:B, "NO ORG NAME"))</f>
        <v>0</v>
      </c>
      <c r="C545" s="291">
        <v>45770</v>
      </c>
      <c r="D545" s="306">
        <f t="shared" si="8"/>
        <v>45768</v>
      </c>
      <c r="E545" s="171" t="s">
        <v>99</v>
      </c>
      <c r="F545" s="491" t="s">
        <v>2037</v>
      </c>
      <c r="G545" s="156" t="s">
        <v>150</v>
      </c>
      <c r="H545" s="180" t="s">
        <v>96</v>
      </c>
      <c r="I545" s="329"/>
      <c r="J545" s="181" t="s">
        <v>96</v>
      </c>
      <c r="K545" s="177"/>
      <c r="M545" s="23"/>
      <c r="N545" s="23"/>
    </row>
    <row r="546" spans="2:14" ht="30.2" hidden="1" customHeight="1">
      <c r="B546" s="366" t="str">
        <f>IF(F546="", "NO PRIORITY", _xlfn.XLOOKUP(F546, Organizations!C:C, Organizations!B:B, "NO ORG NAME"))</f>
        <v>NO ORG NAME</v>
      </c>
      <c r="C546" s="291">
        <v>45770</v>
      </c>
      <c r="D546" s="306">
        <f t="shared" si="8"/>
        <v>45768</v>
      </c>
      <c r="E546" s="171" t="s">
        <v>99</v>
      </c>
      <c r="F546" s="491" t="s">
        <v>4501</v>
      </c>
      <c r="G546" s="156" t="s">
        <v>150</v>
      </c>
      <c r="H546" s="180" t="s">
        <v>4448</v>
      </c>
      <c r="I546" s="329"/>
      <c r="J546" s="181" t="s">
        <v>4448</v>
      </c>
      <c r="K546" s="177" t="s">
        <v>4502</v>
      </c>
      <c r="M546" s="23"/>
      <c r="N546" s="23"/>
    </row>
    <row r="547" spans="2:14" ht="30.2" hidden="1" customHeight="1">
      <c r="B547" s="366" t="str">
        <f>IF(F547="", "NO PRIORITY", _xlfn.XLOOKUP(F547, Organizations!C:C, Organizations!B:B, "NO ORG NAME"))</f>
        <v>D</v>
      </c>
      <c r="C547" s="291">
        <v>45769</v>
      </c>
      <c r="D547" s="306">
        <f t="shared" si="8"/>
        <v>45768</v>
      </c>
      <c r="E547" s="171" t="s">
        <v>3934</v>
      </c>
      <c r="F547" s="491" t="s">
        <v>1189</v>
      </c>
      <c r="G547" s="156" t="s">
        <v>150</v>
      </c>
      <c r="H547" s="180" t="s">
        <v>96</v>
      </c>
      <c r="I547" s="329"/>
      <c r="J547" s="181" t="s">
        <v>96</v>
      </c>
      <c r="K547" s="177" t="s">
        <v>4503</v>
      </c>
      <c r="M547" s="23"/>
      <c r="N547" s="23"/>
    </row>
    <row r="548" spans="2:14" ht="30.2" hidden="1" customHeight="1">
      <c r="B548" s="366">
        <f>IF(F548="", "NO PRIORITY", _xlfn.XLOOKUP(F548, Organizations!C:C, Organizations!B:B, "NO ORG NAME"))</f>
        <v>0</v>
      </c>
      <c r="C548" s="291">
        <v>45769</v>
      </c>
      <c r="D548" s="306">
        <f t="shared" si="8"/>
        <v>45768</v>
      </c>
      <c r="E548" s="171" t="s">
        <v>3934</v>
      </c>
      <c r="F548" s="491" t="s">
        <v>4504</v>
      </c>
      <c r="G548" s="156" t="s">
        <v>150</v>
      </c>
      <c r="H548" s="180" t="s">
        <v>96</v>
      </c>
      <c r="I548" s="329"/>
      <c r="J548" s="181" t="s">
        <v>96</v>
      </c>
      <c r="K548" s="177" t="s">
        <v>4505</v>
      </c>
      <c r="M548" s="23"/>
      <c r="N548" s="23"/>
    </row>
    <row r="549" spans="2:14" ht="30.2" hidden="1" customHeight="1">
      <c r="B549" s="366">
        <f>IF(F549="", "NO PRIORITY", _xlfn.XLOOKUP(F549, Organizations!C:C, Organizations!B:B, "NO ORG NAME"))</f>
        <v>0</v>
      </c>
      <c r="C549" s="291">
        <v>45768</v>
      </c>
      <c r="D549" s="306">
        <f t="shared" si="8"/>
        <v>45768</v>
      </c>
      <c r="E549" s="171" t="s">
        <v>99</v>
      </c>
      <c r="F549" s="491" t="s">
        <v>2029</v>
      </c>
      <c r="G549" s="156" t="s">
        <v>150</v>
      </c>
      <c r="H549" s="180" t="s">
        <v>96</v>
      </c>
      <c r="I549" s="329"/>
      <c r="J549" s="181" t="s">
        <v>96</v>
      </c>
      <c r="K549" s="177" t="s">
        <v>4506</v>
      </c>
      <c r="M549" s="23"/>
      <c r="N549" s="23"/>
    </row>
    <row r="550" spans="2:14" ht="30.2" hidden="1" customHeight="1">
      <c r="B550" s="366" t="str">
        <f>IF(F550="", "NO PRIORITY", _xlfn.XLOOKUP(F550, Organizations!C:C, Organizations!B:B, "NO ORG NAME"))</f>
        <v>A</v>
      </c>
      <c r="C550" s="291">
        <v>45779</v>
      </c>
      <c r="D550" s="306">
        <f t="shared" si="8"/>
        <v>45775</v>
      </c>
      <c r="E550" s="171" t="s">
        <v>99</v>
      </c>
      <c r="F550" s="491" t="s">
        <v>2167</v>
      </c>
      <c r="G550" s="156" t="s">
        <v>150</v>
      </c>
      <c r="H550" s="340" t="s">
        <v>4507</v>
      </c>
      <c r="I550" s="329"/>
      <c r="J550" s="181" t="s">
        <v>3959</v>
      </c>
      <c r="K550" s="177" t="s">
        <v>4508</v>
      </c>
      <c r="M550" s="23"/>
      <c r="N550" s="23"/>
    </row>
    <row r="551" spans="2:14" ht="30.2" hidden="1" customHeight="1">
      <c r="B551" s="366">
        <f>IF(F551="", "NO PRIORITY", _xlfn.XLOOKUP(F551, Organizations!C:C, Organizations!B:B, "NO ORG NAME"))</f>
        <v>0</v>
      </c>
      <c r="C551" s="291">
        <v>45779</v>
      </c>
      <c r="D551" s="306">
        <f t="shared" si="8"/>
        <v>45775</v>
      </c>
      <c r="E551" s="171" t="s">
        <v>99</v>
      </c>
      <c r="F551" s="491" t="s">
        <v>1375</v>
      </c>
      <c r="G551" s="156" t="s">
        <v>150</v>
      </c>
      <c r="H551" s="340" t="s">
        <v>4101</v>
      </c>
      <c r="I551" s="329"/>
      <c r="J551" s="181" t="s">
        <v>4101</v>
      </c>
      <c r="K551" s="177" t="s">
        <v>4509</v>
      </c>
      <c r="M551" s="23"/>
      <c r="N551" s="23"/>
    </row>
    <row r="552" spans="2:14" ht="30.2" hidden="1" customHeight="1">
      <c r="B552" s="366">
        <f>IF(F552="", "NO PRIORITY", _xlfn.XLOOKUP(F552, Organizations!C:C, Organizations!B:B, "NO ORG NAME"))</f>
        <v>0</v>
      </c>
      <c r="C552" s="291">
        <v>45779</v>
      </c>
      <c r="D552" s="306">
        <f t="shared" si="8"/>
        <v>45775</v>
      </c>
      <c r="E552" s="171" t="s">
        <v>99</v>
      </c>
      <c r="F552" s="491" t="s">
        <v>665</v>
      </c>
      <c r="G552" s="156" t="s">
        <v>150</v>
      </c>
      <c r="H552" s="340" t="s">
        <v>4510</v>
      </c>
      <c r="I552" s="329"/>
      <c r="J552" s="181"/>
      <c r="K552" s="177"/>
      <c r="M552" s="23"/>
      <c r="N552" s="23"/>
    </row>
    <row r="553" spans="2:14" ht="30.2" hidden="1" customHeight="1">
      <c r="B553" s="366">
        <f>IF(F553="", "NO PRIORITY", _xlfn.XLOOKUP(F553, Organizations!C:C, Organizations!B:B, "NO ORG NAME"))</f>
        <v>0</v>
      </c>
      <c r="C553" s="291">
        <v>45778</v>
      </c>
      <c r="D553" s="306">
        <f t="shared" si="8"/>
        <v>45775</v>
      </c>
      <c r="E553" s="171" t="s">
        <v>99</v>
      </c>
      <c r="F553" s="491" t="s">
        <v>2163</v>
      </c>
      <c r="G553" s="156" t="s">
        <v>150</v>
      </c>
      <c r="H553" s="340" t="s">
        <v>96</v>
      </c>
      <c r="I553" s="329"/>
      <c r="J553" s="181" t="s">
        <v>96</v>
      </c>
      <c r="K553" s="177" t="s">
        <v>4511</v>
      </c>
      <c r="M553" s="23"/>
      <c r="N553" s="23"/>
    </row>
    <row r="554" spans="2:14" ht="30.2" hidden="1" customHeight="1">
      <c r="B554" s="366">
        <f>IF(F554="", "NO PRIORITY", _xlfn.XLOOKUP(F554, Organizations!C:C, Organizations!B:B, "NO ORG NAME"))</f>
        <v>0</v>
      </c>
      <c r="C554" s="291">
        <v>45778</v>
      </c>
      <c r="D554" s="306">
        <f t="shared" si="8"/>
        <v>45775</v>
      </c>
      <c r="E554" s="171" t="s">
        <v>99</v>
      </c>
      <c r="F554" s="491" t="s">
        <v>2031</v>
      </c>
      <c r="G554" s="156" t="s">
        <v>150</v>
      </c>
      <c r="H554" s="340" t="s">
        <v>96</v>
      </c>
      <c r="I554" s="329"/>
      <c r="J554" s="181" t="s">
        <v>96</v>
      </c>
      <c r="K554" s="177" t="s">
        <v>4512</v>
      </c>
      <c r="M554" s="23"/>
      <c r="N554" s="23"/>
    </row>
    <row r="555" spans="2:14" ht="30.2" hidden="1" customHeight="1">
      <c r="B555" s="366">
        <f>IF(F555="", "NO PRIORITY", _xlfn.XLOOKUP(F555, Organizations!C:C, Organizations!B:B, "NO ORG NAME"))</f>
        <v>0</v>
      </c>
      <c r="C555" s="291">
        <v>45778</v>
      </c>
      <c r="D555" s="306">
        <f t="shared" si="8"/>
        <v>45775</v>
      </c>
      <c r="E555" s="171" t="s">
        <v>99</v>
      </c>
      <c r="F555" s="491" t="s">
        <v>2031</v>
      </c>
      <c r="G555" s="156" t="s">
        <v>150</v>
      </c>
      <c r="H555" s="340" t="s">
        <v>4513</v>
      </c>
      <c r="I555" s="329"/>
      <c r="J555" s="181" t="s">
        <v>4035</v>
      </c>
      <c r="K555" s="177" t="s">
        <v>4514</v>
      </c>
      <c r="M555" s="23"/>
      <c r="N555" s="23"/>
    </row>
    <row r="556" spans="2:14" ht="30.2" hidden="1" customHeight="1">
      <c r="B556" s="366">
        <f>IF(F556="", "NO PRIORITY", _xlfn.XLOOKUP(F556, Organizations!C:C, Organizations!B:B, "NO ORG NAME"))</f>
        <v>0</v>
      </c>
      <c r="C556" s="291">
        <v>45778</v>
      </c>
      <c r="D556" s="306">
        <f t="shared" si="8"/>
        <v>45775</v>
      </c>
      <c r="E556" s="171" t="s">
        <v>99</v>
      </c>
      <c r="F556" s="491" t="s">
        <v>2031</v>
      </c>
      <c r="G556" s="156" t="s">
        <v>150</v>
      </c>
      <c r="H556" s="340" t="s">
        <v>3958</v>
      </c>
      <c r="I556" s="329"/>
      <c r="J556" s="181" t="s">
        <v>3959</v>
      </c>
      <c r="K556" s="177" t="s">
        <v>4515</v>
      </c>
      <c r="M556" s="23"/>
      <c r="N556" s="23"/>
    </row>
    <row r="557" spans="2:14" ht="30.2" hidden="1" customHeight="1">
      <c r="B557" s="366">
        <f>IF(F557="", "NO PRIORITY", _xlfn.XLOOKUP(F557, Organizations!C:C, Organizations!B:B, "NO ORG NAME"))</f>
        <v>0</v>
      </c>
      <c r="C557" s="291">
        <v>45778</v>
      </c>
      <c r="D557" s="306">
        <f t="shared" si="8"/>
        <v>45775</v>
      </c>
      <c r="E557" s="171" t="s">
        <v>99</v>
      </c>
      <c r="F557" s="491" t="s">
        <v>2031</v>
      </c>
      <c r="G557" s="156" t="s">
        <v>150</v>
      </c>
      <c r="H557" s="340" t="s">
        <v>4516</v>
      </c>
      <c r="I557" s="329"/>
      <c r="J557" s="181" t="s">
        <v>4169</v>
      </c>
      <c r="K557" s="177" t="s">
        <v>4517</v>
      </c>
      <c r="M557" s="23"/>
      <c r="N557" s="23"/>
    </row>
    <row r="558" spans="2:14" ht="30.2" hidden="1" customHeight="1">
      <c r="B558" s="366">
        <f>IF(F558="", "NO PRIORITY", _xlfn.XLOOKUP(F558, Organizations!C:C, Organizations!B:B, "NO ORG NAME"))</f>
        <v>0</v>
      </c>
      <c r="C558" s="291">
        <v>45778</v>
      </c>
      <c r="D558" s="306">
        <f t="shared" si="8"/>
        <v>45775</v>
      </c>
      <c r="E558" s="171" t="s">
        <v>99</v>
      </c>
      <c r="F558" s="491" t="s">
        <v>2111</v>
      </c>
      <c r="G558" s="156" t="s">
        <v>150</v>
      </c>
      <c r="H558" s="340" t="s">
        <v>4516</v>
      </c>
      <c r="I558" s="329"/>
      <c r="J558" s="181" t="s">
        <v>4169</v>
      </c>
      <c r="K558" s="177" t="s">
        <v>4518</v>
      </c>
      <c r="M558" s="23"/>
      <c r="N558" s="23"/>
    </row>
    <row r="559" spans="2:14" ht="30.2" hidden="1" customHeight="1">
      <c r="B559" s="366">
        <f>IF(F559="", "NO PRIORITY", _xlfn.XLOOKUP(F559, Organizations!C:C, Organizations!B:B, "NO ORG NAME"))</f>
        <v>0</v>
      </c>
      <c r="C559" s="291">
        <v>45778</v>
      </c>
      <c r="D559" s="306">
        <f t="shared" si="8"/>
        <v>45775</v>
      </c>
      <c r="E559" s="171" t="s">
        <v>99</v>
      </c>
      <c r="F559" s="491" t="s">
        <v>2111</v>
      </c>
      <c r="G559" s="156" t="s">
        <v>150</v>
      </c>
      <c r="H559" s="340" t="s">
        <v>96</v>
      </c>
      <c r="I559" s="329"/>
      <c r="J559" s="181" t="s">
        <v>96</v>
      </c>
      <c r="K559" s="177" t="s">
        <v>4519</v>
      </c>
      <c r="M559" s="23"/>
      <c r="N559" s="23"/>
    </row>
    <row r="560" spans="2:14" ht="30.2" hidden="1" customHeight="1">
      <c r="B560" s="366">
        <f>IF(F560="", "NO PRIORITY", _xlfn.XLOOKUP(F560, Organizations!C:C, Organizations!B:B, "NO ORG NAME"))</f>
        <v>0</v>
      </c>
      <c r="C560" s="291">
        <v>45778</v>
      </c>
      <c r="D560" s="306">
        <f t="shared" si="8"/>
        <v>45775</v>
      </c>
      <c r="E560" s="171" t="s">
        <v>99</v>
      </c>
      <c r="F560" s="491" t="s">
        <v>2111</v>
      </c>
      <c r="G560" s="156" t="s">
        <v>150</v>
      </c>
      <c r="H560" s="340" t="s">
        <v>3927</v>
      </c>
      <c r="I560" s="329"/>
      <c r="J560" s="181" t="s">
        <v>3927</v>
      </c>
      <c r="K560" s="177" t="s">
        <v>4520</v>
      </c>
      <c r="M560" s="23"/>
      <c r="N560" s="23"/>
    </row>
    <row r="561" spans="2:14" ht="30.2" hidden="1" customHeight="1">
      <c r="B561" s="366">
        <f>IF(F561="", "NO PRIORITY", _xlfn.XLOOKUP(F561, Organizations!C:C, Organizations!B:B, "NO ORG NAME"))</f>
        <v>0</v>
      </c>
      <c r="C561" s="291">
        <v>45778</v>
      </c>
      <c r="D561" s="306">
        <f t="shared" si="8"/>
        <v>45775</v>
      </c>
      <c r="E561" s="171" t="s">
        <v>99</v>
      </c>
      <c r="F561" s="491" t="s">
        <v>2111</v>
      </c>
      <c r="G561" s="156" t="s">
        <v>150</v>
      </c>
      <c r="H561" s="340" t="s">
        <v>4521</v>
      </c>
      <c r="I561" s="329"/>
      <c r="J561" s="181" t="s">
        <v>4035</v>
      </c>
      <c r="K561" s="177" t="s">
        <v>4522</v>
      </c>
      <c r="M561" s="23"/>
      <c r="N561" s="23"/>
    </row>
    <row r="562" spans="2:14" ht="30.2" hidden="1" customHeight="1">
      <c r="B562" s="366">
        <f>IF(F562="", "NO PRIORITY", _xlfn.XLOOKUP(F562, Organizations!C:C, Organizations!B:B, "NO ORG NAME"))</f>
        <v>0</v>
      </c>
      <c r="C562" s="291">
        <v>45778</v>
      </c>
      <c r="D562" s="306">
        <f t="shared" si="8"/>
        <v>45775</v>
      </c>
      <c r="E562" s="171" t="s">
        <v>4523</v>
      </c>
      <c r="F562" s="491" t="s">
        <v>2111</v>
      </c>
      <c r="G562" s="156" t="s">
        <v>150</v>
      </c>
      <c r="H562" s="340" t="s">
        <v>3958</v>
      </c>
      <c r="I562" s="329"/>
      <c r="J562" s="181" t="s">
        <v>3959</v>
      </c>
      <c r="K562" s="177" t="s">
        <v>4524</v>
      </c>
      <c r="M562" s="23"/>
      <c r="N562" s="23"/>
    </row>
    <row r="563" spans="2:14" ht="30.2" hidden="1" customHeight="1">
      <c r="B563" s="366">
        <f>IF(F563="", "NO PRIORITY", _xlfn.XLOOKUP(F563, Organizations!C:C, Organizations!B:B, "NO ORG NAME"))</f>
        <v>0</v>
      </c>
      <c r="C563" s="291">
        <v>45778</v>
      </c>
      <c r="D563" s="306">
        <f t="shared" si="8"/>
        <v>45775</v>
      </c>
      <c r="E563" s="171" t="s">
        <v>99</v>
      </c>
      <c r="F563" s="491" t="s">
        <v>2107</v>
      </c>
      <c r="G563" s="156" t="s">
        <v>150</v>
      </c>
      <c r="H563" s="340" t="s">
        <v>4525</v>
      </c>
      <c r="I563" s="329"/>
      <c r="J563" s="181" t="s">
        <v>4448</v>
      </c>
      <c r="K563" s="177" t="s">
        <v>4526</v>
      </c>
      <c r="M563" s="23"/>
      <c r="N563" s="23"/>
    </row>
    <row r="564" spans="2:14" ht="30.2" hidden="1" customHeight="1">
      <c r="B564" s="366" t="str">
        <f>IF(F564="", "NO PRIORITY", _xlfn.XLOOKUP(F564, Organizations!C:C, Organizations!B:B, "NO ORG NAME"))</f>
        <v>A</v>
      </c>
      <c r="C564" s="291">
        <v>45777</v>
      </c>
      <c r="D564" s="306">
        <f t="shared" si="8"/>
        <v>45775</v>
      </c>
      <c r="E564" s="171" t="s">
        <v>3934</v>
      </c>
      <c r="F564" s="491" t="s">
        <v>853</v>
      </c>
      <c r="G564" s="156" t="s">
        <v>150</v>
      </c>
      <c r="H564" s="180" t="s">
        <v>4527</v>
      </c>
      <c r="I564" s="329"/>
      <c r="J564" s="181" t="s">
        <v>96</v>
      </c>
      <c r="K564" s="177" t="s">
        <v>4528</v>
      </c>
      <c r="M564" s="23"/>
      <c r="N564" s="23"/>
    </row>
    <row r="565" spans="2:14" ht="30.2" hidden="1" customHeight="1">
      <c r="B565" s="366" t="str">
        <f>IF(F565="", "NO PRIORITY", _xlfn.XLOOKUP(F565, Organizations!C:C, Organizations!B:B, "NO ORG NAME"))</f>
        <v>A</v>
      </c>
      <c r="C565" s="291">
        <v>45777</v>
      </c>
      <c r="D565" s="306">
        <f t="shared" si="8"/>
        <v>45775</v>
      </c>
      <c r="E565" s="171" t="s">
        <v>4457</v>
      </c>
      <c r="F565" s="491" t="s">
        <v>853</v>
      </c>
      <c r="G565" s="156" t="s">
        <v>150</v>
      </c>
      <c r="H565" s="180" t="s">
        <v>4527</v>
      </c>
      <c r="I565" s="329"/>
      <c r="J565" s="181" t="s">
        <v>96</v>
      </c>
      <c r="K565" s="177" t="s">
        <v>4529</v>
      </c>
      <c r="M565" s="23"/>
      <c r="N565" s="23"/>
    </row>
    <row r="566" spans="2:14" ht="30.2" hidden="1" customHeight="1">
      <c r="B566" s="366" t="str">
        <f>IF(F566="", "NO PRIORITY", _xlfn.XLOOKUP(F566, Organizations!C:C, Organizations!B:B, "NO ORG NAME"))</f>
        <v>A</v>
      </c>
      <c r="C566" s="291">
        <v>45777</v>
      </c>
      <c r="D566" s="306">
        <f t="shared" si="8"/>
        <v>45775</v>
      </c>
      <c r="E566" s="171" t="s">
        <v>3934</v>
      </c>
      <c r="F566" s="491" t="s">
        <v>853</v>
      </c>
      <c r="G566" s="156" t="s">
        <v>150</v>
      </c>
      <c r="H566" s="180" t="s">
        <v>4527</v>
      </c>
      <c r="I566" s="329"/>
      <c r="J566" s="181" t="s">
        <v>96</v>
      </c>
      <c r="K566" s="177" t="s">
        <v>4530</v>
      </c>
      <c r="M566" s="23"/>
      <c r="N566" s="23"/>
    </row>
    <row r="567" spans="2:14" ht="30.2" hidden="1" customHeight="1">
      <c r="B567" s="366" t="str">
        <f>IF(F567="", "NO PRIORITY", _xlfn.XLOOKUP(F567, Organizations!C:C, Organizations!B:B, "NO ORG NAME"))</f>
        <v>A</v>
      </c>
      <c r="C567" s="291">
        <v>45777</v>
      </c>
      <c r="D567" s="306">
        <f t="shared" si="8"/>
        <v>45775</v>
      </c>
      <c r="E567" s="171" t="s">
        <v>3934</v>
      </c>
      <c r="F567" s="491" t="s">
        <v>853</v>
      </c>
      <c r="G567" s="156" t="s">
        <v>150</v>
      </c>
      <c r="H567" s="180" t="s">
        <v>4527</v>
      </c>
      <c r="I567" s="329"/>
      <c r="J567" s="181" t="s">
        <v>96</v>
      </c>
      <c r="K567" s="177" t="s">
        <v>4531</v>
      </c>
      <c r="M567" s="23"/>
      <c r="N567" s="23"/>
    </row>
    <row r="568" spans="2:14" ht="30.2" hidden="1" customHeight="1">
      <c r="B568" s="366" t="str">
        <f>IF(F568="", "NO PRIORITY", _xlfn.XLOOKUP(F568, Organizations!C:C, Organizations!B:B, "NO ORG NAME"))</f>
        <v>A</v>
      </c>
      <c r="C568" s="291">
        <v>45777</v>
      </c>
      <c r="D568" s="306">
        <f t="shared" si="8"/>
        <v>45775</v>
      </c>
      <c r="E568" s="171" t="s">
        <v>3934</v>
      </c>
      <c r="F568" s="491" t="s">
        <v>853</v>
      </c>
      <c r="G568" s="156" t="s">
        <v>150</v>
      </c>
      <c r="H568" s="180" t="s">
        <v>4527</v>
      </c>
      <c r="I568" s="329"/>
      <c r="J568" s="181" t="s">
        <v>96</v>
      </c>
      <c r="K568" s="177" t="s">
        <v>4532</v>
      </c>
      <c r="M568" s="23"/>
      <c r="N568" s="23"/>
    </row>
    <row r="569" spans="2:14" ht="30.2" hidden="1" customHeight="1">
      <c r="B569" s="366" t="str">
        <f>IF(F569="", "NO PRIORITY", _xlfn.XLOOKUP(F569, Organizations!C:C, Organizations!B:B, "NO ORG NAME"))</f>
        <v>A</v>
      </c>
      <c r="C569" s="291">
        <v>45777</v>
      </c>
      <c r="D569" s="306">
        <f t="shared" si="8"/>
        <v>45775</v>
      </c>
      <c r="E569" s="171" t="s">
        <v>3934</v>
      </c>
      <c r="F569" s="491" t="s">
        <v>853</v>
      </c>
      <c r="G569" s="156" t="s">
        <v>150</v>
      </c>
      <c r="H569" s="180" t="s">
        <v>4527</v>
      </c>
      <c r="I569" s="329"/>
      <c r="J569" s="181" t="s">
        <v>96</v>
      </c>
      <c r="K569" s="177" t="s">
        <v>4533</v>
      </c>
      <c r="M569" s="23"/>
      <c r="N569" s="23"/>
    </row>
    <row r="570" spans="2:14" ht="30.2" hidden="1" customHeight="1">
      <c r="B570" s="366">
        <f>IF(F570="", "NO PRIORITY", _xlfn.XLOOKUP(F570, Organizations!C:C, Organizations!B:B, "NO ORG NAME"))</f>
        <v>0</v>
      </c>
      <c r="C570" s="291">
        <v>45777</v>
      </c>
      <c r="D570" s="306">
        <f t="shared" si="8"/>
        <v>45775</v>
      </c>
      <c r="E570" s="171" t="s">
        <v>4249</v>
      </c>
      <c r="F570" s="491" t="s">
        <v>1869</v>
      </c>
      <c r="G570" s="156" t="s">
        <v>150</v>
      </c>
      <c r="H570" s="180" t="s">
        <v>96</v>
      </c>
      <c r="I570" s="329"/>
      <c r="J570" s="181" t="s">
        <v>96</v>
      </c>
      <c r="K570" s="177" t="s">
        <v>4534</v>
      </c>
      <c r="M570" s="23"/>
      <c r="N570" s="23"/>
    </row>
    <row r="571" spans="2:14" ht="30.2" hidden="1" customHeight="1">
      <c r="B571" s="366" t="str">
        <f>IF(F571="", "NO PRIORITY", _xlfn.XLOOKUP(F571, Organizations!C:C, Organizations!B:B, "NO ORG NAME"))</f>
        <v>A</v>
      </c>
      <c r="C571" s="291">
        <v>45776</v>
      </c>
      <c r="D571" s="306">
        <f t="shared" si="8"/>
        <v>45775</v>
      </c>
      <c r="E571" s="171" t="s">
        <v>4450</v>
      </c>
      <c r="F571" s="491" t="s">
        <v>59</v>
      </c>
      <c r="G571" s="156" t="s">
        <v>138</v>
      </c>
      <c r="H571" s="180" t="s">
        <v>4527</v>
      </c>
      <c r="I571" s="329"/>
      <c r="J571" s="181" t="s">
        <v>96</v>
      </c>
      <c r="K571" s="177"/>
      <c r="M571" s="23"/>
      <c r="N571" s="23"/>
    </row>
    <row r="572" spans="2:14" ht="30.2" hidden="1" customHeight="1">
      <c r="B572" s="366" t="str">
        <f>IF(F572="", "NO PRIORITY", _xlfn.XLOOKUP(F572, Organizations!C:C, Organizations!B:B, "NO ORG NAME"))</f>
        <v>B</v>
      </c>
      <c r="C572" s="291">
        <v>45776</v>
      </c>
      <c r="D572" s="306">
        <f t="shared" si="8"/>
        <v>45775</v>
      </c>
      <c r="E572" s="171" t="s">
        <v>4450</v>
      </c>
      <c r="F572" s="491" t="s">
        <v>2118</v>
      </c>
      <c r="G572" s="156" t="s">
        <v>138</v>
      </c>
      <c r="H572" s="180" t="s">
        <v>4527</v>
      </c>
      <c r="I572" s="329"/>
      <c r="J572" s="181" t="s">
        <v>3927</v>
      </c>
      <c r="K572" s="177"/>
      <c r="M572" s="23"/>
      <c r="N572" s="23"/>
    </row>
    <row r="573" spans="2:14" ht="30.2" hidden="1" customHeight="1">
      <c r="B573" s="366" t="str">
        <f>IF(F573="", "NO PRIORITY", _xlfn.XLOOKUP(F573, Organizations!C:C, Organizations!B:B, "NO ORG NAME"))</f>
        <v>A</v>
      </c>
      <c r="C573" s="291">
        <v>45775</v>
      </c>
      <c r="D573" s="306">
        <f t="shared" si="8"/>
        <v>45775</v>
      </c>
      <c r="E573" s="171" t="s">
        <v>3934</v>
      </c>
      <c r="F573" s="491" t="s">
        <v>853</v>
      </c>
      <c r="G573" s="156" t="s">
        <v>150</v>
      </c>
      <c r="H573" s="180" t="s">
        <v>4535</v>
      </c>
      <c r="I573" s="329"/>
      <c r="J573" s="181" t="s">
        <v>96</v>
      </c>
      <c r="K573" s="177" t="s">
        <v>4536</v>
      </c>
      <c r="M573" s="23"/>
      <c r="N573" s="23"/>
    </row>
    <row r="574" spans="2:14" ht="30.2" hidden="1" customHeight="1">
      <c r="B574" s="366" t="str">
        <f>IF(F574="", "NO PRIORITY", _xlfn.XLOOKUP(F574, Organizations!C:C, Organizations!B:B, "NO ORG NAME"))</f>
        <v>A</v>
      </c>
      <c r="C574" s="291">
        <v>45775</v>
      </c>
      <c r="D574" s="306">
        <f t="shared" si="8"/>
        <v>45775</v>
      </c>
      <c r="E574" s="171" t="s">
        <v>3934</v>
      </c>
      <c r="F574" s="491" t="s">
        <v>853</v>
      </c>
      <c r="G574" s="156" t="s">
        <v>150</v>
      </c>
      <c r="H574" s="180" t="s">
        <v>4527</v>
      </c>
      <c r="I574" s="329"/>
      <c r="J574" s="181" t="s">
        <v>96</v>
      </c>
      <c r="K574" s="177" t="s">
        <v>4537</v>
      </c>
      <c r="M574" s="23"/>
      <c r="N574" s="23"/>
    </row>
    <row r="575" spans="2:14" ht="30.2" hidden="1" customHeight="1">
      <c r="B575" s="366" t="str">
        <f>IF(F575="", "NO PRIORITY", _xlfn.XLOOKUP(F575, Organizations!C:C, Organizations!B:B, "NO ORG NAME"))</f>
        <v>A</v>
      </c>
      <c r="C575" s="291">
        <v>45775</v>
      </c>
      <c r="D575" s="306">
        <f t="shared" si="8"/>
        <v>45775</v>
      </c>
      <c r="E575" s="171" t="s">
        <v>3934</v>
      </c>
      <c r="F575" s="491" t="s">
        <v>853</v>
      </c>
      <c r="G575" s="156" t="s">
        <v>150</v>
      </c>
      <c r="H575" s="180" t="s">
        <v>4527</v>
      </c>
      <c r="I575" s="329"/>
      <c r="J575" s="181" t="s">
        <v>96</v>
      </c>
      <c r="K575" s="177" t="s">
        <v>4538</v>
      </c>
      <c r="M575" s="23"/>
      <c r="N575" s="23"/>
    </row>
    <row r="576" spans="2:14" ht="30.2" hidden="1" customHeight="1">
      <c r="B576" s="366" t="str">
        <f>IF(F576="", "NO PRIORITY", _xlfn.XLOOKUP(F576, Organizations!C:C, Organizations!B:B, "NO ORG NAME"))</f>
        <v>A</v>
      </c>
      <c r="C576" s="291">
        <v>45775</v>
      </c>
      <c r="D576" s="306">
        <f t="shared" si="8"/>
        <v>45775</v>
      </c>
      <c r="E576" s="171" t="s">
        <v>3934</v>
      </c>
      <c r="F576" s="491" t="s">
        <v>853</v>
      </c>
      <c r="G576" s="156" t="s">
        <v>150</v>
      </c>
      <c r="H576" s="180" t="s">
        <v>4527</v>
      </c>
      <c r="I576" s="329"/>
      <c r="J576" s="181" t="s">
        <v>96</v>
      </c>
      <c r="K576" s="177" t="s">
        <v>4539</v>
      </c>
      <c r="M576" s="23"/>
      <c r="N576" s="23"/>
    </row>
    <row r="577" spans="2:14" ht="30.2" hidden="1" customHeight="1">
      <c r="B577" s="366">
        <f>IF(F577="", "NO PRIORITY", _xlfn.XLOOKUP(F577, Organizations!C:C, Organizations!B:B, "NO ORG NAME"))</f>
        <v>0</v>
      </c>
      <c r="C577" s="291">
        <v>45787</v>
      </c>
      <c r="D577" s="306">
        <f t="shared" si="8"/>
        <v>45782</v>
      </c>
      <c r="E577" s="171" t="s">
        <v>3934</v>
      </c>
      <c r="F577" s="491" t="s">
        <v>2212</v>
      </c>
      <c r="G577" s="156" t="s">
        <v>150</v>
      </c>
      <c r="H577" s="340" t="s">
        <v>4012</v>
      </c>
      <c r="I577" s="329"/>
      <c r="J577" s="181" t="s">
        <v>96</v>
      </c>
      <c r="K577" s="177" t="s">
        <v>4540</v>
      </c>
      <c r="M577" s="23"/>
      <c r="N577" s="23"/>
    </row>
    <row r="578" spans="2:14" ht="30.2" hidden="1" customHeight="1">
      <c r="B578" s="366">
        <f>IF(F578="", "NO PRIORITY", _xlfn.XLOOKUP(F578, Organizations!C:C, Organizations!B:B, "NO ORG NAME"))</f>
        <v>0</v>
      </c>
      <c r="C578" s="291">
        <v>45786</v>
      </c>
      <c r="D578" s="306">
        <f t="shared" si="8"/>
        <v>45782</v>
      </c>
      <c r="E578" s="171" t="s">
        <v>99</v>
      </c>
      <c r="F578" s="491" t="s">
        <v>1925</v>
      </c>
      <c r="G578" s="156" t="s">
        <v>304</v>
      </c>
      <c r="H578" s="340" t="s">
        <v>96</v>
      </c>
      <c r="I578" s="329"/>
      <c r="J578" s="181" t="s">
        <v>96</v>
      </c>
      <c r="K578" s="177" t="s">
        <v>4541</v>
      </c>
      <c r="M578" s="23"/>
      <c r="N578" s="23"/>
    </row>
    <row r="579" spans="2:14" ht="30.2" hidden="1" customHeight="1">
      <c r="B579" s="366">
        <f>IF(F579="", "NO PRIORITY", _xlfn.XLOOKUP(F579, Organizations!C:C, Organizations!B:B, "NO ORG NAME"))</f>
        <v>0</v>
      </c>
      <c r="C579" s="291">
        <v>45786</v>
      </c>
      <c r="D579" s="306">
        <f t="shared" si="8"/>
        <v>45782</v>
      </c>
      <c r="E579" s="171" t="s">
        <v>99</v>
      </c>
      <c r="F579" s="491" t="s">
        <v>2204</v>
      </c>
      <c r="G579" s="156" t="s">
        <v>150</v>
      </c>
      <c r="H579" s="340" t="s">
        <v>4542</v>
      </c>
      <c r="I579" s="329"/>
      <c r="J579" s="181" t="s">
        <v>96</v>
      </c>
      <c r="K579" s="177" t="s">
        <v>4543</v>
      </c>
      <c r="M579" s="23"/>
      <c r="N579" s="23"/>
    </row>
    <row r="580" spans="2:14" ht="30.2" hidden="1" customHeight="1">
      <c r="B580" s="366">
        <f>IF(F580="", "NO PRIORITY", _xlfn.XLOOKUP(F580, Organizations!C:C, Organizations!B:B, "NO ORG NAME"))</f>
        <v>0</v>
      </c>
      <c r="C580" s="291">
        <v>45786</v>
      </c>
      <c r="D580" s="306">
        <f t="shared" si="8"/>
        <v>45782</v>
      </c>
      <c r="E580" s="171" t="s">
        <v>99</v>
      </c>
      <c r="F580" s="491" t="s">
        <v>1085</v>
      </c>
      <c r="G580" s="156" t="s">
        <v>150</v>
      </c>
      <c r="H580" s="340" t="s">
        <v>4542</v>
      </c>
      <c r="I580" s="329"/>
      <c r="J580" s="181" t="s">
        <v>96</v>
      </c>
      <c r="K580" s="177" t="s">
        <v>4544</v>
      </c>
      <c r="M580" s="23"/>
      <c r="N580" s="23"/>
    </row>
    <row r="581" spans="2:14" ht="30.2" hidden="1" customHeight="1">
      <c r="B581" s="366">
        <f>IF(F581="", "NO PRIORITY", _xlfn.XLOOKUP(F581, Organizations!C:C, Organizations!B:B, "NO ORG NAME"))</f>
        <v>0</v>
      </c>
      <c r="C581" s="291">
        <v>45786</v>
      </c>
      <c r="D581" s="306">
        <f t="shared" ref="D581:D637" si="9">IF(ISBLANK(C581),"",C581-WEEKDAY(C581)+2)</f>
        <v>45782</v>
      </c>
      <c r="E581" s="171" t="s">
        <v>4249</v>
      </c>
      <c r="F581" s="491" t="s">
        <v>2208</v>
      </c>
      <c r="G581" s="156" t="s">
        <v>150</v>
      </c>
      <c r="H581" s="340" t="s">
        <v>4542</v>
      </c>
      <c r="I581" s="329"/>
      <c r="J581" s="181" t="s">
        <v>96</v>
      </c>
      <c r="K581" s="177" t="s">
        <v>4545</v>
      </c>
      <c r="M581" s="23"/>
      <c r="N581" s="23"/>
    </row>
    <row r="582" spans="2:14" ht="30.2" hidden="1" customHeight="1">
      <c r="B582" s="366">
        <f>IF(F582="", "NO PRIORITY", _xlfn.XLOOKUP(F582, Organizations!C:C, Organizations!B:B, "NO ORG NAME"))</f>
        <v>0</v>
      </c>
      <c r="C582" s="291">
        <v>45786</v>
      </c>
      <c r="D582" s="306">
        <f t="shared" si="9"/>
        <v>45782</v>
      </c>
      <c r="E582" s="171" t="s">
        <v>99</v>
      </c>
      <c r="F582" s="491" t="s">
        <v>2205</v>
      </c>
      <c r="G582" s="156" t="s">
        <v>150</v>
      </c>
      <c r="H582" s="340" t="s">
        <v>4542</v>
      </c>
      <c r="I582" s="329"/>
      <c r="J582" s="181" t="s">
        <v>96</v>
      </c>
      <c r="K582" s="177" t="s">
        <v>4546</v>
      </c>
      <c r="M582" s="23"/>
      <c r="N582" s="23"/>
    </row>
    <row r="583" spans="2:14" ht="30.2" hidden="1" customHeight="1">
      <c r="B583" s="366">
        <f>IF(F583="", "NO PRIORITY", _xlfn.XLOOKUP(F583, Organizations!C:C, Organizations!B:B, "NO ORG NAME"))</f>
        <v>0</v>
      </c>
      <c r="C583" s="291">
        <v>45786</v>
      </c>
      <c r="D583" s="306">
        <f t="shared" si="9"/>
        <v>45782</v>
      </c>
      <c r="E583" s="171" t="s">
        <v>99</v>
      </c>
      <c r="F583" s="491" t="s">
        <v>2205</v>
      </c>
      <c r="G583" s="156" t="s">
        <v>150</v>
      </c>
      <c r="H583" s="340" t="s">
        <v>4547</v>
      </c>
      <c r="I583" s="329"/>
      <c r="J583" s="181" t="s">
        <v>3927</v>
      </c>
      <c r="K583" s="177" t="s">
        <v>4548</v>
      </c>
      <c r="M583" s="23"/>
      <c r="N583" s="23"/>
    </row>
    <row r="584" spans="2:14" ht="30.2" hidden="1" customHeight="1">
      <c r="B584" s="366" t="str">
        <f>IF(F584="", "NO PRIORITY", _xlfn.XLOOKUP(F584, Organizations!C:C, Organizations!B:B, "NO ORG NAME"))</f>
        <v>A</v>
      </c>
      <c r="C584" s="291">
        <v>45786</v>
      </c>
      <c r="D584" s="306">
        <f t="shared" si="9"/>
        <v>45782</v>
      </c>
      <c r="E584" s="171" t="s">
        <v>99</v>
      </c>
      <c r="F584" s="491" t="s">
        <v>1927</v>
      </c>
      <c r="G584" s="156" t="s">
        <v>150</v>
      </c>
      <c r="H584" s="340" t="s">
        <v>4012</v>
      </c>
      <c r="I584" s="329"/>
      <c r="J584" s="181" t="s">
        <v>96</v>
      </c>
      <c r="K584" s="177" t="s">
        <v>4549</v>
      </c>
      <c r="M584" s="23"/>
      <c r="N584" s="23"/>
    </row>
    <row r="585" spans="2:14" ht="30.2" hidden="1" customHeight="1">
      <c r="B585" s="366" t="str">
        <f>IF(F585="", "NO PRIORITY", _xlfn.XLOOKUP(F585, Organizations!C:C, Organizations!B:B, "NO ORG NAME"))</f>
        <v>B</v>
      </c>
      <c r="C585" s="291">
        <v>45785</v>
      </c>
      <c r="D585" s="306">
        <f t="shared" si="9"/>
        <v>45782</v>
      </c>
      <c r="E585" s="171" t="s">
        <v>99</v>
      </c>
      <c r="F585" s="491" t="s">
        <v>982</v>
      </c>
      <c r="G585" s="156" t="s">
        <v>141</v>
      </c>
      <c r="H585" s="340" t="s">
        <v>2257</v>
      </c>
      <c r="I585" s="329"/>
      <c r="J585" s="181" t="s">
        <v>3915</v>
      </c>
      <c r="K585" s="177" t="s">
        <v>4550</v>
      </c>
      <c r="M585" s="23"/>
      <c r="N585" s="23"/>
    </row>
    <row r="586" spans="2:14" ht="30.2" hidden="1" customHeight="1">
      <c r="B586" s="366" t="str">
        <f>IF(F586="", "NO PRIORITY", _xlfn.XLOOKUP(F586, Organizations!C:C, Organizations!B:B, "NO ORG NAME"))</f>
        <v>A</v>
      </c>
      <c r="C586" s="291">
        <v>45785</v>
      </c>
      <c r="D586" s="306">
        <f t="shared" si="9"/>
        <v>45782</v>
      </c>
      <c r="E586" s="171" t="s">
        <v>99</v>
      </c>
      <c r="F586" s="491" t="s">
        <v>1744</v>
      </c>
      <c r="G586" s="156" t="s">
        <v>141</v>
      </c>
      <c r="H586" s="340" t="s">
        <v>3912</v>
      </c>
      <c r="I586" s="329"/>
      <c r="J586" s="181" t="s">
        <v>3912</v>
      </c>
      <c r="K586" s="177" t="s">
        <v>4551</v>
      </c>
      <c r="M586" s="23"/>
      <c r="N586" s="23"/>
    </row>
    <row r="587" spans="2:14" ht="30.2" hidden="1" customHeight="1">
      <c r="B587" s="366" t="str">
        <f>IF(F587="", "NO PRIORITY", _xlfn.XLOOKUP(F587, Organizations!C:C, Organizations!B:B, "NO ORG NAME"))</f>
        <v>NO ORG NAME</v>
      </c>
      <c r="C587" s="291">
        <v>45785</v>
      </c>
      <c r="D587" s="306">
        <f t="shared" si="9"/>
        <v>45782</v>
      </c>
      <c r="E587" s="171" t="s">
        <v>99</v>
      </c>
      <c r="F587" s="491" t="s">
        <v>4552</v>
      </c>
      <c r="G587" s="156" t="s">
        <v>141</v>
      </c>
      <c r="H587" s="340" t="s">
        <v>2257</v>
      </c>
      <c r="I587" s="329"/>
      <c r="J587" s="181" t="s">
        <v>3915</v>
      </c>
      <c r="K587" s="177"/>
      <c r="M587" s="23"/>
      <c r="N587" s="23"/>
    </row>
    <row r="588" spans="2:14" ht="30.2" hidden="1" customHeight="1">
      <c r="B588" s="366" t="str">
        <f>IF(F588="", "NO PRIORITY", _xlfn.XLOOKUP(F588, Organizations!C:C, Organizations!B:B, "NO ORG NAME"))</f>
        <v>A+</v>
      </c>
      <c r="C588" s="291">
        <v>45785</v>
      </c>
      <c r="D588" s="306">
        <f t="shared" si="9"/>
        <v>45782</v>
      </c>
      <c r="E588" s="171" t="s">
        <v>99</v>
      </c>
      <c r="F588" s="491" t="s">
        <v>1929</v>
      </c>
      <c r="G588" s="156" t="s">
        <v>150</v>
      </c>
      <c r="H588" s="340" t="s">
        <v>3912</v>
      </c>
      <c r="I588" s="329"/>
      <c r="J588" s="181" t="s">
        <v>3912</v>
      </c>
      <c r="K588" s="177" t="s">
        <v>4553</v>
      </c>
      <c r="M588" s="23"/>
      <c r="N588" s="23"/>
    </row>
    <row r="589" spans="2:14" ht="30.2" hidden="1" customHeight="1">
      <c r="B589" s="366">
        <f>IF(F589="", "NO PRIORITY", _xlfn.XLOOKUP(F589, Organizations!C:C, Organizations!B:B, "NO ORG NAME"))</f>
        <v>0</v>
      </c>
      <c r="C589" s="291">
        <v>45785</v>
      </c>
      <c r="D589" s="306">
        <f t="shared" si="9"/>
        <v>45782</v>
      </c>
      <c r="E589" s="171" t="s">
        <v>4523</v>
      </c>
      <c r="F589" s="491" t="s">
        <v>1925</v>
      </c>
      <c r="G589" s="156" t="s">
        <v>150</v>
      </c>
      <c r="H589" s="340" t="s">
        <v>4448</v>
      </c>
      <c r="I589" s="329"/>
      <c r="J589" s="181" t="s">
        <v>4448</v>
      </c>
      <c r="K589" s="177" t="s">
        <v>4554</v>
      </c>
      <c r="M589" s="23"/>
      <c r="N589" s="23"/>
    </row>
    <row r="590" spans="2:14" ht="30.2" hidden="1" customHeight="1">
      <c r="B590" s="366">
        <f>IF(F590="", "NO PRIORITY", _xlfn.XLOOKUP(F590, Organizations!C:C, Organizations!B:B, "NO ORG NAME"))</f>
        <v>0</v>
      </c>
      <c r="C590" s="291">
        <v>45785</v>
      </c>
      <c r="D590" s="306">
        <f t="shared" si="9"/>
        <v>45782</v>
      </c>
      <c r="E590" s="171" t="s">
        <v>4275</v>
      </c>
      <c r="F590" s="491" t="s">
        <v>2031</v>
      </c>
      <c r="G590" s="156" t="s">
        <v>150</v>
      </c>
      <c r="H590" s="340" t="s">
        <v>4555</v>
      </c>
      <c r="I590" s="329"/>
      <c r="J590" s="181" t="s">
        <v>4035</v>
      </c>
      <c r="K590" s="177" t="s">
        <v>4556</v>
      </c>
      <c r="M590" s="23"/>
      <c r="N590" s="23"/>
    </row>
    <row r="591" spans="2:14" ht="30.2" hidden="1" customHeight="1">
      <c r="B591" s="366">
        <f>IF(F591="", "NO PRIORITY", _xlfn.XLOOKUP(F591, Organizations!C:C, Organizations!B:B, "NO ORG NAME"))</f>
        <v>0</v>
      </c>
      <c r="C591" s="291">
        <v>45784</v>
      </c>
      <c r="D591" s="306">
        <f t="shared" si="9"/>
        <v>45782</v>
      </c>
      <c r="E591" s="171" t="s">
        <v>99</v>
      </c>
      <c r="F591" s="491" t="s">
        <v>2190</v>
      </c>
      <c r="G591" s="156" t="s">
        <v>150</v>
      </c>
      <c r="H591" s="340" t="s">
        <v>3927</v>
      </c>
      <c r="I591" s="329"/>
      <c r="J591" s="181" t="s">
        <v>4557</v>
      </c>
      <c r="K591" s="177" t="s">
        <v>4558</v>
      </c>
      <c r="M591" s="23"/>
      <c r="N591" s="23"/>
    </row>
    <row r="592" spans="2:14" ht="30.2" hidden="1" customHeight="1">
      <c r="B592" s="366">
        <f>IF(F592="", "NO PRIORITY", _xlfn.XLOOKUP(F592, Organizations!C:C, Organizations!B:B, "NO ORG NAME"))</f>
        <v>0</v>
      </c>
      <c r="C592" s="291">
        <v>45784</v>
      </c>
      <c r="D592" s="306">
        <f t="shared" si="9"/>
        <v>45782</v>
      </c>
      <c r="E592" s="171" t="s">
        <v>3934</v>
      </c>
      <c r="F592" s="491" t="s">
        <v>522</v>
      </c>
      <c r="G592" s="156" t="s">
        <v>150</v>
      </c>
      <c r="H592" s="340" t="s">
        <v>96</v>
      </c>
      <c r="I592" s="329"/>
      <c r="J592" s="181" t="s">
        <v>96</v>
      </c>
      <c r="K592" s="177" t="s">
        <v>4559</v>
      </c>
      <c r="M592" s="23"/>
      <c r="N592" s="23"/>
    </row>
    <row r="593" spans="2:14" ht="30.2" hidden="1" customHeight="1">
      <c r="B593" s="366" t="str">
        <f>IF(F593="", "NO PRIORITY", _xlfn.XLOOKUP(F593, Organizations!C:C, Organizations!B:B, "NO ORG NAME"))</f>
        <v>A</v>
      </c>
      <c r="C593" s="291">
        <v>45784</v>
      </c>
      <c r="D593" s="306">
        <f t="shared" si="9"/>
        <v>45782</v>
      </c>
      <c r="E593" s="171" t="s">
        <v>99</v>
      </c>
      <c r="F593" s="491" t="s">
        <v>2192</v>
      </c>
      <c r="G593" s="156" t="s">
        <v>141</v>
      </c>
      <c r="H593" s="340" t="s">
        <v>2257</v>
      </c>
      <c r="I593" s="329"/>
      <c r="J593" s="181" t="s">
        <v>3915</v>
      </c>
      <c r="K593" s="177" t="s">
        <v>4560</v>
      </c>
      <c r="M593" s="23"/>
      <c r="N593" s="23"/>
    </row>
    <row r="594" spans="2:14" ht="30.2" hidden="1" customHeight="1">
      <c r="B594" s="366" t="str">
        <f>IF(F594="", "NO PRIORITY", _xlfn.XLOOKUP(F594, Organizations!C:C, Organizations!B:B, "NO ORG NAME"))</f>
        <v>A</v>
      </c>
      <c r="C594" s="291">
        <v>45784</v>
      </c>
      <c r="D594" s="306">
        <f t="shared" si="9"/>
        <v>45782</v>
      </c>
      <c r="E594" s="171" t="s">
        <v>99</v>
      </c>
      <c r="F594" s="491" t="s">
        <v>2198</v>
      </c>
      <c r="G594" s="156" t="s">
        <v>141</v>
      </c>
      <c r="H594" s="340" t="s">
        <v>4561</v>
      </c>
      <c r="I594" s="329"/>
      <c r="J594" s="181"/>
      <c r="K594" s="177" t="s">
        <v>4562</v>
      </c>
      <c r="M594" s="23"/>
      <c r="N594" s="23"/>
    </row>
    <row r="595" spans="2:14" ht="30.2" hidden="1" customHeight="1">
      <c r="B595" s="366" t="str">
        <f>IF(F595="", "NO PRIORITY", _xlfn.XLOOKUP(F595, Organizations!C:C, Organizations!B:B, "NO ORG NAME"))</f>
        <v>A</v>
      </c>
      <c r="C595" s="291">
        <v>45784</v>
      </c>
      <c r="D595" s="306">
        <f t="shared" si="9"/>
        <v>45782</v>
      </c>
      <c r="E595" s="171" t="s">
        <v>3934</v>
      </c>
      <c r="F595" s="491" t="s">
        <v>1821</v>
      </c>
      <c r="G595" s="156" t="s">
        <v>138</v>
      </c>
      <c r="H595" s="340" t="s">
        <v>4367</v>
      </c>
      <c r="I595" s="329"/>
      <c r="J595" s="181" t="s">
        <v>3993</v>
      </c>
      <c r="K595" s="177" t="s">
        <v>4563</v>
      </c>
      <c r="M595" s="23"/>
      <c r="N595" s="23"/>
    </row>
    <row r="596" spans="2:14" ht="30.2" hidden="1" customHeight="1">
      <c r="B596" s="366" t="str">
        <f>IF(F596="", "NO PRIORITY", _xlfn.XLOOKUP(F596, Organizations!C:C, Organizations!B:B, "NO ORG NAME"))</f>
        <v>A</v>
      </c>
      <c r="C596" s="291">
        <v>45783</v>
      </c>
      <c r="D596" s="306">
        <f t="shared" si="9"/>
        <v>45782</v>
      </c>
      <c r="E596" s="171" t="s">
        <v>4412</v>
      </c>
      <c r="F596" s="491" t="s">
        <v>2175</v>
      </c>
      <c r="G596" s="156" t="s">
        <v>141</v>
      </c>
      <c r="H596" s="340" t="s">
        <v>4564</v>
      </c>
      <c r="I596" s="329"/>
      <c r="J596" s="181" t="s">
        <v>3918</v>
      </c>
      <c r="K596" s="177" t="s">
        <v>4565</v>
      </c>
      <c r="M596" s="23"/>
      <c r="N596" s="23"/>
    </row>
    <row r="597" spans="2:14" ht="30.2" hidden="1" customHeight="1">
      <c r="B597" s="366">
        <f>IF(F597="", "NO PRIORITY", _xlfn.XLOOKUP(F597, Organizations!C:C, Organizations!B:B, "NO ORG NAME"))</f>
        <v>0</v>
      </c>
      <c r="C597" s="291">
        <v>45783</v>
      </c>
      <c r="D597" s="306">
        <f t="shared" si="9"/>
        <v>45782</v>
      </c>
      <c r="E597" s="171" t="s">
        <v>4412</v>
      </c>
      <c r="F597" s="491" t="s">
        <v>958</v>
      </c>
      <c r="G597" s="156" t="s">
        <v>141</v>
      </c>
      <c r="H597" s="340" t="s">
        <v>4564</v>
      </c>
      <c r="I597" s="329"/>
      <c r="J597" s="181" t="s">
        <v>3918</v>
      </c>
      <c r="K597" s="177" t="s">
        <v>2183</v>
      </c>
      <c r="M597" s="23"/>
      <c r="N597" s="23"/>
    </row>
    <row r="598" spans="2:14" ht="30.2" hidden="1" customHeight="1">
      <c r="B598" s="366" t="str">
        <f>IF(F598="", "NO PRIORITY", _xlfn.XLOOKUP(F598, Organizations!C:C, Organizations!B:B, "NO ORG NAME"))</f>
        <v>A</v>
      </c>
      <c r="C598" s="291">
        <v>45783</v>
      </c>
      <c r="D598" s="306">
        <f t="shared" si="9"/>
        <v>45782</v>
      </c>
      <c r="E598" s="171" t="s">
        <v>4412</v>
      </c>
      <c r="F598" s="491" t="s">
        <v>2181</v>
      </c>
      <c r="G598" s="156" t="s">
        <v>141</v>
      </c>
      <c r="H598" s="340" t="s">
        <v>4564</v>
      </c>
      <c r="I598" s="329"/>
      <c r="J598" s="181" t="s">
        <v>3918</v>
      </c>
      <c r="K598" s="177" t="s">
        <v>2183</v>
      </c>
      <c r="M598" s="23"/>
      <c r="N598" s="23"/>
    </row>
    <row r="599" spans="2:14" ht="30.2" hidden="1" customHeight="1">
      <c r="B599" s="366" t="str">
        <f>IF(F599="", "NO PRIORITY", _xlfn.XLOOKUP(F599, Organizations!C:C, Organizations!B:B, "NO ORG NAME"))</f>
        <v>B</v>
      </c>
      <c r="C599" s="291">
        <v>45783</v>
      </c>
      <c r="D599" s="306">
        <f t="shared" si="9"/>
        <v>45782</v>
      </c>
      <c r="E599" s="171" t="s">
        <v>4412</v>
      </c>
      <c r="F599" s="491" t="s">
        <v>2187</v>
      </c>
      <c r="G599" s="156" t="s">
        <v>141</v>
      </c>
      <c r="H599" s="340" t="s">
        <v>4564</v>
      </c>
      <c r="I599" s="329"/>
      <c r="J599" s="181" t="s">
        <v>3918</v>
      </c>
      <c r="K599" s="177" t="s">
        <v>4566</v>
      </c>
      <c r="M599" s="23"/>
      <c r="N599" s="23"/>
    </row>
    <row r="600" spans="2:14" ht="30.2" hidden="1" customHeight="1">
      <c r="B600" s="366" t="str">
        <f>IF(F600="", "NO PRIORITY", _xlfn.XLOOKUP(F600, Organizations!C:C, Organizations!B:B, "NO ORG NAME"))</f>
        <v>B</v>
      </c>
      <c r="C600" s="291">
        <v>45783</v>
      </c>
      <c r="D600" s="306">
        <f t="shared" si="9"/>
        <v>45782</v>
      </c>
      <c r="E600" s="171" t="s">
        <v>4412</v>
      </c>
      <c r="F600" s="491" t="s">
        <v>2184</v>
      </c>
      <c r="G600" s="156" t="s">
        <v>141</v>
      </c>
      <c r="H600" s="340" t="s">
        <v>4564</v>
      </c>
      <c r="I600" s="329"/>
      <c r="J600" s="181" t="s">
        <v>3918</v>
      </c>
      <c r="K600" s="177" t="s">
        <v>4567</v>
      </c>
      <c r="M600" s="23"/>
      <c r="N600" s="23"/>
    </row>
    <row r="601" spans="2:14" ht="30.2" hidden="1" customHeight="1">
      <c r="B601" s="366" t="str">
        <f>IF(F601="", "NO PRIORITY", _xlfn.XLOOKUP(F601, Organizations!C:C, Organizations!B:B, "NO ORG NAME"))</f>
        <v>A+</v>
      </c>
      <c r="C601" s="291">
        <v>45783</v>
      </c>
      <c r="D601" s="306">
        <f t="shared" si="9"/>
        <v>45782</v>
      </c>
      <c r="E601" s="171" t="s">
        <v>4256</v>
      </c>
      <c r="F601" s="491" t="s">
        <v>160</v>
      </c>
      <c r="G601" s="156" t="s">
        <v>141</v>
      </c>
      <c r="H601" s="340" t="s">
        <v>3912</v>
      </c>
      <c r="I601" s="329"/>
      <c r="J601" s="181" t="s">
        <v>3912</v>
      </c>
      <c r="K601" s="177" t="s">
        <v>4568</v>
      </c>
      <c r="M601" s="23"/>
      <c r="N601" s="23"/>
    </row>
    <row r="602" spans="2:14" ht="30.2" hidden="1" customHeight="1">
      <c r="B602" s="366" t="str">
        <f>IF(F602="", "NO PRIORITY", _xlfn.XLOOKUP(F602, Organizations!C:C, Organizations!B:B, "NO ORG NAME"))</f>
        <v>A</v>
      </c>
      <c r="C602" s="291">
        <v>45783</v>
      </c>
      <c r="D602" s="306">
        <f t="shared" si="9"/>
        <v>45782</v>
      </c>
      <c r="E602" s="171" t="s">
        <v>3934</v>
      </c>
      <c r="F602" s="491" t="s">
        <v>1890</v>
      </c>
      <c r="G602" s="156" t="s">
        <v>138</v>
      </c>
      <c r="H602" s="340" t="s">
        <v>4367</v>
      </c>
      <c r="I602" s="329"/>
      <c r="J602" s="181" t="s">
        <v>3993</v>
      </c>
      <c r="K602" s="177" t="s">
        <v>4569</v>
      </c>
      <c r="M602" s="23"/>
      <c r="N602" s="23"/>
    </row>
    <row r="603" spans="2:14" ht="30.2" hidden="1" customHeight="1">
      <c r="B603" s="366" t="str">
        <f>IF(F603="", "NO PRIORITY", _xlfn.XLOOKUP(F603, Organizations!C:C, Organizations!B:B, "NO ORG NAME"))</f>
        <v>A</v>
      </c>
      <c r="C603" s="291">
        <v>45783</v>
      </c>
      <c r="D603" s="306">
        <f t="shared" si="9"/>
        <v>45782</v>
      </c>
      <c r="E603" s="171" t="s">
        <v>4253</v>
      </c>
      <c r="F603" s="491" t="s">
        <v>853</v>
      </c>
      <c r="G603" s="156" t="s">
        <v>138</v>
      </c>
      <c r="H603" s="340" t="s">
        <v>4367</v>
      </c>
      <c r="I603" s="329"/>
      <c r="J603" s="181" t="s">
        <v>3993</v>
      </c>
      <c r="K603" s="177" t="s">
        <v>4570</v>
      </c>
      <c r="M603" s="23"/>
      <c r="N603" s="23"/>
    </row>
    <row r="604" spans="2:14" ht="30.2" hidden="1" customHeight="1">
      <c r="B604" s="366" t="str">
        <f>IF(F604="", "NO PRIORITY", _xlfn.XLOOKUP(F604, Organizations!C:C, Organizations!B:B, "NO ORG NAME"))</f>
        <v>A</v>
      </c>
      <c r="C604" s="291">
        <v>45792</v>
      </c>
      <c r="D604" s="306">
        <f t="shared" si="9"/>
        <v>45789</v>
      </c>
      <c r="E604" s="171" t="s">
        <v>3934</v>
      </c>
      <c r="F604" s="491" t="s">
        <v>2253</v>
      </c>
      <c r="G604" s="156" t="s">
        <v>150</v>
      </c>
      <c r="H604" s="340" t="s">
        <v>4012</v>
      </c>
      <c r="I604" s="329"/>
      <c r="J604" s="181" t="s">
        <v>96</v>
      </c>
      <c r="K604" s="177" t="s">
        <v>4544</v>
      </c>
      <c r="M604" s="23"/>
      <c r="N604" s="23"/>
    </row>
    <row r="605" spans="2:14" ht="30.2" hidden="1" customHeight="1">
      <c r="B605" s="366" t="str">
        <f>IF(F605="", "NO PRIORITY", _xlfn.XLOOKUP(F605, Organizations!C:C, Organizations!B:B, "NO ORG NAME"))</f>
        <v>B</v>
      </c>
      <c r="C605" s="291">
        <v>45791</v>
      </c>
      <c r="D605" s="306">
        <f t="shared" si="9"/>
        <v>45789</v>
      </c>
      <c r="E605" s="171" t="s">
        <v>4275</v>
      </c>
      <c r="F605" s="491" t="s">
        <v>1818</v>
      </c>
      <c r="G605" s="156" t="s">
        <v>150</v>
      </c>
      <c r="H605" s="340" t="s">
        <v>4004</v>
      </c>
      <c r="I605" s="329"/>
      <c r="J605" s="181" t="s">
        <v>3993</v>
      </c>
      <c r="K605" s="177" t="s">
        <v>4571</v>
      </c>
      <c r="M605" s="23"/>
      <c r="N605" s="23"/>
    </row>
    <row r="606" spans="2:14" ht="30.2" hidden="1" customHeight="1">
      <c r="B606" s="366">
        <f>IF(F606="", "NO PRIORITY", _xlfn.XLOOKUP(F606, Organizations!C:C, Organizations!B:B, "NO ORG NAME"))</f>
        <v>0</v>
      </c>
      <c r="C606" s="291">
        <v>45791</v>
      </c>
      <c r="D606" s="306">
        <f t="shared" si="9"/>
        <v>45789</v>
      </c>
      <c r="E606" s="171" t="s">
        <v>4457</v>
      </c>
      <c r="F606" s="491" t="s">
        <v>1214</v>
      </c>
      <c r="G606" s="156" t="s">
        <v>150</v>
      </c>
      <c r="H606" s="340" t="s">
        <v>4542</v>
      </c>
      <c r="I606" s="329"/>
      <c r="J606" s="181" t="s">
        <v>96</v>
      </c>
      <c r="K606" s="177" t="s">
        <v>4572</v>
      </c>
      <c r="M606" s="23"/>
      <c r="N606" s="23"/>
    </row>
    <row r="607" spans="2:14" ht="30.2" hidden="1" customHeight="1">
      <c r="B607" s="366" t="str">
        <f>IF(F607="", "NO PRIORITY", _xlfn.XLOOKUP(F607, Organizations!C:C, Organizations!B:B, "NO ORG NAME"))</f>
        <v>A</v>
      </c>
      <c r="C607" s="291">
        <v>45789</v>
      </c>
      <c r="D607" s="306">
        <f t="shared" si="9"/>
        <v>45789</v>
      </c>
      <c r="E607" s="171" t="s">
        <v>3934</v>
      </c>
      <c r="F607" s="491" t="s">
        <v>1745</v>
      </c>
      <c r="G607" s="156" t="s">
        <v>138</v>
      </c>
      <c r="H607" s="340" t="s">
        <v>3915</v>
      </c>
      <c r="I607" s="329"/>
      <c r="J607" s="181" t="s">
        <v>3915</v>
      </c>
      <c r="K607" s="177" t="s">
        <v>4573</v>
      </c>
      <c r="M607" s="23"/>
      <c r="N607" s="23"/>
    </row>
    <row r="608" spans="2:14" ht="30.2" hidden="1" customHeight="1">
      <c r="B608" s="366" t="s">
        <v>130</v>
      </c>
      <c r="C608" s="291">
        <v>45799</v>
      </c>
      <c r="D608" s="306">
        <f t="shared" si="9"/>
        <v>45796</v>
      </c>
      <c r="E608" s="171" t="s">
        <v>4249</v>
      </c>
      <c r="F608" s="491" t="s">
        <v>1682</v>
      </c>
      <c r="G608" s="156" t="s">
        <v>287</v>
      </c>
      <c r="H608" s="340" t="s">
        <v>4101</v>
      </c>
      <c r="I608" s="329"/>
      <c r="J608" s="181" t="s">
        <v>4101</v>
      </c>
      <c r="K608" s="177" t="s">
        <v>4574</v>
      </c>
      <c r="M608" s="23"/>
      <c r="N608" s="23"/>
    </row>
    <row r="609" spans="2:14" ht="30.2" hidden="1" customHeight="1">
      <c r="B609" s="366">
        <f>IF(F609="", "NO PRIORITY", _xlfn.XLOOKUP(F609, Organizations!C:C, Organizations!B:B, "NO ORG NAME"))</f>
        <v>0</v>
      </c>
      <c r="C609" s="291">
        <v>45799</v>
      </c>
      <c r="D609" s="306">
        <f t="shared" si="9"/>
        <v>45796</v>
      </c>
      <c r="E609" s="171" t="s">
        <v>4275</v>
      </c>
      <c r="F609" s="491" t="s">
        <v>2111</v>
      </c>
      <c r="G609" s="156" t="s">
        <v>150</v>
      </c>
      <c r="H609" s="340" t="s">
        <v>3958</v>
      </c>
      <c r="I609" s="329"/>
      <c r="J609" s="181" t="s">
        <v>3959</v>
      </c>
      <c r="K609" s="177" t="s">
        <v>4575</v>
      </c>
      <c r="M609" s="23"/>
      <c r="N609" s="23"/>
    </row>
    <row r="610" spans="2:14" ht="30.2" hidden="1" customHeight="1">
      <c r="B610" s="366">
        <f>IF(F610="", "NO PRIORITY", _xlfn.XLOOKUP(F610, Organizations!C:C, Organizations!B:B, "NO ORG NAME"))</f>
        <v>0</v>
      </c>
      <c r="C610" s="291">
        <v>45799</v>
      </c>
      <c r="D610" s="306">
        <f t="shared" si="9"/>
        <v>45796</v>
      </c>
      <c r="E610" s="171" t="s">
        <v>4275</v>
      </c>
      <c r="F610" s="491" t="s">
        <v>2111</v>
      </c>
      <c r="G610" s="156" t="s">
        <v>150</v>
      </c>
      <c r="H610" s="340" t="s">
        <v>3927</v>
      </c>
      <c r="I610" s="329"/>
      <c r="J610" s="181" t="s">
        <v>3927</v>
      </c>
      <c r="K610" s="177" t="s">
        <v>4576</v>
      </c>
      <c r="M610" s="23"/>
      <c r="N610" s="23"/>
    </row>
    <row r="611" spans="2:14" ht="30.2" hidden="1" customHeight="1">
      <c r="B611" s="366" t="str">
        <f>IF(F611="", "NO PRIORITY", _xlfn.XLOOKUP(F611, Organizations!C:C, Organizations!B:B, "NO ORG NAME"))</f>
        <v>D</v>
      </c>
      <c r="C611" s="291">
        <v>45799</v>
      </c>
      <c r="D611" s="306">
        <f t="shared" si="9"/>
        <v>45796</v>
      </c>
      <c r="E611" s="171" t="s">
        <v>99</v>
      </c>
      <c r="F611" s="491" t="s">
        <v>748</v>
      </c>
      <c r="G611" s="156" t="s">
        <v>166</v>
      </c>
      <c r="H611" s="340" t="s">
        <v>3958</v>
      </c>
      <c r="I611" s="329"/>
      <c r="J611" s="181" t="s">
        <v>3959</v>
      </c>
      <c r="K611" s="177" t="s">
        <v>4577</v>
      </c>
      <c r="M611" s="23"/>
      <c r="N611" s="23"/>
    </row>
    <row r="612" spans="2:14" ht="30.2" hidden="1" customHeight="1">
      <c r="B612" s="366" t="str">
        <f>IF(F612="", "NO PRIORITY", _xlfn.XLOOKUP(F612, Organizations!C:C, Organizations!B:B, "NO ORG NAME"))</f>
        <v>D</v>
      </c>
      <c r="C612" s="291">
        <v>45799</v>
      </c>
      <c r="D612" s="306">
        <f t="shared" si="9"/>
        <v>45796</v>
      </c>
      <c r="E612" s="171" t="s">
        <v>99</v>
      </c>
      <c r="F612" s="491" t="s">
        <v>748</v>
      </c>
      <c r="G612" s="156" t="s">
        <v>166</v>
      </c>
      <c r="H612" s="340" t="s">
        <v>4578</v>
      </c>
      <c r="I612" s="329"/>
      <c r="J612" s="181" t="s">
        <v>96</v>
      </c>
      <c r="K612" s="177" t="s">
        <v>4579</v>
      </c>
      <c r="M612" s="23"/>
      <c r="N612" s="23"/>
    </row>
    <row r="613" spans="2:14" ht="30.2" hidden="1" customHeight="1">
      <c r="B613" s="366" t="str">
        <f>IF(F613="", "NO PRIORITY", _xlfn.XLOOKUP(F613, Organizations!C:C, Organizations!B:B, "NO ORG NAME"))</f>
        <v>D</v>
      </c>
      <c r="C613" s="291">
        <v>45799</v>
      </c>
      <c r="D613" s="306">
        <f t="shared" si="9"/>
        <v>45796</v>
      </c>
      <c r="E613" s="171" t="s">
        <v>99</v>
      </c>
      <c r="F613" s="491" t="s">
        <v>748</v>
      </c>
      <c r="G613" s="156" t="s">
        <v>166</v>
      </c>
      <c r="H613" s="340" t="s">
        <v>4169</v>
      </c>
      <c r="I613" s="329"/>
      <c r="J613" s="181" t="s">
        <v>4169</v>
      </c>
      <c r="K613" s="177" t="s">
        <v>4580</v>
      </c>
      <c r="M613" s="23"/>
      <c r="N613" s="23"/>
    </row>
    <row r="614" spans="2:14" ht="30.2" hidden="1" customHeight="1">
      <c r="B614" s="366" t="str">
        <f>IF(F614="", "NO PRIORITY", _xlfn.XLOOKUP(F614, Organizations!C:C, Organizations!B:B, "NO ORG NAME"))</f>
        <v>NO PRIORITY</v>
      </c>
      <c r="C614" s="291">
        <v>45799</v>
      </c>
      <c r="D614" s="306">
        <f t="shared" si="9"/>
        <v>45796</v>
      </c>
      <c r="E614" s="171" t="s">
        <v>99</v>
      </c>
      <c r="F614" s="491"/>
      <c r="G614" s="156" t="s">
        <v>166</v>
      </c>
      <c r="H614" s="340"/>
      <c r="I614" s="329"/>
      <c r="J614" s="181"/>
      <c r="K614" s="177"/>
      <c r="M614" s="23"/>
      <c r="N614" s="23"/>
    </row>
    <row r="615" spans="2:14" ht="30.2" hidden="1" customHeight="1">
      <c r="B615" s="366" t="str">
        <f>IF(F615="", "NO PRIORITY", _xlfn.XLOOKUP(F615, Organizations!C:C, Organizations!B:B, "NO ORG NAME"))</f>
        <v>NO PRIORITY</v>
      </c>
      <c r="C615" s="291">
        <v>45799</v>
      </c>
      <c r="D615" s="306">
        <f t="shared" si="9"/>
        <v>45796</v>
      </c>
      <c r="E615" s="171" t="s">
        <v>99</v>
      </c>
      <c r="F615" s="491"/>
      <c r="G615" s="156" t="s">
        <v>166</v>
      </c>
      <c r="H615" s="340"/>
      <c r="I615" s="329"/>
      <c r="J615" s="181"/>
      <c r="K615" s="177"/>
      <c r="M615" s="23"/>
      <c r="N615" s="23"/>
    </row>
    <row r="616" spans="2:14" ht="30.2" hidden="1" customHeight="1">
      <c r="B616" s="366" t="str">
        <f>IF(F616="", "NO PRIORITY", _xlfn.XLOOKUP(F616, Organizations!C:C, Organizations!B:B, "NO ORG NAME"))</f>
        <v>A</v>
      </c>
      <c r="C616" s="291">
        <v>45798</v>
      </c>
      <c r="D616" s="306">
        <f t="shared" si="9"/>
        <v>45796</v>
      </c>
      <c r="E616" s="171" t="s">
        <v>99</v>
      </c>
      <c r="F616" s="491" t="s">
        <v>2255</v>
      </c>
      <c r="G616" s="156" t="s">
        <v>141</v>
      </c>
      <c r="H616" s="340" t="s">
        <v>2257</v>
      </c>
      <c r="I616" s="329"/>
      <c r="J616" s="181" t="s">
        <v>3915</v>
      </c>
      <c r="K616" s="177" t="s">
        <v>4581</v>
      </c>
      <c r="M616" s="23"/>
      <c r="N616" s="23"/>
    </row>
    <row r="617" spans="2:14" ht="30.2" hidden="1" customHeight="1">
      <c r="B617" s="366" t="str">
        <f>IF(F617="", "NO PRIORITY", _xlfn.XLOOKUP(F617, Organizations!C:C, Organizations!B:B, "NO ORG NAME"))</f>
        <v>A</v>
      </c>
      <c r="C617" s="291">
        <v>45798</v>
      </c>
      <c r="D617" s="306">
        <f t="shared" si="9"/>
        <v>45796</v>
      </c>
      <c r="E617" s="171" t="s">
        <v>4275</v>
      </c>
      <c r="F617" s="491" t="s">
        <v>2261</v>
      </c>
      <c r="G617" s="156" t="s">
        <v>141</v>
      </c>
      <c r="H617" s="340" t="s">
        <v>2257</v>
      </c>
      <c r="I617" s="329"/>
      <c r="J617" s="181" t="s">
        <v>3915</v>
      </c>
      <c r="K617" s="177" t="s">
        <v>4582</v>
      </c>
      <c r="M617" s="23"/>
      <c r="N617" s="23"/>
    </row>
    <row r="618" spans="2:14" ht="30.2" hidden="1" customHeight="1">
      <c r="B618" s="496" t="str">
        <f>IF(F618="", "NO PRIORITY", _xlfn.XLOOKUP(F618, Organizations!C:C, Organizations!B:B, "NO ORG NAME"))</f>
        <v>A</v>
      </c>
      <c r="C618" s="291">
        <v>45798</v>
      </c>
      <c r="D618" s="306">
        <f t="shared" si="9"/>
        <v>45796</v>
      </c>
      <c r="E618" s="171" t="s">
        <v>4275</v>
      </c>
      <c r="F618" s="491" t="s">
        <v>2261</v>
      </c>
      <c r="G618" s="156" t="s">
        <v>141</v>
      </c>
      <c r="H618" s="340" t="s">
        <v>4053</v>
      </c>
      <c r="I618" s="329"/>
      <c r="J618" s="181" t="s">
        <v>3912</v>
      </c>
      <c r="K618" s="177" t="s">
        <v>4583</v>
      </c>
      <c r="M618" s="23"/>
      <c r="N618" s="23"/>
    </row>
    <row r="619" spans="2:14" ht="21.2" hidden="1" customHeight="1">
      <c r="B619" s="395" t="str">
        <f>IF(F619="", "NO PRIORITY", _xlfn.XLOOKUP(F619, Organizations!C:C, Organizations!B:B, "NO ORG NAME"))</f>
        <v>A</v>
      </c>
      <c r="C619" s="291">
        <v>45798</v>
      </c>
      <c r="D619" s="306">
        <f t="shared" si="9"/>
        <v>45796</v>
      </c>
      <c r="E619" s="171" t="s">
        <v>4275</v>
      </c>
      <c r="F619" s="491" t="s">
        <v>2261</v>
      </c>
      <c r="G619" s="156" t="s">
        <v>141</v>
      </c>
      <c r="H619" s="340" t="s">
        <v>3922</v>
      </c>
      <c r="I619" s="396"/>
      <c r="J619" s="181" t="s">
        <v>96</v>
      </c>
      <c r="K619" s="177" t="s">
        <v>4584</v>
      </c>
      <c r="L619" s="23"/>
    </row>
    <row r="620" spans="2:14" ht="21.2" hidden="1" customHeight="1">
      <c r="B620" s="395">
        <f>IF(F620="", "NO PRIORITY", _xlfn.XLOOKUP(F620, Organizations!C:C, Organizations!B:B, "NO ORG NAME"))</f>
        <v>0</v>
      </c>
      <c r="C620" s="291">
        <v>45796</v>
      </c>
      <c r="D620" s="306">
        <f t="shared" si="9"/>
        <v>45796</v>
      </c>
      <c r="E620" s="171" t="s">
        <v>4249</v>
      </c>
      <c r="F620" s="491" t="s">
        <v>1372</v>
      </c>
      <c r="G620" s="156" t="s">
        <v>150</v>
      </c>
      <c r="H620" s="340" t="s">
        <v>4101</v>
      </c>
      <c r="I620" s="396"/>
      <c r="J620" s="181" t="s">
        <v>4101</v>
      </c>
      <c r="K620" s="177" t="s">
        <v>4585</v>
      </c>
      <c r="L620" s="23"/>
    </row>
    <row r="621" spans="2:14" ht="21.2" hidden="1" customHeight="1">
      <c r="B621" s="395">
        <f>IF(F621="", "NO PRIORITY", _xlfn.XLOOKUP(F621, Organizations!C:C, Organizations!B:B, "NO ORG NAME"))</f>
        <v>0</v>
      </c>
      <c r="C621" s="291">
        <v>45796</v>
      </c>
      <c r="D621" s="306">
        <f t="shared" si="9"/>
        <v>45796</v>
      </c>
      <c r="E621" s="171" t="s">
        <v>4249</v>
      </c>
      <c r="F621" s="491" t="s">
        <v>2269</v>
      </c>
      <c r="G621" s="156" t="s">
        <v>150</v>
      </c>
      <c r="H621" s="340" t="s">
        <v>4101</v>
      </c>
      <c r="I621" s="396"/>
      <c r="J621" s="181" t="s">
        <v>4101</v>
      </c>
      <c r="K621" s="177" t="s">
        <v>4586</v>
      </c>
      <c r="L621" s="23"/>
    </row>
    <row r="622" spans="2:14" ht="21.2" hidden="1" customHeight="1">
      <c r="B622" s="366" t="s">
        <v>154</v>
      </c>
      <c r="C622" s="291">
        <v>45796</v>
      </c>
      <c r="D622" s="306">
        <f t="shared" si="9"/>
        <v>45796</v>
      </c>
      <c r="E622" s="171" t="s">
        <v>3934</v>
      </c>
      <c r="F622" s="491" t="s">
        <v>2270</v>
      </c>
      <c r="G622" s="156" t="s">
        <v>138</v>
      </c>
      <c r="H622" s="340" t="s">
        <v>4152</v>
      </c>
      <c r="I622" s="329"/>
      <c r="J622" s="181" t="s">
        <v>4101</v>
      </c>
      <c r="K622" s="177" t="s">
        <v>4587</v>
      </c>
      <c r="L622" s="23"/>
    </row>
    <row r="623" spans="2:14" ht="21.2" customHeight="1">
      <c r="B623" s="395" t="str">
        <f>IF(F623="", "NO PRIORITY", _xlfn.XLOOKUP(F623, Organizations!C:C, Organizations!B:B, "NO ORG NAME"))</f>
        <v>NO ORG NAME</v>
      </c>
      <c r="C623" s="291">
        <v>45808</v>
      </c>
      <c r="D623" s="306">
        <f t="shared" si="9"/>
        <v>45803</v>
      </c>
      <c r="E623" s="171" t="s">
        <v>99</v>
      </c>
      <c r="F623" s="492" t="s">
        <v>4588</v>
      </c>
      <c r="G623" s="156" t="s">
        <v>150</v>
      </c>
      <c r="H623" s="503" t="s">
        <v>96</v>
      </c>
      <c r="I623" s="396"/>
      <c r="J623" s="181" t="s">
        <v>4448</v>
      </c>
      <c r="K623" s="177"/>
      <c r="L623" s="23"/>
    </row>
    <row r="624" spans="2:14" ht="21.2" customHeight="1">
      <c r="B624" s="366">
        <f>IF(F624="", "NO PRIORITY", _xlfn.XLOOKUP(F624, Organizations!C:C, Organizations!B:B, "NO ORG NAME"))</f>
        <v>0</v>
      </c>
      <c r="C624" s="291">
        <v>45807</v>
      </c>
      <c r="D624" s="306">
        <f t="shared" si="9"/>
        <v>45803</v>
      </c>
      <c r="E624" s="171" t="s">
        <v>99</v>
      </c>
      <c r="F624" s="492" t="s">
        <v>2359</v>
      </c>
      <c r="G624" s="156" t="s">
        <v>150</v>
      </c>
      <c r="H624" s="503" t="s">
        <v>4448</v>
      </c>
      <c r="I624" s="329"/>
      <c r="J624" s="181" t="s">
        <v>96</v>
      </c>
      <c r="K624" s="177" t="s">
        <v>4589</v>
      </c>
      <c r="L624" s="23"/>
    </row>
    <row r="625" spans="2:12" ht="21.2" hidden="1" customHeight="1">
      <c r="B625" s="366" t="str">
        <f>IF(F625="", "NO PRIORITY", _xlfn.XLOOKUP(F625, Organizations!C:C, Organizations!B:B, "NO ORG NAME"))</f>
        <v>NO ORG NAME</v>
      </c>
      <c r="C625" s="291">
        <v>45807</v>
      </c>
      <c r="D625" s="306">
        <f t="shared" si="9"/>
        <v>45803</v>
      </c>
      <c r="E625" s="171" t="s">
        <v>99</v>
      </c>
      <c r="F625" s="492" t="s">
        <v>4590</v>
      </c>
      <c r="G625" s="156" t="s">
        <v>150</v>
      </c>
      <c r="H625" s="503" t="s">
        <v>3958</v>
      </c>
      <c r="I625" s="329"/>
      <c r="J625" s="181" t="s">
        <v>4059</v>
      </c>
      <c r="K625" s="177" t="s">
        <v>4591</v>
      </c>
      <c r="L625" s="23"/>
    </row>
    <row r="626" spans="2:12" ht="21.2" hidden="1" customHeight="1">
      <c r="B626" s="366" t="s">
        <v>154</v>
      </c>
      <c r="C626" s="291">
        <v>45807</v>
      </c>
      <c r="D626" s="306">
        <f t="shared" si="9"/>
        <v>45803</v>
      </c>
      <c r="E626" s="171" t="s">
        <v>4457</v>
      </c>
      <c r="F626" s="492" t="s">
        <v>4592</v>
      </c>
      <c r="G626" s="156" t="s">
        <v>304</v>
      </c>
      <c r="H626" s="503" t="s">
        <v>4593</v>
      </c>
      <c r="I626" s="329"/>
      <c r="J626" s="181" t="s">
        <v>4594</v>
      </c>
      <c r="K626" s="177" t="s">
        <v>4595</v>
      </c>
      <c r="L626" s="23"/>
    </row>
    <row r="627" spans="2:12" ht="21.2" hidden="1" customHeight="1">
      <c r="B627" s="366" t="str">
        <f>IF(F627="", "NO PRIORITY", _xlfn.XLOOKUP(F627, Organizations!C:C, Organizations!B:B, "NO ORG NAME"))</f>
        <v>NO ORG NAME</v>
      </c>
      <c r="C627" s="291">
        <v>45807</v>
      </c>
      <c r="D627" s="306">
        <f t="shared" si="9"/>
        <v>45803</v>
      </c>
      <c r="E627" s="171" t="s">
        <v>99</v>
      </c>
      <c r="F627" s="492" t="s">
        <v>4596</v>
      </c>
      <c r="G627" s="156" t="s">
        <v>150</v>
      </c>
      <c r="H627" s="503" t="s">
        <v>3959</v>
      </c>
      <c r="I627" s="329"/>
      <c r="J627" s="181" t="s">
        <v>3958</v>
      </c>
      <c r="K627" s="177"/>
      <c r="L627" s="23"/>
    </row>
    <row r="628" spans="2:12" ht="21.2" hidden="1" customHeight="1">
      <c r="B628" s="366" t="str">
        <f>IF(F628="", "NO PRIORITY", _xlfn.XLOOKUP(F628, Organizations!C:C, Organizations!B:B, "NO ORG NAME"))</f>
        <v>NO ORG NAME</v>
      </c>
      <c r="C628" s="291">
        <v>45807</v>
      </c>
      <c r="D628" s="306">
        <f t="shared" si="9"/>
        <v>45803</v>
      </c>
      <c r="E628" s="171" t="s">
        <v>4523</v>
      </c>
      <c r="F628" s="492" t="s">
        <v>4597</v>
      </c>
      <c r="G628" s="156" t="s">
        <v>150</v>
      </c>
      <c r="H628" s="503" t="s">
        <v>4008</v>
      </c>
      <c r="I628" s="329"/>
      <c r="J628" s="181" t="s">
        <v>3927</v>
      </c>
      <c r="K628" s="177" t="s">
        <v>4598</v>
      </c>
      <c r="L628" s="23"/>
    </row>
    <row r="629" spans="2:12" ht="21.2" hidden="1" customHeight="1">
      <c r="B629" s="366" t="str">
        <f>IF(F629="", "NO PRIORITY", _xlfn.XLOOKUP(F629, Organizations!C:C, Organizations!B:B, "NO ORG NAME"))</f>
        <v>A</v>
      </c>
      <c r="C629" s="291">
        <v>45806</v>
      </c>
      <c r="D629" s="306">
        <f t="shared" si="9"/>
        <v>45803</v>
      </c>
      <c r="E629" s="171" t="s">
        <v>4275</v>
      </c>
      <c r="F629" s="492" t="s">
        <v>2261</v>
      </c>
      <c r="G629" s="156" t="s">
        <v>141</v>
      </c>
      <c r="H629" s="340" t="s">
        <v>3959</v>
      </c>
      <c r="I629" s="329"/>
      <c r="J629" s="181" t="s">
        <v>3959</v>
      </c>
      <c r="K629" s="177" t="s">
        <v>4599</v>
      </c>
      <c r="L629" s="23"/>
    </row>
    <row r="630" spans="2:12" ht="21.2" customHeight="1">
      <c r="B630" s="366" t="str">
        <f>IF(F630="", "NO PRIORITY", _xlfn.XLOOKUP(F630, Organizations!C:C, Organizations!B:B, "NO ORG NAME"))</f>
        <v>A</v>
      </c>
      <c r="C630" s="291">
        <v>45806</v>
      </c>
      <c r="D630" s="306">
        <f t="shared" si="9"/>
        <v>45803</v>
      </c>
      <c r="E630" s="171" t="s">
        <v>99</v>
      </c>
      <c r="F630" s="491" t="s">
        <v>12</v>
      </c>
      <c r="G630" s="156" t="s">
        <v>141</v>
      </c>
      <c r="H630" s="340" t="s">
        <v>96</v>
      </c>
      <c r="I630" s="329"/>
      <c r="J630" s="181"/>
      <c r="K630" s="177"/>
      <c r="L630" s="23"/>
    </row>
    <row r="631" spans="2:12" ht="21.2" customHeight="1">
      <c r="B631" s="366">
        <f>IF(F631="", "NO PRIORITY", _xlfn.XLOOKUP(F631, Organizations!C:C, Organizations!B:B, "NO ORG NAME"))</f>
        <v>0</v>
      </c>
      <c r="C631" s="291">
        <v>45805</v>
      </c>
      <c r="D631" s="306">
        <f t="shared" si="9"/>
        <v>45803</v>
      </c>
      <c r="E631" s="171" t="s">
        <v>99</v>
      </c>
      <c r="F631" s="491" t="s">
        <v>2295</v>
      </c>
      <c r="G631" s="156" t="s">
        <v>141</v>
      </c>
      <c r="H631" s="340"/>
      <c r="I631" s="329"/>
      <c r="J631" s="181" t="s">
        <v>96</v>
      </c>
      <c r="K631" s="177" t="s">
        <v>4600</v>
      </c>
      <c r="L631" s="23"/>
    </row>
    <row r="632" spans="2:12" ht="21.2" customHeight="1">
      <c r="B632" s="366">
        <f>IF(F632="", "NO PRIORITY", _xlfn.XLOOKUP(F632, Organizations!C:C, Organizations!B:B, "NO ORG NAME"))</f>
        <v>0</v>
      </c>
      <c r="C632" s="291">
        <v>45805</v>
      </c>
      <c r="D632" s="306">
        <f t="shared" si="9"/>
        <v>45803</v>
      </c>
      <c r="E632" s="171" t="s">
        <v>99</v>
      </c>
      <c r="F632" s="491" t="s">
        <v>2296</v>
      </c>
      <c r="G632" s="156" t="s">
        <v>141</v>
      </c>
      <c r="H632" s="340" t="s">
        <v>3922</v>
      </c>
      <c r="I632" s="329"/>
      <c r="J632" s="181" t="s">
        <v>96</v>
      </c>
      <c r="K632" s="177" t="s">
        <v>4601</v>
      </c>
      <c r="L632" s="23"/>
    </row>
    <row r="633" spans="2:12" ht="21.2" hidden="1" customHeight="1">
      <c r="B633" s="366">
        <f>IF(F633="", "NO PRIORITY", _xlfn.XLOOKUP(F633, Organizations!C:C, Organizations!B:B, "NO ORG NAME"))</f>
        <v>0</v>
      </c>
      <c r="C633" s="291">
        <v>45805</v>
      </c>
      <c r="D633" s="306">
        <f t="shared" si="9"/>
        <v>45803</v>
      </c>
      <c r="E633" s="171" t="s">
        <v>99</v>
      </c>
      <c r="F633" s="491" t="s">
        <v>2290</v>
      </c>
      <c r="G633" s="156" t="s">
        <v>141</v>
      </c>
      <c r="H633" s="340"/>
      <c r="I633" s="329"/>
      <c r="J633" s="181" t="s">
        <v>4160</v>
      </c>
      <c r="K633" s="177" t="s">
        <v>4602</v>
      </c>
      <c r="L633" s="23"/>
    </row>
    <row r="634" spans="2:12" ht="21.2" customHeight="1">
      <c r="B634" s="366" t="str">
        <f>IF(F634="", "NO PRIORITY", _xlfn.XLOOKUP(F634, Organizations!C:C, Organizations!B:B, "NO ORG NAME"))</f>
        <v>A</v>
      </c>
      <c r="C634" s="291">
        <v>45805</v>
      </c>
      <c r="D634" s="306">
        <f t="shared" si="9"/>
        <v>45803</v>
      </c>
      <c r="E634" s="171" t="s">
        <v>3934</v>
      </c>
      <c r="F634" s="491" t="s">
        <v>1679</v>
      </c>
      <c r="G634" s="156" t="s">
        <v>138</v>
      </c>
      <c r="H634" s="503" t="s">
        <v>4603</v>
      </c>
      <c r="I634" s="329"/>
      <c r="J634" s="181"/>
      <c r="K634" s="177"/>
      <c r="L634" s="23"/>
    </row>
    <row r="635" spans="2:12" ht="21.2" customHeight="1">
      <c r="B635" s="366" t="str">
        <f>IF(F635="", "NO PRIORITY", _xlfn.XLOOKUP(F635, Organizations!C:C, Organizations!B:B, "NO ORG NAME"))</f>
        <v>A</v>
      </c>
      <c r="C635" s="291">
        <v>45805</v>
      </c>
      <c r="D635" s="306">
        <f t="shared" si="9"/>
        <v>45803</v>
      </c>
      <c r="E635" s="171" t="s">
        <v>3934</v>
      </c>
      <c r="F635" s="491" t="s">
        <v>276</v>
      </c>
      <c r="G635" s="156" t="s">
        <v>138</v>
      </c>
      <c r="H635" s="180" t="s">
        <v>4604</v>
      </c>
      <c r="I635" s="329"/>
      <c r="J635" s="181"/>
      <c r="K635" s="177"/>
      <c r="L635" s="23"/>
    </row>
    <row r="636" spans="2:12" ht="21.2" customHeight="1">
      <c r="B636" s="366" t="str">
        <f>IF(F636="", "NO PRIORITY", _xlfn.XLOOKUP(F636, Organizations!C:C, Organizations!B:B, "NO ORG NAME"))</f>
        <v>A</v>
      </c>
      <c r="C636" s="291">
        <v>45805</v>
      </c>
      <c r="D636" s="306">
        <f t="shared" si="9"/>
        <v>45803</v>
      </c>
      <c r="E636" s="171" t="s">
        <v>3934</v>
      </c>
      <c r="F636" s="491" t="s">
        <v>1092</v>
      </c>
      <c r="G636" s="156" t="s">
        <v>138</v>
      </c>
      <c r="H636" s="180" t="s">
        <v>4605</v>
      </c>
      <c r="I636" s="329"/>
      <c r="J636" s="181"/>
      <c r="K636" s="177"/>
      <c r="L636" s="23"/>
    </row>
    <row r="637" spans="2:12" ht="21.2" hidden="1" customHeight="1">
      <c r="B637" s="366" t="str">
        <f>IF(F637="", "NO PRIORITY", _xlfn.XLOOKUP(F637, Organizations!C:C, Organizations!B:B, "NO ORG NAME"))</f>
        <v>A</v>
      </c>
      <c r="C637" s="291">
        <v>45804</v>
      </c>
      <c r="D637" s="306">
        <f t="shared" si="9"/>
        <v>45803</v>
      </c>
      <c r="E637" s="171" t="s">
        <v>3934</v>
      </c>
      <c r="F637" s="491" t="s">
        <v>2951</v>
      </c>
      <c r="G637" s="156" t="s">
        <v>138</v>
      </c>
      <c r="H637" s="340" t="s">
        <v>4606</v>
      </c>
      <c r="I637" s="329"/>
      <c r="J637" s="181" t="s">
        <v>4160</v>
      </c>
      <c r="K637" s="177" t="s">
        <v>4607</v>
      </c>
      <c r="L637" s="23"/>
    </row>
    <row r="638" spans="2:12" ht="21.2" customHeight="1">
      <c r="B638" s="366" t="str">
        <f>IF(F638="", "NO PRIORITY", _xlfn.XLOOKUP(F638, Organizations!C:C, Organizations!B:B, "NO ORG NAME"))</f>
        <v>NO PRIORITY</v>
      </c>
      <c r="C638" s="291"/>
      <c r="D638" s="306" t="str">
        <f t="shared" ref="D638:D701" si="10">IF(ISBLANK(C638),"",C638-WEEKDAY(C638)+2)</f>
        <v/>
      </c>
      <c r="E638" s="171"/>
      <c r="F638" s="491"/>
      <c r="G638" s="156"/>
      <c r="H638" s="340"/>
      <c r="I638" s="329"/>
      <c r="J638" s="181"/>
      <c r="K638" s="177"/>
      <c r="L638" s="23"/>
    </row>
    <row r="639" spans="2:12" ht="21.2" customHeight="1">
      <c r="B639" s="366" t="str">
        <f>IF(F639="", "NO PRIORITY", _xlfn.XLOOKUP(F639, Organizations!C:C, Organizations!B:B, "NO ORG NAME"))</f>
        <v>NO PRIORITY</v>
      </c>
      <c r="C639" s="291"/>
      <c r="D639" s="306" t="str">
        <f t="shared" si="10"/>
        <v/>
      </c>
      <c r="E639" s="171"/>
      <c r="F639" s="491"/>
      <c r="G639" s="156"/>
      <c r="H639" s="340"/>
      <c r="I639" s="329"/>
      <c r="J639" s="181"/>
      <c r="K639" s="177"/>
      <c r="L639" s="23"/>
    </row>
    <row r="640" spans="2:12" ht="21.2" customHeight="1">
      <c r="B640" s="366">
        <f>IF(F640="", "NO PRIORITY", _xlfn.XLOOKUP(F640, Organizations!C:C, Organizations!B:B, "NO ORG NAME"))</f>
        <v>0</v>
      </c>
      <c r="C640" s="291"/>
      <c r="D640" s="306" t="str">
        <f t="shared" si="10"/>
        <v/>
      </c>
      <c r="E640" s="171"/>
      <c r="F640" s="491" t="s">
        <v>143</v>
      </c>
      <c r="G640" s="156" t="s">
        <v>141</v>
      </c>
      <c r="H640" s="340"/>
      <c r="I640" s="329"/>
      <c r="J640" s="181"/>
      <c r="K640" s="177"/>
      <c r="L640" s="23"/>
    </row>
    <row r="641" spans="2:14" ht="21.2" hidden="1" customHeight="1">
      <c r="B641" s="366" t="str">
        <f>IF(F641="", "NO PRIORITY", _xlfn.XLOOKUP(F641, Organizations!C:C, Organizations!B:B, "NO ORG NAME"))</f>
        <v>A</v>
      </c>
      <c r="C641" s="291"/>
      <c r="D641" s="306" t="str">
        <f t="shared" si="10"/>
        <v/>
      </c>
      <c r="E641" s="171" t="s">
        <v>4450</v>
      </c>
      <c r="F641" s="491" t="s">
        <v>2216</v>
      </c>
      <c r="G641" s="156" t="s">
        <v>141</v>
      </c>
      <c r="H641" s="340" t="s">
        <v>4608</v>
      </c>
      <c r="I641" s="329"/>
      <c r="J641" s="181" t="s">
        <v>3993</v>
      </c>
      <c r="K641" s="177" t="s">
        <v>4609</v>
      </c>
      <c r="L641" s="23"/>
    </row>
    <row r="642" spans="2:14" ht="21.2" hidden="1" customHeight="1">
      <c r="B642" s="366" t="str">
        <f>IF(F642="", "NO PRIORITY", _xlfn.XLOOKUP(F642, Organizations!C:C, Organizations!B:B, "NO ORG NAME"))</f>
        <v>A</v>
      </c>
      <c r="C642" s="291"/>
      <c r="D642" s="306" t="str">
        <f t="shared" si="10"/>
        <v/>
      </c>
      <c r="E642" s="171" t="s">
        <v>4450</v>
      </c>
      <c r="F642" s="491" t="s">
        <v>2218</v>
      </c>
      <c r="G642" s="156" t="s">
        <v>141</v>
      </c>
      <c r="H642" s="340" t="s">
        <v>4608</v>
      </c>
      <c r="I642" s="329"/>
      <c r="J642" s="181" t="s">
        <v>3993</v>
      </c>
      <c r="K642" s="177" t="s">
        <v>4610</v>
      </c>
      <c r="L642" s="23"/>
    </row>
    <row r="643" spans="2:14" ht="21.2" hidden="1" customHeight="1">
      <c r="B643" s="366" t="str">
        <f>IF(F643="", "NO PRIORITY", _xlfn.XLOOKUP(F643, Organizations!C:C, Organizations!B:B, "NO ORG NAME"))</f>
        <v>A</v>
      </c>
      <c r="C643" s="291"/>
      <c r="D643" s="306" t="str">
        <f t="shared" si="10"/>
        <v/>
      </c>
      <c r="E643" s="171" t="s">
        <v>4450</v>
      </c>
      <c r="F643" s="491" t="s">
        <v>2220</v>
      </c>
      <c r="G643" s="156" t="s">
        <v>141</v>
      </c>
      <c r="H643" s="340" t="s">
        <v>4608</v>
      </c>
      <c r="I643" s="329"/>
      <c r="J643" s="181" t="s">
        <v>3993</v>
      </c>
      <c r="K643" s="177"/>
      <c r="L643" s="23"/>
    </row>
    <row r="644" spans="2:14" ht="21.2" hidden="1" customHeight="1">
      <c r="B644" s="366" t="str">
        <f>IF(F644="", "NO PRIORITY", _xlfn.XLOOKUP(F644, Organizations!C:C, Organizations!B:B, "NO ORG NAME"))</f>
        <v>A</v>
      </c>
      <c r="C644" s="291"/>
      <c r="D644" s="306" t="str">
        <f t="shared" si="10"/>
        <v/>
      </c>
      <c r="E644" s="171" t="s">
        <v>4450</v>
      </c>
      <c r="F644" s="491" t="s">
        <v>2223</v>
      </c>
      <c r="G644" s="156" t="s">
        <v>141</v>
      </c>
      <c r="H644" s="340" t="s">
        <v>4611</v>
      </c>
      <c r="I644" s="329"/>
      <c r="J644" s="181" t="s">
        <v>3993</v>
      </c>
      <c r="K644" s="177" t="s">
        <v>4612</v>
      </c>
      <c r="L644" s="23"/>
    </row>
    <row r="645" spans="2:14" ht="21.2" hidden="1" customHeight="1">
      <c r="B645" s="366" t="str">
        <f>IF(F645="", "NO PRIORITY", _xlfn.XLOOKUP(F645, Organizations!C:C, Organizations!B:B, "NO ORG NAME"))</f>
        <v>NO ORG NAME</v>
      </c>
      <c r="C645" s="291"/>
      <c r="D645" s="306" t="str">
        <f t="shared" si="10"/>
        <v/>
      </c>
      <c r="E645" s="171" t="s">
        <v>99</v>
      </c>
      <c r="F645" s="491" t="s">
        <v>4613</v>
      </c>
      <c r="G645" s="156" t="s">
        <v>141</v>
      </c>
      <c r="H645" s="340" t="s">
        <v>3993</v>
      </c>
      <c r="I645" s="329"/>
      <c r="J645" s="181" t="s">
        <v>3993</v>
      </c>
      <c r="K645" s="177" t="s">
        <v>4614</v>
      </c>
      <c r="L645" s="23"/>
    </row>
    <row r="646" spans="2:14" ht="21.2" hidden="1" customHeight="1">
      <c r="B646" s="366" t="str">
        <f>IF(F646="", "NO PRIORITY", _xlfn.XLOOKUP(F646, Organizations!C:C, Organizations!B:B, "NO ORG NAME"))</f>
        <v>NO ORG NAME</v>
      </c>
      <c r="C646" s="291"/>
      <c r="D646" s="306" t="str">
        <f t="shared" si="10"/>
        <v/>
      </c>
      <c r="E646" s="171" t="s">
        <v>4275</v>
      </c>
      <c r="F646" s="491" t="s">
        <v>4484</v>
      </c>
      <c r="G646" s="156" t="s">
        <v>141</v>
      </c>
      <c r="H646" s="340" t="s">
        <v>4608</v>
      </c>
      <c r="I646" s="329"/>
      <c r="J646" s="181" t="s">
        <v>3993</v>
      </c>
      <c r="K646" s="177" t="s">
        <v>4615</v>
      </c>
      <c r="L646" s="23"/>
    </row>
    <row r="647" spans="2:14" ht="21.2" hidden="1" customHeight="1">
      <c r="B647" s="366" t="str">
        <f>IF(F647="", "NO PRIORITY", _xlfn.XLOOKUP(F647, Organizations!C:C, Organizations!B:B, "NO ORG NAME"))</f>
        <v>A</v>
      </c>
      <c r="C647" s="291"/>
      <c r="D647" s="306" t="str">
        <f t="shared" si="10"/>
        <v/>
      </c>
      <c r="E647" s="171" t="s">
        <v>99</v>
      </c>
      <c r="F647" s="491" t="s">
        <v>2251</v>
      </c>
      <c r="G647" s="156" t="s">
        <v>166</v>
      </c>
      <c r="H647" s="340" t="s">
        <v>4367</v>
      </c>
      <c r="I647" s="329"/>
      <c r="J647" s="181" t="s">
        <v>3993</v>
      </c>
      <c r="K647" s="177" t="s">
        <v>4616</v>
      </c>
      <c r="L647" s="23"/>
    </row>
    <row r="648" spans="2:14" ht="21.2" hidden="1" customHeight="1">
      <c r="B648" s="366" t="str">
        <f>IF(F648="", "NO PRIORITY", _xlfn.XLOOKUP(F648, Organizations!C:C, Organizations!B:B, "NO ORG NAME"))</f>
        <v>A</v>
      </c>
      <c r="C648" s="291"/>
      <c r="D648" s="306" t="str">
        <f t="shared" si="10"/>
        <v/>
      </c>
      <c r="E648" s="171" t="s">
        <v>3934</v>
      </c>
      <c r="F648" s="491" t="s">
        <v>1914</v>
      </c>
      <c r="G648" s="156" t="s">
        <v>138</v>
      </c>
      <c r="H648" s="340" t="s">
        <v>4617</v>
      </c>
      <c r="I648" s="329"/>
      <c r="J648" s="181" t="s">
        <v>3915</v>
      </c>
      <c r="K648" s="177"/>
      <c r="L648" s="23"/>
    </row>
    <row r="649" spans="2:14" ht="21.2" hidden="1" customHeight="1">
      <c r="B649" s="366" t="str">
        <f>IF(F649="", "NO PRIORITY", _xlfn.XLOOKUP(F649, Organizations!C:C, Organizations!B:B, "NO ORG NAME"))</f>
        <v>A</v>
      </c>
      <c r="C649" s="291"/>
      <c r="D649" s="306" t="str">
        <f t="shared" si="10"/>
        <v/>
      </c>
      <c r="E649" s="171" t="s">
        <v>3934</v>
      </c>
      <c r="F649" s="491" t="s">
        <v>1092</v>
      </c>
      <c r="G649" s="156" t="s">
        <v>138</v>
      </c>
      <c r="H649" s="340" t="s">
        <v>4617</v>
      </c>
      <c r="I649" s="329"/>
      <c r="J649" s="181" t="s">
        <v>3915</v>
      </c>
      <c r="K649" s="177"/>
      <c r="L649" s="23"/>
    </row>
    <row r="650" spans="2:14" ht="21.2" hidden="1" customHeight="1">
      <c r="B650" s="366" t="str">
        <f>IF(F650="", "NO PRIORITY", _xlfn.XLOOKUP(F650, Organizations!C:C, Organizations!B:B, "NO ORG NAME"))</f>
        <v>A</v>
      </c>
      <c r="C650" s="291"/>
      <c r="D650" s="306" t="str">
        <f t="shared" si="10"/>
        <v/>
      </c>
      <c r="E650" s="171" t="s">
        <v>3934</v>
      </c>
      <c r="F650" s="491" t="s">
        <v>1834</v>
      </c>
      <c r="G650" s="156" t="s">
        <v>138</v>
      </c>
      <c r="H650" s="340" t="s">
        <v>4617</v>
      </c>
      <c r="I650" s="329"/>
      <c r="J650" s="181" t="s">
        <v>3915</v>
      </c>
      <c r="K650" s="177"/>
      <c r="L650" s="23"/>
    </row>
    <row r="651" spans="2:14" ht="21.2" hidden="1" customHeight="1">
      <c r="B651" s="366">
        <f>IF(F651="", "NO PRIORITY", _xlfn.XLOOKUP(F651, Organizations!C:C, Organizations!B:B, "NO ORG NAME"))</f>
        <v>0</v>
      </c>
      <c r="C651" s="291"/>
      <c r="D651" s="306" t="str">
        <f t="shared" si="10"/>
        <v/>
      </c>
      <c r="E651" s="171" t="s">
        <v>3934</v>
      </c>
      <c r="F651" s="491" t="s">
        <v>1680</v>
      </c>
      <c r="G651" s="156" t="s">
        <v>138</v>
      </c>
      <c r="H651" s="340" t="s">
        <v>4617</v>
      </c>
      <c r="I651" s="329"/>
      <c r="J651" s="181" t="s">
        <v>3915</v>
      </c>
      <c r="K651" s="177"/>
      <c r="L651" s="23"/>
    </row>
    <row r="652" spans="2:14" ht="21.2" hidden="1" customHeight="1">
      <c r="B652" s="395" t="str">
        <f>IF(F652="", "NO PRIORITY", _xlfn.XLOOKUP(F652, Organizations!C:C, Organizations!B:B, "NO ORG NAME"))</f>
        <v>A</v>
      </c>
      <c r="C652" s="291"/>
      <c r="D652" s="306" t="str">
        <f t="shared" si="10"/>
        <v/>
      </c>
      <c r="E652" s="485" t="s">
        <v>99</v>
      </c>
      <c r="F652" s="491" t="s">
        <v>1423</v>
      </c>
      <c r="G652" s="486" t="s">
        <v>138</v>
      </c>
      <c r="H652" s="498" t="s">
        <v>4617</v>
      </c>
      <c r="I652" s="396"/>
      <c r="J652" s="488" t="s">
        <v>3915</v>
      </c>
      <c r="K652" s="489"/>
      <c r="L652" s="23"/>
    </row>
    <row r="653" spans="2:14" ht="21.2" hidden="1" customHeight="1">
      <c r="B653" s="366" t="str">
        <f>IF(F653="", "NO PRIORITY", _xlfn.XLOOKUP(F653, Organizations!C:C, Organizations!B:B, "NO ORG NAME"))</f>
        <v>A</v>
      </c>
      <c r="C653" s="291"/>
      <c r="D653" s="306" t="str">
        <f t="shared" si="10"/>
        <v/>
      </c>
      <c r="E653" s="171" t="s">
        <v>99</v>
      </c>
      <c r="F653" s="491" t="s">
        <v>1779</v>
      </c>
      <c r="G653" s="156" t="s">
        <v>138</v>
      </c>
      <c r="H653" s="340" t="s">
        <v>4617</v>
      </c>
      <c r="I653" s="329"/>
      <c r="J653" s="181" t="s">
        <v>3915</v>
      </c>
      <c r="K653" s="177"/>
      <c r="L653" s="23"/>
    </row>
    <row r="654" spans="2:14" ht="21.2" hidden="1" customHeight="1">
      <c r="B654" s="366" t="str">
        <f>IF(F654="", "NO PRIORITY", _xlfn.XLOOKUP(F654, Organizations!C:C, Organizations!B:B, "NO ORG NAME"))</f>
        <v>A</v>
      </c>
      <c r="C654" s="291"/>
      <c r="D654" s="306" t="str">
        <f t="shared" si="10"/>
        <v/>
      </c>
      <c r="E654" s="171" t="s">
        <v>99</v>
      </c>
      <c r="F654" s="491" t="s">
        <v>2258</v>
      </c>
      <c r="G654" s="156" t="s">
        <v>138</v>
      </c>
      <c r="H654" s="340" t="s">
        <v>4617</v>
      </c>
      <c r="I654" s="329"/>
      <c r="J654" s="181" t="s">
        <v>3915</v>
      </c>
      <c r="K654" s="177"/>
      <c r="L654" s="23"/>
    </row>
    <row r="655" spans="2:14" ht="21.2" hidden="1" customHeight="1">
      <c r="B655" s="366" t="str">
        <f>IF(F655="", "NO PRIORITY", _xlfn.XLOOKUP(F655, Organizations!C:C, Organizations!B:B, "NO ORG NAME"))</f>
        <v>A</v>
      </c>
      <c r="C655" s="291"/>
      <c r="D655" s="306" t="str">
        <f t="shared" si="10"/>
        <v/>
      </c>
      <c r="E655" s="171" t="s">
        <v>3934</v>
      </c>
      <c r="F655" s="491" t="s">
        <v>443</v>
      </c>
      <c r="G655" s="156" t="s">
        <v>138</v>
      </c>
      <c r="H655" s="340" t="s">
        <v>4617</v>
      </c>
      <c r="I655" s="329"/>
      <c r="J655" s="181" t="s">
        <v>3915</v>
      </c>
      <c r="K655" s="177"/>
      <c r="L655" s="23"/>
    </row>
    <row r="656" spans="2:14" ht="21.2" hidden="1" customHeight="1">
      <c r="B656" s="366" t="str">
        <f>IF(F656="", "NO PRIORITY", _xlfn.XLOOKUP(F656, Organizations!C:C, Organizations!B:B, "NO ORG NAME"))</f>
        <v>A</v>
      </c>
      <c r="C656" s="291"/>
      <c r="D656" s="306" t="str">
        <f t="shared" si="10"/>
        <v/>
      </c>
      <c r="E656" s="171" t="s">
        <v>99</v>
      </c>
      <c r="F656" s="491" t="s">
        <v>2259</v>
      </c>
      <c r="G656" s="156" t="s">
        <v>138</v>
      </c>
      <c r="H656" s="340" t="s">
        <v>4617</v>
      </c>
      <c r="I656" s="329"/>
      <c r="J656" s="181" t="s">
        <v>3915</v>
      </c>
      <c r="K656" s="177"/>
      <c r="M656" s="23"/>
      <c r="N656" s="23"/>
    </row>
    <row r="657" spans="2:12" ht="21.2" hidden="1" customHeight="1">
      <c r="B657" s="366" t="str">
        <f>IF(F657="", "NO PRIORITY", _xlfn.XLOOKUP(F657, Organizations!C:C, Organizations!B:B, "NO ORG NAME"))</f>
        <v>B</v>
      </c>
      <c r="C657" s="291"/>
      <c r="D657" s="306" t="str">
        <f t="shared" si="10"/>
        <v/>
      </c>
      <c r="E657" s="171" t="s">
        <v>99</v>
      </c>
      <c r="F657" s="491" t="s">
        <v>982</v>
      </c>
      <c r="G657" s="156" t="s">
        <v>138</v>
      </c>
      <c r="H657" s="340" t="s">
        <v>4617</v>
      </c>
      <c r="I657" s="329"/>
      <c r="J657" s="181" t="s">
        <v>3915</v>
      </c>
      <c r="K657" s="177"/>
      <c r="L657" s="23"/>
    </row>
    <row r="658" spans="2:12" ht="21.2" hidden="1" customHeight="1">
      <c r="B658" s="366">
        <f>IF(F658="", "NO PRIORITY", _xlfn.XLOOKUP(F658, Organizations!C:C, Organizations!B:B, "NO ORG NAME"))</f>
        <v>0</v>
      </c>
      <c r="C658" s="291"/>
      <c r="D658" s="306" t="str">
        <f t="shared" si="10"/>
        <v/>
      </c>
      <c r="E658" s="171" t="s">
        <v>3934</v>
      </c>
      <c r="F658" s="328" t="s">
        <v>707</v>
      </c>
      <c r="G658" s="156" t="s">
        <v>138</v>
      </c>
      <c r="H658" s="340" t="s">
        <v>4617</v>
      </c>
      <c r="I658" s="329"/>
      <c r="J658" s="181" t="s">
        <v>3915</v>
      </c>
      <c r="K658" s="501"/>
      <c r="L658" s="23"/>
    </row>
    <row r="659" spans="2:12" ht="21.2" hidden="1" customHeight="1">
      <c r="B659" s="366" t="str">
        <f>IF(F659="", "NO PRIORITY", _xlfn.XLOOKUP(F659, Organizations!C:C, Organizations!B:B, "NO ORG NAME"))</f>
        <v>A</v>
      </c>
      <c r="C659" s="291"/>
      <c r="D659" s="306" t="str">
        <f t="shared" si="10"/>
        <v/>
      </c>
      <c r="E659" s="171" t="s">
        <v>3934</v>
      </c>
      <c r="F659" s="328" t="s">
        <v>1910</v>
      </c>
      <c r="G659" s="156" t="s">
        <v>138</v>
      </c>
      <c r="H659" s="340" t="s">
        <v>4617</v>
      </c>
      <c r="I659" s="329"/>
      <c r="J659" s="181" t="s">
        <v>3915</v>
      </c>
      <c r="K659" s="501"/>
      <c r="L659" s="23"/>
    </row>
    <row r="660" spans="2:12" ht="21.2" hidden="1" customHeight="1">
      <c r="B660" s="366" t="str">
        <f>IF(F660="", "NO PRIORITY", _xlfn.XLOOKUP(F660, Organizations!C:C, Organizations!B:B, "NO ORG NAME"))</f>
        <v>A</v>
      </c>
      <c r="C660" s="291"/>
      <c r="D660" s="306" t="str">
        <f t="shared" si="10"/>
        <v/>
      </c>
      <c r="E660" s="171" t="s">
        <v>3934</v>
      </c>
      <c r="F660" s="328" t="s">
        <v>237</v>
      </c>
      <c r="G660" s="156" t="s">
        <v>138</v>
      </c>
      <c r="H660" s="340" t="s">
        <v>4617</v>
      </c>
      <c r="I660" s="329"/>
      <c r="J660" s="181" t="s">
        <v>3915</v>
      </c>
      <c r="K660" s="501"/>
      <c r="L660" s="23"/>
    </row>
    <row r="661" spans="2:12" ht="21.2" hidden="1" customHeight="1">
      <c r="B661" s="366">
        <f>IF(F661="", "NO PRIORITY", _xlfn.XLOOKUP(F661, Organizations!C:C, Organizations!B:B, "NO ORG NAME"))</f>
        <v>0</v>
      </c>
      <c r="C661" s="291"/>
      <c r="D661" s="306" t="str">
        <f t="shared" si="10"/>
        <v/>
      </c>
      <c r="E661" s="171" t="s">
        <v>3934</v>
      </c>
      <c r="F661" s="328" t="s">
        <v>616</v>
      </c>
      <c r="G661" s="156" t="s">
        <v>138</v>
      </c>
      <c r="H661" s="340" t="s">
        <v>4617</v>
      </c>
      <c r="I661" s="329"/>
      <c r="J661" s="181" t="s">
        <v>3915</v>
      </c>
      <c r="K661" s="501"/>
      <c r="L661" s="23"/>
    </row>
    <row r="662" spans="2:12" ht="21.2" hidden="1" customHeight="1">
      <c r="B662" s="366">
        <f>IF(F662="", "NO PRIORITY", _xlfn.XLOOKUP(F662, Organizations!C:C, Organizations!B:B, "NO ORG NAME"))</f>
        <v>0</v>
      </c>
      <c r="C662" s="291"/>
      <c r="D662" s="306" t="str">
        <f t="shared" si="10"/>
        <v/>
      </c>
      <c r="E662" s="171" t="s">
        <v>4249</v>
      </c>
      <c r="F662" s="328" t="s">
        <v>2270</v>
      </c>
      <c r="G662" s="156" t="s">
        <v>150</v>
      </c>
      <c r="H662" s="340" t="s">
        <v>4160</v>
      </c>
      <c r="I662" s="329"/>
      <c r="J662" s="181" t="s">
        <v>4101</v>
      </c>
      <c r="K662" s="501" t="s">
        <v>4618</v>
      </c>
      <c r="L662" s="23"/>
    </row>
    <row r="663" spans="2:12" ht="21.2" customHeight="1">
      <c r="B663" s="366" t="str">
        <f>IF(F663="", "NO PRIORITY", _xlfn.XLOOKUP(F663, Organizations!C:C, Organizations!B:B, "NO ORG NAME"))</f>
        <v>A</v>
      </c>
      <c r="C663" s="291"/>
      <c r="D663" s="306" t="str">
        <f t="shared" si="10"/>
        <v/>
      </c>
      <c r="E663" s="171" t="s">
        <v>4412</v>
      </c>
      <c r="F663" s="328" t="s">
        <v>4619</v>
      </c>
      <c r="G663" s="156" t="s">
        <v>138</v>
      </c>
      <c r="H663" s="180"/>
      <c r="I663" s="329"/>
      <c r="J663" s="181"/>
      <c r="K663" s="501"/>
      <c r="L663" s="23"/>
    </row>
    <row r="664" spans="2:12" ht="21.2" hidden="1" customHeight="1">
      <c r="B664" s="366">
        <f>IF(F664="", "NO PRIORITY", _xlfn.XLOOKUP(F664, Organizations!C:C, Organizations!B:B, "NO ORG NAME"))</f>
        <v>0</v>
      </c>
      <c r="C664" s="291"/>
      <c r="D664" s="306" t="str">
        <f t="shared" si="10"/>
        <v/>
      </c>
      <c r="E664" s="171" t="s">
        <v>99</v>
      </c>
      <c r="F664" s="204" t="s">
        <v>2273</v>
      </c>
      <c r="G664" s="156" t="s">
        <v>166</v>
      </c>
      <c r="H664" s="340" t="s">
        <v>4620</v>
      </c>
      <c r="I664" s="329"/>
      <c r="J664" s="181" t="s">
        <v>1901</v>
      </c>
      <c r="K664" s="174" t="s">
        <v>4147</v>
      </c>
      <c r="L664" s="23"/>
    </row>
    <row r="665" spans="2:12" ht="21.2" hidden="1" customHeight="1">
      <c r="B665" s="366">
        <f>IF(F665="", "NO PRIORITY", _xlfn.XLOOKUP(F665, Organizations!C:C, Organizations!B:B, "NO ORG NAME"))</f>
        <v>0</v>
      </c>
      <c r="C665" s="291"/>
      <c r="D665" s="306" t="str">
        <f t="shared" si="10"/>
        <v/>
      </c>
      <c r="E665" s="171" t="s">
        <v>99</v>
      </c>
      <c r="F665" s="204" t="s">
        <v>2276</v>
      </c>
      <c r="G665" s="156" t="s">
        <v>166</v>
      </c>
      <c r="H665" s="340" t="s">
        <v>1901</v>
      </c>
      <c r="I665" s="329"/>
      <c r="J665" s="181" t="s">
        <v>1901</v>
      </c>
      <c r="K665" s="174" t="s">
        <v>4148</v>
      </c>
      <c r="L665" s="23"/>
    </row>
    <row r="666" spans="2:12" ht="21.2" hidden="1" customHeight="1">
      <c r="B666" s="366">
        <f>IF(F666="", "NO PRIORITY", _xlfn.XLOOKUP(F666, Organizations!C:C, Organizations!B:B, "NO ORG NAME"))</f>
        <v>0</v>
      </c>
      <c r="C666" s="291"/>
      <c r="D666" s="306" t="str">
        <f t="shared" si="10"/>
        <v/>
      </c>
      <c r="E666" s="171" t="s">
        <v>99</v>
      </c>
      <c r="F666" s="204" t="s">
        <v>2278</v>
      </c>
      <c r="G666" s="156" t="s">
        <v>166</v>
      </c>
      <c r="H666" s="340" t="s">
        <v>1901</v>
      </c>
      <c r="I666" s="329"/>
      <c r="J666" s="181" t="s">
        <v>1901</v>
      </c>
      <c r="K666" s="174" t="s">
        <v>4149</v>
      </c>
      <c r="L666" s="23"/>
    </row>
    <row r="667" spans="2:12" ht="21.2" hidden="1" customHeight="1">
      <c r="B667" s="366">
        <f>IF(F667="", "NO PRIORITY", _xlfn.XLOOKUP(F667, Organizations!C:C, Organizations!B:B, "NO ORG NAME"))</f>
        <v>0</v>
      </c>
      <c r="C667" s="291"/>
      <c r="D667" s="306" t="str">
        <f t="shared" si="10"/>
        <v/>
      </c>
      <c r="E667" s="171" t="s">
        <v>99</v>
      </c>
      <c r="F667" s="204" t="s">
        <v>2279</v>
      </c>
      <c r="G667" s="156" t="s">
        <v>166</v>
      </c>
      <c r="H667" s="340" t="s">
        <v>1901</v>
      </c>
      <c r="I667" s="329"/>
      <c r="J667" s="181" t="s">
        <v>1901</v>
      </c>
      <c r="K667" s="365" t="s">
        <v>4150</v>
      </c>
      <c r="L667" s="23"/>
    </row>
    <row r="668" spans="2:12" ht="21.2" hidden="1" customHeight="1">
      <c r="B668" s="366">
        <f>IF(F668="", "NO PRIORITY", _xlfn.XLOOKUP(F668, Organizations!C:C, Organizations!B:B, "NO ORG NAME"))</f>
        <v>0</v>
      </c>
      <c r="C668" s="291"/>
      <c r="D668" s="306" t="str">
        <f t="shared" si="10"/>
        <v/>
      </c>
      <c r="E668" s="171" t="s">
        <v>99</v>
      </c>
      <c r="F668" s="204" t="s">
        <v>2281</v>
      </c>
      <c r="G668" s="156" t="s">
        <v>166</v>
      </c>
      <c r="H668" s="340" t="s">
        <v>1901</v>
      </c>
      <c r="I668" s="329"/>
      <c r="J668" s="181" t="s">
        <v>1901</v>
      </c>
      <c r="K668" s="365" t="s">
        <v>4150</v>
      </c>
      <c r="L668" s="23"/>
    </row>
    <row r="669" spans="2:12" ht="21.2" hidden="1" customHeight="1">
      <c r="B669" s="366">
        <f>IF(F669="", "NO PRIORITY", _xlfn.XLOOKUP(F669, Organizations!C:C, Organizations!B:B, "NO ORG NAME"))</f>
        <v>0</v>
      </c>
      <c r="C669" s="291"/>
      <c r="D669" s="306" t="str">
        <f t="shared" si="10"/>
        <v/>
      </c>
      <c r="E669" s="171" t="s">
        <v>99</v>
      </c>
      <c r="F669" s="204" t="s">
        <v>2283</v>
      </c>
      <c r="G669" s="156" t="s">
        <v>166</v>
      </c>
      <c r="H669" s="340" t="s">
        <v>1901</v>
      </c>
      <c r="I669" s="329"/>
      <c r="J669" s="181" t="s">
        <v>1901</v>
      </c>
      <c r="K669" s="365" t="s">
        <v>4150</v>
      </c>
      <c r="L669" s="23"/>
    </row>
    <row r="670" spans="2:12" ht="21.2" hidden="1" customHeight="1">
      <c r="B670" s="366">
        <f>IF(F670="", "NO PRIORITY", _xlfn.XLOOKUP(F670, Organizations!C:C, Organizations!B:B, "NO ORG NAME"))</f>
        <v>0</v>
      </c>
      <c r="C670" s="291"/>
      <c r="D670" s="306" t="str">
        <f t="shared" si="10"/>
        <v/>
      </c>
      <c r="E670" s="171" t="s">
        <v>99</v>
      </c>
      <c r="F670" s="199" t="s">
        <v>2285</v>
      </c>
      <c r="G670" s="156" t="s">
        <v>166</v>
      </c>
      <c r="H670" s="340" t="s">
        <v>1901</v>
      </c>
      <c r="I670" s="329"/>
      <c r="J670" s="181" t="s">
        <v>1901</v>
      </c>
      <c r="K670" s="365" t="s">
        <v>4150</v>
      </c>
      <c r="L670" s="23"/>
    </row>
    <row r="671" spans="2:12" ht="21.2" hidden="1" customHeight="1">
      <c r="B671" s="366" t="str">
        <f>IF(F671="", "NO PRIORITY", _xlfn.XLOOKUP(F671, Organizations!C:C, Organizations!B:B, "NO ORG NAME"))</f>
        <v>NO ORG NAME</v>
      </c>
      <c r="C671" s="291"/>
      <c r="D671" s="306" t="str">
        <f t="shared" si="10"/>
        <v/>
      </c>
      <c r="E671" s="171" t="s">
        <v>99</v>
      </c>
      <c r="F671" s="199" t="s">
        <v>4151</v>
      </c>
      <c r="G671" s="156" t="s">
        <v>166</v>
      </c>
      <c r="H671" s="340" t="s">
        <v>1901</v>
      </c>
      <c r="I671" s="329"/>
      <c r="J671" s="181" t="s">
        <v>1901</v>
      </c>
      <c r="K671" s="365" t="s">
        <v>4150</v>
      </c>
      <c r="L671" s="23"/>
    </row>
    <row r="672" spans="2:12" ht="21.2" hidden="1" customHeight="1">
      <c r="B672" s="366">
        <f>IF(F672="", "NO PRIORITY", _xlfn.XLOOKUP(F672, Organizations!C:C, Organizations!B:B, "NO ORG NAME"))</f>
        <v>0</v>
      </c>
      <c r="C672" s="291"/>
      <c r="D672" s="306" t="str">
        <f t="shared" si="10"/>
        <v/>
      </c>
      <c r="E672" s="171" t="s">
        <v>99</v>
      </c>
      <c r="F672" s="199" t="s">
        <v>2291</v>
      </c>
      <c r="G672" s="156" t="s">
        <v>166</v>
      </c>
      <c r="H672" s="340" t="s">
        <v>3958</v>
      </c>
      <c r="I672" s="329"/>
      <c r="J672" s="181" t="s">
        <v>3959</v>
      </c>
      <c r="K672" s="365" t="s">
        <v>4621</v>
      </c>
      <c r="L672" s="23"/>
    </row>
    <row r="673" spans="2:12" ht="21.2" customHeight="1">
      <c r="B673" s="366">
        <f>IF(F673="", "NO PRIORITY", _xlfn.XLOOKUP(F673, Organizations!C:C, Organizations!B:B, "NO ORG NAME"))</f>
        <v>0</v>
      </c>
      <c r="C673" s="291"/>
      <c r="D673" s="306" t="str">
        <f t="shared" si="10"/>
        <v/>
      </c>
      <c r="E673" s="171" t="s">
        <v>99</v>
      </c>
      <c r="F673" s="199" t="s">
        <v>26</v>
      </c>
      <c r="G673" s="156" t="s">
        <v>166</v>
      </c>
      <c r="H673" s="340" t="s">
        <v>3922</v>
      </c>
      <c r="I673" s="329"/>
      <c r="J673" s="181" t="s">
        <v>96</v>
      </c>
      <c r="K673" s="177"/>
      <c r="L673" s="23"/>
    </row>
    <row r="674" spans="2:12" ht="21.2" customHeight="1">
      <c r="B674" s="366">
        <f>IF(F674="", "NO PRIORITY", _xlfn.XLOOKUP(F674, Organizations!C:C, Organizations!B:B, "NO ORG NAME"))</f>
        <v>0</v>
      </c>
      <c r="C674" s="291"/>
      <c r="D674" s="306" t="str">
        <f t="shared" si="10"/>
        <v/>
      </c>
      <c r="E674" s="171" t="s">
        <v>99</v>
      </c>
      <c r="F674" s="199" t="s">
        <v>49</v>
      </c>
      <c r="G674" s="156" t="s">
        <v>166</v>
      </c>
      <c r="H674" s="340" t="s">
        <v>3922</v>
      </c>
      <c r="I674" s="329"/>
      <c r="J674" s="181" t="s">
        <v>96</v>
      </c>
      <c r="K674" s="177"/>
      <c r="L674" s="23"/>
    </row>
    <row r="675" spans="2:12" ht="21.2" customHeight="1">
      <c r="B675" s="366">
        <f>IF(F675="", "NO PRIORITY", _xlfn.XLOOKUP(F675, Organizations!C:C, Organizations!B:B, "NO ORG NAME"))</f>
        <v>0</v>
      </c>
      <c r="C675" s="291"/>
      <c r="D675" s="306" t="str">
        <f t="shared" si="10"/>
        <v/>
      </c>
      <c r="E675" s="171" t="s">
        <v>99</v>
      </c>
      <c r="F675" s="199" t="s">
        <v>2293</v>
      </c>
      <c r="G675" s="156" t="s">
        <v>166</v>
      </c>
      <c r="H675" s="340" t="s">
        <v>3922</v>
      </c>
      <c r="I675" s="329"/>
      <c r="J675" s="181" t="s">
        <v>96</v>
      </c>
      <c r="K675" s="177"/>
      <c r="L675" s="23"/>
    </row>
    <row r="676" spans="2:12" ht="21.2" customHeight="1">
      <c r="B676" s="366" t="str">
        <f>IF(F676="", "NO PRIORITY", _xlfn.XLOOKUP(F676, Organizations!C:C, Organizations!B:B, "NO ORG NAME"))</f>
        <v>NO ORG NAME</v>
      </c>
      <c r="C676" s="291"/>
      <c r="D676" s="306" t="str">
        <f t="shared" si="10"/>
        <v/>
      </c>
      <c r="E676" s="171" t="s">
        <v>99</v>
      </c>
      <c r="F676" s="491" t="s">
        <v>4622</v>
      </c>
      <c r="G676" s="156" t="s">
        <v>166</v>
      </c>
      <c r="H676" s="340" t="s">
        <v>3922</v>
      </c>
      <c r="I676" s="329"/>
      <c r="J676" s="181" t="s">
        <v>96</v>
      </c>
      <c r="K676" s="177" t="s">
        <v>4623</v>
      </c>
      <c r="L676" s="23"/>
    </row>
    <row r="677" spans="2:12" ht="21.2" hidden="1" customHeight="1">
      <c r="B677" s="366" t="str">
        <f>IF(F677="", "NO PRIORITY", _xlfn.XLOOKUP(F677, Organizations!C:C, Organizations!B:B, "NO ORG NAME"))</f>
        <v>NO ORG NAME</v>
      </c>
      <c r="C677" s="291"/>
      <c r="D677" s="306" t="str">
        <f t="shared" si="10"/>
        <v/>
      </c>
      <c r="E677" s="171" t="s">
        <v>99</v>
      </c>
      <c r="F677" s="491" t="s">
        <v>4622</v>
      </c>
      <c r="G677" s="156" t="s">
        <v>166</v>
      </c>
      <c r="H677" s="340" t="s">
        <v>4169</v>
      </c>
      <c r="I677" s="329"/>
      <c r="J677" s="181" t="s">
        <v>4169</v>
      </c>
      <c r="K677" s="177" t="s">
        <v>4624</v>
      </c>
      <c r="L677" s="23"/>
    </row>
    <row r="678" spans="2:12" ht="21.2" customHeight="1">
      <c r="B678" s="366" t="str">
        <f>IF(F678="", "NO PRIORITY", _xlfn.XLOOKUP(F678, Organizations!C:C, Organizations!B:B, "NO ORG NAME"))</f>
        <v>NO PRIORITY</v>
      </c>
      <c r="C678" s="291"/>
      <c r="D678" s="306" t="str">
        <f t="shared" si="10"/>
        <v/>
      </c>
      <c r="E678" s="171"/>
      <c r="F678" s="491"/>
      <c r="G678" s="156"/>
      <c r="H678" s="340"/>
      <c r="I678" s="329"/>
      <c r="J678" s="181"/>
      <c r="K678" s="177"/>
      <c r="L678" s="23"/>
    </row>
    <row r="679" spans="2:12" ht="21.2" customHeight="1">
      <c r="B679" s="366" t="str">
        <f>IF(F679="", "NO PRIORITY", _xlfn.XLOOKUP(F679, Organizations!C:C, Organizations!B:B, "NO ORG NAME"))</f>
        <v>NO PRIORITY</v>
      </c>
      <c r="C679" s="291"/>
      <c r="D679" s="306" t="str">
        <f t="shared" si="10"/>
        <v/>
      </c>
      <c r="E679" s="171"/>
      <c r="F679" s="491"/>
      <c r="G679" s="156"/>
      <c r="H679" s="340"/>
      <c r="I679" s="329"/>
      <c r="J679" s="181"/>
      <c r="K679" s="177"/>
      <c r="L679" s="23"/>
    </row>
    <row r="680" spans="2:12" ht="21.2" customHeight="1">
      <c r="B680" s="366" t="str">
        <f>IF(F680="", "NO PRIORITY", _xlfn.XLOOKUP(F680, Organizations!C:C, Organizations!B:B, "NO ORG NAME"))</f>
        <v>NO PRIORITY</v>
      </c>
      <c r="C680" s="291"/>
      <c r="D680" s="306" t="str">
        <f t="shared" si="10"/>
        <v/>
      </c>
      <c r="E680" s="171"/>
      <c r="F680" s="491"/>
      <c r="G680" s="156"/>
      <c r="H680" s="340"/>
      <c r="I680" s="329"/>
      <c r="J680" s="181"/>
      <c r="K680" s="177"/>
      <c r="L680" s="23"/>
    </row>
    <row r="681" spans="2:12" ht="21.2" customHeight="1">
      <c r="B681" s="366" t="str">
        <f>IF(F681="", "NO PRIORITY", _xlfn.XLOOKUP(F681, Organizations!C:C, Organizations!B:B, "NO ORG NAME"))</f>
        <v>NO PRIORITY</v>
      </c>
      <c r="C681" s="291"/>
      <c r="D681" s="306" t="str">
        <f t="shared" si="10"/>
        <v/>
      </c>
      <c r="E681" s="171"/>
      <c r="F681" s="491"/>
      <c r="G681" s="156"/>
      <c r="H681" s="340"/>
      <c r="I681" s="329"/>
      <c r="J681" s="181"/>
      <c r="K681" s="177"/>
      <c r="L681" s="23"/>
    </row>
    <row r="682" spans="2:12" ht="21.2" customHeight="1">
      <c r="B682" s="366" t="str">
        <f>IF(F682="", "NO PRIORITY", _xlfn.XLOOKUP(F682, Organizations!C:C, Organizations!B:B, "NO ORG NAME"))</f>
        <v>NO PRIORITY</v>
      </c>
      <c r="C682" s="291"/>
      <c r="D682" s="306" t="str">
        <f t="shared" si="10"/>
        <v/>
      </c>
      <c r="E682" s="171"/>
      <c r="F682" s="491"/>
      <c r="G682" s="156"/>
      <c r="H682" s="340"/>
      <c r="I682" s="329"/>
      <c r="J682" s="181"/>
      <c r="K682" s="177"/>
      <c r="L682" s="23"/>
    </row>
    <row r="683" spans="2:12" ht="21.2" customHeight="1">
      <c r="B683" s="366" t="str">
        <f>IF(F683="", "NO PRIORITY", _xlfn.XLOOKUP(F683, Organizations!C:C, Organizations!B:B, "NO ORG NAME"))</f>
        <v>NO PRIORITY</v>
      </c>
      <c r="C683" s="291"/>
      <c r="D683" s="306" t="str">
        <f t="shared" si="10"/>
        <v/>
      </c>
      <c r="E683" s="171"/>
      <c r="F683" s="491"/>
      <c r="G683" s="156"/>
      <c r="H683" s="340"/>
      <c r="I683" s="329"/>
      <c r="J683" s="181"/>
      <c r="K683" s="177"/>
      <c r="L683" s="23"/>
    </row>
    <row r="684" spans="2:12" ht="21.2" customHeight="1">
      <c r="B684" s="366" t="str">
        <f>IF(F684="", "NO PRIORITY", _xlfn.XLOOKUP(F684, Organizations!C:C, Organizations!B:B, "NO ORG NAME"))</f>
        <v>NO PRIORITY</v>
      </c>
      <c r="C684" s="291"/>
      <c r="D684" s="306" t="str">
        <f t="shared" si="10"/>
        <v/>
      </c>
      <c r="E684" s="171"/>
      <c r="F684" s="491"/>
      <c r="G684" s="156"/>
      <c r="H684" s="340"/>
      <c r="I684" s="329"/>
      <c r="J684" s="181"/>
      <c r="K684" s="177"/>
      <c r="L684" s="23"/>
    </row>
    <row r="685" spans="2:12" ht="21.2" customHeight="1">
      <c r="B685" s="366" t="str">
        <f>IF(F685="", "NO PRIORITY", _xlfn.XLOOKUP(F685, Organizations!C:C, Organizations!B:B, "NO ORG NAME"))</f>
        <v>NO PRIORITY</v>
      </c>
      <c r="C685" s="291"/>
      <c r="D685" s="306" t="str">
        <f t="shared" si="10"/>
        <v/>
      </c>
      <c r="E685" s="171"/>
      <c r="F685" s="491"/>
      <c r="G685" s="156"/>
      <c r="H685" s="340"/>
      <c r="I685" s="329"/>
      <c r="J685" s="181"/>
      <c r="K685" s="177"/>
      <c r="L685" s="23"/>
    </row>
    <row r="686" spans="2:12" ht="21.2" customHeight="1">
      <c r="B686" s="366" t="str">
        <f>IF(F686="", "NO PRIORITY", _xlfn.XLOOKUP(F686, Organizations!C:C, Organizations!B:B, "NO ORG NAME"))</f>
        <v>NO PRIORITY</v>
      </c>
      <c r="C686" s="291"/>
      <c r="D686" s="306" t="str">
        <f t="shared" si="10"/>
        <v/>
      </c>
      <c r="E686" s="171"/>
      <c r="F686" s="491"/>
      <c r="G686" s="156"/>
      <c r="H686" s="340"/>
      <c r="I686" s="329"/>
      <c r="J686" s="181"/>
      <c r="K686" s="177"/>
      <c r="L686" s="23"/>
    </row>
    <row r="687" spans="2:12" ht="21.2" customHeight="1">
      <c r="B687" s="366" t="str">
        <f>IF(F687="", "NO PRIORITY", _xlfn.XLOOKUP(F687, Organizations!C:C, Organizations!B:B, "NO ORG NAME"))</f>
        <v>NO PRIORITY</v>
      </c>
      <c r="C687" s="291"/>
      <c r="D687" s="306" t="str">
        <f t="shared" si="10"/>
        <v/>
      </c>
      <c r="E687" s="171"/>
      <c r="F687" s="491"/>
      <c r="G687" s="156"/>
      <c r="H687" s="340"/>
      <c r="I687" s="329"/>
      <c r="J687" s="181"/>
      <c r="K687" s="177"/>
      <c r="L687" s="23"/>
    </row>
    <row r="688" spans="2:12" ht="21.2" customHeight="1">
      <c r="B688" s="366" t="str">
        <f>IF(F688="", "NO PRIORITY", _xlfn.XLOOKUP(F688, Organizations!C:C, Organizations!B:B, "NO ORG NAME"))</f>
        <v>NO PRIORITY</v>
      </c>
      <c r="C688" s="291"/>
      <c r="D688" s="306" t="str">
        <f t="shared" si="10"/>
        <v/>
      </c>
      <c r="E688" s="171"/>
      <c r="F688" s="491"/>
      <c r="G688" s="156"/>
      <c r="H688" s="340"/>
      <c r="I688" s="329"/>
      <c r="J688" s="181"/>
      <c r="K688" s="177"/>
      <c r="L688" s="23"/>
    </row>
    <row r="689" spans="2:12" ht="21.2" customHeight="1">
      <c r="B689" s="366" t="str">
        <f>IF(F689="", "NO PRIORITY", _xlfn.XLOOKUP(F689, Organizations!C:C, Organizations!B:B, "NO ORG NAME"))</f>
        <v>NO PRIORITY</v>
      </c>
      <c r="C689" s="291"/>
      <c r="D689" s="306" t="str">
        <f t="shared" si="10"/>
        <v/>
      </c>
      <c r="E689" s="171"/>
      <c r="F689" s="491"/>
      <c r="G689" s="156"/>
      <c r="H689" s="340"/>
      <c r="I689" s="329"/>
      <c r="J689" s="181"/>
      <c r="K689" s="177"/>
      <c r="L689" s="23"/>
    </row>
    <row r="690" spans="2:12" ht="21.2" customHeight="1">
      <c r="B690" s="366" t="str">
        <f>IF(F690="", "NO PRIORITY", _xlfn.XLOOKUP(F690, Organizations!C:C, Organizations!B:B, "NO ORG NAME"))</f>
        <v>NO PRIORITY</v>
      </c>
      <c r="C690" s="291"/>
      <c r="D690" s="306" t="str">
        <f t="shared" si="10"/>
        <v/>
      </c>
      <c r="E690" s="171"/>
      <c r="F690" s="491"/>
      <c r="G690" s="156"/>
      <c r="H690" s="340"/>
      <c r="I690" s="329"/>
      <c r="J690" s="181"/>
      <c r="K690" s="177"/>
      <c r="L690" s="23"/>
    </row>
    <row r="691" spans="2:12" ht="21.2" customHeight="1">
      <c r="B691" s="366" t="str">
        <f>IF(F691="", "NO PRIORITY", _xlfn.XLOOKUP(F691, Organizations!C:C, Organizations!B:B, "NO ORG NAME"))</f>
        <v>NO PRIORITY</v>
      </c>
      <c r="C691" s="291"/>
      <c r="D691" s="306" t="str">
        <f t="shared" si="10"/>
        <v/>
      </c>
      <c r="E691" s="171"/>
      <c r="F691" s="491"/>
      <c r="G691" s="156"/>
      <c r="H691" s="340"/>
      <c r="I691" s="329"/>
      <c r="J691" s="181"/>
      <c r="K691" s="177"/>
      <c r="L691" s="23"/>
    </row>
    <row r="692" spans="2:12" ht="21.2" customHeight="1">
      <c r="B692" s="366" t="str">
        <f>IF(F692="", "NO PRIORITY", _xlfn.XLOOKUP(F692, Organizations!C:C, Organizations!B:B, "NO ORG NAME"))</f>
        <v>NO PRIORITY</v>
      </c>
      <c r="C692" s="291"/>
      <c r="D692" s="306" t="str">
        <f t="shared" si="10"/>
        <v/>
      </c>
      <c r="E692" s="171"/>
      <c r="F692" s="491"/>
      <c r="G692" s="156"/>
      <c r="H692" s="340"/>
      <c r="I692" s="329"/>
      <c r="J692" s="181"/>
      <c r="K692" s="177"/>
      <c r="L692" s="23"/>
    </row>
    <row r="693" spans="2:12" ht="21.2" customHeight="1">
      <c r="B693" s="366" t="str">
        <f>IF(F693="", "NO PRIORITY", _xlfn.XLOOKUP(F693, Organizations!C:C, Organizations!B:B, "NO ORG NAME"))</f>
        <v>NO PRIORITY</v>
      </c>
      <c r="C693" s="291"/>
      <c r="D693" s="306" t="str">
        <f t="shared" si="10"/>
        <v/>
      </c>
      <c r="E693" s="171"/>
      <c r="F693" s="491"/>
      <c r="G693" s="156"/>
      <c r="H693" s="340"/>
      <c r="I693" s="329"/>
      <c r="J693" s="181"/>
      <c r="K693" s="177"/>
      <c r="L693" s="23"/>
    </row>
    <row r="694" spans="2:12" ht="21.2" customHeight="1">
      <c r="B694" s="366" t="str">
        <f>IF(F694="", "NO PRIORITY", _xlfn.XLOOKUP(F694, Organizations!C:C, Organizations!B:B, "NO ORG NAME"))</f>
        <v>NO PRIORITY</v>
      </c>
      <c r="C694" s="291"/>
      <c r="D694" s="306" t="str">
        <f t="shared" si="10"/>
        <v/>
      </c>
      <c r="E694" s="171"/>
      <c r="F694" s="491"/>
      <c r="G694" s="156"/>
      <c r="H694" s="340"/>
      <c r="I694" s="329"/>
      <c r="J694" s="181"/>
      <c r="K694" s="177"/>
      <c r="L694" s="23"/>
    </row>
    <row r="695" spans="2:12" ht="21.2" customHeight="1">
      <c r="B695" s="366" t="str">
        <f>IF(F695="", "NO PRIORITY", _xlfn.XLOOKUP(F695, Organizations!C:C, Organizations!B:B, "NO ORG NAME"))</f>
        <v>NO PRIORITY</v>
      </c>
      <c r="C695" s="291"/>
      <c r="D695" s="306" t="str">
        <f t="shared" si="10"/>
        <v/>
      </c>
      <c r="E695" s="171"/>
      <c r="F695" s="491"/>
      <c r="G695" s="156"/>
      <c r="H695" s="340"/>
      <c r="I695" s="329"/>
      <c r="J695" s="181"/>
      <c r="K695" s="177"/>
      <c r="L695" s="23"/>
    </row>
    <row r="696" spans="2:12" ht="21.2" customHeight="1">
      <c r="B696" s="366" t="str">
        <f>IF(F696="", "NO PRIORITY", _xlfn.XLOOKUP(F696, Organizations!C:C, Organizations!B:B, "NO ORG NAME"))</f>
        <v>NO PRIORITY</v>
      </c>
      <c r="C696" s="291"/>
      <c r="D696" s="306" t="str">
        <f t="shared" si="10"/>
        <v/>
      </c>
      <c r="E696" s="171"/>
      <c r="F696" s="491"/>
      <c r="G696" s="156"/>
      <c r="H696" s="340"/>
      <c r="I696" s="329"/>
      <c r="J696" s="181"/>
      <c r="K696" s="177"/>
      <c r="L696" s="23"/>
    </row>
    <row r="697" spans="2:12" ht="21.2" customHeight="1">
      <c r="B697" s="366" t="str">
        <f>IF(F697="", "NO PRIORITY", _xlfn.XLOOKUP(F697, Organizations!C:C, Organizations!B:B, "NO ORG NAME"))</f>
        <v>NO PRIORITY</v>
      </c>
      <c r="C697" s="291"/>
      <c r="D697" s="306" t="str">
        <f t="shared" si="10"/>
        <v/>
      </c>
      <c r="E697" s="171"/>
      <c r="F697" s="491"/>
      <c r="G697" s="156"/>
      <c r="H697" s="340"/>
      <c r="I697" s="329"/>
      <c r="J697" s="181"/>
      <c r="K697" s="177"/>
      <c r="L697" s="23"/>
    </row>
    <row r="698" spans="2:12" ht="21.2" customHeight="1">
      <c r="B698" s="366" t="str">
        <f>IF(F698="", "NO PRIORITY", _xlfn.XLOOKUP(F698, Organizations!C:C, Organizations!B:B, "NO ORG NAME"))</f>
        <v>NO PRIORITY</v>
      </c>
      <c r="C698" s="291"/>
      <c r="D698" s="306" t="str">
        <f t="shared" si="10"/>
        <v/>
      </c>
      <c r="E698" s="171"/>
      <c r="F698" s="491"/>
      <c r="G698" s="156"/>
      <c r="H698" s="340"/>
      <c r="I698" s="329"/>
      <c r="J698" s="181"/>
      <c r="K698" s="177"/>
      <c r="L698" s="23"/>
    </row>
    <row r="699" spans="2:12" ht="21.2" customHeight="1">
      <c r="B699" s="366" t="str">
        <f>IF(F699="", "NO PRIORITY", _xlfn.XLOOKUP(F699, Organizations!C:C, Organizations!B:B, "NO ORG NAME"))</f>
        <v>NO PRIORITY</v>
      </c>
      <c r="C699" s="291"/>
      <c r="D699" s="306" t="str">
        <f t="shared" si="10"/>
        <v/>
      </c>
      <c r="E699" s="171"/>
      <c r="F699" s="491"/>
      <c r="G699" s="156"/>
      <c r="H699" s="340"/>
      <c r="I699" s="329"/>
      <c r="J699" s="181"/>
      <c r="K699" s="177"/>
      <c r="L699" s="23"/>
    </row>
    <row r="700" spans="2:12" ht="21.2" customHeight="1">
      <c r="B700" s="366" t="str">
        <f>IF(F700="", "NO PRIORITY", _xlfn.XLOOKUP(F700, Organizations!C:C, Organizations!B:B, "NO ORG NAME"))</f>
        <v>NO PRIORITY</v>
      </c>
      <c r="C700" s="291"/>
      <c r="D700" s="306" t="str">
        <f t="shared" si="10"/>
        <v/>
      </c>
      <c r="E700" s="171"/>
      <c r="F700" s="491"/>
      <c r="G700" s="156"/>
      <c r="H700" s="340"/>
      <c r="I700" s="329"/>
      <c r="J700" s="181"/>
      <c r="K700" s="177"/>
      <c r="L700" s="23"/>
    </row>
    <row r="701" spans="2:12" ht="21.2" customHeight="1">
      <c r="B701" s="366" t="str">
        <f>IF(F701="", "NO PRIORITY", _xlfn.XLOOKUP(F701, Organizations!C:C, Organizations!B:B, "NO ORG NAME"))</f>
        <v>NO PRIORITY</v>
      </c>
      <c r="C701" s="291"/>
      <c r="D701" s="306" t="str">
        <f t="shared" si="10"/>
        <v/>
      </c>
      <c r="E701" s="171"/>
      <c r="F701" s="491"/>
      <c r="G701" s="156"/>
      <c r="H701" s="340"/>
      <c r="I701" s="329"/>
      <c r="J701" s="181"/>
      <c r="K701" s="177"/>
      <c r="L701" s="23"/>
    </row>
    <row r="702" spans="2:12" ht="21.2" customHeight="1">
      <c r="B702" s="366" t="str">
        <f>IF(F702="", "NO PRIORITY", _xlfn.XLOOKUP(F702, Organizations!C:C, Organizations!B:B, "NO ORG NAME"))</f>
        <v>NO PRIORITY</v>
      </c>
      <c r="C702" s="291"/>
      <c r="D702" s="306" t="str">
        <f t="shared" ref="D702:D765" si="11">IF(ISBLANK(C702),"",C702-WEEKDAY(C702)+2)</f>
        <v/>
      </c>
      <c r="E702" s="171"/>
      <c r="F702" s="491"/>
      <c r="G702" s="156"/>
      <c r="H702" s="340"/>
      <c r="I702" s="329"/>
      <c r="J702" s="181"/>
      <c r="K702" s="177"/>
      <c r="L702" s="23"/>
    </row>
    <row r="703" spans="2:12" ht="21.2" customHeight="1">
      <c r="B703" s="366" t="str">
        <f>IF(F703="", "NO PRIORITY", _xlfn.XLOOKUP(F703, Organizations!C:C, Organizations!B:B, "NO ORG NAME"))</f>
        <v>NO PRIORITY</v>
      </c>
      <c r="C703" s="291"/>
      <c r="D703" s="306" t="str">
        <f t="shared" si="11"/>
        <v/>
      </c>
      <c r="E703" s="171"/>
      <c r="F703" s="491"/>
      <c r="G703" s="156"/>
      <c r="H703" s="340"/>
      <c r="I703" s="329"/>
      <c r="J703" s="181"/>
      <c r="K703" s="177"/>
      <c r="L703" s="23"/>
    </row>
    <row r="704" spans="2:12" ht="21.2" customHeight="1">
      <c r="B704" s="366" t="str">
        <f>IF(F704="", "NO PRIORITY", _xlfn.XLOOKUP(F704, Organizations!C:C, Organizations!B:B, "NO ORG NAME"))</f>
        <v>NO PRIORITY</v>
      </c>
      <c r="C704" s="291"/>
      <c r="D704" s="306" t="str">
        <f t="shared" si="11"/>
        <v/>
      </c>
      <c r="E704" s="171"/>
      <c r="F704" s="491"/>
      <c r="G704" s="156"/>
      <c r="H704" s="340"/>
      <c r="I704" s="329"/>
      <c r="J704" s="181"/>
      <c r="K704" s="177"/>
      <c r="L704" s="23"/>
    </row>
    <row r="705" spans="2:12" ht="21.2" customHeight="1">
      <c r="B705" s="366" t="str">
        <f>IF(F705="", "NO PRIORITY", _xlfn.XLOOKUP(F705, Organizations!C:C, Organizations!B:B, "NO ORG NAME"))</f>
        <v>NO PRIORITY</v>
      </c>
      <c r="C705" s="291"/>
      <c r="D705" s="306" t="str">
        <f t="shared" si="11"/>
        <v/>
      </c>
      <c r="E705" s="171"/>
      <c r="F705" s="491"/>
      <c r="G705" s="156"/>
      <c r="H705" s="340"/>
      <c r="I705" s="329"/>
      <c r="J705" s="181"/>
      <c r="K705" s="177"/>
      <c r="L705" s="23"/>
    </row>
    <row r="706" spans="2:12" ht="21.2" customHeight="1">
      <c r="B706" s="366" t="str">
        <f>IF(F706="", "NO PRIORITY", _xlfn.XLOOKUP(F706, Organizations!C:C, Organizations!B:B, "NO ORG NAME"))</f>
        <v>NO PRIORITY</v>
      </c>
      <c r="C706" s="291"/>
      <c r="D706" s="306" t="str">
        <f t="shared" si="11"/>
        <v/>
      </c>
      <c r="E706" s="171"/>
      <c r="F706" s="491"/>
      <c r="G706" s="156"/>
      <c r="H706" s="340"/>
      <c r="I706" s="329"/>
      <c r="J706" s="181"/>
      <c r="K706" s="177"/>
      <c r="L706" s="23"/>
    </row>
    <row r="707" spans="2:12" ht="21.2" customHeight="1">
      <c r="B707" s="366" t="str">
        <f>IF(F707="", "NO PRIORITY", _xlfn.XLOOKUP(F707, Organizations!C:C, Organizations!B:B, "NO ORG NAME"))</f>
        <v>NO PRIORITY</v>
      </c>
      <c r="C707" s="291"/>
      <c r="D707" s="306" t="str">
        <f t="shared" si="11"/>
        <v/>
      </c>
      <c r="E707" s="171"/>
      <c r="F707" s="491"/>
      <c r="G707" s="156"/>
      <c r="H707" s="340"/>
      <c r="I707" s="329"/>
      <c r="J707" s="181"/>
      <c r="K707" s="177"/>
      <c r="L707" s="23"/>
    </row>
    <row r="708" spans="2:12" ht="21.2" customHeight="1">
      <c r="B708" s="366" t="str">
        <f>IF(F708="", "NO PRIORITY", _xlfn.XLOOKUP(F708, Organizations!C:C, Organizations!B:B, "NO ORG NAME"))</f>
        <v>NO PRIORITY</v>
      </c>
      <c r="C708" s="291"/>
      <c r="D708" s="306" t="str">
        <f t="shared" si="11"/>
        <v/>
      </c>
      <c r="E708" s="171"/>
      <c r="F708" s="491"/>
      <c r="G708" s="156"/>
      <c r="H708" s="340"/>
      <c r="I708" s="329"/>
      <c r="J708" s="181"/>
      <c r="K708" s="177"/>
      <c r="L708" s="23"/>
    </row>
    <row r="709" spans="2:12" ht="21.2" customHeight="1">
      <c r="B709" s="366" t="str">
        <f>IF(F709="", "NO PRIORITY", _xlfn.XLOOKUP(F709, Organizations!C:C, Organizations!B:B, "NO ORG NAME"))</f>
        <v>NO PRIORITY</v>
      </c>
      <c r="C709" s="291"/>
      <c r="D709" s="306" t="str">
        <f t="shared" si="11"/>
        <v/>
      </c>
      <c r="E709" s="171"/>
      <c r="F709" s="491"/>
      <c r="G709" s="156"/>
      <c r="H709" s="340"/>
      <c r="I709" s="329"/>
      <c r="J709" s="181"/>
      <c r="K709" s="177"/>
      <c r="L709" s="23"/>
    </row>
    <row r="710" spans="2:12" ht="21.2" customHeight="1">
      <c r="B710" s="366" t="str">
        <f>IF(F710="", "NO PRIORITY", _xlfn.XLOOKUP(F710, Organizations!C:C, Organizations!B:B, "NO ORG NAME"))</f>
        <v>NO PRIORITY</v>
      </c>
      <c r="C710" s="291"/>
      <c r="D710" s="306" t="str">
        <f t="shared" si="11"/>
        <v/>
      </c>
      <c r="E710" s="171"/>
      <c r="F710" s="491"/>
      <c r="G710" s="156"/>
      <c r="H710" s="340"/>
      <c r="I710" s="329"/>
      <c r="J710" s="181"/>
      <c r="K710" s="177"/>
      <c r="L710" s="23"/>
    </row>
    <row r="711" spans="2:12" ht="21.2" customHeight="1">
      <c r="B711" s="366" t="str">
        <f>IF(F711="", "NO PRIORITY", _xlfn.XLOOKUP(F711, Organizations!C:C, Organizations!B:B, "NO ORG NAME"))</f>
        <v>NO PRIORITY</v>
      </c>
      <c r="C711" s="291"/>
      <c r="D711" s="306" t="str">
        <f t="shared" si="11"/>
        <v/>
      </c>
      <c r="E711" s="171"/>
      <c r="F711" s="491"/>
      <c r="G711" s="156"/>
      <c r="H711" s="340"/>
      <c r="I711" s="329"/>
      <c r="J711" s="181"/>
      <c r="K711" s="177"/>
      <c r="L711" s="23"/>
    </row>
    <row r="712" spans="2:12" ht="21.2" customHeight="1">
      <c r="B712" s="366" t="str">
        <f>IF(F712="", "NO PRIORITY", _xlfn.XLOOKUP(F712, Organizations!C:C, Organizations!B:B, "NO ORG NAME"))</f>
        <v>NO PRIORITY</v>
      </c>
      <c r="C712" s="291"/>
      <c r="D712" s="306" t="str">
        <f t="shared" si="11"/>
        <v/>
      </c>
      <c r="E712" s="171"/>
      <c r="F712" s="491"/>
      <c r="G712" s="156"/>
      <c r="H712" s="340"/>
      <c r="I712" s="329"/>
      <c r="J712" s="181"/>
      <c r="K712" s="177"/>
      <c r="L712" s="23"/>
    </row>
    <row r="713" spans="2:12" ht="21.2" customHeight="1">
      <c r="B713" s="366" t="str">
        <f>IF(F713="", "NO PRIORITY", _xlfn.XLOOKUP(F713, Organizations!C:C, Organizations!B:B, "NO ORG NAME"))</f>
        <v>NO PRIORITY</v>
      </c>
      <c r="C713" s="291"/>
      <c r="D713" s="306" t="str">
        <f t="shared" si="11"/>
        <v/>
      </c>
      <c r="E713" s="171"/>
      <c r="F713" s="491"/>
      <c r="G713" s="156"/>
      <c r="H713" s="340"/>
      <c r="I713" s="329"/>
      <c r="J713" s="181"/>
      <c r="K713" s="177"/>
      <c r="L713" s="23"/>
    </row>
    <row r="714" spans="2:12" ht="21.2" customHeight="1">
      <c r="B714" s="366" t="str">
        <f>IF(F714="", "NO PRIORITY", _xlfn.XLOOKUP(F714, Organizations!C:C, Organizations!B:B, "NO ORG NAME"))</f>
        <v>NO PRIORITY</v>
      </c>
      <c r="C714" s="291"/>
      <c r="D714" s="306" t="str">
        <f t="shared" si="11"/>
        <v/>
      </c>
      <c r="E714" s="171"/>
      <c r="F714" s="491"/>
      <c r="G714" s="156"/>
      <c r="H714" s="340"/>
      <c r="I714" s="329"/>
      <c r="J714" s="181"/>
      <c r="K714" s="177"/>
      <c r="L714" s="23"/>
    </row>
    <row r="715" spans="2:12" ht="21.2" customHeight="1">
      <c r="B715" s="366" t="str">
        <f>IF(F715="", "NO PRIORITY", _xlfn.XLOOKUP(F715, Organizations!C:C, Organizations!B:B, "NO ORG NAME"))</f>
        <v>NO PRIORITY</v>
      </c>
      <c r="C715" s="291"/>
      <c r="D715" s="306" t="str">
        <f t="shared" si="11"/>
        <v/>
      </c>
      <c r="E715" s="171"/>
      <c r="F715" s="491"/>
      <c r="G715" s="156"/>
      <c r="H715" s="340"/>
      <c r="I715" s="329"/>
      <c r="J715" s="181"/>
      <c r="K715" s="177"/>
      <c r="L715" s="23"/>
    </row>
    <row r="716" spans="2:12" ht="21.2" customHeight="1">
      <c r="B716" s="366" t="str">
        <f>IF(F716="", "NO PRIORITY", _xlfn.XLOOKUP(F716, Organizations!C:C, Organizations!B:B, "NO ORG NAME"))</f>
        <v>NO PRIORITY</v>
      </c>
      <c r="C716" s="291"/>
      <c r="D716" s="306" t="str">
        <f t="shared" si="11"/>
        <v/>
      </c>
      <c r="E716" s="171"/>
      <c r="F716" s="491"/>
      <c r="G716" s="156"/>
      <c r="H716" s="340"/>
      <c r="I716" s="329"/>
      <c r="J716" s="181"/>
      <c r="K716" s="177"/>
      <c r="L716" s="23"/>
    </row>
    <row r="717" spans="2:12" ht="21.2" customHeight="1">
      <c r="B717" s="366" t="str">
        <f>IF(F717="", "NO PRIORITY", _xlfn.XLOOKUP(F717, Organizations!C:C, Organizations!B:B, "NO ORG NAME"))</f>
        <v>NO PRIORITY</v>
      </c>
      <c r="C717" s="291"/>
      <c r="D717" s="306" t="str">
        <f t="shared" si="11"/>
        <v/>
      </c>
      <c r="E717" s="171"/>
      <c r="F717" s="491"/>
      <c r="G717" s="156"/>
      <c r="H717" s="340"/>
      <c r="I717" s="329"/>
      <c r="J717" s="181"/>
      <c r="K717" s="177"/>
      <c r="L717" s="23"/>
    </row>
    <row r="718" spans="2:12" ht="21.2" customHeight="1">
      <c r="B718" s="366" t="str">
        <f>IF(F718="", "NO PRIORITY", _xlfn.XLOOKUP(F718, Organizations!C:C, Organizations!B:B, "NO ORG NAME"))</f>
        <v>NO PRIORITY</v>
      </c>
      <c r="C718" s="291"/>
      <c r="D718" s="306" t="str">
        <f t="shared" si="11"/>
        <v/>
      </c>
      <c r="E718" s="171"/>
      <c r="F718" s="491"/>
      <c r="G718" s="156"/>
      <c r="H718" s="340"/>
      <c r="I718" s="329"/>
      <c r="J718" s="181"/>
      <c r="K718" s="177"/>
      <c r="L718" s="23"/>
    </row>
    <row r="719" spans="2:12" ht="21.2" customHeight="1">
      <c r="B719" s="366" t="str">
        <f>IF(F719="", "NO PRIORITY", _xlfn.XLOOKUP(F719, Organizations!C:C, Organizations!B:B, "NO ORG NAME"))</f>
        <v>NO PRIORITY</v>
      </c>
      <c r="C719" s="291"/>
      <c r="D719" s="306" t="str">
        <f t="shared" si="11"/>
        <v/>
      </c>
      <c r="E719" s="171"/>
      <c r="F719" s="491"/>
      <c r="G719" s="156"/>
      <c r="H719" s="340"/>
      <c r="I719" s="329"/>
      <c r="J719" s="181"/>
      <c r="K719" s="177"/>
      <c r="L719" s="23"/>
    </row>
    <row r="720" spans="2:12" ht="21.2" customHeight="1">
      <c r="B720" s="366" t="str">
        <f>IF(F720="", "NO PRIORITY", _xlfn.XLOOKUP(F720, Organizations!C:C, Organizations!B:B, "NO ORG NAME"))</f>
        <v>NO PRIORITY</v>
      </c>
      <c r="C720" s="291"/>
      <c r="D720" s="306" t="str">
        <f t="shared" si="11"/>
        <v/>
      </c>
      <c r="E720" s="171"/>
      <c r="F720" s="491"/>
      <c r="G720" s="156"/>
      <c r="H720" s="340"/>
      <c r="I720" s="329"/>
      <c r="J720" s="181"/>
      <c r="K720" s="177"/>
      <c r="L720" s="23"/>
    </row>
    <row r="721" spans="2:12" ht="21.2" customHeight="1">
      <c r="B721" s="366" t="str">
        <f>IF(F721="", "NO PRIORITY", _xlfn.XLOOKUP(F721, Organizations!C:C, Organizations!B:B, "NO ORG NAME"))</f>
        <v>NO PRIORITY</v>
      </c>
      <c r="C721" s="291"/>
      <c r="D721" s="306" t="str">
        <f t="shared" si="11"/>
        <v/>
      </c>
      <c r="E721" s="171"/>
      <c r="F721" s="491"/>
      <c r="G721" s="156"/>
      <c r="H721" s="340"/>
      <c r="I721" s="329"/>
      <c r="J721" s="181"/>
      <c r="K721" s="177"/>
      <c r="L721" s="23"/>
    </row>
    <row r="722" spans="2:12" ht="21.2" customHeight="1">
      <c r="B722" s="366" t="str">
        <f>IF(F722="", "NO PRIORITY", _xlfn.XLOOKUP(F722, Organizations!C:C, Organizations!B:B, "NO ORG NAME"))</f>
        <v>NO PRIORITY</v>
      </c>
      <c r="C722" s="291"/>
      <c r="D722" s="306" t="str">
        <f t="shared" si="11"/>
        <v/>
      </c>
      <c r="E722" s="171"/>
      <c r="F722" s="491"/>
      <c r="G722" s="156"/>
      <c r="H722" s="340"/>
      <c r="I722" s="329"/>
      <c r="J722" s="181"/>
      <c r="K722" s="177"/>
      <c r="L722" s="23"/>
    </row>
    <row r="723" spans="2:12" ht="21.2" customHeight="1">
      <c r="B723" s="366" t="str">
        <f>IF(F723="", "NO PRIORITY", _xlfn.XLOOKUP(F723, Organizations!C:C, Organizations!B:B, "NO ORG NAME"))</f>
        <v>NO PRIORITY</v>
      </c>
      <c r="C723" s="291"/>
      <c r="D723" s="306" t="str">
        <f t="shared" si="11"/>
        <v/>
      </c>
      <c r="E723" s="171"/>
      <c r="F723" s="491"/>
      <c r="G723" s="156"/>
      <c r="H723" s="340"/>
      <c r="I723" s="329"/>
      <c r="J723" s="181"/>
      <c r="K723" s="177"/>
      <c r="L723" s="23"/>
    </row>
    <row r="724" spans="2:12" ht="21.2" customHeight="1">
      <c r="B724" s="366" t="str">
        <f>IF(F724="", "NO PRIORITY", _xlfn.XLOOKUP(F724, Organizations!C:C, Organizations!B:B, "NO ORG NAME"))</f>
        <v>NO PRIORITY</v>
      </c>
      <c r="C724" s="291"/>
      <c r="D724" s="306" t="str">
        <f t="shared" si="11"/>
        <v/>
      </c>
      <c r="E724" s="171"/>
      <c r="F724" s="491"/>
      <c r="G724" s="156"/>
      <c r="H724" s="340"/>
      <c r="I724" s="329"/>
      <c r="J724" s="181"/>
      <c r="K724" s="177"/>
      <c r="L724" s="23"/>
    </row>
    <row r="725" spans="2:12" ht="21.2" customHeight="1">
      <c r="B725" s="366" t="str">
        <f>IF(F725="", "NO PRIORITY", _xlfn.XLOOKUP(F725, Organizations!C:C, Organizations!B:B, "NO ORG NAME"))</f>
        <v>NO PRIORITY</v>
      </c>
      <c r="C725" s="291"/>
      <c r="D725" s="306" t="str">
        <f t="shared" si="11"/>
        <v/>
      </c>
      <c r="E725" s="171"/>
      <c r="F725" s="491"/>
      <c r="G725" s="156"/>
      <c r="H725" s="340"/>
      <c r="I725" s="329"/>
      <c r="J725" s="181"/>
      <c r="K725" s="177"/>
      <c r="L725" s="23"/>
    </row>
    <row r="726" spans="2:12" ht="21.2" customHeight="1">
      <c r="B726" s="366" t="str">
        <f>IF(F726="", "NO PRIORITY", _xlfn.XLOOKUP(F726, Organizations!C:C, Organizations!B:B, "NO ORG NAME"))</f>
        <v>NO PRIORITY</v>
      </c>
      <c r="C726" s="291"/>
      <c r="D726" s="306" t="str">
        <f t="shared" si="11"/>
        <v/>
      </c>
      <c r="E726" s="171"/>
      <c r="F726" s="491"/>
      <c r="G726" s="156"/>
      <c r="H726" s="340"/>
      <c r="I726" s="329"/>
      <c r="J726" s="181"/>
      <c r="K726" s="177"/>
      <c r="L726" s="23"/>
    </row>
    <row r="727" spans="2:12" ht="21.2" customHeight="1">
      <c r="B727" s="366" t="str">
        <f>IF(F727="", "NO PRIORITY", _xlfn.XLOOKUP(F727, Organizations!C:C, Organizations!B:B, "NO ORG NAME"))</f>
        <v>NO PRIORITY</v>
      </c>
      <c r="C727" s="291"/>
      <c r="D727" s="306" t="str">
        <f t="shared" si="11"/>
        <v/>
      </c>
      <c r="E727" s="171"/>
      <c r="F727" s="491"/>
      <c r="G727" s="156"/>
      <c r="H727" s="340"/>
      <c r="I727" s="329"/>
      <c r="J727" s="181"/>
      <c r="K727" s="177"/>
      <c r="L727" s="23"/>
    </row>
    <row r="728" spans="2:12" ht="21.2" customHeight="1">
      <c r="B728" s="366" t="str">
        <f>IF(F728="", "NO PRIORITY", _xlfn.XLOOKUP(F728, Organizations!C:C, Organizations!B:B, "NO ORG NAME"))</f>
        <v>NO PRIORITY</v>
      </c>
      <c r="C728" s="291"/>
      <c r="D728" s="306" t="str">
        <f t="shared" si="11"/>
        <v/>
      </c>
      <c r="E728" s="171"/>
      <c r="F728" s="491"/>
      <c r="G728" s="156"/>
      <c r="H728" s="340"/>
      <c r="I728" s="329"/>
      <c r="J728" s="181"/>
      <c r="K728" s="177"/>
      <c r="L728" s="23"/>
    </row>
    <row r="729" spans="2:12" ht="21.2" customHeight="1">
      <c r="B729" s="366" t="str">
        <f>IF(F729="", "NO PRIORITY", _xlfn.XLOOKUP(F729, Organizations!C:C, Organizations!B:B, "NO ORG NAME"))</f>
        <v>NO PRIORITY</v>
      </c>
      <c r="C729" s="291"/>
      <c r="D729" s="306" t="str">
        <f t="shared" si="11"/>
        <v/>
      </c>
      <c r="E729" s="171"/>
      <c r="F729" s="491"/>
      <c r="G729" s="156"/>
      <c r="H729" s="340"/>
      <c r="I729" s="329"/>
      <c r="J729" s="181"/>
      <c r="K729" s="177"/>
      <c r="L729" s="23"/>
    </row>
    <row r="730" spans="2:12" ht="21.2" customHeight="1">
      <c r="B730" s="366" t="str">
        <f>IF(F730="", "NO PRIORITY", _xlfn.XLOOKUP(F730, Organizations!C:C, Organizations!B:B, "NO ORG NAME"))</f>
        <v>NO PRIORITY</v>
      </c>
      <c r="C730" s="291"/>
      <c r="D730" s="306" t="str">
        <f t="shared" si="11"/>
        <v/>
      </c>
      <c r="E730" s="171"/>
      <c r="F730" s="491"/>
      <c r="G730" s="156"/>
      <c r="H730" s="340"/>
      <c r="I730" s="329"/>
      <c r="J730" s="181"/>
      <c r="K730" s="177"/>
      <c r="L730" s="23"/>
    </row>
    <row r="731" spans="2:12" ht="21.2" customHeight="1">
      <c r="B731" s="366" t="str">
        <f>IF(F731="", "NO PRIORITY", _xlfn.XLOOKUP(F731, Organizations!C:C, Organizations!B:B, "NO ORG NAME"))</f>
        <v>NO PRIORITY</v>
      </c>
      <c r="C731" s="291"/>
      <c r="D731" s="306" t="str">
        <f t="shared" si="11"/>
        <v/>
      </c>
      <c r="E731" s="171"/>
      <c r="F731" s="491"/>
      <c r="G731" s="156"/>
      <c r="H731" s="340"/>
      <c r="I731" s="329"/>
      <c r="J731" s="181"/>
      <c r="K731" s="177"/>
      <c r="L731" s="23"/>
    </row>
    <row r="732" spans="2:12" ht="21.2" customHeight="1">
      <c r="B732" s="366" t="str">
        <f>IF(F732="", "NO PRIORITY", _xlfn.XLOOKUP(F732, Organizations!C:C, Organizations!B:B, "NO ORG NAME"))</f>
        <v>NO PRIORITY</v>
      </c>
      <c r="C732" s="291"/>
      <c r="D732" s="306" t="str">
        <f t="shared" si="11"/>
        <v/>
      </c>
      <c r="E732" s="171"/>
      <c r="F732" s="491"/>
      <c r="G732" s="156"/>
      <c r="H732" s="340"/>
      <c r="I732" s="329"/>
      <c r="J732" s="181"/>
      <c r="K732" s="177"/>
      <c r="L732" s="23"/>
    </row>
    <row r="733" spans="2:12" ht="21.2" customHeight="1">
      <c r="B733" s="366" t="str">
        <f>IF(F733="", "NO PRIORITY", _xlfn.XLOOKUP(F733, Organizations!C:C, Organizations!B:B, "NO ORG NAME"))</f>
        <v>NO PRIORITY</v>
      </c>
      <c r="C733" s="291"/>
      <c r="D733" s="306" t="str">
        <f t="shared" si="11"/>
        <v/>
      </c>
      <c r="E733" s="171"/>
      <c r="F733" s="491"/>
      <c r="G733" s="156"/>
      <c r="H733" s="340"/>
      <c r="I733" s="329"/>
      <c r="J733" s="181"/>
      <c r="K733" s="177"/>
      <c r="L733" s="23"/>
    </row>
    <row r="734" spans="2:12" ht="21.2" customHeight="1">
      <c r="B734" s="366" t="str">
        <f>IF(F734="", "NO PRIORITY", _xlfn.XLOOKUP(F734, Organizations!C:C, Organizations!B:B, "NO ORG NAME"))</f>
        <v>NO PRIORITY</v>
      </c>
      <c r="C734" s="291"/>
      <c r="D734" s="306" t="str">
        <f t="shared" si="11"/>
        <v/>
      </c>
      <c r="E734" s="171"/>
      <c r="F734" s="491"/>
      <c r="G734" s="156"/>
      <c r="H734" s="340"/>
      <c r="I734" s="329"/>
      <c r="J734" s="181"/>
      <c r="K734" s="177"/>
      <c r="L734" s="23"/>
    </row>
    <row r="735" spans="2:12" ht="21.2" customHeight="1">
      <c r="B735" s="366" t="str">
        <f>IF(F735="", "NO PRIORITY", _xlfn.XLOOKUP(F735, Organizations!C:C, Organizations!B:B, "NO ORG NAME"))</f>
        <v>NO PRIORITY</v>
      </c>
      <c r="C735" s="291"/>
      <c r="D735" s="306" t="str">
        <f t="shared" si="11"/>
        <v/>
      </c>
      <c r="E735" s="171"/>
      <c r="F735" s="491"/>
      <c r="G735" s="156"/>
      <c r="H735" s="340"/>
      <c r="I735" s="329"/>
      <c r="J735" s="181"/>
      <c r="K735" s="177"/>
      <c r="L735" s="23"/>
    </row>
    <row r="736" spans="2:12" ht="21.2" customHeight="1">
      <c r="B736" s="366" t="str">
        <f>IF(F736="", "NO PRIORITY", _xlfn.XLOOKUP(F736, Organizations!C:C, Organizations!B:B, "NO ORG NAME"))</f>
        <v>NO PRIORITY</v>
      </c>
      <c r="C736" s="291"/>
      <c r="D736" s="306" t="str">
        <f t="shared" si="11"/>
        <v/>
      </c>
      <c r="E736" s="171"/>
      <c r="F736" s="491"/>
      <c r="G736" s="156"/>
      <c r="H736" s="340"/>
      <c r="I736" s="329"/>
      <c r="J736" s="181"/>
      <c r="K736" s="177"/>
      <c r="L736" s="23"/>
    </row>
    <row r="737" spans="2:12" ht="21.2" customHeight="1">
      <c r="B737" s="366" t="str">
        <f>IF(F737="", "NO PRIORITY", _xlfn.XLOOKUP(F737, Organizations!C:C, Organizations!B:B, "NO ORG NAME"))</f>
        <v>NO PRIORITY</v>
      </c>
      <c r="C737" s="291"/>
      <c r="D737" s="306" t="str">
        <f t="shared" si="11"/>
        <v/>
      </c>
      <c r="E737" s="171"/>
      <c r="F737" s="491"/>
      <c r="G737" s="156"/>
      <c r="H737" s="340"/>
      <c r="I737" s="329"/>
      <c r="J737" s="181"/>
      <c r="K737" s="177"/>
      <c r="L737" s="23"/>
    </row>
    <row r="738" spans="2:12" ht="21.2" customHeight="1">
      <c r="B738" s="366" t="str">
        <f>IF(F738="", "NO PRIORITY", _xlfn.XLOOKUP(F738, Organizations!C:C, Organizations!B:B, "NO ORG NAME"))</f>
        <v>NO PRIORITY</v>
      </c>
      <c r="C738" s="291"/>
      <c r="D738" s="306" t="str">
        <f t="shared" si="11"/>
        <v/>
      </c>
      <c r="E738" s="171"/>
      <c r="F738" s="491"/>
      <c r="G738" s="156"/>
      <c r="H738" s="340"/>
      <c r="I738" s="329"/>
      <c r="J738" s="181"/>
      <c r="K738" s="177"/>
      <c r="L738" s="23"/>
    </row>
    <row r="739" spans="2:12" ht="21.2" customHeight="1">
      <c r="B739" s="366" t="str">
        <f>IF(F739="", "NO PRIORITY", _xlfn.XLOOKUP(F739, Organizations!C:C, Organizations!B:B, "NO ORG NAME"))</f>
        <v>NO PRIORITY</v>
      </c>
      <c r="C739" s="291"/>
      <c r="D739" s="306" t="str">
        <f t="shared" si="11"/>
        <v/>
      </c>
      <c r="E739" s="171"/>
      <c r="F739" s="491"/>
      <c r="G739" s="156"/>
      <c r="H739" s="340"/>
      <c r="I739" s="329"/>
      <c r="J739" s="181"/>
      <c r="K739" s="177"/>
      <c r="L739" s="23"/>
    </row>
    <row r="740" spans="2:12" ht="21.2" customHeight="1">
      <c r="B740" s="366" t="str">
        <f>IF(F740="", "NO PRIORITY", _xlfn.XLOOKUP(F740, Organizations!C:C, Organizations!B:B, "NO ORG NAME"))</f>
        <v>NO PRIORITY</v>
      </c>
      <c r="C740" s="291"/>
      <c r="D740" s="306" t="str">
        <f t="shared" si="11"/>
        <v/>
      </c>
      <c r="E740" s="171"/>
      <c r="F740" s="491"/>
      <c r="G740" s="156"/>
      <c r="H740" s="340"/>
      <c r="I740" s="329"/>
      <c r="J740" s="181"/>
      <c r="K740" s="177"/>
      <c r="L740" s="23"/>
    </row>
    <row r="741" spans="2:12" ht="21.2" customHeight="1">
      <c r="B741" s="366" t="str">
        <f>IF(F741="", "NO PRIORITY", _xlfn.XLOOKUP(F741, Organizations!C:C, Organizations!B:B, "NO ORG NAME"))</f>
        <v>NO PRIORITY</v>
      </c>
      <c r="C741" s="291"/>
      <c r="D741" s="306" t="str">
        <f t="shared" si="11"/>
        <v/>
      </c>
      <c r="E741" s="171"/>
      <c r="F741" s="491"/>
      <c r="G741" s="156"/>
      <c r="H741" s="340"/>
      <c r="I741" s="329"/>
      <c r="J741" s="181"/>
      <c r="K741" s="177"/>
      <c r="L741" s="23"/>
    </row>
    <row r="742" spans="2:12" ht="21.2" customHeight="1">
      <c r="B742" s="366" t="str">
        <f>IF(F742="", "NO PRIORITY", _xlfn.XLOOKUP(F742, Organizations!C:C, Organizations!B:B, "NO ORG NAME"))</f>
        <v>NO PRIORITY</v>
      </c>
      <c r="C742" s="291"/>
      <c r="D742" s="306" t="str">
        <f t="shared" si="11"/>
        <v/>
      </c>
      <c r="E742" s="171"/>
      <c r="F742" s="491"/>
      <c r="G742" s="156"/>
      <c r="H742" s="340"/>
      <c r="I742" s="329"/>
      <c r="J742" s="181"/>
      <c r="K742" s="177"/>
      <c r="L742" s="23"/>
    </row>
    <row r="743" spans="2:12" ht="21.2" customHeight="1">
      <c r="B743" s="366" t="str">
        <f>IF(F743="", "NO PRIORITY", _xlfn.XLOOKUP(F743, Organizations!C:C, Organizations!B:B, "NO ORG NAME"))</f>
        <v>NO PRIORITY</v>
      </c>
      <c r="C743" s="291"/>
      <c r="D743" s="306" t="str">
        <f t="shared" si="11"/>
        <v/>
      </c>
      <c r="E743" s="171"/>
      <c r="F743" s="491"/>
      <c r="G743" s="156"/>
      <c r="H743" s="340"/>
      <c r="I743" s="329"/>
      <c r="J743" s="181"/>
      <c r="K743" s="177"/>
      <c r="L743" s="23"/>
    </row>
    <row r="744" spans="2:12" ht="21.2" customHeight="1">
      <c r="B744" s="366" t="str">
        <f>IF(F744="", "NO PRIORITY", _xlfn.XLOOKUP(F744, Organizations!C:C, Organizations!B:B, "NO ORG NAME"))</f>
        <v>NO PRIORITY</v>
      </c>
      <c r="C744" s="291"/>
      <c r="D744" s="306" t="str">
        <f t="shared" si="11"/>
        <v/>
      </c>
      <c r="E744" s="171"/>
      <c r="F744" s="491"/>
      <c r="G744" s="156"/>
      <c r="H744" s="340"/>
      <c r="I744" s="329"/>
      <c r="J744" s="181"/>
      <c r="K744" s="177"/>
      <c r="L744" s="23"/>
    </row>
    <row r="745" spans="2:12" ht="21.2" customHeight="1">
      <c r="B745" s="366" t="str">
        <f>IF(F745="", "NO PRIORITY", _xlfn.XLOOKUP(F745, Organizations!C:C, Organizations!B:B, "NO ORG NAME"))</f>
        <v>NO PRIORITY</v>
      </c>
      <c r="C745" s="291"/>
      <c r="D745" s="306" t="str">
        <f t="shared" si="11"/>
        <v/>
      </c>
      <c r="E745" s="171"/>
      <c r="F745" s="491"/>
      <c r="G745" s="156"/>
      <c r="H745" s="340"/>
      <c r="I745" s="329"/>
      <c r="J745" s="181"/>
      <c r="K745" s="177"/>
      <c r="L745" s="23"/>
    </row>
    <row r="746" spans="2:12" ht="21.2" customHeight="1">
      <c r="B746" s="366" t="str">
        <f>IF(F746="", "NO PRIORITY", _xlfn.XLOOKUP(F746, Organizations!C:C, Organizations!B:B, "NO ORG NAME"))</f>
        <v>NO PRIORITY</v>
      </c>
      <c r="C746" s="291"/>
      <c r="D746" s="306" t="str">
        <f t="shared" si="11"/>
        <v/>
      </c>
      <c r="E746" s="171"/>
      <c r="F746" s="491"/>
      <c r="G746" s="156"/>
      <c r="H746" s="340"/>
      <c r="I746" s="329"/>
      <c r="J746" s="181"/>
      <c r="K746" s="177"/>
      <c r="L746" s="23"/>
    </row>
    <row r="747" spans="2:12" ht="21.2" customHeight="1">
      <c r="B747" s="366" t="str">
        <f>IF(F747="", "NO PRIORITY", _xlfn.XLOOKUP(F747, Organizations!C:C, Organizations!B:B, "NO ORG NAME"))</f>
        <v>NO PRIORITY</v>
      </c>
      <c r="C747" s="291"/>
      <c r="D747" s="306" t="str">
        <f t="shared" si="11"/>
        <v/>
      </c>
      <c r="E747" s="171"/>
      <c r="F747" s="491"/>
      <c r="G747" s="156"/>
      <c r="H747" s="340"/>
      <c r="I747" s="329"/>
      <c r="J747" s="181"/>
      <c r="K747" s="177"/>
      <c r="L747" s="23"/>
    </row>
    <row r="748" spans="2:12" ht="21.2" customHeight="1">
      <c r="B748" s="366" t="str">
        <f>IF(F748="", "NO PRIORITY", _xlfn.XLOOKUP(F748, Organizations!C:C, Organizations!B:B, "NO ORG NAME"))</f>
        <v>NO PRIORITY</v>
      </c>
      <c r="C748" s="291"/>
      <c r="D748" s="306" t="str">
        <f t="shared" si="11"/>
        <v/>
      </c>
      <c r="E748" s="171"/>
      <c r="F748" s="491"/>
      <c r="G748" s="156"/>
      <c r="H748" s="340"/>
      <c r="I748" s="329"/>
      <c r="J748" s="181"/>
      <c r="K748" s="177"/>
      <c r="L748" s="23"/>
    </row>
    <row r="749" spans="2:12" ht="21.2" customHeight="1">
      <c r="B749" s="366" t="str">
        <f>IF(F749="", "NO PRIORITY", _xlfn.XLOOKUP(F749, Organizations!C:C, Organizations!B:B, "NO ORG NAME"))</f>
        <v>NO PRIORITY</v>
      </c>
      <c r="C749" s="291"/>
      <c r="D749" s="306" t="str">
        <f t="shared" si="11"/>
        <v/>
      </c>
      <c r="E749" s="171"/>
      <c r="F749" s="491"/>
      <c r="G749" s="156"/>
      <c r="H749" s="340"/>
      <c r="I749" s="329"/>
      <c r="J749" s="181"/>
      <c r="K749" s="177"/>
      <c r="L749" s="23"/>
    </row>
    <row r="750" spans="2:12" ht="21.2" customHeight="1">
      <c r="B750" s="366" t="str">
        <f>IF(F750="", "NO PRIORITY", _xlfn.XLOOKUP(F750, Organizations!C:C, Organizations!B:B, "NO ORG NAME"))</f>
        <v>NO PRIORITY</v>
      </c>
      <c r="C750" s="291"/>
      <c r="D750" s="306" t="str">
        <f t="shared" si="11"/>
        <v/>
      </c>
      <c r="E750" s="171"/>
      <c r="F750" s="491"/>
      <c r="G750" s="156"/>
      <c r="H750" s="340"/>
      <c r="I750" s="329"/>
      <c r="J750" s="181"/>
      <c r="K750" s="177"/>
      <c r="L750" s="23"/>
    </row>
    <row r="751" spans="2:12" ht="21.2" customHeight="1">
      <c r="B751" s="366" t="str">
        <f>IF(F751="", "NO PRIORITY", _xlfn.XLOOKUP(F751, Organizations!C:C, Organizations!B:B, "NO ORG NAME"))</f>
        <v>NO PRIORITY</v>
      </c>
      <c r="C751" s="291"/>
      <c r="D751" s="306" t="str">
        <f t="shared" si="11"/>
        <v/>
      </c>
      <c r="E751" s="171"/>
      <c r="F751" s="491"/>
      <c r="G751" s="156"/>
      <c r="H751" s="340"/>
      <c r="I751" s="329"/>
      <c r="J751" s="181"/>
      <c r="K751" s="177"/>
      <c r="L751" s="23"/>
    </row>
    <row r="752" spans="2:12" ht="21.2" customHeight="1">
      <c r="B752" s="366" t="str">
        <f>IF(F752="", "NO PRIORITY", _xlfn.XLOOKUP(F752, Organizations!C:C, Organizations!B:B, "NO ORG NAME"))</f>
        <v>NO PRIORITY</v>
      </c>
      <c r="C752" s="291"/>
      <c r="D752" s="306" t="str">
        <f t="shared" si="11"/>
        <v/>
      </c>
      <c r="E752" s="171"/>
      <c r="F752" s="491"/>
      <c r="G752" s="156"/>
      <c r="H752" s="340"/>
      <c r="I752" s="329"/>
      <c r="J752" s="181"/>
      <c r="K752" s="177"/>
      <c r="L752" s="23"/>
    </row>
    <row r="753" spans="2:12" ht="21.2" customHeight="1">
      <c r="B753" s="366" t="str">
        <f>IF(F753="", "NO PRIORITY", _xlfn.XLOOKUP(F753, Organizations!C:C, Organizations!B:B, "NO ORG NAME"))</f>
        <v>NO PRIORITY</v>
      </c>
      <c r="C753" s="291"/>
      <c r="D753" s="306" t="str">
        <f t="shared" si="11"/>
        <v/>
      </c>
      <c r="E753" s="171"/>
      <c r="F753" s="491"/>
      <c r="G753" s="156"/>
      <c r="H753" s="340"/>
      <c r="I753" s="329"/>
      <c r="J753" s="181"/>
      <c r="K753" s="177"/>
      <c r="L753" s="23"/>
    </row>
    <row r="754" spans="2:12" ht="21.2" customHeight="1">
      <c r="B754" s="366" t="str">
        <f>IF(F754="", "NO PRIORITY", _xlfn.XLOOKUP(F754, Organizations!C:C, Organizations!B:B, "NO ORG NAME"))</f>
        <v>NO PRIORITY</v>
      </c>
      <c r="C754" s="291"/>
      <c r="D754" s="306" t="str">
        <f t="shared" si="11"/>
        <v/>
      </c>
      <c r="E754" s="171"/>
      <c r="F754" s="491"/>
      <c r="G754" s="156"/>
      <c r="H754" s="340"/>
      <c r="I754" s="329"/>
      <c r="J754" s="181"/>
      <c r="K754" s="177"/>
      <c r="L754" s="23"/>
    </row>
    <row r="755" spans="2:12" ht="21.2" customHeight="1">
      <c r="B755" s="366" t="str">
        <f>IF(F755="", "NO PRIORITY", _xlfn.XLOOKUP(F755, Organizations!C:C, Organizations!B:B, "NO ORG NAME"))</f>
        <v>NO PRIORITY</v>
      </c>
      <c r="C755" s="291"/>
      <c r="D755" s="306" t="str">
        <f t="shared" si="11"/>
        <v/>
      </c>
      <c r="E755" s="171"/>
      <c r="F755" s="491"/>
      <c r="G755" s="156"/>
      <c r="H755" s="340"/>
      <c r="I755" s="329"/>
      <c r="J755" s="181"/>
      <c r="K755" s="177"/>
      <c r="L755" s="23"/>
    </row>
    <row r="756" spans="2:12" ht="21.2" customHeight="1">
      <c r="B756" s="366" t="str">
        <f>IF(F756="", "NO PRIORITY", _xlfn.XLOOKUP(F756, Organizations!C:C, Organizations!B:B, "NO ORG NAME"))</f>
        <v>NO PRIORITY</v>
      </c>
      <c r="C756" s="291"/>
      <c r="D756" s="306" t="str">
        <f t="shared" si="11"/>
        <v/>
      </c>
      <c r="E756" s="171"/>
      <c r="F756" s="491"/>
      <c r="G756" s="156"/>
      <c r="H756" s="340"/>
      <c r="I756" s="329"/>
      <c r="J756" s="181"/>
      <c r="K756" s="177"/>
      <c r="L756" s="23"/>
    </row>
    <row r="757" spans="2:12" ht="21.2" customHeight="1">
      <c r="B757" s="366" t="str">
        <f>IF(F757="", "NO PRIORITY", _xlfn.XLOOKUP(F757, Organizations!C:C, Organizations!B:B, "NO ORG NAME"))</f>
        <v>NO PRIORITY</v>
      </c>
      <c r="C757" s="291"/>
      <c r="D757" s="306" t="str">
        <f t="shared" si="11"/>
        <v/>
      </c>
      <c r="E757" s="171"/>
      <c r="F757" s="491"/>
      <c r="G757" s="156"/>
      <c r="H757" s="340"/>
      <c r="I757" s="329"/>
      <c r="J757" s="181"/>
      <c r="K757" s="177"/>
      <c r="L757" s="23"/>
    </row>
    <row r="758" spans="2:12" ht="21.2" customHeight="1">
      <c r="B758" s="366" t="str">
        <f>IF(F758="", "NO PRIORITY", _xlfn.XLOOKUP(F758, Organizations!C:C, Organizations!B:B, "NO ORG NAME"))</f>
        <v>NO PRIORITY</v>
      </c>
      <c r="C758" s="291"/>
      <c r="D758" s="306" t="str">
        <f t="shared" si="11"/>
        <v/>
      </c>
      <c r="E758" s="171"/>
      <c r="F758" s="491"/>
      <c r="G758" s="156"/>
      <c r="H758" s="340"/>
      <c r="I758" s="329"/>
      <c r="J758" s="181"/>
      <c r="K758" s="177"/>
      <c r="L758" s="23"/>
    </row>
    <row r="759" spans="2:12" ht="21.2" customHeight="1">
      <c r="B759" s="366" t="str">
        <f>IF(F759="", "NO PRIORITY", _xlfn.XLOOKUP(F759, Organizations!C:C, Organizations!B:B, "NO ORG NAME"))</f>
        <v>NO PRIORITY</v>
      </c>
      <c r="C759" s="291"/>
      <c r="D759" s="306" t="str">
        <f t="shared" si="11"/>
        <v/>
      </c>
      <c r="E759" s="171"/>
      <c r="F759" s="491"/>
      <c r="G759" s="156"/>
      <c r="H759" s="340"/>
      <c r="I759" s="329"/>
      <c r="J759" s="181"/>
      <c r="K759" s="177"/>
      <c r="L759" s="23"/>
    </row>
    <row r="760" spans="2:12" ht="21.2" customHeight="1">
      <c r="B760" s="366" t="str">
        <f>IF(F760="", "NO PRIORITY", _xlfn.XLOOKUP(F760, Organizations!C:C, Organizations!B:B, "NO ORG NAME"))</f>
        <v>NO PRIORITY</v>
      </c>
      <c r="C760" s="291"/>
      <c r="D760" s="306" t="str">
        <f t="shared" si="11"/>
        <v/>
      </c>
      <c r="E760" s="171"/>
      <c r="F760" s="491"/>
      <c r="G760" s="156"/>
      <c r="H760" s="340"/>
      <c r="I760" s="329"/>
      <c r="J760" s="181"/>
      <c r="K760" s="177"/>
      <c r="L760" s="23"/>
    </row>
    <row r="761" spans="2:12" ht="21.2" customHeight="1">
      <c r="B761" s="366" t="str">
        <f>IF(F761="", "NO PRIORITY", _xlfn.XLOOKUP(F761, Organizations!C:C, Organizations!B:B, "NO ORG NAME"))</f>
        <v>NO PRIORITY</v>
      </c>
      <c r="C761" s="291"/>
      <c r="D761" s="306" t="str">
        <f t="shared" si="11"/>
        <v/>
      </c>
      <c r="E761" s="171"/>
      <c r="F761" s="491"/>
      <c r="G761" s="156"/>
      <c r="H761" s="340"/>
      <c r="I761" s="329"/>
      <c r="J761" s="181"/>
      <c r="K761" s="177"/>
      <c r="L761" s="23"/>
    </row>
    <row r="762" spans="2:12" ht="21.2" customHeight="1">
      <c r="B762" s="366" t="str">
        <f>IF(F762="", "NO PRIORITY", _xlfn.XLOOKUP(F762, Organizations!C:C, Organizations!B:B, "NO ORG NAME"))</f>
        <v>NO PRIORITY</v>
      </c>
      <c r="C762" s="291"/>
      <c r="D762" s="306" t="str">
        <f t="shared" si="11"/>
        <v/>
      </c>
      <c r="E762" s="171"/>
      <c r="F762" s="491"/>
      <c r="G762" s="156"/>
      <c r="H762" s="340"/>
      <c r="I762" s="329"/>
      <c r="J762" s="181"/>
      <c r="K762" s="177"/>
      <c r="L762" s="23"/>
    </row>
    <row r="763" spans="2:12" ht="21.2" customHeight="1">
      <c r="B763" s="366" t="str">
        <f>IF(F763="", "NO PRIORITY", _xlfn.XLOOKUP(F763, Organizations!C:C, Organizations!B:B, "NO ORG NAME"))</f>
        <v>NO PRIORITY</v>
      </c>
      <c r="C763" s="291"/>
      <c r="D763" s="306" t="str">
        <f t="shared" si="11"/>
        <v/>
      </c>
      <c r="E763" s="171"/>
      <c r="F763" s="491"/>
      <c r="G763" s="156"/>
      <c r="H763" s="340"/>
      <c r="I763" s="329"/>
      <c r="J763" s="181"/>
      <c r="K763" s="177"/>
      <c r="L763" s="23"/>
    </row>
    <row r="764" spans="2:12" ht="21.2" customHeight="1">
      <c r="B764" s="366" t="str">
        <f>IF(F764="", "NO PRIORITY", _xlfn.XLOOKUP(F764, Organizations!C:C, Organizations!B:B, "NO ORG NAME"))</f>
        <v>NO PRIORITY</v>
      </c>
      <c r="C764" s="291"/>
      <c r="D764" s="306" t="str">
        <f t="shared" si="11"/>
        <v/>
      </c>
      <c r="E764" s="171"/>
      <c r="F764" s="491"/>
      <c r="G764" s="156"/>
      <c r="H764" s="340"/>
      <c r="I764" s="329"/>
      <c r="J764" s="181"/>
      <c r="K764" s="177"/>
      <c r="L764" s="23"/>
    </row>
    <row r="765" spans="2:12" ht="21.2" customHeight="1">
      <c r="B765" s="366" t="str">
        <f>IF(F765="", "NO PRIORITY", _xlfn.XLOOKUP(F765, Organizations!C:C, Organizations!B:B, "NO ORG NAME"))</f>
        <v>NO PRIORITY</v>
      </c>
      <c r="C765" s="291"/>
      <c r="D765" s="306" t="str">
        <f t="shared" si="11"/>
        <v/>
      </c>
      <c r="E765" s="171"/>
      <c r="F765" s="491"/>
      <c r="G765" s="156"/>
      <c r="H765" s="340"/>
      <c r="I765" s="329"/>
      <c r="J765" s="181"/>
      <c r="K765" s="177"/>
      <c r="L765" s="23"/>
    </row>
    <row r="766" spans="2:12" ht="21.2" customHeight="1">
      <c r="B766" s="366" t="str">
        <f>IF(F766="", "NO PRIORITY", _xlfn.XLOOKUP(F766, Organizations!C:C, Organizations!B:B, "NO ORG NAME"))</f>
        <v>NO PRIORITY</v>
      </c>
      <c r="C766" s="291"/>
      <c r="D766" s="306" t="str">
        <f t="shared" ref="D766:D829" si="12">IF(ISBLANK(C766),"",C766-WEEKDAY(C766)+2)</f>
        <v/>
      </c>
      <c r="E766" s="171"/>
      <c r="F766" s="491"/>
      <c r="G766" s="156"/>
      <c r="H766" s="340"/>
      <c r="I766" s="329"/>
      <c r="J766" s="181"/>
      <c r="K766" s="177"/>
      <c r="L766" s="23"/>
    </row>
    <row r="767" spans="2:12" ht="21.2" customHeight="1">
      <c r="B767" s="366" t="str">
        <f>IF(F767="", "NO PRIORITY", _xlfn.XLOOKUP(F767, Organizations!C:C, Organizations!B:B, "NO ORG NAME"))</f>
        <v>NO PRIORITY</v>
      </c>
      <c r="C767" s="291"/>
      <c r="D767" s="306" t="str">
        <f t="shared" si="12"/>
        <v/>
      </c>
      <c r="E767" s="171"/>
      <c r="F767" s="491"/>
      <c r="G767" s="156"/>
      <c r="H767" s="340"/>
      <c r="I767" s="329"/>
      <c r="J767" s="181"/>
      <c r="K767" s="177"/>
      <c r="L767" s="23"/>
    </row>
    <row r="768" spans="2:12" ht="21.2" customHeight="1">
      <c r="B768" s="366" t="str">
        <f>IF(F768="", "NO PRIORITY", _xlfn.XLOOKUP(F768, Organizations!C:C, Organizations!B:B, "NO ORG NAME"))</f>
        <v>NO PRIORITY</v>
      </c>
      <c r="C768" s="291"/>
      <c r="D768" s="306" t="str">
        <f t="shared" si="12"/>
        <v/>
      </c>
      <c r="E768" s="171"/>
      <c r="F768" s="491"/>
      <c r="G768" s="156"/>
      <c r="H768" s="340"/>
      <c r="I768" s="329"/>
      <c r="J768" s="181"/>
      <c r="K768" s="177"/>
      <c r="L768" s="23"/>
    </row>
    <row r="769" spans="2:12" ht="21.2" customHeight="1">
      <c r="B769" s="366" t="str">
        <f>IF(F769="", "NO PRIORITY", _xlfn.XLOOKUP(F769, Organizations!C:C, Organizations!B:B, "NO ORG NAME"))</f>
        <v>NO PRIORITY</v>
      </c>
      <c r="C769" s="291"/>
      <c r="D769" s="306" t="str">
        <f t="shared" si="12"/>
        <v/>
      </c>
      <c r="E769" s="171"/>
      <c r="F769" s="491"/>
      <c r="G769" s="156"/>
      <c r="H769" s="340"/>
      <c r="I769" s="329"/>
      <c r="J769" s="181"/>
      <c r="K769" s="177"/>
      <c r="L769" s="23"/>
    </row>
    <row r="770" spans="2:12" ht="21.2" customHeight="1">
      <c r="B770" s="366" t="str">
        <f>IF(F770="", "NO PRIORITY", _xlfn.XLOOKUP(F770, Organizations!C:C, Organizations!B:B, "NO ORG NAME"))</f>
        <v>NO PRIORITY</v>
      </c>
      <c r="C770" s="291"/>
      <c r="D770" s="306" t="str">
        <f t="shared" si="12"/>
        <v/>
      </c>
      <c r="E770" s="171"/>
      <c r="F770" s="491"/>
      <c r="G770" s="156"/>
      <c r="H770" s="340"/>
      <c r="I770" s="329"/>
      <c r="J770" s="181"/>
      <c r="K770" s="177"/>
      <c r="L770" s="23"/>
    </row>
    <row r="771" spans="2:12" ht="21.2" customHeight="1">
      <c r="B771" s="366" t="str">
        <f>IF(F771="", "NO PRIORITY", _xlfn.XLOOKUP(F771, Organizations!C:C, Organizations!B:B, "NO ORG NAME"))</f>
        <v>NO PRIORITY</v>
      </c>
      <c r="C771" s="291"/>
      <c r="D771" s="306" t="str">
        <f t="shared" si="12"/>
        <v/>
      </c>
      <c r="E771" s="171"/>
      <c r="F771" s="491"/>
      <c r="G771" s="156"/>
      <c r="H771" s="340"/>
      <c r="I771" s="329"/>
      <c r="J771" s="181"/>
      <c r="K771" s="177"/>
      <c r="L771" s="23"/>
    </row>
    <row r="772" spans="2:12" ht="21.2" customHeight="1">
      <c r="B772" s="366" t="str">
        <f>IF(F772="", "NO PRIORITY", _xlfn.XLOOKUP(F772, Organizations!C:C, Organizations!B:B, "NO ORG NAME"))</f>
        <v>NO PRIORITY</v>
      </c>
      <c r="C772" s="291"/>
      <c r="D772" s="306" t="str">
        <f t="shared" si="12"/>
        <v/>
      </c>
      <c r="E772" s="171"/>
      <c r="F772" s="491"/>
      <c r="G772" s="156"/>
      <c r="H772" s="340"/>
      <c r="I772" s="329"/>
      <c r="J772" s="181"/>
      <c r="K772" s="177"/>
      <c r="L772" s="23"/>
    </row>
    <row r="773" spans="2:12" ht="21.2" customHeight="1">
      <c r="B773" s="366" t="str">
        <f>IF(F773="", "NO PRIORITY", _xlfn.XLOOKUP(F773, Organizations!C:C, Organizations!B:B, "NO ORG NAME"))</f>
        <v>NO PRIORITY</v>
      </c>
      <c r="C773" s="291"/>
      <c r="D773" s="306" t="str">
        <f t="shared" si="12"/>
        <v/>
      </c>
      <c r="E773" s="171"/>
      <c r="F773" s="491"/>
      <c r="G773" s="156"/>
      <c r="H773" s="340"/>
      <c r="I773" s="329"/>
      <c r="J773" s="181"/>
      <c r="K773" s="177"/>
      <c r="L773" s="23"/>
    </row>
    <row r="774" spans="2:12" ht="21.2" customHeight="1">
      <c r="B774" s="366" t="str">
        <f>IF(F774="", "NO PRIORITY", _xlfn.XLOOKUP(F774, Organizations!C:C, Organizations!B:B, "NO ORG NAME"))</f>
        <v>NO PRIORITY</v>
      </c>
      <c r="C774" s="291"/>
      <c r="D774" s="306" t="str">
        <f t="shared" si="12"/>
        <v/>
      </c>
      <c r="E774" s="171"/>
      <c r="F774" s="491"/>
      <c r="G774" s="156"/>
      <c r="H774" s="340"/>
      <c r="I774" s="329"/>
      <c r="J774" s="181"/>
      <c r="K774" s="177"/>
      <c r="L774" s="23"/>
    </row>
    <row r="775" spans="2:12" ht="21.2" customHeight="1">
      <c r="B775" s="366" t="str">
        <f>IF(F775="", "NO PRIORITY", _xlfn.XLOOKUP(F775, Organizations!C:C, Organizations!B:B, "NO ORG NAME"))</f>
        <v>NO PRIORITY</v>
      </c>
      <c r="C775" s="291"/>
      <c r="D775" s="306" t="str">
        <f t="shared" si="12"/>
        <v/>
      </c>
      <c r="E775" s="171"/>
      <c r="F775" s="491"/>
      <c r="G775" s="156"/>
      <c r="H775" s="340"/>
      <c r="I775" s="329"/>
      <c r="J775" s="181"/>
      <c r="K775" s="177"/>
      <c r="L775" s="23"/>
    </row>
    <row r="776" spans="2:12" ht="21.2" customHeight="1">
      <c r="B776" s="366" t="str">
        <f>IF(F776="", "NO PRIORITY", _xlfn.XLOOKUP(F776, Organizations!C:C, Organizations!B:B, "NO ORG NAME"))</f>
        <v>NO PRIORITY</v>
      </c>
      <c r="C776" s="291"/>
      <c r="D776" s="306" t="str">
        <f t="shared" si="12"/>
        <v/>
      </c>
      <c r="E776" s="171"/>
      <c r="F776" s="491"/>
      <c r="G776" s="156"/>
      <c r="H776" s="340"/>
      <c r="I776" s="329"/>
      <c r="J776" s="181"/>
      <c r="K776" s="177"/>
      <c r="L776" s="23"/>
    </row>
    <row r="777" spans="2:12" ht="21.2" customHeight="1">
      <c r="B777" s="366" t="str">
        <f>IF(F777="", "NO PRIORITY", _xlfn.XLOOKUP(F777, Organizations!C:C, Organizations!B:B, "NO ORG NAME"))</f>
        <v>NO PRIORITY</v>
      </c>
      <c r="C777" s="291"/>
      <c r="D777" s="306" t="str">
        <f t="shared" si="12"/>
        <v/>
      </c>
      <c r="E777" s="171"/>
      <c r="F777" s="491"/>
      <c r="G777" s="156"/>
      <c r="H777" s="340"/>
      <c r="I777" s="329"/>
      <c r="J777" s="181"/>
      <c r="K777" s="177"/>
      <c r="L777" s="23"/>
    </row>
    <row r="778" spans="2:12" ht="21.2" customHeight="1">
      <c r="B778" s="366" t="str">
        <f>IF(F778="", "NO PRIORITY", _xlfn.XLOOKUP(F778, Organizations!C:C, Organizations!B:B, "NO ORG NAME"))</f>
        <v>NO PRIORITY</v>
      </c>
      <c r="C778" s="291"/>
      <c r="D778" s="306" t="str">
        <f t="shared" si="12"/>
        <v/>
      </c>
      <c r="E778" s="171"/>
      <c r="F778" s="491"/>
      <c r="G778" s="156"/>
      <c r="H778" s="340"/>
      <c r="I778" s="329"/>
      <c r="J778" s="181"/>
      <c r="K778" s="177"/>
      <c r="L778" s="23"/>
    </row>
    <row r="779" spans="2:12" ht="21.2" customHeight="1">
      <c r="B779" s="366" t="str">
        <f>IF(F779="", "NO PRIORITY", _xlfn.XLOOKUP(F779, Organizations!C:C, Organizations!B:B, "NO ORG NAME"))</f>
        <v>NO PRIORITY</v>
      </c>
      <c r="C779" s="291"/>
      <c r="D779" s="306" t="str">
        <f t="shared" si="12"/>
        <v/>
      </c>
      <c r="E779" s="171"/>
      <c r="F779" s="491"/>
      <c r="G779" s="156"/>
      <c r="H779" s="340"/>
      <c r="I779" s="329"/>
      <c r="J779" s="181"/>
      <c r="K779" s="177"/>
      <c r="L779" s="23"/>
    </row>
    <row r="780" spans="2:12" ht="21.2" customHeight="1">
      <c r="B780" s="366" t="str">
        <f>IF(F780="", "NO PRIORITY", _xlfn.XLOOKUP(F780, Organizations!C:C, Organizations!B:B, "NO ORG NAME"))</f>
        <v>NO PRIORITY</v>
      </c>
      <c r="C780" s="291"/>
      <c r="D780" s="306" t="str">
        <f t="shared" si="12"/>
        <v/>
      </c>
      <c r="E780" s="171"/>
      <c r="F780" s="491"/>
      <c r="G780" s="156"/>
      <c r="H780" s="340"/>
      <c r="I780" s="329"/>
      <c r="J780" s="181"/>
      <c r="K780" s="177"/>
      <c r="L780" s="23"/>
    </row>
    <row r="781" spans="2:12" ht="21.2" customHeight="1">
      <c r="B781" s="366" t="str">
        <f>IF(F781="", "NO PRIORITY", _xlfn.XLOOKUP(F781, Organizations!C:C, Organizations!B:B, "NO ORG NAME"))</f>
        <v>NO PRIORITY</v>
      </c>
      <c r="C781" s="291"/>
      <c r="D781" s="306" t="str">
        <f t="shared" si="12"/>
        <v/>
      </c>
      <c r="E781" s="171"/>
      <c r="F781" s="491"/>
      <c r="G781" s="156"/>
      <c r="H781" s="340"/>
      <c r="I781" s="329"/>
      <c r="J781" s="181"/>
      <c r="K781" s="177"/>
      <c r="L781" s="23"/>
    </row>
    <row r="782" spans="2:12" ht="21.2" customHeight="1">
      <c r="B782" s="366" t="str">
        <f>IF(F782="", "NO PRIORITY", _xlfn.XLOOKUP(F782, Organizations!C:C, Organizations!B:B, "NO ORG NAME"))</f>
        <v>NO PRIORITY</v>
      </c>
      <c r="C782" s="291"/>
      <c r="D782" s="306" t="str">
        <f t="shared" si="12"/>
        <v/>
      </c>
      <c r="E782" s="171"/>
      <c r="F782" s="491"/>
      <c r="G782" s="156"/>
      <c r="H782" s="340"/>
      <c r="I782" s="329"/>
      <c r="J782" s="181"/>
      <c r="K782" s="177"/>
      <c r="L782" s="23"/>
    </row>
    <row r="783" spans="2:12" ht="21.2" customHeight="1">
      <c r="B783" s="366" t="str">
        <f>IF(F783="", "NO PRIORITY", _xlfn.XLOOKUP(F783, Organizations!C:C, Organizations!B:B, "NO ORG NAME"))</f>
        <v>NO PRIORITY</v>
      </c>
      <c r="C783" s="291"/>
      <c r="D783" s="306" t="str">
        <f t="shared" si="12"/>
        <v/>
      </c>
      <c r="E783" s="171"/>
      <c r="F783" s="491"/>
      <c r="G783" s="156"/>
      <c r="H783" s="340"/>
      <c r="I783" s="329"/>
      <c r="J783" s="181"/>
      <c r="K783" s="177"/>
      <c r="L783" s="23"/>
    </row>
    <row r="784" spans="2:12" ht="21.2" customHeight="1">
      <c r="B784" s="366" t="str">
        <f>IF(F784="", "NO PRIORITY", _xlfn.XLOOKUP(F784, Organizations!C:C, Organizations!B:B, "NO ORG NAME"))</f>
        <v>NO PRIORITY</v>
      </c>
      <c r="C784" s="291"/>
      <c r="D784" s="306" t="str">
        <f t="shared" si="12"/>
        <v/>
      </c>
      <c r="E784" s="171"/>
      <c r="F784" s="491"/>
      <c r="G784" s="156"/>
      <c r="H784" s="340"/>
      <c r="I784" s="329"/>
      <c r="J784" s="181"/>
      <c r="K784" s="177"/>
      <c r="L784" s="23"/>
    </row>
    <row r="785" spans="2:12" ht="21.2" customHeight="1">
      <c r="B785" s="366" t="str">
        <f>IF(F785="", "NO PRIORITY", _xlfn.XLOOKUP(F785, Organizations!C:C, Organizations!B:B, "NO ORG NAME"))</f>
        <v>NO PRIORITY</v>
      </c>
      <c r="C785" s="291"/>
      <c r="D785" s="306" t="str">
        <f t="shared" si="12"/>
        <v/>
      </c>
      <c r="E785" s="171"/>
      <c r="F785" s="491"/>
      <c r="G785" s="156"/>
      <c r="H785" s="340"/>
      <c r="I785" s="329"/>
      <c r="J785" s="181"/>
      <c r="K785" s="177"/>
      <c r="L785" s="23"/>
    </row>
    <row r="786" spans="2:12" ht="21.2" customHeight="1">
      <c r="B786" s="366" t="str">
        <f>IF(F786="", "NO PRIORITY", _xlfn.XLOOKUP(F786, Organizations!C:C, Organizations!B:B, "NO ORG NAME"))</f>
        <v>NO PRIORITY</v>
      </c>
      <c r="C786" s="291"/>
      <c r="D786" s="306" t="str">
        <f t="shared" si="12"/>
        <v/>
      </c>
      <c r="E786" s="171"/>
      <c r="F786" s="491"/>
      <c r="G786" s="156"/>
      <c r="H786" s="340"/>
      <c r="I786" s="329"/>
      <c r="J786" s="181"/>
      <c r="K786" s="177"/>
      <c r="L786" s="23"/>
    </row>
    <row r="787" spans="2:12" ht="21.2" customHeight="1">
      <c r="B787" s="366" t="str">
        <f>IF(F787="", "NO PRIORITY", _xlfn.XLOOKUP(F787, Organizations!C:C, Organizations!B:B, "NO ORG NAME"))</f>
        <v>NO PRIORITY</v>
      </c>
      <c r="C787" s="291"/>
      <c r="D787" s="306" t="str">
        <f t="shared" si="12"/>
        <v/>
      </c>
      <c r="E787" s="171"/>
      <c r="F787" s="491"/>
      <c r="G787" s="156"/>
      <c r="H787" s="340"/>
      <c r="I787" s="329"/>
      <c r="J787" s="181"/>
      <c r="K787" s="177"/>
      <c r="L787" s="23"/>
    </row>
    <row r="788" spans="2:12" ht="21.2" customHeight="1">
      <c r="B788" s="366" t="str">
        <f>IF(F788="", "NO PRIORITY", _xlfn.XLOOKUP(F788, Organizations!C:C, Organizations!B:B, "NO ORG NAME"))</f>
        <v>NO PRIORITY</v>
      </c>
      <c r="C788" s="291"/>
      <c r="D788" s="306" t="str">
        <f t="shared" si="12"/>
        <v/>
      </c>
      <c r="E788" s="171"/>
      <c r="F788" s="491"/>
      <c r="G788" s="156"/>
      <c r="H788" s="340"/>
      <c r="I788" s="329"/>
      <c r="J788" s="181"/>
      <c r="K788" s="177"/>
      <c r="L788" s="23"/>
    </row>
    <row r="789" spans="2:12" ht="21.2" customHeight="1">
      <c r="B789" s="366" t="str">
        <f>IF(F789="", "NO PRIORITY", _xlfn.XLOOKUP(F789, Organizations!C:C, Organizations!B:B, "NO ORG NAME"))</f>
        <v>NO PRIORITY</v>
      </c>
      <c r="C789" s="291"/>
      <c r="D789" s="306" t="str">
        <f t="shared" si="12"/>
        <v/>
      </c>
      <c r="E789" s="171"/>
      <c r="F789" s="491"/>
      <c r="G789" s="156"/>
      <c r="H789" s="340"/>
      <c r="I789" s="329"/>
      <c r="J789" s="181"/>
      <c r="K789" s="177"/>
      <c r="L789" s="23"/>
    </row>
    <row r="790" spans="2:12" ht="21.2" customHeight="1">
      <c r="B790" s="366" t="str">
        <f>IF(F790="", "NO PRIORITY", _xlfn.XLOOKUP(F790, Organizations!C:C, Organizations!B:B, "NO ORG NAME"))</f>
        <v>NO PRIORITY</v>
      </c>
      <c r="C790" s="291"/>
      <c r="D790" s="306" t="str">
        <f t="shared" si="12"/>
        <v/>
      </c>
      <c r="E790" s="171"/>
      <c r="F790" s="491"/>
      <c r="G790" s="156"/>
      <c r="H790" s="340"/>
      <c r="I790" s="329"/>
      <c r="J790" s="181"/>
      <c r="K790" s="177"/>
      <c r="L790" s="23"/>
    </row>
    <row r="791" spans="2:12" ht="21.2" customHeight="1">
      <c r="B791" s="366" t="str">
        <f>IF(F791="", "NO PRIORITY", _xlfn.XLOOKUP(F791, Organizations!C:C, Organizations!B:B, "NO ORG NAME"))</f>
        <v>NO PRIORITY</v>
      </c>
      <c r="C791" s="291"/>
      <c r="D791" s="306" t="str">
        <f t="shared" si="12"/>
        <v/>
      </c>
      <c r="E791" s="171"/>
      <c r="F791" s="491"/>
      <c r="G791" s="156"/>
      <c r="H791" s="340"/>
      <c r="I791" s="329"/>
      <c r="J791" s="181"/>
      <c r="K791" s="177"/>
      <c r="L791" s="23"/>
    </row>
    <row r="792" spans="2:12" ht="21.2" customHeight="1">
      <c r="B792" s="366" t="str">
        <f>IF(F792="", "NO PRIORITY", _xlfn.XLOOKUP(F792, Organizations!C:C, Organizations!B:B, "NO ORG NAME"))</f>
        <v>NO PRIORITY</v>
      </c>
      <c r="C792" s="291"/>
      <c r="D792" s="306" t="str">
        <f t="shared" si="12"/>
        <v/>
      </c>
      <c r="E792" s="171"/>
      <c r="F792" s="491"/>
      <c r="G792" s="156"/>
      <c r="H792" s="340"/>
      <c r="I792" s="329"/>
      <c r="J792" s="181"/>
      <c r="K792" s="177"/>
      <c r="L792" s="23"/>
    </row>
    <row r="793" spans="2:12" ht="21.2" customHeight="1">
      <c r="B793" s="366" t="str">
        <f>IF(F793="", "NO PRIORITY", _xlfn.XLOOKUP(F793, Organizations!C:C, Organizations!B:B, "NO ORG NAME"))</f>
        <v>NO PRIORITY</v>
      </c>
      <c r="C793" s="291"/>
      <c r="D793" s="306" t="str">
        <f t="shared" si="12"/>
        <v/>
      </c>
      <c r="E793" s="171"/>
      <c r="F793" s="491"/>
      <c r="G793" s="156"/>
      <c r="H793" s="340"/>
      <c r="I793" s="329"/>
      <c r="J793" s="181"/>
      <c r="K793" s="177"/>
      <c r="L793" s="23"/>
    </row>
    <row r="794" spans="2:12" ht="21.2" customHeight="1">
      <c r="B794" s="366" t="str">
        <f>IF(F794="", "NO PRIORITY", _xlfn.XLOOKUP(F794, Organizations!C:C, Organizations!B:B, "NO ORG NAME"))</f>
        <v>NO PRIORITY</v>
      </c>
      <c r="C794" s="291"/>
      <c r="D794" s="306" t="str">
        <f t="shared" si="12"/>
        <v/>
      </c>
      <c r="E794" s="171"/>
      <c r="F794" s="491"/>
      <c r="G794" s="156"/>
      <c r="H794" s="340"/>
      <c r="I794" s="329"/>
      <c r="J794" s="181"/>
      <c r="K794" s="177"/>
      <c r="L794" s="23"/>
    </row>
    <row r="795" spans="2:12" ht="21.2" customHeight="1">
      <c r="B795" s="366" t="str">
        <f>IF(F795="", "NO PRIORITY", _xlfn.XLOOKUP(F795, Organizations!C:C, Organizations!B:B, "NO ORG NAME"))</f>
        <v>NO PRIORITY</v>
      </c>
      <c r="C795" s="291"/>
      <c r="D795" s="306" t="str">
        <f t="shared" si="12"/>
        <v/>
      </c>
      <c r="E795" s="171"/>
      <c r="F795" s="491"/>
      <c r="G795" s="156"/>
      <c r="H795" s="340"/>
      <c r="I795" s="329"/>
      <c r="J795" s="181"/>
      <c r="K795" s="177"/>
      <c r="L795" s="23"/>
    </row>
    <row r="796" spans="2:12" ht="21.2" customHeight="1">
      <c r="B796" s="366" t="str">
        <f>IF(F796="", "NO PRIORITY", _xlfn.XLOOKUP(F796, Organizations!C:C, Organizations!B:B, "NO ORG NAME"))</f>
        <v>NO PRIORITY</v>
      </c>
      <c r="C796" s="291"/>
      <c r="D796" s="306" t="str">
        <f t="shared" si="12"/>
        <v/>
      </c>
      <c r="E796" s="171"/>
      <c r="F796" s="491"/>
      <c r="G796" s="156"/>
      <c r="H796" s="340"/>
      <c r="I796" s="329"/>
      <c r="J796" s="181"/>
      <c r="K796" s="177"/>
      <c r="L796" s="23"/>
    </row>
    <row r="797" spans="2:12" ht="21.2" customHeight="1">
      <c r="B797" s="366" t="str">
        <f>IF(F797="", "NO PRIORITY", _xlfn.XLOOKUP(F797, Organizations!C:C, Organizations!B:B, "NO ORG NAME"))</f>
        <v>NO PRIORITY</v>
      </c>
      <c r="C797" s="291"/>
      <c r="D797" s="306" t="str">
        <f t="shared" si="12"/>
        <v/>
      </c>
      <c r="E797" s="171"/>
      <c r="F797" s="491"/>
      <c r="G797" s="156"/>
      <c r="H797" s="340"/>
      <c r="I797" s="329"/>
      <c r="J797" s="181"/>
      <c r="K797" s="177"/>
      <c r="L797" s="23"/>
    </row>
    <row r="798" spans="2:12" ht="21.2" customHeight="1">
      <c r="B798" s="366" t="str">
        <f>IF(F798="", "NO PRIORITY", _xlfn.XLOOKUP(F798, Organizations!C:C, Organizations!B:B, "NO ORG NAME"))</f>
        <v>NO PRIORITY</v>
      </c>
      <c r="C798" s="291"/>
      <c r="D798" s="306" t="str">
        <f t="shared" si="12"/>
        <v/>
      </c>
      <c r="E798" s="171"/>
      <c r="F798" s="491"/>
      <c r="G798" s="156"/>
      <c r="H798" s="340"/>
      <c r="I798" s="329"/>
      <c r="J798" s="181"/>
      <c r="K798" s="177"/>
      <c r="L798" s="23"/>
    </row>
    <row r="799" spans="2:12" ht="21.2" customHeight="1">
      <c r="B799" s="366" t="str">
        <f>IF(F799="", "NO PRIORITY", _xlfn.XLOOKUP(F799, Organizations!C:C, Organizations!B:B, "NO ORG NAME"))</f>
        <v>NO PRIORITY</v>
      </c>
      <c r="C799" s="291"/>
      <c r="D799" s="306" t="str">
        <f t="shared" si="12"/>
        <v/>
      </c>
      <c r="E799" s="171"/>
      <c r="F799" s="491"/>
      <c r="G799" s="156"/>
      <c r="H799" s="340"/>
      <c r="I799" s="329"/>
      <c r="J799" s="181"/>
      <c r="K799" s="177"/>
      <c r="L799" s="23"/>
    </row>
    <row r="800" spans="2:12" ht="21.2" customHeight="1">
      <c r="B800" s="366" t="str">
        <f>IF(F800="", "NO PRIORITY", _xlfn.XLOOKUP(F800, Organizations!C:C, Organizations!B:B, "NO ORG NAME"))</f>
        <v>NO PRIORITY</v>
      </c>
      <c r="C800" s="291"/>
      <c r="D800" s="306" t="str">
        <f t="shared" si="12"/>
        <v/>
      </c>
      <c r="E800" s="171"/>
      <c r="F800" s="491"/>
      <c r="G800" s="156"/>
      <c r="H800" s="340"/>
      <c r="I800" s="329"/>
      <c r="J800" s="181"/>
      <c r="K800" s="177"/>
      <c r="L800" s="23"/>
    </row>
    <row r="801" spans="2:12" ht="21.2" customHeight="1">
      <c r="B801" s="366" t="str">
        <f>IF(F801="", "NO PRIORITY", _xlfn.XLOOKUP(F801, Organizations!C:C, Organizations!B:B, "NO ORG NAME"))</f>
        <v>NO PRIORITY</v>
      </c>
      <c r="C801" s="291"/>
      <c r="D801" s="306" t="str">
        <f t="shared" si="12"/>
        <v/>
      </c>
      <c r="E801" s="171"/>
      <c r="F801" s="491"/>
      <c r="G801" s="156"/>
      <c r="H801" s="340"/>
      <c r="I801" s="329"/>
      <c r="J801" s="181"/>
      <c r="K801" s="177"/>
      <c r="L801" s="23"/>
    </row>
    <row r="802" spans="2:12" ht="21.2" customHeight="1">
      <c r="B802" s="366" t="str">
        <f>IF(F802="", "NO PRIORITY", _xlfn.XLOOKUP(F802, Organizations!C:C, Organizations!B:B, "NO ORG NAME"))</f>
        <v>NO PRIORITY</v>
      </c>
      <c r="C802" s="291"/>
      <c r="D802" s="306" t="str">
        <f t="shared" si="12"/>
        <v/>
      </c>
      <c r="E802" s="171"/>
      <c r="F802" s="491"/>
      <c r="G802" s="156"/>
      <c r="H802" s="340"/>
      <c r="I802" s="329"/>
      <c r="J802" s="181"/>
      <c r="K802" s="177"/>
      <c r="L802" s="23"/>
    </row>
    <row r="803" spans="2:12" ht="21.2" customHeight="1">
      <c r="B803" s="366" t="str">
        <f>IF(F803="", "NO PRIORITY", _xlfn.XLOOKUP(F803, Organizations!C:C, Organizations!B:B, "NO ORG NAME"))</f>
        <v>NO PRIORITY</v>
      </c>
      <c r="C803" s="291"/>
      <c r="D803" s="306" t="str">
        <f t="shared" si="12"/>
        <v/>
      </c>
      <c r="E803" s="171"/>
      <c r="F803" s="491"/>
      <c r="G803" s="156"/>
      <c r="H803" s="340"/>
      <c r="I803" s="329"/>
      <c r="J803" s="181"/>
      <c r="K803" s="177"/>
      <c r="L803" s="23"/>
    </row>
    <row r="804" spans="2:12" ht="21.2" customHeight="1">
      <c r="B804" s="366" t="str">
        <f>IF(F804="", "NO PRIORITY", _xlfn.XLOOKUP(F804, Organizations!C:C, Organizations!B:B, "NO ORG NAME"))</f>
        <v>NO PRIORITY</v>
      </c>
      <c r="C804" s="291"/>
      <c r="D804" s="306" t="str">
        <f t="shared" si="12"/>
        <v/>
      </c>
      <c r="E804" s="171"/>
      <c r="F804" s="491"/>
      <c r="G804" s="156"/>
      <c r="H804" s="340"/>
      <c r="I804" s="329"/>
      <c r="J804" s="181"/>
      <c r="K804" s="177"/>
      <c r="L804" s="23"/>
    </row>
    <row r="805" spans="2:12" ht="21.2" customHeight="1">
      <c r="B805" s="366" t="str">
        <f>IF(F805="", "NO PRIORITY", _xlfn.XLOOKUP(F805, Organizations!C:C, Organizations!B:B, "NO ORG NAME"))</f>
        <v>NO PRIORITY</v>
      </c>
      <c r="C805" s="291"/>
      <c r="D805" s="306" t="str">
        <f t="shared" si="12"/>
        <v/>
      </c>
      <c r="E805" s="171"/>
      <c r="F805" s="491"/>
      <c r="G805" s="156"/>
      <c r="H805" s="340"/>
      <c r="I805" s="329"/>
      <c r="J805" s="181"/>
      <c r="K805" s="177"/>
      <c r="L805" s="23"/>
    </row>
    <row r="806" spans="2:12" ht="21.2" customHeight="1">
      <c r="B806" s="366" t="str">
        <f>IF(F806="", "NO PRIORITY", _xlfn.XLOOKUP(F806, Organizations!C:C, Organizations!B:B, "NO ORG NAME"))</f>
        <v>NO PRIORITY</v>
      </c>
      <c r="C806" s="291"/>
      <c r="D806" s="306" t="str">
        <f t="shared" si="12"/>
        <v/>
      </c>
      <c r="E806" s="171"/>
      <c r="F806" s="491"/>
      <c r="G806" s="156"/>
      <c r="H806" s="340"/>
      <c r="I806" s="329"/>
      <c r="J806" s="181"/>
      <c r="K806" s="177"/>
      <c r="L806" s="23"/>
    </row>
    <row r="807" spans="2:12" ht="21.2" customHeight="1">
      <c r="B807" s="366" t="str">
        <f>IF(F807="", "NO PRIORITY", _xlfn.XLOOKUP(F807, Organizations!C:C, Organizations!B:B, "NO ORG NAME"))</f>
        <v>NO PRIORITY</v>
      </c>
      <c r="C807" s="291"/>
      <c r="D807" s="306" t="str">
        <f t="shared" si="12"/>
        <v/>
      </c>
      <c r="E807" s="171"/>
      <c r="F807" s="491"/>
      <c r="G807" s="156"/>
      <c r="H807" s="340"/>
      <c r="I807" s="329"/>
      <c r="J807" s="181"/>
      <c r="K807" s="177"/>
      <c r="L807" s="23"/>
    </row>
    <row r="808" spans="2:12" ht="21.2" customHeight="1">
      <c r="B808" s="366" t="str">
        <f>IF(F808="", "NO PRIORITY", _xlfn.XLOOKUP(F808, Organizations!C:C, Organizations!B:B, "NO ORG NAME"))</f>
        <v>NO PRIORITY</v>
      </c>
      <c r="C808" s="291"/>
      <c r="D808" s="306" t="str">
        <f t="shared" si="12"/>
        <v/>
      </c>
      <c r="E808" s="171"/>
      <c r="F808" s="491"/>
      <c r="G808" s="156"/>
      <c r="H808" s="340"/>
      <c r="I808" s="329"/>
      <c r="J808" s="181"/>
      <c r="K808" s="177"/>
      <c r="L808" s="23"/>
    </row>
    <row r="809" spans="2:12" ht="21.2" customHeight="1">
      <c r="B809" s="366" t="str">
        <f>IF(F809="", "NO PRIORITY", _xlfn.XLOOKUP(F809, Organizations!C:C, Organizations!B:B, "NO ORG NAME"))</f>
        <v>NO PRIORITY</v>
      </c>
      <c r="C809" s="291"/>
      <c r="D809" s="306" t="str">
        <f t="shared" si="12"/>
        <v/>
      </c>
      <c r="E809" s="171"/>
      <c r="F809" s="491"/>
      <c r="G809" s="156"/>
      <c r="H809" s="340"/>
      <c r="I809" s="329"/>
      <c r="J809" s="181"/>
      <c r="K809" s="177"/>
      <c r="L809" s="23"/>
    </row>
    <row r="810" spans="2:12" ht="21.2" customHeight="1">
      <c r="B810" s="366" t="str">
        <f>IF(F810="", "NO PRIORITY", _xlfn.XLOOKUP(F810, Organizations!C:C, Organizations!B:B, "NO ORG NAME"))</f>
        <v>NO PRIORITY</v>
      </c>
      <c r="C810" s="291"/>
      <c r="D810" s="306" t="str">
        <f t="shared" si="12"/>
        <v/>
      </c>
      <c r="E810" s="171"/>
      <c r="F810" s="491"/>
      <c r="G810" s="156"/>
      <c r="H810" s="340"/>
      <c r="I810" s="329"/>
      <c r="J810" s="181"/>
      <c r="K810" s="177"/>
      <c r="L810" s="23"/>
    </row>
    <row r="811" spans="2:12" ht="21.2" customHeight="1">
      <c r="B811" s="366" t="str">
        <f>IF(F811="", "NO PRIORITY", _xlfn.XLOOKUP(F811, Organizations!C:C, Organizations!B:B, "NO ORG NAME"))</f>
        <v>NO PRIORITY</v>
      </c>
      <c r="C811" s="291"/>
      <c r="D811" s="306" t="str">
        <f t="shared" si="12"/>
        <v/>
      </c>
      <c r="E811" s="171"/>
      <c r="F811" s="491"/>
      <c r="G811" s="156"/>
      <c r="H811" s="340"/>
      <c r="I811" s="329"/>
      <c r="J811" s="181"/>
      <c r="K811" s="177"/>
      <c r="L811" s="23"/>
    </row>
    <row r="812" spans="2:12" ht="21.2" customHeight="1">
      <c r="B812" s="366" t="str">
        <f>IF(F812="", "NO PRIORITY", _xlfn.XLOOKUP(F812, Organizations!C:C, Organizations!B:B, "NO ORG NAME"))</f>
        <v>NO PRIORITY</v>
      </c>
      <c r="C812" s="291"/>
      <c r="D812" s="306" t="str">
        <f t="shared" si="12"/>
        <v/>
      </c>
      <c r="E812" s="171"/>
      <c r="F812" s="491"/>
      <c r="G812" s="156"/>
      <c r="H812" s="340"/>
      <c r="I812" s="329"/>
      <c r="J812" s="181"/>
      <c r="K812" s="177"/>
      <c r="L812" s="23"/>
    </row>
    <row r="813" spans="2:12" ht="21.2" customHeight="1">
      <c r="B813" s="366" t="str">
        <f>IF(F813="", "NO PRIORITY", _xlfn.XLOOKUP(F813, Organizations!C:C, Organizations!B:B, "NO ORG NAME"))</f>
        <v>NO PRIORITY</v>
      </c>
      <c r="C813" s="291"/>
      <c r="D813" s="306" t="str">
        <f t="shared" si="12"/>
        <v/>
      </c>
      <c r="E813" s="171"/>
      <c r="F813" s="491"/>
      <c r="G813" s="156"/>
      <c r="H813" s="340"/>
      <c r="I813" s="329"/>
      <c r="J813" s="181"/>
      <c r="K813" s="177"/>
      <c r="L813" s="23"/>
    </row>
    <row r="814" spans="2:12" ht="21.2" customHeight="1">
      <c r="B814" s="366" t="str">
        <f>IF(F814="", "NO PRIORITY", _xlfn.XLOOKUP(F814, Organizations!C:C, Organizations!B:B, "NO ORG NAME"))</f>
        <v>NO PRIORITY</v>
      </c>
      <c r="C814" s="291"/>
      <c r="D814" s="306" t="str">
        <f t="shared" si="12"/>
        <v/>
      </c>
      <c r="E814" s="171"/>
      <c r="F814" s="491"/>
      <c r="G814" s="156"/>
      <c r="H814" s="340"/>
      <c r="I814" s="329"/>
      <c r="J814" s="181"/>
      <c r="K814" s="177"/>
      <c r="L814" s="23"/>
    </row>
    <row r="815" spans="2:12" ht="21.2" customHeight="1">
      <c r="B815" s="366" t="str">
        <f>IF(F815="", "NO PRIORITY", _xlfn.XLOOKUP(F815, Organizations!C:C, Organizations!B:B, "NO ORG NAME"))</f>
        <v>NO PRIORITY</v>
      </c>
      <c r="C815" s="291"/>
      <c r="D815" s="306" t="str">
        <f t="shared" si="12"/>
        <v/>
      </c>
      <c r="E815" s="171"/>
      <c r="F815" s="491"/>
      <c r="G815" s="156"/>
      <c r="H815" s="340"/>
      <c r="I815" s="329"/>
      <c r="J815" s="181"/>
      <c r="K815" s="177"/>
      <c r="L815" s="23"/>
    </row>
    <row r="816" spans="2:12" ht="21.2" customHeight="1">
      <c r="B816" s="366" t="str">
        <f>IF(F816="", "NO PRIORITY", _xlfn.XLOOKUP(F816, Organizations!C:C, Organizations!B:B, "NO ORG NAME"))</f>
        <v>NO PRIORITY</v>
      </c>
      <c r="C816" s="291"/>
      <c r="D816" s="306" t="str">
        <f t="shared" si="12"/>
        <v/>
      </c>
      <c r="E816" s="171"/>
      <c r="F816" s="491"/>
      <c r="G816" s="156"/>
      <c r="H816" s="340"/>
      <c r="I816" s="329"/>
      <c r="J816" s="181"/>
      <c r="K816" s="177"/>
      <c r="L816" s="23"/>
    </row>
    <row r="817" spans="2:12" ht="21.2" customHeight="1">
      <c r="B817" s="366" t="str">
        <f>IF(F817="", "NO PRIORITY", _xlfn.XLOOKUP(F817, Organizations!C:C, Organizations!B:B, "NO ORG NAME"))</f>
        <v>NO PRIORITY</v>
      </c>
      <c r="C817" s="291"/>
      <c r="D817" s="306" t="str">
        <f t="shared" si="12"/>
        <v/>
      </c>
      <c r="E817" s="171"/>
      <c r="F817" s="491"/>
      <c r="G817" s="156"/>
      <c r="H817" s="340"/>
      <c r="I817" s="329"/>
      <c r="J817" s="181"/>
      <c r="K817" s="177"/>
      <c r="L817" s="23"/>
    </row>
    <row r="818" spans="2:12" ht="21.2" customHeight="1">
      <c r="B818" s="366" t="str">
        <f>IF(F818="", "NO PRIORITY", _xlfn.XLOOKUP(F818, Organizations!C:C, Organizations!B:B, "NO ORG NAME"))</f>
        <v>NO PRIORITY</v>
      </c>
      <c r="C818" s="291"/>
      <c r="D818" s="306" t="str">
        <f t="shared" si="12"/>
        <v/>
      </c>
      <c r="E818" s="171"/>
      <c r="F818" s="491"/>
      <c r="G818" s="156"/>
      <c r="H818" s="340"/>
      <c r="I818" s="329"/>
      <c r="J818" s="181"/>
      <c r="K818" s="177"/>
      <c r="L818" s="23"/>
    </row>
    <row r="819" spans="2:12" ht="21.2" customHeight="1">
      <c r="B819" s="366" t="str">
        <f>IF(F819="", "NO PRIORITY", _xlfn.XLOOKUP(F819, Organizations!C:C, Organizations!B:B, "NO ORG NAME"))</f>
        <v>NO PRIORITY</v>
      </c>
      <c r="C819" s="291"/>
      <c r="D819" s="306" t="str">
        <f t="shared" si="12"/>
        <v/>
      </c>
      <c r="E819" s="171"/>
      <c r="F819" s="491"/>
      <c r="G819" s="156"/>
      <c r="H819" s="340"/>
      <c r="I819" s="329"/>
      <c r="J819" s="181"/>
      <c r="K819" s="177"/>
      <c r="L819" s="23"/>
    </row>
    <row r="820" spans="2:12" ht="21.2" customHeight="1">
      <c r="B820" s="366" t="str">
        <f>IF(F820="", "NO PRIORITY", _xlfn.XLOOKUP(F820, Organizations!C:C, Organizations!B:B, "NO ORG NAME"))</f>
        <v>NO PRIORITY</v>
      </c>
      <c r="C820" s="291"/>
      <c r="D820" s="306" t="str">
        <f t="shared" si="12"/>
        <v/>
      </c>
      <c r="E820" s="171"/>
      <c r="F820" s="491"/>
      <c r="G820" s="156"/>
      <c r="H820" s="340"/>
      <c r="I820" s="329"/>
      <c r="J820" s="181"/>
      <c r="K820" s="177"/>
      <c r="L820" s="23"/>
    </row>
    <row r="821" spans="2:12" ht="21.2" customHeight="1">
      <c r="B821" s="366" t="str">
        <f>IF(F821="", "NO PRIORITY", _xlfn.XLOOKUP(F821, Organizations!C:C, Organizations!B:B, "NO ORG NAME"))</f>
        <v>NO PRIORITY</v>
      </c>
      <c r="C821" s="291"/>
      <c r="D821" s="306" t="str">
        <f t="shared" si="12"/>
        <v/>
      </c>
      <c r="E821" s="171"/>
      <c r="F821" s="491"/>
      <c r="G821" s="156"/>
      <c r="H821" s="340"/>
      <c r="I821" s="329"/>
      <c r="J821" s="181"/>
      <c r="K821" s="177"/>
      <c r="L821" s="23"/>
    </row>
    <row r="822" spans="2:12" ht="21.2" customHeight="1">
      <c r="B822" s="366" t="str">
        <f>IF(F822="", "NO PRIORITY", _xlfn.XLOOKUP(F822, Organizations!C:C, Organizations!B:B, "NO ORG NAME"))</f>
        <v>NO PRIORITY</v>
      </c>
      <c r="C822" s="291"/>
      <c r="D822" s="306" t="str">
        <f t="shared" si="12"/>
        <v/>
      </c>
      <c r="E822" s="171"/>
      <c r="F822" s="491"/>
      <c r="G822" s="156"/>
      <c r="H822" s="340"/>
      <c r="I822" s="329"/>
      <c r="J822" s="181"/>
      <c r="K822" s="177"/>
      <c r="L822" s="23"/>
    </row>
    <row r="823" spans="2:12" ht="21.2" customHeight="1">
      <c r="B823" s="366" t="str">
        <f>IF(F823="", "NO PRIORITY", _xlfn.XLOOKUP(F823, Organizations!C:C, Organizations!B:B, "NO ORG NAME"))</f>
        <v>NO PRIORITY</v>
      </c>
      <c r="C823" s="291"/>
      <c r="D823" s="306" t="str">
        <f t="shared" si="12"/>
        <v/>
      </c>
      <c r="E823" s="171"/>
      <c r="F823" s="491"/>
      <c r="G823" s="156"/>
      <c r="H823" s="340"/>
      <c r="I823" s="329"/>
      <c r="J823" s="181"/>
      <c r="K823" s="177"/>
      <c r="L823" s="23"/>
    </row>
    <row r="824" spans="2:12" ht="21.2" customHeight="1">
      <c r="B824" s="366" t="str">
        <f>IF(F824="", "NO PRIORITY", _xlfn.XLOOKUP(F824, Organizations!C:C, Organizations!B:B, "NO ORG NAME"))</f>
        <v>NO PRIORITY</v>
      </c>
      <c r="C824" s="291"/>
      <c r="D824" s="306" t="str">
        <f t="shared" si="12"/>
        <v/>
      </c>
      <c r="E824" s="171"/>
      <c r="F824" s="491"/>
      <c r="G824" s="156"/>
      <c r="H824" s="340"/>
      <c r="I824" s="329"/>
      <c r="J824" s="181"/>
      <c r="K824" s="177"/>
      <c r="L824" s="23"/>
    </row>
    <row r="825" spans="2:12" ht="21.2" customHeight="1">
      <c r="B825" s="366" t="str">
        <f>IF(F825="", "NO PRIORITY", _xlfn.XLOOKUP(F825, Organizations!C:C, Organizations!B:B, "NO ORG NAME"))</f>
        <v>NO PRIORITY</v>
      </c>
      <c r="C825" s="291"/>
      <c r="D825" s="306" t="str">
        <f t="shared" si="12"/>
        <v/>
      </c>
      <c r="E825" s="171"/>
      <c r="F825" s="491"/>
      <c r="G825" s="156"/>
      <c r="H825" s="340"/>
      <c r="I825" s="329"/>
      <c r="J825" s="181"/>
      <c r="K825" s="177"/>
      <c r="L825" s="23"/>
    </row>
    <row r="826" spans="2:12" ht="21.2" customHeight="1">
      <c r="B826" s="366" t="str">
        <f>IF(F826="", "NO PRIORITY", _xlfn.XLOOKUP(F826, Organizations!C:C, Organizations!B:B, "NO ORG NAME"))</f>
        <v>NO PRIORITY</v>
      </c>
      <c r="C826" s="291"/>
      <c r="D826" s="306" t="str">
        <f t="shared" si="12"/>
        <v/>
      </c>
      <c r="E826" s="171"/>
      <c r="F826" s="491"/>
      <c r="G826" s="156"/>
      <c r="H826" s="340"/>
      <c r="I826" s="329"/>
      <c r="J826" s="181"/>
      <c r="K826" s="177"/>
      <c r="L826" s="23"/>
    </row>
    <row r="827" spans="2:12" ht="21.2" customHeight="1">
      <c r="B827" s="366" t="str">
        <f>IF(F827="", "NO PRIORITY", _xlfn.XLOOKUP(F827, Organizations!C:C, Organizations!B:B, "NO ORG NAME"))</f>
        <v>NO PRIORITY</v>
      </c>
      <c r="C827" s="291"/>
      <c r="D827" s="306" t="str">
        <f t="shared" si="12"/>
        <v/>
      </c>
      <c r="E827" s="171"/>
      <c r="F827" s="491"/>
      <c r="G827" s="156"/>
      <c r="H827" s="340"/>
      <c r="I827" s="329"/>
      <c r="J827" s="181"/>
      <c r="K827" s="177"/>
      <c r="L827" s="23"/>
    </row>
    <row r="828" spans="2:12" ht="21.2" customHeight="1">
      <c r="B828" s="366" t="str">
        <f>IF(F828="", "NO PRIORITY", _xlfn.XLOOKUP(F828, Organizations!C:C, Organizations!B:B, "NO ORG NAME"))</f>
        <v>NO PRIORITY</v>
      </c>
      <c r="C828" s="291"/>
      <c r="D828" s="306" t="str">
        <f t="shared" si="12"/>
        <v/>
      </c>
      <c r="E828" s="171"/>
      <c r="F828" s="491"/>
      <c r="G828" s="156"/>
      <c r="H828" s="340"/>
      <c r="I828" s="329"/>
      <c r="J828" s="181"/>
      <c r="K828" s="177"/>
      <c r="L828" s="23"/>
    </row>
    <row r="829" spans="2:12" ht="21.2" customHeight="1">
      <c r="B829" s="366" t="str">
        <f>IF(F829="", "NO PRIORITY", _xlfn.XLOOKUP(F829, Organizations!C:C, Organizations!B:B, "NO ORG NAME"))</f>
        <v>NO PRIORITY</v>
      </c>
      <c r="C829" s="291"/>
      <c r="D829" s="306" t="str">
        <f t="shared" si="12"/>
        <v/>
      </c>
      <c r="E829" s="171"/>
      <c r="F829" s="491"/>
      <c r="G829" s="156"/>
      <c r="H829" s="340"/>
      <c r="I829" s="329"/>
      <c r="J829" s="181"/>
      <c r="K829" s="177"/>
      <c r="L829" s="23"/>
    </row>
    <row r="830" spans="2:12" ht="21.2" customHeight="1">
      <c r="B830" s="366" t="str">
        <f>IF(F830="", "NO PRIORITY", _xlfn.XLOOKUP(F830, Organizations!C:C, Organizations!B:B, "NO ORG NAME"))</f>
        <v>NO PRIORITY</v>
      </c>
      <c r="C830" s="291"/>
      <c r="D830" s="306" t="str">
        <f t="shared" ref="D830:D872" si="13">IF(ISBLANK(C830),"",C830-WEEKDAY(C830)+2)</f>
        <v/>
      </c>
      <c r="E830" s="171"/>
      <c r="F830" s="491"/>
      <c r="G830" s="156"/>
      <c r="H830" s="340"/>
      <c r="I830" s="329"/>
      <c r="J830" s="181"/>
      <c r="K830" s="177"/>
      <c r="L830" s="23"/>
    </row>
    <row r="831" spans="2:12" ht="21.2" customHeight="1">
      <c r="B831" s="366" t="str">
        <f>IF(F831="", "NO PRIORITY", _xlfn.XLOOKUP(F831, Organizations!C:C, Organizations!B:B, "NO ORG NAME"))</f>
        <v>NO PRIORITY</v>
      </c>
      <c r="C831" s="291"/>
      <c r="D831" s="306" t="str">
        <f t="shared" si="13"/>
        <v/>
      </c>
      <c r="E831" s="171"/>
      <c r="F831" s="491"/>
      <c r="G831" s="156"/>
      <c r="H831" s="340"/>
      <c r="I831" s="329"/>
      <c r="J831" s="181"/>
      <c r="K831" s="177"/>
      <c r="L831" s="23"/>
    </row>
    <row r="832" spans="2:12" ht="21.2" customHeight="1">
      <c r="B832" s="366" t="str">
        <f>IF(F832="", "NO PRIORITY", _xlfn.XLOOKUP(F832, Organizations!C:C, Organizations!B:B, "NO ORG NAME"))</f>
        <v>NO PRIORITY</v>
      </c>
      <c r="C832" s="291"/>
      <c r="D832" s="306" t="str">
        <f t="shared" si="13"/>
        <v/>
      </c>
      <c r="E832" s="171"/>
      <c r="F832" s="491"/>
      <c r="G832" s="156"/>
      <c r="H832" s="340"/>
      <c r="I832" s="329"/>
      <c r="J832" s="181"/>
      <c r="K832" s="177"/>
      <c r="L832" s="23"/>
    </row>
    <row r="833" spans="2:12" ht="21.2" customHeight="1">
      <c r="B833" s="366" t="str">
        <f>IF(F833="", "NO PRIORITY", _xlfn.XLOOKUP(F833, Organizations!C:C, Organizations!B:B, "NO ORG NAME"))</f>
        <v>NO PRIORITY</v>
      </c>
      <c r="C833" s="291"/>
      <c r="D833" s="306" t="str">
        <f t="shared" si="13"/>
        <v/>
      </c>
      <c r="E833" s="171"/>
      <c r="F833" s="491"/>
      <c r="G833" s="156"/>
      <c r="H833" s="340"/>
      <c r="I833" s="329"/>
      <c r="J833" s="181"/>
      <c r="K833" s="177"/>
      <c r="L833" s="23"/>
    </row>
    <row r="834" spans="2:12" ht="21.2" customHeight="1">
      <c r="B834" s="366" t="str">
        <f>IF(F834="", "NO PRIORITY", _xlfn.XLOOKUP(F834, Organizations!C:C, Organizations!B:B, "NO ORG NAME"))</f>
        <v>NO PRIORITY</v>
      </c>
      <c r="C834" s="291"/>
      <c r="D834" s="306" t="str">
        <f t="shared" si="13"/>
        <v/>
      </c>
      <c r="E834" s="171"/>
      <c r="F834" s="491"/>
      <c r="G834" s="156"/>
      <c r="H834" s="340"/>
      <c r="I834" s="329"/>
      <c r="J834" s="181"/>
      <c r="K834" s="177"/>
      <c r="L834" s="23"/>
    </row>
    <row r="835" spans="2:12" ht="21.2" customHeight="1">
      <c r="B835" s="366" t="str">
        <f>IF(F835="", "NO PRIORITY", _xlfn.XLOOKUP(F835, Organizations!C:C, Organizations!B:B, "NO ORG NAME"))</f>
        <v>NO PRIORITY</v>
      </c>
      <c r="C835" s="291"/>
      <c r="D835" s="306" t="str">
        <f t="shared" si="13"/>
        <v/>
      </c>
      <c r="E835" s="171"/>
      <c r="F835" s="491"/>
      <c r="G835" s="156"/>
      <c r="H835" s="340"/>
      <c r="I835" s="329"/>
      <c r="J835" s="181"/>
      <c r="K835" s="177"/>
      <c r="L835" s="23"/>
    </row>
    <row r="836" spans="2:12" ht="21.2" customHeight="1">
      <c r="B836" s="366" t="str">
        <f>IF(F836="", "NO PRIORITY", _xlfn.XLOOKUP(F836, Organizations!C:C, Organizations!B:B, "NO ORG NAME"))</f>
        <v>NO PRIORITY</v>
      </c>
      <c r="C836" s="291"/>
      <c r="D836" s="306" t="str">
        <f t="shared" si="13"/>
        <v/>
      </c>
      <c r="E836" s="171"/>
      <c r="F836" s="491"/>
      <c r="G836" s="156"/>
      <c r="H836" s="340"/>
      <c r="I836" s="329"/>
      <c r="J836" s="181"/>
      <c r="K836" s="177"/>
      <c r="L836" s="23"/>
    </row>
    <row r="837" spans="2:12" ht="21.2" customHeight="1">
      <c r="B837" s="366" t="str">
        <f>IF(F837="", "NO PRIORITY", _xlfn.XLOOKUP(F837, Organizations!C:C, Organizations!B:B, "NO ORG NAME"))</f>
        <v>NO PRIORITY</v>
      </c>
      <c r="C837" s="291"/>
      <c r="D837" s="306" t="str">
        <f t="shared" si="13"/>
        <v/>
      </c>
      <c r="E837" s="171"/>
      <c r="F837" s="491"/>
      <c r="G837" s="156"/>
      <c r="H837" s="340"/>
      <c r="I837" s="329"/>
      <c r="J837" s="181"/>
      <c r="K837" s="177"/>
      <c r="L837" s="23"/>
    </row>
    <row r="838" spans="2:12" ht="21.2" customHeight="1">
      <c r="B838" s="366" t="str">
        <f>IF(F838="", "NO PRIORITY", _xlfn.XLOOKUP(F838, Organizations!C:C, Organizations!B:B, "NO ORG NAME"))</f>
        <v>NO PRIORITY</v>
      </c>
      <c r="C838" s="291"/>
      <c r="D838" s="306" t="str">
        <f t="shared" si="13"/>
        <v/>
      </c>
      <c r="E838" s="171"/>
      <c r="F838" s="491"/>
      <c r="G838" s="156"/>
      <c r="H838" s="340"/>
      <c r="I838" s="329"/>
      <c r="J838" s="181"/>
      <c r="K838" s="177"/>
      <c r="L838" s="23"/>
    </row>
    <row r="839" spans="2:12" ht="21.2" customHeight="1">
      <c r="B839" s="366" t="str">
        <f>IF(F839="", "NO PRIORITY", _xlfn.XLOOKUP(F839, Organizations!C:C, Organizations!B:B, "NO ORG NAME"))</f>
        <v>NO PRIORITY</v>
      </c>
      <c r="C839" s="291"/>
      <c r="D839" s="306" t="str">
        <f t="shared" si="13"/>
        <v/>
      </c>
      <c r="E839" s="171"/>
      <c r="F839" s="491"/>
      <c r="G839" s="156"/>
      <c r="H839" s="340"/>
      <c r="I839" s="329"/>
      <c r="J839" s="181"/>
      <c r="K839" s="177"/>
      <c r="L839" s="23"/>
    </row>
    <row r="840" spans="2:12" ht="21.2" customHeight="1">
      <c r="B840" s="366" t="str">
        <f>IF(F840="", "NO PRIORITY", _xlfn.XLOOKUP(F840, Organizations!C:C, Organizations!B:B, "NO ORG NAME"))</f>
        <v>NO PRIORITY</v>
      </c>
      <c r="C840" s="291"/>
      <c r="D840" s="306" t="str">
        <f t="shared" si="13"/>
        <v/>
      </c>
      <c r="E840" s="171"/>
      <c r="F840" s="491"/>
      <c r="G840" s="156"/>
      <c r="H840" s="340"/>
      <c r="I840" s="329"/>
      <c r="J840" s="181"/>
      <c r="K840" s="177"/>
      <c r="L840" s="23"/>
    </row>
    <row r="841" spans="2:12" ht="21.2" customHeight="1">
      <c r="B841" s="366" t="str">
        <f>IF(F841="", "NO PRIORITY", _xlfn.XLOOKUP(F841, Organizations!C:C, Organizations!B:B, "NO ORG NAME"))</f>
        <v>NO PRIORITY</v>
      </c>
      <c r="C841" s="291"/>
      <c r="D841" s="306" t="str">
        <f t="shared" si="13"/>
        <v/>
      </c>
      <c r="E841" s="171"/>
      <c r="F841" s="491"/>
      <c r="G841" s="156"/>
      <c r="H841" s="340"/>
      <c r="I841" s="329"/>
      <c r="J841" s="181"/>
      <c r="K841" s="177"/>
      <c r="L841" s="23"/>
    </row>
    <row r="842" spans="2:12" ht="21.2" customHeight="1">
      <c r="B842" s="366" t="str">
        <f>IF(F842="", "NO PRIORITY", _xlfn.XLOOKUP(F842, Organizations!C:C, Organizations!B:B, "NO ORG NAME"))</f>
        <v>NO PRIORITY</v>
      </c>
      <c r="C842" s="291"/>
      <c r="D842" s="306" t="str">
        <f t="shared" si="13"/>
        <v/>
      </c>
      <c r="E842" s="171"/>
      <c r="F842" s="491"/>
      <c r="G842" s="156"/>
      <c r="H842" s="340"/>
      <c r="I842" s="329"/>
      <c r="J842" s="181"/>
      <c r="K842" s="177"/>
      <c r="L842" s="23"/>
    </row>
    <row r="843" spans="2:12" ht="21.2" customHeight="1">
      <c r="B843" s="366" t="str">
        <f>IF(F843="", "NO PRIORITY", _xlfn.XLOOKUP(F843, Organizations!C:C, Organizations!B:B, "NO ORG NAME"))</f>
        <v>NO PRIORITY</v>
      </c>
      <c r="C843" s="291"/>
      <c r="D843" s="306" t="str">
        <f t="shared" si="13"/>
        <v/>
      </c>
      <c r="E843" s="171"/>
      <c r="F843" s="491"/>
      <c r="G843" s="156"/>
      <c r="H843" s="340"/>
      <c r="I843" s="329"/>
      <c r="J843" s="181"/>
      <c r="K843" s="177"/>
      <c r="L843" s="23"/>
    </row>
    <row r="844" spans="2:12" ht="21.2" customHeight="1">
      <c r="B844" s="366" t="str">
        <f>IF(F844="", "NO PRIORITY", _xlfn.XLOOKUP(F844, Organizations!C:C, Organizations!B:B, "NO ORG NAME"))</f>
        <v>NO PRIORITY</v>
      </c>
      <c r="C844" s="291"/>
      <c r="D844" s="306" t="str">
        <f t="shared" si="13"/>
        <v/>
      </c>
      <c r="E844" s="171"/>
      <c r="F844" s="491"/>
      <c r="G844" s="156"/>
      <c r="H844" s="340"/>
      <c r="I844" s="329"/>
      <c r="J844" s="181"/>
      <c r="K844" s="177"/>
      <c r="L844" s="23"/>
    </row>
    <row r="845" spans="2:12" ht="21.2" customHeight="1">
      <c r="B845" s="366" t="str">
        <f>IF(F845="", "NO PRIORITY", _xlfn.XLOOKUP(F845, Organizations!C:C, Organizations!B:B, "NO ORG NAME"))</f>
        <v>NO PRIORITY</v>
      </c>
      <c r="C845" s="291"/>
      <c r="D845" s="306" t="str">
        <f t="shared" si="13"/>
        <v/>
      </c>
      <c r="E845" s="171"/>
      <c r="F845" s="491"/>
      <c r="G845" s="156"/>
      <c r="H845" s="340"/>
      <c r="I845" s="329"/>
      <c r="J845" s="181"/>
      <c r="K845" s="177"/>
      <c r="L845" s="23"/>
    </row>
    <row r="846" spans="2:12" ht="21.2" customHeight="1">
      <c r="B846" s="366" t="str">
        <f>IF(F846="", "NO PRIORITY", _xlfn.XLOOKUP(F846, Organizations!C:C, Organizations!B:B, "NO ORG NAME"))</f>
        <v>NO PRIORITY</v>
      </c>
      <c r="C846" s="291"/>
      <c r="D846" s="306" t="str">
        <f t="shared" si="13"/>
        <v/>
      </c>
      <c r="E846" s="171"/>
      <c r="F846" s="491"/>
      <c r="G846" s="156"/>
      <c r="H846" s="340"/>
      <c r="I846" s="329"/>
      <c r="J846" s="181"/>
      <c r="K846" s="177"/>
      <c r="L846" s="23"/>
    </row>
    <row r="847" spans="2:12" ht="21.2" customHeight="1">
      <c r="B847" s="366" t="str">
        <f>IF(F847="", "NO PRIORITY", _xlfn.XLOOKUP(F847, Organizations!C:C, Organizations!B:B, "NO ORG NAME"))</f>
        <v>NO PRIORITY</v>
      </c>
      <c r="C847" s="291"/>
      <c r="D847" s="306" t="str">
        <f t="shared" si="13"/>
        <v/>
      </c>
      <c r="E847" s="171"/>
      <c r="F847" s="491"/>
      <c r="G847" s="156"/>
      <c r="H847" s="340"/>
      <c r="I847" s="329"/>
      <c r="J847" s="181"/>
      <c r="K847" s="177"/>
      <c r="L847" s="23"/>
    </row>
    <row r="848" spans="2:12" ht="21.2" customHeight="1">
      <c r="B848" s="366" t="str">
        <f>IF(F848="", "NO PRIORITY", _xlfn.XLOOKUP(F848, Organizations!C:C, Organizations!B:B, "NO ORG NAME"))</f>
        <v>NO PRIORITY</v>
      </c>
      <c r="C848" s="291"/>
      <c r="D848" s="306" t="str">
        <f t="shared" si="13"/>
        <v/>
      </c>
      <c r="E848" s="171"/>
      <c r="F848" s="491"/>
      <c r="G848" s="156"/>
      <c r="H848" s="340"/>
      <c r="I848" s="329"/>
      <c r="J848" s="181"/>
      <c r="K848" s="177"/>
      <c r="L848" s="23"/>
    </row>
    <row r="849" spans="2:12" ht="21.2" customHeight="1">
      <c r="B849" s="366" t="str">
        <f>IF(F849="", "NO PRIORITY", _xlfn.XLOOKUP(F849, Organizations!C:C, Organizations!B:B, "NO ORG NAME"))</f>
        <v>NO PRIORITY</v>
      </c>
      <c r="C849" s="291"/>
      <c r="D849" s="306" t="str">
        <f t="shared" si="13"/>
        <v/>
      </c>
      <c r="E849" s="171"/>
      <c r="F849" s="491"/>
      <c r="G849" s="156"/>
      <c r="H849" s="340"/>
      <c r="I849" s="329"/>
      <c r="J849" s="181"/>
      <c r="K849" s="177"/>
      <c r="L849" s="23"/>
    </row>
    <row r="850" spans="2:12" ht="21.2" customHeight="1">
      <c r="B850" s="366" t="str">
        <f>IF(F850="", "NO PRIORITY", _xlfn.XLOOKUP(F850, Organizations!C:C, Organizations!B:B, "NO ORG NAME"))</f>
        <v>NO PRIORITY</v>
      </c>
      <c r="C850" s="291"/>
      <c r="D850" s="306" t="str">
        <f t="shared" si="13"/>
        <v/>
      </c>
      <c r="E850" s="171"/>
      <c r="F850" s="491"/>
      <c r="G850" s="156"/>
      <c r="H850" s="340"/>
      <c r="I850" s="329"/>
      <c r="J850" s="181"/>
      <c r="K850" s="177"/>
      <c r="L850" s="23"/>
    </row>
    <row r="851" spans="2:12" ht="21.2" customHeight="1">
      <c r="B851" s="366" t="str">
        <f>IF(F851="", "NO PRIORITY", _xlfn.XLOOKUP(F851, Organizations!C:C, Organizations!B:B, "NO ORG NAME"))</f>
        <v>NO PRIORITY</v>
      </c>
      <c r="C851" s="291"/>
      <c r="D851" s="306" t="str">
        <f t="shared" si="13"/>
        <v/>
      </c>
      <c r="E851" s="171"/>
      <c r="F851" s="491"/>
      <c r="G851" s="156"/>
      <c r="H851" s="340"/>
      <c r="I851" s="329"/>
      <c r="J851" s="181"/>
      <c r="K851" s="177"/>
      <c r="L851" s="23"/>
    </row>
    <row r="852" spans="2:12" ht="21.2" customHeight="1">
      <c r="B852" s="366" t="str">
        <f>IF(F852="", "NO PRIORITY", _xlfn.XLOOKUP(F852, Organizations!C:C, Organizations!B:B, "NO ORG NAME"))</f>
        <v>NO PRIORITY</v>
      </c>
      <c r="C852" s="291"/>
      <c r="D852" s="306" t="str">
        <f t="shared" si="13"/>
        <v/>
      </c>
      <c r="E852" s="171"/>
      <c r="F852" s="491"/>
      <c r="G852" s="156"/>
      <c r="H852" s="340"/>
      <c r="I852" s="329"/>
      <c r="J852" s="181"/>
      <c r="K852" s="177"/>
      <c r="L852" s="23"/>
    </row>
    <row r="853" spans="2:12" ht="21.2" customHeight="1">
      <c r="B853" s="366" t="str">
        <f>IF(F853="", "NO PRIORITY", _xlfn.XLOOKUP(F853, Organizations!C:C, Organizations!B:B, "NO ORG NAME"))</f>
        <v>NO PRIORITY</v>
      </c>
      <c r="C853" s="291"/>
      <c r="D853" s="306" t="str">
        <f t="shared" si="13"/>
        <v/>
      </c>
      <c r="E853" s="171"/>
      <c r="F853" s="491"/>
      <c r="G853" s="156"/>
      <c r="H853" s="340"/>
      <c r="I853" s="329"/>
      <c r="J853" s="181"/>
      <c r="K853" s="177"/>
      <c r="L853" s="23"/>
    </row>
    <row r="854" spans="2:12" ht="21.2" customHeight="1">
      <c r="B854" s="366" t="str">
        <f>IF(F854="", "NO PRIORITY", _xlfn.XLOOKUP(F854, Organizations!C:C, Organizations!B:B, "NO ORG NAME"))</f>
        <v>NO PRIORITY</v>
      </c>
      <c r="C854" s="291"/>
      <c r="D854" s="306" t="str">
        <f t="shared" si="13"/>
        <v/>
      </c>
      <c r="E854" s="171"/>
      <c r="F854" s="491"/>
      <c r="G854" s="156"/>
      <c r="H854" s="340"/>
      <c r="I854" s="329"/>
      <c r="J854" s="181"/>
      <c r="K854" s="177"/>
      <c r="L854" s="23"/>
    </row>
    <row r="855" spans="2:12" ht="21.2" customHeight="1">
      <c r="B855" s="366" t="str">
        <f>IF(F855="", "NO PRIORITY", _xlfn.XLOOKUP(F855, Organizations!C:C, Organizations!B:B, "NO ORG NAME"))</f>
        <v>NO PRIORITY</v>
      </c>
      <c r="C855" s="291"/>
      <c r="D855" s="306" t="str">
        <f t="shared" si="13"/>
        <v/>
      </c>
      <c r="E855" s="171"/>
      <c r="F855" s="491"/>
      <c r="G855" s="156"/>
      <c r="H855" s="340"/>
      <c r="I855" s="329"/>
      <c r="J855" s="181"/>
      <c r="K855" s="177"/>
      <c r="L855" s="23"/>
    </row>
    <row r="856" spans="2:12" ht="21.2" customHeight="1">
      <c r="B856" s="366" t="str">
        <f>IF(F856="", "NO PRIORITY", _xlfn.XLOOKUP(F856, Organizations!C:C, Organizations!B:B, "NO ORG NAME"))</f>
        <v>NO PRIORITY</v>
      </c>
      <c r="C856" s="291"/>
      <c r="D856" s="306" t="str">
        <f t="shared" si="13"/>
        <v/>
      </c>
      <c r="E856" s="171"/>
      <c r="F856" s="491"/>
      <c r="G856" s="156"/>
      <c r="H856" s="340"/>
      <c r="I856" s="329"/>
      <c r="J856" s="181"/>
      <c r="K856" s="177"/>
      <c r="L856" s="23"/>
    </row>
    <row r="857" spans="2:12" ht="21.2" customHeight="1">
      <c r="B857" s="366" t="str">
        <f>IF(F857="", "NO PRIORITY", _xlfn.XLOOKUP(F857, Organizations!C:C, Organizations!B:B, "NO ORG NAME"))</f>
        <v>NO PRIORITY</v>
      </c>
      <c r="C857" s="291"/>
      <c r="D857" s="306" t="str">
        <f t="shared" si="13"/>
        <v/>
      </c>
      <c r="E857" s="171"/>
      <c r="F857" s="491"/>
      <c r="G857" s="156"/>
      <c r="H857" s="340"/>
      <c r="I857" s="329"/>
      <c r="J857" s="181"/>
      <c r="K857" s="177"/>
      <c r="L857" s="23"/>
    </row>
    <row r="858" spans="2:12" ht="21.2" customHeight="1">
      <c r="B858" s="366" t="str">
        <f>IF(F858="", "NO PRIORITY", _xlfn.XLOOKUP(F858, Organizations!C:C, Organizations!B:B, "NO ORG NAME"))</f>
        <v>NO PRIORITY</v>
      </c>
      <c r="C858" s="291"/>
      <c r="D858" s="306" t="str">
        <f t="shared" si="13"/>
        <v/>
      </c>
      <c r="E858" s="171"/>
      <c r="F858" s="491"/>
      <c r="G858" s="156"/>
      <c r="H858" s="340"/>
      <c r="I858" s="329"/>
      <c r="J858" s="181"/>
      <c r="K858" s="177"/>
      <c r="L858" s="23"/>
    </row>
    <row r="859" spans="2:12" ht="21.2" customHeight="1">
      <c r="B859" s="366" t="str">
        <f>IF(F859="", "NO PRIORITY", _xlfn.XLOOKUP(F859, Organizations!C:C, Organizations!B:B, "NO ORG NAME"))</f>
        <v>NO PRIORITY</v>
      </c>
      <c r="C859" s="291"/>
      <c r="D859" s="306" t="str">
        <f t="shared" si="13"/>
        <v/>
      </c>
      <c r="E859" s="171"/>
      <c r="F859" s="491"/>
      <c r="G859" s="156"/>
      <c r="H859" s="340"/>
      <c r="I859" s="329"/>
      <c r="J859" s="181"/>
      <c r="K859" s="177"/>
      <c r="L859" s="23"/>
    </row>
    <row r="860" spans="2:12" ht="21.2" customHeight="1">
      <c r="B860" s="366" t="str">
        <f>IF(F860="", "NO PRIORITY", _xlfn.XLOOKUP(F860, Organizations!C:C, Organizations!B:B, "NO ORG NAME"))</f>
        <v>NO PRIORITY</v>
      </c>
      <c r="C860" s="291"/>
      <c r="D860" s="306" t="str">
        <f t="shared" si="13"/>
        <v/>
      </c>
      <c r="E860" s="171"/>
      <c r="F860" s="491"/>
      <c r="G860" s="156"/>
      <c r="H860" s="340"/>
      <c r="I860" s="329"/>
      <c r="J860" s="181"/>
      <c r="K860" s="177"/>
      <c r="L860" s="23"/>
    </row>
    <row r="861" spans="2:12" ht="21.2" customHeight="1">
      <c r="B861" s="366" t="str">
        <f>IF(F861="", "NO PRIORITY", _xlfn.XLOOKUP(F861, Organizations!C:C, Organizations!B:B, "NO ORG NAME"))</f>
        <v>NO PRIORITY</v>
      </c>
      <c r="C861" s="291"/>
      <c r="D861" s="306" t="str">
        <f t="shared" si="13"/>
        <v/>
      </c>
      <c r="E861" s="171"/>
      <c r="F861" s="491"/>
      <c r="G861" s="156"/>
      <c r="H861" s="340"/>
      <c r="I861" s="329"/>
      <c r="J861" s="181"/>
      <c r="K861" s="177"/>
      <c r="L861" s="23"/>
    </row>
    <row r="862" spans="2:12" ht="21.2" customHeight="1">
      <c r="B862" s="366" t="str">
        <f>IF(F862="", "NO PRIORITY", _xlfn.XLOOKUP(F862, Organizations!C:C, Organizations!B:B, "NO ORG NAME"))</f>
        <v>NO PRIORITY</v>
      </c>
      <c r="C862" s="291"/>
      <c r="D862" s="306" t="str">
        <f t="shared" si="13"/>
        <v/>
      </c>
      <c r="E862" s="171"/>
      <c r="F862" s="491"/>
      <c r="G862" s="156"/>
      <c r="H862" s="340"/>
      <c r="I862" s="329"/>
      <c r="J862" s="181"/>
      <c r="K862" s="177"/>
      <c r="L862" s="23"/>
    </row>
    <row r="863" spans="2:12" ht="21.2" customHeight="1">
      <c r="B863" s="366" t="str">
        <f>IF(F863="", "NO PRIORITY", _xlfn.XLOOKUP(F863, Organizations!C:C, Organizations!B:B, "NO ORG NAME"))</f>
        <v>NO PRIORITY</v>
      </c>
      <c r="C863" s="291"/>
      <c r="D863" s="306" t="str">
        <f t="shared" si="13"/>
        <v/>
      </c>
      <c r="E863" s="171"/>
      <c r="F863" s="491"/>
      <c r="G863" s="156"/>
      <c r="H863" s="340"/>
      <c r="I863" s="329"/>
      <c r="J863" s="181"/>
      <c r="K863" s="177"/>
      <c r="L863" s="23"/>
    </row>
    <row r="864" spans="2:12" ht="21.2" customHeight="1">
      <c r="B864" s="366" t="str">
        <f>IF(F864="", "NO PRIORITY", _xlfn.XLOOKUP(F864, Organizations!C:C, Organizations!B:B, "NO ORG NAME"))</f>
        <v>NO PRIORITY</v>
      </c>
      <c r="C864" s="291"/>
      <c r="D864" s="306" t="str">
        <f t="shared" si="13"/>
        <v/>
      </c>
      <c r="E864" s="171"/>
      <c r="F864" s="491"/>
      <c r="G864" s="156"/>
      <c r="H864" s="340"/>
      <c r="I864" s="329"/>
      <c r="J864" s="181"/>
      <c r="K864" s="177"/>
      <c r="L864" s="23"/>
    </row>
    <row r="865" spans="2:12" ht="21.2" customHeight="1">
      <c r="B865" s="366" t="str">
        <f>IF(F865="", "NO PRIORITY", _xlfn.XLOOKUP(F865, Organizations!C:C, Organizations!B:B, "NO ORG NAME"))</f>
        <v>NO PRIORITY</v>
      </c>
      <c r="C865" s="291"/>
      <c r="D865" s="306" t="str">
        <f t="shared" si="13"/>
        <v/>
      </c>
      <c r="E865" s="171"/>
      <c r="F865" s="491"/>
      <c r="G865" s="156"/>
      <c r="H865" s="340"/>
      <c r="I865" s="329"/>
      <c r="J865" s="181"/>
      <c r="K865" s="177"/>
      <c r="L865" s="23"/>
    </row>
    <row r="866" spans="2:12" ht="21.2" customHeight="1">
      <c r="B866" s="366" t="str">
        <f>IF(F866="", "NO PRIORITY", _xlfn.XLOOKUP(F866, Organizations!C:C, Organizations!B:B, "NO ORG NAME"))</f>
        <v>NO PRIORITY</v>
      </c>
      <c r="C866" s="291"/>
      <c r="D866" s="306" t="str">
        <f t="shared" si="13"/>
        <v/>
      </c>
      <c r="E866" s="171"/>
      <c r="F866" s="491"/>
      <c r="G866" s="156"/>
      <c r="H866" s="340"/>
      <c r="I866" s="329"/>
      <c r="J866" s="181"/>
      <c r="K866" s="177"/>
      <c r="L866" s="23"/>
    </row>
    <row r="867" spans="2:12" ht="21.2" customHeight="1">
      <c r="B867" s="366" t="str">
        <f>IF(F867="", "NO PRIORITY", _xlfn.XLOOKUP(F867, Organizations!C:C, Organizations!B:B, "NO ORG NAME"))</f>
        <v>NO PRIORITY</v>
      </c>
      <c r="C867" s="291"/>
      <c r="D867" s="306" t="str">
        <f t="shared" si="13"/>
        <v/>
      </c>
      <c r="E867" s="171"/>
      <c r="F867" s="491"/>
      <c r="G867" s="156"/>
      <c r="H867" s="340"/>
      <c r="I867" s="329"/>
      <c r="J867" s="181"/>
      <c r="K867" s="177"/>
      <c r="L867" s="23"/>
    </row>
    <row r="868" spans="2:12" ht="21.2" customHeight="1">
      <c r="B868" s="366" t="str">
        <f>IF(F868="", "NO PRIORITY", _xlfn.XLOOKUP(F868, Organizations!C:C, Organizations!B:B, "NO ORG NAME"))</f>
        <v>NO PRIORITY</v>
      </c>
      <c r="C868" s="291"/>
      <c r="D868" s="306" t="str">
        <f t="shared" si="13"/>
        <v/>
      </c>
      <c r="E868" s="171"/>
      <c r="F868" s="491"/>
      <c r="G868" s="156"/>
      <c r="H868" s="340"/>
      <c r="I868" s="329"/>
      <c r="J868" s="181"/>
      <c r="K868" s="177"/>
      <c r="L868" s="23"/>
    </row>
    <row r="869" spans="2:12" ht="21.2" customHeight="1">
      <c r="B869" s="366" t="str">
        <f>IF(F869="", "NO PRIORITY", _xlfn.XLOOKUP(F869, Organizations!C:C, Organizations!B:B, "NO ORG NAME"))</f>
        <v>NO PRIORITY</v>
      </c>
      <c r="C869" s="291"/>
      <c r="D869" s="306" t="str">
        <f t="shared" si="13"/>
        <v/>
      </c>
      <c r="E869" s="171"/>
      <c r="F869" s="491"/>
      <c r="G869" s="156"/>
      <c r="H869" s="340"/>
      <c r="I869" s="329"/>
      <c r="J869" s="181"/>
      <c r="K869" s="177"/>
      <c r="L869" s="23"/>
    </row>
    <row r="870" spans="2:12" ht="21.2" customHeight="1">
      <c r="B870" s="366" t="str">
        <f>IF(F870="", "NO PRIORITY", _xlfn.XLOOKUP(F870, Organizations!C:C, Organizations!B:B, "NO ORG NAME"))</f>
        <v>NO PRIORITY</v>
      </c>
      <c r="C870" s="291"/>
      <c r="D870" s="306" t="str">
        <f t="shared" si="13"/>
        <v/>
      </c>
      <c r="E870" s="171"/>
      <c r="F870" s="491"/>
      <c r="G870" s="156"/>
      <c r="H870" s="340"/>
      <c r="I870" s="329"/>
      <c r="J870" s="181"/>
      <c r="K870" s="177"/>
      <c r="L870" s="23"/>
    </row>
    <row r="871" spans="2:12" ht="21.2" customHeight="1">
      <c r="B871" s="366" t="str">
        <f>IF(F871="", "NO PRIORITY", _xlfn.XLOOKUP(F871, Organizations!C:C, Organizations!B:B, "NO ORG NAME"))</f>
        <v>NO PRIORITY</v>
      </c>
      <c r="C871" s="291"/>
      <c r="D871" s="306" t="str">
        <f t="shared" si="13"/>
        <v/>
      </c>
      <c r="E871" s="171"/>
      <c r="F871" s="491"/>
      <c r="G871" s="156"/>
      <c r="H871" s="340"/>
      <c r="I871" s="329"/>
      <c r="J871" s="181"/>
      <c r="K871" s="177"/>
      <c r="L871" s="23"/>
    </row>
    <row r="872" spans="2:12" ht="21.2" customHeight="1">
      <c r="B872" s="366" t="str">
        <f>IF(F872="", "NO PRIORITY", _xlfn.XLOOKUP(F872, Organizations!C:C, Organizations!B:B, "NO ORG NAME"))</f>
        <v>NO PRIORITY</v>
      </c>
      <c r="C872" s="291"/>
      <c r="D872" s="306" t="str">
        <f t="shared" si="13"/>
        <v/>
      </c>
      <c r="E872" s="171"/>
      <c r="F872" s="491"/>
      <c r="G872" s="156"/>
      <c r="H872" s="340"/>
      <c r="I872" s="329"/>
      <c r="J872" s="181"/>
      <c r="K872" s="177"/>
      <c r="L872" s="23"/>
    </row>
    <row r="873" spans="2:12" ht="21.2" customHeight="1">
      <c r="B873" s="366" t="str">
        <f>IF(F873="", "NO PRIORITY", _xlfn.XLOOKUP(F873, Organizations!C:C, Organizations!B:B, "NO ORG NAME"))</f>
        <v>NO PRIORITY</v>
      </c>
      <c r="C873" s="291"/>
      <c r="D873" s="306" t="str">
        <f t="shared" ref="D873:D936" si="14">IF(ISBLANK(C873),"",C873-WEEKDAY(C873)+2)</f>
        <v/>
      </c>
      <c r="E873" s="171"/>
      <c r="F873" s="491"/>
      <c r="G873" s="156"/>
      <c r="H873" s="340"/>
      <c r="I873" s="329"/>
      <c r="J873" s="181"/>
      <c r="K873" s="177"/>
      <c r="L873" s="23"/>
    </row>
    <row r="874" spans="2:12" ht="21.2" customHeight="1">
      <c r="B874" s="366" t="str">
        <f>IF(F874="", "NO PRIORITY", _xlfn.XLOOKUP(F874, Organizations!C:C, Organizations!B:B, "NO ORG NAME"))</f>
        <v>NO PRIORITY</v>
      </c>
      <c r="C874" s="291"/>
      <c r="D874" s="306" t="str">
        <f t="shared" si="14"/>
        <v/>
      </c>
      <c r="E874" s="171"/>
      <c r="F874" s="491"/>
      <c r="G874" s="156"/>
      <c r="H874" s="340"/>
      <c r="I874" s="329"/>
      <c r="J874" s="181"/>
      <c r="K874" s="177"/>
      <c r="L874" s="23"/>
    </row>
    <row r="875" spans="2:12" ht="21.2" customHeight="1">
      <c r="B875" s="366" t="str">
        <f>IF(F875="", "NO PRIORITY", _xlfn.XLOOKUP(F875, Organizations!C:C, Organizations!B:B, "NO ORG NAME"))</f>
        <v>NO PRIORITY</v>
      </c>
      <c r="C875" s="291"/>
      <c r="D875" s="306" t="str">
        <f t="shared" si="14"/>
        <v/>
      </c>
      <c r="E875" s="171"/>
      <c r="F875" s="491"/>
      <c r="G875" s="156"/>
      <c r="H875" s="340"/>
      <c r="I875" s="329"/>
      <c r="J875" s="181"/>
      <c r="K875" s="177"/>
      <c r="L875" s="23"/>
    </row>
    <row r="876" spans="2:12" ht="21.2" customHeight="1">
      <c r="B876" s="366" t="str">
        <f>IF(F876="", "NO PRIORITY", _xlfn.XLOOKUP(F876, Organizations!C:C, Organizations!B:B, "NO ORG NAME"))</f>
        <v>NO PRIORITY</v>
      </c>
      <c r="C876" s="291"/>
      <c r="D876" s="306" t="str">
        <f t="shared" si="14"/>
        <v/>
      </c>
      <c r="E876" s="171"/>
      <c r="F876" s="491"/>
      <c r="G876" s="156"/>
      <c r="H876" s="340"/>
      <c r="I876" s="329"/>
      <c r="J876" s="181"/>
      <c r="K876" s="177"/>
      <c r="L876" s="23"/>
    </row>
    <row r="877" spans="2:12" ht="21.2" customHeight="1">
      <c r="B877" s="366" t="str">
        <f>IF(F877="", "NO PRIORITY", _xlfn.XLOOKUP(F877, Organizations!C:C, Organizations!B:B, "NO ORG NAME"))</f>
        <v>NO PRIORITY</v>
      </c>
      <c r="C877" s="291"/>
      <c r="D877" s="306" t="str">
        <f t="shared" si="14"/>
        <v/>
      </c>
      <c r="E877" s="171"/>
      <c r="F877" s="491"/>
      <c r="G877" s="156"/>
      <c r="H877" s="340"/>
      <c r="I877" s="329"/>
      <c r="J877" s="181"/>
      <c r="K877" s="177"/>
      <c r="L877" s="23"/>
    </row>
    <row r="878" spans="2:12" ht="21.2" customHeight="1">
      <c r="B878" s="366" t="str">
        <f>IF(F878="", "NO PRIORITY", _xlfn.XLOOKUP(F878, Organizations!C:C, Organizations!B:B, "NO ORG NAME"))</f>
        <v>NO PRIORITY</v>
      </c>
      <c r="C878" s="291"/>
      <c r="D878" s="306" t="str">
        <f t="shared" si="14"/>
        <v/>
      </c>
      <c r="E878" s="171"/>
      <c r="F878" s="491"/>
      <c r="G878" s="156"/>
      <c r="H878" s="340"/>
      <c r="I878" s="329"/>
      <c r="J878" s="181"/>
      <c r="K878" s="177"/>
      <c r="L878" s="23"/>
    </row>
    <row r="879" spans="2:12" ht="21.2" customHeight="1">
      <c r="B879" s="366" t="str">
        <f>IF(F879="", "NO PRIORITY", _xlfn.XLOOKUP(F879, Organizations!C:C, Organizations!B:B, "NO ORG NAME"))</f>
        <v>NO PRIORITY</v>
      </c>
      <c r="C879" s="291"/>
      <c r="D879" s="306" t="str">
        <f t="shared" si="14"/>
        <v/>
      </c>
      <c r="E879" s="171"/>
      <c r="F879" s="491"/>
      <c r="G879" s="156"/>
      <c r="H879" s="340"/>
      <c r="I879" s="329"/>
      <c r="J879" s="181"/>
      <c r="K879" s="177"/>
      <c r="L879" s="23"/>
    </row>
    <row r="880" spans="2:12" ht="21.2" customHeight="1">
      <c r="B880" s="366" t="str">
        <f>IF(F880="", "NO PRIORITY", _xlfn.XLOOKUP(F880, Organizations!C:C, Organizations!B:B, "NO ORG NAME"))</f>
        <v>NO PRIORITY</v>
      </c>
      <c r="C880" s="291"/>
      <c r="D880" s="306" t="str">
        <f t="shared" si="14"/>
        <v/>
      </c>
      <c r="E880" s="171"/>
      <c r="F880" s="491"/>
      <c r="G880" s="156"/>
      <c r="H880" s="340"/>
      <c r="I880" s="329"/>
      <c r="J880" s="181"/>
      <c r="K880" s="177"/>
      <c r="L880" s="23"/>
    </row>
    <row r="881" spans="2:12" ht="21.2" customHeight="1">
      <c r="B881" s="366" t="str">
        <f>IF(F881="", "NO PRIORITY", _xlfn.XLOOKUP(F881, Organizations!C:C, Organizations!B:B, "NO ORG NAME"))</f>
        <v>NO PRIORITY</v>
      </c>
      <c r="C881" s="291"/>
      <c r="D881" s="306" t="str">
        <f t="shared" si="14"/>
        <v/>
      </c>
      <c r="E881" s="171"/>
      <c r="F881" s="491"/>
      <c r="G881" s="156"/>
      <c r="H881" s="340"/>
      <c r="I881" s="329"/>
      <c r="J881" s="181"/>
      <c r="K881" s="177"/>
      <c r="L881" s="23"/>
    </row>
    <row r="882" spans="2:12" ht="21.2" customHeight="1">
      <c r="B882" s="366" t="str">
        <f>IF(F882="", "NO PRIORITY", _xlfn.XLOOKUP(F882, Organizations!C:C, Organizations!B:B, "NO ORG NAME"))</f>
        <v>NO PRIORITY</v>
      </c>
      <c r="C882" s="291"/>
      <c r="D882" s="306" t="str">
        <f t="shared" si="14"/>
        <v/>
      </c>
      <c r="E882" s="171"/>
      <c r="F882" s="491"/>
      <c r="G882" s="156"/>
      <c r="H882" s="340"/>
      <c r="I882" s="329"/>
      <c r="J882" s="181"/>
      <c r="K882" s="177"/>
      <c r="L882" s="23"/>
    </row>
    <row r="883" spans="2:12" ht="21.2" customHeight="1">
      <c r="B883" s="366" t="str">
        <f>IF(F883="", "NO PRIORITY", _xlfn.XLOOKUP(F883, Organizations!C:C, Organizations!B:B, "NO ORG NAME"))</f>
        <v>NO PRIORITY</v>
      </c>
      <c r="C883" s="291"/>
      <c r="D883" s="306" t="str">
        <f t="shared" si="14"/>
        <v/>
      </c>
      <c r="E883" s="171"/>
      <c r="F883" s="491"/>
      <c r="G883" s="156"/>
      <c r="H883" s="340"/>
      <c r="I883" s="329"/>
      <c r="J883" s="181"/>
      <c r="K883" s="177"/>
      <c r="L883" s="23"/>
    </row>
    <row r="884" spans="2:12" ht="21.2" customHeight="1">
      <c r="B884" s="366" t="str">
        <f>IF(F884="", "NO PRIORITY", _xlfn.XLOOKUP(F884, Organizations!C:C, Organizations!B:B, "NO ORG NAME"))</f>
        <v>NO PRIORITY</v>
      </c>
      <c r="C884" s="291"/>
      <c r="D884" s="306" t="str">
        <f t="shared" si="14"/>
        <v/>
      </c>
      <c r="E884" s="171"/>
      <c r="F884" s="491"/>
      <c r="G884" s="156"/>
      <c r="H884" s="340"/>
      <c r="I884" s="329"/>
      <c r="J884" s="181"/>
      <c r="K884" s="177"/>
      <c r="L884" s="23"/>
    </row>
    <row r="885" spans="2:12" ht="21.2" customHeight="1">
      <c r="B885" s="366" t="str">
        <f>IF(F885="", "NO PRIORITY", _xlfn.XLOOKUP(F885, Organizations!C:C, Organizations!B:B, "NO ORG NAME"))</f>
        <v>NO PRIORITY</v>
      </c>
      <c r="C885" s="291"/>
      <c r="D885" s="306" t="str">
        <f t="shared" si="14"/>
        <v/>
      </c>
      <c r="E885" s="171"/>
      <c r="F885" s="491"/>
      <c r="G885" s="156"/>
      <c r="H885" s="340"/>
      <c r="I885" s="329"/>
      <c r="J885" s="181"/>
      <c r="K885" s="177"/>
      <c r="L885" s="23"/>
    </row>
    <row r="886" spans="2:12" ht="21.2" customHeight="1">
      <c r="B886" s="366" t="str">
        <f>IF(F886="", "NO PRIORITY", _xlfn.XLOOKUP(F886, Organizations!C:C, Organizations!B:B, "NO ORG NAME"))</f>
        <v>NO PRIORITY</v>
      </c>
      <c r="C886" s="291"/>
      <c r="D886" s="306" t="str">
        <f t="shared" si="14"/>
        <v/>
      </c>
      <c r="E886" s="171"/>
      <c r="F886" s="491"/>
      <c r="G886" s="156"/>
      <c r="H886" s="340"/>
      <c r="I886" s="329"/>
      <c r="J886" s="181"/>
      <c r="K886" s="177"/>
      <c r="L886" s="23"/>
    </row>
    <row r="887" spans="2:12" ht="21.2" customHeight="1">
      <c r="B887" s="366" t="str">
        <f>IF(F887="", "NO PRIORITY", _xlfn.XLOOKUP(F887, Organizations!C:C, Organizations!B:B, "NO ORG NAME"))</f>
        <v>NO PRIORITY</v>
      </c>
      <c r="C887" s="291"/>
      <c r="D887" s="306" t="str">
        <f t="shared" si="14"/>
        <v/>
      </c>
      <c r="E887" s="171"/>
      <c r="F887" s="491"/>
      <c r="G887" s="156"/>
      <c r="H887" s="340"/>
      <c r="I887" s="329"/>
      <c r="J887" s="181"/>
      <c r="K887" s="177"/>
      <c r="L887" s="23"/>
    </row>
    <row r="888" spans="2:12" ht="21.2" customHeight="1">
      <c r="B888" s="366" t="str">
        <f>IF(F888="", "NO PRIORITY", _xlfn.XLOOKUP(F888, Organizations!C:C, Organizations!B:B, "NO ORG NAME"))</f>
        <v>NO PRIORITY</v>
      </c>
      <c r="C888" s="291"/>
      <c r="D888" s="306" t="str">
        <f t="shared" si="14"/>
        <v/>
      </c>
      <c r="E888" s="171"/>
      <c r="F888" s="491"/>
      <c r="G888" s="156"/>
      <c r="H888" s="340"/>
      <c r="I888" s="329"/>
      <c r="J888" s="181"/>
      <c r="K888" s="177"/>
      <c r="L888" s="23"/>
    </row>
    <row r="889" spans="2:12" ht="21.2" customHeight="1">
      <c r="B889" s="366" t="str">
        <f>IF(F889="", "NO PRIORITY", _xlfn.XLOOKUP(F889, Organizations!C:C, Organizations!B:B, "NO ORG NAME"))</f>
        <v>NO PRIORITY</v>
      </c>
      <c r="C889" s="291"/>
      <c r="D889" s="306" t="str">
        <f t="shared" si="14"/>
        <v/>
      </c>
      <c r="E889" s="171"/>
      <c r="F889" s="491"/>
      <c r="G889" s="156"/>
      <c r="H889" s="340"/>
      <c r="I889" s="329"/>
      <c r="J889" s="181"/>
      <c r="K889" s="177"/>
      <c r="L889" s="23"/>
    </row>
    <row r="890" spans="2:12" ht="21.2" customHeight="1">
      <c r="B890" s="366" t="str">
        <f>IF(F890="", "NO PRIORITY", _xlfn.XLOOKUP(F890, Organizations!C:C, Organizations!B:B, "NO ORG NAME"))</f>
        <v>NO PRIORITY</v>
      </c>
      <c r="C890" s="291"/>
      <c r="D890" s="306" t="str">
        <f t="shared" si="14"/>
        <v/>
      </c>
      <c r="E890" s="171"/>
      <c r="F890" s="491"/>
      <c r="G890" s="156"/>
      <c r="H890" s="340"/>
      <c r="I890" s="329"/>
      <c r="J890" s="181"/>
      <c r="K890" s="177"/>
      <c r="L890" s="23"/>
    </row>
    <row r="891" spans="2:12" ht="21.2" customHeight="1">
      <c r="B891" s="366" t="str">
        <f>IF(F891="", "NO PRIORITY", _xlfn.XLOOKUP(F891, Organizations!C:C, Organizations!B:B, "NO ORG NAME"))</f>
        <v>NO PRIORITY</v>
      </c>
      <c r="C891" s="291"/>
      <c r="D891" s="306" t="str">
        <f t="shared" si="14"/>
        <v/>
      </c>
      <c r="E891" s="171"/>
      <c r="F891" s="491"/>
      <c r="G891" s="156"/>
      <c r="H891" s="340"/>
      <c r="I891" s="329"/>
      <c r="J891" s="181"/>
      <c r="K891" s="177"/>
      <c r="L891" s="23"/>
    </row>
    <row r="892" spans="2:12" ht="21.2" customHeight="1">
      <c r="B892" s="366" t="str">
        <f>IF(F892="", "NO PRIORITY", _xlfn.XLOOKUP(F892, Organizations!C:C, Organizations!B:B, "NO ORG NAME"))</f>
        <v>NO PRIORITY</v>
      </c>
      <c r="C892" s="291"/>
      <c r="D892" s="306" t="str">
        <f t="shared" si="14"/>
        <v/>
      </c>
      <c r="E892" s="171"/>
      <c r="F892" s="491"/>
      <c r="G892" s="156"/>
      <c r="H892" s="340"/>
      <c r="I892" s="329"/>
      <c r="J892" s="181"/>
      <c r="K892" s="177"/>
      <c r="L892" s="23"/>
    </row>
    <row r="893" spans="2:12" ht="21.2" customHeight="1">
      <c r="B893" s="366" t="str">
        <f>IF(F893="", "NO PRIORITY", _xlfn.XLOOKUP(F893, Organizations!C:C, Organizations!B:B, "NO ORG NAME"))</f>
        <v>NO PRIORITY</v>
      </c>
      <c r="C893" s="291"/>
      <c r="D893" s="306" t="str">
        <f t="shared" si="14"/>
        <v/>
      </c>
      <c r="E893" s="171"/>
      <c r="F893" s="491"/>
      <c r="G893" s="156"/>
      <c r="H893" s="340"/>
      <c r="I893" s="329"/>
      <c r="J893" s="181"/>
      <c r="K893" s="177"/>
      <c r="L893" s="23"/>
    </row>
    <row r="894" spans="2:12" ht="21.2" customHeight="1">
      <c r="B894" s="366" t="str">
        <f>IF(F894="", "NO PRIORITY", _xlfn.XLOOKUP(F894, Organizations!C:C, Organizations!B:B, "NO ORG NAME"))</f>
        <v>NO PRIORITY</v>
      </c>
      <c r="C894" s="291"/>
      <c r="D894" s="306" t="str">
        <f t="shared" si="14"/>
        <v/>
      </c>
      <c r="E894" s="171"/>
      <c r="F894" s="491"/>
      <c r="G894" s="156"/>
      <c r="H894" s="340"/>
      <c r="I894" s="329"/>
      <c r="J894" s="181"/>
      <c r="K894" s="177"/>
      <c r="L894" s="23"/>
    </row>
    <row r="895" spans="2:12" ht="21.2" customHeight="1">
      <c r="B895" s="366" t="str">
        <f>IF(F895="", "NO PRIORITY", _xlfn.XLOOKUP(F895, Organizations!C:C, Organizations!B:B, "NO ORG NAME"))</f>
        <v>NO PRIORITY</v>
      </c>
      <c r="C895" s="291"/>
      <c r="D895" s="306" t="str">
        <f t="shared" si="14"/>
        <v/>
      </c>
      <c r="E895" s="171"/>
      <c r="F895" s="491"/>
      <c r="G895" s="156"/>
      <c r="H895" s="340"/>
      <c r="I895" s="329"/>
      <c r="J895" s="181"/>
      <c r="K895" s="177"/>
      <c r="L895" s="23"/>
    </row>
    <row r="896" spans="2:12" ht="21.2" customHeight="1">
      <c r="B896" s="366" t="str">
        <f>IF(F896="", "NO PRIORITY", _xlfn.XLOOKUP(F896, Organizations!C:C, Organizations!B:B, "NO ORG NAME"))</f>
        <v>NO PRIORITY</v>
      </c>
      <c r="C896" s="291"/>
      <c r="D896" s="306" t="str">
        <f t="shared" si="14"/>
        <v/>
      </c>
      <c r="E896" s="171"/>
      <c r="F896" s="491"/>
      <c r="G896" s="156"/>
      <c r="H896" s="340"/>
      <c r="I896" s="329"/>
      <c r="J896" s="181"/>
      <c r="K896" s="177"/>
      <c r="L896" s="23"/>
    </row>
    <row r="897" spans="2:12" ht="21.2" customHeight="1">
      <c r="B897" s="366" t="str">
        <f>IF(F897="", "NO PRIORITY", _xlfn.XLOOKUP(F897, Organizations!C:C, Organizations!B:B, "NO ORG NAME"))</f>
        <v>NO PRIORITY</v>
      </c>
      <c r="C897" s="291"/>
      <c r="D897" s="306" t="str">
        <f t="shared" si="14"/>
        <v/>
      </c>
      <c r="E897" s="171"/>
      <c r="F897" s="491"/>
      <c r="G897" s="156"/>
      <c r="H897" s="340"/>
      <c r="I897" s="329"/>
      <c r="J897" s="181"/>
      <c r="K897" s="177"/>
      <c r="L897" s="23"/>
    </row>
    <row r="898" spans="2:12" ht="21.2" customHeight="1">
      <c r="B898" s="366" t="str">
        <f>IF(F898="", "NO PRIORITY", _xlfn.XLOOKUP(F898, Organizations!C:C, Organizations!B:B, "NO ORG NAME"))</f>
        <v>NO PRIORITY</v>
      </c>
      <c r="C898" s="291"/>
      <c r="D898" s="306" t="str">
        <f t="shared" si="14"/>
        <v/>
      </c>
      <c r="E898" s="171"/>
      <c r="F898" s="491"/>
      <c r="G898" s="156"/>
      <c r="H898" s="340"/>
      <c r="I898" s="329"/>
      <c r="J898" s="181"/>
      <c r="K898" s="177"/>
      <c r="L898" s="23"/>
    </row>
    <row r="899" spans="2:12" ht="21.2" customHeight="1">
      <c r="B899" s="366" t="str">
        <f>IF(F899="", "NO PRIORITY", _xlfn.XLOOKUP(F899, Organizations!C:C, Organizations!B:B, "NO ORG NAME"))</f>
        <v>NO PRIORITY</v>
      </c>
      <c r="C899" s="291"/>
      <c r="D899" s="306" t="str">
        <f t="shared" si="14"/>
        <v/>
      </c>
      <c r="E899" s="171"/>
      <c r="F899" s="491"/>
      <c r="G899" s="156"/>
      <c r="H899" s="340"/>
      <c r="I899" s="329"/>
      <c r="J899" s="181"/>
      <c r="K899" s="177"/>
      <c r="L899" s="23"/>
    </row>
    <row r="900" spans="2:12" ht="21.2" customHeight="1">
      <c r="B900" s="366" t="str">
        <f>IF(F900="", "NO PRIORITY", _xlfn.XLOOKUP(F900, Organizations!C:C, Organizations!B:B, "NO ORG NAME"))</f>
        <v>NO PRIORITY</v>
      </c>
      <c r="C900" s="291"/>
      <c r="D900" s="306" t="str">
        <f t="shared" si="14"/>
        <v/>
      </c>
      <c r="E900" s="171"/>
      <c r="F900" s="491"/>
      <c r="G900" s="156"/>
      <c r="H900" s="340"/>
      <c r="I900" s="329"/>
      <c r="J900" s="181"/>
      <c r="K900" s="177"/>
      <c r="L900" s="23"/>
    </row>
    <row r="901" spans="2:12" ht="21.2" customHeight="1">
      <c r="B901" s="366" t="str">
        <f>IF(F901="", "NO PRIORITY", _xlfn.XLOOKUP(F901, Organizations!C:C, Organizations!B:B, "NO ORG NAME"))</f>
        <v>NO PRIORITY</v>
      </c>
      <c r="C901" s="291"/>
      <c r="D901" s="306" t="str">
        <f t="shared" si="14"/>
        <v/>
      </c>
      <c r="E901" s="171"/>
      <c r="F901" s="491"/>
      <c r="G901" s="156"/>
      <c r="H901" s="340"/>
      <c r="I901" s="329"/>
      <c r="J901" s="181"/>
      <c r="K901" s="177"/>
      <c r="L901" s="23"/>
    </row>
    <row r="902" spans="2:12" ht="21.2" customHeight="1">
      <c r="B902" s="366" t="str">
        <f>IF(F902="", "NO PRIORITY", _xlfn.XLOOKUP(F902, Organizations!C:C, Organizations!B:B, "NO ORG NAME"))</f>
        <v>NO PRIORITY</v>
      </c>
      <c r="C902" s="291"/>
      <c r="D902" s="306" t="str">
        <f t="shared" si="14"/>
        <v/>
      </c>
      <c r="E902" s="171"/>
      <c r="F902" s="491"/>
      <c r="G902" s="156"/>
      <c r="H902" s="340"/>
      <c r="I902" s="329"/>
      <c r="J902" s="181"/>
      <c r="K902" s="177"/>
      <c r="L902" s="23"/>
    </row>
    <row r="903" spans="2:12" ht="21.2" customHeight="1">
      <c r="B903" s="366" t="str">
        <f>IF(F903="", "NO PRIORITY", _xlfn.XLOOKUP(F903, Organizations!C:C, Organizations!B:B, "NO ORG NAME"))</f>
        <v>NO PRIORITY</v>
      </c>
      <c r="C903" s="291"/>
      <c r="D903" s="306" t="str">
        <f t="shared" si="14"/>
        <v/>
      </c>
      <c r="E903" s="171"/>
      <c r="F903" s="491"/>
      <c r="G903" s="156"/>
      <c r="H903" s="340"/>
      <c r="I903" s="329"/>
      <c r="J903" s="181"/>
      <c r="K903" s="177"/>
      <c r="L903" s="23"/>
    </row>
    <row r="904" spans="2:12" ht="21.2" customHeight="1">
      <c r="B904" s="366" t="str">
        <f>IF(F904="", "NO PRIORITY", _xlfn.XLOOKUP(F904, Organizations!C:C, Organizations!B:B, "NO ORG NAME"))</f>
        <v>NO PRIORITY</v>
      </c>
      <c r="C904" s="291"/>
      <c r="D904" s="306" t="str">
        <f t="shared" si="14"/>
        <v/>
      </c>
      <c r="E904" s="171"/>
      <c r="F904" s="491"/>
      <c r="G904" s="156"/>
      <c r="H904" s="340"/>
      <c r="I904" s="329"/>
      <c r="J904" s="181"/>
      <c r="K904" s="177"/>
      <c r="L904" s="23"/>
    </row>
    <row r="905" spans="2:12" ht="21.2" customHeight="1">
      <c r="B905" s="366" t="str">
        <f>IF(F905="", "NO PRIORITY", _xlfn.XLOOKUP(F905, Organizations!C:C, Organizations!B:B, "NO ORG NAME"))</f>
        <v>NO PRIORITY</v>
      </c>
      <c r="C905" s="291"/>
      <c r="D905" s="306" t="str">
        <f t="shared" si="14"/>
        <v/>
      </c>
      <c r="E905" s="171"/>
      <c r="F905" s="491"/>
      <c r="G905" s="156"/>
      <c r="H905" s="340"/>
      <c r="I905" s="329"/>
      <c r="J905" s="181"/>
      <c r="K905" s="177"/>
      <c r="L905" s="23"/>
    </row>
    <row r="906" spans="2:12" ht="21.2" customHeight="1">
      <c r="B906" s="366" t="str">
        <f>IF(F906="", "NO PRIORITY", _xlfn.XLOOKUP(F906, Organizations!C:C, Organizations!B:B, "NO ORG NAME"))</f>
        <v>NO PRIORITY</v>
      </c>
      <c r="C906" s="291"/>
      <c r="D906" s="306" t="str">
        <f t="shared" si="14"/>
        <v/>
      </c>
      <c r="E906" s="171"/>
      <c r="F906" s="491"/>
      <c r="G906" s="156"/>
      <c r="H906" s="340"/>
      <c r="I906" s="329"/>
      <c r="J906" s="181"/>
      <c r="K906" s="177"/>
      <c r="L906" s="23"/>
    </row>
    <row r="907" spans="2:12" ht="21.2" customHeight="1">
      <c r="B907" s="366" t="str">
        <f>IF(F907="", "NO PRIORITY", _xlfn.XLOOKUP(F907, Organizations!C:C, Organizations!B:B, "NO ORG NAME"))</f>
        <v>NO PRIORITY</v>
      </c>
      <c r="C907" s="291"/>
      <c r="D907" s="306" t="str">
        <f t="shared" si="14"/>
        <v/>
      </c>
      <c r="E907" s="171"/>
      <c r="F907" s="491"/>
      <c r="G907" s="156"/>
      <c r="H907" s="340"/>
      <c r="I907" s="329"/>
      <c r="J907" s="181"/>
      <c r="K907" s="177"/>
      <c r="L907" s="23"/>
    </row>
    <row r="908" spans="2:12" ht="21.2" customHeight="1">
      <c r="B908" s="366" t="str">
        <f>IF(F908="", "NO PRIORITY", _xlfn.XLOOKUP(F908, Organizations!C:C, Organizations!B:B, "NO ORG NAME"))</f>
        <v>NO PRIORITY</v>
      </c>
      <c r="C908" s="291"/>
      <c r="D908" s="306" t="str">
        <f t="shared" si="14"/>
        <v/>
      </c>
      <c r="E908" s="171"/>
      <c r="F908" s="491"/>
      <c r="G908" s="156"/>
      <c r="H908" s="340"/>
      <c r="I908" s="329"/>
      <c r="J908" s="181"/>
      <c r="K908" s="177"/>
      <c r="L908" s="23"/>
    </row>
    <row r="909" spans="2:12" ht="21.2" customHeight="1">
      <c r="B909" s="366" t="str">
        <f>IF(F909="", "NO PRIORITY", _xlfn.XLOOKUP(F909, Organizations!C:C, Organizations!B:B, "NO ORG NAME"))</f>
        <v>NO PRIORITY</v>
      </c>
      <c r="C909" s="291"/>
      <c r="D909" s="306" t="str">
        <f t="shared" si="14"/>
        <v/>
      </c>
      <c r="E909" s="171"/>
      <c r="F909" s="491"/>
      <c r="G909" s="156"/>
      <c r="H909" s="340"/>
      <c r="I909" s="329"/>
      <c r="J909" s="181"/>
      <c r="K909" s="177"/>
      <c r="L909" s="23"/>
    </row>
    <row r="910" spans="2:12" ht="21.2" customHeight="1">
      <c r="B910" s="366" t="str">
        <f>IF(F910="", "NO PRIORITY", _xlfn.XLOOKUP(F910, Organizations!C:C, Organizations!B:B, "NO ORG NAME"))</f>
        <v>NO PRIORITY</v>
      </c>
      <c r="C910" s="291"/>
      <c r="D910" s="306" t="str">
        <f t="shared" si="14"/>
        <v/>
      </c>
      <c r="E910" s="171"/>
      <c r="F910" s="491"/>
      <c r="G910" s="156"/>
      <c r="H910" s="340"/>
      <c r="I910" s="329"/>
      <c r="J910" s="181"/>
      <c r="K910" s="177"/>
      <c r="L910" s="23"/>
    </row>
    <row r="911" spans="2:12" ht="21.2" customHeight="1">
      <c r="B911" s="366" t="str">
        <f>IF(F911="", "NO PRIORITY", _xlfn.XLOOKUP(F911, Organizations!C:C, Organizations!B:B, "NO ORG NAME"))</f>
        <v>NO PRIORITY</v>
      </c>
      <c r="C911" s="291"/>
      <c r="D911" s="306" t="str">
        <f t="shared" si="14"/>
        <v/>
      </c>
      <c r="E911" s="171"/>
      <c r="F911" s="491"/>
      <c r="G911" s="156"/>
      <c r="H911" s="340"/>
      <c r="I911" s="329"/>
      <c r="J911" s="181"/>
      <c r="K911" s="177"/>
      <c r="L911" s="23"/>
    </row>
    <row r="912" spans="2:12" ht="21.2" customHeight="1">
      <c r="B912" s="366" t="str">
        <f>IF(F912="", "NO PRIORITY", _xlfn.XLOOKUP(F912, Organizations!C:C, Organizations!B:B, "NO ORG NAME"))</f>
        <v>NO PRIORITY</v>
      </c>
      <c r="C912" s="291"/>
      <c r="D912" s="306" t="str">
        <f t="shared" si="14"/>
        <v/>
      </c>
      <c r="E912" s="171"/>
      <c r="F912" s="491"/>
      <c r="G912" s="156"/>
      <c r="H912" s="340"/>
      <c r="I912" s="329"/>
      <c r="J912" s="181"/>
      <c r="K912" s="177"/>
      <c r="L912" s="23"/>
    </row>
    <row r="913" spans="2:12" ht="21.2" customHeight="1">
      <c r="B913" s="366" t="str">
        <f>IF(F913="", "NO PRIORITY", _xlfn.XLOOKUP(F913, Organizations!C:C, Organizations!B:B, "NO ORG NAME"))</f>
        <v>NO PRIORITY</v>
      </c>
      <c r="C913" s="291"/>
      <c r="D913" s="306" t="str">
        <f t="shared" si="14"/>
        <v/>
      </c>
      <c r="E913" s="171"/>
      <c r="F913" s="491"/>
      <c r="G913" s="156"/>
      <c r="H913" s="340"/>
      <c r="I913" s="329"/>
      <c r="J913" s="181"/>
      <c r="K913" s="177"/>
      <c r="L913" s="23"/>
    </row>
    <row r="914" spans="2:12" ht="21.2" customHeight="1">
      <c r="B914" s="366" t="str">
        <f>IF(F914="", "NO PRIORITY", _xlfn.XLOOKUP(F914, Organizations!C:C, Organizations!B:B, "NO ORG NAME"))</f>
        <v>NO PRIORITY</v>
      </c>
      <c r="C914" s="291"/>
      <c r="D914" s="306" t="str">
        <f t="shared" si="14"/>
        <v/>
      </c>
      <c r="E914" s="171"/>
      <c r="F914" s="491"/>
      <c r="G914" s="156"/>
      <c r="H914" s="340"/>
      <c r="I914" s="329"/>
      <c r="J914" s="181"/>
      <c r="K914" s="177"/>
      <c r="L914" s="23"/>
    </row>
    <row r="915" spans="2:12" ht="21.2" customHeight="1">
      <c r="B915" s="366" t="str">
        <f>IF(F915="", "NO PRIORITY", _xlfn.XLOOKUP(F915, Organizations!C:C, Organizations!B:B, "NO ORG NAME"))</f>
        <v>NO PRIORITY</v>
      </c>
      <c r="C915" s="291"/>
      <c r="D915" s="306" t="str">
        <f t="shared" si="14"/>
        <v/>
      </c>
      <c r="E915" s="171"/>
      <c r="F915" s="491"/>
      <c r="G915" s="156"/>
      <c r="H915" s="340"/>
      <c r="I915" s="329"/>
      <c r="J915" s="181"/>
      <c r="K915" s="177"/>
      <c r="L915" s="23"/>
    </row>
    <row r="916" spans="2:12" ht="21.2" customHeight="1">
      <c r="B916" s="366" t="str">
        <f>IF(F916="", "NO PRIORITY", _xlfn.XLOOKUP(F916, Organizations!C:C, Organizations!B:B, "NO ORG NAME"))</f>
        <v>NO PRIORITY</v>
      </c>
      <c r="C916" s="291"/>
      <c r="D916" s="306" t="str">
        <f t="shared" si="14"/>
        <v/>
      </c>
      <c r="E916" s="171"/>
      <c r="F916" s="491"/>
      <c r="G916" s="156"/>
      <c r="H916" s="340"/>
      <c r="I916" s="329"/>
      <c r="J916" s="181"/>
      <c r="K916" s="177"/>
      <c r="L916" s="23"/>
    </row>
    <row r="917" spans="2:12" ht="21.2" customHeight="1">
      <c r="B917" s="366" t="str">
        <f>IF(F917="", "NO PRIORITY", _xlfn.XLOOKUP(F917, Organizations!C:C, Organizations!B:B, "NO ORG NAME"))</f>
        <v>NO PRIORITY</v>
      </c>
      <c r="C917" s="291"/>
      <c r="D917" s="306" t="str">
        <f t="shared" si="14"/>
        <v/>
      </c>
      <c r="E917" s="171"/>
      <c r="F917" s="491"/>
      <c r="G917" s="156"/>
      <c r="H917" s="340"/>
      <c r="I917" s="329"/>
      <c r="J917" s="181"/>
      <c r="K917" s="177"/>
      <c r="L917" s="23"/>
    </row>
    <row r="918" spans="2:12" ht="21.2" customHeight="1">
      <c r="B918" s="366" t="str">
        <f>IF(F918="", "NO PRIORITY", _xlfn.XLOOKUP(F918, Organizations!C:C, Organizations!B:B, "NO ORG NAME"))</f>
        <v>NO PRIORITY</v>
      </c>
      <c r="C918" s="291"/>
      <c r="D918" s="306" t="str">
        <f t="shared" si="14"/>
        <v/>
      </c>
      <c r="E918" s="171"/>
      <c r="F918" s="491"/>
      <c r="G918" s="156"/>
      <c r="H918" s="340"/>
      <c r="I918" s="329"/>
      <c r="J918" s="181"/>
      <c r="K918" s="177"/>
      <c r="L918" s="23"/>
    </row>
    <row r="919" spans="2:12" ht="21.2" customHeight="1">
      <c r="B919" s="366" t="str">
        <f>IF(F919="", "NO PRIORITY", _xlfn.XLOOKUP(F919, Organizations!C:C, Organizations!B:B, "NO ORG NAME"))</f>
        <v>NO PRIORITY</v>
      </c>
      <c r="C919" s="291"/>
      <c r="D919" s="306" t="str">
        <f t="shared" si="14"/>
        <v/>
      </c>
      <c r="E919" s="171"/>
      <c r="F919" s="491"/>
      <c r="G919" s="156"/>
      <c r="H919" s="340"/>
      <c r="I919" s="329"/>
      <c r="J919" s="181"/>
      <c r="K919" s="177"/>
      <c r="L919" s="23"/>
    </row>
    <row r="920" spans="2:12" ht="21.2" customHeight="1">
      <c r="B920" s="366" t="str">
        <f>IF(F920="", "NO PRIORITY", _xlfn.XLOOKUP(F920, Organizations!C:C, Organizations!B:B, "NO ORG NAME"))</f>
        <v>NO PRIORITY</v>
      </c>
      <c r="C920" s="291"/>
      <c r="D920" s="306" t="str">
        <f t="shared" si="14"/>
        <v/>
      </c>
      <c r="E920" s="171"/>
      <c r="F920" s="491"/>
      <c r="G920" s="156"/>
      <c r="H920" s="340"/>
      <c r="I920" s="329"/>
      <c r="J920" s="181"/>
      <c r="K920" s="177"/>
      <c r="L920" s="23"/>
    </row>
    <row r="921" spans="2:12" ht="21.2" customHeight="1">
      <c r="B921" s="366" t="str">
        <f>IF(F921="", "NO PRIORITY", _xlfn.XLOOKUP(F921, Organizations!C:C, Organizations!B:B, "NO ORG NAME"))</f>
        <v>NO PRIORITY</v>
      </c>
      <c r="C921" s="291"/>
      <c r="D921" s="306" t="str">
        <f t="shared" si="14"/>
        <v/>
      </c>
      <c r="E921" s="171"/>
      <c r="F921" s="491"/>
      <c r="G921" s="156"/>
      <c r="H921" s="340"/>
      <c r="I921" s="329"/>
      <c r="J921" s="181"/>
      <c r="K921" s="177"/>
      <c r="L921" s="23"/>
    </row>
    <row r="922" spans="2:12" ht="21.2" customHeight="1">
      <c r="B922" s="366" t="str">
        <f>IF(F922="", "NO PRIORITY", _xlfn.XLOOKUP(F922, Organizations!C:C, Organizations!B:B, "NO ORG NAME"))</f>
        <v>NO PRIORITY</v>
      </c>
      <c r="C922" s="291"/>
      <c r="D922" s="306" t="str">
        <f t="shared" si="14"/>
        <v/>
      </c>
      <c r="E922" s="171"/>
      <c r="F922" s="491"/>
      <c r="G922" s="156"/>
      <c r="H922" s="340"/>
      <c r="I922" s="329"/>
      <c r="J922" s="181"/>
      <c r="K922" s="177"/>
      <c r="L922" s="23"/>
    </row>
    <row r="923" spans="2:12" ht="21.2" customHeight="1">
      <c r="B923" s="366" t="str">
        <f>IF(F923="", "NO PRIORITY", _xlfn.XLOOKUP(F923, Organizations!C:C, Organizations!B:B, "NO ORG NAME"))</f>
        <v>NO PRIORITY</v>
      </c>
      <c r="C923" s="291"/>
      <c r="D923" s="306" t="str">
        <f t="shared" si="14"/>
        <v/>
      </c>
      <c r="E923" s="171"/>
      <c r="F923" s="491"/>
      <c r="G923" s="156"/>
      <c r="H923" s="340"/>
      <c r="I923" s="329"/>
      <c r="J923" s="181"/>
      <c r="K923" s="177"/>
      <c r="L923" s="23"/>
    </row>
    <row r="924" spans="2:12" ht="21.2" customHeight="1">
      <c r="B924" s="366" t="str">
        <f>IF(F924="", "NO PRIORITY", _xlfn.XLOOKUP(F924, Organizations!C:C, Organizations!B:B, "NO ORG NAME"))</f>
        <v>NO PRIORITY</v>
      </c>
      <c r="C924" s="291"/>
      <c r="D924" s="306" t="str">
        <f t="shared" si="14"/>
        <v/>
      </c>
      <c r="E924" s="171"/>
      <c r="F924" s="491"/>
      <c r="G924" s="156"/>
      <c r="H924" s="340"/>
      <c r="I924" s="329"/>
      <c r="J924" s="181"/>
      <c r="K924" s="177"/>
      <c r="L924" s="23"/>
    </row>
    <row r="925" spans="2:12" ht="21.2" customHeight="1">
      <c r="B925" s="366" t="str">
        <f>IF(F925="", "NO PRIORITY", _xlfn.XLOOKUP(F925, Organizations!C:C, Organizations!B:B, "NO ORG NAME"))</f>
        <v>NO PRIORITY</v>
      </c>
      <c r="C925" s="291"/>
      <c r="D925" s="306" t="str">
        <f t="shared" si="14"/>
        <v/>
      </c>
      <c r="E925" s="171"/>
      <c r="F925" s="491"/>
      <c r="G925" s="156"/>
      <c r="H925" s="340"/>
      <c r="I925" s="329"/>
      <c r="J925" s="181"/>
      <c r="K925" s="177"/>
      <c r="L925" s="23"/>
    </row>
    <row r="926" spans="2:12" ht="21.2" customHeight="1">
      <c r="B926" s="366" t="str">
        <f>IF(F926="", "NO PRIORITY", _xlfn.XLOOKUP(F926, Organizations!C:C, Organizations!B:B, "NO ORG NAME"))</f>
        <v>NO PRIORITY</v>
      </c>
      <c r="C926" s="291"/>
      <c r="D926" s="306" t="str">
        <f t="shared" si="14"/>
        <v/>
      </c>
      <c r="E926" s="171"/>
      <c r="F926" s="491"/>
      <c r="G926" s="156"/>
      <c r="H926" s="340"/>
      <c r="I926" s="329"/>
      <c r="J926" s="181"/>
      <c r="K926" s="177"/>
      <c r="L926" s="23"/>
    </row>
    <row r="927" spans="2:12" ht="21.2" customHeight="1">
      <c r="B927" s="366" t="str">
        <f>IF(F927="", "NO PRIORITY", _xlfn.XLOOKUP(F927, Organizations!C:C, Organizations!B:B, "NO ORG NAME"))</f>
        <v>NO PRIORITY</v>
      </c>
      <c r="C927" s="291"/>
      <c r="D927" s="306" t="str">
        <f t="shared" si="14"/>
        <v/>
      </c>
      <c r="E927" s="171"/>
      <c r="F927" s="491"/>
      <c r="G927" s="156"/>
      <c r="H927" s="340"/>
      <c r="I927" s="329"/>
      <c r="J927" s="181"/>
      <c r="K927" s="177"/>
      <c r="L927" s="23"/>
    </row>
    <row r="928" spans="2:12" ht="21.2" customHeight="1">
      <c r="B928" s="366" t="str">
        <f>IF(F928="", "NO PRIORITY", _xlfn.XLOOKUP(F928, Organizations!C:C, Organizations!B:B, "NO ORG NAME"))</f>
        <v>NO PRIORITY</v>
      </c>
      <c r="C928" s="291"/>
      <c r="D928" s="306" t="str">
        <f t="shared" si="14"/>
        <v/>
      </c>
      <c r="E928" s="171"/>
      <c r="F928" s="491"/>
      <c r="G928" s="156"/>
      <c r="H928" s="340"/>
      <c r="I928" s="329"/>
      <c r="J928" s="181"/>
      <c r="K928" s="177"/>
      <c r="L928" s="23"/>
    </row>
    <row r="929" spans="2:12" ht="21.2" customHeight="1">
      <c r="B929" s="366" t="str">
        <f>IF(F929="", "NO PRIORITY", _xlfn.XLOOKUP(F929, Organizations!C:C, Organizations!B:B, "NO ORG NAME"))</f>
        <v>NO PRIORITY</v>
      </c>
      <c r="C929" s="291"/>
      <c r="D929" s="306" t="str">
        <f t="shared" si="14"/>
        <v/>
      </c>
      <c r="E929" s="171"/>
      <c r="F929" s="491"/>
      <c r="G929" s="156"/>
      <c r="H929" s="340"/>
      <c r="I929" s="329"/>
      <c r="J929" s="181"/>
      <c r="K929" s="177"/>
      <c r="L929" s="23"/>
    </row>
    <row r="930" spans="2:12" ht="21.2" customHeight="1">
      <c r="B930" s="366" t="str">
        <f>IF(F930="", "NO PRIORITY", _xlfn.XLOOKUP(F930, Organizations!C:C, Organizations!B:B, "NO ORG NAME"))</f>
        <v>NO PRIORITY</v>
      </c>
      <c r="C930" s="291"/>
      <c r="D930" s="306" t="str">
        <f t="shared" si="14"/>
        <v/>
      </c>
      <c r="E930" s="171"/>
      <c r="F930" s="491"/>
      <c r="G930" s="156"/>
      <c r="H930" s="340"/>
      <c r="I930" s="329"/>
      <c r="J930" s="181"/>
      <c r="K930" s="177"/>
      <c r="L930" s="23"/>
    </row>
    <row r="931" spans="2:12" ht="21.2" customHeight="1">
      <c r="B931" s="366" t="str">
        <f>IF(F931="", "NO PRIORITY", _xlfn.XLOOKUP(F931, Organizations!C:C, Organizations!B:B, "NO ORG NAME"))</f>
        <v>NO PRIORITY</v>
      </c>
      <c r="C931" s="291"/>
      <c r="D931" s="306" t="str">
        <f t="shared" si="14"/>
        <v/>
      </c>
      <c r="E931" s="171"/>
      <c r="F931" s="491"/>
      <c r="G931" s="156"/>
      <c r="H931" s="340"/>
      <c r="I931" s="329"/>
      <c r="J931" s="181"/>
      <c r="K931" s="177"/>
      <c r="L931" s="23"/>
    </row>
    <row r="932" spans="2:12" ht="21.2" customHeight="1">
      <c r="B932" s="366" t="str">
        <f>IF(F932="", "NO PRIORITY", _xlfn.XLOOKUP(F932, Organizations!C:C, Organizations!B:B, "NO ORG NAME"))</f>
        <v>NO PRIORITY</v>
      </c>
      <c r="C932" s="291"/>
      <c r="D932" s="306" t="str">
        <f t="shared" si="14"/>
        <v/>
      </c>
      <c r="E932" s="171"/>
      <c r="F932" s="491"/>
      <c r="G932" s="156"/>
      <c r="H932" s="340"/>
      <c r="I932" s="329"/>
      <c r="J932" s="181"/>
      <c r="K932" s="177"/>
      <c r="L932" s="23"/>
    </row>
    <row r="933" spans="2:12" ht="21.2" customHeight="1">
      <c r="B933" s="366" t="str">
        <f>IF(F933="", "NO PRIORITY", _xlfn.XLOOKUP(F933, Organizations!C:C, Organizations!B:B, "NO ORG NAME"))</f>
        <v>NO PRIORITY</v>
      </c>
      <c r="C933" s="291"/>
      <c r="D933" s="306" t="str">
        <f t="shared" si="14"/>
        <v/>
      </c>
      <c r="E933" s="171"/>
      <c r="F933" s="491"/>
      <c r="G933" s="156"/>
      <c r="H933" s="340"/>
      <c r="I933" s="329"/>
      <c r="J933" s="181"/>
      <c r="K933" s="177"/>
      <c r="L933" s="23"/>
    </row>
    <row r="934" spans="2:12" ht="21.2" customHeight="1">
      <c r="B934" s="366" t="str">
        <f>IF(F934="", "NO PRIORITY", _xlfn.XLOOKUP(F934, Organizations!C:C, Organizations!B:B, "NO ORG NAME"))</f>
        <v>NO PRIORITY</v>
      </c>
      <c r="C934" s="291"/>
      <c r="D934" s="306" t="str">
        <f t="shared" si="14"/>
        <v/>
      </c>
      <c r="E934" s="171"/>
      <c r="F934" s="491"/>
      <c r="G934" s="156"/>
      <c r="H934" s="340"/>
      <c r="I934" s="329"/>
      <c r="J934" s="181"/>
      <c r="K934" s="177"/>
      <c r="L934" s="23"/>
    </row>
    <row r="935" spans="2:12" ht="21.2" customHeight="1">
      <c r="B935" s="366" t="str">
        <f>IF(F935="", "NO PRIORITY", _xlfn.XLOOKUP(F935, Organizations!C:C, Organizations!B:B, "NO ORG NAME"))</f>
        <v>NO PRIORITY</v>
      </c>
      <c r="C935" s="291"/>
      <c r="D935" s="306" t="str">
        <f t="shared" si="14"/>
        <v/>
      </c>
      <c r="E935" s="171"/>
      <c r="F935" s="491"/>
      <c r="G935" s="156"/>
      <c r="H935" s="340"/>
      <c r="I935" s="329"/>
      <c r="J935" s="181"/>
      <c r="K935" s="177"/>
      <c r="L935" s="23"/>
    </row>
    <row r="936" spans="2:12" ht="21.2" customHeight="1">
      <c r="B936" s="366" t="str">
        <f>IF(F936="", "NO PRIORITY", _xlfn.XLOOKUP(F936, Organizations!C:C, Organizations!B:B, "NO ORG NAME"))</f>
        <v>NO PRIORITY</v>
      </c>
      <c r="C936" s="291"/>
      <c r="D936" s="306" t="str">
        <f t="shared" si="14"/>
        <v/>
      </c>
      <c r="E936" s="171"/>
      <c r="F936" s="491"/>
      <c r="G936" s="156"/>
      <c r="H936" s="340"/>
      <c r="I936" s="329"/>
      <c r="J936" s="181"/>
      <c r="K936" s="177"/>
      <c r="L936" s="23"/>
    </row>
    <row r="937" spans="2:12" ht="21.2" customHeight="1">
      <c r="B937" s="366" t="str">
        <f>IF(F937="", "NO PRIORITY", _xlfn.XLOOKUP(F937, Organizations!C:C, Organizations!B:B, "NO ORG NAME"))</f>
        <v>NO PRIORITY</v>
      </c>
      <c r="C937" s="291"/>
      <c r="D937" s="306" t="str">
        <f t="shared" ref="D937:D1000" si="15">IF(ISBLANK(C937),"",C937-WEEKDAY(C937)+2)</f>
        <v/>
      </c>
      <c r="E937" s="171"/>
      <c r="F937" s="491"/>
      <c r="G937" s="156"/>
      <c r="H937" s="340"/>
      <c r="I937" s="329"/>
      <c r="J937" s="181"/>
      <c r="K937" s="177"/>
      <c r="L937" s="23"/>
    </row>
    <row r="938" spans="2:12" ht="21.2" customHeight="1">
      <c r="B938" s="366" t="str">
        <f>IF(F938="", "NO PRIORITY", _xlfn.XLOOKUP(F938, Organizations!C:C, Organizations!B:B, "NO ORG NAME"))</f>
        <v>NO PRIORITY</v>
      </c>
      <c r="C938" s="291"/>
      <c r="D938" s="306" t="str">
        <f t="shared" si="15"/>
        <v/>
      </c>
      <c r="E938" s="171"/>
      <c r="F938" s="491"/>
      <c r="G938" s="156"/>
      <c r="H938" s="340"/>
      <c r="I938" s="329"/>
      <c r="J938" s="181"/>
      <c r="K938" s="177"/>
      <c r="L938" s="23"/>
    </row>
    <row r="939" spans="2:12" ht="21.2" customHeight="1">
      <c r="B939" s="366" t="str">
        <f>IF(F939="", "NO PRIORITY", _xlfn.XLOOKUP(F939, Organizations!C:C, Organizations!B:B, "NO ORG NAME"))</f>
        <v>NO PRIORITY</v>
      </c>
      <c r="C939" s="291"/>
      <c r="D939" s="306" t="str">
        <f t="shared" si="15"/>
        <v/>
      </c>
      <c r="E939" s="171"/>
      <c r="F939" s="491"/>
      <c r="G939" s="156"/>
      <c r="H939" s="340"/>
      <c r="I939" s="329"/>
      <c r="J939" s="181"/>
      <c r="K939" s="177"/>
      <c r="L939" s="23"/>
    </row>
    <row r="940" spans="2:12" ht="21.2" customHeight="1">
      <c r="B940" s="366" t="str">
        <f>IF(F940="", "NO PRIORITY", _xlfn.XLOOKUP(F940, Organizations!C:C, Organizations!B:B, "NO ORG NAME"))</f>
        <v>NO PRIORITY</v>
      </c>
      <c r="C940" s="291"/>
      <c r="D940" s="306" t="str">
        <f t="shared" si="15"/>
        <v/>
      </c>
      <c r="E940" s="171"/>
      <c r="F940" s="491"/>
      <c r="G940" s="156"/>
      <c r="H940" s="340"/>
      <c r="I940" s="329"/>
      <c r="J940" s="181"/>
      <c r="K940" s="177"/>
      <c r="L940" s="23"/>
    </row>
    <row r="941" spans="2:12" ht="21.2" customHeight="1">
      <c r="B941" s="366" t="str">
        <f>IF(F941="", "NO PRIORITY", _xlfn.XLOOKUP(F941, Organizations!C:C, Organizations!B:B, "NO ORG NAME"))</f>
        <v>NO PRIORITY</v>
      </c>
      <c r="C941" s="291"/>
      <c r="D941" s="306" t="str">
        <f t="shared" si="15"/>
        <v/>
      </c>
      <c r="E941" s="171"/>
      <c r="F941" s="491"/>
      <c r="G941" s="156"/>
      <c r="H941" s="340"/>
      <c r="I941" s="329"/>
      <c r="J941" s="181"/>
      <c r="K941" s="177"/>
      <c r="L941" s="23"/>
    </row>
    <row r="942" spans="2:12" ht="21.2" customHeight="1">
      <c r="B942" s="366" t="str">
        <f>IF(F942="", "NO PRIORITY", _xlfn.XLOOKUP(F942, Organizations!C:C, Organizations!B:B, "NO ORG NAME"))</f>
        <v>NO PRIORITY</v>
      </c>
      <c r="C942" s="291"/>
      <c r="D942" s="306" t="str">
        <f t="shared" si="15"/>
        <v/>
      </c>
      <c r="E942" s="171"/>
      <c r="F942" s="491"/>
      <c r="G942" s="156"/>
      <c r="H942" s="340"/>
      <c r="I942" s="329"/>
      <c r="J942" s="181"/>
      <c r="K942" s="177"/>
      <c r="L942" s="23"/>
    </row>
    <row r="943" spans="2:12" ht="21.2" customHeight="1">
      <c r="B943" s="366" t="str">
        <f>IF(F943="", "NO PRIORITY", _xlfn.XLOOKUP(F943, Organizations!C:C, Organizations!B:B, "NO ORG NAME"))</f>
        <v>NO PRIORITY</v>
      </c>
      <c r="C943" s="291"/>
      <c r="D943" s="306" t="str">
        <f t="shared" si="15"/>
        <v/>
      </c>
      <c r="E943" s="171"/>
      <c r="F943" s="491"/>
      <c r="G943" s="156"/>
      <c r="H943" s="340"/>
      <c r="I943" s="329"/>
      <c r="J943" s="181"/>
      <c r="K943" s="177"/>
      <c r="L943" s="23"/>
    </row>
    <row r="944" spans="2:12" ht="21.2" customHeight="1">
      <c r="B944" s="366" t="str">
        <f>IF(F944="", "NO PRIORITY", _xlfn.XLOOKUP(F944, Organizations!C:C, Organizations!B:B, "NO ORG NAME"))</f>
        <v>NO PRIORITY</v>
      </c>
      <c r="C944" s="291"/>
      <c r="D944" s="306" t="str">
        <f t="shared" si="15"/>
        <v/>
      </c>
      <c r="E944" s="171"/>
      <c r="F944" s="491"/>
      <c r="G944" s="156"/>
      <c r="H944" s="340"/>
      <c r="I944" s="329"/>
      <c r="J944" s="181"/>
      <c r="K944" s="177"/>
      <c r="L944" s="23"/>
    </row>
    <row r="945" spans="2:12" ht="21.2" customHeight="1">
      <c r="B945" s="366" t="str">
        <f>IF(F945="", "NO PRIORITY", _xlfn.XLOOKUP(F945, Organizations!C:C, Organizations!B:B, "NO ORG NAME"))</f>
        <v>NO PRIORITY</v>
      </c>
      <c r="C945" s="291"/>
      <c r="D945" s="306" t="str">
        <f t="shared" si="15"/>
        <v/>
      </c>
      <c r="E945" s="171"/>
      <c r="F945" s="491"/>
      <c r="G945" s="156"/>
      <c r="H945" s="340"/>
      <c r="I945" s="329"/>
      <c r="J945" s="181"/>
      <c r="K945" s="177"/>
      <c r="L945" s="23"/>
    </row>
    <row r="946" spans="2:12" ht="21.2" customHeight="1">
      <c r="B946" s="366" t="str">
        <f>IF(F946="", "NO PRIORITY", _xlfn.XLOOKUP(F946, Organizations!C:C, Organizations!B:B, "NO ORG NAME"))</f>
        <v>NO PRIORITY</v>
      </c>
      <c r="C946" s="291"/>
      <c r="D946" s="306" t="str">
        <f t="shared" si="15"/>
        <v/>
      </c>
      <c r="E946" s="171"/>
      <c r="F946" s="491"/>
      <c r="G946" s="156"/>
      <c r="H946" s="340"/>
      <c r="I946" s="329"/>
      <c r="J946" s="181"/>
      <c r="K946" s="177"/>
      <c r="L946" s="23"/>
    </row>
    <row r="947" spans="2:12" ht="21.2" customHeight="1">
      <c r="B947" s="366" t="str">
        <f>IF(F947="", "NO PRIORITY", _xlfn.XLOOKUP(F947, Organizations!C:C, Organizations!B:B, "NO ORG NAME"))</f>
        <v>NO PRIORITY</v>
      </c>
      <c r="C947" s="291"/>
      <c r="D947" s="306" t="str">
        <f t="shared" si="15"/>
        <v/>
      </c>
      <c r="E947" s="171"/>
      <c r="F947" s="491"/>
      <c r="G947" s="156"/>
      <c r="H947" s="340"/>
      <c r="I947" s="329"/>
      <c r="J947" s="181"/>
      <c r="K947" s="177"/>
      <c r="L947" s="23"/>
    </row>
    <row r="948" spans="2:12" ht="21.2" customHeight="1">
      <c r="B948" s="366" t="str">
        <f>IF(F948="", "NO PRIORITY", _xlfn.XLOOKUP(F948, Organizations!C:C, Organizations!B:B, "NO ORG NAME"))</f>
        <v>NO PRIORITY</v>
      </c>
      <c r="C948" s="291"/>
      <c r="D948" s="306" t="str">
        <f t="shared" si="15"/>
        <v/>
      </c>
      <c r="E948" s="171"/>
      <c r="F948" s="491"/>
      <c r="G948" s="156"/>
      <c r="H948" s="340"/>
      <c r="I948" s="329"/>
      <c r="J948" s="181"/>
      <c r="K948" s="177"/>
      <c r="L948" s="23"/>
    </row>
    <row r="949" spans="2:12" ht="21.2" customHeight="1">
      <c r="B949" s="366" t="str">
        <f>IF(F949="", "NO PRIORITY", _xlfn.XLOOKUP(F949, Organizations!C:C, Organizations!B:B, "NO ORG NAME"))</f>
        <v>NO PRIORITY</v>
      </c>
      <c r="C949" s="291"/>
      <c r="D949" s="306" t="str">
        <f t="shared" si="15"/>
        <v/>
      </c>
      <c r="E949" s="171"/>
      <c r="F949" s="491"/>
      <c r="G949" s="156"/>
      <c r="H949" s="340"/>
      <c r="I949" s="329"/>
      <c r="J949" s="181"/>
      <c r="K949" s="177"/>
      <c r="L949" s="23"/>
    </row>
    <row r="950" spans="2:12" ht="21.2" customHeight="1">
      <c r="B950" s="366" t="str">
        <f>IF(F950="", "NO PRIORITY", _xlfn.XLOOKUP(F950, Organizations!C:C, Organizations!B:B, "NO ORG NAME"))</f>
        <v>NO PRIORITY</v>
      </c>
      <c r="C950" s="291"/>
      <c r="D950" s="306" t="str">
        <f t="shared" si="15"/>
        <v/>
      </c>
      <c r="E950" s="171"/>
      <c r="F950" s="491"/>
      <c r="G950" s="156"/>
      <c r="H950" s="340"/>
      <c r="I950" s="329"/>
      <c r="J950" s="181"/>
      <c r="K950" s="177"/>
      <c r="L950" s="23"/>
    </row>
    <row r="951" spans="2:12" ht="21.2" customHeight="1">
      <c r="B951" s="366" t="str">
        <f>IF(F951="", "NO PRIORITY", _xlfn.XLOOKUP(F951, Organizations!C:C, Organizations!B:B, "NO ORG NAME"))</f>
        <v>NO PRIORITY</v>
      </c>
      <c r="C951" s="291"/>
      <c r="D951" s="306" t="str">
        <f t="shared" si="15"/>
        <v/>
      </c>
      <c r="E951" s="171"/>
      <c r="F951" s="491"/>
      <c r="G951" s="156"/>
      <c r="H951" s="340"/>
      <c r="I951" s="329"/>
      <c r="J951" s="181"/>
      <c r="K951" s="177"/>
      <c r="L951" s="23"/>
    </row>
    <row r="952" spans="2:12" ht="21.2" customHeight="1">
      <c r="B952" s="366" t="str">
        <f>IF(F952="", "NO PRIORITY", _xlfn.XLOOKUP(F952, Organizations!C:C, Organizations!B:B, "NO ORG NAME"))</f>
        <v>NO PRIORITY</v>
      </c>
      <c r="C952" s="291"/>
      <c r="D952" s="306" t="str">
        <f t="shared" si="15"/>
        <v/>
      </c>
      <c r="E952" s="171"/>
      <c r="F952" s="491"/>
      <c r="G952" s="156"/>
      <c r="H952" s="340"/>
      <c r="I952" s="329"/>
      <c r="J952" s="181"/>
      <c r="K952" s="177"/>
      <c r="L952" s="23"/>
    </row>
    <row r="953" spans="2:12" ht="21.2" customHeight="1">
      <c r="B953" s="366" t="str">
        <f>IF(F953="", "NO PRIORITY", _xlfn.XLOOKUP(F953, Organizations!C:C, Organizations!B:B, "NO ORG NAME"))</f>
        <v>NO PRIORITY</v>
      </c>
      <c r="C953" s="291"/>
      <c r="D953" s="306" t="str">
        <f t="shared" si="15"/>
        <v/>
      </c>
      <c r="E953" s="171"/>
      <c r="F953" s="491"/>
      <c r="G953" s="156"/>
      <c r="H953" s="340"/>
      <c r="I953" s="329"/>
      <c r="J953" s="181"/>
      <c r="K953" s="177"/>
      <c r="L953" s="23"/>
    </row>
    <row r="954" spans="2:12" ht="21.2" customHeight="1">
      <c r="B954" s="366" t="str">
        <f>IF(F954="", "NO PRIORITY", _xlfn.XLOOKUP(F954, Organizations!C:C, Organizations!B:B, "NO ORG NAME"))</f>
        <v>NO PRIORITY</v>
      </c>
      <c r="C954" s="291"/>
      <c r="D954" s="306" t="str">
        <f t="shared" si="15"/>
        <v/>
      </c>
      <c r="E954" s="171"/>
      <c r="F954" s="491"/>
      <c r="G954" s="156"/>
      <c r="H954" s="340"/>
      <c r="I954" s="329"/>
      <c r="J954" s="181"/>
      <c r="K954" s="177"/>
      <c r="L954" s="23"/>
    </row>
    <row r="955" spans="2:12" ht="21.2" customHeight="1">
      <c r="B955" s="366" t="str">
        <f>IF(F955="", "NO PRIORITY", _xlfn.XLOOKUP(F955, Organizations!C:C, Organizations!B:B, "NO ORG NAME"))</f>
        <v>NO PRIORITY</v>
      </c>
      <c r="C955" s="291"/>
      <c r="D955" s="306" t="str">
        <f t="shared" si="15"/>
        <v/>
      </c>
      <c r="E955" s="171"/>
      <c r="F955" s="491"/>
      <c r="G955" s="156"/>
      <c r="H955" s="340"/>
      <c r="I955" s="329"/>
      <c r="J955" s="181"/>
      <c r="K955" s="177"/>
      <c r="L955" s="23"/>
    </row>
    <row r="956" spans="2:12" ht="21.2" customHeight="1">
      <c r="B956" s="366" t="str">
        <f>IF(F956="", "NO PRIORITY", _xlfn.XLOOKUP(F956, Organizations!C:C, Organizations!B:B, "NO ORG NAME"))</f>
        <v>NO PRIORITY</v>
      </c>
      <c r="C956" s="291"/>
      <c r="D956" s="306" t="str">
        <f t="shared" si="15"/>
        <v/>
      </c>
      <c r="E956" s="171"/>
      <c r="F956" s="491"/>
      <c r="G956" s="156"/>
      <c r="H956" s="340"/>
      <c r="I956" s="329"/>
      <c r="J956" s="181"/>
      <c r="K956" s="177"/>
      <c r="L956" s="23"/>
    </row>
    <row r="957" spans="2:12" ht="21.2" customHeight="1">
      <c r="B957" s="366" t="str">
        <f>IF(F957="", "NO PRIORITY", _xlfn.XLOOKUP(F957, Organizations!C:C, Organizations!B:B, "NO ORG NAME"))</f>
        <v>NO PRIORITY</v>
      </c>
      <c r="C957" s="291"/>
      <c r="D957" s="306" t="str">
        <f t="shared" si="15"/>
        <v/>
      </c>
      <c r="E957" s="171"/>
      <c r="F957" s="491"/>
      <c r="G957" s="156"/>
      <c r="H957" s="340"/>
      <c r="I957" s="329"/>
      <c r="J957" s="181"/>
      <c r="K957" s="177"/>
      <c r="L957" s="23"/>
    </row>
    <row r="958" spans="2:12" ht="21.2" customHeight="1">
      <c r="B958" s="366" t="str">
        <f>IF(F958="", "NO PRIORITY", _xlfn.XLOOKUP(F958, Organizations!C:C, Organizations!B:B, "NO ORG NAME"))</f>
        <v>NO PRIORITY</v>
      </c>
      <c r="C958" s="291"/>
      <c r="D958" s="306" t="str">
        <f t="shared" si="15"/>
        <v/>
      </c>
      <c r="E958" s="171"/>
      <c r="F958" s="491"/>
      <c r="G958" s="156"/>
      <c r="H958" s="340"/>
      <c r="I958" s="329"/>
      <c r="J958" s="181"/>
      <c r="K958" s="177"/>
      <c r="L958" s="23"/>
    </row>
    <row r="959" spans="2:12" ht="21.2" customHeight="1">
      <c r="B959" s="366" t="str">
        <f>IF(F959="", "NO PRIORITY", _xlfn.XLOOKUP(F959, Organizations!C:C, Organizations!B:B, "NO ORG NAME"))</f>
        <v>NO PRIORITY</v>
      </c>
      <c r="C959" s="291"/>
      <c r="D959" s="306" t="str">
        <f t="shared" si="15"/>
        <v/>
      </c>
      <c r="E959" s="171"/>
      <c r="F959" s="491"/>
      <c r="G959" s="156"/>
      <c r="H959" s="340"/>
      <c r="I959" s="329"/>
      <c r="J959" s="181"/>
      <c r="K959" s="177"/>
      <c r="L959" s="23"/>
    </row>
    <row r="960" spans="2:12" ht="21.2" customHeight="1">
      <c r="B960" s="366" t="str">
        <f>IF(F960="", "NO PRIORITY", _xlfn.XLOOKUP(F960, Organizations!C:C, Organizations!B:B, "NO ORG NAME"))</f>
        <v>NO PRIORITY</v>
      </c>
      <c r="C960" s="291"/>
      <c r="D960" s="306" t="str">
        <f t="shared" si="15"/>
        <v/>
      </c>
      <c r="E960" s="171"/>
      <c r="F960" s="491"/>
      <c r="G960" s="156"/>
      <c r="H960" s="340"/>
      <c r="I960" s="329"/>
      <c r="J960" s="181"/>
      <c r="K960" s="177"/>
      <c r="L960" s="23"/>
    </row>
    <row r="961" spans="2:12" ht="21.2" customHeight="1">
      <c r="B961" s="366" t="str">
        <f>IF(F961="", "NO PRIORITY", _xlfn.XLOOKUP(F961, Organizations!C:C, Organizations!B:B, "NO ORG NAME"))</f>
        <v>NO PRIORITY</v>
      </c>
      <c r="C961" s="291"/>
      <c r="D961" s="306" t="str">
        <f t="shared" si="15"/>
        <v/>
      </c>
      <c r="E961" s="171"/>
      <c r="F961" s="491"/>
      <c r="G961" s="156"/>
      <c r="H961" s="340"/>
      <c r="I961" s="329"/>
      <c r="J961" s="181"/>
      <c r="K961" s="177"/>
      <c r="L961" s="23"/>
    </row>
    <row r="962" spans="2:12" ht="21.2" customHeight="1">
      <c r="B962" s="366" t="str">
        <f>IF(F962="", "NO PRIORITY", _xlfn.XLOOKUP(F962, Organizations!C:C, Organizations!B:B, "NO ORG NAME"))</f>
        <v>NO PRIORITY</v>
      </c>
      <c r="C962" s="291"/>
      <c r="D962" s="306" t="str">
        <f t="shared" si="15"/>
        <v/>
      </c>
      <c r="E962" s="171"/>
      <c r="F962" s="491"/>
      <c r="G962" s="156"/>
      <c r="H962" s="340"/>
      <c r="I962" s="329"/>
      <c r="J962" s="181"/>
      <c r="K962" s="177"/>
      <c r="L962" s="23"/>
    </row>
    <row r="963" spans="2:12" ht="21.2" customHeight="1">
      <c r="B963" s="366" t="str">
        <f>IF(F963="", "NO PRIORITY", _xlfn.XLOOKUP(F963, Organizations!C:C, Organizations!B:B, "NO ORG NAME"))</f>
        <v>NO PRIORITY</v>
      </c>
      <c r="C963" s="291"/>
      <c r="D963" s="306" t="str">
        <f t="shared" si="15"/>
        <v/>
      </c>
      <c r="E963" s="171"/>
      <c r="F963" s="491"/>
      <c r="G963" s="156"/>
      <c r="H963" s="340"/>
      <c r="I963" s="329"/>
      <c r="J963" s="181"/>
      <c r="K963" s="177"/>
      <c r="L963" s="23"/>
    </row>
    <row r="964" spans="2:12" ht="21.2" customHeight="1">
      <c r="B964" s="366" t="str">
        <f>IF(F964="", "NO PRIORITY", _xlfn.XLOOKUP(F964, Organizations!C:C, Organizations!B:B, "NO ORG NAME"))</f>
        <v>NO PRIORITY</v>
      </c>
      <c r="C964" s="291"/>
      <c r="D964" s="306" t="str">
        <f t="shared" si="15"/>
        <v/>
      </c>
      <c r="E964" s="171"/>
      <c r="F964" s="491"/>
      <c r="G964" s="156"/>
      <c r="H964" s="340"/>
      <c r="I964" s="329"/>
      <c r="J964" s="181"/>
      <c r="K964" s="177"/>
      <c r="L964" s="23"/>
    </row>
    <row r="965" spans="2:12" ht="21.2" customHeight="1">
      <c r="B965" s="366" t="str">
        <f>IF(F965="", "NO PRIORITY", _xlfn.XLOOKUP(F965, Organizations!C:C, Organizations!B:B, "NO ORG NAME"))</f>
        <v>NO PRIORITY</v>
      </c>
      <c r="C965" s="291"/>
      <c r="D965" s="306" t="str">
        <f t="shared" si="15"/>
        <v/>
      </c>
      <c r="E965" s="171"/>
      <c r="F965" s="491"/>
      <c r="G965" s="156"/>
      <c r="H965" s="340"/>
      <c r="I965" s="329"/>
      <c r="J965" s="181"/>
      <c r="K965" s="177"/>
      <c r="L965" s="23"/>
    </row>
    <row r="966" spans="2:12" ht="21.2" customHeight="1">
      <c r="B966" s="366" t="str">
        <f>IF(F966="", "NO PRIORITY", _xlfn.XLOOKUP(F966, Organizations!C:C, Organizations!B:B, "NO ORG NAME"))</f>
        <v>NO PRIORITY</v>
      </c>
      <c r="C966" s="291"/>
      <c r="D966" s="306" t="str">
        <f t="shared" si="15"/>
        <v/>
      </c>
      <c r="E966" s="171"/>
      <c r="F966" s="491"/>
      <c r="G966" s="156"/>
      <c r="H966" s="340"/>
      <c r="I966" s="329"/>
      <c r="J966" s="181"/>
      <c r="K966" s="177"/>
      <c r="L966" s="23"/>
    </row>
    <row r="967" spans="2:12" ht="21.2" customHeight="1">
      <c r="B967" s="366" t="str">
        <f>IF(F967="", "NO PRIORITY", _xlfn.XLOOKUP(F967, Organizations!C:C, Organizations!B:B, "NO ORG NAME"))</f>
        <v>NO PRIORITY</v>
      </c>
      <c r="C967" s="291"/>
      <c r="D967" s="306" t="str">
        <f t="shared" si="15"/>
        <v/>
      </c>
      <c r="E967" s="171"/>
      <c r="F967" s="491"/>
      <c r="G967" s="156"/>
      <c r="H967" s="340"/>
      <c r="I967" s="329"/>
      <c r="J967" s="181"/>
      <c r="K967" s="177"/>
      <c r="L967" s="23"/>
    </row>
    <row r="968" spans="2:12" ht="21.2" customHeight="1">
      <c r="B968" s="366" t="str">
        <f>IF(F968="", "NO PRIORITY", _xlfn.XLOOKUP(F968, Organizations!C:C, Organizations!B:B, "NO ORG NAME"))</f>
        <v>NO PRIORITY</v>
      </c>
      <c r="C968" s="291"/>
      <c r="D968" s="306" t="str">
        <f t="shared" si="15"/>
        <v/>
      </c>
      <c r="E968" s="171"/>
      <c r="F968" s="491"/>
      <c r="G968" s="156"/>
      <c r="H968" s="340"/>
      <c r="I968" s="329"/>
      <c r="J968" s="181"/>
      <c r="K968" s="177"/>
      <c r="L968" s="23"/>
    </row>
    <row r="969" spans="2:12" ht="21.2" customHeight="1">
      <c r="B969" s="366" t="str">
        <f>IF(F969="", "NO PRIORITY", _xlfn.XLOOKUP(F969, Organizations!C:C, Organizations!B:B, "NO ORG NAME"))</f>
        <v>NO PRIORITY</v>
      </c>
      <c r="C969" s="291"/>
      <c r="D969" s="306" t="str">
        <f t="shared" si="15"/>
        <v/>
      </c>
      <c r="E969" s="171"/>
      <c r="F969" s="491"/>
      <c r="G969" s="156"/>
      <c r="H969" s="340"/>
      <c r="I969" s="329"/>
      <c r="J969" s="181"/>
      <c r="K969" s="177"/>
      <c r="L969" s="23"/>
    </row>
    <row r="970" spans="2:12" ht="21.2" customHeight="1">
      <c r="B970" s="366" t="str">
        <f>IF(F970="", "NO PRIORITY", _xlfn.XLOOKUP(F970, Organizations!C:C, Organizations!B:B, "NO ORG NAME"))</f>
        <v>NO PRIORITY</v>
      </c>
      <c r="C970" s="291"/>
      <c r="D970" s="306" t="str">
        <f t="shared" si="15"/>
        <v/>
      </c>
      <c r="E970" s="171"/>
      <c r="F970" s="491"/>
      <c r="G970" s="156"/>
      <c r="H970" s="340"/>
      <c r="I970" s="329"/>
      <c r="J970" s="181"/>
      <c r="K970" s="177"/>
      <c r="L970" s="23"/>
    </row>
    <row r="971" spans="2:12" ht="21.2" customHeight="1">
      <c r="B971" s="366" t="str">
        <f>IF(F971="", "NO PRIORITY", _xlfn.XLOOKUP(F971, Organizations!C:C, Organizations!B:B, "NO ORG NAME"))</f>
        <v>NO PRIORITY</v>
      </c>
      <c r="C971" s="291"/>
      <c r="D971" s="306" t="str">
        <f t="shared" si="15"/>
        <v/>
      </c>
      <c r="E971" s="171"/>
      <c r="F971" s="491"/>
      <c r="G971" s="156"/>
      <c r="H971" s="340"/>
      <c r="I971" s="329"/>
      <c r="J971" s="181"/>
      <c r="K971" s="177"/>
      <c r="L971" s="23"/>
    </row>
    <row r="972" spans="2:12" ht="21.2" customHeight="1">
      <c r="B972" s="366" t="str">
        <f>IF(F972="", "NO PRIORITY", _xlfn.XLOOKUP(F972, Organizations!C:C, Organizations!B:B, "NO ORG NAME"))</f>
        <v>NO PRIORITY</v>
      </c>
      <c r="C972" s="291"/>
      <c r="D972" s="306" t="str">
        <f t="shared" si="15"/>
        <v/>
      </c>
      <c r="E972" s="171"/>
      <c r="F972" s="491"/>
      <c r="G972" s="156"/>
      <c r="H972" s="340"/>
      <c r="I972" s="329"/>
      <c r="J972" s="181"/>
      <c r="K972" s="177"/>
      <c r="L972" s="23"/>
    </row>
    <row r="973" spans="2:12" ht="21.2" customHeight="1">
      <c r="B973" s="366" t="str">
        <f>IF(F973="", "NO PRIORITY", _xlfn.XLOOKUP(F973, Organizations!C:C, Organizations!B:B, "NO ORG NAME"))</f>
        <v>NO PRIORITY</v>
      </c>
      <c r="C973" s="291"/>
      <c r="D973" s="306" t="str">
        <f t="shared" si="15"/>
        <v/>
      </c>
      <c r="E973" s="171"/>
      <c r="F973" s="491"/>
      <c r="G973" s="156"/>
      <c r="H973" s="340"/>
      <c r="I973" s="329"/>
      <c r="J973" s="181"/>
      <c r="K973" s="177"/>
      <c r="L973" s="23"/>
    </row>
    <row r="974" spans="2:12" ht="21.2" customHeight="1">
      <c r="B974" s="366" t="str">
        <f>IF(F974="", "NO PRIORITY", _xlfn.XLOOKUP(F974, Organizations!C:C, Organizations!B:B, "NO ORG NAME"))</f>
        <v>NO PRIORITY</v>
      </c>
      <c r="C974" s="291"/>
      <c r="D974" s="306" t="str">
        <f t="shared" si="15"/>
        <v/>
      </c>
      <c r="E974" s="171"/>
      <c r="F974" s="491"/>
      <c r="G974" s="156"/>
      <c r="H974" s="340"/>
      <c r="I974" s="329"/>
      <c r="J974" s="181"/>
      <c r="K974" s="177"/>
      <c r="L974" s="23"/>
    </row>
    <row r="975" spans="2:12" ht="21.2" customHeight="1">
      <c r="B975" s="366" t="str">
        <f>IF(F975="", "NO PRIORITY", _xlfn.XLOOKUP(F975, Organizations!C:C, Organizations!B:B, "NO ORG NAME"))</f>
        <v>NO PRIORITY</v>
      </c>
      <c r="C975" s="291"/>
      <c r="D975" s="306" t="str">
        <f t="shared" si="15"/>
        <v/>
      </c>
      <c r="E975" s="171"/>
      <c r="F975" s="491"/>
      <c r="G975" s="156"/>
      <c r="H975" s="340"/>
      <c r="I975" s="329"/>
      <c r="J975" s="181"/>
      <c r="K975" s="177"/>
      <c r="L975" s="23"/>
    </row>
    <row r="976" spans="2:12" ht="21.2" customHeight="1">
      <c r="B976" s="366" t="str">
        <f>IF(F976="", "NO PRIORITY", _xlfn.XLOOKUP(F976, Organizations!C:C, Organizations!B:B, "NO ORG NAME"))</f>
        <v>NO PRIORITY</v>
      </c>
      <c r="C976" s="291"/>
      <c r="D976" s="306" t="str">
        <f t="shared" si="15"/>
        <v/>
      </c>
      <c r="E976" s="171"/>
      <c r="F976" s="491"/>
      <c r="G976" s="156"/>
      <c r="H976" s="340"/>
      <c r="I976" s="329"/>
      <c r="J976" s="181"/>
      <c r="K976" s="177"/>
      <c r="L976" s="23"/>
    </row>
    <row r="977" spans="2:12" ht="21.2" customHeight="1">
      <c r="B977" s="366" t="str">
        <f>IF(F977="", "NO PRIORITY", _xlfn.XLOOKUP(F977, Organizations!C:C, Organizations!B:B, "NO ORG NAME"))</f>
        <v>NO PRIORITY</v>
      </c>
      <c r="C977" s="291"/>
      <c r="D977" s="306" t="str">
        <f t="shared" si="15"/>
        <v/>
      </c>
      <c r="E977" s="171"/>
      <c r="F977" s="491"/>
      <c r="G977" s="156"/>
      <c r="H977" s="340"/>
      <c r="I977" s="329"/>
      <c r="J977" s="181"/>
      <c r="K977" s="177"/>
      <c r="L977" s="23"/>
    </row>
    <row r="978" spans="2:12" ht="21.2" customHeight="1">
      <c r="B978" s="366" t="str">
        <f>IF(F978="", "NO PRIORITY", _xlfn.XLOOKUP(F978, Organizations!C:C, Organizations!B:B, "NO ORG NAME"))</f>
        <v>NO PRIORITY</v>
      </c>
      <c r="C978" s="291"/>
      <c r="D978" s="306" t="str">
        <f t="shared" si="15"/>
        <v/>
      </c>
      <c r="E978" s="171"/>
      <c r="F978" s="491"/>
      <c r="G978" s="156"/>
      <c r="H978" s="340"/>
      <c r="I978" s="329"/>
      <c r="J978" s="181"/>
      <c r="K978" s="177"/>
      <c r="L978" s="23"/>
    </row>
    <row r="979" spans="2:12" ht="21.2" customHeight="1">
      <c r="B979" s="366" t="str">
        <f>IF(F979="", "NO PRIORITY", _xlfn.XLOOKUP(F979, Organizations!C:C, Organizations!B:B, "NO ORG NAME"))</f>
        <v>NO PRIORITY</v>
      </c>
      <c r="C979" s="291"/>
      <c r="D979" s="306" t="str">
        <f t="shared" si="15"/>
        <v/>
      </c>
      <c r="E979" s="171"/>
      <c r="F979" s="491"/>
      <c r="G979" s="156"/>
      <c r="H979" s="340"/>
      <c r="I979" s="329"/>
      <c r="J979" s="181"/>
      <c r="K979" s="177"/>
      <c r="L979" s="23"/>
    </row>
    <row r="980" spans="2:12" ht="21.2" customHeight="1">
      <c r="B980" s="366" t="str">
        <f>IF(F980="", "NO PRIORITY", _xlfn.XLOOKUP(F980, Organizations!C:C, Organizations!B:B, "NO ORG NAME"))</f>
        <v>NO PRIORITY</v>
      </c>
      <c r="C980" s="291"/>
      <c r="D980" s="306" t="str">
        <f t="shared" si="15"/>
        <v/>
      </c>
      <c r="E980" s="171"/>
      <c r="F980" s="491"/>
      <c r="G980" s="156"/>
      <c r="H980" s="340"/>
      <c r="I980" s="329"/>
      <c r="J980" s="181"/>
      <c r="K980" s="177"/>
      <c r="L980" s="23"/>
    </row>
    <row r="981" spans="2:12" ht="21.2" customHeight="1">
      <c r="B981" s="366" t="str">
        <f>IF(F981="", "NO PRIORITY", _xlfn.XLOOKUP(F981, Organizations!C:C, Organizations!B:B, "NO ORG NAME"))</f>
        <v>NO PRIORITY</v>
      </c>
      <c r="C981" s="291"/>
      <c r="D981" s="306" t="str">
        <f t="shared" si="15"/>
        <v/>
      </c>
      <c r="E981" s="171"/>
      <c r="F981" s="491"/>
      <c r="G981" s="156"/>
      <c r="H981" s="340"/>
      <c r="I981" s="329"/>
      <c r="J981" s="181"/>
      <c r="K981" s="177"/>
      <c r="L981" s="23"/>
    </row>
    <row r="982" spans="2:12" ht="21.2" customHeight="1">
      <c r="B982" s="366" t="str">
        <f>IF(F982="", "NO PRIORITY", _xlfn.XLOOKUP(F982, Organizations!C:C, Organizations!B:B, "NO ORG NAME"))</f>
        <v>NO PRIORITY</v>
      </c>
      <c r="C982" s="291"/>
      <c r="D982" s="306" t="str">
        <f t="shared" si="15"/>
        <v/>
      </c>
      <c r="E982" s="171"/>
      <c r="F982" s="491"/>
      <c r="G982" s="156"/>
      <c r="H982" s="340"/>
      <c r="I982" s="329"/>
      <c r="J982" s="181"/>
      <c r="K982" s="177"/>
      <c r="L982" s="23"/>
    </row>
    <row r="983" spans="2:12" ht="21.2" customHeight="1">
      <c r="B983" s="366" t="str">
        <f>IF(F983="", "NO PRIORITY", _xlfn.XLOOKUP(F983, Organizations!C:C, Organizations!B:B, "NO ORG NAME"))</f>
        <v>NO PRIORITY</v>
      </c>
      <c r="C983" s="291"/>
      <c r="D983" s="306" t="str">
        <f t="shared" si="15"/>
        <v/>
      </c>
      <c r="E983" s="171"/>
      <c r="F983" s="491"/>
      <c r="G983" s="156"/>
      <c r="H983" s="340"/>
      <c r="I983" s="329"/>
      <c r="J983" s="181"/>
      <c r="K983" s="177"/>
      <c r="L983" s="23"/>
    </row>
    <row r="984" spans="2:12" ht="21.2" customHeight="1">
      <c r="B984" s="366" t="str">
        <f>IF(F984="", "NO PRIORITY", _xlfn.XLOOKUP(F984, Organizations!C:C, Organizations!B:B, "NO ORG NAME"))</f>
        <v>NO PRIORITY</v>
      </c>
      <c r="C984" s="291"/>
      <c r="D984" s="306" t="str">
        <f t="shared" si="15"/>
        <v/>
      </c>
      <c r="E984" s="171"/>
      <c r="F984" s="491"/>
      <c r="G984" s="156"/>
      <c r="H984" s="340"/>
      <c r="I984" s="329"/>
      <c r="J984" s="181"/>
      <c r="K984" s="177"/>
      <c r="L984" s="23"/>
    </row>
    <row r="985" spans="2:12" ht="21.2" customHeight="1">
      <c r="B985" s="366" t="str">
        <f>IF(F985="", "NO PRIORITY", _xlfn.XLOOKUP(F985, Organizations!C:C, Organizations!B:B, "NO ORG NAME"))</f>
        <v>NO PRIORITY</v>
      </c>
      <c r="C985" s="291"/>
      <c r="D985" s="306" t="str">
        <f t="shared" si="15"/>
        <v/>
      </c>
      <c r="E985" s="171"/>
      <c r="F985" s="491"/>
      <c r="G985" s="156"/>
      <c r="H985" s="340"/>
      <c r="I985" s="329"/>
      <c r="J985" s="181"/>
      <c r="K985" s="177"/>
      <c r="L985" s="23"/>
    </row>
    <row r="986" spans="2:12" ht="21.2" customHeight="1">
      <c r="B986" s="366" t="str">
        <f>IF(F986="", "NO PRIORITY", _xlfn.XLOOKUP(F986, Organizations!C:C, Organizations!B:B, "NO ORG NAME"))</f>
        <v>NO PRIORITY</v>
      </c>
      <c r="C986" s="291"/>
      <c r="D986" s="306" t="str">
        <f t="shared" si="15"/>
        <v/>
      </c>
      <c r="E986" s="171"/>
      <c r="F986" s="491"/>
      <c r="G986" s="156"/>
      <c r="H986" s="340"/>
      <c r="I986" s="329"/>
      <c r="J986" s="181"/>
      <c r="K986" s="177"/>
      <c r="L986" s="23"/>
    </row>
    <row r="987" spans="2:12" ht="21.2" customHeight="1">
      <c r="B987" s="366" t="str">
        <f>IF(F987="", "NO PRIORITY", _xlfn.XLOOKUP(F987, Organizations!C:C, Organizations!B:B, "NO ORG NAME"))</f>
        <v>NO PRIORITY</v>
      </c>
      <c r="C987" s="291"/>
      <c r="D987" s="306" t="str">
        <f t="shared" si="15"/>
        <v/>
      </c>
      <c r="E987" s="171"/>
      <c r="F987" s="491"/>
      <c r="G987" s="156"/>
      <c r="H987" s="340"/>
      <c r="I987" s="329"/>
      <c r="J987" s="181"/>
      <c r="K987" s="177"/>
      <c r="L987" s="23"/>
    </row>
    <row r="988" spans="2:12" ht="21.2" customHeight="1">
      <c r="B988" s="366" t="str">
        <f>IF(F988="", "NO PRIORITY", _xlfn.XLOOKUP(F988, Organizations!C:C, Organizations!B:B, "NO ORG NAME"))</f>
        <v>NO PRIORITY</v>
      </c>
      <c r="C988" s="291"/>
      <c r="D988" s="306" t="str">
        <f t="shared" si="15"/>
        <v/>
      </c>
      <c r="E988" s="171"/>
      <c r="F988" s="491"/>
      <c r="G988" s="156"/>
      <c r="H988" s="340"/>
      <c r="I988" s="329"/>
      <c r="J988" s="181"/>
      <c r="K988" s="177"/>
      <c r="L988" s="23"/>
    </row>
    <row r="989" spans="2:12" ht="21.2" customHeight="1">
      <c r="B989" s="366" t="str">
        <f>IF(F989="", "NO PRIORITY", _xlfn.XLOOKUP(F989, Organizations!C:C, Organizations!B:B, "NO ORG NAME"))</f>
        <v>NO PRIORITY</v>
      </c>
      <c r="C989" s="291"/>
      <c r="D989" s="306" t="str">
        <f t="shared" si="15"/>
        <v/>
      </c>
      <c r="E989" s="171"/>
      <c r="F989" s="491"/>
      <c r="G989" s="156"/>
      <c r="H989" s="340"/>
      <c r="I989" s="329"/>
      <c r="J989" s="181"/>
      <c r="K989" s="177"/>
      <c r="L989" s="23"/>
    </row>
    <row r="990" spans="2:12" ht="21.2" customHeight="1">
      <c r="B990" s="366" t="str">
        <f>IF(F990="", "NO PRIORITY", _xlfn.XLOOKUP(F990, Organizations!C:C, Organizations!B:B, "NO ORG NAME"))</f>
        <v>NO PRIORITY</v>
      </c>
      <c r="C990" s="291"/>
      <c r="D990" s="306" t="str">
        <f t="shared" si="15"/>
        <v/>
      </c>
      <c r="E990" s="171"/>
      <c r="F990" s="491"/>
      <c r="G990" s="156"/>
      <c r="H990" s="340"/>
      <c r="I990" s="329"/>
      <c r="J990" s="181"/>
      <c r="K990" s="177"/>
      <c r="L990" s="23"/>
    </row>
    <row r="991" spans="2:12" ht="21.2" customHeight="1">
      <c r="B991" s="366" t="str">
        <f>IF(F991="", "NO PRIORITY", _xlfn.XLOOKUP(F991, Organizations!C:C, Organizations!B:B, "NO ORG NAME"))</f>
        <v>NO PRIORITY</v>
      </c>
      <c r="C991" s="291"/>
      <c r="D991" s="306" t="str">
        <f t="shared" si="15"/>
        <v/>
      </c>
      <c r="E991" s="171"/>
      <c r="F991" s="491"/>
      <c r="G991" s="156"/>
      <c r="H991" s="340"/>
      <c r="I991" s="329"/>
      <c r="J991" s="181"/>
      <c r="K991" s="177"/>
      <c r="L991" s="23"/>
    </row>
    <row r="992" spans="2:12" ht="21.2" customHeight="1">
      <c r="B992" s="366" t="str">
        <f>IF(F992="", "NO PRIORITY", _xlfn.XLOOKUP(F992, Organizations!C:C, Organizations!B:B, "NO ORG NAME"))</f>
        <v>NO PRIORITY</v>
      </c>
      <c r="C992" s="291"/>
      <c r="D992" s="306" t="str">
        <f t="shared" si="15"/>
        <v/>
      </c>
      <c r="E992" s="171"/>
      <c r="F992" s="491"/>
      <c r="G992" s="156"/>
      <c r="H992" s="340"/>
      <c r="I992" s="329"/>
      <c r="J992" s="181"/>
      <c r="K992" s="177"/>
      <c r="L992" s="23"/>
    </row>
    <row r="993" spans="2:12" ht="21.2" customHeight="1">
      <c r="B993" s="366" t="str">
        <f>IF(F993="", "NO PRIORITY", _xlfn.XLOOKUP(F993, Organizations!C:C, Organizations!B:B, "NO ORG NAME"))</f>
        <v>NO PRIORITY</v>
      </c>
      <c r="C993" s="291"/>
      <c r="D993" s="306" t="str">
        <f t="shared" si="15"/>
        <v/>
      </c>
      <c r="E993" s="171"/>
      <c r="F993" s="491"/>
      <c r="G993" s="156"/>
      <c r="H993" s="340"/>
      <c r="I993" s="329"/>
      <c r="J993" s="181"/>
      <c r="K993" s="177"/>
      <c r="L993" s="23"/>
    </row>
    <row r="994" spans="2:12" ht="21.2" customHeight="1">
      <c r="B994" s="366" t="str">
        <f>IF(F994="", "NO PRIORITY", _xlfn.XLOOKUP(F994, Organizations!C:C, Organizations!B:B, "NO ORG NAME"))</f>
        <v>NO PRIORITY</v>
      </c>
      <c r="C994" s="291"/>
      <c r="D994" s="306" t="str">
        <f t="shared" si="15"/>
        <v/>
      </c>
      <c r="E994" s="171"/>
      <c r="F994" s="491"/>
      <c r="G994" s="156"/>
      <c r="H994" s="340"/>
      <c r="I994" s="329"/>
      <c r="J994" s="181"/>
      <c r="K994" s="177"/>
      <c r="L994" s="23"/>
    </row>
    <row r="995" spans="2:12" ht="21.2" customHeight="1">
      <c r="B995" s="366" t="str">
        <f>IF(F995="", "NO PRIORITY", _xlfn.XLOOKUP(F995, Organizations!C:C, Organizations!B:B, "NO ORG NAME"))</f>
        <v>NO PRIORITY</v>
      </c>
      <c r="C995" s="291"/>
      <c r="D995" s="306" t="str">
        <f t="shared" si="15"/>
        <v/>
      </c>
      <c r="E995" s="171"/>
      <c r="F995" s="491"/>
      <c r="G995" s="156"/>
      <c r="H995" s="340"/>
      <c r="I995" s="329"/>
      <c r="J995" s="181"/>
      <c r="K995" s="177"/>
      <c r="L995" s="23"/>
    </row>
    <row r="996" spans="2:12" ht="21.2" customHeight="1">
      <c r="B996" s="366" t="str">
        <f>IF(F996="", "NO PRIORITY", _xlfn.XLOOKUP(F996, Organizations!C:C, Organizations!B:B, "NO ORG NAME"))</f>
        <v>NO PRIORITY</v>
      </c>
      <c r="C996" s="291"/>
      <c r="D996" s="306" t="str">
        <f t="shared" si="15"/>
        <v/>
      </c>
      <c r="E996" s="171"/>
      <c r="F996" s="491"/>
      <c r="G996" s="156"/>
      <c r="H996" s="340"/>
      <c r="I996" s="329"/>
      <c r="J996" s="181"/>
      <c r="K996" s="177"/>
      <c r="L996" s="23"/>
    </row>
    <row r="997" spans="2:12" ht="21.2" customHeight="1">
      <c r="B997" s="366" t="str">
        <f>IF(F997="", "NO PRIORITY", _xlfn.XLOOKUP(F997, Organizations!C:C, Organizations!B:B, "NO ORG NAME"))</f>
        <v>NO PRIORITY</v>
      </c>
      <c r="C997" s="291"/>
      <c r="D997" s="306" t="str">
        <f t="shared" si="15"/>
        <v/>
      </c>
      <c r="E997" s="171"/>
      <c r="F997" s="491"/>
      <c r="G997" s="156"/>
      <c r="H997" s="340"/>
      <c r="I997" s="329"/>
      <c r="J997" s="181"/>
      <c r="K997" s="177"/>
      <c r="L997" s="23"/>
    </row>
    <row r="998" spans="2:12" ht="21.2" customHeight="1">
      <c r="B998" s="366" t="str">
        <f>IF(F998="", "NO PRIORITY", _xlfn.XLOOKUP(F998, Organizations!C:C, Organizations!B:B, "NO ORG NAME"))</f>
        <v>NO PRIORITY</v>
      </c>
      <c r="C998" s="291"/>
      <c r="D998" s="306" t="str">
        <f t="shared" si="15"/>
        <v/>
      </c>
      <c r="E998" s="171"/>
      <c r="F998" s="491"/>
      <c r="G998" s="156"/>
      <c r="H998" s="340"/>
      <c r="I998" s="329"/>
      <c r="J998" s="181"/>
      <c r="K998" s="177"/>
      <c r="L998" s="23"/>
    </row>
    <row r="999" spans="2:12" ht="21.2" customHeight="1">
      <c r="B999" s="366" t="str">
        <f>IF(F999="", "NO PRIORITY", _xlfn.XLOOKUP(F999, Organizations!C:C, Organizations!B:B, "NO ORG NAME"))</f>
        <v>NO PRIORITY</v>
      </c>
      <c r="C999" s="291"/>
      <c r="D999" s="306" t="str">
        <f t="shared" si="15"/>
        <v/>
      </c>
      <c r="E999" s="171"/>
      <c r="F999" s="491"/>
      <c r="G999" s="156"/>
      <c r="H999" s="340"/>
      <c r="I999" s="329"/>
      <c r="J999" s="181"/>
      <c r="K999" s="177"/>
      <c r="L999" s="23"/>
    </row>
    <row r="1000" spans="2:12" ht="21.2" customHeight="1">
      <c r="B1000" s="366" t="str">
        <f>IF(F1000="", "NO PRIORITY", _xlfn.XLOOKUP(F1000, Organizations!C:C, Organizations!B:B, "NO ORG NAME"))</f>
        <v>NO PRIORITY</v>
      </c>
      <c r="C1000" s="291"/>
      <c r="D1000" s="306" t="str">
        <f t="shared" si="15"/>
        <v/>
      </c>
      <c r="E1000" s="171"/>
      <c r="F1000" s="491"/>
      <c r="G1000" s="156"/>
      <c r="H1000" s="340"/>
      <c r="I1000" s="329"/>
      <c r="J1000" s="181"/>
      <c r="K1000" s="177"/>
      <c r="L1000" s="23"/>
    </row>
    <row r="1001" spans="2:12" ht="21.2" customHeight="1">
      <c r="B1001" s="366" t="str">
        <f>IF(F1001="", "NO PRIORITY", _xlfn.XLOOKUP(F1001, Organizations!C:C, Organizations!B:B, "NO ORG NAME"))</f>
        <v>NO PRIORITY</v>
      </c>
      <c r="C1001" s="291"/>
      <c r="D1001" s="306" t="str">
        <f t="shared" ref="D1001:D1064" si="16">IF(ISBLANK(C1001),"",C1001-WEEKDAY(C1001)+2)</f>
        <v/>
      </c>
      <c r="E1001" s="171"/>
      <c r="F1001" s="491"/>
      <c r="G1001" s="156"/>
      <c r="H1001" s="340"/>
      <c r="I1001" s="329"/>
      <c r="J1001" s="181"/>
      <c r="K1001" s="177"/>
      <c r="L1001" s="23"/>
    </row>
    <row r="1002" spans="2:12" ht="21.2" customHeight="1">
      <c r="B1002" s="366" t="str">
        <f>IF(F1002="", "NO PRIORITY", _xlfn.XLOOKUP(F1002, Organizations!C:C, Organizations!B:B, "NO ORG NAME"))</f>
        <v>NO PRIORITY</v>
      </c>
      <c r="C1002" s="291"/>
      <c r="D1002" s="306" t="str">
        <f t="shared" si="16"/>
        <v/>
      </c>
      <c r="E1002" s="171"/>
      <c r="F1002" s="491"/>
      <c r="G1002" s="156"/>
      <c r="H1002" s="340"/>
      <c r="I1002" s="329"/>
      <c r="J1002" s="181"/>
      <c r="K1002" s="177"/>
      <c r="L1002" s="23"/>
    </row>
    <row r="1003" spans="2:12" ht="21.2" customHeight="1">
      <c r="B1003" s="366" t="str">
        <f>IF(F1003="", "NO PRIORITY", _xlfn.XLOOKUP(F1003, Organizations!C:C, Organizations!B:B, "NO ORG NAME"))</f>
        <v>NO PRIORITY</v>
      </c>
      <c r="C1003" s="291"/>
      <c r="D1003" s="306" t="str">
        <f t="shared" si="16"/>
        <v/>
      </c>
      <c r="E1003" s="171"/>
      <c r="F1003" s="491"/>
      <c r="G1003" s="156"/>
      <c r="H1003" s="340"/>
      <c r="I1003" s="329"/>
      <c r="J1003" s="181"/>
      <c r="K1003" s="177"/>
      <c r="L1003" s="23"/>
    </row>
    <row r="1004" spans="2:12" ht="21.2" customHeight="1">
      <c r="B1004" s="366" t="str">
        <f>IF(F1004="", "NO PRIORITY", _xlfn.XLOOKUP(F1004, Organizations!C:C, Organizations!B:B, "NO ORG NAME"))</f>
        <v>NO PRIORITY</v>
      </c>
      <c r="C1004" s="291"/>
      <c r="D1004" s="306" t="str">
        <f t="shared" si="16"/>
        <v/>
      </c>
      <c r="E1004" s="171"/>
      <c r="F1004" s="491"/>
      <c r="G1004" s="156"/>
      <c r="H1004" s="340"/>
      <c r="I1004" s="329"/>
      <c r="J1004" s="181"/>
      <c r="K1004" s="177"/>
      <c r="L1004" s="23"/>
    </row>
    <row r="1005" spans="2:12" ht="21.2" customHeight="1">
      <c r="B1005" s="366" t="str">
        <f>IF(F1005="", "NO PRIORITY", _xlfn.XLOOKUP(F1005, Organizations!C:C, Organizations!B:B, "NO ORG NAME"))</f>
        <v>NO PRIORITY</v>
      </c>
      <c r="C1005" s="291"/>
      <c r="D1005" s="306" t="str">
        <f t="shared" si="16"/>
        <v/>
      </c>
      <c r="E1005" s="171"/>
      <c r="F1005" s="491"/>
      <c r="G1005" s="156"/>
      <c r="H1005" s="340"/>
      <c r="I1005" s="329"/>
      <c r="J1005" s="181"/>
      <c r="K1005" s="177"/>
      <c r="L1005" s="23"/>
    </row>
    <row r="1006" spans="2:12" ht="21.2" customHeight="1">
      <c r="B1006" s="366" t="str">
        <f>IF(F1006="", "NO PRIORITY", _xlfn.XLOOKUP(F1006, Organizations!C:C, Organizations!B:B, "NO ORG NAME"))</f>
        <v>NO PRIORITY</v>
      </c>
      <c r="C1006" s="291"/>
      <c r="D1006" s="306" t="str">
        <f t="shared" si="16"/>
        <v/>
      </c>
      <c r="E1006" s="171"/>
      <c r="F1006" s="491"/>
      <c r="G1006" s="156"/>
      <c r="H1006" s="340"/>
      <c r="I1006" s="329"/>
      <c r="J1006" s="181"/>
      <c r="K1006" s="177"/>
      <c r="L1006" s="23"/>
    </row>
    <row r="1007" spans="2:12" ht="21.2" customHeight="1">
      <c r="B1007" s="366" t="str">
        <f>IF(F1007="", "NO PRIORITY", _xlfn.XLOOKUP(F1007, Organizations!C:C, Organizations!B:B, "NO ORG NAME"))</f>
        <v>NO PRIORITY</v>
      </c>
      <c r="C1007" s="291"/>
      <c r="D1007" s="306" t="str">
        <f t="shared" si="16"/>
        <v/>
      </c>
      <c r="E1007" s="171"/>
      <c r="F1007" s="491"/>
      <c r="G1007" s="156"/>
      <c r="H1007" s="340"/>
      <c r="I1007" s="329"/>
      <c r="J1007" s="181"/>
      <c r="K1007" s="177"/>
      <c r="L1007" s="23"/>
    </row>
    <row r="1008" spans="2:12" ht="21.2" customHeight="1">
      <c r="B1008" s="366" t="str">
        <f>IF(F1008="", "NO PRIORITY", _xlfn.XLOOKUP(F1008, Organizations!C:C, Organizations!B:B, "NO ORG NAME"))</f>
        <v>NO PRIORITY</v>
      </c>
      <c r="C1008" s="291"/>
      <c r="D1008" s="306" t="str">
        <f t="shared" si="16"/>
        <v/>
      </c>
      <c r="E1008" s="171"/>
      <c r="F1008" s="491"/>
      <c r="G1008" s="156"/>
      <c r="H1008" s="340"/>
      <c r="I1008" s="329"/>
      <c r="J1008" s="181"/>
      <c r="K1008" s="177"/>
      <c r="L1008" s="23"/>
    </row>
    <row r="1009" spans="2:12" ht="21.2" customHeight="1">
      <c r="B1009" s="366" t="str">
        <f>IF(F1009="", "NO PRIORITY", _xlfn.XLOOKUP(F1009, Organizations!C:C, Organizations!B:B, "NO ORG NAME"))</f>
        <v>NO PRIORITY</v>
      </c>
      <c r="C1009" s="291"/>
      <c r="D1009" s="306" t="str">
        <f t="shared" si="16"/>
        <v/>
      </c>
      <c r="E1009" s="171"/>
      <c r="F1009" s="491"/>
      <c r="G1009" s="156"/>
      <c r="H1009" s="340"/>
      <c r="I1009" s="329"/>
      <c r="J1009" s="181"/>
      <c r="K1009" s="177"/>
      <c r="L1009" s="23"/>
    </row>
    <row r="1010" spans="2:12" ht="21.2" customHeight="1">
      <c r="B1010" s="366" t="str">
        <f>IF(F1010="", "NO PRIORITY", _xlfn.XLOOKUP(F1010, Organizations!C:C, Organizations!B:B, "NO ORG NAME"))</f>
        <v>NO PRIORITY</v>
      </c>
      <c r="C1010" s="291"/>
      <c r="D1010" s="306" t="str">
        <f t="shared" si="16"/>
        <v/>
      </c>
      <c r="E1010" s="171"/>
      <c r="F1010" s="491"/>
      <c r="G1010" s="156"/>
      <c r="H1010" s="340"/>
      <c r="I1010" s="329"/>
      <c r="J1010" s="181"/>
      <c r="K1010" s="177"/>
      <c r="L1010" s="23"/>
    </row>
    <row r="1011" spans="2:12" ht="21.2" customHeight="1">
      <c r="B1011" s="366" t="str">
        <f>IF(F1011="", "NO PRIORITY", _xlfn.XLOOKUP(F1011, Organizations!C:C, Organizations!B:B, "NO ORG NAME"))</f>
        <v>NO PRIORITY</v>
      </c>
      <c r="C1011" s="291"/>
      <c r="D1011" s="306" t="str">
        <f t="shared" si="16"/>
        <v/>
      </c>
      <c r="E1011" s="171"/>
      <c r="F1011" s="491"/>
      <c r="G1011" s="156"/>
      <c r="H1011" s="340"/>
      <c r="I1011" s="329"/>
      <c r="J1011" s="181"/>
      <c r="K1011" s="177"/>
      <c r="L1011" s="23"/>
    </row>
    <row r="1012" spans="2:12" ht="21.2" customHeight="1">
      <c r="B1012" s="366" t="str">
        <f>IF(F1012="", "NO PRIORITY", _xlfn.XLOOKUP(F1012, Organizations!C:C, Organizations!B:B, "NO ORG NAME"))</f>
        <v>NO PRIORITY</v>
      </c>
      <c r="C1012" s="291"/>
      <c r="D1012" s="306" t="str">
        <f t="shared" si="16"/>
        <v/>
      </c>
      <c r="E1012" s="171"/>
      <c r="F1012" s="491"/>
      <c r="G1012" s="156"/>
      <c r="H1012" s="340"/>
      <c r="I1012" s="329"/>
      <c r="J1012" s="181"/>
      <c r="K1012" s="177"/>
      <c r="L1012" s="23"/>
    </row>
    <row r="1013" spans="2:12" ht="21.2" customHeight="1">
      <c r="B1013" s="366" t="str">
        <f>IF(F1013="", "NO PRIORITY", _xlfn.XLOOKUP(F1013, Organizations!C:C, Organizations!B:B, "NO ORG NAME"))</f>
        <v>NO PRIORITY</v>
      </c>
      <c r="C1013" s="291"/>
      <c r="D1013" s="306" t="str">
        <f t="shared" si="16"/>
        <v/>
      </c>
      <c r="E1013" s="171"/>
      <c r="F1013" s="491"/>
      <c r="G1013" s="156"/>
      <c r="H1013" s="340"/>
      <c r="I1013" s="329"/>
      <c r="J1013" s="181"/>
      <c r="K1013" s="177"/>
      <c r="L1013" s="23"/>
    </row>
    <row r="1014" spans="2:12" ht="21.2" customHeight="1">
      <c r="B1014" s="366" t="str">
        <f>IF(F1014="", "NO PRIORITY", _xlfn.XLOOKUP(F1014, Organizations!C:C, Organizations!B:B, "NO ORG NAME"))</f>
        <v>NO PRIORITY</v>
      </c>
      <c r="C1014" s="291"/>
      <c r="D1014" s="306" t="str">
        <f t="shared" si="16"/>
        <v/>
      </c>
      <c r="E1014" s="171"/>
      <c r="F1014" s="491"/>
      <c r="G1014" s="156"/>
      <c r="H1014" s="340"/>
      <c r="I1014" s="329"/>
      <c r="J1014" s="181"/>
      <c r="K1014" s="177"/>
      <c r="L1014" s="23"/>
    </row>
    <row r="1015" spans="2:12" ht="21.2" customHeight="1">
      <c r="B1015" s="366" t="str">
        <f>IF(F1015="", "NO PRIORITY", _xlfn.XLOOKUP(F1015, Organizations!C:C, Organizations!B:B, "NO ORG NAME"))</f>
        <v>NO PRIORITY</v>
      </c>
      <c r="C1015" s="291"/>
      <c r="D1015" s="306" t="str">
        <f t="shared" si="16"/>
        <v/>
      </c>
      <c r="E1015" s="171"/>
      <c r="F1015" s="491"/>
      <c r="G1015" s="156"/>
      <c r="H1015" s="340"/>
      <c r="I1015" s="329"/>
      <c r="J1015" s="181"/>
      <c r="K1015" s="177"/>
      <c r="L1015" s="23"/>
    </row>
    <row r="1016" spans="2:12" ht="21.2" customHeight="1">
      <c r="B1016" s="366" t="str">
        <f>IF(F1016="", "NO PRIORITY", _xlfn.XLOOKUP(F1016, Organizations!C:C, Organizations!B:B, "NO ORG NAME"))</f>
        <v>NO PRIORITY</v>
      </c>
      <c r="C1016" s="291"/>
      <c r="D1016" s="306" t="str">
        <f t="shared" si="16"/>
        <v/>
      </c>
      <c r="E1016" s="171"/>
      <c r="F1016" s="491"/>
      <c r="G1016" s="156"/>
      <c r="H1016" s="340"/>
      <c r="I1016" s="329"/>
      <c r="J1016" s="181"/>
      <c r="K1016" s="177"/>
      <c r="L1016" s="23"/>
    </row>
    <row r="1017" spans="2:12" ht="21.2" customHeight="1">
      <c r="B1017" s="366" t="str">
        <f>IF(F1017="", "NO PRIORITY", _xlfn.XLOOKUP(F1017, Organizations!C:C, Organizations!B:B, "NO ORG NAME"))</f>
        <v>NO PRIORITY</v>
      </c>
      <c r="C1017" s="291"/>
      <c r="D1017" s="306" t="str">
        <f t="shared" si="16"/>
        <v/>
      </c>
      <c r="E1017" s="171"/>
      <c r="F1017" s="491"/>
      <c r="G1017" s="156"/>
      <c r="H1017" s="340"/>
      <c r="I1017" s="329"/>
      <c r="J1017" s="181"/>
      <c r="K1017" s="177"/>
      <c r="L1017" s="23"/>
    </row>
    <row r="1018" spans="2:12" ht="21.2" customHeight="1">
      <c r="B1018" s="366" t="str">
        <f>IF(F1018="", "NO PRIORITY", _xlfn.XLOOKUP(F1018, Organizations!C:C, Organizations!B:B, "NO ORG NAME"))</f>
        <v>NO PRIORITY</v>
      </c>
      <c r="C1018" s="291"/>
      <c r="D1018" s="306" t="str">
        <f t="shared" si="16"/>
        <v/>
      </c>
      <c r="E1018" s="171"/>
      <c r="F1018" s="491"/>
      <c r="G1018" s="156"/>
      <c r="H1018" s="340"/>
      <c r="I1018" s="329"/>
      <c r="J1018" s="181"/>
      <c r="K1018" s="177"/>
      <c r="L1018" s="23"/>
    </row>
    <row r="1019" spans="2:12" ht="21.2" customHeight="1">
      <c r="B1019" s="366" t="str">
        <f>IF(F1019="", "NO PRIORITY", _xlfn.XLOOKUP(F1019, Organizations!C:C, Organizations!B:B, "NO ORG NAME"))</f>
        <v>NO PRIORITY</v>
      </c>
      <c r="C1019" s="291"/>
      <c r="D1019" s="306" t="str">
        <f t="shared" si="16"/>
        <v/>
      </c>
      <c r="E1019" s="171"/>
      <c r="F1019" s="491"/>
      <c r="G1019" s="156"/>
      <c r="H1019" s="340"/>
      <c r="I1019" s="329"/>
      <c r="J1019" s="181"/>
      <c r="K1019" s="177"/>
      <c r="L1019" s="23"/>
    </row>
    <row r="1020" spans="2:12" ht="21.2" customHeight="1">
      <c r="B1020" s="366" t="str">
        <f>IF(F1020="", "NO PRIORITY", _xlfn.XLOOKUP(F1020, Organizations!C:C, Organizations!B:B, "NO ORG NAME"))</f>
        <v>NO PRIORITY</v>
      </c>
      <c r="C1020" s="291"/>
      <c r="D1020" s="306" t="str">
        <f t="shared" si="16"/>
        <v/>
      </c>
      <c r="E1020" s="171"/>
      <c r="F1020" s="491"/>
      <c r="G1020" s="156"/>
      <c r="H1020" s="340"/>
      <c r="I1020" s="329"/>
      <c r="J1020" s="181"/>
      <c r="K1020" s="177"/>
      <c r="L1020" s="23"/>
    </row>
    <row r="1021" spans="2:12" ht="21.2" customHeight="1">
      <c r="B1021" s="366" t="str">
        <f>IF(F1021="", "NO PRIORITY", _xlfn.XLOOKUP(F1021, Organizations!C:C, Organizations!B:B, "NO ORG NAME"))</f>
        <v>NO PRIORITY</v>
      </c>
      <c r="C1021" s="291"/>
      <c r="D1021" s="306" t="str">
        <f t="shared" si="16"/>
        <v/>
      </c>
      <c r="E1021" s="171"/>
      <c r="F1021" s="491"/>
      <c r="G1021" s="156"/>
      <c r="H1021" s="340"/>
      <c r="I1021" s="329"/>
      <c r="J1021" s="181"/>
      <c r="K1021" s="177"/>
      <c r="L1021" s="23"/>
    </row>
    <row r="1022" spans="2:12" ht="21.2" customHeight="1">
      <c r="B1022" s="366" t="str">
        <f>IF(F1022="", "NO PRIORITY", _xlfn.XLOOKUP(F1022, Organizations!C:C, Organizations!B:B, "NO ORG NAME"))</f>
        <v>NO PRIORITY</v>
      </c>
      <c r="C1022" s="291"/>
      <c r="D1022" s="306" t="str">
        <f t="shared" si="16"/>
        <v/>
      </c>
      <c r="E1022" s="171"/>
      <c r="F1022" s="491"/>
      <c r="G1022" s="156"/>
      <c r="H1022" s="340"/>
      <c r="I1022" s="329"/>
      <c r="J1022" s="181"/>
      <c r="K1022" s="177"/>
      <c r="L1022" s="23"/>
    </row>
    <row r="1023" spans="2:12" ht="21.2" customHeight="1">
      <c r="B1023" s="366" t="str">
        <f>IF(F1023="", "NO PRIORITY", _xlfn.XLOOKUP(F1023, Organizations!C:C, Organizations!B:B, "NO ORG NAME"))</f>
        <v>NO PRIORITY</v>
      </c>
      <c r="C1023" s="291"/>
      <c r="D1023" s="306" t="str">
        <f t="shared" si="16"/>
        <v/>
      </c>
      <c r="E1023" s="171"/>
      <c r="F1023" s="491"/>
      <c r="G1023" s="156"/>
      <c r="H1023" s="340"/>
      <c r="I1023" s="329"/>
      <c r="J1023" s="181"/>
      <c r="K1023" s="177"/>
      <c r="L1023" s="23"/>
    </row>
    <row r="1024" spans="2:12" ht="21.2" customHeight="1">
      <c r="B1024" s="366" t="str">
        <f>IF(F1024="", "NO PRIORITY", _xlfn.XLOOKUP(F1024, Organizations!C:C, Organizations!B:B, "NO ORG NAME"))</f>
        <v>NO PRIORITY</v>
      </c>
      <c r="C1024" s="291"/>
      <c r="D1024" s="306" t="str">
        <f t="shared" si="16"/>
        <v/>
      </c>
      <c r="E1024" s="171"/>
      <c r="F1024" s="491"/>
      <c r="G1024" s="156"/>
      <c r="H1024" s="340"/>
      <c r="I1024" s="329"/>
      <c r="J1024" s="181"/>
      <c r="K1024" s="177"/>
      <c r="L1024" s="23"/>
    </row>
    <row r="1025" spans="2:12" ht="21.2" customHeight="1">
      <c r="B1025" s="366" t="str">
        <f>IF(F1025="", "NO PRIORITY", _xlfn.XLOOKUP(F1025, Organizations!C:C, Organizations!B:B, "NO ORG NAME"))</f>
        <v>NO PRIORITY</v>
      </c>
      <c r="C1025" s="291"/>
      <c r="D1025" s="306" t="str">
        <f t="shared" si="16"/>
        <v/>
      </c>
      <c r="E1025" s="171"/>
      <c r="F1025" s="491"/>
      <c r="G1025" s="156"/>
      <c r="H1025" s="340"/>
      <c r="I1025" s="329"/>
      <c r="J1025" s="181"/>
      <c r="K1025" s="177"/>
      <c r="L1025" s="23"/>
    </row>
    <row r="1026" spans="2:12" ht="21.2" customHeight="1">
      <c r="B1026" s="366" t="str">
        <f>IF(F1026="", "NO PRIORITY", _xlfn.XLOOKUP(F1026, Organizations!C:C, Organizations!B:B, "NO ORG NAME"))</f>
        <v>NO PRIORITY</v>
      </c>
      <c r="C1026" s="291"/>
      <c r="D1026" s="306" t="str">
        <f t="shared" si="16"/>
        <v/>
      </c>
      <c r="E1026" s="171"/>
      <c r="F1026" s="491"/>
      <c r="G1026" s="156"/>
      <c r="H1026" s="340"/>
      <c r="I1026" s="329"/>
      <c r="J1026" s="181"/>
      <c r="K1026" s="177"/>
      <c r="L1026" s="23"/>
    </row>
    <row r="1027" spans="2:12" ht="21.2" customHeight="1">
      <c r="B1027" s="366" t="str">
        <f>IF(F1027="", "NO PRIORITY", _xlfn.XLOOKUP(F1027, Organizations!C:C, Organizations!B:B, "NO ORG NAME"))</f>
        <v>NO PRIORITY</v>
      </c>
      <c r="C1027" s="291"/>
      <c r="D1027" s="306" t="str">
        <f t="shared" si="16"/>
        <v/>
      </c>
      <c r="E1027" s="171"/>
      <c r="F1027" s="491"/>
      <c r="G1027" s="156"/>
      <c r="H1027" s="340"/>
      <c r="I1027" s="329"/>
      <c r="J1027" s="181"/>
      <c r="K1027" s="177"/>
      <c r="L1027" s="23"/>
    </row>
    <row r="1028" spans="2:12" ht="21.2" customHeight="1">
      <c r="B1028" s="366" t="str">
        <f>IF(F1028="", "NO PRIORITY", _xlfn.XLOOKUP(F1028, Organizations!C:C, Organizations!B:B, "NO ORG NAME"))</f>
        <v>NO PRIORITY</v>
      </c>
      <c r="C1028" s="291"/>
      <c r="D1028" s="306" t="str">
        <f t="shared" si="16"/>
        <v/>
      </c>
      <c r="E1028" s="171"/>
      <c r="F1028" s="491"/>
      <c r="G1028" s="156"/>
      <c r="H1028" s="340"/>
      <c r="I1028" s="329"/>
      <c r="J1028" s="181"/>
      <c r="K1028" s="177"/>
      <c r="L1028" s="23"/>
    </row>
    <row r="1029" spans="2:12" ht="21.2" customHeight="1">
      <c r="B1029" s="366" t="str">
        <f>IF(F1029="", "NO PRIORITY", _xlfn.XLOOKUP(F1029, Organizations!C:C, Organizations!B:B, "NO ORG NAME"))</f>
        <v>NO PRIORITY</v>
      </c>
      <c r="C1029" s="291"/>
      <c r="D1029" s="306" t="str">
        <f t="shared" si="16"/>
        <v/>
      </c>
      <c r="E1029" s="171"/>
      <c r="F1029" s="491"/>
      <c r="G1029" s="156"/>
      <c r="H1029" s="340"/>
      <c r="I1029" s="329"/>
      <c r="J1029" s="181"/>
      <c r="K1029" s="177"/>
      <c r="L1029" s="23"/>
    </row>
    <row r="1030" spans="2:12" ht="21.2" customHeight="1">
      <c r="B1030" s="366" t="str">
        <f>IF(F1030="", "NO PRIORITY", _xlfn.XLOOKUP(F1030, Organizations!C:C, Organizations!B:B, "NO ORG NAME"))</f>
        <v>NO PRIORITY</v>
      </c>
      <c r="C1030" s="291"/>
      <c r="D1030" s="306" t="str">
        <f t="shared" si="16"/>
        <v/>
      </c>
      <c r="E1030" s="171"/>
      <c r="F1030" s="491"/>
      <c r="G1030" s="156"/>
      <c r="H1030" s="340"/>
      <c r="I1030" s="329"/>
      <c r="J1030" s="181"/>
      <c r="K1030" s="177"/>
      <c r="L1030" s="23"/>
    </row>
    <row r="1031" spans="2:12" ht="21.2" customHeight="1">
      <c r="B1031" s="366" t="str">
        <f>IF(F1031="", "NO PRIORITY", _xlfn.XLOOKUP(F1031, Organizations!C:C, Organizations!B:B, "NO ORG NAME"))</f>
        <v>NO PRIORITY</v>
      </c>
      <c r="C1031" s="291"/>
      <c r="D1031" s="306" t="str">
        <f t="shared" si="16"/>
        <v/>
      </c>
      <c r="E1031" s="171"/>
      <c r="F1031" s="491"/>
      <c r="G1031" s="156"/>
      <c r="H1031" s="340"/>
      <c r="I1031" s="329"/>
      <c r="J1031" s="181"/>
      <c r="K1031" s="177"/>
      <c r="L1031" s="23"/>
    </row>
    <row r="1032" spans="2:12" ht="21.2" customHeight="1">
      <c r="B1032" s="366" t="str">
        <f>IF(F1032="", "NO PRIORITY", _xlfn.XLOOKUP(F1032, Organizations!C:C, Organizations!B:B, "NO ORG NAME"))</f>
        <v>NO PRIORITY</v>
      </c>
      <c r="C1032" s="291"/>
      <c r="D1032" s="306" t="str">
        <f t="shared" si="16"/>
        <v/>
      </c>
      <c r="E1032" s="171"/>
      <c r="F1032" s="491"/>
      <c r="G1032" s="156"/>
      <c r="H1032" s="340"/>
      <c r="I1032" s="329"/>
      <c r="J1032" s="181"/>
      <c r="K1032" s="177"/>
      <c r="L1032" s="23"/>
    </row>
    <row r="1033" spans="2:12" ht="21.2" customHeight="1">
      <c r="B1033" s="366" t="str">
        <f>IF(F1033="", "NO PRIORITY", _xlfn.XLOOKUP(F1033, Organizations!C:C, Organizations!B:B, "NO ORG NAME"))</f>
        <v>NO PRIORITY</v>
      </c>
      <c r="C1033" s="291"/>
      <c r="D1033" s="306" t="str">
        <f t="shared" si="16"/>
        <v/>
      </c>
      <c r="E1033" s="171"/>
      <c r="F1033" s="491"/>
      <c r="G1033" s="156"/>
      <c r="H1033" s="340"/>
      <c r="I1033" s="329"/>
      <c r="J1033" s="181"/>
      <c r="K1033" s="177"/>
      <c r="L1033" s="23"/>
    </row>
    <row r="1034" spans="2:12" ht="21.2" customHeight="1">
      <c r="B1034" s="366" t="str">
        <f>IF(F1034="", "NO PRIORITY", _xlfn.XLOOKUP(F1034, Organizations!C:C, Organizations!B:B, "NO ORG NAME"))</f>
        <v>NO PRIORITY</v>
      </c>
      <c r="C1034" s="291"/>
      <c r="D1034" s="306" t="str">
        <f t="shared" si="16"/>
        <v/>
      </c>
      <c r="E1034" s="171"/>
      <c r="F1034" s="491"/>
      <c r="G1034" s="156"/>
      <c r="H1034" s="340"/>
      <c r="I1034" s="329"/>
      <c r="J1034" s="181"/>
      <c r="K1034" s="177"/>
      <c r="L1034" s="23"/>
    </row>
    <row r="1035" spans="2:12" ht="21.2" customHeight="1">
      <c r="B1035" s="366" t="str">
        <f>IF(F1035="", "NO PRIORITY", _xlfn.XLOOKUP(F1035, Organizations!C:C, Organizations!B:B, "NO ORG NAME"))</f>
        <v>NO PRIORITY</v>
      </c>
      <c r="C1035" s="291"/>
      <c r="D1035" s="306" t="str">
        <f t="shared" si="16"/>
        <v/>
      </c>
      <c r="E1035" s="171"/>
      <c r="F1035" s="491"/>
      <c r="G1035" s="156"/>
      <c r="H1035" s="340"/>
      <c r="I1035" s="329"/>
      <c r="J1035" s="181"/>
      <c r="K1035" s="177"/>
      <c r="L1035" s="23"/>
    </row>
    <row r="1036" spans="2:12" ht="21.2" customHeight="1">
      <c r="B1036" s="366" t="str">
        <f>IF(F1036="", "NO PRIORITY", _xlfn.XLOOKUP(F1036, Organizations!C:C, Organizations!B:B, "NO ORG NAME"))</f>
        <v>NO PRIORITY</v>
      </c>
      <c r="C1036" s="291"/>
      <c r="D1036" s="306" t="str">
        <f t="shared" si="16"/>
        <v/>
      </c>
      <c r="E1036" s="171"/>
      <c r="F1036" s="491"/>
      <c r="G1036" s="156"/>
      <c r="H1036" s="340"/>
      <c r="I1036" s="329"/>
      <c r="J1036" s="181"/>
      <c r="K1036" s="177"/>
      <c r="L1036" s="23"/>
    </row>
    <row r="1037" spans="2:12" ht="21.2" customHeight="1">
      <c r="B1037" s="366" t="str">
        <f>IF(F1037="", "NO PRIORITY", _xlfn.XLOOKUP(F1037, Organizations!C:C, Organizations!B:B, "NO ORG NAME"))</f>
        <v>NO PRIORITY</v>
      </c>
      <c r="C1037" s="291"/>
      <c r="D1037" s="306" t="str">
        <f t="shared" si="16"/>
        <v/>
      </c>
      <c r="E1037" s="171"/>
      <c r="F1037" s="491"/>
      <c r="G1037" s="156"/>
      <c r="H1037" s="340"/>
      <c r="I1037" s="329"/>
      <c r="J1037" s="181"/>
      <c r="K1037" s="177"/>
      <c r="L1037" s="23"/>
    </row>
    <row r="1038" spans="2:12" ht="21.2" customHeight="1">
      <c r="B1038" s="366" t="str">
        <f>IF(F1038="", "NO PRIORITY", _xlfn.XLOOKUP(F1038, Organizations!C:C, Organizations!B:B, "NO ORG NAME"))</f>
        <v>NO PRIORITY</v>
      </c>
      <c r="C1038" s="291"/>
      <c r="D1038" s="306" t="str">
        <f t="shared" si="16"/>
        <v/>
      </c>
      <c r="E1038" s="171"/>
      <c r="F1038" s="491"/>
      <c r="G1038" s="156"/>
      <c r="H1038" s="340"/>
      <c r="I1038" s="329"/>
      <c r="J1038" s="181"/>
      <c r="K1038" s="177"/>
      <c r="L1038" s="23"/>
    </row>
    <row r="1039" spans="2:12" ht="21.2" customHeight="1">
      <c r="B1039" s="366" t="str">
        <f>IF(F1039="", "NO PRIORITY", _xlfn.XLOOKUP(F1039, Organizations!C:C, Organizations!B:B, "NO ORG NAME"))</f>
        <v>NO PRIORITY</v>
      </c>
      <c r="C1039" s="291"/>
      <c r="D1039" s="306" t="str">
        <f t="shared" si="16"/>
        <v/>
      </c>
      <c r="E1039" s="171"/>
      <c r="F1039" s="491"/>
      <c r="G1039" s="156"/>
      <c r="H1039" s="340"/>
      <c r="I1039" s="329"/>
      <c r="J1039" s="181"/>
      <c r="K1039" s="177"/>
      <c r="L1039" s="23"/>
    </row>
    <row r="1040" spans="2:12" ht="21.2" customHeight="1">
      <c r="B1040" s="366" t="str">
        <f>IF(F1040="", "NO PRIORITY", _xlfn.XLOOKUP(F1040, Organizations!C:C, Organizations!B:B, "NO ORG NAME"))</f>
        <v>NO PRIORITY</v>
      </c>
      <c r="C1040" s="291"/>
      <c r="D1040" s="306" t="str">
        <f t="shared" si="16"/>
        <v/>
      </c>
      <c r="E1040" s="171"/>
      <c r="F1040" s="491"/>
      <c r="G1040" s="156"/>
      <c r="H1040" s="340"/>
      <c r="I1040" s="329"/>
      <c r="J1040" s="181"/>
      <c r="K1040" s="177"/>
      <c r="L1040" s="23"/>
    </row>
    <row r="1041" spans="2:12" ht="21.2" customHeight="1">
      <c r="B1041" s="366" t="str">
        <f>IF(F1041="", "NO PRIORITY", _xlfn.XLOOKUP(F1041, Organizations!C:C, Organizations!B:B, "NO ORG NAME"))</f>
        <v>NO PRIORITY</v>
      </c>
      <c r="C1041" s="291"/>
      <c r="D1041" s="306" t="str">
        <f t="shared" si="16"/>
        <v/>
      </c>
      <c r="E1041" s="171"/>
      <c r="F1041" s="491"/>
      <c r="G1041" s="156"/>
      <c r="H1041" s="340"/>
      <c r="I1041" s="329"/>
      <c r="J1041" s="181"/>
      <c r="K1041" s="177"/>
      <c r="L1041" s="23"/>
    </row>
    <row r="1042" spans="2:12" ht="21.2" customHeight="1">
      <c r="B1042" s="366" t="str">
        <f>IF(F1042="", "NO PRIORITY", _xlfn.XLOOKUP(F1042, Organizations!C:C, Organizations!B:B, "NO ORG NAME"))</f>
        <v>NO PRIORITY</v>
      </c>
      <c r="C1042" s="291"/>
      <c r="D1042" s="306" t="str">
        <f t="shared" si="16"/>
        <v/>
      </c>
      <c r="E1042" s="171"/>
      <c r="F1042" s="491"/>
      <c r="G1042" s="156"/>
      <c r="H1042" s="340"/>
      <c r="I1042" s="329"/>
      <c r="J1042" s="181"/>
      <c r="K1042" s="177"/>
      <c r="L1042" s="23"/>
    </row>
    <row r="1043" spans="2:12" ht="21.2" customHeight="1">
      <c r="B1043" s="366" t="str">
        <f>IF(F1043="", "NO PRIORITY", _xlfn.XLOOKUP(F1043, Organizations!C:C, Organizations!B:B, "NO ORG NAME"))</f>
        <v>NO PRIORITY</v>
      </c>
      <c r="C1043" s="291"/>
      <c r="D1043" s="306" t="str">
        <f t="shared" si="16"/>
        <v/>
      </c>
      <c r="E1043" s="171"/>
      <c r="F1043" s="491"/>
      <c r="G1043" s="156"/>
      <c r="H1043" s="340"/>
      <c r="I1043" s="329"/>
      <c r="J1043" s="181"/>
      <c r="K1043" s="177"/>
      <c r="L1043" s="23"/>
    </row>
    <row r="1044" spans="2:12" ht="21.2" customHeight="1">
      <c r="B1044" s="366" t="str">
        <f>IF(F1044="", "NO PRIORITY", _xlfn.XLOOKUP(F1044, Organizations!C:C, Organizations!B:B, "NO ORG NAME"))</f>
        <v>NO PRIORITY</v>
      </c>
      <c r="C1044" s="291"/>
      <c r="D1044" s="306" t="str">
        <f t="shared" si="16"/>
        <v/>
      </c>
      <c r="E1044" s="171"/>
      <c r="F1044" s="491"/>
      <c r="G1044" s="156"/>
      <c r="H1044" s="340"/>
      <c r="I1044" s="329"/>
      <c r="J1044" s="181"/>
      <c r="K1044" s="177"/>
      <c r="L1044" s="23"/>
    </row>
    <row r="1045" spans="2:12" ht="21.2" customHeight="1">
      <c r="B1045" s="366" t="str">
        <f>IF(F1045="", "NO PRIORITY", _xlfn.XLOOKUP(F1045, Organizations!C:C, Organizations!B:B, "NO ORG NAME"))</f>
        <v>NO PRIORITY</v>
      </c>
      <c r="C1045" s="291"/>
      <c r="D1045" s="306" t="str">
        <f t="shared" si="16"/>
        <v/>
      </c>
      <c r="E1045" s="171"/>
      <c r="F1045" s="491"/>
      <c r="G1045" s="156"/>
      <c r="H1045" s="340"/>
      <c r="I1045" s="329"/>
      <c r="J1045" s="181"/>
      <c r="K1045" s="177"/>
      <c r="L1045" s="23"/>
    </row>
    <row r="1046" spans="2:12" ht="21.2" customHeight="1">
      <c r="B1046" s="366" t="str">
        <f>IF(F1046="", "NO PRIORITY", _xlfn.XLOOKUP(F1046, Organizations!C:C, Organizations!B:B, "NO ORG NAME"))</f>
        <v>NO PRIORITY</v>
      </c>
      <c r="C1046" s="291"/>
      <c r="D1046" s="306" t="str">
        <f t="shared" si="16"/>
        <v/>
      </c>
      <c r="E1046" s="171"/>
      <c r="F1046" s="491"/>
      <c r="G1046" s="156"/>
      <c r="H1046" s="340"/>
      <c r="I1046" s="329"/>
      <c r="J1046" s="181"/>
      <c r="K1046" s="177"/>
      <c r="L1046" s="23"/>
    </row>
    <row r="1047" spans="2:12" ht="21.2" customHeight="1">
      <c r="B1047" s="366" t="str">
        <f>IF(F1047="", "NO PRIORITY", _xlfn.XLOOKUP(F1047, Organizations!C:C, Organizations!B:B, "NO ORG NAME"))</f>
        <v>NO PRIORITY</v>
      </c>
      <c r="C1047" s="291"/>
      <c r="D1047" s="306" t="str">
        <f t="shared" si="16"/>
        <v/>
      </c>
      <c r="E1047" s="171"/>
      <c r="F1047" s="491"/>
      <c r="G1047" s="156"/>
      <c r="H1047" s="340"/>
      <c r="I1047" s="329"/>
      <c r="J1047" s="181"/>
      <c r="K1047" s="177"/>
      <c r="L1047" s="23"/>
    </row>
    <row r="1048" spans="2:12" ht="21.2" customHeight="1">
      <c r="B1048" s="366" t="str">
        <f>IF(F1048="", "NO PRIORITY", _xlfn.XLOOKUP(F1048, Organizations!C:C, Organizations!B:B, "NO ORG NAME"))</f>
        <v>NO PRIORITY</v>
      </c>
      <c r="C1048" s="291"/>
      <c r="D1048" s="306" t="str">
        <f t="shared" si="16"/>
        <v/>
      </c>
      <c r="E1048" s="171"/>
      <c r="F1048" s="491"/>
      <c r="G1048" s="156"/>
      <c r="H1048" s="340"/>
      <c r="I1048" s="329"/>
      <c r="J1048" s="181"/>
      <c r="K1048" s="177"/>
      <c r="L1048" s="23"/>
    </row>
    <row r="1049" spans="2:12" ht="21.2" customHeight="1">
      <c r="B1049" s="366" t="str">
        <f>IF(F1049="", "NO PRIORITY", _xlfn.XLOOKUP(F1049, Organizations!C:C, Organizations!B:B, "NO ORG NAME"))</f>
        <v>NO PRIORITY</v>
      </c>
      <c r="C1049" s="291"/>
      <c r="D1049" s="306" t="str">
        <f t="shared" si="16"/>
        <v/>
      </c>
      <c r="E1049" s="171"/>
      <c r="F1049" s="491"/>
      <c r="G1049" s="156"/>
      <c r="H1049" s="340"/>
      <c r="I1049" s="329"/>
      <c r="J1049" s="181"/>
      <c r="K1049" s="177"/>
      <c r="L1049" s="23"/>
    </row>
    <row r="1050" spans="2:12" ht="21.2" customHeight="1">
      <c r="B1050" s="366" t="str">
        <f>IF(F1050="", "NO PRIORITY", _xlfn.XLOOKUP(F1050, Organizations!C:C, Organizations!B:B, "NO ORG NAME"))</f>
        <v>NO PRIORITY</v>
      </c>
      <c r="C1050" s="291"/>
      <c r="D1050" s="306" t="str">
        <f t="shared" si="16"/>
        <v/>
      </c>
      <c r="E1050" s="171"/>
      <c r="F1050" s="491"/>
      <c r="G1050" s="156"/>
      <c r="H1050" s="340"/>
      <c r="I1050" s="329"/>
      <c r="J1050" s="181"/>
      <c r="K1050" s="177"/>
      <c r="L1050" s="23"/>
    </row>
    <row r="1051" spans="2:12" ht="21.2" customHeight="1">
      <c r="B1051" s="366" t="str">
        <f>IF(F1051="", "NO PRIORITY", _xlfn.XLOOKUP(F1051, Organizations!C:C, Organizations!B:B, "NO ORG NAME"))</f>
        <v>NO PRIORITY</v>
      </c>
      <c r="C1051" s="291"/>
      <c r="D1051" s="306" t="str">
        <f t="shared" si="16"/>
        <v/>
      </c>
      <c r="E1051" s="171"/>
      <c r="F1051" s="491"/>
      <c r="G1051" s="156"/>
      <c r="H1051" s="340"/>
      <c r="I1051" s="329"/>
      <c r="J1051" s="181"/>
      <c r="K1051" s="177"/>
      <c r="L1051" s="23"/>
    </row>
    <row r="1052" spans="2:12" ht="21.2" customHeight="1">
      <c r="B1052" s="366" t="str">
        <f>IF(F1052="", "NO PRIORITY", _xlfn.XLOOKUP(F1052, Organizations!C:C, Organizations!B:B, "NO ORG NAME"))</f>
        <v>NO PRIORITY</v>
      </c>
      <c r="C1052" s="291"/>
      <c r="D1052" s="306" t="str">
        <f t="shared" si="16"/>
        <v/>
      </c>
      <c r="E1052" s="171"/>
      <c r="F1052" s="491"/>
      <c r="G1052" s="156"/>
      <c r="H1052" s="340"/>
      <c r="I1052" s="329"/>
      <c r="J1052" s="181"/>
      <c r="K1052" s="177"/>
      <c r="L1052" s="23"/>
    </row>
    <row r="1053" spans="2:12" ht="21.2" customHeight="1">
      <c r="B1053" s="366" t="str">
        <f>IF(F1053="", "NO PRIORITY", _xlfn.XLOOKUP(F1053, Organizations!C:C, Organizations!B:B, "NO ORG NAME"))</f>
        <v>NO PRIORITY</v>
      </c>
      <c r="C1053" s="291"/>
      <c r="D1053" s="306" t="str">
        <f t="shared" si="16"/>
        <v/>
      </c>
      <c r="E1053" s="171"/>
      <c r="F1053" s="491"/>
      <c r="G1053" s="156"/>
      <c r="H1053" s="340"/>
      <c r="I1053" s="329"/>
      <c r="J1053" s="181"/>
      <c r="K1053" s="177"/>
      <c r="L1053" s="23"/>
    </row>
    <row r="1054" spans="2:12" ht="21.2" customHeight="1">
      <c r="B1054" s="366" t="str">
        <f>IF(F1054="", "NO PRIORITY", _xlfn.XLOOKUP(F1054, Organizations!C:C, Organizations!B:B, "NO ORG NAME"))</f>
        <v>NO PRIORITY</v>
      </c>
      <c r="C1054" s="291"/>
      <c r="D1054" s="306" t="str">
        <f t="shared" si="16"/>
        <v/>
      </c>
      <c r="E1054" s="171"/>
      <c r="F1054" s="491"/>
      <c r="G1054" s="156"/>
      <c r="H1054" s="340"/>
      <c r="I1054" s="329"/>
      <c r="J1054" s="181"/>
      <c r="K1054" s="177"/>
      <c r="L1054" s="23"/>
    </row>
    <row r="1055" spans="2:12" ht="21.2" customHeight="1">
      <c r="B1055" s="366" t="str">
        <f>IF(F1055="", "NO PRIORITY", _xlfn.XLOOKUP(F1055, Organizations!C:C, Organizations!B:B, "NO ORG NAME"))</f>
        <v>NO PRIORITY</v>
      </c>
      <c r="C1055" s="291"/>
      <c r="D1055" s="306" t="str">
        <f t="shared" si="16"/>
        <v/>
      </c>
      <c r="E1055" s="171"/>
      <c r="F1055" s="491"/>
      <c r="G1055" s="156"/>
      <c r="H1055" s="340"/>
      <c r="I1055" s="329"/>
      <c r="J1055" s="181"/>
      <c r="K1055" s="177"/>
      <c r="L1055" s="23"/>
    </row>
    <row r="1056" spans="2:12" ht="21.2" customHeight="1">
      <c r="B1056" s="366" t="str">
        <f>IF(F1056="", "NO PRIORITY", _xlfn.XLOOKUP(F1056, Organizations!C:C, Organizations!B:B, "NO ORG NAME"))</f>
        <v>NO PRIORITY</v>
      </c>
      <c r="C1056" s="291"/>
      <c r="D1056" s="306" t="str">
        <f t="shared" si="16"/>
        <v/>
      </c>
      <c r="E1056" s="171"/>
      <c r="F1056" s="491"/>
      <c r="G1056" s="156"/>
      <c r="H1056" s="340"/>
      <c r="I1056" s="329"/>
      <c r="J1056" s="181"/>
      <c r="K1056" s="177"/>
      <c r="L1056" s="23"/>
    </row>
    <row r="1057" spans="2:12" ht="21.2" customHeight="1">
      <c r="B1057" s="366" t="str">
        <f>IF(F1057="", "NO PRIORITY", _xlfn.XLOOKUP(F1057, Organizations!C:C, Organizations!B:B, "NO ORG NAME"))</f>
        <v>NO PRIORITY</v>
      </c>
      <c r="C1057" s="291"/>
      <c r="D1057" s="306" t="str">
        <f t="shared" si="16"/>
        <v/>
      </c>
      <c r="E1057" s="171"/>
      <c r="F1057" s="491"/>
      <c r="G1057" s="156"/>
      <c r="H1057" s="340"/>
      <c r="I1057" s="329"/>
      <c r="J1057" s="181"/>
      <c r="K1057" s="177"/>
      <c r="L1057" s="23"/>
    </row>
    <row r="1058" spans="2:12" ht="21.2" customHeight="1">
      <c r="B1058" s="366" t="str">
        <f>IF(F1058="", "NO PRIORITY", _xlfn.XLOOKUP(F1058, Organizations!C:C, Organizations!B:B, "NO ORG NAME"))</f>
        <v>NO PRIORITY</v>
      </c>
      <c r="C1058" s="291"/>
      <c r="D1058" s="306" t="str">
        <f t="shared" si="16"/>
        <v/>
      </c>
      <c r="E1058" s="171"/>
      <c r="F1058" s="491"/>
      <c r="G1058" s="156"/>
      <c r="H1058" s="340"/>
      <c r="I1058" s="329"/>
      <c r="J1058" s="181"/>
      <c r="K1058" s="177"/>
      <c r="L1058" s="23"/>
    </row>
    <row r="1059" spans="2:12" ht="21.2" customHeight="1">
      <c r="B1059" s="366" t="str">
        <f>IF(F1059="", "NO PRIORITY", _xlfn.XLOOKUP(F1059, Organizations!C:C, Organizations!B:B, "NO ORG NAME"))</f>
        <v>NO PRIORITY</v>
      </c>
      <c r="C1059" s="291"/>
      <c r="D1059" s="306" t="str">
        <f t="shared" si="16"/>
        <v/>
      </c>
      <c r="E1059" s="171"/>
      <c r="F1059" s="491"/>
      <c r="G1059" s="156"/>
      <c r="H1059" s="340"/>
      <c r="I1059" s="329"/>
      <c r="J1059" s="181"/>
      <c r="K1059" s="177"/>
      <c r="L1059" s="23"/>
    </row>
    <row r="1060" spans="2:12" ht="21.2" customHeight="1">
      <c r="B1060" s="366" t="str">
        <f>IF(F1060="", "NO PRIORITY", _xlfn.XLOOKUP(F1060, Organizations!C:C, Organizations!B:B, "NO ORG NAME"))</f>
        <v>NO PRIORITY</v>
      </c>
      <c r="C1060" s="291"/>
      <c r="D1060" s="306" t="str">
        <f t="shared" si="16"/>
        <v/>
      </c>
      <c r="E1060" s="171"/>
      <c r="F1060" s="491"/>
      <c r="G1060" s="156"/>
      <c r="H1060" s="340"/>
      <c r="I1060" s="329"/>
      <c r="J1060" s="181"/>
      <c r="K1060" s="177"/>
      <c r="L1060" s="23"/>
    </row>
    <row r="1061" spans="2:12" ht="21.2" customHeight="1">
      <c r="B1061" s="366" t="str">
        <f>IF(F1061="", "NO PRIORITY", _xlfn.XLOOKUP(F1061, Organizations!C:C, Organizations!B:B, "NO ORG NAME"))</f>
        <v>NO PRIORITY</v>
      </c>
      <c r="C1061" s="291"/>
      <c r="D1061" s="306" t="str">
        <f t="shared" si="16"/>
        <v/>
      </c>
      <c r="E1061" s="171"/>
      <c r="F1061" s="491"/>
      <c r="G1061" s="156"/>
      <c r="H1061" s="340"/>
      <c r="I1061" s="329"/>
      <c r="J1061" s="181"/>
      <c r="K1061" s="177"/>
      <c r="L1061" s="23"/>
    </row>
    <row r="1062" spans="2:12" ht="21.2" customHeight="1">
      <c r="B1062" s="366" t="str">
        <f>IF(F1062="", "NO PRIORITY", _xlfn.XLOOKUP(F1062, Organizations!C:C, Organizations!B:B, "NO ORG NAME"))</f>
        <v>NO PRIORITY</v>
      </c>
      <c r="C1062" s="291"/>
      <c r="D1062" s="306" t="str">
        <f t="shared" si="16"/>
        <v/>
      </c>
      <c r="E1062" s="171"/>
      <c r="F1062" s="491"/>
      <c r="G1062" s="156"/>
      <c r="H1062" s="340"/>
      <c r="I1062" s="329"/>
      <c r="J1062" s="181"/>
      <c r="K1062" s="177"/>
      <c r="L1062" s="23"/>
    </row>
    <row r="1063" spans="2:12" ht="21.2" customHeight="1">
      <c r="B1063" s="366" t="str">
        <f>IF(F1063="", "NO PRIORITY", _xlfn.XLOOKUP(F1063, Organizations!C:C, Organizations!B:B, "NO ORG NAME"))</f>
        <v>NO PRIORITY</v>
      </c>
      <c r="C1063" s="291"/>
      <c r="D1063" s="306" t="str">
        <f t="shared" si="16"/>
        <v/>
      </c>
      <c r="E1063" s="171"/>
      <c r="F1063" s="491"/>
      <c r="G1063" s="156"/>
      <c r="H1063" s="340"/>
      <c r="I1063" s="329"/>
      <c r="J1063" s="181"/>
      <c r="K1063" s="177"/>
      <c r="L1063" s="23"/>
    </row>
    <row r="1064" spans="2:12" ht="21.2" customHeight="1">
      <c r="B1064" s="366" t="str">
        <f>IF(F1064="", "NO PRIORITY", _xlfn.XLOOKUP(F1064, Organizations!C:C, Organizations!B:B, "NO ORG NAME"))</f>
        <v>NO PRIORITY</v>
      </c>
      <c r="C1064" s="291"/>
      <c r="D1064" s="306" t="str">
        <f t="shared" si="16"/>
        <v/>
      </c>
      <c r="E1064" s="171"/>
      <c r="F1064" s="491"/>
      <c r="G1064" s="156"/>
      <c r="H1064" s="340"/>
      <c r="I1064" s="329"/>
      <c r="J1064" s="181"/>
      <c r="K1064" s="177"/>
      <c r="L1064" s="23"/>
    </row>
    <row r="1065" spans="2:12" ht="21.2" customHeight="1">
      <c r="B1065" s="366" t="str">
        <f>IF(F1065="", "NO PRIORITY", _xlfn.XLOOKUP(F1065, Organizations!C:C, Organizations!B:B, "NO ORG NAME"))</f>
        <v>NO PRIORITY</v>
      </c>
      <c r="C1065" s="291"/>
      <c r="D1065" s="306" t="str">
        <f t="shared" ref="D1065:D1128" si="17">IF(ISBLANK(C1065),"",C1065-WEEKDAY(C1065)+2)</f>
        <v/>
      </c>
      <c r="E1065" s="171"/>
      <c r="F1065" s="491"/>
      <c r="G1065" s="156"/>
      <c r="H1065" s="340"/>
      <c r="I1065" s="329"/>
      <c r="J1065" s="181"/>
      <c r="K1065" s="177"/>
      <c r="L1065" s="23"/>
    </row>
    <row r="1066" spans="2:12" ht="21.2" customHeight="1">
      <c r="B1066" s="366" t="str">
        <f>IF(F1066="", "NO PRIORITY", _xlfn.XLOOKUP(F1066, Organizations!C:C, Organizations!B:B, "NO ORG NAME"))</f>
        <v>NO PRIORITY</v>
      </c>
      <c r="C1066" s="291"/>
      <c r="D1066" s="306" t="str">
        <f t="shared" si="17"/>
        <v/>
      </c>
      <c r="E1066" s="171"/>
      <c r="F1066" s="491"/>
      <c r="G1066" s="156"/>
      <c r="H1066" s="340"/>
      <c r="I1066" s="329"/>
      <c r="J1066" s="181"/>
      <c r="K1066" s="177"/>
      <c r="L1066" s="23"/>
    </row>
    <row r="1067" spans="2:12" ht="21.2" customHeight="1">
      <c r="B1067" s="366" t="str">
        <f>IF(F1067="", "NO PRIORITY", _xlfn.XLOOKUP(F1067, Organizations!C:C, Organizations!B:B, "NO ORG NAME"))</f>
        <v>NO PRIORITY</v>
      </c>
      <c r="C1067" s="291"/>
      <c r="D1067" s="306" t="str">
        <f t="shared" si="17"/>
        <v/>
      </c>
      <c r="E1067" s="171"/>
      <c r="F1067" s="491"/>
      <c r="G1067" s="156"/>
      <c r="H1067" s="340"/>
      <c r="I1067" s="329"/>
      <c r="J1067" s="181"/>
      <c r="K1067" s="177"/>
      <c r="L1067" s="23"/>
    </row>
    <row r="1068" spans="2:12" ht="21.2" customHeight="1">
      <c r="B1068" s="366" t="str">
        <f>IF(F1068="", "NO PRIORITY", _xlfn.XLOOKUP(F1068, Organizations!C:C, Organizations!B:B, "NO ORG NAME"))</f>
        <v>NO PRIORITY</v>
      </c>
      <c r="C1068" s="291"/>
      <c r="D1068" s="306" t="str">
        <f t="shared" si="17"/>
        <v/>
      </c>
      <c r="E1068" s="171"/>
      <c r="F1068" s="491"/>
      <c r="G1068" s="156"/>
      <c r="H1068" s="340"/>
      <c r="I1068" s="329"/>
      <c r="J1068" s="181"/>
      <c r="K1068" s="177"/>
      <c r="L1068" s="23"/>
    </row>
    <row r="1069" spans="2:12" ht="21.2" customHeight="1">
      <c r="B1069" s="366" t="str">
        <f>IF(F1069="", "NO PRIORITY", _xlfn.XLOOKUP(F1069, Organizations!C:C, Organizations!B:B, "NO ORG NAME"))</f>
        <v>NO PRIORITY</v>
      </c>
      <c r="C1069" s="291"/>
      <c r="D1069" s="306" t="str">
        <f t="shared" si="17"/>
        <v/>
      </c>
      <c r="E1069" s="171"/>
      <c r="F1069" s="491"/>
      <c r="G1069" s="156"/>
      <c r="H1069" s="340"/>
      <c r="I1069" s="329"/>
      <c r="J1069" s="181"/>
      <c r="K1069" s="177"/>
      <c r="L1069" s="23"/>
    </row>
    <row r="1070" spans="2:12" ht="21.2" customHeight="1">
      <c r="B1070" s="366" t="str">
        <f>IF(F1070="", "NO PRIORITY", _xlfn.XLOOKUP(F1070, Organizations!C:C, Organizations!B:B, "NO ORG NAME"))</f>
        <v>NO PRIORITY</v>
      </c>
      <c r="C1070" s="291"/>
      <c r="D1070" s="306" t="str">
        <f t="shared" si="17"/>
        <v/>
      </c>
      <c r="E1070" s="171"/>
      <c r="F1070" s="491"/>
      <c r="G1070" s="156"/>
      <c r="H1070" s="340"/>
      <c r="I1070" s="329"/>
      <c r="J1070" s="181"/>
      <c r="K1070" s="177"/>
      <c r="L1070" s="23"/>
    </row>
    <row r="1071" spans="2:12" ht="21.2" customHeight="1">
      <c r="B1071" s="366" t="str">
        <f>IF(F1071="", "NO PRIORITY", _xlfn.XLOOKUP(F1071, Organizations!C:C, Organizations!B:B, "NO ORG NAME"))</f>
        <v>NO PRIORITY</v>
      </c>
      <c r="C1071" s="291"/>
      <c r="D1071" s="306" t="str">
        <f t="shared" si="17"/>
        <v/>
      </c>
      <c r="E1071" s="171"/>
      <c r="F1071" s="491"/>
      <c r="G1071" s="156"/>
      <c r="H1071" s="340"/>
      <c r="I1071" s="329"/>
      <c r="J1071" s="181"/>
      <c r="K1071" s="177"/>
      <c r="L1071" s="23"/>
    </row>
    <row r="1072" spans="2:12" ht="21.2" customHeight="1">
      <c r="B1072" s="366" t="str">
        <f>IF(F1072="", "NO PRIORITY", _xlfn.XLOOKUP(F1072, Organizations!C:C, Organizations!B:B, "NO ORG NAME"))</f>
        <v>NO PRIORITY</v>
      </c>
      <c r="C1072" s="291"/>
      <c r="D1072" s="306" t="str">
        <f t="shared" si="17"/>
        <v/>
      </c>
      <c r="E1072" s="171"/>
      <c r="F1072" s="491"/>
      <c r="G1072" s="156"/>
      <c r="H1072" s="340"/>
      <c r="I1072" s="329"/>
      <c r="J1072" s="181"/>
      <c r="K1072" s="177"/>
      <c r="L1072" s="23"/>
    </row>
    <row r="1073" spans="2:12" ht="21.2" customHeight="1">
      <c r="B1073" s="366" t="str">
        <f>IF(F1073="", "NO PRIORITY", _xlfn.XLOOKUP(F1073, Organizations!C:C, Organizations!B:B, "NO ORG NAME"))</f>
        <v>NO PRIORITY</v>
      </c>
      <c r="C1073" s="291"/>
      <c r="D1073" s="306" t="str">
        <f t="shared" si="17"/>
        <v/>
      </c>
      <c r="E1073" s="171"/>
      <c r="F1073" s="491"/>
      <c r="G1073" s="156"/>
      <c r="H1073" s="340"/>
      <c r="I1073" s="329"/>
      <c r="J1073" s="181"/>
      <c r="K1073" s="177"/>
      <c r="L1073" s="23"/>
    </row>
    <row r="1074" spans="2:12" ht="21.2" customHeight="1">
      <c r="B1074" s="366" t="str">
        <f>IF(F1074="", "NO PRIORITY", _xlfn.XLOOKUP(F1074, Organizations!C:C, Organizations!B:B, "NO ORG NAME"))</f>
        <v>NO PRIORITY</v>
      </c>
      <c r="C1074" s="291"/>
      <c r="D1074" s="306" t="str">
        <f t="shared" si="17"/>
        <v/>
      </c>
      <c r="E1074" s="171"/>
      <c r="F1074" s="491"/>
      <c r="G1074" s="156"/>
      <c r="H1074" s="340"/>
      <c r="I1074" s="329"/>
      <c r="J1074" s="181"/>
      <c r="K1074" s="177"/>
      <c r="L1074" s="23"/>
    </row>
    <row r="1075" spans="2:12" ht="21.2" customHeight="1">
      <c r="B1075" s="366" t="str">
        <f>IF(F1075="", "NO PRIORITY", _xlfn.XLOOKUP(F1075, Organizations!C:C, Organizations!B:B, "NO ORG NAME"))</f>
        <v>NO PRIORITY</v>
      </c>
      <c r="C1075" s="291"/>
      <c r="D1075" s="306" t="str">
        <f t="shared" si="17"/>
        <v/>
      </c>
      <c r="E1075" s="171"/>
      <c r="F1075" s="491"/>
      <c r="G1075" s="156"/>
      <c r="H1075" s="340"/>
      <c r="I1075" s="329"/>
      <c r="J1075" s="181"/>
      <c r="K1075" s="177"/>
      <c r="L1075" s="23"/>
    </row>
    <row r="1076" spans="2:12" ht="21.2" customHeight="1">
      <c r="B1076" s="366" t="str">
        <f>IF(F1076="", "NO PRIORITY", _xlfn.XLOOKUP(F1076, Organizations!C:C, Organizations!B:B, "NO ORG NAME"))</f>
        <v>NO PRIORITY</v>
      </c>
      <c r="C1076" s="291"/>
      <c r="D1076" s="306" t="str">
        <f t="shared" si="17"/>
        <v/>
      </c>
      <c r="E1076" s="171"/>
      <c r="F1076" s="491"/>
      <c r="G1076" s="156"/>
      <c r="H1076" s="340"/>
      <c r="I1076" s="329"/>
      <c r="J1076" s="181"/>
      <c r="K1076" s="177"/>
      <c r="L1076" s="23"/>
    </row>
    <row r="1077" spans="2:12" ht="21.2" customHeight="1">
      <c r="B1077" s="366" t="str">
        <f>IF(F1077="", "NO PRIORITY", _xlfn.XLOOKUP(F1077, Organizations!C:C, Organizations!B:B, "NO ORG NAME"))</f>
        <v>NO PRIORITY</v>
      </c>
      <c r="C1077" s="291"/>
      <c r="D1077" s="306" t="str">
        <f t="shared" si="17"/>
        <v/>
      </c>
      <c r="E1077" s="171"/>
      <c r="F1077" s="491"/>
      <c r="G1077" s="156"/>
      <c r="H1077" s="340"/>
      <c r="I1077" s="329"/>
      <c r="J1077" s="181"/>
      <c r="K1077" s="177"/>
      <c r="L1077" s="23"/>
    </row>
    <row r="1078" spans="2:12" ht="21.2" customHeight="1">
      <c r="B1078" s="366" t="str">
        <f>IF(F1078="", "NO PRIORITY", _xlfn.XLOOKUP(F1078, Organizations!C:C, Organizations!B:B, "NO ORG NAME"))</f>
        <v>NO PRIORITY</v>
      </c>
      <c r="C1078" s="291"/>
      <c r="D1078" s="306" t="str">
        <f t="shared" si="17"/>
        <v/>
      </c>
      <c r="E1078" s="171"/>
      <c r="F1078" s="491"/>
      <c r="G1078" s="156"/>
      <c r="H1078" s="340"/>
      <c r="I1078" s="329"/>
      <c r="J1078" s="181"/>
      <c r="K1078" s="177"/>
      <c r="L1078" s="23"/>
    </row>
    <row r="1079" spans="2:12" ht="21.2" customHeight="1">
      <c r="B1079" s="366" t="str">
        <f>IF(F1079="", "NO PRIORITY", _xlfn.XLOOKUP(F1079, Organizations!C:C, Organizations!B:B, "NO ORG NAME"))</f>
        <v>NO PRIORITY</v>
      </c>
      <c r="C1079" s="291"/>
      <c r="D1079" s="306" t="str">
        <f t="shared" si="17"/>
        <v/>
      </c>
      <c r="E1079" s="171"/>
      <c r="F1079" s="491"/>
      <c r="G1079" s="156"/>
      <c r="H1079" s="340"/>
      <c r="I1079" s="329"/>
      <c r="J1079" s="181"/>
      <c r="K1079" s="177"/>
      <c r="L1079" s="23"/>
    </row>
    <row r="1080" spans="2:12" ht="21.2" customHeight="1">
      <c r="B1080" s="366" t="str">
        <f>IF(F1080="", "NO PRIORITY", _xlfn.XLOOKUP(F1080, Organizations!C:C, Organizations!B:B, "NO ORG NAME"))</f>
        <v>NO PRIORITY</v>
      </c>
      <c r="C1080" s="291"/>
      <c r="D1080" s="306" t="str">
        <f t="shared" si="17"/>
        <v/>
      </c>
      <c r="E1080" s="171"/>
      <c r="F1080" s="491"/>
      <c r="G1080" s="156"/>
      <c r="H1080" s="340"/>
      <c r="I1080" s="329"/>
      <c r="J1080" s="181"/>
      <c r="K1080" s="177"/>
      <c r="L1080" s="23"/>
    </row>
    <row r="1081" spans="2:12" ht="21.2" customHeight="1">
      <c r="B1081" s="366" t="str">
        <f>IF(F1081="", "NO PRIORITY", _xlfn.XLOOKUP(F1081, Organizations!C:C, Organizations!B:B, "NO ORG NAME"))</f>
        <v>NO PRIORITY</v>
      </c>
      <c r="C1081" s="291"/>
      <c r="D1081" s="306" t="str">
        <f t="shared" si="17"/>
        <v/>
      </c>
      <c r="E1081" s="171"/>
      <c r="F1081" s="491"/>
      <c r="G1081" s="156"/>
      <c r="H1081" s="340"/>
      <c r="I1081" s="329"/>
      <c r="J1081" s="181"/>
      <c r="K1081" s="177"/>
      <c r="L1081" s="23"/>
    </row>
    <row r="1082" spans="2:12" ht="21.2" customHeight="1">
      <c r="B1082" s="366" t="str">
        <f>IF(F1082="", "NO PRIORITY", _xlfn.XLOOKUP(F1082, Organizations!C:C, Organizations!B:B, "NO ORG NAME"))</f>
        <v>NO PRIORITY</v>
      </c>
      <c r="C1082" s="291"/>
      <c r="D1082" s="306" t="str">
        <f t="shared" si="17"/>
        <v/>
      </c>
      <c r="E1082" s="171"/>
      <c r="F1082" s="491"/>
      <c r="G1082" s="156"/>
      <c r="H1082" s="340"/>
      <c r="I1082" s="329"/>
      <c r="J1082" s="181"/>
      <c r="K1082" s="177"/>
      <c r="L1082" s="23"/>
    </row>
    <row r="1083" spans="2:12" ht="21.2" customHeight="1">
      <c r="B1083" s="366" t="str">
        <f>IF(F1083="", "NO PRIORITY", _xlfn.XLOOKUP(F1083, Organizations!C:C, Organizations!B:B, "NO ORG NAME"))</f>
        <v>NO PRIORITY</v>
      </c>
      <c r="C1083" s="291"/>
      <c r="D1083" s="306" t="str">
        <f t="shared" si="17"/>
        <v/>
      </c>
      <c r="E1083" s="171"/>
      <c r="F1083" s="491"/>
      <c r="G1083" s="156"/>
      <c r="H1083" s="340"/>
      <c r="I1083" s="329"/>
      <c r="J1083" s="181"/>
      <c r="K1083" s="177"/>
      <c r="L1083" s="23"/>
    </row>
    <row r="1084" spans="2:12" ht="21.2" customHeight="1">
      <c r="B1084" s="366" t="str">
        <f>IF(F1084="", "NO PRIORITY", _xlfn.XLOOKUP(F1084, Organizations!C:C, Organizations!B:B, "NO ORG NAME"))</f>
        <v>NO PRIORITY</v>
      </c>
      <c r="C1084" s="291"/>
      <c r="D1084" s="306" t="str">
        <f t="shared" si="17"/>
        <v/>
      </c>
      <c r="E1084" s="171"/>
      <c r="F1084" s="491"/>
      <c r="G1084" s="156"/>
      <c r="H1084" s="340"/>
      <c r="I1084" s="329"/>
      <c r="J1084" s="181"/>
      <c r="K1084" s="177"/>
      <c r="L1084" s="23"/>
    </row>
    <row r="1085" spans="2:12" ht="21.2" customHeight="1">
      <c r="B1085" s="366" t="str">
        <f>IF(F1085="", "NO PRIORITY", _xlfn.XLOOKUP(F1085, Organizations!C:C, Organizations!B:B, "NO ORG NAME"))</f>
        <v>NO PRIORITY</v>
      </c>
      <c r="C1085" s="291"/>
      <c r="D1085" s="306" t="str">
        <f t="shared" si="17"/>
        <v/>
      </c>
      <c r="E1085" s="171"/>
      <c r="F1085" s="491"/>
      <c r="G1085" s="156"/>
      <c r="H1085" s="340"/>
      <c r="I1085" s="329"/>
      <c r="J1085" s="181"/>
      <c r="K1085" s="177"/>
      <c r="L1085" s="23"/>
    </row>
    <row r="1086" spans="2:12" ht="21.2" customHeight="1">
      <c r="B1086" s="366" t="str">
        <f>IF(F1086="", "NO PRIORITY", _xlfn.XLOOKUP(F1086, Organizations!C:C, Organizations!B:B, "NO ORG NAME"))</f>
        <v>NO PRIORITY</v>
      </c>
      <c r="C1086" s="291"/>
      <c r="D1086" s="306" t="str">
        <f t="shared" si="17"/>
        <v/>
      </c>
      <c r="E1086" s="171"/>
      <c r="F1086" s="491"/>
      <c r="G1086" s="156"/>
      <c r="H1086" s="340"/>
      <c r="I1086" s="329"/>
      <c r="J1086" s="181"/>
      <c r="K1086" s="177"/>
      <c r="L1086" s="23"/>
    </row>
    <row r="1087" spans="2:12" ht="21.2" customHeight="1">
      <c r="B1087" s="366" t="str">
        <f>IF(F1087="", "NO PRIORITY", _xlfn.XLOOKUP(F1087, Organizations!C:C, Organizations!B:B, "NO ORG NAME"))</f>
        <v>NO PRIORITY</v>
      </c>
      <c r="C1087" s="291"/>
      <c r="D1087" s="306" t="str">
        <f t="shared" si="17"/>
        <v/>
      </c>
      <c r="E1087" s="171"/>
      <c r="F1087" s="491"/>
      <c r="G1087" s="156"/>
      <c r="H1087" s="340"/>
      <c r="I1087" s="329"/>
      <c r="J1087" s="181"/>
      <c r="K1087" s="177"/>
      <c r="L1087" s="23"/>
    </row>
    <row r="1088" spans="2:12" ht="21.2" customHeight="1">
      <c r="B1088" s="366" t="str">
        <f>IF(F1088="", "NO PRIORITY", _xlfn.XLOOKUP(F1088, Organizations!C:C, Organizations!B:B, "NO ORG NAME"))</f>
        <v>NO PRIORITY</v>
      </c>
      <c r="C1088" s="291"/>
      <c r="D1088" s="306" t="str">
        <f t="shared" si="17"/>
        <v/>
      </c>
      <c r="E1088" s="171"/>
      <c r="F1088" s="491"/>
      <c r="G1088" s="156"/>
      <c r="H1088" s="340"/>
      <c r="I1088" s="329"/>
      <c r="J1088" s="181"/>
      <c r="K1088" s="177"/>
      <c r="L1088" s="23"/>
    </row>
    <row r="1089" spans="2:12" ht="21.2" customHeight="1">
      <c r="B1089" s="366" t="str">
        <f>IF(F1089="", "NO PRIORITY", _xlfn.XLOOKUP(F1089, Organizations!C:C, Organizations!B:B, "NO ORG NAME"))</f>
        <v>NO PRIORITY</v>
      </c>
      <c r="C1089" s="291"/>
      <c r="D1089" s="306" t="str">
        <f t="shared" si="17"/>
        <v/>
      </c>
      <c r="E1089" s="171"/>
      <c r="F1089" s="491"/>
      <c r="G1089" s="156"/>
      <c r="H1089" s="340"/>
      <c r="I1089" s="329"/>
      <c r="J1089" s="181"/>
      <c r="K1089" s="177"/>
      <c r="L1089" s="23"/>
    </row>
    <row r="1090" spans="2:12" ht="21.2" customHeight="1">
      <c r="B1090" s="366" t="str">
        <f>IF(F1090="", "NO PRIORITY", _xlfn.XLOOKUP(F1090, Organizations!C:C, Organizations!B:B, "NO ORG NAME"))</f>
        <v>NO PRIORITY</v>
      </c>
      <c r="C1090" s="291"/>
      <c r="D1090" s="306" t="str">
        <f t="shared" si="17"/>
        <v/>
      </c>
      <c r="E1090" s="171"/>
      <c r="F1090" s="491"/>
      <c r="G1090" s="156"/>
      <c r="H1090" s="340"/>
      <c r="I1090" s="329"/>
      <c r="J1090" s="181"/>
      <c r="K1090" s="177"/>
      <c r="L1090" s="23"/>
    </row>
    <row r="1091" spans="2:12" ht="21.2" customHeight="1">
      <c r="B1091" s="366" t="str">
        <f>IF(F1091="", "NO PRIORITY", _xlfn.XLOOKUP(F1091, Organizations!C:C, Organizations!B:B, "NO ORG NAME"))</f>
        <v>NO PRIORITY</v>
      </c>
      <c r="C1091" s="291"/>
      <c r="D1091" s="306" t="str">
        <f t="shared" si="17"/>
        <v/>
      </c>
      <c r="E1091" s="171"/>
      <c r="F1091" s="491"/>
      <c r="G1091" s="156"/>
      <c r="H1091" s="340"/>
      <c r="I1091" s="329"/>
      <c r="J1091" s="181"/>
      <c r="K1091" s="177"/>
      <c r="L1091" s="23"/>
    </row>
    <row r="1092" spans="2:12" ht="21.2" customHeight="1">
      <c r="B1092" s="366" t="str">
        <f>IF(F1092="", "NO PRIORITY", _xlfn.XLOOKUP(F1092, Organizations!C:C, Organizations!B:B, "NO ORG NAME"))</f>
        <v>NO PRIORITY</v>
      </c>
      <c r="C1092" s="291"/>
      <c r="D1092" s="306" t="str">
        <f t="shared" si="17"/>
        <v/>
      </c>
      <c r="E1092" s="171"/>
      <c r="F1092" s="491"/>
      <c r="G1092" s="156"/>
      <c r="H1092" s="340"/>
      <c r="I1092" s="329"/>
      <c r="J1092" s="181"/>
      <c r="K1092" s="177"/>
      <c r="L1092" s="23"/>
    </row>
    <row r="1093" spans="2:12" ht="21.2" customHeight="1">
      <c r="B1093" s="366" t="str">
        <f>IF(F1093="", "NO PRIORITY", _xlfn.XLOOKUP(F1093, Organizations!C:C, Organizations!B:B, "NO ORG NAME"))</f>
        <v>NO PRIORITY</v>
      </c>
      <c r="C1093" s="291"/>
      <c r="D1093" s="306" t="str">
        <f t="shared" si="17"/>
        <v/>
      </c>
      <c r="E1093" s="171"/>
      <c r="F1093" s="491"/>
      <c r="G1093" s="156"/>
      <c r="H1093" s="340"/>
      <c r="I1093" s="329"/>
      <c r="J1093" s="181"/>
      <c r="K1093" s="177"/>
      <c r="L1093" s="23"/>
    </row>
    <row r="1094" spans="2:12" ht="21.2" customHeight="1">
      <c r="B1094" s="366" t="str">
        <f>IF(F1094="", "NO PRIORITY", _xlfn.XLOOKUP(F1094, Organizations!C:C, Organizations!B:B, "NO ORG NAME"))</f>
        <v>NO PRIORITY</v>
      </c>
      <c r="C1094" s="291"/>
      <c r="D1094" s="306" t="str">
        <f t="shared" si="17"/>
        <v/>
      </c>
      <c r="E1094" s="171"/>
      <c r="F1094" s="491"/>
      <c r="G1094" s="156"/>
      <c r="H1094" s="340"/>
      <c r="I1094" s="329"/>
      <c r="J1094" s="181"/>
      <c r="K1094" s="177"/>
      <c r="L1094" s="23"/>
    </row>
    <row r="1095" spans="2:12" ht="21.2" customHeight="1">
      <c r="B1095" s="366" t="str">
        <f>IF(F1095="", "NO PRIORITY", _xlfn.XLOOKUP(F1095, Organizations!C:C, Organizations!B:B, "NO ORG NAME"))</f>
        <v>NO PRIORITY</v>
      </c>
      <c r="C1095" s="291"/>
      <c r="D1095" s="306" t="str">
        <f t="shared" si="17"/>
        <v/>
      </c>
      <c r="E1095" s="171"/>
      <c r="F1095" s="491"/>
      <c r="G1095" s="156"/>
      <c r="H1095" s="340"/>
      <c r="I1095" s="329"/>
      <c r="J1095" s="181"/>
      <c r="K1095" s="177"/>
      <c r="L1095" s="23"/>
    </row>
    <row r="1096" spans="2:12" ht="21.2" customHeight="1">
      <c r="B1096" s="366" t="str">
        <f>IF(F1096="", "NO PRIORITY", _xlfn.XLOOKUP(F1096, Organizations!C:C, Organizations!B:B, "NO ORG NAME"))</f>
        <v>NO PRIORITY</v>
      </c>
      <c r="C1096" s="291"/>
      <c r="D1096" s="306" t="str">
        <f t="shared" si="17"/>
        <v/>
      </c>
      <c r="E1096" s="171"/>
      <c r="F1096" s="491"/>
      <c r="G1096" s="156"/>
      <c r="H1096" s="340"/>
      <c r="I1096" s="329"/>
      <c r="J1096" s="181"/>
      <c r="K1096" s="177"/>
      <c r="L1096" s="23"/>
    </row>
    <row r="1097" spans="2:12" ht="21.2" customHeight="1">
      <c r="B1097" s="366" t="str">
        <f>IF(F1097="", "NO PRIORITY", _xlfn.XLOOKUP(F1097, Organizations!C:C, Organizations!B:B, "NO ORG NAME"))</f>
        <v>NO PRIORITY</v>
      </c>
      <c r="C1097" s="291"/>
      <c r="D1097" s="306" t="str">
        <f t="shared" si="17"/>
        <v/>
      </c>
      <c r="E1097" s="171"/>
      <c r="F1097" s="491"/>
      <c r="G1097" s="156"/>
      <c r="H1097" s="340"/>
      <c r="I1097" s="329"/>
      <c r="J1097" s="181"/>
      <c r="K1097" s="177"/>
      <c r="L1097" s="23"/>
    </row>
    <row r="1098" spans="2:12" ht="21.2" customHeight="1">
      <c r="B1098" s="366" t="str">
        <f>IF(F1098="", "NO PRIORITY", _xlfn.XLOOKUP(F1098, Organizations!C:C, Organizations!B:B, "NO ORG NAME"))</f>
        <v>NO PRIORITY</v>
      </c>
      <c r="C1098" s="291"/>
      <c r="D1098" s="306" t="str">
        <f t="shared" si="17"/>
        <v/>
      </c>
      <c r="E1098" s="171"/>
      <c r="F1098" s="491"/>
      <c r="G1098" s="156"/>
      <c r="H1098" s="340"/>
      <c r="I1098" s="329"/>
      <c r="J1098" s="181"/>
      <c r="K1098" s="177"/>
      <c r="L1098" s="23"/>
    </row>
    <row r="1099" spans="2:12" ht="21.2" customHeight="1">
      <c r="B1099" s="366" t="str">
        <f>IF(F1099="", "NO PRIORITY", _xlfn.XLOOKUP(F1099, Organizations!C:C, Organizations!B:B, "NO ORG NAME"))</f>
        <v>NO PRIORITY</v>
      </c>
      <c r="C1099" s="291"/>
      <c r="D1099" s="306" t="str">
        <f t="shared" si="17"/>
        <v/>
      </c>
      <c r="E1099" s="171"/>
      <c r="F1099" s="491"/>
      <c r="G1099" s="156"/>
      <c r="H1099" s="340"/>
      <c r="I1099" s="329"/>
      <c r="J1099" s="181"/>
      <c r="K1099" s="177"/>
      <c r="L1099" s="23"/>
    </row>
    <row r="1100" spans="2:12" ht="21.2" customHeight="1">
      <c r="B1100" s="366" t="str">
        <f>IF(F1100="", "NO PRIORITY", _xlfn.XLOOKUP(F1100, Organizations!C:C, Organizations!B:B, "NO ORG NAME"))</f>
        <v>NO PRIORITY</v>
      </c>
      <c r="C1100" s="291"/>
      <c r="D1100" s="306" t="str">
        <f t="shared" si="17"/>
        <v/>
      </c>
      <c r="E1100" s="171"/>
      <c r="F1100" s="491"/>
      <c r="G1100" s="156"/>
      <c r="H1100" s="340"/>
      <c r="I1100" s="329"/>
      <c r="J1100" s="181"/>
      <c r="K1100" s="177"/>
      <c r="L1100" s="23"/>
    </row>
    <row r="1101" spans="2:12" ht="21.2" customHeight="1">
      <c r="B1101" s="366" t="str">
        <f>IF(F1101="", "NO PRIORITY", _xlfn.XLOOKUP(F1101, Organizations!C:C, Organizations!B:B, "NO ORG NAME"))</f>
        <v>NO PRIORITY</v>
      </c>
      <c r="C1101" s="291"/>
      <c r="D1101" s="306" t="str">
        <f t="shared" si="17"/>
        <v/>
      </c>
      <c r="E1101" s="171"/>
      <c r="F1101" s="491"/>
      <c r="G1101" s="156"/>
      <c r="H1101" s="340"/>
      <c r="I1101" s="329"/>
      <c r="J1101" s="181"/>
      <c r="K1101" s="177"/>
      <c r="L1101" s="23"/>
    </row>
    <row r="1102" spans="2:12" ht="21.2" customHeight="1">
      <c r="B1102" s="366" t="str">
        <f>IF(F1102="", "NO PRIORITY", _xlfn.XLOOKUP(F1102, Organizations!C:C, Organizations!B:B, "NO ORG NAME"))</f>
        <v>NO PRIORITY</v>
      </c>
      <c r="C1102" s="291"/>
      <c r="D1102" s="306" t="str">
        <f t="shared" si="17"/>
        <v/>
      </c>
      <c r="E1102" s="171"/>
      <c r="F1102" s="491"/>
      <c r="G1102" s="156"/>
      <c r="H1102" s="340"/>
      <c r="I1102" s="329"/>
      <c r="J1102" s="181"/>
      <c r="K1102" s="177"/>
      <c r="L1102" s="23"/>
    </row>
    <row r="1103" spans="2:12" ht="21.2" customHeight="1">
      <c r="B1103" s="366" t="str">
        <f>IF(F1103="", "NO PRIORITY", _xlfn.XLOOKUP(F1103, Organizations!C:C, Organizations!B:B, "NO ORG NAME"))</f>
        <v>NO PRIORITY</v>
      </c>
      <c r="C1103" s="291"/>
      <c r="D1103" s="306" t="str">
        <f t="shared" si="17"/>
        <v/>
      </c>
      <c r="E1103" s="171"/>
      <c r="F1103" s="491"/>
      <c r="G1103" s="156"/>
      <c r="H1103" s="340"/>
      <c r="I1103" s="329"/>
      <c r="J1103" s="181"/>
      <c r="K1103" s="177"/>
      <c r="L1103" s="23"/>
    </row>
    <row r="1104" spans="2:12" ht="21.2" customHeight="1">
      <c r="B1104" s="366" t="str">
        <f>IF(F1104="", "NO PRIORITY", _xlfn.XLOOKUP(F1104, Organizations!C:C, Organizations!B:B, "NO ORG NAME"))</f>
        <v>NO PRIORITY</v>
      </c>
      <c r="C1104" s="291"/>
      <c r="D1104" s="306" t="str">
        <f t="shared" si="17"/>
        <v/>
      </c>
      <c r="E1104" s="171"/>
      <c r="F1104" s="491"/>
      <c r="G1104" s="156"/>
      <c r="H1104" s="340"/>
      <c r="I1104" s="329"/>
      <c r="J1104" s="181"/>
      <c r="K1104" s="177"/>
      <c r="L1104" s="23"/>
    </row>
    <row r="1105" spans="2:12" ht="21.2" customHeight="1">
      <c r="B1105" s="366" t="str">
        <f>IF(F1105="", "NO PRIORITY", _xlfn.XLOOKUP(F1105, Organizations!C:C, Organizations!B:B, "NO ORG NAME"))</f>
        <v>NO PRIORITY</v>
      </c>
      <c r="C1105" s="291"/>
      <c r="D1105" s="306" t="str">
        <f t="shared" si="17"/>
        <v/>
      </c>
      <c r="E1105" s="171"/>
      <c r="F1105" s="491"/>
      <c r="G1105" s="156"/>
      <c r="H1105" s="340"/>
      <c r="I1105" s="329"/>
      <c r="J1105" s="181"/>
      <c r="K1105" s="177"/>
      <c r="L1105" s="23"/>
    </row>
    <row r="1106" spans="2:12" ht="21.2" customHeight="1">
      <c r="B1106" s="366" t="str">
        <f>IF(F1106="", "NO PRIORITY", _xlfn.XLOOKUP(F1106, Organizations!C:C, Organizations!B:B, "NO ORG NAME"))</f>
        <v>NO PRIORITY</v>
      </c>
      <c r="C1106" s="291"/>
      <c r="D1106" s="306" t="str">
        <f t="shared" si="17"/>
        <v/>
      </c>
      <c r="E1106" s="171"/>
      <c r="F1106" s="491"/>
      <c r="G1106" s="156"/>
      <c r="H1106" s="340"/>
      <c r="I1106" s="329"/>
      <c r="J1106" s="181"/>
      <c r="K1106" s="177"/>
      <c r="L1106" s="23"/>
    </row>
    <row r="1107" spans="2:12" ht="21.2" customHeight="1">
      <c r="B1107" s="366" t="str">
        <f>IF(F1107="", "NO PRIORITY", _xlfn.XLOOKUP(F1107, Organizations!C:C, Organizations!B:B, "NO ORG NAME"))</f>
        <v>NO PRIORITY</v>
      </c>
      <c r="C1107" s="291"/>
      <c r="D1107" s="306" t="str">
        <f t="shared" si="17"/>
        <v/>
      </c>
      <c r="E1107" s="171"/>
      <c r="F1107" s="491"/>
      <c r="G1107" s="156"/>
      <c r="H1107" s="340"/>
      <c r="I1107" s="329"/>
      <c r="J1107" s="181"/>
      <c r="K1107" s="177"/>
      <c r="L1107" s="23"/>
    </row>
    <row r="1108" spans="2:12" ht="21.2" customHeight="1">
      <c r="B1108" s="366" t="str">
        <f>IF(F1108="", "NO PRIORITY", _xlfn.XLOOKUP(F1108, Organizations!C:C, Organizations!B:B, "NO ORG NAME"))</f>
        <v>NO PRIORITY</v>
      </c>
      <c r="C1108" s="291"/>
      <c r="D1108" s="306" t="str">
        <f t="shared" si="17"/>
        <v/>
      </c>
      <c r="E1108" s="171"/>
      <c r="F1108" s="491"/>
      <c r="G1108" s="156"/>
      <c r="H1108" s="340"/>
      <c r="I1108" s="329"/>
      <c r="J1108" s="181"/>
      <c r="K1108" s="177"/>
      <c r="L1108" s="23"/>
    </row>
    <row r="1109" spans="2:12" ht="21.2" customHeight="1">
      <c r="B1109" s="366" t="str">
        <f>IF(F1109="", "NO PRIORITY", _xlfn.XLOOKUP(F1109, Organizations!C:C, Organizations!B:B, "NO ORG NAME"))</f>
        <v>NO PRIORITY</v>
      </c>
      <c r="C1109" s="291"/>
      <c r="D1109" s="306" t="str">
        <f t="shared" si="17"/>
        <v/>
      </c>
      <c r="E1109" s="171"/>
      <c r="F1109" s="491"/>
      <c r="G1109" s="156"/>
      <c r="H1109" s="340"/>
      <c r="I1109" s="329"/>
      <c r="J1109" s="181"/>
      <c r="K1109" s="177"/>
      <c r="L1109" s="23"/>
    </row>
    <row r="1110" spans="2:12" ht="21.2" customHeight="1">
      <c r="B1110" s="366" t="str">
        <f>IF(F1110="", "NO PRIORITY", _xlfn.XLOOKUP(F1110, Organizations!C:C, Organizations!B:B, "NO ORG NAME"))</f>
        <v>NO PRIORITY</v>
      </c>
      <c r="C1110" s="291"/>
      <c r="D1110" s="306" t="str">
        <f t="shared" si="17"/>
        <v/>
      </c>
      <c r="E1110" s="171"/>
      <c r="F1110" s="491"/>
      <c r="G1110" s="156"/>
      <c r="H1110" s="340"/>
      <c r="I1110" s="329"/>
      <c r="J1110" s="181"/>
      <c r="K1110" s="177"/>
      <c r="L1110" s="23"/>
    </row>
    <row r="1111" spans="2:12" ht="21.2" customHeight="1">
      <c r="B1111" s="366" t="str">
        <f>IF(F1111="", "NO PRIORITY", _xlfn.XLOOKUP(F1111, Organizations!C:C, Organizations!B:B, "NO ORG NAME"))</f>
        <v>NO PRIORITY</v>
      </c>
      <c r="C1111" s="291"/>
      <c r="D1111" s="306" t="str">
        <f t="shared" si="17"/>
        <v/>
      </c>
      <c r="E1111" s="171"/>
      <c r="F1111" s="491"/>
      <c r="G1111" s="156"/>
      <c r="H1111" s="340"/>
      <c r="I1111" s="329"/>
      <c r="J1111" s="181"/>
      <c r="K1111" s="177"/>
      <c r="L1111" s="23"/>
    </row>
    <row r="1112" spans="2:12" ht="21.2" customHeight="1">
      <c r="B1112" s="366" t="str">
        <f>IF(F1112="", "NO PRIORITY", _xlfn.XLOOKUP(F1112, Organizations!C:C, Organizations!B:B, "NO ORG NAME"))</f>
        <v>NO PRIORITY</v>
      </c>
      <c r="C1112" s="291"/>
      <c r="D1112" s="306" t="str">
        <f t="shared" si="17"/>
        <v/>
      </c>
      <c r="E1112" s="171"/>
      <c r="F1112" s="491"/>
      <c r="G1112" s="156"/>
      <c r="H1112" s="340"/>
      <c r="I1112" s="329"/>
      <c r="J1112" s="181"/>
      <c r="K1112" s="177"/>
      <c r="L1112" s="23"/>
    </row>
    <row r="1113" spans="2:12" ht="21.2" customHeight="1">
      <c r="B1113" s="366" t="str">
        <f>IF(F1113="", "NO PRIORITY", _xlfn.XLOOKUP(F1113, Organizations!C:C, Organizations!B:B, "NO ORG NAME"))</f>
        <v>NO PRIORITY</v>
      </c>
      <c r="C1113" s="291"/>
      <c r="D1113" s="306" t="str">
        <f t="shared" si="17"/>
        <v/>
      </c>
      <c r="E1113" s="171"/>
      <c r="F1113" s="491"/>
      <c r="G1113" s="156"/>
      <c r="H1113" s="340"/>
      <c r="I1113" s="329"/>
      <c r="J1113" s="181"/>
      <c r="K1113" s="177"/>
      <c r="L1113" s="23"/>
    </row>
    <row r="1114" spans="2:12" ht="21.2" customHeight="1">
      <c r="B1114" s="366" t="str">
        <f>IF(F1114="", "NO PRIORITY", _xlfn.XLOOKUP(F1114, Organizations!C:C, Organizations!B:B, "NO ORG NAME"))</f>
        <v>NO PRIORITY</v>
      </c>
      <c r="C1114" s="291"/>
      <c r="D1114" s="306" t="str">
        <f t="shared" si="17"/>
        <v/>
      </c>
      <c r="E1114" s="171"/>
      <c r="F1114" s="491"/>
      <c r="G1114" s="156"/>
      <c r="H1114" s="340"/>
      <c r="I1114" s="329"/>
      <c r="J1114" s="181"/>
      <c r="K1114" s="177"/>
      <c r="L1114" s="23"/>
    </row>
    <row r="1115" spans="2:12" ht="21.2" customHeight="1">
      <c r="B1115" s="366" t="str">
        <f>IF(F1115="", "NO PRIORITY", _xlfn.XLOOKUP(F1115, Organizations!C:C, Organizations!B:B, "NO ORG NAME"))</f>
        <v>NO PRIORITY</v>
      </c>
      <c r="C1115" s="291"/>
      <c r="D1115" s="306" t="str">
        <f t="shared" si="17"/>
        <v/>
      </c>
      <c r="E1115" s="171"/>
      <c r="F1115" s="491"/>
      <c r="G1115" s="156"/>
      <c r="H1115" s="340"/>
      <c r="I1115" s="329"/>
      <c r="J1115" s="181"/>
      <c r="K1115" s="177"/>
      <c r="L1115" s="23"/>
    </row>
    <row r="1116" spans="2:12" ht="21.2" customHeight="1">
      <c r="B1116" s="366" t="str">
        <f>IF(F1116="", "NO PRIORITY", _xlfn.XLOOKUP(F1116, Organizations!C:C, Organizations!B:B, "NO ORG NAME"))</f>
        <v>NO PRIORITY</v>
      </c>
      <c r="C1116" s="291"/>
      <c r="D1116" s="306" t="str">
        <f t="shared" si="17"/>
        <v/>
      </c>
      <c r="E1116" s="171"/>
      <c r="F1116" s="491"/>
      <c r="G1116" s="156"/>
      <c r="H1116" s="340"/>
      <c r="I1116" s="329"/>
      <c r="J1116" s="181"/>
      <c r="K1116" s="177"/>
      <c r="L1116" s="23"/>
    </row>
    <row r="1117" spans="2:12" ht="21.2" customHeight="1">
      <c r="B1117" s="366" t="str">
        <f>IF(F1117="", "NO PRIORITY", _xlfn.XLOOKUP(F1117, Organizations!C:C, Organizations!B:B, "NO ORG NAME"))</f>
        <v>NO PRIORITY</v>
      </c>
      <c r="C1117" s="291"/>
      <c r="D1117" s="306" t="str">
        <f t="shared" si="17"/>
        <v/>
      </c>
      <c r="E1117" s="171"/>
      <c r="F1117" s="491"/>
      <c r="G1117" s="156"/>
      <c r="H1117" s="340"/>
      <c r="I1117" s="329"/>
      <c r="J1117" s="181"/>
      <c r="K1117" s="177"/>
      <c r="L1117" s="23"/>
    </row>
    <row r="1118" spans="2:12" ht="21.2" customHeight="1">
      <c r="B1118" s="366" t="str">
        <f>IF(F1118="", "NO PRIORITY", _xlfn.XLOOKUP(F1118, Organizations!C:C, Organizations!B:B, "NO ORG NAME"))</f>
        <v>NO PRIORITY</v>
      </c>
      <c r="C1118" s="291"/>
      <c r="D1118" s="306" t="str">
        <f t="shared" si="17"/>
        <v/>
      </c>
      <c r="E1118" s="171"/>
      <c r="F1118" s="491"/>
      <c r="G1118" s="156"/>
      <c r="H1118" s="340"/>
      <c r="I1118" s="329"/>
      <c r="J1118" s="181"/>
      <c r="K1118" s="177"/>
      <c r="L1118" s="23"/>
    </row>
    <row r="1119" spans="2:12" ht="21.2" customHeight="1">
      <c r="B1119" s="366" t="str">
        <f>IF(F1119="", "NO PRIORITY", _xlfn.XLOOKUP(F1119, Organizations!C:C, Organizations!B:B, "NO ORG NAME"))</f>
        <v>NO PRIORITY</v>
      </c>
      <c r="C1119" s="291"/>
      <c r="D1119" s="306" t="str">
        <f t="shared" si="17"/>
        <v/>
      </c>
      <c r="E1119" s="171"/>
      <c r="F1119" s="491"/>
      <c r="G1119" s="156"/>
      <c r="H1119" s="340"/>
      <c r="I1119" s="329"/>
      <c r="J1119" s="181"/>
      <c r="K1119" s="177"/>
      <c r="L1119" s="23"/>
    </row>
    <row r="1120" spans="2:12" ht="21.2" customHeight="1">
      <c r="B1120" s="366" t="str">
        <f>IF(F1120="", "NO PRIORITY", _xlfn.XLOOKUP(F1120, Organizations!C:C, Organizations!B:B, "NO ORG NAME"))</f>
        <v>NO PRIORITY</v>
      </c>
      <c r="C1120" s="291"/>
      <c r="D1120" s="306" t="str">
        <f t="shared" si="17"/>
        <v/>
      </c>
      <c r="E1120" s="171"/>
      <c r="F1120" s="491"/>
      <c r="G1120" s="156"/>
      <c r="H1120" s="340"/>
      <c r="I1120" s="329"/>
      <c r="J1120" s="181"/>
      <c r="K1120" s="177"/>
      <c r="L1120" s="23"/>
    </row>
    <row r="1121" spans="2:12" ht="21.2" customHeight="1">
      <c r="B1121" s="366" t="str">
        <f>IF(F1121="", "NO PRIORITY", _xlfn.XLOOKUP(F1121, Organizations!C:C, Organizations!B:B, "NO ORG NAME"))</f>
        <v>NO PRIORITY</v>
      </c>
      <c r="C1121" s="291"/>
      <c r="D1121" s="306" t="str">
        <f t="shared" si="17"/>
        <v/>
      </c>
      <c r="E1121" s="171"/>
      <c r="F1121" s="491"/>
      <c r="G1121" s="156"/>
      <c r="H1121" s="340"/>
      <c r="I1121" s="329"/>
      <c r="J1121" s="181"/>
      <c r="K1121" s="177"/>
      <c r="L1121" s="23"/>
    </row>
    <row r="1122" spans="2:12" ht="21.2" customHeight="1">
      <c r="B1122" s="366" t="str">
        <f>IF(F1122="", "NO PRIORITY", _xlfn.XLOOKUP(F1122, Organizations!C:C, Organizations!B:B, "NO ORG NAME"))</f>
        <v>NO PRIORITY</v>
      </c>
      <c r="C1122" s="291"/>
      <c r="D1122" s="306" t="str">
        <f t="shared" si="17"/>
        <v/>
      </c>
      <c r="E1122" s="171"/>
      <c r="F1122" s="491"/>
      <c r="G1122" s="156"/>
      <c r="H1122" s="340"/>
      <c r="I1122" s="329"/>
      <c r="J1122" s="181"/>
      <c r="K1122" s="177"/>
      <c r="L1122" s="23"/>
    </row>
    <row r="1123" spans="2:12" ht="21.2" customHeight="1">
      <c r="B1123" s="366" t="str">
        <f>IF(F1123="", "NO PRIORITY", _xlfn.XLOOKUP(F1123, Organizations!C:C, Organizations!B:B, "NO ORG NAME"))</f>
        <v>NO PRIORITY</v>
      </c>
      <c r="C1123" s="291"/>
      <c r="D1123" s="306" t="str">
        <f t="shared" si="17"/>
        <v/>
      </c>
      <c r="E1123" s="171"/>
      <c r="F1123" s="491"/>
      <c r="G1123" s="156"/>
      <c r="H1123" s="340"/>
      <c r="I1123" s="329"/>
      <c r="J1123" s="181"/>
      <c r="K1123" s="177"/>
      <c r="L1123" s="23"/>
    </row>
    <row r="1124" spans="2:12" ht="21.2" customHeight="1">
      <c r="B1124" s="366" t="str">
        <f>IF(F1124="", "NO PRIORITY", _xlfn.XLOOKUP(F1124, Organizations!C:C, Organizations!B:B, "NO ORG NAME"))</f>
        <v>NO PRIORITY</v>
      </c>
      <c r="C1124" s="291"/>
      <c r="D1124" s="306" t="str">
        <f t="shared" si="17"/>
        <v/>
      </c>
      <c r="E1124" s="171"/>
      <c r="F1124" s="491"/>
      <c r="G1124" s="156"/>
      <c r="H1124" s="340"/>
      <c r="I1124" s="329"/>
      <c r="J1124" s="181"/>
      <c r="K1124" s="177"/>
      <c r="L1124" s="23"/>
    </row>
    <row r="1125" spans="2:12" ht="21.2" customHeight="1">
      <c r="B1125" s="366" t="str">
        <f>IF(F1125="", "NO PRIORITY", _xlfn.XLOOKUP(F1125, Organizations!C:C, Organizations!B:B, "NO ORG NAME"))</f>
        <v>NO PRIORITY</v>
      </c>
      <c r="C1125" s="291"/>
      <c r="D1125" s="306" t="str">
        <f t="shared" si="17"/>
        <v/>
      </c>
      <c r="E1125" s="171"/>
      <c r="F1125" s="491"/>
      <c r="G1125" s="156"/>
      <c r="H1125" s="340"/>
      <c r="I1125" s="329"/>
      <c r="J1125" s="181"/>
      <c r="K1125" s="177"/>
      <c r="L1125" s="23"/>
    </row>
    <row r="1126" spans="2:12" ht="21.2" customHeight="1">
      <c r="B1126" s="366" t="str">
        <f>IF(F1126="", "NO PRIORITY", _xlfn.XLOOKUP(F1126, Organizations!C:C, Organizations!B:B, "NO ORG NAME"))</f>
        <v>NO PRIORITY</v>
      </c>
      <c r="C1126" s="291"/>
      <c r="D1126" s="306" t="str">
        <f t="shared" si="17"/>
        <v/>
      </c>
      <c r="E1126" s="171"/>
      <c r="F1126" s="491"/>
      <c r="G1126" s="156"/>
      <c r="H1126" s="340"/>
      <c r="I1126" s="329"/>
      <c r="J1126" s="181"/>
      <c r="K1126" s="177"/>
      <c r="L1126" s="23"/>
    </row>
    <row r="1127" spans="2:12" ht="21.2" customHeight="1">
      <c r="B1127" s="366" t="str">
        <f>IF(F1127="", "NO PRIORITY", _xlfn.XLOOKUP(F1127, Organizations!C:C, Organizations!B:B, "NO ORG NAME"))</f>
        <v>NO PRIORITY</v>
      </c>
      <c r="C1127" s="291"/>
      <c r="D1127" s="306" t="str">
        <f t="shared" si="17"/>
        <v/>
      </c>
      <c r="E1127" s="171"/>
      <c r="F1127" s="491"/>
      <c r="G1127" s="156"/>
      <c r="H1127" s="340"/>
      <c r="I1127" s="329"/>
      <c r="J1127" s="181"/>
      <c r="K1127" s="177"/>
      <c r="L1127" s="23"/>
    </row>
    <row r="1128" spans="2:12" ht="21.2" customHeight="1">
      <c r="B1128" s="366" t="str">
        <f>IF(F1128="", "NO PRIORITY", _xlfn.XLOOKUP(F1128, Organizations!C:C, Organizations!B:B, "NO ORG NAME"))</f>
        <v>NO PRIORITY</v>
      </c>
      <c r="C1128" s="291"/>
      <c r="D1128" s="306" t="str">
        <f t="shared" si="17"/>
        <v/>
      </c>
      <c r="E1128" s="171"/>
      <c r="F1128" s="491"/>
      <c r="G1128" s="156"/>
      <c r="H1128" s="340"/>
      <c r="I1128" s="329"/>
      <c r="J1128" s="181"/>
      <c r="K1128" s="177"/>
      <c r="L1128" s="23"/>
    </row>
    <row r="1129" spans="2:12" ht="21.2" customHeight="1">
      <c r="B1129" s="366" t="str">
        <f>IF(F1129="", "NO PRIORITY", _xlfn.XLOOKUP(F1129, Organizations!C:C, Organizations!B:B, "NO ORG NAME"))</f>
        <v>NO PRIORITY</v>
      </c>
      <c r="C1129" s="291"/>
      <c r="D1129" s="306" t="str">
        <f t="shared" ref="D1129:D1192" si="18">IF(ISBLANK(C1129),"",C1129-WEEKDAY(C1129)+2)</f>
        <v/>
      </c>
      <c r="E1129" s="171"/>
      <c r="F1129" s="491"/>
      <c r="G1129" s="156"/>
      <c r="H1129" s="340"/>
      <c r="I1129" s="329"/>
      <c r="J1129" s="181"/>
      <c r="K1129" s="177"/>
      <c r="L1129" s="23"/>
    </row>
    <row r="1130" spans="2:12" ht="21.2" customHeight="1">
      <c r="B1130" s="366" t="str">
        <f>IF(F1130="", "NO PRIORITY", _xlfn.XLOOKUP(F1130, Organizations!C:C, Organizations!B:B, "NO ORG NAME"))</f>
        <v>NO PRIORITY</v>
      </c>
      <c r="C1130" s="291"/>
      <c r="D1130" s="306" t="str">
        <f t="shared" si="18"/>
        <v/>
      </c>
      <c r="E1130" s="171"/>
      <c r="F1130" s="491"/>
      <c r="G1130" s="156"/>
      <c r="H1130" s="340"/>
      <c r="I1130" s="329"/>
      <c r="J1130" s="181"/>
      <c r="K1130" s="177"/>
      <c r="L1130" s="23"/>
    </row>
    <row r="1131" spans="2:12" ht="21.2" customHeight="1">
      <c r="B1131" s="366" t="str">
        <f>IF(F1131="", "NO PRIORITY", _xlfn.XLOOKUP(F1131, Organizations!C:C, Organizations!B:B, "NO ORG NAME"))</f>
        <v>NO PRIORITY</v>
      </c>
      <c r="C1131" s="291"/>
      <c r="D1131" s="306" t="str">
        <f t="shared" si="18"/>
        <v/>
      </c>
      <c r="E1131" s="171"/>
      <c r="F1131" s="491"/>
      <c r="G1131" s="156"/>
      <c r="H1131" s="340"/>
      <c r="I1131" s="329"/>
      <c r="J1131" s="181"/>
      <c r="K1131" s="177"/>
      <c r="L1131" s="23"/>
    </row>
    <row r="1132" spans="2:12" ht="21.2" customHeight="1">
      <c r="B1132" s="366" t="str">
        <f>IF(F1132="", "NO PRIORITY", _xlfn.XLOOKUP(F1132, Organizations!C:C, Organizations!B:B, "NO ORG NAME"))</f>
        <v>NO PRIORITY</v>
      </c>
      <c r="C1132" s="291"/>
      <c r="D1132" s="306" t="str">
        <f t="shared" si="18"/>
        <v/>
      </c>
      <c r="E1132" s="171"/>
      <c r="F1132" s="491"/>
      <c r="G1132" s="156"/>
      <c r="H1132" s="340"/>
      <c r="I1132" s="329"/>
      <c r="J1132" s="181"/>
      <c r="K1132" s="177"/>
      <c r="L1132" s="23"/>
    </row>
    <row r="1133" spans="2:12" ht="21.2" customHeight="1">
      <c r="B1133" s="366" t="str">
        <f>IF(F1133="", "NO PRIORITY", _xlfn.XLOOKUP(F1133, Organizations!C:C, Organizations!B:B, "NO ORG NAME"))</f>
        <v>NO PRIORITY</v>
      </c>
      <c r="C1133" s="291"/>
      <c r="D1133" s="306" t="str">
        <f t="shared" si="18"/>
        <v/>
      </c>
      <c r="E1133" s="171"/>
      <c r="F1133" s="491"/>
      <c r="G1133" s="156"/>
      <c r="H1133" s="340"/>
      <c r="I1133" s="329"/>
      <c r="J1133" s="181"/>
      <c r="K1133" s="177"/>
      <c r="L1133" s="23"/>
    </row>
    <row r="1134" spans="2:12" ht="21.2" customHeight="1">
      <c r="B1134" s="366" t="str">
        <f>IF(F1134="", "NO PRIORITY", _xlfn.XLOOKUP(F1134, Organizations!C:C, Organizations!B:B, "NO ORG NAME"))</f>
        <v>NO PRIORITY</v>
      </c>
      <c r="C1134" s="291"/>
      <c r="D1134" s="306" t="str">
        <f t="shared" si="18"/>
        <v/>
      </c>
      <c r="E1134" s="171"/>
      <c r="F1134" s="491"/>
      <c r="G1134" s="156"/>
      <c r="H1134" s="340"/>
      <c r="I1134" s="329"/>
      <c r="J1134" s="181"/>
      <c r="K1134" s="177"/>
      <c r="L1134" s="23"/>
    </row>
    <row r="1135" spans="2:12" ht="21.2" customHeight="1">
      <c r="B1135" s="366" t="str">
        <f>IF(F1135="", "NO PRIORITY", _xlfn.XLOOKUP(F1135, Organizations!C:C, Organizations!B:B, "NO ORG NAME"))</f>
        <v>NO PRIORITY</v>
      </c>
      <c r="C1135" s="291"/>
      <c r="D1135" s="306" t="str">
        <f t="shared" si="18"/>
        <v/>
      </c>
      <c r="E1135" s="171"/>
      <c r="F1135" s="491"/>
      <c r="G1135" s="156"/>
      <c r="H1135" s="340"/>
      <c r="I1135" s="329"/>
      <c r="J1135" s="181"/>
      <c r="K1135" s="177"/>
      <c r="L1135" s="23"/>
    </row>
    <row r="1136" spans="2:12" ht="21.2" customHeight="1">
      <c r="B1136" s="366" t="str">
        <f>IF(F1136="", "NO PRIORITY", _xlfn.XLOOKUP(F1136, Organizations!C:C, Organizations!B:B, "NO ORG NAME"))</f>
        <v>NO PRIORITY</v>
      </c>
      <c r="C1136" s="291"/>
      <c r="D1136" s="306" t="str">
        <f t="shared" si="18"/>
        <v/>
      </c>
      <c r="E1136" s="171"/>
      <c r="F1136" s="491"/>
      <c r="G1136" s="156"/>
      <c r="H1136" s="340"/>
      <c r="I1136" s="329"/>
      <c r="J1136" s="181"/>
      <c r="K1136" s="177"/>
      <c r="L1136" s="23"/>
    </row>
    <row r="1137" spans="2:12" ht="21.2" customHeight="1">
      <c r="B1137" s="366" t="str">
        <f>IF(F1137="", "NO PRIORITY", _xlfn.XLOOKUP(F1137, Organizations!C:C, Organizations!B:B, "NO ORG NAME"))</f>
        <v>NO PRIORITY</v>
      </c>
      <c r="C1137" s="291"/>
      <c r="D1137" s="306" t="str">
        <f t="shared" si="18"/>
        <v/>
      </c>
      <c r="E1137" s="171"/>
      <c r="F1137" s="491"/>
      <c r="G1137" s="156"/>
      <c r="H1137" s="340"/>
      <c r="I1137" s="329"/>
      <c r="J1137" s="181"/>
      <c r="K1137" s="177"/>
      <c r="L1137" s="23"/>
    </row>
    <row r="1138" spans="2:12" ht="21.2" customHeight="1">
      <c r="B1138" s="366" t="str">
        <f>IF(F1138="", "NO PRIORITY", _xlfn.XLOOKUP(F1138, Organizations!C:C, Organizations!B:B, "NO ORG NAME"))</f>
        <v>NO PRIORITY</v>
      </c>
      <c r="C1138" s="291"/>
      <c r="D1138" s="306" t="str">
        <f t="shared" si="18"/>
        <v/>
      </c>
      <c r="E1138" s="171"/>
      <c r="F1138" s="491"/>
      <c r="G1138" s="156"/>
      <c r="H1138" s="340"/>
      <c r="I1138" s="329"/>
      <c r="J1138" s="181"/>
      <c r="K1138" s="177"/>
      <c r="L1138" s="23"/>
    </row>
    <row r="1139" spans="2:12" ht="21.2" customHeight="1">
      <c r="B1139" s="366" t="str">
        <f>IF(F1139="", "NO PRIORITY", _xlfn.XLOOKUP(F1139, Organizations!C:C, Organizations!B:B, "NO ORG NAME"))</f>
        <v>NO PRIORITY</v>
      </c>
      <c r="C1139" s="291"/>
      <c r="D1139" s="306" t="str">
        <f t="shared" si="18"/>
        <v/>
      </c>
      <c r="E1139" s="171"/>
      <c r="F1139" s="491"/>
      <c r="G1139" s="156"/>
      <c r="H1139" s="340"/>
      <c r="I1139" s="329"/>
      <c r="J1139" s="181"/>
      <c r="K1139" s="177"/>
      <c r="L1139" s="23"/>
    </row>
    <row r="1140" spans="2:12" ht="21.2" customHeight="1">
      <c r="B1140" s="366" t="str">
        <f>IF(F1140="", "NO PRIORITY", _xlfn.XLOOKUP(F1140, Organizations!C:C, Organizations!B:B, "NO ORG NAME"))</f>
        <v>NO PRIORITY</v>
      </c>
      <c r="C1140" s="291"/>
      <c r="D1140" s="306" t="str">
        <f t="shared" si="18"/>
        <v/>
      </c>
      <c r="E1140" s="171"/>
      <c r="F1140" s="491"/>
      <c r="G1140" s="156"/>
      <c r="H1140" s="340"/>
      <c r="I1140" s="329"/>
      <c r="J1140" s="181"/>
      <c r="K1140" s="177"/>
      <c r="L1140" s="23"/>
    </row>
    <row r="1141" spans="2:12" ht="21.2" customHeight="1">
      <c r="B1141" s="366" t="str">
        <f>IF(F1141="", "NO PRIORITY", _xlfn.XLOOKUP(F1141, Organizations!C:C, Organizations!B:B, "NO ORG NAME"))</f>
        <v>NO PRIORITY</v>
      </c>
      <c r="C1141" s="291"/>
      <c r="D1141" s="306" t="str">
        <f t="shared" si="18"/>
        <v/>
      </c>
      <c r="E1141" s="171"/>
      <c r="F1141" s="491"/>
      <c r="G1141" s="156"/>
      <c r="H1141" s="340"/>
      <c r="I1141" s="329"/>
      <c r="J1141" s="181"/>
      <c r="K1141" s="177"/>
      <c r="L1141" s="23"/>
    </row>
    <row r="1142" spans="2:12" ht="21.2" customHeight="1">
      <c r="B1142" s="366" t="str">
        <f>IF(F1142="", "NO PRIORITY", _xlfn.XLOOKUP(F1142, Organizations!C:C, Organizations!B:B, "NO ORG NAME"))</f>
        <v>NO PRIORITY</v>
      </c>
      <c r="C1142" s="291"/>
      <c r="D1142" s="306" t="str">
        <f t="shared" si="18"/>
        <v/>
      </c>
      <c r="E1142" s="171"/>
      <c r="F1142" s="491"/>
      <c r="G1142" s="156"/>
      <c r="H1142" s="340"/>
      <c r="I1142" s="329"/>
      <c r="J1142" s="181"/>
      <c r="K1142" s="177"/>
      <c r="L1142" s="23"/>
    </row>
    <row r="1143" spans="2:12" ht="21.2" customHeight="1">
      <c r="B1143" s="366" t="str">
        <f>IF(F1143="", "NO PRIORITY", _xlfn.XLOOKUP(F1143, Organizations!C:C, Organizations!B:B, "NO ORG NAME"))</f>
        <v>NO PRIORITY</v>
      </c>
      <c r="C1143" s="291"/>
      <c r="D1143" s="306" t="str">
        <f t="shared" si="18"/>
        <v/>
      </c>
      <c r="E1143" s="171"/>
      <c r="F1143" s="491"/>
      <c r="G1143" s="156"/>
      <c r="H1143" s="340"/>
      <c r="I1143" s="329"/>
      <c r="J1143" s="181"/>
      <c r="K1143" s="177"/>
      <c r="L1143" s="23"/>
    </row>
    <row r="1144" spans="2:12" ht="21.2" customHeight="1">
      <c r="B1144" s="366" t="str">
        <f>IF(F1144="", "NO PRIORITY", _xlfn.XLOOKUP(F1144, Organizations!C:C, Organizations!B:B, "NO ORG NAME"))</f>
        <v>NO PRIORITY</v>
      </c>
      <c r="C1144" s="291"/>
      <c r="D1144" s="306" t="str">
        <f t="shared" si="18"/>
        <v/>
      </c>
      <c r="E1144" s="171"/>
      <c r="F1144" s="491"/>
      <c r="G1144" s="156"/>
      <c r="H1144" s="340"/>
      <c r="I1144" s="329"/>
      <c r="J1144" s="181"/>
      <c r="K1144" s="177"/>
      <c r="L1144" s="23"/>
    </row>
    <row r="1145" spans="2:12" ht="21.2" customHeight="1">
      <c r="B1145" s="366" t="str">
        <f>IF(F1145="", "NO PRIORITY", _xlfn.XLOOKUP(F1145, Organizations!C:C, Organizations!B:B, "NO ORG NAME"))</f>
        <v>NO PRIORITY</v>
      </c>
      <c r="C1145" s="291"/>
      <c r="D1145" s="306" t="str">
        <f t="shared" si="18"/>
        <v/>
      </c>
      <c r="E1145" s="171"/>
      <c r="F1145" s="491"/>
      <c r="G1145" s="156"/>
      <c r="H1145" s="340"/>
      <c r="I1145" s="329"/>
      <c r="J1145" s="181"/>
      <c r="K1145" s="177"/>
      <c r="L1145" s="23"/>
    </row>
    <row r="1146" spans="2:12" ht="21.2" customHeight="1">
      <c r="B1146" s="366" t="str">
        <f>IF(F1146="", "NO PRIORITY", _xlfn.XLOOKUP(F1146, Organizations!C:C, Organizations!B:B, "NO ORG NAME"))</f>
        <v>NO PRIORITY</v>
      </c>
      <c r="C1146" s="291"/>
      <c r="D1146" s="306" t="str">
        <f t="shared" si="18"/>
        <v/>
      </c>
      <c r="E1146" s="171"/>
      <c r="F1146" s="491"/>
      <c r="G1146" s="156"/>
      <c r="H1146" s="340"/>
      <c r="I1146" s="329"/>
      <c r="J1146" s="181"/>
      <c r="K1146" s="177"/>
      <c r="L1146" s="23"/>
    </row>
    <row r="1147" spans="2:12" ht="21.2" customHeight="1">
      <c r="B1147" s="366" t="str">
        <f>IF(F1147="", "NO PRIORITY", _xlfn.XLOOKUP(F1147, Organizations!C:C, Organizations!B:B, "NO ORG NAME"))</f>
        <v>NO PRIORITY</v>
      </c>
      <c r="C1147" s="291"/>
      <c r="D1147" s="306" t="str">
        <f t="shared" si="18"/>
        <v/>
      </c>
      <c r="E1147" s="171"/>
      <c r="F1147" s="491"/>
      <c r="G1147" s="156"/>
      <c r="H1147" s="340"/>
      <c r="I1147" s="329"/>
      <c r="J1147" s="181"/>
      <c r="K1147" s="177"/>
      <c r="L1147" s="23"/>
    </row>
    <row r="1148" spans="2:12" ht="21.2" customHeight="1">
      <c r="B1148" s="366" t="str">
        <f>IF(F1148="", "NO PRIORITY", _xlfn.XLOOKUP(F1148, Organizations!C:C, Organizations!B:B, "NO ORG NAME"))</f>
        <v>NO PRIORITY</v>
      </c>
      <c r="C1148" s="291"/>
      <c r="D1148" s="306" t="str">
        <f t="shared" si="18"/>
        <v/>
      </c>
      <c r="E1148" s="171"/>
      <c r="F1148" s="491"/>
      <c r="G1148" s="156"/>
      <c r="H1148" s="340"/>
      <c r="I1148" s="329"/>
      <c r="J1148" s="181"/>
      <c r="K1148" s="177"/>
      <c r="L1148" s="23"/>
    </row>
    <row r="1149" spans="2:12" ht="21.2" customHeight="1">
      <c r="B1149" s="366" t="str">
        <f>IF(F1149="", "NO PRIORITY", _xlfn.XLOOKUP(F1149, Organizations!C:C, Organizations!B:B, "NO ORG NAME"))</f>
        <v>NO PRIORITY</v>
      </c>
      <c r="C1149" s="291"/>
      <c r="D1149" s="306" t="str">
        <f t="shared" si="18"/>
        <v/>
      </c>
      <c r="E1149" s="171"/>
      <c r="F1149" s="491"/>
      <c r="G1149" s="156"/>
      <c r="H1149" s="340"/>
      <c r="I1149" s="329"/>
      <c r="J1149" s="181"/>
      <c r="K1149" s="177"/>
      <c r="L1149" s="23"/>
    </row>
    <row r="1150" spans="2:12" ht="21.2" customHeight="1">
      <c r="B1150" s="366" t="str">
        <f>IF(F1150="", "NO PRIORITY", _xlfn.XLOOKUP(F1150, Organizations!C:C, Organizations!B:B, "NO ORG NAME"))</f>
        <v>NO PRIORITY</v>
      </c>
      <c r="C1150" s="291"/>
      <c r="D1150" s="306" t="str">
        <f t="shared" si="18"/>
        <v/>
      </c>
      <c r="E1150" s="171"/>
      <c r="F1150" s="491"/>
      <c r="G1150" s="156"/>
      <c r="H1150" s="340"/>
      <c r="I1150" s="329"/>
      <c r="J1150" s="181"/>
      <c r="K1150" s="177"/>
      <c r="L1150" s="23"/>
    </row>
    <row r="1151" spans="2:12" ht="21.2" customHeight="1">
      <c r="B1151" s="366" t="str">
        <f>IF(F1151="", "NO PRIORITY", _xlfn.XLOOKUP(F1151, Organizations!C:C, Organizations!B:B, "NO ORG NAME"))</f>
        <v>NO PRIORITY</v>
      </c>
      <c r="C1151" s="291"/>
      <c r="D1151" s="306" t="str">
        <f t="shared" si="18"/>
        <v/>
      </c>
      <c r="E1151" s="171"/>
      <c r="F1151" s="491"/>
      <c r="G1151" s="156"/>
      <c r="H1151" s="340"/>
      <c r="I1151" s="329"/>
      <c r="J1151" s="181"/>
      <c r="K1151" s="177"/>
      <c r="L1151" s="23"/>
    </row>
    <row r="1152" spans="2:12" ht="21.2" customHeight="1">
      <c r="B1152" s="366" t="str">
        <f>IF(F1152="", "NO PRIORITY", _xlfn.XLOOKUP(F1152, Organizations!C:C, Organizations!B:B, "NO ORG NAME"))</f>
        <v>NO PRIORITY</v>
      </c>
      <c r="C1152" s="291"/>
      <c r="D1152" s="306" t="str">
        <f t="shared" si="18"/>
        <v/>
      </c>
      <c r="E1152" s="171"/>
      <c r="F1152" s="491"/>
      <c r="G1152" s="156"/>
      <c r="H1152" s="340"/>
      <c r="I1152" s="329"/>
      <c r="J1152" s="181"/>
      <c r="K1152" s="177"/>
      <c r="L1152" s="23"/>
    </row>
    <row r="1153" spans="2:12" ht="21.2" customHeight="1">
      <c r="B1153" s="366" t="str">
        <f>IF(F1153="", "NO PRIORITY", _xlfn.XLOOKUP(F1153, Organizations!C:C, Organizations!B:B, "NO ORG NAME"))</f>
        <v>NO PRIORITY</v>
      </c>
      <c r="C1153" s="291"/>
      <c r="D1153" s="306" t="str">
        <f t="shared" si="18"/>
        <v/>
      </c>
      <c r="E1153" s="171"/>
      <c r="F1153" s="491"/>
      <c r="G1153" s="156"/>
      <c r="H1153" s="340"/>
      <c r="I1153" s="329"/>
      <c r="J1153" s="181"/>
      <c r="K1153" s="177"/>
      <c r="L1153" s="23"/>
    </row>
    <row r="1154" spans="2:12" ht="21.2" customHeight="1">
      <c r="B1154" s="366" t="str">
        <f>IF(F1154="", "NO PRIORITY", _xlfn.XLOOKUP(F1154, Organizations!C:C, Organizations!B:B, "NO ORG NAME"))</f>
        <v>NO PRIORITY</v>
      </c>
      <c r="C1154" s="291"/>
      <c r="D1154" s="306" t="str">
        <f t="shared" si="18"/>
        <v/>
      </c>
      <c r="E1154" s="171"/>
      <c r="F1154" s="491"/>
      <c r="G1154" s="156"/>
      <c r="H1154" s="340"/>
      <c r="I1154" s="329"/>
      <c r="J1154" s="181"/>
      <c r="K1154" s="177"/>
      <c r="L1154" s="23"/>
    </row>
    <row r="1155" spans="2:12" ht="21.2" customHeight="1">
      <c r="B1155" s="366" t="str">
        <f>IF(F1155="", "NO PRIORITY", _xlfn.XLOOKUP(F1155, Organizations!C:C, Organizations!B:B, "NO ORG NAME"))</f>
        <v>NO PRIORITY</v>
      </c>
      <c r="C1155" s="291"/>
      <c r="D1155" s="306" t="str">
        <f t="shared" si="18"/>
        <v/>
      </c>
      <c r="E1155" s="171"/>
      <c r="F1155" s="491"/>
      <c r="G1155" s="156"/>
      <c r="H1155" s="340"/>
      <c r="I1155" s="329"/>
      <c r="J1155" s="181"/>
      <c r="K1155" s="177"/>
      <c r="L1155" s="23"/>
    </row>
    <row r="1156" spans="2:12" ht="21.2" customHeight="1">
      <c r="B1156" s="366" t="str">
        <f>IF(F1156="", "NO PRIORITY", _xlfn.XLOOKUP(F1156, Organizations!C:C, Organizations!B:B, "NO ORG NAME"))</f>
        <v>NO PRIORITY</v>
      </c>
      <c r="C1156" s="291"/>
      <c r="D1156" s="306" t="str">
        <f t="shared" si="18"/>
        <v/>
      </c>
      <c r="E1156" s="171"/>
      <c r="F1156" s="491"/>
      <c r="G1156" s="156"/>
      <c r="H1156" s="340"/>
      <c r="I1156" s="329"/>
      <c r="J1156" s="181"/>
      <c r="K1156" s="177"/>
      <c r="L1156" s="23"/>
    </row>
    <row r="1157" spans="2:12" ht="21.2" customHeight="1">
      <c r="B1157" s="366" t="str">
        <f>IF(F1157="", "NO PRIORITY", _xlfn.XLOOKUP(F1157, Organizations!C:C, Organizations!B:B, "NO ORG NAME"))</f>
        <v>NO PRIORITY</v>
      </c>
      <c r="C1157" s="291"/>
      <c r="D1157" s="306" t="str">
        <f t="shared" si="18"/>
        <v/>
      </c>
      <c r="E1157" s="171"/>
      <c r="F1157" s="491"/>
      <c r="G1157" s="156"/>
      <c r="H1157" s="340"/>
      <c r="I1157" s="329"/>
      <c r="J1157" s="181"/>
      <c r="K1157" s="177"/>
      <c r="L1157" s="23"/>
    </row>
    <row r="1158" spans="2:12" ht="21.2" customHeight="1">
      <c r="B1158" s="366" t="str">
        <f>IF(F1158="", "NO PRIORITY", _xlfn.XLOOKUP(F1158, Organizations!C:C, Organizations!B:B, "NO ORG NAME"))</f>
        <v>NO PRIORITY</v>
      </c>
      <c r="C1158" s="291"/>
      <c r="D1158" s="306" t="str">
        <f t="shared" si="18"/>
        <v/>
      </c>
      <c r="E1158" s="171"/>
      <c r="F1158" s="491"/>
      <c r="G1158" s="156"/>
      <c r="H1158" s="340"/>
      <c r="I1158" s="329"/>
      <c r="J1158" s="181"/>
      <c r="K1158" s="177"/>
      <c r="L1158" s="23"/>
    </row>
    <row r="1159" spans="2:12" ht="21.2" customHeight="1">
      <c r="B1159" s="366" t="str">
        <f>IF(F1159="", "NO PRIORITY", _xlfn.XLOOKUP(F1159, Organizations!C:C, Organizations!B:B, "NO ORG NAME"))</f>
        <v>NO PRIORITY</v>
      </c>
      <c r="C1159" s="291"/>
      <c r="D1159" s="306" t="str">
        <f t="shared" si="18"/>
        <v/>
      </c>
      <c r="E1159" s="171"/>
      <c r="F1159" s="491"/>
      <c r="G1159" s="156"/>
      <c r="H1159" s="340"/>
      <c r="I1159" s="329"/>
      <c r="J1159" s="181"/>
      <c r="K1159" s="177"/>
      <c r="L1159" s="23"/>
    </row>
    <row r="1160" spans="2:12" ht="21.2" customHeight="1">
      <c r="B1160" s="366" t="str">
        <f>IF(F1160="", "NO PRIORITY", _xlfn.XLOOKUP(F1160, Organizations!C:C, Organizations!B:B, "NO ORG NAME"))</f>
        <v>NO PRIORITY</v>
      </c>
      <c r="C1160" s="291"/>
      <c r="D1160" s="306" t="str">
        <f t="shared" si="18"/>
        <v/>
      </c>
      <c r="E1160" s="171"/>
      <c r="F1160" s="491"/>
      <c r="G1160" s="156"/>
      <c r="H1160" s="340"/>
      <c r="I1160" s="329"/>
      <c r="J1160" s="181"/>
      <c r="K1160" s="177"/>
      <c r="L1160" s="23"/>
    </row>
    <row r="1161" spans="2:12" ht="21.2" customHeight="1">
      <c r="B1161" s="366" t="str">
        <f>IF(F1161="", "NO PRIORITY", _xlfn.XLOOKUP(F1161, Organizations!C:C, Organizations!B:B, "NO ORG NAME"))</f>
        <v>NO PRIORITY</v>
      </c>
      <c r="C1161" s="291"/>
      <c r="D1161" s="306" t="str">
        <f t="shared" si="18"/>
        <v/>
      </c>
      <c r="E1161" s="171"/>
      <c r="F1161" s="491"/>
      <c r="G1161" s="156"/>
      <c r="H1161" s="340"/>
      <c r="I1161" s="329"/>
      <c r="J1161" s="181"/>
      <c r="K1161" s="177"/>
      <c r="L1161" s="23"/>
    </row>
    <row r="1162" spans="2:12" ht="21.2" customHeight="1">
      <c r="B1162" s="366" t="str">
        <f>IF(F1162="", "NO PRIORITY", _xlfn.XLOOKUP(F1162, Organizations!C:C, Organizations!B:B, "NO ORG NAME"))</f>
        <v>NO PRIORITY</v>
      </c>
      <c r="C1162" s="291"/>
      <c r="D1162" s="306" t="str">
        <f t="shared" si="18"/>
        <v/>
      </c>
      <c r="E1162" s="171"/>
      <c r="F1162" s="491"/>
      <c r="G1162" s="156"/>
      <c r="H1162" s="340"/>
      <c r="I1162" s="329"/>
      <c r="J1162" s="181"/>
      <c r="K1162" s="177"/>
      <c r="L1162" s="23"/>
    </row>
    <row r="1163" spans="2:12" ht="21.2" customHeight="1">
      <c r="B1163" s="366" t="str">
        <f>IF(F1163="", "NO PRIORITY", _xlfn.XLOOKUP(F1163, Organizations!C:C, Organizations!B:B, "NO ORG NAME"))</f>
        <v>NO PRIORITY</v>
      </c>
      <c r="C1163" s="291"/>
      <c r="D1163" s="306" t="str">
        <f t="shared" si="18"/>
        <v/>
      </c>
      <c r="E1163" s="171"/>
      <c r="F1163" s="491"/>
      <c r="G1163" s="156"/>
      <c r="H1163" s="340"/>
      <c r="I1163" s="329"/>
      <c r="J1163" s="181"/>
      <c r="K1163" s="177"/>
      <c r="L1163" s="23"/>
    </row>
    <row r="1164" spans="2:12" ht="21.2" customHeight="1">
      <c r="B1164" s="366" t="str">
        <f>IF(F1164="", "NO PRIORITY", _xlfn.XLOOKUP(F1164, Organizations!C:C, Organizations!B:B, "NO ORG NAME"))</f>
        <v>NO PRIORITY</v>
      </c>
      <c r="C1164" s="291"/>
      <c r="D1164" s="306" t="str">
        <f t="shared" si="18"/>
        <v/>
      </c>
      <c r="E1164" s="171"/>
      <c r="F1164" s="491"/>
      <c r="G1164" s="156"/>
      <c r="H1164" s="340"/>
      <c r="I1164" s="329"/>
      <c r="J1164" s="181"/>
      <c r="K1164" s="177"/>
      <c r="L1164" s="23"/>
    </row>
    <row r="1165" spans="2:12" ht="21.2" customHeight="1">
      <c r="B1165" s="366" t="str">
        <f>IF(F1165="", "NO PRIORITY", _xlfn.XLOOKUP(F1165, Organizations!C:C, Organizations!B:B, "NO ORG NAME"))</f>
        <v>NO PRIORITY</v>
      </c>
      <c r="C1165" s="291"/>
      <c r="D1165" s="306" t="str">
        <f t="shared" si="18"/>
        <v/>
      </c>
      <c r="E1165" s="171"/>
      <c r="F1165" s="491"/>
      <c r="G1165" s="156"/>
      <c r="H1165" s="340"/>
      <c r="I1165" s="329"/>
      <c r="J1165" s="181"/>
      <c r="K1165" s="177"/>
      <c r="L1165" s="23"/>
    </row>
    <row r="1166" spans="2:12" ht="21.2" customHeight="1">
      <c r="B1166" s="366" t="str">
        <f>IF(F1166="", "NO PRIORITY", _xlfn.XLOOKUP(F1166, Organizations!C:C, Organizations!B:B, "NO ORG NAME"))</f>
        <v>NO PRIORITY</v>
      </c>
      <c r="C1166" s="291"/>
      <c r="D1166" s="306" t="str">
        <f t="shared" si="18"/>
        <v/>
      </c>
      <c r="E1166" s="171"/>
      <c r="F1166" s="491"/>
      <c r="G1166" s="156"/>
      <c r="H1166" s="340"/>
      <c r="I1166" s="329"/>
      <c r="J1166" s="181"/>
      <c r="K1166" s="177"/>
      <c r="L1166" s="23"/>
    </row>
    <row r="1167" spans="2:12" ht="21.2" customHeight="1">
      <c r="B1167" s="366" t="str">
        <f>IF(F1167="", "NO PRIORITY", _xlfn.XLOOKUP(F1167, Organizations!C:C, Organizations!B:B, "NO ORG NAME"))</f>
        <v>NO PRIORITY</v>
      </c>
      <c r="C1167" s="291"/>
      <c r="D1167" s="306" t="str">
        <f t="shared" si="18"/>
        <v/>
      </c>
      <c r="E1167" s="171"/>
      <c r="F1167" s="491"/>
      <c r="G1167" s="156"/>
      <c r="H1167" s="340"/>
      <c r="I1167" s="329"/>
      <c r="J1167" s="181"/>
      <c r="K1167" s="177"/>
      <c r="L1167" s="23"/>
    </row>
    <row r="1168" spans="2:12" ht="21.2" customHeight="1">
      <c r="B1168" s="366" t="str">
        <f>IF(F1168="", "NO PRIORITY", _xlfn.XLOOKUP(F1168, Organizations!C:C, Organizations!B:B, "NO ORG NAME"))</f>
        <v>NO PRIORITY</v>
      </c>
      <c r="C1168" s="291"/>
      <c r="D1168" s="306" t="str">
        <f t="shared" si="18"/>
        <v/>
      </c>
      <c r="E1168" s="171"/>
      <c r="F1168" s="491"/>
      <c r="G1168" s="156"/>
      <c r="H1168" s="340"/>
      <c r="I1168" s="329"/>
      <c r="J1168" s="181"/>
      <c r="K1168" s="177"/>
      <c r="L1168" s="23"/>
    </row>
    <row r="1169" spans="2:12" ht="21.2" customHeight="1">
      <c r="B1169" s="366" t="str">
        <f>IF(F1169="", "NO PRIORITY", _xlfn.XLOOKUP(F1169, Organizations!C:C, Organizations!B:B, "NO ORG NAME"))</f>
        <v>NO PRIORITY</v>
      </c>
      <c r="C1169" s="291"/>
      <c r="D1169" s="306" t="str">
        <f t="shared" si="18"/>
        <v/>
      </c>
      <c r="E1169" s="171"/>
      <c r="F1169" s="491"/>
      <c r="G1169" s="156"/>
      <c r="H1169" s="340"/>
      <c r="I1169" s="329"/>
      <c r="J1169" s="181"/>
      <c r="K1169" s="177"/>
      <c r="L1169" s="23"/>
    </row>
    <row r="1170" spans="2:12" ht="21.2" customHeight="1">
      <c r="B1170" s="366" t="str">
        <f>IF(F1170="", "NO PRIORITY", _xlfn.XLOOKUP(F1170, Organizations!C:C, Organizations!B:B, "NO ORG NAME"))</f>
        <v>NO PRIORITY</v>
      </c>
      <c r="C1170" s="291"/>
      <c r="D1170" s="306" t="str">
        <f t="shared" si="18"/>
        <v/>
      </c>
      <c r="E1170" s="171"/>
      <c r="F1170" s="491"/>
      <c r="G1170" s="156"/>
      <c r="H1170" s="340"/>
      <c r="I1170" s="329"/>
      <c r="J1170" s="181"/>
      <c r="K1170" s="177"/>
      <c r="L1170" s="23"/>
    </row>
    <row r="1171" spans="2:12" ht="21.2" customHeight="1">
      <c r="B1171" s="366" t="str">
        <f>IF(F1171="", "NO PRIORITY", _xlfn.XLOOKUP(F1171, Organizations!C:C, Organizations!B:B, "NO ORG NAME"))</f>
        <v>NO PRIORITY</v>
      </c>
      <c r="C1171" s="291"/>
      <c r="D1171" s="306" t="str">
        <f t="shared" si="18"/>
        <v/>
      </c>
      <c r="E1171" s="171"/>
      <c r="F1171" s="491"/>
      <c r="G1171" s="156"/>
      <c r="H1171" s="340"/>
      <c r="I1171" s="329"/>
      <c r="J1171" s="181"/>
      <c r="K1171" s="177"/>
      <c r="L1171" s="23"/>
    </row>
    <row r="1172" spans="2:12" ht="21.2" customHeight="1">
      <c r="B1172" s="366" t="str">
        <f>IF(F1172="", "NO PRIORITY", _xlfn.XLOOKUP(F1172, Organizations!C:C, Organizations!B:B, "NO ORG NAME"))</f>
        <v>NO PRIORITY</v>
      </c>
      <c r="C1172" s="291"/>
      <c r="D1172" s="306" t="str">
        <f t="shared" si="18"/>
        <v/>
      </c>
      <c r="E1172" s="171"/>
      <c r="F1172" s="491"/>
      <c r="G1172" s="156"/>
      <c r="H1172" s="340"/>
      <c r="I1172" s="329"/>
      <c r="J1172" s="181"/>
      <c r="K1172" s="177"/>
      <c r="L1172" s="23"/>
    </row>
    <row r="1173" spans="2:12" ht="21.2" customHeight="1">
      <c r="B1173" s="366" t="str">
        <f>IF(F1173="", "NO PRIORITY", _xlfn.XLOOKUP(F1173, Organizations!C:C, Organizations!B:B, "NO ORG NAME"))</f>
        <v>NO PRIORITY</v>
      </c>
      <c r="C1173" s="291"/>
      <c r="D1173" s="306" t="str">
        <f t="shared" si="18"/>
        <v/>
      </c>
      <c r="E1173" s="171"/>
      <c r="F1173" s="491"/>
      <c r="G1173" s="156"/>
      <c r="H1173" s="340"/>
      <c r="I1173" s="329"/>
      <c r="J1173" s="181"/>
      <c r="K1173" s="177"/>
      <c r="L1173" s="23"/>
    </row>
    <row r="1174" spans="2:12" ht="21.2" customHeight="1">
      <c r="B1174" s="366" t="str">
        <f>IF(F1174="", "NO PRIORITY", _xlfn.XLOOKUP(F1174, Organizations!C:C, Organizations!B:B, "NO ORG NAME"))</f>
        <v>NO PRIORITY</v>
      </c>
      <c r="C1174" s="291"/>
      <c r="D1174" s="306" t="str">
        <f t="shared" si="18"/>
        <v/>
      </c>
      <c r="E1174" s="171"/>
      <c r="F1174" s="491"/>
      <c r="G1174" s="156"/>
      <c r="H1174" s="340"/>
      <c r="I1174" s="329"/>
      <c r="J1174" s="181"/>
      <c r="K1174" s="177"/>
      <c r="L1174" s="23"/>
    </row>
    <row r="1175" spans="2:12" ht="21.2" customHeight="1">
      <c r="B1175" s="366" t="str">
        <f>IF(F1175="", "NO PRIORITY", _xlfn.XLOOKUP(F1175, Organizations!C:C, Organizations!B:B, "NO ORG NAME"))</f>
        <v>NO PRIORITY</v>
      </c>
      <c r="C1175" s="291"/>
      <c r="D1175" s="306" t="str">
        <f t="shared" si="18"/>
        <v/>
      </c>
      <c r="E1175" s="171"/>
      <c r="F1175" s="491"/>
      <c r="G1175" s="156"/>
      <c r="H1175" s="340"/>
      <c r="I1175" s="329"/>
      <c r="J1175" s="181"/>
      <c r="K1175" s="177"/>
      <c r="L1175" s="23"/>
    </row>
    <row r="1176" spans="2:12" ht="21.2" customHeight="1">
      <c r="B1176" s="366" t="str">
        <f>IF(F1176="", "NO PRIORITY", _xlfn.XLOOKUP(F1176, Organizations!C:C, Organizations!B:B, "NO ORG NAME"))</f>
        <v>NO PRIORITY</v>
      </c>
      <c r="C1176" s="291"/>
      <c r="D1176" s="306" t="str">
        <f t="shared" si="18"/>
        <v/>
      </c>
      <c r="E1176" s="171"/>
      <c r="F1176" s="491"/>
      <c r="G1176" s="156"/>
      <c r="H1176" s="340"/>
      <c r="I1176" s="329"/>
      <c r="J1176" s="181"/>
      <c r="K1176" s="177"/>
      <c r="L1176" s="23"/>
    </row>
    <row r="1177" spans="2:12" ht="21.2" customHeight="1">
      <c r="B1177" s="366" t="str">
        <f>IF(F1177="", "NO PRIORITY", _xlfn.XLOOKUP(F1177, Organizations!C:C, Organizations!B:B, "NO ORG NAME"))</f>
        <v>NO PRIORITY</v>
      </c>
      <c r="C1177" s="291"/>
      <c r="D1177" s="306" t="str">
        <f t="shared" si="18"/>
        <v/>
      </c>
      <c r="E1177" s="171"/>
      <c r="F1177" s="491"/>
      <c r="G1177" s="156"/>
      <c r="H1177" s="340"/>
      <c r="I1177" s="329"/>
      <c r="J1177" s="181"/>
      <c r="K1177" s="177"/>
      <c r="L1177" s="23"/>
    </row>
    <row r="1178" spans="2:12" ht="21.2" customHeight="1">
      <c r="B1178" s="366" t="str">
        <f>IF(F1178="", "NO PRIORITY", _xlfn.XLOOKUP(F1178, Organizations!C:C, Organizations!B:B, "NO ORG NAME"))</f>
        <v>NO PRIORITY</v>
      </c>
      <c r="C1178" s="291"/>
      <c r="D1178" s="306" t="str">
        <f t="shared" si="18"/>
        <v/>
      </c>
      <c r="E1178" s="171"/>
      <c r="F1178" s="491"/>
      <c r="G1178" s="156"/>
      <c r="H1178" s="340"/>
      <c r="I1178" s="329"/>
      <c r="J1178" s="181"/>
      <c r="K1178" s="177"/>
      <c r="L1178" s="23"/>
    </row>
    <row r="1179" spans="2:12" ht="21.2" customHeight="1">
      <c r="B1179" s="366" t="str">
        <f>IF(F1179="", "NO PRIORITY", _xlfn.XLOOKUP(F1179, Organizations!C:C, Organizations!B:B, "NO ORG NAME"))</f>
        <v>NO PRIORITY</v>
      </c>
      <c r="C1179" s="291"/>
      <c r="D1179" s="306" t="str">
        <f t="shared" si="18"/>
        <v/>
      </c>
      <c r="E1179" s="171"/>
      <c r="F1179" s="491"/>
      <c r="G1179" s="156"/>
      <c r="H1179" s="340"/>
      <c r="I1179" s="329"/>
      <c r="J1179" s="181"/>
      <c r="K1179" s="177"/>
      <c r="L1179" s="23"/>
    </row>
    <row r="1180" spans="2:12" ht="21.2" customHeight="1">
      <c r="B1180" s="366" t="str">
        <f>IF(F1180="", "NO PRIORITY", _xlfn.XLOOKUP(F1180, Organizations!C:C, Organizations!B:B, "NO ORG NAME"))</f>
        <v>NO PRIORITY</v>
      </c>
      <c r="C1180" s="291"/>
      <c r="D1180" s="306" t="str">
        <f t="shared" si="18"/>
        <v/>
      </c>
      <c r="E1180" s="171"/>
      <c r="F1180" s="491"/>
      <c r="G1180" s="156"/>
      <c r="H1180" s="340"/>
      <c r="I1180" s="329"/>
      <c r="J1180" s="181"/>
      <c r="K1180" s="177"/>
      <c r="L1180" s="23"/>
    </row>
    <row r="1181" spans="2:12" ht="21.2" customHeight="1">
      <c r="B1181" s="366" t="str">
        <f>IF(F1181="", "NO PRIORITY", _xlfn.XLOOKUP(F1181, Organizations!C:C, Organizations!B:B, "NO ORG NAME"))</f>
        <v>NO PRIORITY</v>
      </c>
      <c r="C1181" s="291"/>
      <c r="D1181" s="306" t="str">
        <f t="shared" si="18"/>
        <v/>
      </c>
      <c r="E1181" s="171"/>
      <c r="F1181" s="491"/>
      <c r="G1181" s="156"/>
      <c r="H1181" s="340"/>
      <c r="I1181" s="329"/>
      <c r="J1181" s="181"/>
      <c r="K1181" s="177"/>
      <c r="L1181" s="23"/>
    </row>
    <row r="1182" spans="2:12" ht="21.2" customHeight="1">
      <c r="B1182" s="366" t="str">
        <f>IF(F1182="", "NO PRIORITY", _xlfn.XLOOKUP(F1182, Organizations!C:C, Organizations!B:B, "NO ORG NAME"))</f>
        <v>NO PRIORITY</v>
      </c>
      <c r="C1182" s="291"/>
      <c r="D1182" s="306" t="str">
        <f t="shared" si="18"/>
        <v/>
      </c>
      <c r="E1182" s="171"/>
      <c r="F1182" s="491"/>
      <c r="G1182" s="156"/>
      <c r="H1182" s="340"/>
      <c r="I1182" s="329"/>
      <c r="J1182" s="181"/>
      <c r="K1182" s="177"/>
      <c r="L1182" s="23"/>
    </row>
    <row r="1183" spans="2:12" ht="21.2" customHeight="1">
      <c r="B1183" s="366" t="str">
        <f>IF(F1183="", "NO PRIORITY", _xlfn.XLOOKUP(F1183, Organizations!C:C, Organizations!B:B, "NO ORG NAME"))</f>
        <v>NO PRIORITY</v>
      </c>
      <c r="C1183" s="291"/>
      <c r="D1183" s="306" t="str">
        <f t="shared" si="18"/>
        <v/>
      </c>
      <c r="E1183" s="171"/>
      <c r="F1183" s="491"/>
      <c r="G1183" s="156"/>
      <c r="H1183" s="340"/>
      <c r="I1183" s="329"/>
      <c r="J1183" s="181"/>
      <c r="K1183" s="177"/>
      <c r="L1183" s="23"/>
    </row>
    <row r="1184" spans="2:12" ht="21.2" customHeight="1">
      <c r="B1184" s="366" t="str">
        <f>IF(F1184="", "NO PRIORITY", _xlfn.XLOOKUP(F1184, Organizations!C:C, Organizations!B:B, "NO ORG NAME"))</f>
        <v>NO PRIORITY</v>
      </c>
      <c r="C1184" s="291"/>
      <c r="D1184" s="306" t="str">
        <f t="shared" si="18"/>
        <v/>
      </c>
      <c r="E1184" s="171"/>
      <c r="F1184" s="491"/>
      <c r="G1184" s="156"/>
      <c r="H1184" s="340"/>
      <c r="I1184" s="329"/>
      <c r="J1184" s="181"/>
      <c r="K1184" s="177"/>
      <c r="L1184" s="23"/>
    </row>
    <row r="1185" spans="2:12" ht="21.2" customHeight="1">
      <c r="B1185" s="366" t="str">
        <f>IF(F1185="", "NO PRIORITY", _xlfn.XLOOKUP(F1185, Organizations!C:C, Organizations!B:B, "NO ORG NAME"))</f>
        <v>NO PRIORITY</v>
      </c>
      <c r="C1185" s="291"/>
      <c r="D1185" s="306" t="str">
        <f t="shared" si="18"/>
        <v/>
      </c>
      <c r="E1185" s="171"/>
      <c r="F1185" s="491"/>
      <c r="G1185" s="156"/>
      <c r="H1185" s="340"/>
      <c r="I1185" s="329"/>
      <c r="J1185" s="181"/>
      <c r="K1185" s="177"/>
      <c r="L1185" s="23"/>
    </row>
    <row r="1186" spans="2:12" ht="21.2" customHeight="1">
      <c r="B1186" s="366" t="str">
        <f>IF(F1186="", "NO PRIORITY", _xlfn.XLOOKUP(F1186, Organizations!C:C, Organizations!B:B, "NO ORG NAME"))</f>
        <v>NO PRIORITY</v>
      </c>
      <c r="C1186" s="291"/>
      <c r="D1186" s="306" t="str">
        <f t="shared" si="18"/>
        <v/>
      </c>
      <c r="E1186" s="171"/>
      <c r="F1186" s="491"/>
      <c r="G1186" s="156"/>
      <c r="H1186" s="340"/>
      <c r="I1186" s="329"/>
      <c r="J1186" s="181"/>
      <c r="K1186" s="177"/>
      <c r="L1186" s="23"/>
    </row>
    <row r="1187" spans="2:12" ht="21.2" customHeight="1">
      <c r="B1187" s="366" t="str">
        <f>IF(F1187="", "NO PRIORITY", _xlfn.XLOOKUP(F1187, Organizations!C:C, Organizations!B:B, "NO ORG NAME"))</f>
        <v>NO PRIORITY</v>
      </c>
      <c r="C1187" s="291"/>
      <c r="D1187" s="306" t="str">
        <f t="shared" si="18"/>
        <v/>
      </c>
      <c r="E1187" s="171"/>
      <c r="F1187" s="491"/>
      <c r="G1187" s="156"/>
      <c r="H1187" s="340"/>
      <c r="I1187" s="329"/>
      <c r="J1187" s="181"/>
      <c r="K1187" s="177"/>
      <c r="L1187" s="23"/>
    </row>
    <row r="1188" spans="2:12" ht="21.2" customHeight="1">
      <c r="B1188" s="366" t="str">
        <f>IF(F1188="", "NO PRIORITY", _xlfn.XLOOKUP(F1188, Organizations!C:C, Organizations!B:B, "NO ORG NAME"))</f>
        <v>NO PRIORITY</v>
      </c>
      <c r="C1188" s="291"/>
      <c r="D1188" s="306" t="str">
        <f t="shared" si="18"/>
        <v/>
      </c>
      <c r="E1188" s="171"/>
      <c r="F1188" s="491"/>
      <c r="G1188" s="156"/>
      <c r="H1188" s="340"/>
      <c r="I1188" s="329"/>
      <c r="J1188" s="181"/>
      <c r="K1188" s="177"/>
      <c r="L1188" s="23"/>
    </row>
    <row r="1189" spans="2:12" ht="21.2" customHeight="1">
      <c r="B1189" s="366" t="str">
        <f>IF(F1189="", "NO PRIORITY", _xlfn.XLOOKUP(F1189, Organizations!C:C, Organizations!B:B, "NO ORG NAME"))</f>
        <v>NO PRIORITY</v>
      </c>
      <c r="C1189" s="291"/>
      <c r="D1189" s="306" t="str">
        <f t="shared" si="18"/>
        <v/>
      </c>
      <c r="E1189" s="171"/>
      <c r="F1189" s="491"/>
      <c r="G1189" s="156"/>
      <c r="H1189" s="340"/>
      <c r="I1189" s="329"/>
      <c r="J1189" s="181"/>
      <c r="K1189" s="177"/>
      <c r="L1189" s="23"/>
    </row>
    <row r="1190" spans="2:12" ht="21.2" customHeight="1">
      <c r="B1190" s="366" t="str">
        <f>IF(F1190="", "NO PRIORITY", _xlfn.XLOOKUP(F1190, Organizations!C:C, Organizations!B:B, "NO ORG NAME"))</f>
        <v>NO PRIORITY</v>
      </c>
      <c r="C1190" s="291"/>
      <c r="D1190" s="306" t="str">
        <f t="shared" si="18"/>
        <v/>
      </c>
      <c r="E1190" s="171"/>
      <c r="F1190" s="491"/>
      <c r="G1190" s="156"/>
      <c r="H1190" s="340"/>
      <c r="I1190" s="329"/>
      <c r="J1190" s="181"/>
      <c r="K1190" s="177"/>
      <c r="L1190" s="23"/>
    </row>
    <row r="1191" spans="2:12" ht="21.2" customHeight="1">
      <c r="B1191" s="366" t="str">
        <f>IF(F1191="", "NO PRIORITY", _xlfn.XLOOKUP(F1191, Organizations!C:C, Organizations!B:B, "NO ORG NAME"))</f>
        <v>NO PRIORITY</v>
      </c>
      <c r="C1191" s="291"/>
      <c r="D1191" s="306" t="str">
        <f t="shared" si="18"/>
        <v/>
      </c>
      <c r="E1191" s="171"/>
      <c r="F1191" s="491"/>
      <c r="G1191" s="156"/>
      <c r="H1191" s="340"/>
      <c r="I1191" s="329"/>
      <c r="J1191" s="181"/>
      <c r="K1191" s="177"/>
      <c r="L1191" s="23"/>
    </row>
    <row r="1192" spans="2:12" ht="21.2" customHeight="1">
      <c r="B1192" s="366" t="str">
        <f>IF(F1192="", "NO PRIORITY", _xlfn.XLOOKUP(F1192, Organizations!C:C, Organizations!B:B, "NO ORG NAME"))</f>
        <v>NO PRIORITY</v>
      </c>
      <c r="C1192" s="291"/>
      <c r="D1192" s="306" t="str">
        <f t="shared" si="18"/>
        <v/>
      </c>
      <c r="E1192" s="171"/>
      <c r="F1192" s="491"/>
      <c r="G1192" s="156"/>
      <c r="H1192" s="340"/>
      <c r="I1192" s="329"/>
      <c r="J1192" s="181"/>
      <c r="K1192" s="177"/>
      <c r="L1192" s="23"/>
    </row>
    <row r="1193" spans="2:12" ht="21.2" customHeight="1">
      <c r="B1193" s="366" t="str">
        <f>IF(F1193="", "NO PRIORITY", _xlfn.XLOOKUP(F1193, Organizations!C:C, Organizations!B:B, "NO ORG NAME"))</f>
        <v>NO PRIORITY</v>
      </c>
      <c r="C1193" s="291"/>
      <c r="D1193" s="306" t="str">
        <f t="shared" ref="D1193:D1256" si="19">IF(ISBLANK(C1193),"",C1193-WEEKDAY(C1193)+2)</f>
        <v/>
      </c>
      <c r="E1193" s="171"/>
      <c r="F1193" s="491"/>
      <c r="G1193" s="156"/>
      <c r="H1193" s="340"/>
      <c r="I1193" s="329"/>
      <c r="J1193" s="181"/>
      <c r="K1193" s="177"/>
      <c r="L1193" s="23"/>
    </row>
    <row r="1194" spans="2:12" ht="21.2" customHeight="1">
      <c r="B1194" s="366" t="str">
        <f>IF(F1194="", "NO PRIORITY", _xlfn.XLOOKUP(F1194, Organizations!C:C, Organizations!B:B, "NO ORG NAME"))</f>
        <v>NO PRIORITY</v>
      </c>
      <c r="C1194" s="291"/>
      <c r="D1194" s="306" t="str">
        <f t="shared" si="19"/>
        <v/>
      </c>
      <c r="E1194" s="171"/>
      <c r="F1194" s="491"/>
      <c r="G1194" s="156"/>
      <c r="H1194" s="340"/>
      <c r="I1194" s="329"/>
      <c r="J1194" s="181"/>
      <c r="K1194" s="177"/>
      <c r="L1194" s="23"/>
    </row>
    <row r="1195" spans="2:12" ht="21.2" customHeight="1">
      <c r="B1195" s="366" t="str">
        <f>IF(F1195="", "NO PRIORITY", _xlfn.XLOOKUP(F1195, Organizations!C:C, Organizations!B:B, "NO ORG NAME"))</f>
        <v>NO PRIORITY</v>
      </c>
      <c r="C1195" s="291"/>
      <c r="D1195" s="306" t="str">
        <f t="shared" si="19"/>
        <v/>
      </c>
      <c r="E1195" s="171"/>
      <c r="F1195" s="491"/>
      <c r="G1195" s="156"/>
      <c r="H1195" s="340"/>
      <c r="I1195" s="329"/>
      <c r="J1195" s="181"/>
      <c r="K1195" s="177"/>
      <c r="L1195" s="23"/>
    </row>
    <row r="1196" spans="2:12" ht="21.2" customHeight="1">
      <c r="B1196" s="366" t="str">
        <f>IF(F1196="", "NO PRIORITY", _xlfn.XLOOKUP(F1196, Organizations!C:C, Organizations!B:B, "NO ORG NAME"))</f>
        <v>NO PRIORITY</v>
      </c>
      <c r="C1196" s="291"/>
      <c r="D1196" s="306" t="str">
        <f t="shared" si="19"/>
        <v/>
      </c>
      <c r="E1196" s="171"/>
      <c r="F1196" s="491"/>
      <c r="G1196" s="156"/>
      <c r="H1196" s="340"/>
      <c r="I1196" s="329"/>
      <c r="J1196" s="181"/>
      <c r="K1196" s="177"/>
      <c r="L1196" s="23"/>
    </row>
    <row r="1197" spans="2:12" ht="21.2" customHeight="1">
      <c r="B1197" s="366" t="str">
        <f>IF(F1197="", "NO PRIORITY", _xlfn.XLOOKUP(F1197, Organizations!C:C, Organizations!B:B, "NO ORG NAME"))</f>
        <v>NO PRIORITY</v>
      </c>
      <c r="C1197" s="291"/>
      <c r="D1197" s="306" t="str">
        <f t="shared" si="19"/>
        <v/>
      </c>
      <c r="E1197" s="171"/>
      <c r="F1197" s="491"/>
      <c r="G1197" s="156"/>
      <c r="H1197" s="340"/>
      <c r="I1197" s="329"/>
      <c r="J1197" s="181"/>
      <c r="K1197" s="177"/>
      <c r="L1197" s="23"/>
    </row>
    <row r="1198" spans="2:12" ht="21.2" customHeight="1">
      <c r="B1198" s="366" t="str">
        <f>IF(F1198="", "NO PRIORITY", _xlfn.XLOOKUP(F1198, Organizations!C:C, Organizations!B:B, "NO ORG NAME"))</f>
        <v>NO PRIORITY</v>
      </c>
      <c r="C1198" s="291"/>
      <c r="D1198" s="306" t="str">
        <f t="shared" si="19"/>
        <v/>
      </c>
      <c r="E1198" s="171"/>
      <c r="F1198" s="491"/>
      <c r="G1198" s="156"/>
      <c r="H1198" s="340"/>
      <c r="I1198" s="329"/>
      <c r="J1198" s="181"/>
      <c r="K1198" s="177"/>
      <c r="L1198" s="23"/>
    </row>
    <row r="1199" spans="2:12" ht="21.2" customHeight="1">
      <c r="B1199" s="366" t="str">
        <f>IF(F1199="", "NO PRIORITY", _xlfn.XLOOKUP(F1199, Organizations!C:C, Organizations!B:B, "NO ORG NAME"))</f>
        <v>NO PRIORITY</v>
      </c>
      <c r="C1199" s="291"/>
      <c r="D1199" s="306" t="str">
        <f t="shared" si="19"/>
        <v/>
      </c>
      <c r="E1199" s="171"/>
      <c r="F1199" s="491"/>
      <c r="G1199" s="156"/>
      <c r="H1199" s="340"/>
      <c r="I1199" s="329"/>
      <c r="J1199" s="181"/>
      <c r="K1199" s="177"/>
      <c r="L1199" s="23"/>
    </row>
    <row r="1200" spans="2:12" ht="21.2" customHeight="1">
      <c r="B1200" s="366" t="str">
        <f>IF(F1200="", "NO PRIORITY", _xlfn.XLOOKUP(F1200, Organizations!C:C, Organizations!B:B, "NO ORG NAME"))</f>
        <v>NO PRIORITY</v>
      </c>
      <c r="C1200" s="291"/>
      <c r="D1200" s="306" t="str">
        <f t="shared" si="19"/>
        <v/>
      </c>
      <c r="E1200" s="171"/>
      <c r="F1200" s="491"/>
      <c r="G1200" s="156"/>
      <c r="H1200" s="340"/>
      <c r="I1200" s="329"/>
      <c r="J1200" s="181"/>
      <c r="K1200" s="177"/>
      <c r="L1200" s="23"/>
    </row>
    <row r="1201" spans="2:12" ht="21.2" customHeight="1">
      <c r="B1201" s="366" t="str">
        <f>IF(F1201="", "NO PRIORITY", _xlfn.XLOOKUP(F1201, Organizations!C:C, Organizations!B:B, "NO ORG NAME"))</f>
        <v>NO PRIORITY</v>
      </c>
      <c r="C1201" s="291"/>
      <c r="D1201" s="306" t="str">
        <f t="shared" si="19"/>
        <v/>
      </c>
      <c r="E1201" s="171"/>
      <c r="F1201" s="491"/>
      <c r="G1201" s="156"/>
      <c r="H1201" s="340"/>
      <c r="I1201" s="329"/>
      <c r="J1201" s="181"/>
      <c r="K1201" s="177"/>
      <c r="L1201" s="23"/>
    </row>
    <row r="1202" spans="2:12" ht="21.2" customHeight="1">
      <c r="B1202" s="366" t="str">
        <f>IF(F1202="", "NO PRIORITY", _xlfn.XLOOKUP(F1202, Organizations!C:C, Organizations!B:B, "NO ORG NAME"))</f>
        <v>NO PRIORITY</v>
      </c>
      <c r="C1202" s="291"/>
      <c r="D1202" s="306" t="str">
        <f t="shared" si="19"/>
        <v/>
      </c>
      <c r="E1202" s="171"/>
      <c r="F1202" s="491"/>
      <c r="G1202" s="156"/>
      <c r="H1202" s="340"/>
      <c r="I1202" s="329"/>
      <c r="J1202" s="181"/>
      <c r="K1202" s="177"/>
      <c r="L1202" s="23"/>
    </row>
    <row r="1203" spans="2:12" ht="21.2" customHeight="1">
      <c r="B1203" s="366" t="str">
        <f>IF(F1203="", "NO PRIORITY", _xlfn.XLOOKUP(F1203, Organizations!C:C, Organizations!B:B, "NO ORG NAME"))</f>
        <v>NO PRIORITY</v>
      </c>
      <c r="C1203" s="291"/>
      <c r="D1203" s="306" t="str">
        <f t="shared" si="19"/>
        <v/>
      </c>
      <c r="E1203" s="171"/>
      <c r="F1203" s="491"/>
      <c r="G1203" s="156"/>
      <c r="H1203" s="340"/>
      <c r="I1203" s="329"/>
      <c r="J1203" s="181"/>
      <c r="K1203" s="177"/>
      <c r="L1203" s="23"/>
    </row>
    <row r="1204" spans="2:12" ht="21.2" customHeight="1">
      <c r="B1204" s="366" t="str">
        <f>IF(F1204="", "NO PRIORITY", _xlfn.XLOOKUP(F1204, Organizations!C:C, Organizations!B:B, "NO ORG NAME"))</f>
        <v>NO PRIORITY</v>
      </c>
      <c r="C1204" s="291"/>
      <c r="D1204" s="306" t="str">
        <f t="shared" si="19"/>
        <v/>
      </c>
      <c r="E1204" s="171"/>
      <c r="F1204" s="491"/>
      <c r="G1204" s="156"/>
      <c r="H1204" s="340"/>
      <c r="I1204" s="329"/>
      <c r="J1204" s="181"/>
      <c r="K1204" s="177"/>
      <c r="L1204" s="23"/>
    </row>
    <row r="1205" spans="2:12" ht="21.2" customHeight="1">
      <c r="B1205" s="366" t="str">
        <f>IF(F1205="", "NO PRIORITY", _xlfn.XLOOKUP(F1205, Organizations!C:C, Organizations!B:B, "NO ORG NAME"))</f>
        <v>NO PRIORITY</v>
      </c>
      <c r="C1205" s="291"/>
      <c r="D1205" s="306" t="str">
        <f t="shared" si="19"/>
        <v/>
      </c>
      <c r="E1205" s="171"/>
      <c r="F1205" s="491"/>
      <c r="G1205" s="156"/>
      <c r="H1205" s="340"/>
      <c r="I1205" s="329"/>
      <c r="J1205" s="181"/>
      <c r="K1205" s="177"/>
      <c r="L1205" s="23"/>
    </row>
    <row r="1206" spans="2:12" ht="21.2" customHeight="1">
      <c r="B1206" s="366" t="str">
        <f>IF(F1206="", "NO PRIORITY", _xlfn.XLOOKUP(F1206, Organizations!C:C, Organizations!B:B, "NO ORG NAME"))</f>
        <v>NO PRIORITY</v>
      </c>
      <c r="C1206" s="291"/>
      <c r="D1206" s="306" t="str">
        <f t="shared" si="19"/>
        <v/>
      </c>
      <c r="E1206" s="171"/>
      <c r="F1206" s="491"/>
      <c r="G1206" s="156"/>
      <c r="H1206" s="340"/>
      <c r="I1206" s="329"/>
      <c r="J1206" s="181"/>
      <c r="K1206" s="177"/>
      <c r="L1206" s="23"/>
    </row>
    <row r="1207" spans="2:12" ht="21.2" customHeight="1">
      <c r="B1207" s="366" t="str">
        <f>IF(F1207="", "NO PRIORITY", _xlfn.XLOOKUP(F1207, Organizations!C:C, Organizations!B:B, "NO ORG NAME"))</f>
        <v>NO PRIORITY</v>
      </c>
      <c r="C1207" s="291"/>
      <c r="D1207" s="306" t="str">
        <f t="shared" si="19"/>
        <v/>
      </c>
      <c r="E1207" s="171"/>
      <c r="F1207" s="491"/>
      <c r="G1207" s="156"/>
      <c r="H1207" s="340"/>
      <c r="I1207" s="329"/>
      <c r="J1207" s="181"/>
      <c r="K1207" s="177"/>
      <c r="L1207" s="23"/>
    </row>
    <row r="1208" spans="2:12" ht="21.2" customHeight="1">
      <c r="B1208" s="366" t="str">
        <f>IF(F1208="", "NO PRIORITY", _xlfn.XLOOKUP(F1208, Organizations!C:C, Organizations!B:B, "NO ORG NAME"))</f>
        <v>NO PRIORITY</v>
      </c>
      <c r="C1208" s="291"/>
      <c r="D1208" s="306" t="str">
        <f t="shared" si="19"/>
        <v/>
      </c>
      <c r="E1208" s="171"/>
      <c r="F1208" s="491"/>
      <c r="G1208" s="156"/>
      <c r="H1208" s="340"/>
      <c r="I1208" s="329"/>
      <c r="J1208" s="181"/>
      <c r="K1208" s="177"/>
      <c r="L1208" s="23"/>
    </row>
    <row r="1209" spans="2:12" ht="21.2" customHeight="1">
      <c r="B1209" s="366" t="str">
        <f>IF(F1209="", "NO PRIORITY", _xlfn.XLOOKUP(F1209, Organizations!C:C, Organizations!B:B, "NO ORG NAME"))</f>
        <v>NO PRIORITY</v>
      </c>
      <c r="C1209" s="291"/>
      <c r="D1209" s="306" t="str">
        <f t="shared" si="19"/>
        <v/>
      </c>
      <c r="E1209" s="171"/>
      <c r="F1209" s="491"/>
      <c r="G1209" s="156"/>
      <c r="H1209" s="340"/>
      <c r="I1209" s="329"/>
      <c r="J1209" s="181"/>
      <c r="K1209" s="177"/>
      <c r="L1209" s="23"/>
    </row>
    <row r="1210" spans="2:12" ht="21.2" customHeight="1">
      <c r="B1210" s="366" t="str">
        <f>IF(F1210="", "NO PRIORITY", _xlfn.XLOOKUP(F1210, Organizations!C:C, Organizations!B:B, "NO ORG NAME"))</f>
        <v>NO PRIORITY</v>
      </c>
      <c r="C1210" s="291"/>
      <c r="D1210" s="306" t="str">
        <f t="shared" si="19"/>
        <v/>
      </c>
      <c r="E1210" s="171"/>
      <c r="F1210" s="491"/>
      <c r="G1210" s="156"/>
      <c r="H1210" s="340"/>
      <c r="I1210" s="329"/>
      <c r="J1210" s="181"/>
      <c r="K1210" s="177"/>
      <c r="L1210" s="23"/>
    </row>
    <row r="1211" spans="2:12" ht="21.2" customHeight="1">
      <c r="B1211" s="366" t="str">
        <f>IF(F1211="", "NO PRIORITY", _xlfn.XLOOKUP(F1211, Organizations!C:C, Organizations!B:B, "NO ORG NAME"))</f>
        <v>NO PRIORITY</v>
      </c>
      <c r="C1211" s="291"/>
      <c r="D1211" s="306" t="str">
        <f t="shared" si="19"/>
        <v/>
      </c>
      <c r="E1211" s="171"/>
      <c r="F1211" s="491"/>
      <c r="G1211" s="156"/>
      <c r="H1211" s="340"/>
      <c r="I1211" s="329"/>
      <c r="J1211" s="181"/>
      <c r="K1211" s="177"/>
      <c r="L1211" s="23"/>
    </row>
    <row r="1212" spans="2:12" ht="21.2" customHeight="1">
      <c r="B1212" s="366" t="str">
        <f>IF(F1212="", "NO PRIORITY", _xlfn.XLOOKUP(F1212, Organizations!C:C, Organizations!B:B, "NO ORG NAME"))</f>
        <v>NO PRIORITY</v>
      </c>
      <c r="C1212" s="291"/>
      <c r="D1212" s="306" t="str">
        <f t="shared" si="19"/>
        <v/>
      </c>
      <c r="E1212" s="171"/>
      <c r="F1212" s="491"/>
      <c r="G1212" s="156"/>
      <c r="H1212" s="340"/>
      <c r="I1212" s="329"/>
      <c r="J1212" s="181"/>
      <c r="K1212" s="177"/>
      <c r="L1212" s="23"/>
    </row>
    <row r="1213" spans="2:12" ht="21.2" customHeight="1">
      <c r="B1213" s="366" t="str">
        <f>IF(F1213="", "NO PRIORITY", _xlfn.XLOOKUP(F1213, Organizations!C:C, Organizations!B:B, "NO ORG NAME"))</f>
        <v>NO PRIORITY</v>
      </c>
      <c r="C1213" s="291"/>
      <c r="D1213" s="306" t="str">
        <f t="shared" si="19"/>
        <v/>
      </c>
      <c r="E1213" s="171"/>
      <c r="F1213" s="491"/>
      <c r="G1213" s="156"/>
      <c r="H1213" s="340"/>
      <c r="I1213" s="329"/>
      <c r="J1213" s="181"/>
      <c r="K1213" s="177"/>
      <c r="L1213" s="23"/>
    </row>
    <row r="1214" spans="2:12" ht="21.2" customHeight="1">
      <c r="B1214" s="366" t="str">
        <f>IF(F1214="", "NO PRIORITY", _xlfn.XLOOKUP(F1214, Organizations!C:C, Organizations!B:B, "NO ORG NAME"))</f>
        <v>NO PRIORITY</v>
      </c>
      <c r="C1214" s="291"/>
      <c r="D1214" s="306" t="str">
        <f t="shared" si="19"/>
        <v/>
      </c>
      <c r="E1214" s="171"/>
      <c r="F1214" s="491"/>
      <c r="G1214" s="156"/>
      <c r="H1214" s="340"/>
      <c r="I1214" s="329"/>
      <c r="J1214" s="181"/>
      <c r="K1214" s="177"/>
      <c r="L1214" s="23"/>
    </row>
    <row r="1215" spans="2:12" ht="21.2" customHeight="1">
      <c r="B1215" s="366" t="str">
        <f>IF(F1215="", "NO PRIORITY", _xlfn.XLOOKUP(F1215, Organizations!C:C, Organizations!B:B, "NO ORG NAME"))</f>
        <v>NO PRIORITY</v>
      </c>
      <c r="C1215" s="291"/>
      <c r="D1215" s="306" t="str">
        <f t="shared" si="19"/>
        <v/>
      </c>
      <c r="E1215" s="171"/>
      <c r="F1215" s="491"/>
      <c r="G1215" s="156"/>
      <c r="H1215" s="340"/>
      <c r="I1215" s="329"/>
      <c r="J1215" s="181"/>
      <c r="K1215" s="177"/>
      <c r="L1215" s="23"/>
    </row>
    <row r="1216" spans="2:12" ht="21.2" customHeight="1">
      <c r="B1216" s="366" t="str">
        <f>IF(F1216="", "NO PRIORITY", _xlfn.XLOOKUP(F1216, Organizations!C:C, Organizations!B:B, "NO ORG NAME"))</f>
        <v>NO PRIORITY</v>
      </c>
      <c r="C1216" s="291"/>
      <c r="D1216" s="306" t="str">
        <f t="shared" si="19"/>
        <v/>
      </c>
      <c r="E1216" s="171"/>
      <c r="F1216" s="491"/>
      <c r="G1216" s="156"/>
      <c r="H1216" s="340"/>
      <c r="I1216" s="329"/>
      <c r="J1216" s="181"/>
      <c r="K1216" s="177"/>
      <c r="L1216" s="23"/>
    </row>
    <row r="1217" spans="2:12" ht="21.2" customHeight="1">
      <c r="B1217" s="366" t="str">
        <f>IF(F1217="", "NO PRIORITY", _xlfn.XLOOKUP(F1217, Organizations!C:C, Organizations!B:B, "NO ORG NAME"))</f>
        <v>NO PRIORITY</v>
      </c>
      <c r="C1217" s="291"/>
      <c r="D1217" s="306" t="str">
        <f t="shared" si="19"/>
        <v/>
      </c>
      <c r="E1217" s="171"/>
      <c r="F1217" s="491"/>
      <c r="G1217" s="156"/>
      <c r="H1217" s="340"/>
      <c r="I1217" s="329"/>
      <c r="J1217" s="181"/>
      <c r="K1217" s="177"/>
      <c r="L1217" s="23"/>
    </row>
    <row r="1218" spans="2:12" ht="21.2" customHeight="1">
      <c r="B1218" s="366" t="str">
        <f>IF(F1218="", "NO PRIORITY", _xlfn.XLOOKUP(F1218, Organizations!C:C, Organizations!B:B, "NO ORG NAME"))</f>
        <v>NO PRIORITY</v>
      </c>
      <c r="C1218" s="291"/>
      <c r="D1218" s="306" t="str">
        <f t="shared" si="19"/>
        <v/>
      </c>
      <c r="E1218" s="171"/>
      <c r="F1218" s="491"/>
      <c r="G1218" s="156"/>
      <c r="H1218" s="340"/>
      <c r="I1218" s="329"/>
      <c r="J1218" s="181"/>
      <c r="K1218" s="177"/>
      <c r="L1218" s="23"/>
    </row>
    <row r="1219" spans="2:12" ht="21.2" customHeight="1">
      <c r="B1219" s="366" t="str">
        <f>IF(F1219="", "NO PRIORITY", _xlfn.XLOOKUP(F1219, Organizations!C:C, Organizations!B:B, "NO ORG NAME"))</f>
        <v>NO PRIORITY</v>
      </c>
      <c r="C1219" s="291"/>
      <c r="D1219" s="306" t="str">
        <f t="shared" si="19"/>
        <v/>
      </c>
      <c r="E1219" s="171"/>
      <c r="F1219" s="491"/>
      <c r="G1219" s="156"/>
      <c r="H1219" s="340"/>
      <c r="I1219" s="329"/>
      <c r="J1219" s="181"/>
      <c r="K1219" s="177"/>
      <c r="L1219" s="23"/>
    </row>
    <row r="1220" spans="2:12" ht="21.2" customHeight="1">
      <c r="B1220" s="366" t="str">
        <f>IF(F1220="", "NO PRIORITY", _xlfn.XLOOKUP(F1220, Organizations!C:C, Organizations!B:B, "NO ORG NAME"))</f>
        <v>NO PRIORITY</v>
      </c>
      <c r="C1220" s="291"/>
      <c r="D1220" s="306" t="str">
        <f t="shared" si="19"/>
        <v/>
      </c>
      <c r="E1220" s="171"/>
      <c r="F1220" s="491"/>
      <c r="G1220" s="156"/>
      <c r="H1220" s="340"/>
      <c r="I1220" s="329"/>
      <c r="J1220" s="181"/>
      <c r="K1220" s="177"/>
      <c r="L1220" s="23"/>
    </row>
    <row r="1221" spans="2:12" ht="21.2" customHeight="1">
      <c r="B1221" s="366" t="str">
        <f>IF(F1221="", "NO PRIORITY", _xlfn.XLOOKUP(F1221, Organizations!C:C, Organizations!B:B, "NO ORG NAME"))</f>
        <v>NO PRIORITY</v>
      </c>
      <c r="C1221" s="291"/>
      <c r="D1221" s="306" t="str">
        <f t="shared" si="19"/>
        <v/>
      </c>
      <c r="E1221" s="171"/>
      <c r="F1221" s="491"/>
      <c r="G1221" s="156"/>
      <c r="H1221" s="340"/>
      <c r="I1221" s="329"/>
      <c r="J1221" s="181"/>
      <c r="K1221" s="177"/>
      <c r="L1221" s="23"/>
    </row>
    <row r="1222" spans="2:12" ht="21.2" customHeight="1">
      <c r="B1222" s="366" t="str">
        <f>IF(F1222="", "NO PRIORITY", _xlfn.XLOOKUP(F1222, Organizations!C:C, Organizations!B:B, "NO ORG NAME"))</f>
        <v>NO PRIORITY</v>
      </c>
      <c r="C1222" s="291"/>
      <c r="D1222" s="306" t="str">
        <f t="shared" si="19"/>
        <v/>
      </c>
      <c r="E1222" s="171"/>
      <c r="F1222" s="491"/>
      <c r="G1222" s="156"/>
      <c r="H1222" s="340"/>
      <c r="I1222" s="329"/>
      <c r="J1222" s="181"/>
      <c r="K1222" s="177"/>
      <c r="L1222" s="23"/>
    </row>
    <row r="1223" spans="2:12" ht="21.2" customHeight="1">
      <c r="B1223" s="366" t="str">
        <f>IF(F1223="", "NO PRIORITY", _xlfn.XLOOKUP(F1223, Organizations!C:C, Organizations!B:B, "NO ORG NAME"))</f>
        <v>NO PRIORITY</v>
      </c>
      <c r="C1223" s="291"/>
      <c r="D1223" s="306" t="str">
        <f t="shared" si="19"/>
        <v/>
      </c>
      <c r="E1223" s="171"/>
      <c r="F1223" s="491"/>
      <c r="G1223" s="156"/>
      <c r="H1223" s="340"/>
      <c r="I1223" s="329"/>
      <c r="J1223" s="181"/>
      <c r="K1223" s="177"/>
      <c r="L1223" s="23"/>
    </row>
    <row r="1224" spans="2:12" ht="21.2" customHeight="1">
      <c r="B1224" s="366" t="str">
        <f>IF(F1224="", "NO PRIORITY", _xlfn.XLOOKUP(F1224, Organizations!C:C, Organizations!B:B, "NO ORG NAME"))</f>
        <v>NO PRIORITY</v>
      </c>
      <c r="C1224" s="291"/>
      <c r="D1224" s="306" t="str">
        <f t="shared" si="19"/>
        <v/>
      </c>
      <c r="E1224" s="171"/>
      <c r="F1224" s="491"/>
      <c r="G1224" s="156"/>
      <c r="H1224" s="340"/>
      <c r="I1224" s="329"/>
      <c r="J1224" s="181"/>
      <c r="K1224" s="177"/>
      <c r="L1224" s="23"/>
    </row>
    <row r="1225" spans="2:12" ht="21.2" customHeight="1">
      <c r="B1225" s="366" t="str">
        <f>IF(F1225="", "NO PRIORITY", _xlfn.XLOOKUP(F1225, Organizations!C:C, Organizations!B:B, "NO ORG NAME"))</f>
        <v>NO PRIORITY</v>
      </c>
      <c r="C1225" s="291"/>
      <c r="D1225" s="306" t="str">
        <f t="shared" si="19"/>
        <v/>
      </c>
      <c r="E1225" s="171"/>
      <c r="F1225" s="491"/>
      <c r="G1225" s="156"/>
      <c r="H1225" s="340"/>
      <c r="I1225" s="329"/>
      <c r="J1225" s="181"/>
      <c r="K1225" s="177"/>
      <c r="L1225" s="23"/>
    </row>
    <row r="1226" spans="2:12" ht="21.2" customHeight="1">
      <c r="B1226" s="366" t="str">
        <f>IF(F1226="", "NO PRIORITY", _xlfn.XLOOKUP(F1226, Organizations!C:C, Organizations!B:B, "NO ORG NAME"))</f>
        <v>NO PRIORITY</v>
      </c>
      <c r="C1226" s="291"/>
      <c r="D1226" s="306" t="str">
        <f t="shared" si="19"/>
        <v/>
      </c>
      <c r="E1226" s="171"/>
      <c r="F1226" s="491"/>
      <c r="G1226" s="156"/>
      <c r="H1226" s="340"/>
      <c r="I1226" s="329"/>
      <c r="J1226" s="181"/>
      <c r="K1226" s="177"/>
      <c r="L1226" s="23"/>
    </row>
    <row r="1227" spans="2:12" ht="21.2" customHeight="1">
      <c r="B1227" s="366" t="str">
        <f>IF(F1227="", "NO PRIORITY", _xlfn.XLOOKUP(F1227, Organizations!C:C, Organizations!B:B, "NO ORG NAME"))</f>
        <v>NO PRIORITY</v>
      </c>
      <c r="C1227" s="291"/>
      <c r="D1227" s="306" t="str">
        <f t="shared" si="19"/>
        <v/>
      </c>
      <c r="E1227" s="171"/>
      <c r="F1227" s="491"/>
      <c r="G1227" s="156"/>
      <c r="H1227" s="340"/>
      <c r="I1227" s="329"/>
      <c r="J1227" s="181"/>
      <c r="K1227" s="177"/>
      <c r="L1227" s="23"/>
    </row>
    <row r="1228" spans="2:12" ht="21.2" customHeight="1">
      <c r="B1228" s="366" t="str">
        <f>IF(F1228="", "NO PRIORITY", _xlfn.XLOOKUP(F1228, Organizations!C:C, Organizations!B:B, "NO ORG NAME"))</f>
        <v>NO PRIORITY</v>
      </c>
      <c r="C1228" s="291"/>
      <c r="D1228" s="306" t="str">
        <f t="shared" si="19"/>
        <v/>
      </c>
      <c r="E1228" s="171"/>
      <c r="F1228" s="491"/>
      <c r="G1228" s="156"/>
      <c r="H1228" s="340"/>
      <c r="I1228" s="329"/>
      <c r="J1228" s="181"/>
      <c r="K1228" s="177"/>
      <c r="L1228" s="23"/>
    </row>
    <row r="1229" spans="2:12" ht="21.2" customHeight="1">
      <c r="B1229" s="366" t="str">
        <f>IF(F1229="", "NO PRIORITY", _xlfn.XLOOKUP(F1229, Organizations!C:C, Organizations!B:B, "NO ORG NAME"))</f>
        <v>NO PRIORITY</v>
      </c>
      <c r="C1229" s="291"/>
      <c r="D1229" s="306" t="str">
        <f t="shared" si="19"/>
        <v/>
      </c>
      <c r="E1229" s="171"/>
      <c r="F1229" s="491"/>
      <c r="G1229" s="156"/>
      <c r="H1229" s="340"/>
      <c r="I1229" s="329"/>
      <c r="J1229" s="181"/>
      <c r="K1229" s="177"/>
      <c r="L1229" s="23"/>
    </row>
    <row r="1230" spans="2:12" ht="21.2" customHeight="1">
      <c r="B1230" s="366" t="str">
        <f>IF(F1230="", "NO PRIORITY", _xlfn.XLOOKUP(F1230, Organizations!C:C, Organizations!B:B, "NO ORG NAME"))</f>
        <v>NO PRIORITY</v>
      </c>
      <c r="C1230" s="291"/>
      <c r="D1230" s="306" t="str">
        <f t="shared" si="19"/>
        <v/>
      </c>
      <c r="E1230" s="171"/>
      <c r="F1230" s="491"/>
      <c r="G1230" s="156"/>
      <c r="H1230" s="340"/>
      <c r="I1230" s="329"/>
      <c r="J1230" s="181"/>
      <c r="K1230" s="177"/>
      <c r="L1230" s="23"/>
    </row>
    <row r="1231" spans="2:12" ht="21.2" customHeight="1">
      <c r="B1231" s="366" t="str">
        <f>IF(F1231="", "NO PRIORITY", _xlfn.XLOOKUP(F1231, Organizations!C:C, Organizations!B:B, "NO ORG NAME"))</f>
        <v>NO PRIORITY</v>
      </c>
      <c r="C1231" s="291"/>
      <c r="D1231" s="306" t="str">
        <f t="shared" si="19"/>
        <v/>
      </c>
      <c r="E1231" s="171"/>
      <c r="F1231" s="491"/>
      <c r="G1231" s="156"/>
      <c r="H1231" s="340"/>
      <c r="I1231" s="329"/>
      <c r="J1231" s="181"/>
      <c r="K1231" s="177"/>
      <c r="L1231" s="23"/>
    </row>
    <row r="1232" spans="2:12" ht="21.2" customHeight="1">
      <c r="B1232" s="366" t="str">
        <f>IF(F1232="", "NO PRIORITY", _xlfn.XLOOKUP(F1232, Organizations!C:C, Organizations!B:B, "NO ORG NAME"))</f>
        <v>NO PRIORITY</v>
      </c>
      <c r="C1232" s="291"/>
      <c r="D1232" s="306" t="str">
        <f t="shared" si="19"/>
        <v/>
      </c>
      <c r="E1232" s="171"/>
      <c r="F1232" s="491"/>
      <c r="G1232" s="156"/>
      <c r="H1232" s="340"/>
      <c r="I1232" s="329"/>
      <c r="J1232" s="181"/>
      <c r="K1232" s="177"/>
      <c r="L1232" s="23"/>
    </row>
    <row r="1233" spans="2:12" ht="21.2" customHeight="1">
      <c r="B1233" s="366" t="str">
        <f>IF(F1233="", "NO PRIORITY", _xlfn.XLOOKUP(F1233, Organizations!C:C, Organizations!B:B, "NO ORG NAME"))</f>
        <v>NO PRIORITY</v>
      </c>
      <c r="C1233" s="291"/>
      <c r="D1233" s="306" t="str">
        <f t="shared" si="19"/>
        <v/>
      </c>
      <c r="E1233" s="171"/>
      <c r="F1233" s="491"/>
      <c r="G1233" s="156"/>
      <c r="H1233" s="340"/>
      <c r="I1233" s="329"/>
      <c r="J1233" s="181"/>
      <c r="K1233" s="177"/>
      <c r="L1233" s="23"/>
    </row>
    <row r="1234" spans="2:12" ht="21.2" customHeight="1">
      <c r="B1234" s="366" t="str">
        <f>IF(F1234="", "NO PRIORITY", _xlfn.XLOOKUP(F1234, Organizations!C:C, Organizations!B:B, "NO ORG NAME"))</f>
        <v>NO PRIORITY</v>
      </c>
      <c r="C1234" s="291"/>
      <c r="D1234" s="306" t="str">
        <f t="shared" si="19"/>
        <v/>
      </c>
      <c r="E1234" s="171"/>
      <c r="F1234" s="491"/>
      <c r="G1234" s="156"/>
      <c r="H1234" s="340"/>
      <c r="I1234" s="329"/>
      <c r="J1234" s="181"/>
      <c r="K1234" s="177"/>
      <c r="L1234" s="23"/>
    </row>
    <row r="1235" spans="2:12" ht="21.2" customHeight="1">
      <c r="B1235" s="366" t="str">
        <f>IF(F1235="", "NO PRIORITY", _xlfn.XLOOKUP(F1235, Organizations!C:C, Organizations!B:B, "NO ORG NAME"))</f>
        <v>NO PRIORITY</v>
      </c>
      <c r="C1235" s="291"/>
      <c r="D1235" s="306" t="str">
        <f t="shared" si="19"/>
        <v/>
      </c>
      <c r="E1235" s="171"/>
      <c r="F1235" s="491"/>
      <c r="G1235" s="156"/>
      <c r="H1235" s="340"/>
      <c r="I1235" s="329"/>
      <c r="J1235" s="181"/>
      <c r="K1235" s="177"/>
      <c r="L1235" s="23"/>
    </row>
    <row r="1236" spans="2:12" ht="21.2" customHeight="1">
      <c r="B1236" s="366" t="str">
        <f>IF(F1236="", "NO PRIORITY", _xlfn.XLOOKUP(F1236, Organizations!C:C, Organizations!B:B, "NO ORG NAME"))</f>
        <v>NO PRIORITY</v>
      </c>
      <c r="C1236" s="291"/>
      <c r="D1236" s="306" t="str">
        <f t="shared" si="19"/>
        <v/>
      </c>
      <c r="E1236" s="171"/>
      <c r="F1236" s="491"/>
      <c r="G1236" s="156"/>
      <c r="H1236" s="340"/>
      <c r="I1236" s="329"/>
      <c r="J1236" s="181"/>
      <c r="K1236" s="177"/>
      <c r="L1236" s="23"/>
    </row>
    <row r="1237" spans="2:12" ht="21.2" customHeight="1">
      <c r="B1237" s="366" t="str">
        <f>IF(F1237="", "NO PRIORITY", _xlfn.XLOOKUP(F1237, Organizations!C:C, Organizations!B:B, "NO ORG NAME"))</f>
        <v>NO PRIORITY</v>
      </c>
      <c r="C1237" s="291"/>
      <c r="D1237" s="306" t="str">
        <f t="shared" si="19"/>
        <v/>
      </c>
      <c r="E1237" s="171"/>
      <c r="F1237" s="491"/>
      <c r="G1237" s="156"/>
      <c r="H1237" s="340"/>
      <c r="I1237" s="329"/>
      <c r="J1237" s="181"/>
      <c r="K1237" s="177"/>
      <c r="L1237" s="23"/>
    </row>
    <row r="1238" spans="2:12" ht="21.2" customHeight="1">
      <c r="B1238" s="366" t="str">
        <f>IF(F1238="", "NO PRIORITY", _xlfn.XLOOKUP(F1238, Organizations!C:C, Organizations!B:B, "NO ORG NAME"))</f>
        <v>NO PRIORITY</v>
      </c>
      <c r="C1238" s="291"/>
      <c r="D1238" s="306" t="str">
        <f t="shared" si="19"/>
        <v/>
      </c>
      <c r="E1238" s="171"/>
      <c r="F1238" s="491"/>
      <c r="G1238" s="156"/>
      <c r="H1238" s="340"/>
      <c r="I1238" s="329"/>
      <c r="J1238" s="181"/>
      <c r="K1238" s="177"/>
      <c r="L1238" s="23"/>
    </row>
    <row r="1239" spans="2:12" ht="21.2" customHeight="1">
      <c r="B1239" s="366" t="str">
        <f>IF(F1239="", "NO PRIORITY", _xlfn.XLOOKUP(F1239, Organizations!C:C, Organizations!B:B, "NO ORG NAME"))</f>
        <v>NO PRIORITY</v>
      </c>
      <c r="C1239" s="291"/>
      <c r="D1239" s="306" t="str">
        <f t="shared" si="19"/>
        <v/>
      </c>
      <c r="E1239" s="171"/>
      <c r="F1239" s="491"/>
      <c r="G1239" s="156"/>
      <c r="H1239" s="340"/>
      <c r="I1239" s="329"/>
      <c r="J1239" s="181"/>
      <c r="K1239" s="177"/>
      <c r="L1239" s="23"/>
    </row>
    <row r="1240" spans="2:12" ht="21.2" customHeight="1">
      <c r="B1240" s="366" t="str">
        <f>IF(F1240="", "NO PRIORITY", _xlfn.XLOOKUP(F1240, Organizations!C:C, Organizations!B:B, "NO ORG NAME"))</f>
        <v>NO PRIORITY</v>
      </c>
      <c r="C1240" s="291"/>
      <c r="D1240" s="306" t="str">
        <f t="shared" si="19"/>
        <v/>
      </c>
      <c r="E1240" s="171"/>
      <c r="F1240" s="491"/>
      <c r="G1240" s="156"/>
      <c r="H1240" s="340"/>
      <c r="I1240" s="329"/>
      <c r="J1240" s="181"/>
      <c r="K1240" s="177"/>
      <c r="L1240" s="23"/>
    </row>
    <row r="1241" spans="2:12" ht="21.2" customHeight="1">
      <c r="B1241" s="366" t="str">
        <f>IF(F1241="", "NO PRIORITY", _xlfn.XLOOKUP(F1241, Organizations!C:C, Organizations!B:B, "NO ORG NAME"))</f>
        <v>NO PRIORITY</v>
      </c>
      <c r="C1241" s="291"/>
      <c r="D1241" s="306" t="str">
        <f t="shared" si="19"/>
        <v/>
      </c>
      <c r="E1241" s="171"/>
      <c r="F1241" s="491"/>
      <c r="G1241" s="156"/>
      <c r="H1241" s="340"/>
      <c r="I1241" s="329"/>
      <c r="J1241" s="181"/>
      <c r="K1241" s="177"/>
      <c r="L1241" s="23"/>
    </row>
    <row r="1242" spans="2:12" ht="21.2" customHeight="1">
      <c r="B1242" s="366" t="str">
        <f>IF(F1242="", "NO PRIORITY", _xlfn.XLOOKUP(F1242, Organizations!C:C, Organizations!B:B, "NO ORG NAME"))</f>
        <v>NO PRIORITY</v>
      </c>
      <c r="C1242" s="291"/>
      <c r="D1242" s="306" t="str">
        <f t="shared" si="19"/>
        <v/>
      </c>
      <c r="E1242" s="171"/>
      <c r="F1242" s="491"/>
      <c r="G1242" s="156"/>
      <c r="H1242" s="340"/>
      <c r="I1242" s="329"/>
      <c r="J1242" s="181"/>
      <c r="K1242" s="177"/>
      <c r="L1242" s="23"/>
    </row>
    <row r="1243" spans="2:12" ht="21.2" customHeight="1">
      <c r="B1243" s="366" t="str">
        <f>IF(F1243="", "NO PRIORITY", _xlfn.XLOOKUP(F1243, Organizations!C:C, Organizations!B:B, "NO ORG NAME"))</f>
        <v>NO PRIORITY</v>
      </c>
      <c r="C1243" s="291"/>
      <c r="D1243" s="306" t="str">
        <f t="shared" si="19"/>
        <v/>
      </c>
      <c r="E1243" s="171"/>
      <c r="F1243" s="491"/>
      <c r="G1243" s="156"/>
      <c r="H1243" s="340"/>
      <c r="I1243" s="329"/>
      <c r="J1243" s="181"/>
      <c r="K1243" s="177"/>
      <c r="L1243" s="23"/>
    </row>
    <row r="1244" spans="2:12" ht="21.2" customHeight="1">
      <c r="B1244" s="366" t="str">
        <f>IF(F1244="", "NO PRIORITY", _xlfn.XLOOKUP(F1244, Organizations!C:C, Organizations!B:B, "NO ORG NAME"))</f>
        <v>NO PRIORITY</v>
      </c>
      <c r="C1244" s="291"/>
      <c r="D1244" s="306" t="str">
        <f t="shared" si="19"/>
        <v/>
      </c>
      <c r="E1244" s="171"/>
      <c r="F1244" s="491"/>
      <c r="G1244" s="156"/>
      <c r="H1244" s="340"/>
      <c r="I1244" s="329"/>
      <c r="J1244" s="181"/>
      <c r="K1244" s="177"/>
      <c r="L1244" s="23"/>
    </row>
    <row r="1245" spans="2:12" ht="21.2" customHeight="1">
      <c r="B1245" s="366" t="str">
        <f>IF(F1245="", "NO PRIORITY", _xlfn.XLOOKUP(F1245, Organizations!C:C, Organizations!B:B, "NO ORG NAME"))</f>
        <v>NO PRIORITY</v>
      </c>
      <c r="C1245" s="291"/>
      <c r="D1245" s="306" t="str">
        <f t="shared" si="19"/>
        <v/>
      </c>
      <c r="E1245" s="171"/>
      <c r="F1245" s="491"/>
      <c r="G1245" s="156"/>
      <c r="H1245" s="340"/>
      <c r="I1245" s="329"/>
      <c r="J1245" s="181"/>
      <c r="K1245" s="177"/>
      <c r="L1245" s="23"/>
    </row>
    <row r="1246" spans="2:12" ht="21.2" customHeight="1">
      <c r="B1246" s="366" t="str">
        <f>IF(F1246="", "NO PRIORITY", _xlfn.XLOOKUP(F1246, Organizations!C:C, Organizations!B:B, "NO ORG NAME"))</f>
        <v>NO PRIORITY</v>
      </c>
      <c r="C1246" s="291"/>
      <c r="D1246" s="306" t="str">
        <f t="shared" si="19"/>
        <v/>
      </c>
      <c r="E1246" s="171"/>
      <c r="F1246" s="491"/>
      <c r="G1246" s="156"/>
      <c r="H1246" s="340"/>
      <c r="I1246" s="329"/>
      <c r="J1246" s="181"/>
      <c r="K1246" s="177"/>
      <c r="L1246" s="23"/>
    </row>
    <row r="1247" spans="2:12" ht="21.2" customHeight="1">
      <c r="B1247" s="366" t="str">
        <f>IF(F1247="", "NO PRIORITY", _xlfn.XLOOKUP(F1247, Organizations!C:C, Organizations!B:B, "NO ORG NAME"))</f>
        <v>NO PRIORITY</v>
      </c>
      <c r="C1247" s="291"/>
      <c r="D1247" s="306" t="str">
        <f t="shared" si="19"/>
        <v/>
      </c>
      <c r="E1247" s="171"/>
      <c r="F1247" s="491"/>
      <c r="G1247" s="156"/>
      <c r="H1247" s="340"/>
      <c r="I1247" s="329"/>
      <c r="J1247" s="181"/>
      <c r="K1247" s="177"/>
      <c r="L1247" s="23"/>
    </row>
    <row r="1248" spans="2:12" ht="21.2" customHeight="1">
      <c r="B1248" s="366" t="str">
        <f>IF(F1248="", "NO PRIORITY", _xlfn.XLOOKUP(F1248, Organizations!C:C, Organizations!B:B, "NO ORG NAME"))</f>
        <v>NO PRIORITY</v>
      </c>
      <c r="C1248" s="291"/>
      <c r="D1248" s="306" t="str">
        <f t="shared" si="19"/>
        <v/>
      </c>
      <c r="E1248" s="171"/>
      <c r="F1248" s="491"/>
      <c r="G1248" s="156"/>
      <c r="H1248" s="340"/>
      <c r="I1248" s="329"/>
      <c r="J1248" s="181"/>
      <c r="K1248" s="177"/>
      <c r="L1248" s="23"/>
    </row>
    <row r="1249" spans="2:12" ht="21.2" customHeight="1">
      <c r="B1249" s="366" t="str">
        <f>IF(F1249="", "NO PRIORITY", _xlfn.XLOOKUP(F1249, Organizations!C:C, Organizations!B:B, "NO ORG NAME"))</f>
        <v>NO PRIORITY</v>
      </c>
      <c r="C1249" s="291"/>
      <c r="D1249" s="306" t="str">
        <f t="shared" si="19"/>
        <v/>
      </c>
      <c r="E1249" s="171"/>
      <c r="F1249" s="491"/>
      <c r="G1249" s="156"/>
      <c r="H1249" s="340"/>
      <c r="I1249" s="329"/>
      <c r="J1249" s="181"/>
      <c r="K1249" s="177"/>
      <c r="L1249" s="23"/>
    </row>
    <row r="1250" spans="2:12" ht="21.2" customHeight="1">
      <c r="B1250" s="366" t="str">
        <f>IF(F1250="", "NO PRIORITY", _xlfn.XLOOKUP(F1250, Organizations!C:C, Organizations!B:B, "NO ORG NAME"))</f>
        <v>NO PRIORITY</v>
      </c>
      <c r="C1250" s="291"/>
      <c r="D1250" s="306" t="str">
        <f t="shared" si="19"/>
        <v/>
      </c>
      <c r="E1250" s="171"/>
      <c r="F1250" s="491"/>
      <c r="G1250" s="156"/>
      <c r="H1250" s="340"/>
      <c r="I1250" s="329"/>
      <c r="J1250" s="181"/>
      <c r="K1250" s="177"/>
      <c r="L1250" s="23"/>
    </row>
    <row r="1251" spans="2:12" ht="21.2" customHeight="1">
      <c r="B1251" s="366" t="str">
        <f>IF(F1251="", "NO PRIORITY", _xlfn.XLOOKUP(F1251, Organizations!C:C, Organizations!B:B, "NO ORG NAME"))</f>
        <v>NO PRIORITY</v>
      </c>
      <c r="C1251" s="291"/>
      <c r="D1251" s="306" t="str">
        <f t="shared" si="19"/>
        <v/>
      </c>
      <c r="E1251" s="171"/>
      <c r="F1251" s="491"/>
      <c r="G1251" s="156"/>
      <c r="H1251" s="340"/>
      <c r="I1251" s="329"/>
      <c r="J1251" s="181"/>
      <c r="K1251" s="177"/>
      <c r="L1251" s="23"/>
    </row>
    <row r="1252" spans="2:12" ht="21.2" customHeight="1">
      <c r="B1252" s="366" t="str">
        <f>IF(F1252="", "NO PRIORITY", _xlfn.XLOOKUP(F1252, Organizations!C:C, Organizations!B:B, "NO ORG NAME"))</f>
        <v>NO PRIORITY</v>
      </c>
      <c r="C1252" s="291"/>
      <c r="D1252" s="306" t="str">
        <f t="shared" si="19"/>
        <v/>
      </c>
      <c r="E1252" s="171"/>
      <c r="F1252" s="491"/>
      <c r="G1252" s="156"/>
      <c r="H1252" s="340"/>
      <c r="I1252" s="329"/>
      <c r="J1252" s="181"/>
      <c r="K1252" s="177"/>
      <c r="L1252" s="23"/>
    </row>
    <row r="1253" spans="2:12" ht="21.2" customHeight="1">
      <c r="B1253" s="366" t="str">
        <f>IF(F1253="", "NO PRIORITY", _xlfn.XLOOKUP(F1253, Organizations!C:C, Organizations!B:B, "NO ORG NAME"))</f>
        <v>NO PRIORITY</v>
      </c>
      <c r="C1253" s="291"/>
      <c r="D1253" s="306" t="str">
        <f t="shared" si="19"/>
        <v/>
      </c>
      <c r="E1253" s="171"/>
      <c r="F1253" s="491"/>
      <c r="G1253" s="156"/>
      <c r="H1253" s="340"/>
      <c r="I1253" s="329"/>
      <c r="J1253" s="181"/>
      <c r="K1253" s="177"/>
      <c r="L1253" s="23"/>
    </row>
    <row r="1254" spans="2:12" ht="21.2" customHeight="1">
      <c r="B1254" s="366" t="str">
        <f>IF(F1254="", "NO PRIORITY", _xlfn.XLOOKUP(F1254, Organizations!C:C, Organizations!B:B, "NO ORG NAME"))</f>
        <v>NO PRIORITY</v>
      </c>
      <c r="C1254" s="291"/>
      <c r="D1254" s="306" t="str">
        <f t="shared" si="19"/>
        <v/>
      </c>
      <c r="E1254" s="171"/>
      <c r="F1254" s="491"/>
      <c r="G1254" s="156"/>
      <c r="H1254" s="340"/>
      <c r="I1254" s="329"/>
      <c r="J1254" s="181"/>
      <c r="K1254" s="177"/>
      <c r="L1254" s="23"/>
    </row>
    <row r="1255" spans="2:12" ht="21.2" customHeight="1">
      <c r="B1255" s="366" t="str">
        <f>IF(F1255="", "NO PRIORITY", _xlfn.XLOOKUP(F1255, Organizations!C:C, Organizations!B:B, "NO ORG NAME"))</f>
        <v>NO PRIORITY</v>
      </c>
      <c r="C1255" s="291"/>
      <c r="D1255" s="306" t="str">
        <f t="shared" si="19"/>
        <v/>
      </c>
      <c r="E1255" s="171"/>
      <c r="F1255" s="491"/>
      <c r="G1255" s="156"/>
      <c r="H1255" s="340"/>
      <c r="I1255" s="329"/>
      <c r="J1255" s="181"/>
      <c r="K1255" s="177"/>
      <c r="L1255" s="23"/>
    </row>
    <row r="1256" spans="2:12" ht="21.2" customHeight="1">
      <c r="B1256" s="366" t="str">
        <f>IF(F1256="", "NO PRIORITY", _xlfn.XLOOKUP(F1256, Organizations!C:C, Organizations!B:B, "NO ORG NAME"))</f>
        <v>NO PRIORITY</v>
      </c>
      <c r="C1256" s="291"/>
      <c r="D1256" s="306" t="str">
        <f t="shared" si="19"/>
        <v/>
      </c>
      <c r="E1256" s="171"/>
      <c r="F1256" s="491"/>
      <c r="G1256" s="156"/>
      <c r="H1256" s="340"/>
      <c r="I1256" s="329"/>
      <c r="J1256" s="181"/>
      <c r="K1256" s="177"/>
      <c r="L1256" s="23"/>
    </row>
    <row r="1257" spans="2:12" ht="21.2" customHeight="1">
      <c r="B1257" s="366" t="str">
        <f>IF(F1257="", "NO PRIORITY", _xlfn.XLOOKUP(F1257, Organizations!C:C, Organizations!B:B, "NO ORG NAME"))</f>
        <v>NO PRIORITY</v>
      </c>
      <c r="C1257" s="291"/>
      <c r="D1257" s="306" t="str">
        <f t="shared" ref="D1257:D1320" si="20">IF(ISBLANK(C1257),"",C1257-WEEKDAY(C1257)+2)</f>
        <v/>
      </c>
      <c r="E1257" s="171"/>
      <c r="F1257" s="491"/>
      <c r="G1257" s="156"/>
      <c r="H1257" s="340"/>
      <c r="I1257" s="329"/>
      <c r="J1257" s="181"/>
      <c r="K1257" s="177"/>
      <c r="L1257" s="23"/>
    </row>
    <row r="1258" spans="2:12" ht="21.2" customHeight="1">
      <c r="B1258" s="366" t="str">
        <f>IF(F1258="", "NO PRIORITY", _xlfn.XLOOKUP(F1258, Organizations!C:C, Organizations!B:B, "NO ORG NAME"))</f>
        <v>NO PRIORITY</v>
      </c>
      <c r="C1258" s="291"/>
      <c r="D1258" s="306" t="str">
        <f t="shared" si="20"/>
        <v/>
      </c>
      <c r="E1258" s="171"/>
      <c r="F1258" s="491"/>
      <c r="G1258" s="156"/>
      <c r="H1258" s="340"/>
      <c r="I1258" s="329"/>
      <c r="J1258" s="181"/>
      <c r="K1258" s="177"/>
      <c r="L1258" s="23"/>
    </row>
    <row r="1259" spans="2:12" ht="21.2" customHeight="1">
      <c r="B1259" s="366" t="str">
        <f>IF(F1259="", "NO PRIORITY", _xlfn.XLOOKUP(F1259, Organizations!C:C, Organizations!B:B, "NO ORG NAME"))</f>
        <v>NO PRIORITY</v>
      </c>
      <c r="C1259" s="291"/>
      <c r="D1259" s="306" t="str">
        <f t="shared" si="20"/>
        <v/>
      </c>
      <c r="E1259" s="171"/>
      <c r="F1259" s="491"/>
      <c r="G1259" s="156"/>
      <c r="H1259" s="340"/>
      <c r="I1259" s="329"/>
      <c r="J1259" s="181"/>
      <c r="K1259" s="177"/>
      <c r="L1259" s="23"/>
    </row>
    <row r="1260" spans="2:12" ht="21.2" customHeight="1">
      <c r="B1260" s="366" t="str">
        <f>IF(F1260="", "NO PRIORITY", _xlfn.XLOOKUP(F1260, Organizations!C:C, Organizations!B:B, "NO ORG NAME"))</f>
        <v>NO PRIORITY</v>
      </c>
      <c r="C1260" s="291"/>
      <c r="D1260" s="306" t="str">
        <f t="shared" si="20"/>
        <v/>
      </c>
      <c r="E1260" s="171"/>
      <c r="F1260" s="491"/>
      <c r="G1260" s="156"/>
      <c r="H1260" s="340"/>
      <c r="I1260" s="329"/>
      <c r="J1260" s="181"/>
      <c r="K1260" s="177"/>
      <c r="L1260" s="23"/>
    </row>
    <row r="1261" spans="2:12" ht="21.2" customHeight="1">
      <c r="B1261" s="366" t="str">
        <f>IF(F1261="", "NO PRIORITY", _xlfn.XLOOKUP(F1261, Organizations!C:C, Organizations!B:B, "NO ORG NAME"))</f>
        <v>NO PRIORITY</v>
      </c>
      <c r="C1261" s="291"/>
      <c r="D1261" s="306" t="str">
        <f t="shared" si="20"/>
        <v/>
      </c>
      <c r="E1261" s="171"/>
      <c r="F1261" s="491"/>
      <c r="G1261" s="156"/>
      <c r="H1261" s="340"/>
      <c r="I1261" s="329"/>
      <c r="J1261" s="181"/>
      <c r="K1261" s="177"/>
      <c r="L1261" s="23"/>
    </row>
    <row r="1262" spans="2:12" ht="21.2" customHeight="1">
      <c r="B1262" s="366" t="str">
        <f>IF(F1262="", "NO PRIORITY", _xlfn.XLOOKUP(F1262, Organizations!C:C, Organizations!B:B, "NO ORG NAME"))</f>
        <v>NO PRIORITY</v>
      </c>
      <c r="C1262" s="291"/>
      <c r="D1262" s="306" t="str">
        <f t="shared" si="20"/>
        <v/>
      </c>
      <c r="E1262" s="171"/>
      <c r="F1262" s="491"/>
      <c r="G1262" s="156"/>
      <c r="H1262" s="340"/>
      <c r="I1262" s="329"/>
      <c r="J1262" s="181"/>
      <c r="K1262" s="177"/>
      <c r="L1262" s="23"/>
    </row>
    <row r="1263" spans="2:12" ht="21.2" customHeight="1">
      <c r="B1263" s="366" t="str">
        <f>IF(F1263="", "NO PRIORITY", _xlfn.XLOOKUP(F1263, Organizations!C:C, Organizations!B:B, "NO ORG NAME"))</f>
        <v>NO PRIORITY</v>
      </c>
      <c r="C1263" s="291"/>
      <c r="D1263" s="306" t="str">
        <f t="shared" si="20"/>
        <v/>
      </c>
      <c r="E1263" s="171"/>
      <c r="F1263" s="491"/>
      <c r="G1263" s="156"/>
      <c r="H1263" s="340"/>
      <c r="I1263" s="329"/>
      <c r="J1263" s="181"/>
      <c r="K1263" s="177"/>
      <c r="L1263" s="23"/>
    </row>
    <row r="1264" spans="2:12" ht="21.2" customHeight="1">
      <c r="B1264" s="366" t="str">
        <f>IF(F1264="", "NO PRIORITY", _xlfn.XLOOKUP(F1264, Organizations!C:C, Organizations!B:B, "NO ORG NAME"))</f>
        <v>NO PRIORITY</v>
      </c>
      <c r="C1264" s="291"/>
      <c r="D1264" s="306" t="str">
        <f t="shared" si="20"/>
        <v/>
      </c>
      <c r="E1264" s="171"/>
      <c r="F1264" s="491"/>
      <c r="G1264" s="156"/>
      <c r="H1264" s="340"/>
      <c r="I1264" s="329"/>
      <c r="J1264" s="181"/>
      <c r="K1264" s="177"/>
      <c r="L1264" s="23"/>
    </row>
    <row r="1265" spans="2:12" ht="21.2" customHeight="1">
      <c r="B1265" s="366" t="str">
        <f>IF(F1265="", "NO PRIORITY", _xlfn.XLOOKUP(F1265, Organizations!C:C, Organizations!B:B, "NO ORG NAME"))</f>
        <v>NO PRIORITY</v>
      </c>
      <c r="C1265" s="291"/>
      <c r="D1265" s="306" t="str">
        <f t="shared" si="20"/>
        <v/>
      </c>
      <c r="E1265" s="171"/>
      <c r="F1265" s="491"/>
      <c r="G1265" s="156"/>
      <c r="H1265" s="340"/>
      <c r="I1265" s="329"/>
      <c r="J1265" s="181"/>
      <c r="K1265" s="177"/>
      <c r="L1265" s="23"/>
    </row>
    <row r="1266" spans="2:12" ht="21.2" customHeight="1">
      <c r="B1266" s="366" t="str">
        <f>IF(F1266="", "NO PRIORITY", _xlfn.XLOOKUP(F1266, Organizations!C:C, Organizations!B:B, "NO ORG NAME"))</f>
        <v>NO PRIORITY</v>
      </c>
      <c r="C1266" s="291"/>
      <c r="D1266" s="306" t="str">
        <f t="shared" si="20"/>
        <v/>
      </c>
      <c r="E1266" s="171"/>
      <c r="F1266" s="491"/>
      <c r="G1266" s="156"/>
      <c r="H1266" s="340"/>
      <c r="I1266" s="329"/>
      <c r="J1266" s="181"/>
      <c r="K1266" s="177"/>
      <c r="L1266" s="23"/>
    </row>
    <row r="1267" spans="2:12" ht="21.2" customHeight="1">
      <c r="B1267" s="366" t="str">
        <f>IF(F1267="", "NO PRIORITY", _xlfn.XLOOKUP(F1267, Organizations!C:C, Organizations!B:B, "NO ORG NAME"))</f>
        <v>NO PRIORITY</v>
      </c>
      <c r="C1267" s="291"/>
      <c r="D1267" s="306" t="str">
        <f t="shared" si="20"/>
        <v/>
      </c>
      <c r="E1267" s="171"/>
      <c r="F1267" s="491"/>
      <c r="G1267" s="156"/>
      <c r="H1267" s="340"/>
      <c r="I1267" s="329"/>
      <c r="J1267" s="181"/>
      <c r="K1267" s="177"/>
      <c r="L1267" s="23"/>
    </row>
    <row r="1268" spans="2:12" ht="21.2" customHeight="1">
      <c r="B1268" s="366" t="str">
        <f>IF(F1268="", "NO PRIORITY", _xlfn.XLOOKUP(F1268, Organizations!C:C, Organizations!B:B, "NO ORG NAME"))</f>
        <v>NO PRIORITY</v>
      </c>
      <c r="C1268" s="291"/>
      <c r="D1268" s="306" t="str">
        <f t="shared" si="20"/>
        <v/>
      </c>
      <c r="E1268" s="171"/>
      <c r="F1268" s="491"/>
      <c r="G1268" s="156"/>
      <c r="H1268" s="340"/>
      <c r="I1268" s="329"/>
      <c r="J1268" s="181"/>
      <c r="K1268" s="177"/>
      <c r="L1268" s="23"/>
    </row>
    <row r="1269" spans="2:12" ht="21.2" customHeight="1">
      <c r="B1269" s="366" t="str">
        <f>IF(F1269="", "NO PRIORITY", _xlfn.XLOOKUP(F1269, Organizations!C:C, Organizations!B:B, "NO ORG NAME"))</f>
        <v>NO PRIORITY</v>
      </c>
      <c r="C1269" s="291"/>
      <c r="D1269" s="306" t="str">
        <f t="shared" si="20"/>
        <v/>
      </c>
      <c r="E1269" s="171"/>
      <c r="F1269" s="491"/>
      <c r="G1269" s="156"/>
      <c r="H1269" s="340"/>
      <c r="I1269" s="329"/>
      <c r="J1269" s="181"/>
      <c r="K1269" s="177"/>
      <c r="L1269" s="23"/>
    </row>
    <row r="1270" spans="2:12" ht="21.2" customHeight="1">
      <c r="B1270" s="366" t="str">
        <f>IF(F1270="", "NO PRIORITY", _xlfn.XLOOKUP(F1270, Organizations!C:C, Organizations!B:B, "NO ORG NAME"))</f>
        <v>NO PRIORITY</v>
      </c>
      <c r="C1270" s="291"/>
      <c r="D1270" s="306" t="str">
        <f t="shared" si="20"/>
        <v/>
      </c>
      <c r="E1270" s="171"/>
      <c r="F1270" s="491"/>
      <c r="G1270" s="156"/>
      <c r="H1270" s="340"/>
      <c r="I1270" s="329"/>
      <c r="J1270" s="181"/>
      <c r="K1270" s="177"/>
      <c r="L1270" s="23"/>
    </row>
    <row r="1271" spans="2:12" ht="21.2" customHeight="1">
      <c r="B1271" s="366" t="str">
        <f>IF(F1271="", "NO PRIORITY", _xlfn.XLOOKUP(F1271, Organizations!C:C, Organizations!B:B, "NO ORG NAME"))</f>
        <v>NO PRIORITY</v>
      </c>
      <c r="C1271" s="291"/>
      <c r="D1271" s="306" t="str">
        <f t="shared" si="20"/>
        <v/>
      </c>
      <c r="E1271" s="171"/>
      <c r="F1271" s="491"/>
      <c r="G1271" s="156"/>
      <c r="H1271" s="340"/>
      <c r="I1271" s="329"/>
      <c r="J1271" s="181"/>
      <c r="K1271" s="177"/>
      <c r="L1271" s="23"/>
    </row>
    <row r="1272" spans="2:12" ht="21.2" customHeight="1">
      <c r="B1272" s="366" t="str">
        <f>IF(F1272="", "NO PRIORITY", _xlfn.XLOOKUP(F1272, Organizations!C:C, Organizations!B:B, "NO ORG NAME"))</f>
        <v>NO PRIORITY</v>
      </c>
      <c r="C1272" s="291"/>
      <c r="D1272" s="306" t="str">
        <f t="shared" si="20"/>
        <v/>
      </c>
      <c r="E1272" s="171"/>
      <c r="F1272" s="491"/>
      <c r="G1272" s="156"/>
      <c r="H1272" s="340"/>
      <c r="I1272" s="329"/>
      <c r="J1272" s="181"/>
      <c r="K1272" s="177"/>
      <c r="L1272" s="23"/>
    </row>
    <row r="1273" spans="2:12" ht="21.2" customHeight="1">
      <c r="B1273" s="366" t="str">
        <f>IF(F1273="", "NO PRIORITY", _xlfn.XLOOKUP(F1273, Organizations!C:C, Organizations!B:B, "NO ORG NAME"))</f>
        <v>NO PRIORITY</v>
      </c>
      <c r="C1273" s="291"/>
      <c r="D1273" s="306" t="str">
        <f t="shared" si="20"/>
        <v/>
      </c>
      <c r="E1273" s="171"/>
      <c r="F1273" s="491"/>
      <c r="G1273" s="156"/>
      <c r="H1273" s="340"/>
      <c r="I1273" s="329"/>
      <c r="J1273" s="181"/>
      <c r="K1273" s="177"/>
      <c r="L1273" s="23"/>
    </row>
    <row r="1274" spans="2:12" ht="21.2" customHeight="1">
      <c r="B1274" s="366" t="str">
        <f>IF(F1274="", "NO PRIORITY", _xlfn.XLOOKUP(F1274, Organizations!C:C, Organizations!B:B, "NO ORG NAME"))</f>
        <v>NO PRIORITY</v>
      </c>
      <c r="C1274" s="291"/>
      <c r="D1274" s="306" t="str">
        <f t="shared" si="20"/>
        <v/>
      </c>
      <c r="E1274" s="171"/>
      <c r="F1274" s="491"/>
      <c r="G1274" s="156"/>
      <c r="H1274" s="340"/>
      <c r="I1274" s="329"/>
      <c r="J1274" s="181"/>
      <c r="K1274" s="177"/>
      <c r="L1274" s="23"/>
    </row>
    <row r="1275" spans="2:12" ht="21.2" customHeight="1">
      <c r="B1275" s="366" t="str">
        <f>IF(F1275="", "NO PRIORITY", _xlfn.XLOOKUP(F1275, Organizations!C:C, Organizations!B:B, "NO ORG NAME"))</f>
        <v>NO PRIORITY</v>
      </c>
      <c r="C1275" s="291"/>
      <c r="D1275" s="306" t="str">
        <f t="shared" si="20"/>
        <v/>
      </c>
      <c r="E1275" s="171"/>
      <c r="F1275" s="491"/>
      <c r="G1275" s="156"/>
      <c r="H1275" s="340"/>
      <c r="I1275" s="329"/>
      <c r="J1275" s="181"/>
      <c r="K1275" s="177"/>
      <c r="L1275" s="23"/>
    </row>
    <row r="1276" spans="2:12" ht="21.2" customHeight="1">
      <c r="B1276" s="366" t="str">
        <f>IF(F1276="", "NO PRIORITY", _xlfn.XLOOKUP(F1276, Organizations!C:C, Organizations!B:B, "NO ORG NAME"))</f>
        <v>NO PRIORITY</v>
      </c>
      <c r="C1276" s="291"/>
      <c r="D1276" s="306" t="str">
        <f t="shared" si="20"/>
        <v/>
      </c>
      <c r="E1276" s="171"/>
      <c r="F1276" s="491"/>
      <c r="G1276" s="156"/>
      <c r="H1276" s="340"/>
      <c r="I1276" s="329"/>
      <c r="J1276" s="181"/>
      <c r="K1276" s="177"/>
      <c r="L1276" s="23"/>
    </row>
    <row r="1277" spans="2:12" ht="21.2" customHeight="1">
      <c r="B1277" s="366" t="str">
        <f>IF(F1277="", "NO PRIORITY", _xlfn.XLOOKUP(F1277, Organizations!C:C, Organizations!B:B, "NO ORG NAME"))</f>
        <v>NO PRIORITY</v>
      </c>
      <c r="C1277" s="291"/>
      <c r="D1277" s="306" t="str">
        <f t="shared" si="20"/>
        <v/>
      </c>
      <c r="E1277" s="171"/>
      <c r="F1277" s="491"/>
      <c r="G1277" s="156"/>
      <c r="H1277" s="340"/>
      <c r="I1277" s="329"/>
      <c r="J1277" s="181"/>
      <c r="K1277" s="177"/>
      <c r="L1277" s="23"/>
    </row>
    <row r="1278" spans="2:12" ht="21.2" customHeight="1">
      <c r="B1278" s="366" t="str">
        <f>IF(F1278="", "NO PRIORITY", _xlfn.XLOOKUP(F1278, Organizations!C:C, Organizations!B:B, "NO ORG NAME"))</f>
        <v>NO PRIORITY</v>
      </c>
      <c r="C1278" s="291"/>
      <c r="D1278" s="306" t="str">
        <f t="shared" si="20"/>
        <v/>
      </c>
      <c r="E1278" s="171"/>
      <c r="F1278" s="491"/>
      <c r="G1278" s="156"/>
      <c r="H1278" s="340"/>
      <c r="I1278" s="329"/>
      <c r="J1278" s="181"/>
      <c r="K1278" s="177"/>
      <c r="L1278" s="23"/>
    </row>
    <row r="1279" spans="2:12" ht="21.2" customHeight="1">
      <c r="B1279" s="366" t="str">
        <f>IF(F1279="", "NO PRIORITY", _xlfn.XLOOKUP(F1279, Organizations!C:C, Organizations!B:B, "NO ORG NAME"))</f>
        <v>NO PRIORITY</v>
      </c>
      <c r="C1279" s="291"/>
      <c r="D1279" s="306" t="str">
        <f t="shared" si="20"/>
        <v/>
      </c>
      <c r="E1279" s="171"/>
      <c r="F1279" s="491"/>
      <c r="G1279" s="156"/>
      <c r="H1279" s="340"/>
      <c r="I1279" s="329"/>
      <c r="J1279" s="181"/>
      <c r="K1279" s="177"/>
      <c r="L1279" s="23"/>
    </row>
    <row r="1280" spans="2:12" ht="21.2" customHeight="1">
      <c r="B1280" s="366" t="str">
        <f>IF(F1280="", "NO PRIORITY", _xlfn.XLOOKUP(F1280, Organizations!C:C, Organizations!B:B, "NO ORG NAME"))</f>
        <v>NO PRIORITY</v>
      </c>
      <c r="C1280" s="291"/>
      <c r="D1280" s="306" t="str">
        <f t="shared" si="20"/>
        <v/>
      </c>
      <c r="E1280" s="171"/>
      <c r="F1280" s="491"/>
      <c r="G1280" s="156"/>
      <c r="H1280" s="340"/>
      <c r="I1280" s="329"/>
      <c r="J1280" s="181"/>
      <c r="K1280" s="177"/>
      <c r="L1280" s="23"/>
    </row>
    <row r="1281" spans="2:12" ht="21.2" customHeight="1">
      <c r="B1281" s="366" t="str">
        <f>IF(F1281="", "NO PRIORITY", _xlfn.XLOOKUP(F1281, Organizations!C:C, Organizations!B:B, "NO ORG NAME"))</f>
        <v>NO PRIORITY</v>
      </c>
      <c r="C1281" s="291"/>
      <c r="D1281" s="306" t="str">
        <f t="shared" si="20"/>
        <v/>
      </c>
      <c r="E1281" s="171"/>
      <c r="F1281" s="491"/>
      <c r="G1281" s="156"/>
      <c r="H1281" s="340"/>
      <c r="I1281" s="329"/>
      <c r="J1281" s="181"/>
      <c r="K1281" s="177"/>
      <c r="L1281" s="23"/>
    </row>
    <row r="1282" spans="2:12" ht="21.2" customHeight="1">
      <c r="B1282" s="366" t="str">
        <f>IF(F1282="", "NO PRIORITY", _xlfn.XLOOKUP(F1282, Organizations!C:C, Organizations!B:B, "NO ORG NAME"))</f>
        <v>NO PRIORITY</v>
      </c>
      <c r="C1282" s="291"/>
      <c r="D1282" s="306" t="str">
        <f t="shared" si="20"/>
        <v/>
      </c>
      <c r="E1282" s="171"/>
      <c r="F1282" s="491"/>
      <c r="G1282" s="156"/>
      <c r="H1282" s="340"/>
      <c r="I1282" s="329"/>
      <c r="J1282" s="181"/>
      <c r="K1282" s="177"/>
      <c r="L1282" s="23"/>
    </row>
    <row r="1283" spans="2:12" ht="21.2" customHeight="1">
      <c r="B1283" s="366" t="str">
        <f>IF(F1283="", "NO PRIORITY", _xlfn.XLOOKUP(F1283, Organizations!C:C, Organizations!B:B, "NO ORG NAME"))</f>
        <v>NO PRIORITY</v>
      </c>
      <c r="C1283" s="291"/>
      <c r="D1283" s="306" t="str">
        <f t="shared" si="20"/>
        <v/>
      </c>
      <c r="E1283" s="171"/>
      <c r="F1283" s="491"/>
      <c r="G1283" s="156"/>
      <c r="H1283" s="340"/>
      <c r="I1283" s="329"/>
      <c r="J1283" s="181"/>
      <c r="K1283" s="177"/>
      <c r="L1283" s="23"/>
    </row>
    <row r="1284" spans="2:12" ht="21.2" customHeight="1">
      <c r="B1284" s="366" t="str">
        <f>IF(F1284="", "NO PRIORITY", _xlfn.XLOOKUP(F1284, Organizations!C:C, Organizations!B:B, "NO ORG NAME"))</f>
        <v>NO PRIORITY</v>
      </c>
      <c r="C1284" s="291"/>
      <c r="D1284" s="306" t="str">
        <f t="shared" si="20"/>
        <v/>
      </c>
      <c r="E1284" s="171"/>
      <c r="F1284" s="491"/>
      <c r="G1284" s="156"/>
      <c r="H1284" s="340"/>
      <c r="I1284" s="329"/>
      <c r="J1284" s="181"/>
      <c r="K1284" s="177"/>
      <c r="L1284" s="23"/>
    </row>
    <row r="1285" spans="2:12" ht="21.2" customHeight="1">
      <c r="B1285" s="366" t="str">
        <f>IF(F1285="", "NO PRIORITY", _xlfn.XLOOKUP(F1285, Organizations!C:C, Organizations!B:B, "NO ORG NAME"))</f>
        <v>NO PRIORITY</v>
      </c>
      <c r="C1285" s="291"/>
      <c r="D1285" s="306" t="str">
        <f t="shared" si="20"/>
        <v/>
      </c>
      <c r="E1285" s="171"/>
      <c r="F1285" s="491"/>
      <c r="G1285" s="156"/>
      <c r="H1285" s="340"/>
      <c r="I1285" s="329"/>
      <c r="J1285" s="181"/>
      <c r="K1285" s="177"/>
      <c r="L1285" s="23"/>
    </row>
    <row r="1286" spans="2:12" ht="21.2" customHeight="1">
      <c r="B1286" s="366" t="str">
        <f>IF(F1286="", "NO PRIORITY", _xlfn.XLOOKUP(F1286, Organizations!C:C, Organizations!B:B, "NO ORG NAME"))</f>
        <v>NO PRIORITY</v>
      </c>
      <c r="C1286" s="291"/>
      <c r="D1286" s="306" t="str">
        <f t="shared" si="20"/>
        <v/>
      </c>
      <c r="E1286" s="171"/>
      <c r="F1286" s="491"/>
      <c r="G1286" s="156"/>
      <c r="H1286" s="340"/>
      <c r="I1286" s="329"/>
      <c r="J1286" s="181"/>
      <c r="K1286" s="177"/>
      <c r="L1286" s="23"/>
    </row>
    <row r="1287" spans="2:12" ht="21.2" customHeight="1">
      <c r="B1287" s="366" t="str">
        <f>IF(F1287="", "NO PRIORITY", _xlfn.XLOOKUP(F1287, Organizations!C:C, Organizations!B:B, "NO ORG NAME"))</f>
        <v>NO PRIORITY</v>
      </c>
      <c r="C1287" s="291"/>
      <c r="D1287" s="306" t="str">
        <f t="shared" si="20"/>
        <v/>
      </c>
      <c r="E1287" s="171"/>
      <c r="F1287" s="491"/>
      <c r="G1287" s="156"/>
      <c r="H1287" s="340"/>
      <c r="I1287" s="329"/>
      <c r="J1287" s="181"/>
      <c r="K1287" s="177"/>
      <c r="L1287" s="23"/>
    </row>
    <row r="1288" spans="2:12" ht="21.2" customHeight="1">
      <c r="B1288" s="366" t="str">
        <f>IF(F1288="", "NO PRIORITY", _xlfn.XLOOKUP(F1288, Organizations!C:C, Organizations!B:B, "NO ORG NAME"))</f>
        <v>NO PRIORITY</v>
      </c>
      <c r="C1288" s="291"/>
      <c r="D1288" s="306" t="str">
        <f t="shared" si="20"/>
        <v/>
      </c>
      <c r="E1288" s="171"/>
      <c r="F1288" s="491"/>
      <c r="G1288" s="156"/>
      <c r="H1288" s="340"/>
      <c r="I1288" s="329"/>
      <c r="J1288" s="181"/>
      <c r="K1288" s="177"/>
      <c r="L1288" s="23"/>
    </row>
    <row r="1289" spans="2:12" ht="21.2" customHeight="1">
      <c r="B1289" s="366" t="str">
        <f>IF(F1289="", "NO PRIORITY", _xlfn.XLOOKUP(F1289, Organizations!C:C, Organizations!B:B, "NO ORG NAME"))</f>
        <v>NO PRIORITY</v>
      </c>
      <c r="C1289" s="291"/>
      <c r="D1289" s="306" t="str">
        <f t="shared" si="20"/>
        <v/>
      </c>
      <c r="E1289" s="171"/>
      <c r="F1289" s="491"/>
      <c r="G1289" s="156"/>
      <c r="H1289" s="340"/>
      <c r="I1289" s="329"/>
      <c r="J1289" s="181"/>
      <c r="K1289" s="177"/>
      <c r="L1289" s="23"/>
    </row>
    <row r="1290" spans="2:12" ht="21.2" customHeight="1">
      <c r="B1290" s="366" t="str">
        <f>IF(F1290="", "NO PRIORITY", _xlfn.XLOOKUP(F1290, Organizations!C:C, Organizations!B:B, "NO ORG NAME"))</f>
        <v>NO PRIORITY</v>
      </c>
      <c r="C1290" s="291"/>
      <c r="D1290" s="306" t="str">
        <f t="shared" si="20"/>
        <v/>
      </c>
      <c r="E1290" s="171"/>
      <c r="F1290" s="491"/>
      <c r="G1290" s="156"/>
      <c r="H1290" s="340"/>
      <c r="I1290" s="329"/>
      <c r="J1290" s="181"/>
      <c r="K1290" s="177"/>
      <c r="L1290" s="23"/>
    </row>
    <row r="1291" spans="2:12" ht="21.2" customHeight="1">
      <c r="B1291" s="366" t="str">
        <f>IF(F1291="", "NO PRIORITY", _xlfn.XLOOKUP(F1291, Organizations!C:C, Organizations!B:B, "NO ORG NAME"))</f>
        <v>NO PRIORITY</v>
      </c>
      <c r="C1291" s="291"/>
      <c r="D1291" s="306" t="str">
        <f t="shared" si="20"/>
        <v/>
      </c>
      <c r="E1291" s="171"/>
      <c r="F1291" s="491"/>
      <c r="G1291" s="156"/>
      <c r="H1291" s="340"/>
      <c r="I1291" s="329"/>
      <c r="J1291" s="181"/>
      <c r="K1291" s="177"/>
      <c r="L1291" s="23"/>
    </row>
    <row r="1292" spans="2:12" ht="21.2" customHeight="1">
      <c r="B1292" s="366" t="str">
        <f>IF(F1292="", "NO PRIORITY", _xlfn.XLOOKUP(F1292, Organizations!C:C, Organizations!B:B, "NO ORG NAME"))</f>
        <v>NO PRIORITY</v>
      </c>
      <c r="C1292" s="291"/>
      <c r="D1292" s="306" t="str">
        <f t="shared" si="20"/>
        <v/>
      </c>
      <c r="E1292" s="171"/>
      <c r="F1292" s="491"/>
      <c r="G1292" s="156"/>
      <c r="H1292" s="340"/>
      <c r="I1292" s="329"/>
      <c r="J1292" s="181"/>
      <c r="K1292" s="177"/>
      <c r="L1292" s="23"/>
    </row>
    <row r="1293" spans="2:12" ht="21.2" customHeight="1">
      <c r="B1293" s="366" t="str">
        <f>IF(F1293="", "NO PRIORITY", _xlfn.XLOOKUP(F1293, Organizations!C:C, Organizations!B:B, "NO ORG NAME"))</f>
        <v>NO PRIORITY</v>
      </c>
      <c r="C1293" s="291"/>
      <c r="D1293" s="306" t="str">
        <f t="shared" si="20"/>
        <v/>
      </c>
      <c r="E1293" s="171"/>
      <c r="F1293" s="491"/>
      <c r="G1293" s="156"/>
      <c r="H1293" s="340"/>
      <c r="I1293" s="329"/>
      <c r="J1293" s="181"/>
      <c r="K1293" s="177"/>
      <c r="L1293" s="23"/>
    </row>
    <row r="1294" spans="2:12" ht="21.2" customHeight="1">
      <c r="B1294" s="366" t="str">
        <f>IF(F1294="", "NO PRIORITY", _xlfn.XLOOKUP(F1294, Organizations!C:C, Organizations!B:B, "NO ORG NAME"))</f>
        <v>NO PRIORITY</v>
      </c>
      <c r="C1294" s="291"/>
      <c r="D1294" s="306" t="str">
        <f t="shared" si="20"/>
        <v/>
      </c>
      <c r="E1294" s="171"/>
      <c r="F1294" s="491"/>
      <c r="G1294" s="156"/>
      <c r="H1294" s="340"/>
      <c r="I1294" s="329"/>
      <c r="J1294" s="181"/>
      <c r="K1294" s="177"/>
      <c r="L1294" s="23"/>
    </row>
    <row r="1295" spans="2:12" ht="21.2" customHeight="1">
      <c r="B1295" s="366" t="str">
        <f>IF(F1295="", "NO PRIORITY", _xlfn.XLOOKUP(F1295, Organizations!C:C, Organizations!B:B, "NO ORG NAME"))</f>
        <v>NO PRIORITY</v>
      </c>
      <c r="C1295" s="291"/>
      <c r="D1295" s="306" t="str">
        <f t="shared" si="20"/>
        <v/>
      </c>
      <c r="E1295" s="171"/>
      <c r="F1295" s="491"/>
      <c r="G1295" s="156"/>
      <c r="H1295" s="340"/>
      <c r="I1295" s="329"/>
      <c r="J1295" s="181"/>
      <c r="K1295" s="177"/>
      <c r="L1295" s="23"/>
    </row>
    <row r="1296" spans="2:12" ht="21.2" customHeight="1">
      <c r="B1296" s="366" t="str">
        <f>IF(F1296="", "NO PRIORITY", _xlfn.XLOOKUP(F1296, Organizations!C:C, Organizations!B:B, "NO ORG NAME"))</f>
        <v>NO PRIORITY</v>
      </c>
      <c r="C1296" s="291"/>
      <c r="D1296" s="306" t="str">
        <f t="shared" si="20"/>
        <v/>
      </c>
      <c r="E1296" s="171"/>
      <c r="F1296" s="491"/>
      <c r="G1296" s="156"/>
      <c r="H1296" s="340"/>
      <c r="I1296" s="329"/>
      <c r="J1296" s="181"/>
      <c r="K1296" s="177"/>
      <c r="L1296" s="23"/>
    </row>
    <row r="1297" spans="2:12" ht="21.2" customHeight="1">
      <c r="B1297" s="366" t="str">
        <f>IF(F1297="", "NO PRIORITY", _xlfn.XLOOKUP(F1297, Organizations!C:C, Organizations!B:B, "NO ORG NAME"))</f>
        <v>NO PRIORITY</v>
      </c>
      <c r="C1297" s="291"/>
      <c r="D1297" s="306" t="str">
        <f t="shared" si="20"/>
        <v/>
      </c>
      <c r="E1297" s="171"/>
      <c r="F1297" s="491"/>
      <c r="G1297" s="156"/>
      <c r="H1297" s="340"/>
      <c r="I1297" s="329"/>
      <c r="J1297" s="181"/>
      <c r="K1297" s="177"/>
      <c r="L1297" s="23"/>
    </row>
    <row r="1298" spans="2:12" ht="21.2" customHeight="1">
      <c r="B1298" s="366" t="str">
        <f>IF(F1298="", "NO PRIORITY", _xlfn.XLOOKUP(F1298, Organizations!C:C, Organizations!B:B, "NO ORG NAME"))</f>
        <v>NO PRIORITY</v>
      </c>
      <c r="C1298" s="291"/>
      <c r="D1298" s="306" t="str">
        <f t="shared" si="20"/>
        <v/>
      </c>
      <c r="E1298" s="171"/>
      <c r="F1298" s="491"/>
      <c r="G1298" s="156"/>
      <c r="H1298" s="340"/>
      <c r="I1298" s="329"/>
      <c r="J1298" s="181"/>
      <c r="K1298" s="177"/>
      <c r="L1298" s="23"/>
    </row>
    <row r="1299" spans="2:12" ht="21.2" customHeight="1">
      <c r="B1299" s="366" t="str">
        <f>IF(F1299="", "NO PRIORITY", _xlfn.XLOOKUP(F1299, Organizations!C:C, Organizations!B:B, "NO ORG NAME"))</f>
        <v>NO PRIORITY</v>
      </c>
      <c r="C1299" s="291"/>
      <c r="D1299" s="306" t="str">
        <f t="shared" si="20"/>
        <v/>
      </c>
      <c r="E1299" s="171"/>
      <c r="F1299" s="491"/>
      <c r="G1299" s="156"/>
      <c r="H1299" s="340"/>
      <c r="I1299" s="329"/>
      <c r="J1299" s="181"/>
      <c r="K1299" s="177"/>
      <c r="L1299" s="23"/>
    </row>
    <row r="1300" spans="2:12" ht="21.2" customHeight="1">
      <c r="B1300" s="366" t="str">
        <f>IF(F1300="", "NO PRIORITY", _xlfn.XLOOKUP(F1300, Organizations!C:C, Organizations!B:B, "NO ORG NAME"))</f>
        <v>NO PRIORITY</v>
      </c>
      <c r="C1300" s="291"/>
      <c r="D1300" s="306" t="str">
        <f t="shared" si="20"/>
        <v/>
      </c>
      <c r="E1300" s="171"/>
      <c r="F1300" s="491"/>
      <c r="G1300" s="156"/>
      <c r="H1300" s="340"/>
      <c r="I1300" s="329"/>
      <c r="J1300" s="181"/>
      <c r="K1300" s="177"/>
      <c r="L1300" s="23"/>
    </row>
    <row r="1301" spans="2:12" ht="21.2" customHeight="1">
      <c r="B1301" s="366" t="str">
        <f>IF(F1301="", "NO PRIORITY", _xlfn.XLOOKUP(F1301, Organizations!C:C, Organizations!B:B, "NO ORG NAME"))</f>
        <v>NO PRIORITY</v>
      </c>
      <c r="C1301" s="291"/>
      <c r="D1301" s="306" t="str">
        <f t="shared" si="20"/>
        <v/>
      </c>
      <c r="E1301" s="171"/>
      <c r="F1301" s="491"/>
      <c r="G1301" s="156"/>
      <c r="H1301" s="340"/>
      <c r="I1301" s="329"/>
      <c r="J1301" s="181"/>
      <c r="K1301" s="177"/>
      <c r="L1301" s="23"/>
    </row>
    <row r="1302" spans="2:12" ht="21.2" customHeight="1">
      <c r="B1302" s="366" t="str">
        <f>IF(F1302="", "NO PRIORITY", _xlfn.XLOOKUP(F1302, Organizations!C:C, Organizations!B:B, "NO ORG NAME"))</f>
        <v>NO PRIORITY</v>
      </c>
      <c r="C1302" s="291"/>
      <c r="D1302" s="306" t="str">
        <f t="shared" si="20"/>
        <v/>
      </c>
      <c r="E1302" s="171"/>
      <c r="F1302" s="491"/>
      <c r="G1302" s="156"/>
      <c r="H1302" s="340"/>
      <c r="I1302" s="329"/>
      <c r="J1302" s="181"/>
      <c r="K1302" s="177"/>
      <c r="L1302" s="23"/>
    </row>
    <row r="1303" spans="2:12" ht="21.2" customHeight="1">
      <c r="B1303" s="366" t="str">
        <f>IF(F1303="", "NO PRIORITY", _xlfn.XLOOKUP(F1303, Organizations!C:C, Organizations!B:B, "NO ORG NAME"))</f>
        <v>NO PRIORITY</v>
      </c>
      <c r="C1303" s="291"/>
      <c r="D1303" s="306" t="str">
        <f t="shared" si="20"/>
        <v/>
      </c>
      <c r="E1303" s="171"/>
      <c r="F1303" s="491"/>
      <c r="G1303" s="156"/>
      <c r="H1303" s="340"/>
      <c r="I1303" s="329"/>
      <c r="J1303" s="181"/>
      <c r="K1303" s="177"/>
      <c r="L1303" s="23"/>
    </row>
    <row r="1304" spans="2:12" ht="21.2" customHeight="1">
      <c r="B1304" s="366" t="str">
        <f>IF(F1304="", "NO PRIORITY", _xlfn.XLOOKUP(F1304, Organizations!C:C, Organizations!B:B, "NO ORG NAME"))</f>
        <v>NO PRIORITY</v>
      </c>
      <c r="C1304" s="291"/>
      <c r="D1304" s="306" t="str">
        <f t="shared" si="20"/>
        <v/>
      </c>
      <c r="E1304" s="171"/>
      <c r="F1304" s="491"/>
      <c r="G1304" s="156"/>
      <c r="H1304" s="340"/>
      <c r="I1304" s="329"/>
      <c r="J1304" s="181"/>
      <c r="K1304" s="177"/>
      <c r="L1304" s="23"/>
    </row>
    <row r="1305" spans="2:12" ht="21.2" customHeight="1">
      <c r="B1305" s="366" t="str">
        <f>IF(F1305="", "NO PRIORITY", _xlfn.XLOOKUP(F1305, Organizations!C:C, Organizations!B:B, "NO ORG NAME"))</f>
        <v>NO PRIORITY</v>
      </c>
      <c r="C1305" s="291"/>
      <c r="D1305" s="306" t="str">
        <f t="shared" si="20"/>
        <v/>
      </c>
      <c r="E1305" s="171"/>
      <c r="F1305" s="491"/>
      <c r="G1305" s="156"/>
      <c r="H1305" s="340"/>
      <c r="I1305" s="329"/>
      <c r="J1305" s="181"/>
      <c r="K1305" s="177"/>
      <c r="L1305" s="23"/>
    </row>
    <row r="1306" spans="2:12" ht="21.2" customHeight="1">
      <c r="B1306" s="366" t="str">
        <f>IF(F1306="", "NO PRIORITY", _xlfn.XLOOKUP(F1306, Organizations!C:C, Organizations!B:B, "NO ORG NAME"))</f>
        <v>NO PRIORITY</v>
      </c>
      <c r="C1306" s="291"/>
      <c r="D1306" s="306" t="str">
        <f t="shared" si="20"/>
        <v/>
      </c>
      <c r="E1306" s="171"/>
      <c r="F1306" s="491"/>
      <c r="G1306" s="156"/>
      <c r="H1306" s="340"/>
      <c r="I1306" s="329"/>
      <c r="J1306" s="181"/>
      <c r="K1306" s="177"/>
      <c r="L1306" s="23"/>
    </row>
    <row r="1307" spans="2:12" ht="21.2" customHeight="1">
      <c r="B1307" s="366" t="str">
        <f>IF(F1307="", "NO PRIORITY", _xlfn.XLOOKUP(F1307, Organizations!C:C, Organizations!B:B, "NO ORG NAME"))</f>
        <v>NO PRIORITY</v>
      </c>
      <c r="C1307" s="291"/>
      <c r="D1307" s="306" t="str">
        <f t="shared" si="20"/>
        <v/>
      </c>
      <c r="E1307" s="171"/>
      <c r="F1307" s="491"/>
      <c r="G1307" s="156"/>
      <c r="H1307" s="340"/>
      <c r="I1307" s="329"/>
      <c r="J1307" s="181"/>
      <c r="K1307" s="177"/>
      <c r="L1307" s="23"/>
    </row>
    <row r="1308" spans="2:12" ht="21.2" customHeight="1">
      <c r="B1308" s="366" t="str">
        <f>IF(F1308="", "NO PRIORITY", _xlfn.XLOOKUP(F1308, Organizations!C:C, Organizations!B:B, "NO ORG NAME"))</f>
        <v>NO PRIORITY</v>
      </c>
      <c r="C1308" s="291"/>
      <c r="D1308" s="306" t="str">
        <f t="shared" si="20"/>
        <v/>
      </c>
      <c r="E1308" s="171"/>
      <c r="F1308" s="491"/>
      <c r="G1308" s="156"/>
      <c r="H1308" s="340"/>
      <c r="I1308" s="329"/>
      <c r="J1308" s="181"/>
      <c r="K1308" s="177"/>
      <c r="L1308" s="23"/>
    </row>
    <row r="1309" spans="2:12" ht="21.2" customHeight="1">
      <c r="B1309" s="366" t="str">
        <f>IF(F1309="", "NO PRIORITY", _xlfn.XLOOKUP(F1309, Organizations!C:C, Organizations!B:B, "NO ORG NAME"))</f>
        <v>NO PRIORITY</v>
      </c>
      <c r="C1309" s="291"/>
      <c r="D1309" s="306" t="str">
        <f t="shared" si="20"/>
        <v/>
      </c>
      <c r="E1309" s="171"/>
      <c r="F1309" s="491"/>
      <c r="G1309" s="156"/>
      <c r="H1309" s="340"/>
      <c r="I1309" s="329"/>
      <c r="J1309" s="181"/>
      <c r="K1309" s="177"/>
      <c r="L1309" s="23"/>
    </row>
    <row r="1310" spans="2:12" ht="21.2" customHeight="1">
      <c r="B1310" s="366" t="str">
        <f>IF(F1310="", "NO PRIORITY", _xlfn.XLOOKUP(F1310, Organizations!C:C, Organizations!B:B, "NO ORG NAME"))</f>
        <v>NO PRIORITY</v>
      </c>
      <c r="C1310" s="291"/>
      <c r="D1310" s="306" t="str">
        <f t="shared" si="20"/>
        <v/>
      </c>
      <c r="E1310" s="171"/>
      <c r="F1310" s="491"/>
      <c r="G1310" s="156"/>
      <c r="H1310" s="340"/>
      <c r="I1310" s="329"/>
      <c r="J1310" s="181"/>
      <c r="K1310" s="177"/>
      <c r="L1310" s="23"/>
    </row>
    <row r="1311" spans="2:12" ht="21.2" customHeight="1">
      <c r="B1311" s="366" t="str">
        <f>IF(F1311="", "NO PRIORITY", _xlfn.XLOOKUP(F1311, Organizations!C:C, Organizations!B:B, "NO ORG NAME"))</f>
        <v>NO PRIORITY</v>
      </c>
      <c r="C1311" s="291"/>
      <c r="D1311" s="306" t="str">
        <f t="shared" si="20"/>
        <v/>
      </c>
      <c r="E1311" s="171"/>
      <c r="F1311" s="491"/>
      <c r="G1311" s="156"/>
      <c r="H1311" s="340"/>
      <c r="I1311" s="329"/>
      <c r="J1311" s="181"/>
      <c r="K1311" s="177"/>
      <c r="L1311" s="23"/>
    </row>
    <row r="1312" spans="2:12" ht="21.2" customHeight="1">
      <c r="B1312" s="366" t="str">
        <f>IF(F1312="", "NO PRIORITY", _xlfn.XLOOKUP(F1312, Organizations!C:C, Organizations!B:B, "NO ORG NAME"))</f>
        <v>NO PRIORITY</v>
      </c>
      <c r="C1312" s="291"/>
      <c r="D1312" s="306" t="str">
        <f t="shared" si="20"/>
        <v/>
      </c>
      <c r="E1312" s="171"/>
      <c r="F1312" s="491"/>
      <c r="G1312" s="156"/>
      <c r="H1312" s="340"/>
      <c r="I1312" s="329"/>
      <c r="J1312" s="181"/>
      <c r="K1312" s="177"/>
      <c r="L1312" s="23"/>
    </row>
    <row r="1313" spans="2:12" ht="21.2" customHeight="1">
      <c r="B1313" s="366" t="str">
        <f>IF(F1313="", "NO PRIORITY", _xlfn.XLOOKUP(F1313, Organizations!C:C, Organizations!B:B, "NO ORG NAME"))</f>
        <v>NO PRIORITY</v>
      </c>
      <c r="C1313" s="291"/>
      <c r="D1313" s="306" t="str">
        <f t="shared" si="20"/>
        <v/>
      </c>
      <c r="E1313" s="171"/>
      <c r="F1313" s="491"/>
      <c r="G1313" s="156"/>
      <c r="H1313" s="340"/>
      <c r="I1313" s="329"/>
      <c r="J1313" s="181"/>
      <c r="K1313" s="177"/>
      <c r="L1313" s="23"/>
    </row>
    <row r="1314" spans="2:12" ht="21.2" customHeight="1">
      <c r="B1314" s="366" t="str">
        <f>IF(F1314="", "NO PRIORITY", _xlfn.XLOOKUP(F1314, Organizations!C:C, Organizations!B:B, "NO ORG NAME"))</f>
        <v>NO PRIORITY</v>
      </c>
      <c r="C1314" s="291"/>
      <c r="D1314" s="306" t="str">
        <f t="shared" si="20"/>
        <v/>
      </c>
      <c r="E1314" s="171"/>
      <c r="F1314" s="491"/>
      <c r="G1314" s="156"/>
      <c r="H1314" s="340"/>
      <c r="I1314" s="329"/>
      <c r="J1314" s="181"/>
      <c r="K1314" s="177"/>
      <c r="L1314" s="23"/>
    </row>
    <row r="1315" spans="2:12" ht="21.2" customHeight="1">
      <c r="B1315" s="366" t="str">
        <f>IF(F1315="", "NO PRIORITY", _xlfn.XLOOKUP(F1315, Organizations!C:C, Organizations!B:B, "NO ORG NAME"))</f>
        <v>NO PRIORITY</v>
      </c>
      <c r="C1315" s="291"/>
      <c r="D1315" s="306" t="str">
        <f t="shared" si="20"/>
        <v/>
      </c>
      <c r="E1315" s="171"/>
      <c r="F1315" s="491"/>
      <c r="G1315" s="156"/>
      <c r="H1315" s="340"/>
      <c r="I1315" s="329"/>
      <c r="J1315" s="181"/>
      <c r="K1315" s="177"/>
      <c r="L1315" s="23"/>
    </row>
    <row r="1316" spans="2:12" ht="21.2" customHeight="1">
      <c r="B1316" s="366" t="str">
        <f>IF(F1316="", "NO PRIORITY", _xlfn.XLOOKUP(F1316, Organizations!C:C, Organizations!B:B, "NO ORG NAME"))</f>
        <v>NO PRIORITY</v>
      </c>
      <c r="C1316" s="291"/>
      <c r="D1316" s="306" t="str">
        <f t="shared" si="20"/>
        <v/>
      </c>
      <c r="E1316" s="171"/>
      <c r="F1316" s="491"/>
      <c r="G1316" s="156"/>
      <c r="H1316" s="340"/>
      <c r="I1316" s="329"/>
      <c r="J1316" s="181"/>
      <c r="K1316" s="177"/>
      <c r="L1316" s="23"/>
    </row>
    <row r="1317" spans="2:12" ht="21.2" customHeight="1">
      <c r="B1317" s="366" t="str">
        <f>IF(F1317="", "NO PRIORITY", _xlfn.XLOOKUP(F1317, Organizations!C:C, Organizations!B:B, "NO ORG NAME"))</f>
        <v>NO PRIORITY</v>
      </c>
      <c r="C1317" s="291"/>
      <c r="D1317" s="306" t="str">
        <f t="shared" si="20"/>
        <v/>
      </c>
      <c r="E1317" s="171"/>
      <c r="F1317" s="491"/>
      <c r="G1317" s="156"/>
      <c r="H1317" s="340"/>
      <c r="I1317" s="329"/>
      <c r="J1317" s="181"/>
      <c r="K1317" s="177"/>
      <c r="L1317" s="23"/>
    </row>
    <row r="1318" spans="2:12" ht="21.2" customHeight="1">
      <c r="B1318" s="366" t="str">
        <f>IF(F1318="", "NO PRIORITY", _xlfn.XLOOKUP(F1318, Organizations!C:C, Organizations!B:B, "NO ORG NAME"))</f>
        <v>NO PRIORITY</v>
      </c>
      <c r="C1318" s="291"/>
      <c r="D1318" s="306" t="str">
        <f t="shared" si="20"/>
        <v/>
      </c>
      <c r="E1318" s="171"/>
      <c r="F1318" s="491"/>
      <c r="G1318" s="156"/>
      <c r="H1318" s="340"/>
      <c r="I1318" s="329"/>
      <c r="J1318" s="181"/>
      <c r="K1318" s="177"/>
      <c r="L1318" s="23"/>
    </row>
    <row r="1319" spans="2:12" ht="21.2" customHeight="1">
      <c r="B1319" s="366" t="str">
        <f>IF(F1319="", "NO PRIORITY", _xlfn.XLOOKUP(F1319, Organizations!C:C, Organizations!B:B, "NO ORG NAME"))</f>
        <v>NO PRIORITY</v>
      </c>
      <c r="C1319" s="291"/>
      <c r="D1319" s="306" t="str">
        <f t="shared" si="20"/>
        <v/>
      </c>
      <c r="E1319" s="171"/>
      <c r="F1319" s="491"/>
      <c r="G1319" s="156"/>
      <c r="H1319" s="340"/>
      <c r="I1319" s="329"/>
      <c r="J1319" s="181"/>
      <c r="K1319" s="177"/>
      <c r="L1319" s="23"/>
    </row>
    <row r="1320" spans="2:12" ht="21.2" customHeight="1">
      <c r="B1320" s="366" t="str">
        <f>IF(F1320="", "NO PRIORITY", _xlfn.XLOOKUP(F1320, Organizations!C:C, Organizations!B:B, "NO ORG NAME"))</f>
        <v>NO PRIORITY</v>
      </c>
      <c r="C1320" s="291"/>
      <c r="D1320" s="306" t="str">
        <f t="shared" si="20"/>
        <v/>
      </c>
      <c r="E1320" s="171"/>
      <c r="F1320" s="491"/>
      <c r="G1320" s="156"/>
      <c r="H1320" s="340"/>
      <c r="I1320" s="329"/>
      <c r="J1320" s="181"/>
      <c r="K1320" s="177"/>
      <c r="L1320" s="23"/>
    </row>
    <row r="1321" spans="2:12" ht="21.2" customHeight="1">
      <c r="B1321" s="366" t="str">
        <f>IF(F1321="", "NO PRIORITY", _xlfn.XLOOKUP(F1321, Organizations!C:C, Organizations!B:B, "NO ORG NAME"))</f>
        <v>NO PRIORITY</v>
      </c>
      <c r="C1321" s="291"/>
      <c r="D1321" s="306" t="str">
        <f t="shared" ref="D1321:D1384" si="21">IF(ISBLANK(C1321),"",C1321-WEEKDAY(C1321)+2)</f>
        <v/>
      </c>
      <c r="E1321" s="171"/>
      <c r="F1321" s="491"/>
      <c r="G1321" s="156"/>
      <c r="H1321" s="340"/>
      <c r="I1321" s="329"/>
      <c r="J1321" s="181"/>
      <c r="K1321" s="177"/>
      <c r="L1321" s="23"/>
    </row>
    <row r="1322" spans="2:12" ht="21.2" customHeight="1">
      <c r="B1322" s="366" t="str">
        <f>IF(F1322="", "NO PRIORITY", _xlfn.XLOOKUP(F1322, Organizations!C:C, Organizations!B:B, "NO ORG NAME"))</f>
        <v>NO PRIORITY</v>
      </c>
      <c r="C1322" s="291"/>
      <c r="D1322" s="306" t="str">
        <f t="shared" si="21"/>
        <v/>
      </c>
      <c r="E1322" s="171"/>
      <c r="F1322" s="491"/>
      <c r="G1322" s="156"/>
      <c r="H1322" s="340"/>
      <c r="I1322" s="329"/>
      <c r="J1322" s="181"/>
      <c r="K1322" s="177"/>
      <c r="L1322" s="23"/>
    </row>
    <row r="1323" spans="2:12" ht="21.2" customHeight="1">
      <c r="B1323" s="366" t="str">
        <f>IF(F1323="", "NO PRIORITY", _xlfn.XLOOKUP(F1323, Organizations!C:C, Organizations!B:B, "NO ORG NAME"))</f>
        <v>NO PRIORITY</v>
      </c>
      <c r="C1323" s="291"/>
      <c r="D1323" s="306" t="str">
        <f t="shared" si="21"/>
        <v/>
      </c>
      <c r="E1323" s="171"/>
      <c r="F1323" s="491"/>
      <c r="G1323" s="156"/>
      <c r="H1323" s="340"/>
      <c r="I1323" s="329"/>
      <c r="J1323" s="181"/>
      <c r="K1323" s="177"/>
      <c r="L1323" s="23"/>
    </row>
    <row r="1324" spans="2:12" ht="21.2" customHeight="1">
      <c r="B1324" s="366" t="str">
        <f>IF(F1324="", "NO PRIORITY", _xlfn.XLOOKUP(F1324, Organizations!C:C, Organizations!B:B, "NO ORG NAME"))</f>
        <v>NO PRIORITY</v>
      </c>
      <c r="C1324" s="291"/>
      <c r="D1324" s="306" t="str">
        <f t="shared" si="21"/>
        <v/>
      </c>
      <c r="E1324" s="171"/>
      <c r="F1324" s="491"/>
      <c r="G1324" s="156"/>
      <c r="H1324" s="340"/>
      <c r="I1324" s="329"/>
      <c r="J1324" s="181"/>
      <c r="K1324" s="177"/>
      <c r="L1324" s="23"/>
    </row>
    <row r="1325" spans="2:12" ht="21.2" customHeight="1">
      <c r="B1325" s="366" t="str">
        <f>IF(F1325="", "NO PRIORITY", _xlfn.XLOOKUP(F1325, Organizations!C:C, Organizations!B:B, "NO ORG NAME"))</f>
        <v>NO PRIORITY</v>
      </c>
      <c r="C1325" s="291"/>
      <c r="D1325" s="306" t="str">
        <f t="shared" si="21"/>
        <v/>
      </c>
      <c r="E1325" s="171"/>
      <c r="F1325" s="491"/>
      <c r="G1325" s="156"/>
      <c r="H1325" s="340"/>
      <c r="I1325" s="329"/>
      <c r="J1325" s="181"/>
      <c r="K1325" s="177"/>
      <c r="L1325" s="23"/>
    </row>
    <row r="1326" spans="2:12" ht="21.2" customHeight="1">
      <c r="B1326" s="366" t="str">
        <f>IF(F1326="", "NO PRIORITY", _xlfn.XLOOKUP(F1326, Organizations!C:C, Organizations!B:B, "NO ORG NAME"))</f>
        <v>NO PRIORITY</v>
      </c>
      <c r="C1326" s="291"/>
      <c r="D1326" s="306" t="str">
        <f t="shared" si="21"/>
        <v/>
      </c>
      <c r="E1326" s="171"/>
      <c r="F1326" s="491"/>
      <c r="G1326" s="156"/>
      <c r="H1326" s="340"/>
      <c r="I1326" s="329"/>
      <c r="J1326" s="181"/>
      <c r="K1326" s="177"/>
      <c r="L1326" s="23"/>
    </row>
    <row r="1327" spans="2:12" ht="21.2" customHeight="1">
      <c r="B1327" s="366" t="str">
        <f>IF(F1327="", "NO PRIORITY", _xlfn.XLOOKUP(F1327, Organizations!C:C, Organizations!B:B, "NO ORG NAME"))</f>
        <v>NO PRIORITY</v>
      </c>
      <c r="C1327" s="291"/>
      <c r="D1327" s="306" t="str">
        <f t="shared" si="21"/>
        <v/>
      </c>
      <c r="E1327" s="171"/>
      <c r="F1327" s="491"/>
      <c r="G1327" s="156"/>
      <c r="H1327" s="340"/>
      <c r="I1327" s="329"/>
      <c r="J1327" s="181"/>
      <c r="K1327" s="177"/>
      <c r="L1327" s="23"/>
    </row>
    <row r="1328" spans="2:12" ht="21.2" customHeight="1">
      <c r="B1328" s="366" t="str">
        <f>IF(F1328="", "NO PRIORITY", _xlfn.XLOOKUP(F1328, Organizations!C:C, Organizations!B:B, "NO ORG NAME"))</f>
        <v>NO PRIORITY</v>
      </c>
      <c r="C1328" s="291"/>
      <c r="D1328" s="306" t="str">
        <f t="shared" si="21"/>
        <v/>
      </c>
      <c r="E1328" s="171"/>
      <c r="F1328" s="491"/>
      <c r="G1328" s="156"/>
      <c r="H1328" s="340"/>
      <c r="I1328" s="329"/>
      <c r="J1328" s="181"/>
      <c r="K1328" s="177"/>
      <c r="L1328" s="23"/>
    </row>
    <row r="1329" spans="2:12" ht="21.2" customHeight="1">
      <c r="B1329" s="366" t="str">
        <f>IF(F1329="", "NO PRIORITY", _xlfn.XLOOKUP(F1329, Organizations!C:C, Organizations!B:B, "NO ORG NAME"))</f>
        <v>NO PRIORITY</v>
      </c>
      <c r="C1329" s="291"/>
      <c r="D1329" s="306" t="str">
        <f t="shared" si="21"/>
        <v/>
      </c>
      <c r="E1329" s="171"/>
      <c r="F1329" s="491"/>
      <c r="G1329" s="156"/>
      <c r="H1329" s="340"/>
      <c r="I1329" s="329"/>
      <c r="J1329" s="181"/>
      <c r="K1329" s="177"/>
      <c r="L1329" s="23"/>
    </row>
    <row r="1330" spans="2:12" ht="21.2" customHeight="1">
      <c r="B1330" s="366" t="str">
        <f>IF(F1330="", "NO PRIORITY", _xlfn.XLOOKUP(F1330, Organizations!C:C, Organizations!B:B, "NO ORG NAME"))</f>
        <v>NO PRIORITY</v>
      </c>
      <c r="C1330" s="291"/>
      <c r="D1330" s="306" t="str">
        <f t="shared" si="21"/>
        <v/>
      </c>
      <c r="E1330" s="171"/>
      <c r="F1330" s="491"/>
      <c r="G1330" s="156"/>
      <c r="H1330" s="340"/>
      <c r="I1330" s="329"/>
      <c r="J1330" s="181"/>
      <c r="K1330" s="177"/>
      <c r="L1330" s="23"/>
    </row>
    <row r="1331" spans="2:12" ht="21.2" customHeight="1">
      <c r="B1331" s="366" t="str">
        <f>IF(F1331="", "NO PRIORITY", _xlfn.XLOOKUP(F1331, Organizations!C:C, Organizations!B:B, "NO ORG NAME"))</f>
        <v>NO PRIORITY</v>
      </c>
      <c r="C1331" s="291"/>
      <c r="D1331" s="306" t="str">
        <f t="shared" si="21"/>
        <v/>
      </c>
      <c r="E1331" s="171"/>
      <c r="F1331" s="491"/>
      <c r="G1331" s="156"/>
      <c r="H1331" s="340"/>
      <c r="I1331" s="329"/>
      <c r="J1331" s="181"/>
      <c r="K1331" s="177"/>
      <c r="L1331" s="23"/>
    </row>
    <row r="1332" spans="2:12" ht="21.2" customHeight="1">
      <c r="B1332" s="366" t="str">
        <f>IF(F1332="", "NO PRIORITY", _xlfn.XLOOKUP(F1332, Organizations!C:C, Organizations!B:B, "NO ORG NAME"))</f>
        <v>NO PRIORITY</v>
      </c>
      <c r="C1332" s="291"/>
      <c r="D1332" s="306" t="str">
        <f t="shared" si="21"/>
        <v/>
      </c>
      <c r="E1332" s="171"/>
      <c r="F1332" s="491"/>
      <c r="G1332" s="156"/>
      <c r="H1332" s="340"/>
      <c r="I1332" s="329"/>
      <c r="J1332" s="181"/>
      <c r="K1332" s="177"/>
      <c r="L1332" s="23"/>
    </row>
    <row r="1333" spans="2:12" ht="21.2" customHeight="1">
      <c r="B1333" s="366" t="str">
        <f>IF(F1333="", "NO PRIORITY", _xlfn.XLOOKUP(F1333, Organizations!C:C, Organizations!B:B, "NO ORG NAME"))</f>
        <v>NO PRIORITY</v>
      </c>
      <c r="C1333" s="291"/>
      <c r="D1333" s="306" t="str">
        <f t="shared" si="21"/>
        <v/>
      </c>
      <c r="E1333" s="171"/>
      <c r="F1333" s="491"/>
      <c r="G1333" s="156"/>
      <c r="H1333" s="340"/>
      <c r="I1333" s="329"/>
      <c r="J1333" s="181"/>
      <c r="K1333" s="177"/>
      <c r="L1333" s="23"/>
    </row>
    <row r="1334" spans="2:12" ht="21.2" customHeight="1">
      <c r="B1334" s="366" t="str">
        <f>IF(F1334="", "NO PRIORITY", _xlfn.XLOOKUP(F1334, Organizations!C:C, Organizations!B:B, "NO ORG NAME"))</f>
        <v>NO PRIORITY</v>
      </c>
      <c r="C1334" s="291"/>
      <c r="D1334" s="306" t="str">
        <f t="shared" si="21"/>
        <v/>
      </c>
      <c r="E1334" s="171"/>
      <c r="F1334" s="491"/>
      <c r="G1334" s="156"/>
      <c r="H1334" s="340"/>
      <c r="I1334" s="329"/>
      <c r="J1334" s="181"/>
      <c r="K1334" s="177"/>
      <c r="L1334" s="23"/>
    </row>
    <row r="1335" spans="2:12" ht="21.2" customHeight="1">
      <c r="B1335" s="366" t="str">
        <f>IF(F1335="", "NO PRIORITY", _xlfn.XLOOKUP(F1335, Organizations!C:C, Organizations!B:B, "NO ORG NAME"))</f>
        <v>NO PRIORITY</v>
      </c>
      <c r="C1335" s="291"/>
      <c r="D1335" s="306" t="str">
        <f t="shared" si="21"/>
        <v/>
      </c>
      <c r="E1335" s="171"/>
      <c r="F1335" s="491"/>
      <c r="G1335" s="156"/>
      <c r="H1335" s="340"/>
      <c r="I1335" s="329"/>
      <c r="J1335" s="181"/>
      <c r="K1335" s="177"/>
      <c r="L1335" s="23"/>
    </row>
    <row r="1336" spans="2:12" ht="21.2" customHeight="1">
      <c r="B1336" s="366" t="str">
        <f>IF(F1336="", "NO PRIORITY", _xlfn.XLOOKUP(F1336, Organizations!C:C, Organizations!B:B, "NO ORG NAME"))</f>
        <v>NO PRIORITY</v>
      </c>
      <c r="C1336" s="291"/>
      <c r="D1336" s="306" t="str">
        <f t="shared" si="21"/>
        <v/>
      </c>
      <c r="E1336" s="171"/>
      <c r="F1336" s="491"/>
      <c r="G1336" s="156"/>
      <c r="H1336" s="340"/>
      <c r="I1336" s="329"/>
      <c r="J1336" s="181"/>
      <c r="K1336" s="177"/>
      <c r="L1336" s="23"/>
    </row>
    <row r="1337" spans="2:12" ht="21.2" customHeight="1">
      <c r="B1337" s="366" t="str">
        <f>IF(F1337="", "NO PRIORITY", _xlfn.XLOOKUP(F1337, Organizations!C:C, Organizations!B:B, "NO ORG NAME"))</f>
        <v>NO PRIORITY</v>
      </c>
      <c r="C1337" s="291"/>
      <c r="D1337" s="306" t="str">
        <f t="shared" si="21"/>
        <v/>
      </c>
      <c r="E1337" s="171"/>
      <c r="F1337" s="491"/>
      <c r="G1337" s="156"/>
      <c r="H1337" s="340"/>
      <c r="I1337" s="329"/>
      <c r="J1337" s="181"/>
      <c r="K1337" s="177"/>
      <c r="L1337" s="23"/>
    </row>
    <row r="1338" spans="2:12" ht="21.2" customHeight="1">
      <c r="B1338" s="366" t="str">
        <f>IF(F1338="", "NO PRIORITY", _xlfn.XLOOKUP(F1338, Organizations!C:C, Organizations!B:B, "NO ORG NAME"))</f>
        <v>NO PRIORITY</v>
      </c>
      <c r="C1338" s="291"/>
      <c r="D1338" s="306" t="str">
        <f t="shared" si="21"/>
        <v/>
      </c>
      <c r="E1338" s="171"/>
      <c r="F1338" s="491"/>
      <c r="G1338" s="156"/>
      <c r="H1338" s="340"/>
      <c r="I1338" s="329"/>
      <c r="J1338" s="181"/>
      <c r="K1338" s="177"/>
      <c r="L1338" s="23"/>
    </row>
    <row r="1339" spans="2:12" ht="21.2" customHeight="1">
      <c r="B1339" s="366" t="str">
        <f>IF(F1339="", "NO PRIORITY", _xlfn.XLOOKUP(F1339, Organizations!C:C, Organizations!B:B, "NO ORG NAME"))</f>
        <v>NO PRIORITY</v>
      </c>
      <c r="C1339" s="291"/>
      <c r="D1339" s="306" t="str">
        <f t="shared" si="21"/>
        <v/>
      </c>
      <c r="E1339" s="171"/>
      <c r="F1339" s="491"/>
      <c r="G1339" s="156"/>
      <c r="H1339" s="340"/>
      <c r="I1339" s="329"/>
      <c r="J1339" s="181"/>
      <c r="K1339" s="177"/>
      <c r="L1339" s="23"/>
    </row>
    <row r="1340" spans="2:12" ht="21.2" customHeight="1">
      <c r="B1340" s="366" t="str">
        <f>IF(F1340="", "NO PRIORITY", _xlfn.XLOOKUP(F1340, Organizations!C:C, Organizations!B:B, "NO ORG NAME"))</f>
        <v>NO PRIORITY</v>
      </c>
      <c r="C1340" s="291"/>
      <c r="D1340" s="306" t="str">
        <f t="shared" si="21"/>
        <v/>
      </c>
      <c r="E1340" s="171"/>
      <c r="F1340" s="491"/>
      <c r="G1340" s="156"/>
      <c r="H1340" s="340"/>
      <c r="I1340" s="329"/>
      <c r="J1340" s="181"/>
      <c r="K1340" s="177"/>
      <c r="L1340" s="23"/>
    </row>
    <row r="1341" spans="2:12" ht="21.2" customHeight="1">
      <c r="B1341" s="366" t="str">
        <f>IF(F1341="", "NO PRIORITY", _xlfn.XLOOKUP(F1341, Organizations!C:C, Organizations!B:B, "NO ORG NAME"))</f>
        <v>NO PRIORITY</v>
      </c>
      <c r="C1341" s="291"/>
      <c r="D1341" s="306" t="str">
        <f t="shared" si="21"/>
        <v/>
      </c>
      <c r="E1341" s="171"/>
      <c r="F1341" s="491"/>
      <c r="G1341" s="156"/>
      <c r="H1341" s="340"/>
      <c r="I1341" s="329"/>
      <c r="J1341" s="181"/>
      <c r="K1341" s="177"/>
      <c r="L1341" s="23"/>
    </row>
    <row r="1342" spans="2:12" ht="21.2" customHeight="1">
      <c r="B1342" s="366" t="str">
        <f>IF(F1342="", "NO PRIORITY", _xlfn.XLOOKUP(F1342, Organizations!C:C, Organizations!B:B, "NO ORG NAME"))</f>
        <v>NO PRIORITY</v>
      </c>
      <c r="C1342" s="291"/>
      <c r="D1342" s="306" t="str">
        <f t="shared" si="21"/>
        <v/>
      </c>
      <c r="E1342" s="171"/>
      <c r="F1342" s="491"/>
      <c r="G1342" s="156"/>
      <c r="H1342" s="340"/>
      <c r="I1342" s="329"/>
      <c r="J1342" s="181"/>
      <c r="K1342" s="177"/>
      <c r="L1342" s="23"/>
    </row>
    <row r="1343" spans="2:12" ht="21.2" customHeight="1">
      <c r="B1343" s="366" t="str">
        <f>IF(F1343="", "NO PRIORITY", _xlfn.XLOOKUP(F1343, Organizations!C:C, Organizations!B:B, "NO ORG NAME"))</f>
        <v>NO PRIORITY</v>
      </c>
      <c r="C1343" s="291"/>
      <c r="D1343" s="306" t="str">
        <f t="shared" si="21"/>
        <v/>
      </c>
      <c r="E1343" s="171"/>
      <c r="F1343" s="491"/>
      <c r="G1343" s="156"/>
      <c r="H1343" s="340"/>
      <c r="I1343" s="329"/>
      <c r="J1343" s="181"/>
      <c r="K1343" s="177"/>
      <c r="L1343" s="23"/>
    </row>
    <row r="1344" spans="2:12" ht="21.2" customHeight="1">
      <c r="B1344" s="366" t="str">
        <f>IF(F1344="", "NO PRIORITY", _xlfn.XLOOKUP(F1344, Organizations!C:C, Organizations!B:B, "NO ORG NAME"))</f>
        <v>NO PRIORITY</v>
      </c>
      <c r="C1344" s="291"/>
      <c r="D1344" s="306" t="str">
        <f t="shared" si="21"/>
        <v/>
      </c>
      <c r="E1344" s="171"/>
      <c r="F1344" s="491"/>
      <c r="G1344" s="156"/>
      <c r="H1344" s="340"/>
      <c r="I1344" s="329"/>
      <c r="J1344" s="181"/>
      <c r="K1344" s="177"/>
      <c r="L1344" s="23"/>
    </row>
    <row r="1345" spans="2:12" ht="21.2" customHeight="1">
      <c r="B1345" s="366" t="str">
        <f>IF(F1345="", "NO PRIORITY", _xlfn.XLOOKUP(F1345, Organizations!C:C, Organizations!B:B, "NO ORG NAME"))</f>
        <v>NO PRIORITY</v>
      </c>
      <c r="C1345" s="291"/>
      <c r="D1345" s="306" t="str">
        <f t="shared" si="21"/>
        <v/>
      </c>
      <c r="E1345" s="171"/>
      <c r="F1345" s="491"/>
      <c r="G1345" s="156"/>
      <c r="H1345" s="340"/>
      <c r="I1345" s="329"/>
      <c r="J1345" s="181"/>
      <c r="K1345" s="177"/>
      <c r="L1345" s="23"/>
    </row>
    <row r="1346" spans="2:12" ht="21.2" customHeight="1">
      <c r="B1346" s="366" t="str">
        <f>IF(F1346="", "NO PRIORITY", _xlfn.XLOOKUP(F1346, Organizations!C:C, Organizations!B:B, "NO ORG NAME"))</f>
        <v>NO PRIORITY</v>
      </c>
      <c r="C1346" s="291"/>
      <c r="D1346" s="306" t="str">
        <f t="shared" si="21"/>
        <v/>
      </c>
      <c r="E1346" s="171"/>
      <c r="F1346" s="491"/>
      <c r="G1346" s="156"/>
      <c r="H1346" s="340"/>
      <c r="I1346" s="329"/>
      <c r="J1346" s="181"/>
      <c r="K1346" s="177"/>
      <c r="L1346" s="23"/>
    </row>
    <row r="1347" spans="2:12" ht="21.2" customHeight="1">
      <c r="B1347" s="366" t="str">
        <f>IF(F1347="", "NO PRIORITY", _xlfn.XLOOKUP(F1347, Organizations!C:C, Organizations!B:B, "NO ORG NAME"))</f>
        <v>NO PRIORITY</v>
      </c>
      <c r="C1347" s="291"/>
      <c r="D1347" s="306" t="str">
        <f t="shared" si="21"/>
        <v/>
      </c>
      <c r="E1347" s="171"/>
      <c r="F1347" s="491"/>
      <c r="G1347" s="156"/>
      <c r="H1347" s="340"/>
      <c r="I1347" s="329"/>
      <c r="J1347" s="181"/>
      <c r="K1347" s="177"/>
      <c r="L1347" s="23"/>
    </row>
    <row r="1348" spans="2:12" ht="21.2" customHeight="1">
      <c r="B1348" s="366" t="str">
        <f>IF(F1348="", "NO PRIORITY", _xlfn.XLOOKUP(F1348, Organizations!C:C, Organizations!B:B, "NO ORG NAME"))</f>
        <v>NO PRIORITY</v>
      </c>
      <c r="C1348" s="291"/>
      <c r="D1348" s="306" t="str">
        <f t="shared" si="21"/>
        <v/>
      </c>
      <c r="E1348" s="171"/>
      <c r="F1348" s="491"/>
      <c r="G1348" s="156"/>
      <c r="H1348" s="340"/>
      <c r="I1348" s="329"/>
      <c r="J1348" s="181"/>
      <c r="K1348" s="177"/>
      <c r="L1348" s="23"/>
    </row>
    <row r="1349" spans="2:12" ht="21.2" customHeight="1">
      <c r="B1349" s="366" t="str">
        <f>IF(F1349="", "NO PRIORITY", _xlfn.XLOOKUP(F1349, Organizations!C:C, Organizations!B:B, "NO ORG NAME"))</f>
        <v>NO PRIORITY</v>
      </c>
      <c r="C1349" s="291"/>
      <c r="D1349" s="306" t="str">
        <f t="shared" si="21"/>
        <v/>
      </c>
      <c r="E1349" s="171"/>
      <c r="F1349" s="491"/>
      <c r="G1349" s="156"/>
      <c r="H1349" s="340"/>
      <c r="I1349" s="329"/>
      <c r="J1349" s="181"/>
      <c r="K1349" s="177"/>
      <c r="L1349" s="23"/>
    </row>
    <row r="1350" spans="2:12" ht="21.2" customHeight="1">
      <c r="B1350" s="366" t="str">
        <f>IF(F1350="", "NO PRIORITY", _xlfn.XLOOKUP(F1350, Organizations!C:C, Organizations!B:B, "NO ORG NAME"))</f>
        <v>NO PRIORITY</v>
      </c>
      <c r="C1350" s="291"/>
      <c r="D1350" s="306" t="str">
        <f t="shared" si="21"/>
        <v/>
      </c>
      <c r="E1350" s="171"/>
      <c r="F1350" s="491"/>
      <c r="G1350" s="156"/>
      <c r="H1350" s="340"/>
      <c r="I1350" s="329"/>
      <c r="J1350" s="181"/>
      <c r="K1350" s="177"/>
      <c r="L1350" s="23"/>
    </row>
    <row r="1351" spans="2:12" ht="21.2" customHeight="1">
      <c r="B1351" s="366" t="str">
        <f>IF(F1351="", "NO PRIORITY", _xlfn.XLOOKUP(F1351, Organizations!C:C, Organizations!B:B, "NO ORG NAME"))</f>
        <v>NO PRIORITY</v>
      </c>
      <c r="C1351" s="291"/>
      <c r="D1351" s="306" t="str">
        <f t="shared" si="21"/>
        <v/>
      </c>
      <c r="E1351" s="171"/>
      <c r="F1351" s="491"/>
      <c r="G1351" s="156"/>
      <c r="H1351" s="340"/>
      <c r="I1351" s="329"/>
      <c r="J1351" s="181"/>
      <c r="K1351" s="177"/>
      <c r="L1351" s="23"/>
    </row>
    <row r="1352" spans="2:12" ht="21.2" customHeight="1">
      <c r="B1352" s="366" t="str">
        <f>IF(F1352="", "NO PRIORITY", _xlfn.XLOOKUP(F1352, Organizations!C:C, Organizations!B:B, "NO ORG NAME"))</f>
        <v>NO PRIORITY</v>
      </c>
      <c r="C1352" s="291"/>
      <c r="D1352" s="306" t="str">
        <f t="shared" si="21"/>
        <v/>
      </c>
      <c r="E1352" s="171"/>
      <c r="F1352" s="491"/>
      <c r="G1352" s="156"/>
      <c r="H1352" s="340"/>
      <c r="I1352" s="329"/>
      <c r="J1352" s="181"/>
      <c r="K1352" s="177"/>
      <c r="L1352" s="23"/>
    </row>
    <row r="1353" spans="2:12" ht="21.2" customHeight="1">
      <c r="B1353" s="366" t="str">
        <f>IF(F1353="", "NO PRIORITY", _xlfn.XLOOKUP(F1353, Organizations!C:C, Organizations!B:B, "NO ORG NAME"))</f>
        <v>NO PRIORITY</v>
      </c>
      <c r="C1353" s="291"/>
      <c r="D1353" s="306" t="str">
        <f t="shared" si="21"/>
        <v/>
      </c>
      <c r="E1353" s="171"/>
      <c r="F1353" s="491"/>
      <c r="G1353" s="156"/>
      <c r="H1353" s="340"/>
      <c r="I1353" s="329"/>
      <c r="J1353" s="181"/>
      <c r="K1353" s="177"/>
      <c r="L1353" s="23"/>
    </row>
    <row r="1354" spans="2:12" ht="21.2" customHeight="1">
      <c r="B1354" s="366" t="str">
        <f>IF(F1354="", "NO PRIORITY", _xlfn.XLOOKUP(F1354, Organizations!C:C, Organizations!B:B, "NO ORG NAME"))</f>
        <v>NO PRIORITY</v>
      </c>
      <c r="C1354" s="291"/>
      <c r="D1354" s="306" t="str">
        <f t="shared" si="21"/>
        <v/>
      </c>
      <c r="E1354" s="171"/>
      <c r="F1354" s="491"/>
      <c r="G1354" s="156"/>
      <c r="H1354" s="340"/>
      <c r="I1354" s="329"/>
      <c r="J1354" s="181"/>
      <c r="K1354" s="177"/>
      <c r="L1354" s="23"/>
    </row>
    <row r="1355" spans="2:12" ht="21.2" customHeight="1">
      <c r="B1355" s="366" t="str">
        <f>IF(F1355="", "NO PRIORITY", _xlfn.XLOOKUP(F1355, Organizations!C:C, Organizations!B:B, "NO ORG NAME"))</f>
        <v>NO PRIORITY</v>
      </c>
      <c r="C1355" s="291"/>
      <c r="D1355" s="306" t="str">
        <f t="shared" si="21"/>
        <v/>
      </c>
      <c r="E1355" s="171"/>
      <c r="F1355" s="491"/>
      <c r="G1355" s="156"/>
      <c r="H1355" s="340"/>
      <c r="I1355" s="329"/>
      <c r="J1355" s="181"/>
      <c r="K1355" s="177"/>
      <c r="L1355" s="23"/>
    </row>
    <row r="1356" spans="2:12" ht="21.2" customHeight="1">
      <c r="B1356" s="366" t="str">
        <f>IF(F1356="", "NO PRIORITY", _xlfn.XLOOKUP(F1356, Organizations!C:C, Organizations!B:B, "NO ORG NAME"))</f>
        <v>NO PRIORITY</v>
      </c>
      <c r="C1356" s="291"/>
      <c r="D1356" s="306" t="str">
        <f t="shared" si="21"/>
        <v/>
      </c>
      <c r="E1356" s="171"/>
      <c r="F1356" s="491"/>
      <c r="G1356" s="156"/>
      <c r="H1356" s="340"/>
      <c r="I1356" s="329"/>
      <c r="J1356" s="181"/>
      <c r="K1356" s="177"/>
      <c r="L1356" s="23"/>
    </row>
    <row r="1357" spans="2:12" ht="21.2" customHeight="1">
      <c r="B1357" s="366" t="str">
        <f>IF(F1357="", "NO PRIORITY", _xlfn.XLOOKUP(F1357, Organizations!C:C, Organizations!B:B, "NO ORG NAME"))</f>
        <v>NO PRIORITY</v>
      </c>
      <c r="C1357" s="291"/>
      <c r="D1357" s="306" t="str">
        <f t="shared" si="21"/>
        <v/>
      </c>
      <c r="E1357" s="171"/>
      <c r="F1357" s="491"/>
      <c r="G1357" s="156"/>
      <c r="H1357" s="340"/>
      <c r="I1357" s="329"/>
      <c r="J1357" s="181"/>
      <c r="K1357" s="177"/>
      <c r="L1357" s="23"/>
    </row>
    <row r="1358" spans="2:12" ht="21.2" customHeight="1">
      <c r="B1358" s="366" t="str">
        <f>IF(F1358="", "NO PRIORITY", _xlfn.XLOOKUP(F1358, Organizations!C:C, Organizations!B:B, "NO ORG NAME"))</f>
        <v>NO PRIORITY</v>
      </c>
      <c r="C1358" s="291"/>
      <c r="D1358" s="306" t="str">
        <f t="shared" si="21"/>
        <v/>
      </c>
      <c r="E1358" s="171"/>
      <c r="F1358" s="491"/>
      <c r="G1358" s="156"/>
      <c r="H1358" s="340"/>
      <c r="I1358" s="329"/>
      <c r="J1358" s="181"/>
      <c r="K1358" s="177"/>
      <c r="L1358" s="23"/>
    </row>
    <row r="1359" spans="2:12" ht="21.2" customHeight="1">
      <c r="B1359" s="366" t="str">
        <f>IF(F1359="", "NO PRIORITY", _xlfn.XLOOKUP(F1359, Organizations!C:C, Organizations!B:B, "NO ORG NAME"))</f>
        <v>NO PRIORITY</v>
      </c>
      <c r="C1359" s="291"/>
      <c r="D1359" s="306" t="str">
        <f t="shared" si="21"/>
        <v/>
      </c>
      <c r="E1359" s="171"/>
      <c r="F1359" s="491"/>
      <c r="G1359" s="156"/>
      <c r="H1359" s="340"/>
      <c r="I1359" s="329"/>
      <c r="J1359" s="181"/>
      <c r="K1359" s="177"/>
      <c r="L1359" s="23"/>
    </row>
    <row r="1360" spans="2:12" ht="21.2" customHeight="1">
      <c r="B1360" s="366" t="str">
        <f>IF(F1360="", "NO PRIORITY", _xlfn.XLOOKUP(F1360, Organizations!C:C, Organizations!B:B, "NO ORG NAME"))</f>
        <v>NO PRIORITY</v>
      </c>
      <c r="C1360" s="291"/>
      <c r="D1360" s="306" t="str">
        <f t="shared" si="21"/>
        <v/>
      </c>
      <c r="E1360" s="171"/>
      <c r="F1360" s="491"/>
      <c r="G1360" s="156"/>
      <c r="H1360" s="340"/>
      <c r="I1360" s="329"/>
      <c r="J1360" s="181"/>
      <c r="K1360" s="177"/>
      <c r="L1360" s="23"/>
    </row>
    <row r="1361" spans="2:12" ht="21.2" customHeight="1">
      <c r="B1361" s="366" t="str">
        <f>IF(F1361="", "NO PRIORITY", _xlfn.XLOOKUP(F1361, Organizations!C:C, Organizations!B:B, "NO ORG NAME"))</f>
        <v>NO PRIORITY</v>
      </c>
      <c r="C1361" s="291"/>
      <c r="D1361" s="306" t="str">
        <f t="shared" si="21"/>
        <v/>
      </c>
      <c r="E1361" s="171"/>
      <c r="F1361" s="491"/>
      <c r="G1361" s="156"/>
      <c r="H1361" s="340"/>
      <c r="I1361" s="329"/>
      <c r="J1361" s="181"/>
      <c r="K1361" s="177"/>
      <c r="L1361" s="23"/>
    </row>
    <row r="1362" spans="2:12" ht="21.2" customHeight="1">
      <c r="B1362" s="366" t="str">
        <f>IF(F1362="", "NO PRIORITY", _xlfn.XLOOKUP(F1362, Organizations!C:C, Organizations!B:B, "NO ORG NAME"))</f>
        <v>NO PRIORITY</v>
      </c>
      <c r="C1362" s="291"/>
      <c r="D1362" s="306" t="str">
        <f t="shared" si="21"/>
        <v/>
      </c>
      <c r="E1362" s="171"/>
      <c r="F1362" s="491"/>
      <c r="G1362" s="156"/>
      <c r="H1362" s="340"/>
      <c r="I1362" s="329"/>
      <c r="J1362" s="181"/>
      <c r="K1362" s="177"/>
      <c r="L1362" s="23"/>
    </row>
    <row r="1363" spans="2:12" ht="21.2" customHeight="1">
      <c r="B1363" s="366" t="str">
        <f>IF(F1363="", "NO PRIORITY", _xlfn.XLOOKUP(F1363, Organizations!C:C, Organizations!B:B, "NO ORG NAME"))</f>
        <v>NO PRIORITY</v>
      </c>
      <c r="C1363" s="291"/>
      <c r="D1363" s="306" t="str">
        <f t="shared" si="21"/>
        <v/>
      </c>
      <c r="E1363" s="171"/>
      <c r="F1363" s="491"/>
      <c r="G1363" s="156"/>
      <c r="H1363" s="340"/>
      <c r="I1363" s="329"/>
      <c r="J1363" s="181"/>
      <c r="K1363" s="177"/>
      <c r="L1363" s="23"/>
    </row>
    <row r="1364" spans="2:12" ht="21.2" customHeight="1">
      <c r="B1364" s="366" t="str">
        <f>IF(F1364="", "NO PRIORITY", _xlfn.XLOOKUP(F1364, Organizations!C:C, Organizations!B:B, "NO ORG NAME"))</f>
        <v>NO PRIORITY</v>
      </c>
      <c r="C1364" s="291"/>
      <c r="D1364" s="306" t="str">
        <f t="shared" si="21"/>
        <v/>
      </c>
      <c r="E1364" s="171"/>
      <c r="F1364" s="491"/>
      <c r="G1364" s="156"/>
      <c r="H1364" s="340"/>
      <c r="I1364" s="329"/>
      <c r="J1364" s="181"/>
      <c r="K1364" s="177"/>
      <c r="L1364" s="23"/>
    </row>
    <row r="1365" spans="2:12" ht="21.2" customHeight="1">
      <c r="B1365" s="366" t="str">
        <f>IF(F1365="", "NO PRIORITY", _xlfn.XLOOKUP(F1365, Organizations!C:C, Organizations!B:B, "NO ORG NAME"))</f>
        <v>NO PRIORITY</v>
      </c>
      <c r="C1365" s="291"/>
      <c r="D1365" s="306" t="str">
        <f t="shared" si="21"/>
        <v/>
      </c>
      <c r="E1365" s="171"/>
      <c r="F1365" s="491"/>
      <c r="G1365" s="156"/>
      <c r="H1365" s="340"/>
      <c r="I1365" s="329"/>
      <c r="J1365" s="181"/>
      <c r="K1365" s="177"/>
      <c r="L1365" s="23"/>
    </row>
    <row r="1366" spans="2:12" ht="21.2" customHeight="1">
      <c r="B1366" s="366" t="str">
        <f>IF(F1366="", "NO PRIORITY", _xlfn.XLOOKUP(F1366, Organizations!C:C, Organizations!B:B, "NO ORG NAME"))</f>
        <v>NO PRIORITY</v>
      </c>
      <c r="C1366" s="291"/>
      <c r="D1366" s="306" t="str">
        <f t="shared" si="21"/>
        <v/>
      </c>
      <c r="E1366" s="171"/>
      <c r="F1366" s="491"/>
      <c r="G1366" s="156"/>
      <c r="H1366" s="340"/>
      <c r="I1366" s="329"/>
      <c r="J1366" s="181"/>
      <c r="K1366" s="177"/>
      <c r="L1366" s="23"/>
    </row>
    <row r="1367" spans="2:12" ht="21.2" customHeight="1">
      <c r="B1367" s="366" t="str">
        <f>IF(F1367="", "NO PRIORITY", _xlfn.XLOOKUP(F1367, Organizations!C:C, Organizations!B:B, "NO ORG NAME"))</f>
        <v>NO PRIORITY</v>
      </c>
      <c r="C1367" s="291"/>
      <c r="D1367" s="306" t="str">
        <f t="shared" si="21"/>
        <v/>
      </c>
      <c r="E1367" s="171"/>
      <c r="F1367" s="491"/>
      <c r="G1367" s="156"/>
      <c r="H1367" s="340"/>
      <c r="I1367" s="329"/>
      <c r="J1367" s="181"/>
      <c r="K1367" s="177"/>
      <c r="L1367" s="23"/>
    </row>
    <row r="1368" spans="2:12" ht="21.2" customHeight="1">
      <c r="B1368" s="366" t="str">
        <f>IF(F1368="", "NO PRIORITY", _xlfn.XLOOKUP(F1368, Organizations!C:C, Organizations!B:B, "NO ORG NAME"))</f>
        <v>NO PRIORITY</v>
      </c>
      <c r="C1368" s="291"/>
      <c r="D1368" s="306" t="str">
        <f t="shared" si="21"/>
        <v/>
      </c>
      <c r="E1368" s="171"/>
      <c r="F1368" s="491"/>
      <c r="G1368" s="156"/>
      <c r="H1368" s="340"/>
      <c r="I1368" s="329"/>
      <c r="J1368" s="181"/>
      <c r="K1368" s="177"/>
      <c r="L1368" s="23"/>
    </row>
    <row r="1369" spans="2:12" ht="21.2" customHeight="1">
      <c r="B1369" s="366" t="str">
        <f>IF(F1369="", "NO PRIORITY", _xlfn.XLOOKUP(F1369, Organizations!C:C, Organizations!B:B, "NO ORG NAME"))</f>
        <v>NO PRIORITY</v>
      </c>
      <c r="C1369" s="291"/>
      <c r="D1369" s="306" t="str">
        <f t="shared" si="21"/>
        <v/>
      </c>
      <c r="E1369" s="171"/>
      <c r="F1369" s="491"/>
      <c r="G1369" s="156"/>
      <c r="H1369" s="340"/>
      <c r="I1369" s="329"/>
      <c r="J1369" s="181"/>
      <c r="K1369" s="177"/>
      <c r="L1369" s="23"/>
    </row>
    <row r="1370" spans="2:12" ht="21.2" customHeight="1">
      <c r="B1370" s="366" t="str">
        <f>IF(F1370="", "NO PRIORITY", _xlfn.XLOOKUP(F1370, Organizations!C:C, Organizations!B:B, "NO ORG NAME"))</f>
        <v>NO PRIORITY</v>
      </c>
      <c r="C1370" s="291"/>
      <c r="D1370" s="306" t="str">
        <f t="shared" si="21"/>
        <v/>
      </c>
      <c r="E1370" s="171"/>
      <c r="F1370" s="491"/>
      <c r="G1370" s="156"/>
      <c r="H1370" s="340"/>
      <c r="I1370" s="329"/>
      <c r="J1370" s="181"/>
      <c r="K1370" s="177"/>
      <c r="L1370" s="23"/>
    </row>
    <row r="1371" spans="2:12" ht="21.2" customHeight="1">
      <c r="B1371" s="366" t="str">
        <f>IF(F1371="", "NO PRIORITY", _xlfn.XLOOKUP(F1371, Organizations!C:C, Organizations!B:B, "NO ORG NAME"))</f>
        <v>NO PRIORITY</v>
      </c>
      <c r="C1371" s="291"/>
      <c r="D1371" s="306" t="str">
        <f t="shared" si="21"/>
        <v/>
      </c>
      <c r="E1371" s="171"/>
      <c r="F1371" s="491"/>
      <c r="G1371" s="156"/>
      <c r="H1371" s="340"/>
      <c r="I1371" s="329"/>
      <c r="J1371" s="181"/>
      <c r="K1371" s="177"/>
      <c r="L1371" s="23"/>
    </row>
    <row r="1372" spans="2:12" ht="21.2" customHeight="1">
      <c r="B1372" s="366" t="str">
        <f>IF(F1372="", "NO PRIORITY", _xlfn.XLOOKUP(F1372, Organizations!C:C, Organizations!B:B, "NO ORG NAME"))</f>
        <v>NO PRIORITY</v>
      </c>
      <c r="C1372" s="291"/>
      <c r="D1372" s="306" t="str">
        <f t="shared" si="21"/>
        <v/>
      </c>
      <c r="E1372" s="171"/>
      <c r="F1372" s="491"/>
      <c r="G1372" s="156"/>
      <c r="H1372" s="340"/>
      <c r="I1372" s="329"/>
      <c r="J1372" s="181"/>
      <c r="K1372" s="177"/>
      <c r="L1372" s="23"/>
    </row>
    <row r="1373" spans="2:12" ht="21.2" customHeight="1">
      <c r="B1373" s="366" t="str">
        <f>IF(F1373="", "NO PRIORITY", _xlfn.XLOOKUP(F1373, Organizations!C:C, Organizations!B:B, "NO ORG NAME"))</f>
        <v>NO PRIORITY</v>
      </c>
      <c r="C1373" s="291"/>
      <c r="D1373" s="306" t="str">
        <f t="shared" si="21"/>
        <v/>
      </c>
      <c r="E1373" s="171"/>
      <c r="F1373" s="491"/>
      <c r="G1373" s="156"/>
      <c r="H1373" s="340"/>
      <c r="I1373" s="329"/>
      <c r="J1373" s="181"/>
      <c r="K1373" s="177"/>
      <c r="L1373" s="23"/>
    </row>
    <row r="1374" spans="2:12" ht="21.2" customHeight="1">
      <c r="B1374" s="366" t="str">
        <f>IF(F1374="", "NO PRIORITY", _xlfn.XLOOKUP(F1374, Organizations!C:C, Organizations!B:B, "NO ORG NAME"))</f>
        <v>NO PRIORITY</v>
      </c>
      <c r="C1374" s="291"/>
      <c r="D1374" s="306" t="str">
        <f t="shared" si="21"/>
        <v/>
      </c>
      <c r="E1374" s="171"/>
      <c r="F1374" s="491"/>
      <c r="G1374" s="156"/>
      <c r="H1374" s="340"/>
      <c r="I1374" s="329"/>
      <c r="J1374" s="181"/>
      <c r="K1374" s="177"/>
      <c r="L1374" s="23"/>
    </row>
    <row r="1375" spans="2:12" ht="21.2" customHeight="1">
      <c r="B1375" s="366" t="str">
        <f>IF(F1375="", "NO PRIORITY", _xlfn.XLOOKUP(F1375, Organizations!C:C, Organizations!B:B, "NO ORG NAME"))</f>
        <v>NO PRIORITY</v>
      </c>
      <c r="C1375" s="291"/>
      <c r="D1375" s="306" t="str">
        <f t="shared" si="21"/>
        <v/>
      </c>
      <c r="E1375" s="171"/>
      <c r="F1375" s="491"/>
      <c r="G1375" s="156"/>
      <c r="H1375" s="340"/>
      <c r="I1375" s="329"/>
      <c r="J1375" s="181"/>
      <c r="K1375" s="177"/>
      <c r="L1375" s="23"/>
    </row>
    <row r="1376" spans="2:12" ht="21.2" customHeight="1">
      <c r="B1376" s="366" t="str">
        <f>IF(F1376="", "NO PRIORITY", _xlfn.XLOOKUP(F1376, Organizations!C:C, Organizations!B:B, "NO ORG NAME"))</f>
        <v>NO PRIORITY</v>
      </c>
      <c r="C1376" s="291"/>
      <c r="D1376" s="306" t="str">
        <f t="shared" si="21"/>
        <v/>
      </c>
      <c r="E1376" s="171"/>
      <c r="F1376" s="491"/>
      <c r="G1376" s="156"/>
      <c r="H1376" s="340"/>
      <c r="I1376" s="329"/>
      <c r="J1376" s="181"/>
      <c r="K1376" s="177"/>
      <c r="L1376" s="23"/>
    </row>
    <row r="1377" spans="2:12" ht="21.2" customHeight="1">
      <c r="B1377" s="366" t="str">
        <f>IF(F1377="", "NO PRIORITY", _xlfn.XLOOKUP(F1377, Organizations!C:C, Organizations!B:B, "NO ORG NAME"))</f>
        <v>NO PRIORITY</v>
      </c>
      <c r="C1377" s="291"/>
      <c r="D1377" s="306" t="str">
        <f t="shared" si="21"/>
        <v/>
      </c>
      <c r="E1377" s="171"/>
      <c r="F1377" s="491"/>
      <c r="G1377" s="156"/>
      <c r="H1377" s="340"/>
      <c r="I1377" s="329"/>
      <c r="J1377" s="181"/>
      <c r="K1377" s="177"/>
      <c r="L1377" s="23"/>
    </row>
    <row r="1378" spans="2:12" ht="21.2" customHeight="1">
      <c r="B1378" s="366" t="str">
        <f>IF(F1378="", "NO PRIORITY", _xlfn.XLOOKUP(F1378, Organizations!C:C, Organizations!B:B, "NO ORG NAME"))</f>
        <v>NO PRIORITY</v>
      </c>
      <c r="C1378" s="291"/>
      <c r="D1378" s="306" t="str">
        <f t="shared" si="21"/>
        <v/>
      </c>
      <c r="E1378" s="171"/>
      <c r="F1378" s="491"/>
      <c r="G1378" s="156"/>
      <c r="H1378" s="340"/>
      <c r="I1378" s="329"/>
      <c r="J1378" s="181"/>
      <c r="K1378" s="177"/>
      <c r="L1378" s="23"/>
    </row>
    <row r="1379" spans="2:12" ht="21.2" customHeight="1">
      <c r="B1379" s="366" t="str">
        <f>IF(F1379="", "NO PRIORITY", _xlfn.XLOOKUP(F1379, Organizations!C:C, Organizations!B:B, "NO ORG NAME"))</f>
        <v>NO PRIORITY</v>
      </c>
      <c r="C1379" s="291"/>
      <c r="D1379" s="306" t="str">
        <f t="shared" si="21"/>
        <v/>
      </c>
      <c r="E1379" s="171"/>
      <c r="F1379" s="491"/>
      <c r="G1379" s="156"/>
      <c r="H1379" s="340"/>
      <c r="I1379" s="329"/>
      <c r="J1379" s="181"/>
      <c r="K1379" s="177"/>
      <c r="L1379" s="23"/>
    </row>
    <row r="1380" spans="2:12" ht="21.2" customHeight="1">
      <c r="B1380" s="366" t="str">
        <f>IF(F1380="", "NO PRIORITY", _xlfn.XLOOKUP(F1380, Organizations!C:C, Organizations!B:B, "NO ORG NAME"))</f>
        <v>NO PRIORITY</v>
      </c>
      <c r="C1380" s="291"/>
      <c r="D1380" s="306" t="str">
        <f t="shared" si="21"/>
        <v/>
      </c>
      <c r="E1380" s="171"/>
      <c r="F1380" s="491"/>
      <c r="G1380" s="156"/>
      <c r="H1380" s="340"/>
      <c r="I1380" s="329"/>
      <c r="J1380" s="181"/>
      <c r="K1380" s="177"/>
      <c r="L1380" s="23"/>
    </row>
    <row r="1381" spans="2:12" ht="21.2" customHeight="1">
      <c r="B1381" s="366" t="str">
        <f>IF(F1381="", "NO PRIORITY", _xlfn.XLOOKUP(F1381, Organizations!C:C, Organizations!B:B, "NO ORG NAME"))</f>
        <v>NO PRIORITY</v>
      </c>
      <c r="C1381" s="291"/>
      <c r="D1381" s="306" t="str">
        <f t="shared" si="21"/>
        <v/>
      </c>
      <c r="E1381" s="171"/>
      <c r="F1381" s="491"/>
      <c r="G1381" s="156"/>
      <c r="H1381" s="340"/>
      <c r="I1381" s="329"/>
      <c r="J1381" s="181"/>
      <c r="K1381" s="177"/>
      <c r="L1381" s="23"/>
    </row>
    <row r="1382" spans="2:12" ht="21.2" customHeight="1">
      <c r="B1382" s="366" t="str">
        <f>IF(F1382="", "NO PRIORITY", _xlfn.XLOOKUP(F1382, Organizations!C:C, Organizations!B:B, "NO ORG NAME"))</f>
        <v>NO PRIORITY</v>
      </c>
      <c r="C1382" s="291"/>
      <c r="D1382" s="306" t="str">
        <f t="shared" si="21"/>
        <v/>
      </c>
      <c r="E1382" s="171"/>
      <c r="F1382" s="491"/>
      <c r="G1382" s="156"/>
      <c r="H1382" s="340"/>
      <c r="I1382" s="329"/>
      <c r="J1382" s="181"/>
      <c r="K1382" s="177"/>
      <c r="L1382" s="23"/>
    </row>
    <row r="1383" spans="2:12" ht="21.2" customHeight="1">
      <c r="B1383" s="366" t="str">
        <f>IF(F1383="", "NO PRIORITY", _xlfn.XLOOKUP(F1383, Organizations!C:C, Organizations!B:B, "NO ORG NAME"))</f>
        <v>NO PRIORITY</v>
      </c>
      <c r="C1383" s="291"/>
      <c r="D1383" s="306" t="str">
        <f t="shared" si="21"/>
        <v/>
      </c>
      <c r="E1383" s="171"/>
      <c r="F1383" s="491"/>
      <c r="G1383" s="156"/>
      <c r="H1383" s="340"/>
      <c r="I1383" s="329"/>
      <c r="J1383" s="181"/>
      <c r="K1383" s="177"/>
      <c r="L1383" s="23"/>
    </row>
    <row r="1384" spans="2:12" ht="21.2" customHeight="1">
      <c r="B1384" s="366" t="str">
        <f>IF(F1384="", "NO PRIORITY", _xlfn.XLOOKUP(F1384, Organizations!C:C, Organizations!B:B, "NO ORG NAME"))</f>
        <v>NO PRIORITY</v>
      </c>
      <c r="C1384" s="291"/>
      <c r="D1384" s="306" t="str">
        <f t="shared" si="21"/>
        <v/>
      </c>
      <c r="E1384" s="171"/>
      <c r="F1384" s="491"/>
      <c r="G1384" s="156"/>
      <c r="H1384" s="340"/>
      <c r="I1384" s="329"/>
      <c r="J1384" s="181"/>
      <c r="K1384" s="177"/>
      <c r="L1384" s="23"/>
    </row>
    <row r="1385" spans="2:12" ht="21.2" customHeight="1">
      <c r="B1385" s="366" t="str">
        <f>IF(F1385="", "NO PRIORITY", _xlfn.XLOOKUP(F1385, Organizations!C:C, Organizations!B:B, "NO ORG NAME"))</f>
        <v>NO PRIORITY</v>
      </c>
      <c r="C1385" s="291"/>
      <c r="D1385" s="306" t="str">
        <f t="shared" ref="D1385:D1448" si="22">IF(ISBLANK(C1385),"",C1385-WEEKDAY(C1385)+2)</f>
        <v/>
      </c>
      <c r="E1385" s="171"/>
      <c r="F1385" s="491"/>
      <c r="G1385" s="156"/>
      <c r="H1385" s="340"/>
      <c r="I1385" s="329"/>
      <c r="J1385" s="181"/>
      <c r="K1385" s="177"/>
      <c r="L1385" s="23"/>
    </row>
    <row r="1386" spans="2:12" ht="21.2" customHeight="1">
      <c r="B1386" s="366" t="str">
        <f>IF(F1386="", "NO PRIORITY", _xlfn.XLOOKUP(F1386, Organizations!C:C, Organizations!B:B, "NO ORG NAME"))</f>
        <v>NO PRIORITY</v>
      </c>
      <c r="C1386" s="291"/>
      <c r="D1386" s="306" t="str">
        <f t="shared" si="22"/>
        <v/>
      </c>
      <c r="E1386" s="171"/>
      <c r="F1386" s="491"/>
      <c r="G1386" s="156"/>
      <c r="H1386" s="340"/>
      <c r="I1386" s="329"/>
      <c r="J1386" s="181"/>
      <c r="K1386" s="177"/>
      <c r="L1386" s="23"/>
    </row>
    <row r="1387" spans="2:12" ht="21.2" customHeight="1">
      <c r="B1387" s="366" t="str">
        <f>IF(F1387="", "NO PRIORITY", _xlfn.XLOOKUP(F1387, Organizations!C:C, Organizations!B:B, "NO ORG NAME"))</f>
        <v>NO PRIORITY</v>
      </c>
      <c r="C1387" s="291"/>
      <c r="D1387" s="306" t="str">
        <f t="shared" si="22"/>
        <v/>
      </c>
      <c r="E1387" s="171"/>
      <c r="F1387" s="491"/>
      <c r="G1387" s="156"/>
      <c r="H1387" s="340"/>
      <c r="I1387" s="329"/>
      <c r="J1387" s="181"/>
      <c r="K1387" s="177"/>
      <c r="L1387" s="23"/>
    </row>
    <row r="1388" spans="2:12" ht="21.2" customHeight="1">
      <c r="B1388" s="366" t="str">
        <f>IF(F1388="", "NO PRIORITY", _xlfn.XLOOKUP(F1388, Organizations!C:C, Organizations!B:B, "NO ORG NAME"))</f>
        <v>NO PRIORITY</v>
      </c>
      <c r="C1388" s="291"/>
      <c r="D1388" s="306" t="str">
        <f t="shared" si="22"/>
        <v/>
      </c>
      <c r="E1388" s="171"/>
      <c r="F1388" s="491"/>
      <c r="G1388" s="156"/>
      <c r="H1388" s="340"/>
      <c r="I1388" s="329"/>
      <c r="J1388" s="181"/>
      <c r="K1388" s="177"/>
      <c r="L1388" s="23"/>
    </row>
    <row r="1389" spans="2:12" ht="21.2" customHeight="1">
      <c r="B1389" s="366" t="str">
        <f>IF(F1389="", "NO PRIORITY", _xlfn.XLOOKUP(F1389, Organizations!C:C, Organizations!B:B, "NO ORG NAME"))</f>
        <v>NO PRIORITY</v>
      </c>
      <c r="C1389" s="291"/>
      <c r="D1389" s="306" t="str">
        <f t="shared" si="22"/>
        <v/>
      </c>
      <c r="E1389" s="171"/>
      <c r="F1389" s="491"/>
      <c r="G1389" s="156"/>
      <c r="H1389" s="340"/>
      <c r="I1389" s="329"/>
      <c r="J1389" s="181"/>
      <c r="K1389" s="177"/>
      <c r="L1389" s="23"/>
    </row>
    <row r="1390" spans="2:12" ht="21.2" customHeight="1">
      <c r="B1390" s="366" t="str">
        <f>IF(F1390="", "NO PRIORITY", _xlfn.XLOOKUP(F1390, Organizations!C:C, Organizations!B:B, "NO ORG NAME"))</f>
        <v>NO PRIORITY</v>
      </c>
      <c r="C1390" s="291"/>
      <c r="D1390" s="306" t="str">
        <f t="shared" si="22"/>
        <v/>
      </c>
      <c r="E1390" s="171"/>
      <c r="F1390" s="491"/>
      <c r="G1390" s="156"/>
      <c r="H1390" s="340"/>
      <c r="I1390" s="329"/>
      <c r="J1390" s="181"/>
      <c r="K1390" s="177"/>
      <c r="L1390" s="23"/>
    </row>
    <row r="1391" spans="2:12" ht="21.2" customHeight="1">
      <c r="B1391" s="366" t="str">
        <f>IF(F1391="", "NO PRIORITY", _xlfn.XLOOKUP(F1391, Organizations!C:C, Organizations!B:B, "NO ORG NAME"))</f>
        <v>NO PRIORITY</v>
      </c>
      <c r="C1391" s="291"/>
      <c r="D1391" s="306" t="str">
        <f t="shared" si="22"/>
        <v/>
      </c>
      <c r="E1391" s="171"/>
      <c r="F1391" s="491"/>
      <c r="G1391" s="156"/>
      <c r="H1391" s="340"/>
      <c r="I1391" s="329"/>
      <c r="J1391" s="181"/>
      <c r="K1391" s="177"/>
      <c r="L1391" s="23"/>
    </row>
    <row r="1392" spans="2:12" ht="21.2" customHeight="1">
      <c r="B1392" s="366" t="str">
        <f>IF(F1392="", "NO PRIORITY", _xlfn.XLOOKUP(F1392, Organizations!C:C, Organizations!B:B, "NO ORG NAME"))</f>
        <v>NO PRIORITY</v>
      </c>
      <c r="C1392" s="291"/>
      <c r="D1392" s="306" t="str">
        <f t="shared" si="22"/>
        <v/>
      </c>
      <c r="E1392" s="171"/>
      <c r="F1392" s="491"/>
      <c r="G1392" s="156"/>
      <c r="H1392" s="340"/>
      <c r="I1392" s="329"/>
      <c r="J1392" s="181"/>
      <c r="K1392" s="177"/>
      <c r="L1392" s="23"/>
    </row>
    <row r="1393" spans="2:12" ht="21.2" customHeight="1">
      <c r="B1393" s="366" t="str">
        <f>IF(F1393="", "NO PRIORITY", _xlfn.XLOOKUP(F1393, Organizations!C:C, Organizations!B:B, "NO ORG NAME"))</f>
        <v>NO PRIORITY</v>
      </c>
      <c r="C1393" s="291"/>
      <c r="D1393" s="306" t="str">
        <f t="shared" si="22"/>
        <v/>
      </c>
      <c r="E1393" s="171"/>
      <c r="F1393" s="491"/>
      <c r="G1393" s="156"/>
      <c r="H1393" s="340"/>
      <c r="I1393" s="329"/>
      <c r="J1393" s="181"/>
      <c r="K1393" s="177"/>
      <c r="L1393" s="23"/>
    </row>
    <row r="1394" spans="2:12" ht="21.2" customHeight="1">
      <c r="B1394" s="366" t="str">
        <f>IF(F1394="", "NO PRIORITY", _xlfn.XLOOKUP(F1394, Organizations!C:C, Organizations!B:B, "NO ORG NAME"))</f>
        <v>NO PRIORITY</v>
      </c>
      <c r="C1394" s="291"/>
      <c r="D1394" s="306" t="str">
        <f t="shared" si="22"/>
        <v/>
      </c>
      <c r="E1394" s="171"/>
      <c r="F1394" s="491"/>
      <c r="G1394" s="156"/>
      <c r="H1394" s="340"/>
      <c r="I1394" s="329"/>
      <c r="J1394" s="181"/>
      <c r="K1394" s="177"/>
      <c r="L1394" s="23"/>
    </row>
    <row r="1395" spans="2:12" ht="21.2" customHeight="1">
      <c r="B1395" s="366" t="str">
        <f>IF(F1395="", "NO PRIORITY", _xlfn.XLOOKUP(F1395, Organizations!C:C, Organizations!B:B, "NO ORG NAME"))</f>
        <v>NO PRIORITY</v>
      </c>
      <c r="C1395" s="291"/>
      <c r="D1395" s="306" t="str">
        <f t="shared" si="22"/>
        <v/>
      </c>
      <c r="E1395" s="171"/>
      <c r="F1395" s="491"/>
      <c r="G1395" s="156"/>
      <c r="H1395" s="340"/>
      <c r="I1395" s="329"/>
      <c r="J1395" s="181"/>
      <c r="K1395" s="177"/>
      <c r="L1395" s="23"/>
    </row>
    <row r="1396" spans="2:12" ht="21.2" customHeight="1">
      <c r="B1396" s="366" t="str">
        <f>IF(F1396="", "NO PRIORITY", _xlfn.XLOOKUP(F1396, Organizations!C:C, Organizations!B:B, "NO ORG NAME"))</f>
        <v>NO PRIORITY</v>
      </c>
      <c r="C1396" s="291"/>
      <c r="D1396" s="306" t="str">
        <f t="shared" si="22"/>
        <v/>
      </c>
      <c r="E1396" s="171"/>
      <c r="F1396" s="491"/>
      <c r="G1396" s="156"/>
      <c r="H1396" s="340"/>
      <c r="I1396" s="329"/>
      <c r="J1396" s="181"/>
      <c r="K1396" s="177"/>
      <c r="L1396" s="23"/>
    </row>
    <row r="1397" spans="2:12" ht="21.2" customHeight="1">
      <c r="B1397" s="366" t="str">
        <f>IF(F1397="", "NO PRIORITY", _xlfn.XLOOKUP(F1397, Organizations!C:C, Organizations!B:B, "NO ORG NAME"))</f>
        <v>NO PRIORITY</v>
      </c>
      <c r="C1397" s="291"/>
      <c r="D1397" s="306" t="str">
        <f t="shared" si="22"/>
        <v/>
      </c>
      <c r="E1397" s="171"/>
      <c r="F1397" s="491"/>
      <c r="G1397" s="156"/>
      <c r="H1397" s="340"/>
      <c r="I1397" s="329"/>
      <c r="J1397" s="181"/>
      <c r="K1397" s="177"/>
      <c r="L1397" s="23"/>
    </row>
    <row r="1398" spans="2:12" ht="21.2" customHeight="1">
      <c r="B1398" s="366" t="str">
        <f>IF(F1398="", "NO PRIORITY", _xlfn.XLOOKUP(F1398, Organizations!C:C, Organizations!B:B, "NO ORG NAME"))</f>
        <v>NO PRIORITY</v>
      </c>
      <c r="C1398" s="291"/>
      <c r="D1398" s="306" t="str">
        <f t="shared" si="22"/>
        <v/>
      </c>
      <c r="E1398" s="171"/>
      <c r="F1398" s="491"/>
      <c r="G1398" s="156"/>
      <c r="H1398" s="340"/>
      <c r="I1398" s="329"/>
      <c r="J1398" s="181"/>
      <c r="K1398" s="177"/>
      <c r="L1398" s="23"/>
    </row>
    <row r="1399" spans="2:12" ht="21.2" customHeight="1">
      <c r="B1399" s="366" t="str">
        <f>IF(F1399="", "NO PRIORITY", _xlfn.XLOOKUP(F1399, Organizations!C:C, Organizations!B:B, "NO ORG NAME"))</f>
        <v>NO PRIORITY</v>
      </c>
      <c r="C1399" s="291"/>
      <c r="D1399" s="306" t="str">
        <f t="shared" si="22"/>
        <v/>
      </c>
      <c r="E1399" s="171"/>
      <c r="F1399" s="491"/>
      <c r="G1399" s="156"/>
      <c r="H1399" s="340"/>
      <c r="I1399" s="329"/>
      <c r="J1399" s="181"/>
      <c r="K1399" s="177"/>
      <c r="L1399" s="23"/>
    </row>
    <row r="1400" spans="2:12" ht="21.2" customHeight="1">
      <c r="B1400" s="366" t="str">
        <f>IF(F1400="", "NO PRIORITY", _xlfn.XLOOKUP(F1400, Organizations!C:C, Organizations!B:B, "NO ORG NAME"))</f>
        <v>NO PRIORITY</v>
      </c>
      <c r="C1400" s="291"/>
      <c r="D1400" s="306" t="str">
        <f t="shared" si="22"/>
        <v/>
      </c>
      <c r="E1400" s="171"/>
      <c r="F1400" s="491"/>
      <c r="G1400" s="156"/>
      <c r="H1400" s="340"/>
      <c r="I1400" s="329"/>
      <c r="J1400" s="181"/>
      <c r="K1400" s="177"/>
      <c r="L1400" s="23"/>
    </row>
    <row r="1401" spans="2:12" ht="21.2" customHeight="1">
      <c r="B1401" s="366" t="str">
        <f>IF(F1401="", "NO PRIORITY", _xlfn.XLOOKUP(F1401, Organizations!C:C, Organizations!B:B, "NO ORG NAME"))</f>
        <v>NO PRIORITY</v>
      </c>
      <c r="C1401" s="291"/>
      <c r="D1401" s="306" t="str">
        <f t="shared" si="22"/>
        <v/>
      </c>
      <c r="E1401" s="171"/>
      <c r="F1401" s="491"/>
      <c r="G1401" s="156"/>
      <c r="H1401" s="340"/>
      <c r="I1401" s="329"/>
      <c r="J1401" s="181"/>
      <c r="K1401" s="177"/>
      <c r="L1401" s="23"/>
    </row>
    <row r="1402" spans="2:12" ht="21.2" customHeight="1">
      <c r="B1402" s="366" t="str">
        <f>IF(F1402="", "NO PRIORITY", _xlfn.XLOOKUP(F1402, Organizations!C:C, Organizations!B:B, "NO ORG NAME"))</f>
        <v>NO PRIORITY</v>
      </c>
      <c r="C1402" s="291"/>
      <c r="D1402" s="306" t="str">
        <f t="shared" si="22"/>
        <v/>
      </c>
      <c r="E1402" s="171"/>
      <c r="F1402" s="491"/>
      <c r="G1402" s="156"/>
      <c r="H1402" s="340"/>
      <c r="I1402" s="329"/>
      <c r="J1402" s="181"/>
      <c r="K1402" s="177"/>
      <c r="L1402" s="23"/>
    </row>
    <row r="1403" spans="2:12" ht="21.2" customHeight="1">
      <c r="B1403" s="366" t="str">
        <f>IF(F1403="", "NO PRIORITY", _xlfn.XLOOKUP(F1403, Organizations!C:C, Organizations!B:B, "NO ORG NAME"))</f>
        <v>NO PRIORITY</v>
      </c>
      <c r="C1403" s="291"/>
      <c r="D1403" s="306" t="str">
        <f t="shared" si="22"/>
        <v/>
      </c>
      <c r="E1403" s="171"/>
      <c r="F1403" s="491"/>
      <c r="G1403" s="156"/>
      <c r="H1403" s="340"/>
      <c r="I1403" s="329"/>
      <c r="J1403" s="181"/>
      <c r="K1403" s="177"/>
      <c r="L1403" s="23"/>
    </row>
    <row r="1404" spans="2:12" ht="21.2" customHeight="1">
      <c r="B1404" s="366" t="str">
        <f>IF(F1404="", "NO PRIORITY", _xlfn.XLOOKUP(F1404, Organizations!C:C, Organizations!B:B, "NO ORG NAME"))</f>
        <v>NO PRIORITY</v>
      </c>
      <c r="C1404" s="291"/>
      <c r="D1404" s="306" t="str">
        <f t="shared" si="22"/>
        <v/>
      </c>
      <c r="E1404" s="171"/>
      <c r="F1404" s="491"/>
      <c r="G1404" s="156"/>
      <c r="H1404" s="340"/>
      <c r="I1404" s="329"/>
      <c r="J1404" s="181"/>
      <c r="K1404" s="177"/>
      <c r="L1404" s="23"/>
    </row>
    <row r="1405" spans="2:12" ht="21.2" customHeight="1">
      <c r="B1405" s="366" t="str">
        <f>IF(F1405="", "NO PRIORITY", _xlfn.XLOOKUP(F1405, Organizations!C:C, Organizations!B:B, "NO ORG NAME"))</f>
        <v>NO PRIORITY</v>
      </c>
      <c r="C1405" s="291"/>
      <c r="D1405" s="306" t="str">
        <f t="shared" si="22"/>
        <v/>
      </c>
      <c r="E1405" s="171"/>
      <c r="F1405" s="491"/>
      <c r="G1405" s="156"/>
      <c r="H1405" s="340"/>
      <c r="I1405" s="329"/>
      <c r="J1405" s="181"/>
      <c r="K1405" s="177"/>
      <c r="L1405" s="23"/>
    </row>
    <row r="1406" spans="2:12" ht="21.2" customHeight="1">
      <c r="B1406" s="366" t="str">
        <f>IF(F1406="", "NO PRIORITY", _xlfn.XLOOKUP(F1406, Organizations!C:C, Organizations!B:B, "NO ORG NAME"))</f>
        <v>NO PRIORITY</v>
      </c>
      <c r="C1406" s="291"/>
      <c r="D1406" s="306" t="str">
        <f t="shared" si="22"/>
        <v/>
      </c>
      <c r="E1406" s="171"/>
      <c r="F1406" s="491"/>
      <c r="G1406" s="156"/>
      <c r="H1406" s="340"/>
      <c r="I1406" s="329"/>
      <c r="J1406" s="181"/>
      <c r="K1406" s="177"/>
      <c r="L1406" s="23"/>
    </row>
    <row r="1407" spans="2:12" ht="21.2" customHeight="1">
      <c r="B1407" s="366" t="str">
        <f>IF(F1407="", "NO PRIORITY", _xlfn.XLOOKUP(F1407, Organizations!C:C, Organizations!B:B, "NO ORG NAME"))</f>
        <v>NO PRIORITY</v>
      </c>
      <c r="C1407" s="291"/>
      <c r="D1407" s="306" t="str">
        <f t="shared" si="22"/>
        <v/>
      </c>
      <c r="E1407" s="171"/>
      <c r="F1407" s="491"/>
      <c r="G1407" s="156"/>
      <c r="H1407" s="340"/>
      <c r="I1407" s="329"/>
      <c r="J1407" s="181"/>
      <c r="K1407" s="177"/>
      <c r="L1407" s="23"/>
    </row>
    <row r="1408" spans="2:12" ht="21.2" customHeight="1">
      <c r="B1408" s="366" t="str">
        <f>IF(F1408="", "NO PRIORITY", _xlfn.XLOOKUP(F1408, Organizations!C:C, Organizations!B:B, "NO ORG NAME"))</f>
        <v>NO PRIORITY</v>
      </c>
      <c r="C1408" s="291"/>
      <c r="D1408" s="306" t="str">
        <f t="shared" si="22"/>
        <v/>
      </c>
      <c r="E1408" s="171"/>
      <c r="F1408" s="491"/>
      <c r="G1408" s="156"/>
      <c r="H1408" s="340"/>
      <c r="I1408" s="329"/>
      <c r="J1408" s="181"/>
      <c r="K1408" s="177"/>
      <c r="L1408" s="23"/>
    </row>
    <row r="1409" spans="2:12" ht="21.2" customHeight="1">
      <c r="B1409" s="366" t="str">
        <f>IF(F1409="", "NO PRIORITY", _xlfn.XLOOKUP(F1409, Organizations!C:C, Organizations!B:B, "NO ORG NAME"))</f>
        <v>NO PRIORITY</v>
      </c>
      <c r="C1409" s="291"/>
      <c r="D1409" s="306" t="str">
        <f t="shared" si="22"/>
        <v/>
      </c>
      <c r="E1409" s="171"/>
      <c r="F1409" s="491"/>
      <c r="G1409" s="156"/>
      <c r="H1409" s="340"/>
      <c r="I1409" s="329"/>
      <c r="J1409" s="181"/>
      <c r="K1409" s="177"/>
      <c r="L1409" s="23"/>
    </row>
    <row r="1410" spans="2:12" ht="21.2" customHeight="1">
      <c r="B1410" s="366" t="str">
        <f>IF(F1410="", "NO PRIORITY", _xlfn.XLOOKUP(F1410, Organizations!C:C, Organizations!B:B, "NO ORG NAME"))</f>
        <v>NO PRIORITY</v>
      </c>
      <c r="C1410" s="291"/>
      <c r="D1410" s="306" t="str">
        <f t="shared" si="22"/>
        <v/>
      </c>
      <c r="E1410" s="171"/>
      <c r="F1410" s="491"/>
      <c r="G1410" s="156"/>
      <c r="H1410" s="340"/>
      <c r="I1410" s="329"/>
      <c r="J1410" s="181"/>
      <c r="K1410" s="177"/>
      <c r="L1410" s="23"/>
    </row>
    <row r="1411" spans="2:12" ht="21.2" customHeight="1">
      <c r="B1411" s="366" t="str">
        <f>IF(F1411="", "NO PRIORITY", _xlfn.XLOOKUP(F1411, Organizations!C:C, Organizations!B:B, "NO ORG NAME"))</f>
        <v>NO PRIORITY</v>
      </c>
      <c r="C1411" s="291"/>
      <c r="D1411" s="306" t="str">
        <f t="shared" si="22"/>
        <v/>
      </c>
      <c r="E1411" s="171"/>
      <c r="F1411" s="491"/>
      <c r="G1411" s="156"/>
      <c r="H1411" s="340"/>
      <c r="I1411" s="329"/>
      <c r="J1411" s="181"/>
      <c r="K1411" s="177"/>
      <c r="L1411" s="23"/>
    </row>
    <row r="1412" spans="2:12" ht="21.2" customHeight="1">
      <c r="B1412" s="366" t="str">
        <f>IF(F1412="", "NO PRIORITY", _xlfn.XLOOKUP(F1412, Organizations!C:C, Organizations!B:B, "NO ORG NAME"))</f>
        <v>NO PRIORITY</v>
      </c>
      <c r="C1412" s="291"/>
      <c r="D1412" s="306" t="str">
        <f t="shared" si="22"/>
        <v/>
      </c>
      <c r="E1412" s="171"/>
      <c r="F1412" s="491"/>
      <c r="G1412" s="156"/>
      <c r="H1412" s="340"/>
      <c r="I1412" s="329"/>
      <c r="J1412" s="181"/>
      <c r="K1412" s="177"/>
      <c r="L1412" s="23"/>
    </row>
    <row r="1413" spans="2:12" ht="21.2" customHeight="1">
      <c r="B1413" s="366" t="str">
        <f>IF(F1413="", "NO PRIORITY", _xlfn.XLOOKUP(F1413, Organizations!C:C, Organizations!B:B, "NO ORG NAME"))</f>
        <v>NO PRIORITY</v>
      </c>
      <c r="C1413" s="291"/>
      <c r="D1413" s="306" t="str">
        <f t="shared" si="22"/>
        <v/>
      </c>
      <c r="E1413" s="171"/>
      <c r="F1413" s="491"/>
      <c r="G1413" s="156"/>
      <c r="H1413" s="340"/>
      <c r="I1413" s="329"/>
      <c r="J1413" s="181"/>
      <c r="K1413" s="177"/>
      <c r="L1413" s="23"/>
    </row>
    <row r="1414" spans="2:12" ht="21.2" customHeight="1">
      <c r="B1414" s="366" t="str">
        <f>IF(F1414="", "NO PRIORITY", _xlfn.XLOOKUP(F1414, Organizations!C:C, Organizations!B:B, "NO ORG NAME"))</f>
        <v>NO PRIORITY</v>
      </c>
      <c r="C1414" s="291"/>
      <c r="D1414" s="306" t="str">
        <f t="shared" si="22"/>
        <v/>
      </c>
      <c r="E1414" s="171"/>
      <c r="F1414" s="491"/>
      <c r="G1414" s="156"/>
      <c r="H1414" s="340"/>
      <c r="I1414" s="329"/>
      <c r="J1414" s="181"/>
      <c r="K1414" s="177"/>
      <c r="L1414" s="23"/>
    </row>
    <row r="1415" spans="2:12" ht="21.2" customHeight="1">
      <c r="B1415" s="366" t="str">
        <f>IF(F1415="", "NO PRIORITY", _xlfn.XLOOKUP(F1415, Organizations!C:C, Organizations!B:B, "NO ORG NAME"))</f>
        <v>NO PRIORITY</v>
      </c>
      <c r="C1415" s="291"/>
      <c r="D1415" s="306" t="str">
        <f t="shared" si="22"/>
        <v/>
      </c>
      <c r="E1415" s="171"/>
      <c r="F1415" s="491"/>
      <c r="G1415" s="156"/>
      <c r="H1415" s="340"/>
      <c r="I1415" s="329"/>
      <c r="J1415" s="181"/>
      <c r="K1415" s="177"/>
      <c r="L1415" s="23"/>
    </row>
    <row r="1416" spans="2:12" ht="21.2" customHeight="1">
      <c r="B1416" s="366" t="str">
        <f>IF(F1416="", "NO PRIORITY", _xlfn.XLOOKUP(F1416, Organizations!C:C, Organizations!B:B, "NO ORG NAME"))</f>
        <v>NO PRIORITY</v>
      </c>
      <c r="C1416" s="291"/>
      <c r="D1416" s="306" t="str">
        <f t="shared" si="22"/>
        <v/>
      </c>
      <c r="E1416" s="171"/>
      <c r="F1416" s="491"/>
      <c r="G1416" s="156"/>
      <c r="H1416" s="340"/>
      <c r="I1416" s="329"/>
      <c r="J1416" s="181"/>
      <c r="K1416" s="177"/>
      <c r="L1416" s="23"/>
    </row>
    <row r="1417" spans="2:12" ht="21.2" customHeight="1">
      <c r="B1417" s="366" t="str">
        <f>IF(F1417="", "NO PRIORITY", _xlfn.XLOOKUP(F1417, Organizations!C:C, Organizations!B:B, "NO ORG NAME"))</f>
        <v>NO PRIORITY</v>
      </c>
      <c r="C1417" s="291"/>
      <c r="D1417" s="306" t="str">
        <f t="shared" si="22"/>
        <v/>
      </c>
      <c r="E1417" s="171"/>
      <c r="F1417" s="491"/>
      <c r="G1417" s="156"/>
      <c r="H1417" s="340"/>
      <c r="I1417" s="329"/>
      <c r="J1417" s="181"/>
      <c r="K1417" s="177"/>
      <c r="L1417" s="23"/>
    </row>
    <row r="1418" spans="2:12" ht="21.2" customHeight="1">
      <c r="B1418" s="366" t="str">
        <f>IF(F1418="", "NO PRIORITY", _xlfn.XLOOKUP(F1418, Organizations!C:C, Organizations!B:B, "NO ORG NAME"))</f>
        <v>NO PRIORITY</v>
      </c>
      <c r="C1418" s="291"/>
      <c r="D1418" s="306" t="str">
        <f t="shared" si="22"/>
        <v/>
      </c>
      <c r="E1418" s="171"/>
      <c r="F1418" s="491"/>
      <c r="G1418" s="156"/>
      <c r="H1418" s="340"/>
      <c r="I1418" s="329"/>
      <c r="J1418" s="181"/>
      <c r="K1418" s="177"/>
      <c r="L1418" s="23"/>
    </row>
    <row r="1419" spans="2:12" ht="21.2" customHeight="1">
      <c r="B1419" s="366" t="str">
        <f>IF(F1419="", "NO PRIORITY", _xlfn.XLOOKUP(F1419, Organizations!C:C, Organizations!B:B, "NO ORG NAME"))</f>
        <v>NO PRIORITY</v>
      </c>
      <c r="C1419" s="291"/>
      <c r="D1419" s="306" t="str">
        <f t="shared" si="22"/>
        <v/>
      </c>
      <c r="E1419" s="171"/>
      <c r="F1419" s="491"/>
      <c r="G1419" s="156"/>
      <c r="H1419" s="340"/>
      <c r="I1419" s="329"/>
      <c r="J1419" s="181"/>
      <c r="K1419" s="177"/>
      <c r="L1419" s="23"/>
    </row>
    <row r="1420" spans="2:12" ht="21.2" customHeight="1">
      <c r="B1420" s="366" t="str">
        <f>IF(F1420="", "NO PRIORITY", _xlfn.XLOOKUP(F1420, Organizations!C:C, Organizations!B:B, "NO ORG NAME"))</f>
        <v>NO PRIORITY</v>
      </c>
      <c r="C1420" s="291"/>
      <c r="D1420" s="306" t="str">
        <f t="shared" si="22"/>
        <v/>
      </c>
      <c r="E1420" s="171"/>
      <c r="F1420" s="491"/>
      <c r="G1420" s="156"/>
      <c r="H1420" s="340"/>
      <c r="I1420" s="329"/>
      <c r="J1420" s="181"/>
      <c r="K1420" s="177"/>
      <c r="L1420" s="23"/>
    </row>
    <row r="1421" spans="2:12" ht="21.2" customHeight="1">
      <c r="B1421" s="366" t="str">
        <f>IF(F1421="", "NO PRIORITY", _xlfn.XLOOKUP(F1421, Organizations!C:C, Organizations!B:B, "NO ORG NAME"))</f>
        <v>NO PRIORITY</v>
      </c>
      <c r="C1421" s="291"/>
      <c r="D1421" s="306" t="str">
        <f t="shared" si="22"/>
        <v/>
      </c>
      <c r="E1421" s="171"/>
      <c r="F1421" s="491"/>
      <c r="G1421" s="156"/>
      <c r="H1421" s="340"/>
      <c r="I1421" s="329"/>
      <c r="J1421" s="181"/>
      <c r="K1421" s="177"/>
      <c r="L1421" s="23"/>
    </row>
    <row r="1422" spans="2:12" ht="21.2" customHeight="1">
      <c r="B1422" s="366" t="str">
        <f>IF(F1422="", "NO PRIORITY", _xlfn.XLOOKUP(F1422, Organizations!C:C, Organizations!B:B, "NO ORG NAME"))</f>
        <v>NO PRIORITY</v>
      </c>
      <c r="C1422" s="291"/>
      <c r="D1422" s="306" t="str">
        <f t="shared" si="22"/>
        <v/>
      </c>
      <c r="E1422" s="171"/>
      <c r="F1422" s="491"/>
      <c r="G1422" s="156"/>
      <c r="H1422" s="340"/>
      <c r="I1422" s="329"/>
      <c r="J1422" s="181"/>
      <c r="K1422" s="177"/>
      <c r="L1422" s="23"/>
    </row>
    <row r="1423" spans="2:12" ht="21.2" customHeight="1">
      <c r="B1423" s="366" t="str">
        <f>IF(F1423="", "NO PRIORITY", _xlfn.XLOOKUP(F1423, Organizations!C:C, Organizations!B:B, "NO ORG NAME"))</f>
        <v>NO PRIORITY</v>
      </c>
      <c r="C1423" s="291"/>
      <c r="D1423" s="306" t="str">
        <f t="shared" si="22"/>
        <v/>
      </c>
      <c r="E1423" s="171"/>
      <c r="F1423" s="491"/>
      <c r="G1423" s="156"/>
      <c r="H1423" s="340"/>
      <c r="I1423" s="329"/>
      <c r="J1423" s="181"/>
      <c r="K1423" s="177"/>
      <c r="L1423" s="23"/>
    </row>
    <row r="1424" spans="2:12" ht="21.2" customHeight="1">
      <c r="B1424" s="366" t="str">
        <f>IF(F1424="", "NO PRIORITY", _xlfn.XLOOKUP(F1424, Organizations!C:C, Organizations!B:B, "NO ORG NAME"))</f>
        <v>NO PRIORITY</v>
      </c>
      <c r="C1424" s="291"/>
      <c r="D1424" s="306" t="str">
        <f t="shared" si="22"/>
        <v/>
      </c>
      <c r="E1424" s="171"/>
      <c r="F1424" s="491"/>
      <c r="G1424" s="156"/>
      <c r="H1424" s="340"/>
      <c r="I1424" s="329"/>
      <c r="J1424" s="181"/>
      <c r="K1424" s="177"/>
      <c r="L1424" s="23"/>
    </row>
    <row r="1425" spans="2:12" ht="21.2" customHeight="1">
      <c r="B1425" s="366" t="str">
        <f>IF(F1425="", "NO PRIORITY", _xlfn.XLOOKUP(F1425, Organizations!C:C, Organizations!B:B, "NO ORG NAME"))</f>
        <v>NO PRIORITY</v>
      </c>
      <c r="C1425" s="291"/>
      <c r="D1425" s="306" t="str">
        <f t="shared" si="22"/>
        <v/>
      </c>
      <c r="E1425" s="171"/>
      <c r="F1425" s="491"/>
      <c r="G1425" s="156"/>
      <c r="H1425" s="340"/>
      <c r="I1425" s="329"/>
      <c r="J1425" s="181"/>
      <c r="K1425" s="177"/>
      <c r="L1425" s="23"/>
    </row>
    <row r="1426" spans="2:12" ht="21.2" customHeight="1">
      <c r="B1426" s="366" t="str">
        <f>IF(F1426="", "NO PRIORITY", _xlfn.XLOOKUP(F1426, Organizations!C:C, Organizations!B:B, "NO ORG NAME"))</f>
        <v>NO PRIORITY</v>
      </c>
      <c r="C1426" s="291"/>
      <c r="D1426" s="306" t="str">
        <f t="shared" si="22"/>
        <v/>
      </c>
      <c r="E1426" s="171"/>
      <c r="F1426" s="491"/>
      <c r="G1426" s="156"/>
      <c r="H1426" s="340"/>
      <c r="I1426" s="329"/>
      <c r="J1426" s="181"/>
      <c r="K1426" s="177"/>
      <c r="L1426" s="23"/>
    </row>
    <row r="1427" spans="2:12" ht="21.2" customHeight="1">
      <c r="B1427" s="366" t="str">
        <f>IF(F1427="", "NO PRIORITY", _xlfn.XLOOKUP(F1427, Organizations!C:C, Organizations!B:B, "NO ORG NAME"))</f>
        <v>NO PRIORITY</v>
      </c>
      <c r="C1427" s="291"/>
      <c r="D1427" s="306" t="str">
        <f t="shared" si="22"/>
        <v/>
      </c>
      <c r="E1427" s="171"/>
      <c r="F1427" s="491"/>
      <c r="G1427" s="156"/>
      <c r="H1427" s="340"/>
      <c r="I1427" s="329"/>
      <c r="J1427" s="181"/>
      <c r="K1427" s="177"/>
      <c r="L1427" s="23"/>
    </row>
    <row r="1428" spans="2:12" ht="21.2" customHeight="1">
      <c r="B1428" s="366" t="str">
        <f>IF(F1428="", "NO PRIORITY", _xlfn.XLOOKUP(F1428, Organizations!C:C, Organizations!B:B, "NO ORG NAME"))</f>
        <v>NO PRIORITY</v>
      </c>
      <c r="C1428" s="291"/>
      <c r="D1428" s="306" t="str">
        <f t="shared" si="22"/>
        <v/>
      </c>
      <c r="E1428" s="171"/>
      <c r="F1428" s="491"/>
      <c r="G1428" s="156"/>
      <c r="H1428" s="340"/>
      <c r="I1428" s="329"/>
      <c r="J1428" s="181"/>
      <c r="K1428" s="177"/>
      <c r="L1428" s="23"/>
    </row>
    <row r="1429" spans="2:12" ht="21.2" customHeight="1">
      <c r="B1429" s="366" t="str">
        <f>IF(F1429="", "NO PRIORITY", _xlfn.XLOOKUP(F1429, Organizations!C:C, Organizations!B:B, "NO ORG NAME"))</f>
        <v>NO PRIORITY</v>
      </c>
      <c r="C1429" s="291"/>
      <c r="D1429" s="306" t="str">
        <f t="shared" si="22"/>
        <v/>
      </c>
      <c r="E1429" s="171"/>
      <c r="F1429" s="491"/>
      <c r="G1429" s="156"/>
      <c r="H1429" s="340"/>
      <c r="I1429" s="329"/>
      <c r="J1429" s="181"/>
      <c r="K1429" s="177"/>
      <c r="L1429" s="23"/>
    </row>
    <row r="1430" spans="2:12" ht="21.2" customHeight="1">
      <c r="B1430" s="366" t="str">
        <f>IF(F1430="", "NO PRIORITY", _xlfn.XLOOKUP(F1430, Organizations!C:C, Organizations!B:B, "NO ORG NAME"))</f>
        <v>NO PRIORITY</v>
      </c>
      <c r="C1430" s="291"/>
      <c r="D1430" s="306" t="str">
        <f t="shared" si="22"/>
        <v/>
      </c>
      <c r="E1430" s="171"/>
      <c r="F1430" s="491"/>
      <c r="G1430" s="156"/>
      <c r="H1430" s="340"/>
      <c r="I1430" s="329"/>
      <c r="J1430" s="181"/>
      <c r="K1430" s="177"/>
      <c r="L1430" s="23"/>
    </row>
    <row r="1431" spans="2:12" ht="21.2" customHeight="1">
      <c r="B1431" s="366" t="str">
        <f>IF(F1431="", "NO PRIORITY", _xlfn.XLOOKUP(F1431, Organizations!C:C, Organizations!B:B, "NO ORG NAME"))</f>
        <v>NO PRIORITY</v>
      </c>
      <c r="C1431" s="291"/>
      <c r="D1431" s="306" t="str">
        <f t="shared" si="22"/>
        <v/>
      </c>
      <c r="E1431" s="171"/>
      <c r="F1431" s="491"/>
      <c r="G1431" s="156"/>
      <c r="H1431" s="340"/>
      <c r="I1431" s="329"/>
      <c r="J1431" s="181"/>
      <c r="K1431" s="177"/>
      <c r="L1431" s="23"/>
    </row>
    <row r="1432" spans="2:12" ht="21.2" customHeight="1">
      <c r="B1432" s="366" t="str">
        <f>IF(F1432="", "NO PRIORITY", _xlfn.XLOOKUP(F1432, Organizations!C:C, Organizations!B:B, "NO ORG NAME"))</f>
        <v>NO PRIORITY</v>
      </c>
      <c r="C1432" s="291"/>
      <c r="D1432" s="306" t="str">
        <f t="shared" si="22"/>
        <v/>
      </c>
      <c r="E1432" s="171"/>
      <c r="F1432" s="491"/>
      <c r="G1432" s="156"/>
      <c r="H1432" s="340"/>
      <c r="I1432" s="329"/>
      <c r="J1432" s="181"/>
      <c r="K1432" s="177"/>
      <c r="L1432" s="23"/>
    </row>
    <row r="1433" spans="2:12" ht="21.2" customHeight="1">
      <c r="B1433" s="366" t="str">
        <f>IF(F1433="", "NO PRIORITY", _xlfn.XLOOKUP(F1433, Organizations!C:C, Organizations!B:B, "NO ORG NAME"))</f>
        <v>NO PRIORITY</v>
      </c>
      <c r="C1433" s="291"/>
      <c r="D1433" s="306" t="str">
        <f t="shared" si="22"/>
        <v/>
      </c>
      <c r="E1433" s="171"/>
      <c r="F1433" s="491"/>
      <c r="G1433" s="156"/>
      <c r="H1433" s="340"/>
      <c r="I1433" s="329"/>
      <c r="J1433" s="181"/>
      <c r="K1433" s="177"/>
      <c r="L1433" s="23"/>
    </row>
    <row r="1434" spans="2:12" ht="21.2" customHeight="1">
      <c r="B1434" s="366" t="str">
        <f>IF(F1434="", "NO PRIORITY", _xlfn.XLOOKUP(F1434, Organizations!C:C, Organizations!B:B, "NO ORG NAME"))</f>
        <v>NO PRIORITY</v>
      </c>
      <c r="C1434" s="291"/>
      <c r="D1434" s="306" t="str">
        <f t="shared" si="22"/>
        <v/>
      </c>
      <c r="E1434" s="171"/>
      <c r="F1434" s="491"/>
      <c r="G1434" s="156"/>
      <c r="H1434" s="340"/>
      <c r="I1434" s="329"/>
      <c r="J1434" s="181"/>
      <c r="K1434" s="177"/>
      <c r="L1434" s="23"/>
    </row>
    <row r="1435" spans="2:12" ht="21.2" customHeight="1">
      <c r="B1435" s="366" t="str">
        <f>IF(F1435="", "NO PRIORITY", _xlfn.XLOOKUP(F1435, Organizations!C:C, Organizations!B:B, "NO ORG NAME"))</f>
        <v>NO PRIORITY</v>
      </c>
      <c r="C1435" s="291"/>
      <c r="D1435" s="306" t="str">
        <f t="shared" si="22"/>
        <v/>
      </c>
      <c r="E1435" s="171"/>
      <c r="F1435" s="491"/>
      <c r="G1435" s="156"/>
      <c r="H1435" s="340"/>
      <c r="I1435" s="329"/>
      <c r="J1435" s="181"/>
      <c r="K1435" s="177"/>
      <c r="L1435" s="23"/>
    </row>
    <row r="1436" spans="2:12" ht="21.2" customHeight="1">
      <c r="B1436" s="366" t="str">
        <f>IF(F1436="", "NO PRIORITY", _xlfn.XLOOKUP(F1436, Organizations!C:C, Organizations!B:B, "NO ORG NAME"))</f>
        <v>NO PRIORITY</v>
      </c>
      <c r="C1436" s="291"/>
      <c r="D1436" s="306" t="str">
        <f t="shared" si="22"/>
        <v/>
      </c>
      <c r="E1436" s="171"/>
      <c r="F1436" s="491"/>
      <c r="G1436" s="156"/>
      <c r="H1436" s="340"/>
      <c r="I1436" s="329"/>
      <c r="J1436" s="181"/>
      <c r="K1436" s="177"/>
      <c r="L1436" s="23"/>
    </row>
    <row r="1437" spans="2:12" ht="21.2" customHeight="1">
      <c r="B1437" s="366" t="str">
        <f>IF(F1437="", "NO PRIORITY", _xlfn.XLOOKUP(F1437, Organizations!C:C, Organizations!B:B, "NO ORG NAME"))</f>
        <v>NO PRIORITY</v>
      </c>
      <c r="C1437" s="291"/>
      <c r="D1437" s="306" t="str">
        <f t="shared" si="22"/>
        <v/>
      </c>
      <c r="E1437" s="171"/>
      <c r="F1437" s="491"/>
      <c r="G1437" s="156"/>
      <c r="H1437" s="340"/>
      <c r="I1437" s="329"/>
      <c r="J1437" s="181"/>
      <c r="K1437" s="177"/>
      <c r="L1437" s="23"/>
    </row>
    <row r="1438" spans="2:12" ht="21.2" customHeight="1">
      <c r="B1438" s="366" t="str">
        <f>IF(F1438="", "NO PRIORITY", _xlfn.XLOOKUP(F1438, Organizations!C:C, Organizations!B:B, "NO ORG NAME"))</f>
        <v>NO PRIORITY</v>
      </c>
      <c r="C1438" s="291"/>
      <c r="D1438" s="306" t="str">
        <f t="shared" si="22"/>
        <v/>
      </c>
      <c r="E1438" s="171"/>
      <c r="F1438" s="491"/>
      <c r="G1438" s="156"/>
      <c r="H1438" s="340"/>
      <c r="I1438" s="329"/>
      <c r="J1438" s="181"/>
      <c r="K1438" s="177"/>
      <c r="L1438" s="23"/>
    </row>
    <row r="1439" spans="2:12" ht="21.2" customHeight="1">
      <c r="B1439" s="366" t="str">
        <f>IF(F1439="", "NO PRIORITY", _xlfn.XLOOKUP(F1439, Organizations!C:C, Organizations!B:B, "NO ORG NAME"))</f>
        <v>NO PRIORITY</v>
      </c>
      <c r="C1439" s="291"/>
      <c r="D1439" s="306" t="str">
        <f t="shared" si="22"/>
        <v/>
      </c>
      <c r="E1439" s="171"/>
      <c r="F1439" s="491"/>
      <c r="G1439" s="156"/>
      <c r="H1439" s="340"/>
      <c r="I1439" s="329"/>
      <c r="J1439" s="181"/>
      <c r="K1439" s="177"/>
      <c r="L1439" s="23"/>
    </row>
    <row r="1440" spans="2:12" ht="21.2" customHeight="1">
      <c r="B1440" s="366" t="str">
        <f>IF(F1440="", "NO PRIORITY", _xlfn.XLOOKUP(F1440, Organizations!C:C, Organizations!B:B, "NO ORG NAME"))</f>
        <v>NO PRIORITY</v>
      </c>
      <c r="C1440" s="291"/>
      <c r="D1440" s="306" t="str">
        <f t="shared" si="22"/>
        <v/>
      </c>
      <c r="E1440" s="171"/>
      <c r="F1440" s="491"/>
      <c r="G1440" s="156"/>
      <c r="H1440" s="340"/>
      <c r="I1440" s="329"/>
      <c r="J1440" s="181"/>
      <c r="K1440" s="177"/>
      <c r="L1440" s="23"/>
    </row>
    <row r="1441" spans="2:12" ht="21.2" customHeight="1">
      <c r="B1441" s="366" t="str">
        <f>IF(F1441="", "NO PRIORITY", _xlfn.XLOOKUP(F1441, Organizations!C:C, Organizations!B:B, "NO ORG NAME"))</f>
        <v>NO PRIORITY</v>
      </c>
      <c r="C1441" s="291"/>
      <c r="D1441" s="306" t="str">
        <f t="shared" si="22"/>
        <v/>
      </c>
      <c r="E1441" s="171"/>
      <c r="F1441" s="491"/>
      <c r="G1441" s="156"/>
      <c r="H1441" s="340"/>
      <c r="I1441" s="329"/>
      <c r="J1441" s="181"/>
      <c r="K1441" s="177"/>
      <c r="L1441" s="23"/>
    </row>
    <row r="1442" spans="2:12" ht="21.2" customHeight="1">
      <c r="B1442" s="366" t="str">
        <f>IF(F1442="", "NO PRIORITY", _xlfn.XLOOKUP(F1442, Organizations!C:C, Organizations!B:B, "NO ORG NAME"))</f>
        <v>NO PRIORITY</v>
      </c>
      <c r="C1442" s="291"/>
      <c r="D1442" s="306" t="str">
        <f t="shared" si="22"/>
        <v/>
      </c>
      <c r="E1442" s="171"/>
      <c r="F1442" s="491"/>
      <c r="G1442" s="156"/>
      <c r="H1442" s="340"/>
      <c r="I1442" s="329"/>
      <c r="J1442" s="181"/>
      <c r="K1442" s="177"/>
      <c r="L1442" s="23"/>
    </row>
    <row r="1443" spans="2:12" ht="21.2" customHeight="1">
      <c r="B1443" s="366" t="str">
        <f>IF(F1443="", "NO PRIORITY", _xlfn.XLOOKUP(F1443, Organizations!C:C, Organizations!B:B, "NO ORG NAME"))</f>
        <v>NO PRIORITY</v>
      </c>
      <c r="C1443" s="291"/>
      <c r="D1443" s="306" t="str">
        <f t="shared" si="22"/>
        <v/>
      </c>
      <c r="E1443" s="171"/>
      <c r="F1443" s="491"/>
      <c r="G1443" s="156"/>
      <c r="H1443" s="340"/>
      <c r="I1443" s="329"/>
      <c r="J1443" s="181"/>
      <c r="K1443" s="177"/>
      <c r="L1443" s="23"/>
    </row>
    <row r="1444" spans="2:12" ht="21.2" customHeight="1">
      <c r="B1444" s="366" t="str">
        <f>IF(F1444="", "NO PRIORITY", _xlfn.XLOOKUP(F1444, Organizations!C:C, Organizations!B:B, "NO ORG NAME"))</f>
        <v>NO PRIORITY</v>
      </c>
      <c r="C1444" s="291"/>
      <c r="D1444" s="306" t="str">
        <f t="shared" si="22"/>
        <v/>
      </c>
      <c r="E1444" s="171"/>
      <c r="F1444" s="491"/>
      <c r="G1444" s="156"/>
      <c r="H1444" s="340"/>
      <c r="I1444" s="329"/>
      <c r="J1444" s="181"/>
      <c r="K1444" s="177"/>
      <c r="L1444" s="23"/>
    </row>
    <row r="1445" spans="2:12" ht="21.2" customHeight="1">
      <c r="B1445" s="366" t="str">
        <f>IF(F1445="", "NO PRIORITY", _xlfn.XLOOKUP(F1445, Organizations!C:C, Organizations!B:B, "NO ORG NAME"))</f>
        <v>NO PRIORITY</v>
      </c>
      <c r="C1445" s="291"/>
      <c r="D1445" s="306" t="str">
        <f t="shared" si="22"/>
        <v/>
      </c>
      <c r="E1445" s="171"/>
      <c r="F1445" s="491"/>
      <c r="G1445" s="156"/>
      <c r="H1445" s="340"/>
      <c r="I1445" s="329"/>
      <c r="J1445" s="181"/>
      <c r="K1445" s="177"/>
      <c r="L1445" s="23"/>
    </row>
    <row r="1446" spans="2:12" ht="21.2" customHeight="1">
      <c r="B1446" s="366" t="str">
        <f>IF(F1446="", "NO PRIORITY", _xlfn.XLOOKUP(F1446, Organizations!C:C, Organizations!B:B, "NO ORG NAME"))</f>
        <v>NO PRIORITY</v>
      </c>
      <c r="C1446" s="291"/>
      <c r="D1446" s="306" t="str">
        <f t="shared" si="22"/>
        <v/>
      </c>
      <c r="E1446" s="171"/>
      <c r="F1446" s="491"/>
      <c r="G1446" s="156"/>
      <c r="H1446" s="340"/>
      <c r="I1446" s="329"/>
      <c r="J1446" s="181"/>
      <c r="K1446" s="177"/>
      <c r="L1446" s="23"/>
    </row>
    <row r="1447" spans="2:12" ht="21.2" customHeight="1">
      <c r="B1447" s="366" t="str">
        <f>IF(F1447="", "NO PRIORITY", _xlfn.XLOOKUP(F1447, Organizations!C:C, Organizations!B:B, "NO ORG NAME"))</f>
        <v>NO PRIORITY</v>
      </c>
      <c r="C1447" s="291"/>
      <c r="D1447" s="306" t="str">
        <f t="shared" si="22"/>
        <v/>
      </c>
      <c r="E1447" s="171"/>
      <c r="F1447" s="491"/>
      <c r="G1447" s="156"/>
      <c r="H1447" s="340"/>
      <c r="I1447" s="329"/>
      <c r="J1447" s="181"/>
      <c r="K1447" s="177"/>
      <c r="L1447" s="23"/>
    </row>
    <row r="1448" spans="2:12" ht="21.2" customHeight="1">
      <c r="B1448" s="366" t="str">
        <f>IF(F1448="", "NO PRIORITY", _xlfn.XLOOKUP(F1448, Organizations!C:C, Organizations!B:B, "NO ORG NAME"))</f>
        <v>NO PRIORITY</v>
      </c>
      <c r="C1448" s="291"/>
      <c r="D1448" s="306" t="str">
        <f t="shared" si="22"/>
        <v/>
      </c>
      <c r="E1448" s="171"/>
      <c r="F1448" s="491"/>
      <c r="G1448" s="156"/>
      <c r="H1448" s="340"/>
      <c r="I1448" s="329"/>
      <c r="J1448" s="181"/>
      <c r="K1448" s="177"/>
      <c r="L1448" s="23"/>
    </row>
    <row r="1449" spans="2:12" ht="21.2" customHeight="1">
      <c r="B1449" s="366" t="str">
        <f>IF(F1449="", "NO PRIORITY", _xlfn.XLOOKUP(F1449, Organizations!C:C, Organizations!B:B, "NO ORG NAME"))</f>
        <v>NO PRIORITY</v>
      </c>
      <c r="C1449" s="291"/>
      <c r="D1449" s="306" t="str">
        <f t="shared" ref="D1449:D1512" si="23">IF(ISBLANK(C1449),"",C1449-WEEKDAY(C1449)+2)</f>
        <v/>
      </c>
      <c r="E1449" s="171"/>
      <c r="F1449" s="491"/>
      <c r="G1449" s="156"/>
      <c r="H1449" s="340"/>
      <c r="I1449" s="329"/>
      <c r="J1449" s="181"/>
      <c r="K1449" s="177"/>
      <c r="L1449" s="23"/>
    </row>
    <row r="1450" spans="2:12" ht="21.2" customHeight="1">
      <c r="B1450" s="366" t="str">
        <f>IF(F1450="", "NO PRIORITY", _xlfn.XLOOKUP(F1450, Organizations!C:C, Organizations!B:B, "NO ORG NAME"))</f>
        <v>NO PRIORITY</v>
      </c>
      <c r="C1450" s="291"/>
      <c r="D1450" s="306" t="str">
        <f t="shared" si="23"/>
        <v/>
      </c>
      <c r="E1450" s="171"/>
      <c r="F1450" s="491"/>
      <c r="G1450" s="156"/>
      <c r="H1450" s="340"/>
      <c r="I1450" s="329"/>
      <c r="J1450" s="181"/>
      <c r="K1450" s="177"/>
      <c r="L1450" s="23"/>
    </row>
    <row r="1451" spans="2:12" ht="21.2" customHeight="1">
      <c r="B1451" s="366" t="str">
        <f>IF(F1451="", "NO PRIORITY", _xlfn.XLOOKUP(F1451, Organizations!C:C, Organizations!B:B, "NO ORG NAME"))</f>
        <v>NO PRIORITY</v>
      </c>
      <c r="C1451" s="291"/>
      <c r="D1451" s="306" t="str">
        <f t="shared" si="23"/>
        <v/>
      </c>
      <c r="E1451" s="171"/>
      <c r="F1451" s="491"/>
      <c r="G1451" s="156"/>
      <c r="H1451" s="340"/>
      <c r="I1451" s="329"/>
      <c r="J1451" s="181"/>
      <c r="K1451" s="177"/>
      <c r="L1451" s="23"/>
    </row>
    <row r="1452" spans="2:12" ht="21.2" customHeight="1">
      <c r="B1452" s="366" t="str">
        <f>IF(F1452="", "NO PRIORITY", _xlfn.XLOOKUP(F1452, Organizations!C:C, Organizations!B:B, "NO ORG NAME"))</f>
        <v>NO PRIORITY</v>
      </c>
      <c r="C1452" s="291"/>
      <c r="D1452" s="306" t="str">
        <f t="shared" si="23"/>
        <v/>
      </c>
      <c r="E1452" s="171"/>
      <c r="F1452" s="491"/>
      <c r="G1452" s="156"/>
      <c r="H1452" s="340"/>
      <c r="I1452" s="329"/>
      <c r="J1452" s="181"/>
      <c r="K1452" s="177"/>
      <c r="L1452" s="23"/>
    </row>
    <row r="1453" spans="2:12" ht="21.2" customHeight="1">
      <c r="B1453" s="366" t="str">
        <f>IF(F1453="", "NO PRIORITY", _xlfn.XLOOKUP(F1453, Organizations!C:C, Organizations!B:B, "NO ORG NAME"))</f>
        <v>NO PRIORITY</v>
      </c>
      <c r="C1453" s="291"/>
      <c r="D1453" s="306" t="str">
        <f t="shared" si="23"/>
        <v/>
      </c>
      <c r="E1453" s="171"/>
      <c r="F1453" s="491"/>
      <c r="G1453" s="156"/>
      <c r="H1453" s="340"/>
      <c r="I1453" s="329"/>
      <c r="J1453" s="181"/>
      <c r="K1453" s="177"/>
      <c r="L1453" s="23"/>
    </row>
    <row r="1454" spans="2:12" ht="21.2" customHeight="1">
      <c r="B1454" s="366" t="str">
        <f>IF(F1454="", "NO PRIORITY", _xlfn.XLOOKUP(F1454, Organizations!C:C, Organizations!B:B, "NO ORG NAME"))</f>
        <v>NO PRIORITY</v>
      </c>
      <c r="C1454" s="291"/>
      <c r="D1454" s="306" t="str">
        <f t="shared" si="23"/>
        <v/>
      </c>
      <c r="E1454" s="171"/>
      <c r="F1454" s="491"/>
      <c r="G1454" s="156"/>
      <c r="H1454" s="340"/>
      <c r="I1454" s="329"/>
      <c r="J1454" s="181"/>
      <c r="K1454" s="177"/>
      <c r="L1454" s="23"/>
    </row>
    <row r="1455" spans="2:12" ht="21.2" customHeight="1">
      <c r="B1455" s="366" t="str">
        <f>IF(F1455="", "NO PRIORITY", _xlfn.XLOOKUP(F1455, Organizations!C:C, Organizations!B:B, "NO ORG NAME"))</f>
        <v>NO PRIORITY</v>
      </c>
      <c r="C1455" s="291"/>
      <c r="D1455" s="306" t="str">
        <f t="shared" si="23"/>
        <v/>
      </c>
      <c r="E1455" s="171"/>
      <c r="F1455" s="491"/>
      <c r="G1455" s="156"/>
      <c r="H1455" s="340"/>
      <c r="I1455" s="329"/>
      <c r="J1455" s="181"/>
      <c r="K1455" s="177"/>
      <c r="L1455" s="23"/>
    </row>
    <row r="1456" spans="2:12" ht="21.2" customHeight="1">
      <c r="B1456" s="366" t="str">
        <f>IF(F1456="", "NO PRIORITY", _xlfn.XLOOKUP(F1456, Organizations!C:C, Organizations!B:B, "NO ORG NAME"))</f>
        <v>NO PRIORITY</v>
      </c>
      <c r="C1456" s="291"/>
      <c r="D1456" s="306" t="str">
        <f t="shared" si="23"/>
        <v/>
      </c>
      <c r="E1456" s="171"/>
      <c r="F1456" s="491"/>
      <c r="G1456" s="156"/>
      <c r="H1456" s="340"/>
      <c r="I1456" s="329"/>
      <c r="J1456" s="181"/>
      <c r="K1456" s="177"/>
      <c r="L1456" s="23"/>
    </row>
    <row r="1457" spans="2:12" ht="21.2" customHeight="1">
      <c r="B1457" s="366" t="str">
        <f>IF(F1457="", "NO PRIORITY", _xlfn.XLOOKUP(F1457, Organizations!C:C, Organizations!B:B, "NO ORG NAME"))</f>
        <v>NO PRIORITY</v>
      </c>
      <c r="C1457" s="291"/>
      <c r="D1457" s="306" t="str">
        <f t="shared" si="23"/>
        <v/>
      </c>
      <c r="E1457" s="171"/>
      <c r="F1457" s="491"/>
      <c r="G1457" s="156"/>
      <c r="H1457" s="340"/>
      <c r="I1457" s="329"/>
      <c r="J1457" s="181"/>
      <c r="K1457" s="177"/>
      <c r="L1457" s="23"/>
    </row>
    <row r="1458" spans="2:12" ht="21.2" customHeight="1">
      <c r="B1458" s="366" t="str">
        <f>IF(F1458="", "NO PRIORITY", _xlfn.XLOOKUP(F1458, Organizations!C:C, Organizations!B:B, "NO ORG NAME"))</f>
        <v>NO PRIORITY</v>
      </c>
      <c r="C1458" s="291"/>
      <c r="D1458" s="306" t="str">
        <f t="shared" si="23"/>
        <v/>
      </c>
      <c r="E1458" s="171"/>
      <c r="F1458" s="491"/>
      <c r="G1458" s="156"/>
      <c r="H1458" s="340"/>
      <c r="I1458" s="329"/>
      <c r="J1458" s="181"/>
      <c r="K1458" s="177"/>
      <c r="L1458" s="23"/>
    </row>
    <row r="1459" spans="2:12" ht="21.2" customHeight="1">
      <c r="B1459" s="366" t="str">
        <f>IF(F1459="", "NO PRIORITY", _xlfn.XLOOKUP(F1459, Organizations!C:C, Organizations!B:B, "NO ORG NAME"))</f>
        <v>NO PRIORITY</v>
      </c>
      <c r="C1459" s="291"/>
      <c r="D1459" s="306" t="str">
        <f t="shared" si="23"/>
        <v/>
      </c>
      <c r="E1459" s="171"/>
      <c r="F1459" s="491"/>
      <c r="G1459" s="156"/>
      <c r="H1459" s="340"/>
      <c r="I1459" s="329"/>
      <c r="J1459" s="181"/>
      <c r="K1459" s="177"/>
      <c r="L1459" s="23"/>
    </row>
    <row r="1460" spans="2:12" ht="21.2" customHeight="1">
      <c r="B1460" s="366" t="str">
        <f>IF(F1460="", "NO PRIORITY", _xlfn.XLOOKUP(F1460, Organizations!C:C, Organizations!B:B, "NO ORG NAME"))</f>
        <v>NO PRIORITY</v>
      </c>
      <c r="C1460" s="291"/>
      <c r="D1460" s="306" t="str">
        <f t="shared" si="23"/>
        <v/>
      </c>
      <c r="E1460" s="171"/>
      <c r="F1460" s="491"/>
      <c r="G1460" s="156"/>
      <c r="H1460" s="340"/>
      <c r="I1460" s="329"/>
      <c r="J1460" s="181"/>
      <c r="K1460" s="177"/>
      <c r="L1460" s="23"/>
    </row>
    <row r="1461" spans="2:12" ht="21.2" customHeight="1">
      <c r="B1461" s="366" t="str">
        <f>IF(F1461="", "NO PRIORITY", _xlfn.XLOOKUP(F1461, Organizations!C:C, Organizations!B:B, "NO ORG NAME"))</f>
        <v>NO PRIORITY</v>
      </c>
      <c r="C1461" s="291"/>
      <c r="D1461" s="306" t="str">
        <f t="shared" si="23"/>
        <v/>
      </c>
      <c r="E1461" s="171"/>
      <c r="F1461" s="491"/>
      <c r="G1461" s="156"/>
      <c r="H1461" s="340"/>
      <c r="I1461" s="329"/>
      <c r="J1461" s="181"/>
      <c r="K1461" s="177"/>
      <c r="L1461" s="23"/>
    </row>
    <row r="1462" spans="2:12" ht="21.2" customHeight="1">
      <c r="B1462" s="366" t="str">
        <f>IF(F1462="", "NO PRIORITY", _xlfn.XLOOKUP(F1462, Organizations!C:C, Organizations!B:B, "NO ORG NAME"))</f>
        <v>NO PRIORITY</v>
      </c>
      <c r="C1462" s="291"/>
      <c r="D1462" s="306" t="str">
        <f t="shared" si="23"/>
        <v/>
      </c>
      <c r="E1462" s="171"/>
      <c r="F1462" s="491"/>
      <c r="G1462" s="156"/>
      <c r="H1462" s="340"/>
      <c r="I1462" s="329"/>
      <c r="J1462" s="181"/>
      <c r="K1462" s="177"/>
      <c r="L1462" s="23"/>
    </row>
    <row r="1463" spans="2:12" ht="21.2" customHeight="1">
      <c r="B1463" s="366" t="str">
        <f>IF(F1463="", "NO PRIORITY", _xlfn.XLOOKUP(F1463, Organizations!C:C, Organizations!B:B, "NO ORG NAME"))</f>
        <v>NO PRIORITY</v>
      </c>
      <c r="C1463" s="291"/>
      <c r="D1463" s="306" t="str">
        <f t="shared" si="23"/>
        <v/>
      </c>
      <c r="E1463" s="171"/>
      <c r="F1463" s="491"/>
      <c r="G1463" s="156"/>
      <c r="H1463" s="340"/>
      <c r="I1463" s="329"/>
      <c r="J1463" s="181"/>
      <c r="K1463" s="177"/>
      <c r="L1463" s="23"/>
    </row>
    <row r="1464" spans="2:12" ht="21.2" customHeight="1">
      <c r="B1464" s="366" t="str">
        <f>IF(F1464="", "NO PRIORITY", _xlfn.XLOOKUP(F1464, Organizations!C:C, Organizations!B:B, "NO ORG NAME"))</f>
        <v>NO PRIORITY</v>
      </c>
      <c r="C1464" s="291"/>
      <c r="D1464" s="306" t="str">
        <f t="shared" si="23"/>
        <v/>
      </c>
      <c r="E1464" s="171"/>
      <c r="F1464" s="491"/>
      <c r="G1464" s="156"/>
      <c r="H1464" s="340"/>
      <c r="I1464" s="329"/>
      <c r="J1464" s="181"/>
      <c r="K1464" s="177"/>
      <c r="L1464" s="23"/>
    </row>
    <row r="1465" spans="2:12" ht="21.2" customHeight="1">
      <c r="B1465" s="366" t="str">
        <f>IF(F1465="", "NO PRIORITY", _xlfn.XLOOKUP(F1465, Organizations!C:C, Organizations!B:B, "NO ORG NAME"))</f>
        <v>NO PRIORITY</v>
      </c>
      <c r="C1465" s="291"/>
      <c r="D1465" s="306" t="str">
        <f t="shared" si="23"/>
        <v/>
      </c>
      <c r="E1465" s="171"/>
      <c r="F1465" s="491"/>
      <c r="G1465" s="156"/>
      <c r="H1465" s="340"/>
      <c r="I1465" s="329"/>
      <c r="J1465" s="181"/>
      <c r="K1465" s="177"/>
      <c r="L1465" s="23"/>
    </row>
    <row r="1466" spans="2:12" ht="21.2" customHeight="1">
      <c r="B1466" s="366" t="str">
        <f>IF(F1466="", "NO PRIORITY", _xlfn.XLOOKUP(F1466, Organizations!C:C, Organizations!B:B, "NO ORG NAME"))</f>
        <v>NO PRIORITY</v>
      </c>
      <c r="C1466" s="291"/>
      <c r="D1466" s="306" t="str">
        <f t="shared" si="23"/>
        <v/>
      </c>
      <c r="E1466" s="171"/>
      <c r="F1466" s="491"/>
      <c r="G1466" s="156"/>
      <c r="H1466" s="340"/>
      <c r="I1466" s="329"/>
      <c r="J1466" s="181"/>
      <c r="K1466" s="177"/>
      <c r="L1466" s="23"/>
    </row>
    <row r="1467" spans="2:12" ht="21.2" customHeight="1">
      <c r="B1467" s="366" t="str">
        <f>IF(F1467="", "NO PRIORITY", _xlfn.XLOOKUP(F1467, Organizations!C:C, Organizations!B:B, "NO ORG NAME"))</f>
        <v>NO PRIORITY</v>
      </c>
      <c r="C1467" s="291"/>
      <c r="D1467" s="306" t="str">
        <f t="shared" si="23"/>
        <v/>
      </c>
      <c r="E1467" s="171"/>
      <c r="F1467" s="491"/>
      <c r="G1467" s="156"/>
      <c r="H1467" s="340"/>
      <c r="I1467" s="329"/>
      <c r="J1467" s="181"/>
      <c r="K1467" s="177"/>
      <c r="L1467" s="23"/>
    </row>
    <row r="1468" spans="2:12" ht="21.2" customHeight="1">
      <c r="B1468" s="366" t="str">
        <f>IF(F1468="", "NO PRIORITY", _xlfn.XLOOKUP(F1468, Organizations!C:C, Organizations!B:B, "NO ORG NAME"))</f>
        <v>NO PRIORITY</v>
      </c>
      <c r="C1468" s="291"/>
      <c r="D1468" s="306" t="str">
        <f t="shared" si="23"/>
        <v/>
      </c>
      <c r="E1468" s="171"/>
      <c r="F1468" s="491"/>
      <c r="G1468" s="156"/>
      <c r="H1468" s="340"/>
      <c r="I1468" s="329"/>
      <c r="J1468" s="181"/>
      <c r="K1468" s="177"/>
      <c r="L1468" s="23"/>
    </row>
    <row r="1469" spans="2:12" ht="21.2" customHeight="1">
      <c r="B1469" s="366" t="str">
        <f>IF(F1469="", "NO PRIORITY", _xlfn.XLOOKUP(F1469, Organizations!C:C, Organizations!B:B, "NO ORG NAME"))</f>
        <v>NO PRIORITY</v>
      </c>
      <c r="C1469" s="291"/>
      <c r="D1469" s="306" t="str">
        <f t="shared" si="23"/>
        <v/>
      </c>
      <c r="E1469" s="171"/>
      <c r="F1469" s="491"/>
      <c r="G1469" s="156"/>
      <c r="H1469" s="340"/>
      <c r="I1469" s="329"/>
      <c r="J1469" s="181"/>
      <c r="K1469" s="177"/>
      <c r="L1469" s="23"/>
    </row>
    <row r="1470" spans="2:12" ht="21.2" customHeight="1">
      <c r="B1470" s="366" t="str">
        <f>IF(F1470="", "NO PRIORITY", _xlfn.XLOOKUP(F1470, Organizations!C:C, Organizations!B:B, "NO ORG NAME"))</f>
        <v>NO PRIORITY</v>
      </c>
      <c r="C1470" s="291"/>
      <c r="D1470" s="306" t="str">
        <f t="shared" si="23"/>
        <v/>
      </c>
      <c r="E1470" s="171"/>
      <c r="F1470" s="491"/>
      <c r="G1470" s="156"/>
      <c r="H1470" s="340"/>
      <c r="I1470" s="329"/>
      <c r="J1470" s="181"/>
      <c r="K1470" s="177"/>
      <c r="L1470" s="23"/>
    </row>
    <row r="1471" spans="2:12" ht="21.2" customHeight="1">
      <c r="B1471" s="366" t="str">
        <f>IF(F1471="", "NO PRIORITY", _xlfn.XLOOKUP(F1471, Organizations!C:C, Organizations!B:B, "NO ORG NAME"))</f>
        <v>NO PRIORITY</v>
      </c>
      <c r="C1471" s="291"/>
      <c r="D1471" s="306" t="str">
        <f t="shared" si="23"/>
        <v/>
      </c>
      <c r="E1471" s="171"/>
      <c r="F1471" s="491"/>
      <c r="G1471" s="156"/>
      <c r="H1471" s="340"/>
      <c r="I1471" s="329"/>
      <c r="J1471" s="181"/>
      <c r="K1471" s="177"/>
      <c r="L1471" s="23"/>
    </row>
    <row r="1472" spans="2:12" ht="21.2" customHeight="1">
      <c r="B1472" s="366" t="str">
        <f>IF(F1472="", "NO PRIORITY", _xlfn.XLOOKUP(F1472, Organizations!C:C, Organizations!B:B, "NO ORG NAME"))</f>
        <v>NO PRIORITY</v>
      </c>
      <c r="C1472" s="291"/>
      <c r="D1472" s="306" t="str">
        <f t="shared" si="23"/>
        <v/>
      </c>
      <c r="E1472" s="171"/>
      <c r="F1472" s="491"/>
      <c r="G1472" s="156"/>
      <c r="H1472" s="340"/>
      <c r="I1472" s="329"/>
      <c r="J1472" s="181"/>
      <c r="K1472" s="177"/>
      <c r="L1472" s="23"/>
    </row>
    <row r="1473" spans="2:12" ht="21.2" customHeight="1">
      <c r="B1473" s="366" t="str">
        <f>IF(F1473="", "NO PRIORITY", _xlfn.XLOOKUP(F1473, Organizations!C:C, Organizations!B:B, "NO ORG NAME"))</f>
        <v>NO PRIORITY</v>
      </c>
      <c r="C1473" s="291"/>
      <c r="D1473" s="306" t="str">
        <f t="shared" si="23"/>
        <v/>
      </c>
      <c r="E1473" s="171"/>
      <c r="F1473" s="491"/>
      <c r="G1473" s="156"/>
      <c r="H1473" s="340"/>
      <c r="I1473" s="329"/>
      <c r="J1473" s="181"/>
      <c r="K1473" s="177"/>
      <c r="L1473" s="23"/>
    </row>
    <row r="1474" spans="2:12" ht="21.2" customHeight="1">
      <c r="B1474" s="366" t="str">
        <f>IF(F1474="", "NO PRIORITY", _xlfn.XLOOKUP(F1474, Organizations!C:C, Organizations!B:B, "NO ORG NAME"))</f>
        <v>NO PRIORITY</v>
      </c>
      <c r="C1474" s="291"/>
      <c r="D1474" s="306" t="str">
        <f t="shared" si="23"/>
        <v/>
      </c>
      <c r="E1474" s="171"/>
      <c r="F1474" s="491"/>
      <c r="G1474" s="156"/>
      <c r="H1474" s="340"/>
      <c r="I1474" s="329"/>
      <c r="J1474" s="181"/>
      <c r="K1474" s="177"/>
      <c r="L1474" s="23"/>
    </row>
    <row r="1475" spans="2:12" ht="21.2" customHeight="1">
      <c r="B1475" s="366" t="str">
        <f>IF(F1475="", "NO PRIORITY", _xlfn.XLOOKUP(F1475, Organizations!C:C, Organizations!B:B, "NO ORG NAME"))</f>
        <v>NO PRIORITY</v>
      </c>
      <c r="C1475" s="291"/>
      <c r="D1475" s="306" t="str">
        <f t="shared" si="23"/>
        <v/>
      </c>
      <c r="E1475" s="171"/>
      <c r="F1475" s="491"/>
      <c r="G1475" s="156"/>
      <c r="H1475" s="340"/>
      <c r="I1475" s="329"/>
      <c r="J1475" s="181"/>
      <c r="K1475" s="177"/>
      <c r="L1475" s="23"/>
    </row>
    <row r="1476" spans="2:12" ht="21.2" customHeight="1">
      <c r="B1476" s="366" t="str">
        <f>IF(F1476="", "NO PRIORITY", _xlfn.XLOOKUP(F1476, Organizations!C:C, Organizations!B:B, "NO ORG NAME"))</f>
        <v>NO PRIORITY</v>
      </c>
      <c r="C1476" s="291"/>
      <c r="D1476" s="306" t="str">
        <f t="shared" si="23"/>
        <v/>
      </c>
      <c r="E1476" s="171"/>
      <c r="F1476" s="491"/>
      <c r="G1476" s="156"/>
      <c r="H1476" s="340"/>
      <c r="I1476" s="329"/>
      <c r="J1476" s="181"/>
      <c r="K1476" s="177"/>
      <c r="L1476" s="23"/>
    </row>
    <row r="1477" spans="2:12" ht="21.2" customHeight="1">
      <c r="B1477" s="366" t="str">
        <f>IF(F1477="", "NO PRIORITY", _xlfn.XLOOKUP(F1477, Organizations!C:C, Organizations!B:B, "NO ORG NAME"))</f>
        <v>NO PRIORITY</v>
      </c>
      <c r="C1477" s="291"/>
      <c r="D1477" s="306" t="str">
        <f t="shared" si="23"/>
        <v/>
      </c>
      <c r="E1477" s="171"/>
      <c r="F1477" s="491"/>
      <c r="G1477" s="156"/>
      <c r="H1477" s="340"/>
      <c r="I1477" s="329"/>
      <c r="J1477" s="181"/>
      <c r="K1477" s="177"/>
      <c r="L1477" s="23"/>
    </row>
    <row r="1478" spans="2:12" ht="21.2" customHeight="1">
      <c r="B1478" s="366" t="str">
        <f>IF(F1478="", "NO PRIORITY", _xlfn.XLOOKUP(F1478, Organizations!C:C, Organizations!B:B, "NO ORG NAME"))</f>
        <v>NO PRIORITY</v>
      </c>
      <c r="C1478" s="291"/>
      <c r="D1478" s="306" t="str">
        <f t="shared" si="23"/>
        <v/>
      </c>
      <c r="E1478" s="171"/>
      <c r="F1478" s="491"/>
      <c r="G1478" s="156"/>
      <c r="H1478" s="340"/>
      <c r="I1478" s="329"/>
      <c r="J1478" s="181"/>
      <c r="K1478" s="177"/>
      <c r="L1478" s="23"/>
    </row>
    <row r="1479" spans="2:12" ht="21.2" customHeight="1">
      <c r="B1479" s="366" t="str">
        <f>IF(F1479="", "NO PRIORITY", _xlfn.XLOOKUP(F1479, Organizations!C:C, Organizations!B:B, "NO ORG NAME"))</f>
        <v>NO PRIORITY</v>
      </c>
      <c r="C1479" s="291"/>
      <c r="D1479" s="306" t="str">
        <f t="shared" si="23"/>
        <v/>
      </c>
      <c r="E1479" s="171"/>
      <c r="F1479" s="491"/>
      <c r="G1479" s="156"/>
      <c r="H1479" s="340"/>
      <c r="I1479" s="329"/>
      <c r="J1479" s="181"/>
      <c r="K1479" s="177"/>
      <c r="L1479" s="23"/>
    </row>
    <row r="1480" spans="2:12" ht="21.2" customHeight="1">
      <c r="B1480" s="366" t="str">
        <f>IF(F1480="", "NO PRIORITY", _xlfn.XLOOKUP(F1480, Organizations!C:C, Organizations!B:B, "NO ORG NAME"))</f>
        <v>NO PRIORITY</v>
      </c>
      <c r="C1480" s="291"/>
      <c r="D1480" s="306" t="str">
        <f t="shared" si="23"/>
        <v/>
      </c>
      <c r="E1480" s="171"/>
      <c r="F1480" s="491"/>
      <c r="G1480" s="156"/>
      <c r="H1480" s="340"/>
      <c r="I1480" s="329"/>
      <c r="J1480" s="181"/>
      <c r="K1480" s="177"/>
      <c r="L1480" s="23"/>
    </row>
    <row r="1481" spans="2:12" ht="21.2" customHeight="1">
      <c r="B1481" s="366" t="str">
        <f>IF(F1481="", "NO PRIORITY", _xlfn.XLOOKUP(F1481, Organizations!C:C, Organizations!B:B, "NO ORG NAME"))</f>
        <v>NO PRIORITY</v>
      </c>
      <c r="C1481" s="291"/>
      <c r="D1481" s="306" t="str">
        <f t="shared" si="23"/>
        <v/>
      </c>
      <c r="E1481" s="171"/>
      <c r="F1481" s="491"/>
      <c r="G1481" s="156"/>
      <c r="H1481" s="340"/>
      <c r="I1481" s="329"/>
      <c r="J1481" s="181"/>
      <c r="K1481" s="177"/>
      <c r="L1481" s="23"/>
    </row>
    <row r="1482" spans="2:12" ht="21.2" customHeight="1">
      <c r="B1482" s="366" t="str">
        <f>IF(F1482="", "NO PRIORITY", _xlfn.XLOOKUP(F1482, Organizations!C:C, Organizations!B:B, "NO ORG NAME"))</f>
        <v>NO PRIORITY</v>
      </c>
      <c r="C1482" s="291"/>
      <c r="D1482" s="306" t="str">
        <f t="shared" si="23"/>
        <v/>
      </c>
      <c r="E1482" s="171"/>
      <c r="F1482" s="491"/>
      <c r="G1482" s="156"/>
      <c r="H1482" s="340"/>
      <c r="I1482" s="329"/>
      <c r="J1482" s="181"/>
      <c r="K1482" s="177"/>
      <c r="L1482" s="23"/>
    </row>
    <row r="1483" spans="2:12" ht="21.2" customHeight="1">
      <c r="B1483" s="366" t="str">
        <f>IF(F1483="", "NO PRIORITY", _xlfn.XLOOKUP(F1483, Organizations!C:C, Organizations!B:B, "NO ORG NAME"))</f>
        <v>NO PRIORITY</v>
      </c>
      <c r="C1483" s="291"/>
      <c r="D1483" s="306" t="str">
        <f t="shared" si="23"/>
        <v/>
      </c>
      <c r="E1483" s="171"/>
      <c r="F1483" s="491"/>
      <c r="G1483" s="156"/>
      <c r="H1483" s="340"/>
      <c r="I1483" s="329"/>
      <c r="J1483" s="181"/>
      <c r="K1483" s="177"/>
      <c r="L1483" s="23"/>
    </row>
    <row r="1484" spans="2:12" ht="21.2" customHeight="1">
      <c r="B1484" s="366" t="str">
        <f>IF(F1484="", "NO PRIORITY", _xlfn.XLOOKUP(F1484, Organizations!C:C, Organizations!B:B, "NO ORG NAME"))</f>
        <v>NO PRIORITY</v>
      </c>
      <c r="C1484" s="291"/>
      <c r="D1484" s="306" t="str">
        <f t="shared" si="23"/>
        <v/>
      </c>
      <c r="E1484" s="171"/>
      <c r="F1484" s="491"/>
      <c r="G1484" s="156"/>
      <c r="H1484" s="340"/>
      <c r="I1484" s="329"/>
      <c r="J1484" s="181"/>
      <c r="K1484" s="177"/>
      <c r="L1484" s="23"/>
    </row>
    <row r="1485" spans="2:12" ht="21.2" customHeight="1">
      <c r="B1485" s="366" t="str">
        <f>IF(F1485="", "NO PRIORITY", _xlfn.XLOOKUP(F1485, Organizations!C:C, Organizations!B:B, "NO ORG NAME"))</f>
        <v>NO PRIORITY</v>
      </c>
      <c r="C1485" s="291"/>
      <c r="D1485" s="306" t="str">
        <f t="shared" si="23"/>
        <v/>
      </c>
      <c r="E1485" s="171"/>
      <c r="F1485" s="491"/>
      <c r="G1485" s="156"/>
      <c r="H1485" s="340"/>
      <c r="I1485" s="329"/>
      <c r="J1485" s="181"/>
      <c r="K1485" s="177"/>
      <c r="L1485" s="23"/>
    </row>
    <row r="1486" spans="2:12" ht="21.2" customHeight="1">
      <c r="B1486" s="366" t="str">
        <f>IF(F1486="", "NO PRIORITY", _xlfn.XLOOKUP(F1486, Organizations!C:C, Organizations!B:B, "NO ORG NAME"))</f>
        <v>NO PRIORITY</v>
      </c>
      <c r="C1486" s="291"/>
      <c r="D1486" s="306" t="str">
        <f t="shared" si="23"/>
        <v/>
      </c>
      <c r="E1486" s="171"/>
      <c r="F1486" s="491"/>
      <c r="G1486" s="156"/>
      <c r="H1486" s="340"/>
      <c r="I1486" s="329"/>
      <c r="J1486" s="181"/>
      <c r="K1486" s="177"/>
      <c r="L1486" s="23"/>
    </row>
    <row r="1487" spans="2:12" ht="21.2" customHeight="1">
      <c r="B1487" s="366" t="str">
        <f>IF(F1487="", "NO PRIORITY", _xlfn.XLOOKUP(F1487, Organizations!C:C, Organizations!B:B, "NO ORG NAME"))</f>
        <v>NO PRIORITY</v>
      </c>
      <c r="C1487" s="291"/>
      <c r="D1487" s="306" t="str">
        <f t="shared" si="23"/>
        <v/>
      </c>
      <c r="E1487" s="171"/>
      <c r="F1487" s="491"/>
      <c r="G1487" s="156"/>
      <c r="H1487" s="340"/>
      <c r="I1487" s="329"/>
      <c r="J1487" s="181"/>
      <c r="K1487" s="177"/>
      <c r="L1487" s="23"/>
    </row>
    <row r="1488" spans="2:12" ht="21.2" customHeight="1">
      <c r="B1488" s="366" t="str">
        <f>IF(F1488="", "NO PRIORITY", _xlfn.XLOOKUP(F1488, Organizations!C:C, Organizations!B:B, "NO ORG NAME"))</f>
        <v>NO PRIORITY</v>
      </c>
      <c r="C1488" s="291"/>
      <c r="D1488" s="306" t="str">
        <f t="shared" si="23"/>
        <v/>
      </c>
      <c r="E1488" s="171"/>
      <c r="F1488" s="491"/>
      <c r="G1488" s="156"/>
      <c r="H1488" s="340"/>
      <c r="I1488" s="329"/>
      <c r="J1488" s="181"/>
      <c r="K1488" s="177"/>
      <c r="L1488" s="23"/>
    </row>
    <row r="1489" spans="2:12" ht="21.2" customHeight="1">
      <c r="B1489" s="366" t="str">
        <f>IF(F1489="", "NO PRIORITY", _xlfn.XLOOKUP(F1489, Organizations!C:C, Organizations!B:B, "NO ORG NAME"))</f>
        <v>NO PRIORITY</v>
      </c>
      <c r="C1489" s="291"/>
      <c r="D1489" s="306" t="str">
        <f t="shared" si="23"/>
        <v/>
      </c>
      <c r="E1489" s="171"/>
      <c r="F1489" s="491"/>
      <c r="G1489" s="156"/>
      <c r="H1489" s="340"/>
      <c r="I1489" s="329"/>
      <c r="J1489" s="181"/>
      <c r="K1489" s="177"/>
      <c r="L1489" s="23"/>
    </row>
    <row r="1490" spans="2:12" ht="21.2" customHeight="1">
      <c r="B1490" s="366" t="str">
        <f>IF(F1490="", "NO PRIORITY", _xlfn.XLOOKUP(F1490, Organizations!C:C, Organizations!B:B, "NO ORG NAME"))</f>
        <v>NO PRIORITY</v>
      </c>
      <c r="C1490" s="291"/>
      <c r="D1490" s="306" t="str">
        <f t="shared" si="23"/>
        <v/>
      </c>
      <c r="E1490" s="171"/>
      <c r="F1490" s="491"/>
      <c r="G1490" s="156"/>
      <c r="H1490" s="340"/>
      <c r="I1490" s="329"/>
      <c r="J1490" s="181"/>
      <c r="K1490" s="177"/>
      <c r="L1490" s="23"/>
    </row>
    <row r="1491" spans="2:12" ht="21.2" customHeight="1">
      <c r="B1491" s="366" t="str">
        <f>IF(F1491="", "NO PRIORITY", _xlfn.XLOOKUP(F1491, Organizations!C:C, Organizations!B:B, "NO ORG NAME"))</f>
        <v>NO PRIORITY</v>
      </c>
      <c r="C1491" s="291"/>
      <c r="D1491" s="306" t="str">
        <f t="shared" si="23"/>
        <v/>
      </c>
      <c r="E1491" s="171"/>
      <c r="F1491" s="491"/>
      <c r="G1491" s="156"/>
      <c r="H1491" s="340"/>
      <c r="I1491" s="329"/>
      <c r="J1491" s="181"/>
      <c r="K1491" s="177"/>
      <c r="L1491" s="23"/>
    </row>
    <row r="1492" spans="2:12" ht="21.2" customHeight="1">
      <c r="B1492" s="366" t="str">
        <f>IF(F1492="", "NO PRIORITY", _xlfn.XLOOKUP(F1492, Organizations!C:C, Organizations!B:B, "NO ORG NAME"))</f>
        <v>NO PRIORITY</v>
      </c>
      <c r="C1492" s="291"/>
      <c r="D1492" s="306" t="str">
        <f t="shared" si="23"/>
        <v/>
      </c>
      <c r="E1492" s="171"/>
      <c r="F1492" s="491"/>
      <c r="G1492" s="156"/>
      <c r="H1492" s="340"/>
      <c r="I1492" s="329"/>
      <c r="J1492" s="181"/>
      <c r="K1492" s="177"/>
      <c r="L1492" s="23"/>
    </row>
    <row r="1493" spans="2:12" ht="21.2" customHeight="1">
      <c r="B1493" s="366" t="str">
        <f>IF(F1493="", "NO PRIORITY", _xlfn.XLOOKUP(F1493, Organizations!C:C, Organizations!B:B, "NO ORG NAME"))</f>
        <v>NO PRIORITY</v>
      </c>
      <c r="C1493" s="291"/>
      <c r="D1493" s="306" t="str">
        <f t="shared" si="23"/>
        <v/>
      </c>
      <c r="E1493" s="171"/>
      <c r="F1493" s="491"/>
      <c r="G1493" s="156"/>
      <c r="H1493" s="340"/>
      <c r="I1493" s="329"/>
      <c r="J1493" s="181"/>
      <c r="K1493" s="177"/>
      <c r="L1493" s="23"/>
    </row>
    <row r="1494" spans="2:12" ht="21.2" customHeight="1">
      <c r="B1494" s="366" t="str">
        <f>IF(F1494="", "NO PRIORITY", _xlfn.XLOOKUP(F1494, Organizations!C:C, Organizations!B:B, "NO ORG NAME"))</f>
        <v>NO PRIORITY</v>
      </c>
      <c r="C1494" s="291"/>
      <c r="D1494" s="306" t="str">
        <f t="shared" si="23"/>
        <v/>
      </c>
      <c r="E1494" s="171"/>
      <c r="F1494" s="491"/>
      <c r="G1494" s="156"/>
      <c r="H1494" s="340"/>
      <c r="I1494" s="329"/>
      <c r="J1494" s="181"/>
      <c r="K1494" s="177"/>
      <c r="L1494" s="23"/>
    </row>
    <row r="1495" spans="2:12" ht="21.2" customHeight="1">
      <c r="B1495" s="366" t="str">
        <f>IF(F1495="", "NO PRIORITY", _xlfn.XLOOKUP(F1495, Organizations!C:C, Organizations!B:B, "NO ORG NAME"))</f>
        <v>NO PRIORITY</v>
      </c>
      <c r="C1495" s="291"/>
      <c r="D1495" s="306" t="str">
        <f t="shared" si="23"/>
        <v/>
      </c>
      <c r="E1495" s="171"/>
      <c r="F1495" s="491"/>
      <c r="G1495" s="156"/>
      <c r="H1495" s="340"/>
      <c r="I1495" s="329"/>
      <c r="J1495" s="181"/>
      <c r="K1495" s="177"/>
      <c r="L1495" s="23"/>
    </row>
    <row r="1496" spans="2:12" ht="21.2" customHeight="1">
      <c r="B1496" s="366" t="str">
        <f>IF(F1496="", "NO PRIORITY", _xlfn.XLOOKUP(F1496, Organizations!C:C, Organizations!B:B, "NO ORG NAME"))</f>
        <v>NO PRIORITY</v>
      </c>
      <c r="C1496" s="291"/>
      <c r="D1496" s="306" t="str">
        <f t="shared" si="23"/>
        <v/>
      </c>
      <c r="E1496" s="171"/>
      <c r="F1496" s="491"/>
      <c r="G1496" s="156"/>
      <c r="H1496" s="340"/>
      <c r="I1496" s="329"/>
      <c r="J1496" s="181"/>
      <c r="K1496" s="177"/>
      <c r="L1496" s="23"/>
    </row>
    <row r="1497" spans="2:12" ht="21.2" customHeight="1">
      <c r="B1497" s="366" t="str">
        <f>IF(F1497="", "NO PRIORITY", _xlfn.XLOOKUP(F1497, Organizations!C:C, Organizations!B:B, "NO ORG NAME"))</f>
        <v>NO PRIORITY</v>
      </c>
      <c r="C1497" s="291"/>
      <c r="D1497" s="306" t="str">
        <f t="shared" si="23"/>
        <v/>
      </c>
      <c r="E1497" s="171"/>
      <c r="F1497" s="491"/>
      <c r="G1497" s="156"/>
      <c r="H1497" s="340"/>
      <c r="I1497" s="329"/>
      <c r="J1497" s="181"/>
      <c r="K1497" s="177"/>
      <c r="L1497" s="23"/>
    </row>
    <row r="1498" spans="2:12" ht="21.2" customHeight="1">
      <c r="B1498" s="366" t="str">
        <f>IF(F1498="", "NO PRIORITY", _xlfn.XLOOKUP(F1498, Organizations!C:C, Organizations!B:B, "NO ORG NAME"))</f>
        <v>NO PRIORITY</v>
      </c>
      <c r="C1498" s="291"/>
      <c r="D1498" s="306" t="str">
        <f t="shared" si="23"/>
        <v/>
      </c>
      <c r="E1498" s="171"/>
      <c r="F1498" s="491"/>
      <c r="G1498" s="156"/>
      <c r="H1498" s="340"/>
      <c r="I1498" s="329"/>
      <c r="J1498" s="181"/>
      <c r="K1498" s="177"/>
      <c r="L1498" s="23"/>
    </row>
    <row r="1499" spans="2:12" ht="21.2" customHeight="1">
      <c r="B1499" s="366" t="str">
        <f>IF(F1499="", "NO PRIORITY", _xlfn.XLOOKUP(F1499, Organizations!C:C, Organizations!B:B, "NO ORG NAME"))</f>
        <v>NO PRIORITY</v>
      </c>
      <c r="C1499" s="291"/>
      <c r="D1499" s="306" t="str">
        <f t="shared" si="23"/>
        <v/>
      </c>
      <c r="E1499" s="171"/>
      <c r="F1499" s="491"/>
      <c r="G1499" s="156"/>
      <c r="H1499" s="340"/>
      <c r="I1499" s="329"/>
      <c r="J1499" s="181"/>
      <c r="K1499" s="177"/>
      <c r="L1499" s="23"/>
    </row>
    <row r="1500" spans="2:12" ht="21.2" customHeight="1">
      <c r="B1500" s="366" t="str">
        <f>IF(F1500="", "NO PRIORITY", _xlfn.XLOOKUP(F1500, Organizations!C:C, Organizations!B:B, "NO ORG NAME"))</f>
        <v>NO PRIORITY</v>
      </c>
      <c r="C1500" s="291"/>
      <c r="D1500" s="306" t="str">
        <f t="shared" si="23"/>
        <v/>
      </c>
      <c r="E1500" s="171"/>
      <c r="F1500" s="491"/>
      <c r="G1500" s="156"/>
      <c r="H1500" s="340"/>
      <c r="I1500" s="329"/>
      <c r="J1500" s="181"/>
      <c r="K1500" s="177"/>
      <c r="L1500" s="23"/>
    </row>
    <row r="1501" spans="2:12" ht="21.2" customHeight="1">
      <c r="B1501" s="366" t="str">
        <f>IF(F1501="", "NO PRIORITY", _xlfn.XLOOKUP(F1501, Organizations!C:C, Organizations!B:B, "NO ORG NAME"))</f>
        <v>NO PRIORITY</v>
      </c>
      <c r="C1501" s="291"/>
      <c r="D1501" s="306" t="str">
        <f t="shared" si="23"/>
        <v/>
      </c>
      <c r="E1501" s="171"/>
      <c r="F1501" s="491"/>
      <c r="G1501" s="156"/>
      <c r="H1501" s="340"/>
      <c r="I1501" s="329"/>
      <c r="J1501" s="181"/>
      <c r="K1501" s="177"/>
      <c r="L1501" s="23"/>
    </row>
    <row r="1502" spans="2:12" ht="21.2" customHeight="1">
      <c r="B1502" s="366" t="str">
        <f>IF(F1502="", "NO PRIORITY", _xlfn.XLOOKUP(F1502, Organizations!C:C, Organizations!B:B, "NO ORG NAME"))</f>
        <v>NO PRIORITY</v>
      </c>
      <c r="C1502" s="291"/>
      <c r="D1502" s="306" t="str">
        <f t="shared" si="23"/>
        <v/>
      </c>
      <c r="E1502" s="171"/>
      <c r="F1502" s="491"/>
      <c r="G1502" s="156"/>
      <c r="H1502" s="340"/>
      <c r="I1502" s="329"/>
      <c r="J1502" s="181"/>
      <c r="K1502" s="177"/>
      <c r="L1502" s="23"/>
    </row>
    <row r="1503" spans="2:12" ht="21.2" customHeight="1">
      <c r="B1503" s="366" t="str">
        <f>IF(F1503="", "NO PRIORITY", _xlfn.XLOOKUP(F1503, Organizations!C:C, Organizations!B:B, "NO ORG NAME"))</f>
        <v>NO PRIORITY</v>
      </c>
      <c r="C1503" s="291"/>
      <c r="D1503" s="306" t="str">
        <f t="shared" si="23"/>
        <v/>
      </c>
      <c r="E1503" s="171"/>
      <c r="F1503" s="491"/>
      <c r="G1503" s="156"/>
      <c r="H1503" s="340"/>
      <c r="I1503" s="329"/>
      <c r="J1503" s="181"/>
      <c r="K1503" s="177"/>
      <c r="L1503" s="23"/>
    </row>
    <row r="1504" spans="2:12" ht="21.2" customHeight="1">
      <c r="B1504" s="366" t="str">
        <f>IF(F1504="", "NO PRIORITY", _xlfn.XLOOKUP(F1504, Organizations!C:C, Organizations!B:B, "NO ORG NAME"))</f>
        <v>NO PRIORITY</v>
      </c>
      <c r="C1504" s="291"/>
      <c r="D1504" s="306" t="str">
        <f t="shared" si="23"/>
        <v/>
      </c>
      <c r="E1504" s="171"/>
      <c r="F1504" s="491"/>
      <c r="G1504" s="156"/>
      <c r="H1504" s="340"/>
      <c r="I1504" s="329"/>
      <c r="J1504" s="181"/>
      <c r="K1504" s="177"/>
      <c r="L1504" s="23"/>
    </row>
    <row r="1505" spans="2:12" ht="21.2" customHeight="1">
      <c r="B1505" s="366" t="str">
        <f>IF(F1505="", "NO PRIORITY", _xlfn.XLOOKUP(F1505, Organizations!C:C, Organizations!B:B, "NO ORG NAME"))</f>
        <v>NO PRIORITY</v>
      </c>
      <c r="C1505" s="291"/>
      <c r="D1505" s="306" t="str">
        <f t="shared" si="23"/>
        <v/>
      </c>
      <c r="E1505" s="171"/>
      <c r="F1505" s="491"/>
      <c r="G1505" s="156"/>
      <c r="H1505" s="340"/>
      <c r="I1505" s="329"/>
      <c r="J1505" s="181"/>
      <c r="K1505" s="177"/>
      <c r="L1505" s="23"/>
    </row>
    <row r="1506" spans="2:12" ht="21.2" customHeight="1">
      <c r="B1506" s="366" t="str">
        <f>IF(F1506="", "NO PRIORITY", _xlfn.XLOOKUP(F1506, Organizations!C:C, Organizations!B:B, "NO ORG NAME"))</f>
        <v>NO PRIORITY</v>
      </c>
      <c r="C1506" s="291"/>
      <c r="D1506" s="306" t="str">
        <f t="shared" si="23"/>
        <v/>
      </c>
      <c r="E1506" s="171"/>
      <c r="F1506" s="491"/>
      <c r="G1506" s="156"/>
      <c r="H1506" s="340"/>
      <c r="I1506" s="329"/>
      <c r="J1506" s="181"/>
      <c r="K1506" s="177"/>
      <c r="L1506" s="23"/>
    </row>
    <row r="1507" spans="2:12" ht="21.2" customHeight="1">
      <c r="B1507" s="366" t="str">
        <f>IF(F1507="", "NO PRIORITY", _xlfn.XLOOKUP(F1507, Organizations!C:C, Organizations!B:B, "NO ORG NAME"))</f>
        <v>NO PRIORITY</v>
      </c>
      <c r="C1507" s="291"/>
      <c r="D1507" s="306" t="str">
        <f t="shared" si="23"/>
        <v/>
      </c>
      <c r="E1507" s="171"/>
      <c r="F1507" s="491"/>
      <c r="G1507" s="156"/>
      <c r="H1507" s="340"/>
      <c r="I1507" s="329"/>
      <c r="J1507" s="181"/>
      <c r="K1507" s="177"/>
      <c r="L1507" s="23"/>
    </row>
    <row r="1508" spans="2:12" ht="21.2" customHeight="1">
      <c r="B1508" s="366" t="str">
        <f>IF(F1508="", "NO PRIORITY", _xlfn.XLOOKUP(F1508, Organizations!C:C, Organizations!B:B, "NO ORG NAME"))</f>
        <v>NO PRIORITY</v>
      </c>
      <c r="C1508" s="291"/>
      <c r="D1508" s="306" t="str">
        <f t="shared" si="23"/>
        <v/>
      </c>
      <c r="E1508" s="171"/>
      <c r="F1508" s="491"/>
      <c r="G1508" s="156"/>
      <c r="H1508" s="340"/>
      <c r="I1508" s="329"/>
      <c r="J1508" s="181"/>
      <c r="K1508" s="177"/>
      <c r="L1508" s="23"/>
    </row>
    <row r="1509" spans="2:12" ht="21.2" customHeight="1">
      <c r="B1509" s="366" t="str">
        <f>IF(F1509="", "NO PRIORITY", _xlfn.XLOOKUP(F1509, Organizations!C:C, Organizations!B:B, "NO ORG NAME"))</f>
        <v>NO PRIORITY</v>
      </c>
      <c r="C1509" s="291"/>
      <c r="D1509" s="306" t="str">
        <f t="shared" si="23"/>
        <v/>
      </c>
      <c r="E1509" s="171"/>
      <c r="F1509" s="491"/>
      <c r="G1509" s="156"/>
      <c r="H1509" s="340"/>
      <c r="I1509" s="329"/>
      <c r="J1509" s="181"/>
      <c r="K1509" s="177"/>
      <c r="L1509" s="23"/>
    </row>
    <row r="1510" spans="2:12" ht="21.2" customHeight="1">
      <c r="B1510" s="366" t="str">
        <f>IF(F1510="", "NO PRIORITY", _xlfn.XLOOKUP(F1510, Organizations!C:C, Organizations!B:B, "NO ORG NAME"))</f>
        <v>NO PRIORITY</v>
      </c>
      <c r="C1510" s="291"/>
      <c r="D1510" s="306" t="str">
        <f t="shared" si="23"/>
        <v/>
      </c>
      <c r="E1510" s="171"/>
      <c r="F1510" s="491"/>
      <c r="G1510" s="156"/>
      <c r="H1510" s="340"/>
      <c r="I1510" s="329"/>
      <c r="J1510" s="181"/>
      <c r="K1510" s="177"/>
      <c r="L1510" s="23"/>
    </row>
    <row r="1511" spans="2:12" ht="21.2" customHeight="1">
      <c r="B1511" s="366" t="str">
        <f>IF(F1511="", "NO PRIORITY", _xlfn.XLOOKUP(F1511, Organizations!C:C, Organizations!B:B, "NO ORG NAME"))</f>
        <v>NO PRIORITY</v>
      </c>
      <c r="C1511" s="291"/>
      <c r="D1511" s="306" t="str">
        <f t="shared" si="23"/>
        <v/>
      </c>
      <c r="E1511" s="171"/>
      <c r="F1511" s="491"/>
      <c r="G1511" s="156"/>
      <c r="H1511" s="340"/>
      <c r="I1511" s="329"/>
      <c r="J1511" s="181"/>
      <c r="K1511" s="177"/>
      <c r="L1511" s="23"/>
    </row>
    <row r="1512" spans="2:12" ht="21.2" customHeight="1">
      <c r="B1512" s="366" t="str">
        <f>IF(F1512="", "NO PRIORITY", _xlfn.XLOOKUP(F1512, Organizations!C:C, Organizations!B:B, "NO ORG NAME"))</f>
        <v>NO PRIORITY</v>
      </c>
      <c r="C1512" s="291"/>
      <c r="D1512" s="306" t="str">
        <f t="shared" si="23"/>
        <v/>
      </c>
      <c r="E1512" s="171"/>
      <c r="F1512" s="491"/>
      <c r="G1512" s="156"/>
      <c r="H1512" s="340"/>
      <c r="I1512" s="329"/>
      <c r="J1512" s="181"/>
      <c r="K1512" s="177"/>
      <c r="L1512" s="23"/>
    </row>
    <row r="1513" spans="2:12" ht="21.2" customHeight="1">
      <c r="B1513" s="366" t="str">
        <f>IF(F1513="", "NO PRIORITY", _xlfn.XLOOKUP(F1513, Organizations!C:C, Organizations!B:B, "NO ORG NAME"))</f>
        <v>NO PRIORITY</v>
      </c>
      <c r="C1513" s="291"/>
      <c r="D1513" s="306" t="str">
        <f t="shared" ref="D1513:D1576" si="24">IF(ISBLANK(C1513),"",C1513-WEEKDAY(C1513)+2)</f>
        <v/>
      </c>
      <c r="E1513" s="171"/>
      <c r="F1513" s="491"/>
      <c r="G1513" s="156"/>
      <c r="H1513" s="340"/>
      <c r="I1513" s="329"/>
      <c r="J1513" s="181"/>
      <c r="K1513" s="177"/>
      <c r="L1513" s="23"/>
    </row>
    <row r="1514" spans="2:12" ht="21.2" customHeight="1">
      <c r="B1514" s="366" t="str">
        <f>IF(F1514="", "NO PRIORITY", _xlfn.XLOOKUP(F1514, Organizations!C:C, Organizations!B:B, "NO ORG NAME"))</f>
        <v>NO PRIORITY</v>
      </c>
      <c r="C1514" s="291"/>
      <c r="D1514" s="306" t="str">
        <f t="shared" si="24"/>
        <v/>
      </c>
      <c r="E1514" s="171"/>
      <c r="F1514" s="491"/>
      <c r="G1514" s="156"/>
      <c r="H1514" s="340"/>
      <c r="I1514" s="329"/>
      <c r="J1514" s="181"/>
      <c r="K1514" s="177"/>
      <c r="L1514" s="23"/>
    </row>
    <row r="1515" spans="2:12" ht="21.2" customHeight="1">
      <c r="B1515" s="366" t="str">
        <f>IF(F1515="", "NO PRIORITY", _xlfn.XLOOKUP(F1515, Organizations!C:C, Organizations!B:B, "NO ORG NAME"))</f>
        <v>NO PRIORITY</v>
      </c>
      <c r="C1515" s="291"/>
      <c r="D1515" s="306" t="str">
        <f t="shared" si="24"/>
        <v/>
      </c>
      <c r="E1515" s="171"/>
      <c r="F1515" s="491"/>
      <c r="G1515" s="156"/>
      <c r="H1515" s="340"/>
      <c r="I1515" s="329"/>
      <c r="J1515" s="181"/>
      <c r="K1515" s="177"/>
      <c r="L1515" s="23"/>
    </row>
    <row r="1516" spans="2:12" ht="21.2" customHeight="1">
      <c r="B1516" s="366" t="str">
        <f>IF(F1516="", "NO PRIORITY", _xlfn.XLOOKUP(F1516, Organizations!C:C, Organizations!B:B, "NO ORG NAME"))</f>
        <v>NO PRIORITY</v>
      </c>
      <c r="C1516" s="291"/>
      <c r="D1516" s="306" t="str">
        <f t="shared" si="24"/>
        <v/>
      </c>
      <c r="E1516" s="171"/>
      <c r="F1516" s="491"/>
      <c r="G1516" s="156"/>
      <c r="H1516" s="340"/>
      <c r="I1516" s="329"/>
      <c r="J1516" s="181"/>
      <c r="K1516" s="177"/>
      <c r="L1516" s="23"/>
    </row>
    <row r="1517" spans="2:12" ht="21.2" customHeight="1">
      <c r="B1517" s="366" t="str">
        <f>IF(F1517="", "NO PRIORITY", _xlfn.XLOOKUP(F1517, Organizations!C:C, Organizations!B:B, "NO ORG NAME"))</f>
        <v>NO PRIORITY</v>
      </c>
      <c r="C1517" s="291"/>
      <c r="D1517" s="306" t="str">
        <f t="shared" si="24"/>
        <v/>
      </c>
      <c r="E1517" s="171"/>
      <c r="F1517" s="491"/>
      <c r="G1517" s="156"/>
      <c r="H1517" s="340"/>
      <c r="I1517" s="329"/>
      <c r="J1517" s="181"/>
      <c r="K1517" s="177"/>
      <c r="L1517" s="23"/>
    </row>
    <row r="1518" spans="2:12" ht="21.2" customHeight="1">
      <c r="B1518" s="366" t="str">
        <f>IF(F1518="", "NO PRIORITY", _xlfn.XLOOKUP(F1518, Organizations!C:C, Organizations!B:B, "NO ORG NAME"))</f>
        <v>NO PRIORITY</v>
      </c>
      <c r="C1518" s="291"/>
      <c r="D1518" s="306" t="str">
        <f t="shared" si="24"/>
        <v/>
      </c>
      <c r="E1518" s="171"/>
      <c r="F1518" s="491"/>
      <c r="G1518" s="156"/>
      <c r="H1518" s="340"/>
      <c r="I1518" s="329"/>
      <c r="J1518" s="181"/>
      <c r="K1518" s="177"/>
      <c r="L1518" s="23"/>
    </row>
    <row r="1519" spans="2:12" ht="21.2" customHeight="1">
      <c r="B1519" s="366" t="str">
        <f>IF(F1519="", "NO PRIORITY", _xlfn.XLOOKUP(F1519, Organizations!C:C, Organizations!B:B, "NO ORG NAME"))</f>
        <v>NO PRIORITY</v>
      </c>
      <c r="C1519" s="291"/>
      <c r="D1519" s="306" t="str">
        <f t="shared" si="24"/>
        <v/>
      </c>
      <c r="E1519" s="171"/>
      <c r="F1519" s="491"/>
      <c r="G1519" s="156"/>
      <c r="H1519" s="340"/>
      <c r="I1519" s="329"/>
      <c r="J1519" s="181"/>
      <c r="K1519" s="177"/>
      <c r="L1519" s="23"/>
    </row>
    <row r="1520" spans="2:12" ht="21.2" customHeight="1">
      <c r="B1520" s="366" t="str">
        <f>IF(F1520="", "NO PRIORITY", _xlfn.XLOOKUP(F1520, Organizations!C:C, Organizations!B:B, "NO ORG NAME"))</f>
        <v>NO PRIORITY</v>
      </c>
      <c r="C1520" s="291"/>
      <c r="D1520" s="306" t="str">
        <f t="shared" si="24"/>
        <v/>
      </c>
      <c r="E1520" s="171"/>
      <c r="F1520" s="491"/>
      <c r="G1520" s="156"/>
      <c r="H1520" s="340"/>
      <c r="I1520" s="329"/>
      <c r="J1520" s="181"/>
      <c r="K1520" s="177"/>
      <c r="L1520" s="23"/>
    </row>
    <row r="1521" spans="2:12" ht="21.2" customHeight="1">
      <c r="B1521" s="366" t="str">
        <f>IF(F1521="", "NO PRIORITY", _xlfn.XLOOKUP(F1521, Organizations!C:C, Organizations!B:B, "NO ORG NAME"))</f>
        <v>NO PRIORITY</v>
      </c>
      <c r="C1521" s="291"/>
      <c r="D1521" s="306" t="str">
        <f t="shared" si="24"/>
        <v/>
      </c>
      <c r="E1521" s="171"/>
      <c r="F1521" s="491"/>
      <c r="G1521" s="156"/>
      <c r="H1521" s="340"/>
      <c r="I1521" s="329"/>
      <c r="J1521" s="181"/>
      <c r="K1521" s="177"/>
      <c r="L1521" s="23"/>
    </row>
    <row r="1522" spans="2:12" ht="21.2" customHeight="1">
      <c r="B1522" s="366" t="str">
        <f>IF(F1522="", "NO PRIORITY", _xlfn.XLOOKUP(F1522, Organizations!C:C, Organizations!B:B, "NO ORG NAME"))</f>
        <v>NO PRIORITY</v>
      </c>
      <c r="C1522" s="291"/>
      <c r="D1522" s="306" t="str">
        <f t="shared" si="24"/>
        <v/>
      </c>
      <c r="E1522" s="171"/>
      <c r="F1522" s="491"/>
      <c r="G1522" s="156"/>
      <c r="H1522" s="340"/>
      <c r="I1522" s="329"/>
      <c r="J1522" s="181"/>
      <c r="K1522" s="177"/>
      <c r="L1522" s="23"/>
    </row>
    <row r="1523" spans="2:12" ht="21.2" customHeight="1">
      <c r="B1523" s="366" t="str">
        <f>IF(F1523="", "NO PRIORITY", _xlfn.XLOOKUP(F1523, Organizations!C:C, Organizations!B:B, "NO ORG NAME"))</f>
        <v>NO PRIORITY</v>
      </c>
      <c r="C1523" s="291"/>
      <c r="D1523" s="306" t="str">
        <f t="shared" si="24"/>
        <v/>
      </c>
      <c r="E1523" s="171"/>
      <c r="F1523" s="491"/>
      <c r="G1523" s="156"/>
      <c r="H1523" s="340"/>
      <c r="I1523" s="329"/>
      <c r="J1523" s="181"/>
      <c r="K1523" s="177"/>
      <c r="L1523" s="23"/>
    </row>
    <row r="1524" spans="2:12" ht="21.2" customHeight="1">
      <c r="B1524" s="366" t="str">
        <f>IF(F1524="", "NO PRIORITY", _xlfn.XLOOKUP(F1524, Organizations!C:C, Organizations!B:B, "NO ORG NAME"))</f>
        <v>NO PRIORITY</v>
      </c>
      <c r="C1524" s="291"/>
      <c r="D1524" s="306" t="str">
        <f t="shared" si="24"/>
        <v/>
      </c>
      <c r="E1524" s="171"/>
      <c r="F1524" s="491"/>
      <c r="G1524" s="156"/>
      <c r="H1524" s="340"/>
      <c r="I1524" s="329"/>
      <c r="J1524" s="181"/>
      <c r="K1524" s="177"/>
      <c r="L1524" s="23"/>
    </row>
    <row r="1525" spans="2:12" ht="21.2" customHeight="1">
      <c r="B1525" s="366" t="str">
        <f>IF(F1525="", "NO PRIORITY", _xlfn.XLOOKUP(F1525, Organizations!C:C, Organizations!B:B, "NO ORG NAME"))</f>
        <v>NO PRIORITY</v>
      </c>
      <c r="C1525" s="291"/>
      <c r="D1525" s="306" t="str">
        <f t="shared" si="24"/>
        <v/>
      </c>
      <c r="E1525" s="171"/>
      <c r="F1525" s="491"/>
      <c r="G1525" s="156"/>
      <c r="H1525" s="340"/>
      <c r="I1525" s="329"/>
      <c r="J1525" s="181"/>
      <c r="K1525" s="177"/>
      <c r="L1525" s="23"/>
    </row>
    <row r="1526" spans="2:12" ht="21.2" customHeight="1">
      <c r="B1526" s="366" t="str">
        <f>IF(F1526="", "NO PRIORITY", _xlfn.XLOOKUP(F1526, Organizations!C:C, Organizations!B:B, "NO ORG NAME"))</f>
        <v>NO PRIORITY</v>
      </c>
      <c r="C1526" s="291"/>
      <c r="D1526" s="306" t="str">
        <f t="shared" si="24"/>
        <v/>
      </c>
      <c r="E1526" s="171"/>
      <c r="F1526" s="491"/>
      <c r="G1526" s="156"/>
      <c r="H1526" s="340"/>
      <c r="I1526" s="329"/>
      <c r="J1526" s="181"/>
      <c r="K1526" s="177"/>
      <c r="L1526" s="23"/>
    </row>
    <row r="1527" spans="2:12" ht="21.2" customHeight="1">
      <c r="B1527" s="366" t="str">
        <f>IF(F1527="", "NO PRIORITY", _xlfn.XLOOKUP(F1527, Organizations!C:C, Organizations!B:B, "NO ORG NAME"))</f>
        <v>NO PRIORITY</v>
      </c>
      <c r="C1527" s="291"/>
      <c r="D1527" s="306" t="str">
        <f t="shared" si="24"/>
        <v/>
      </c>
      <c r="E1527" s="171"/>
      <c r="F1527" s="491"/>
      <c r="G1527" s="156"/>
      <c r="H1527" s="340"/>
      <c r="I1527" s="329"/>
      <c r="J1527" s="181"/>
      <c r="K1527" s="177"/>
      <c r="L1527" s="23"/>
    </row>
    <row r="1528" spans="2:12" ht="21.2" customHeight="1">
      <c r="B1528" s="366" t="str">
        <f>IF(F1528="", "NO PRIORITY", _xlfn.XLOOKUP(F1528, Organizations!C:C, Organizations!B:B, "NO ORG NAME"))</f>
        <v>NO PRIORITY</v>
      </c>
      <c r="C1528" s="291"/>
      <c r="D1528" s="306" t="str">
        <f t="shared" si="24"/>
        <v/>
      </c>
      <c r="E1528" s="171"/>
      <c r="F1528" s="491"/>
      <c r="G1528" s="156"/>
      <c r="H1528" s="340"/>
      <c r="I1528" s="329"/>
      <c r="J1528" s="181"/>
      <c r="K1528" s="177"/>
      <c r="L1528" s="23"/>
    </row>
    <row r="1529" spans="2:12" ht="21.2" customHeight="1">
      <c r="B1529" s="366" t="str">
        <f>IF(F1529="", "NO PRIORITY", _xlfn.XLOOKUP(F1529, Organizations!C:C, Organizations!B:B, "NO ORG NAME"))</f>
        <v>NO PRIORITY</v>
      </c>
      <c r="C1529" s="291"/>
      <c r="D1529" s="306" t="str">
        <f t="shared" si="24"/>
        <v/>
      </c>
      <c r="E1529" s="171"/>
      <c r="F1529" s="491"/>
      <c r="G1529" s="156"/>
      <c r="H1529" s="340"/>
      <c r="I1529" s="329"/>
      <c r="J1529" s="181"/>
      <c r="K1529" s="177"/>
      <c r="L1529" s="23"/>
    </row>
    <row r="1530" spans="2:12" ht="21.2" customHeight="1">
      <c r="B1530" s="366" t="str">
        <f>IF(F1530="", "NO PRIORITY", _xlfn.XLOOKUP(F1530, Organizations!C:C, Organizations!B:B, "NO ORG NAME"))</f>
        <v>NO PRIORITY</v>
      </c>
      <c r="C1530" s="291"/>
      <c r="D1530" s="306" t="str">
        <f t="shared" si="24"/>
        <v/>
      </c>
      <c r="E1530" s="171"/>
      <c r="F1530" s="491"/>
      <c r="G1530" s="156"/>
      <c r="H1530" s="340"/>
      <c r="I1530" s="329"/>
      <c r="J1530" s="181"/>
      <c r="K1530" s="177"/>
      <c r="L1530" s="23"/>
    </row>
    <row r="1531" spans="2:12" ht="21.2" customHeight="1">
      <c r="B1531" s="366" t="str">
        <f>IF(F1531="", "NO PRIORITY", _xlfn.XLOOKUP(F1531, Organizations!C:C, Organizations!B:B, "NO ORG NAME"))</f>
        <v>NO PRIORITY</v>
      </c>
      <c r="C1531" s="291"/>
      <c r="D1531" s="306" t="str">
        <f t="shared" si="24"/>
        <v/>
      </c>
      <c r="E1531" s="171"/>
      <c r="F1531" s="491"/>
      <c r="G1531" s="156"/>
      <c r="H1531" s="340"/>
      <c r="I1531" s="329"/>
      <c r="J1531" s="181"/>
      <c r="K1531" s="177"/>
      <c r="L1531" s="23"/>
    </row>
    <row r="1532" spans="2:12" ht="21.2" customHeight="1">
      <c r="B1532" s="366" t="str">
        <f>IF(F1532="", "NO PRIORITY", _xlfn.XLOOKUP(F1532, Organizations!C:C, Organizations!B:B, "NO ORG NAME"))</f>
        <v>NO PRIORITY</v>
      </c>
      <c r="C1532" s="291"/>
      <c r="D1532" s="306" t="str">
        <f t="shared" si="24"/>
        <v/>
      </c>
      <c r="E1532" s="171"/>
      <c r="F1532" s="491"/>
      <c r="G1532" s="156"/>
      <c r="H1532" s="340"/>
      <c r="I1532" s="329"/>
      <c r="J1532" s="181"/>
      <c r="K1532" s="177"/>
      <c r="L1532" s="23"/>
    </row>
    <row r="1533" spans="2:12" ht="21.2" customHeight="1">
      <c r="B1533" s="366" t="str">
        <f>IF(F1533="", "NO PRIORITY", _xlfn.XLOOKUP(F1533, Organizations!C:C, Organizations!B:B, "NO ORG NAME"))</f>
        <v>NO PRIORITY</v>
      </c>
      <c r="C1533" s="291"/>
      <c r="D1533" s="306" t="str">
        <f t="shared" si="24"/>
        <v/>
      </c>
      <c r="E1533" s="171"/>
      <c r="F1533" s="491"/>
      <c r="G1533" s="156"/>
      <c r="H1533" s="340"/>
      <c r="I1533" s="329"/>
      <c r="J1533" s="181"/>
      <c r="K1533" s="177"/>
      <c r="L1533" s="23"/>
    </row>
    <row r="1534" spans="2:12" ht="21.2" customHeight="1">
      <c r="B1534" s="366" t="str">
        <f>IF(F1534="", "NO PRIORITY", _xlfn.XLOOKUP(F1534, Organizations!C:C, Organizations!B:B, "NO ORG NAME"))</f>
        <v>NO PRIORITY</v>
      </c>
      <c r="C1534" s="291"/>
      <c r="D1534" s="306" t="str">
        <f t="shared" si="24"/>
        <v/>
      </c>
      <c r="E1534" s="171"/>
      <c r="F1534" s="491"/>
      <c r="G1534" s="156"/>
      <c r="H1534" s="340"/>
      <c r="I1534" s="329"/>
      <c r="J1534" s="181"/>
      <c r="K1534" s="177"/>
      <c r="L1534" s="23"/>
    </row>
    <row r="1535" spans="2:12" ht="21.2" customHeight="1">
      <c r="B1535" s="366" t="str">
        <f>IF(F1535="", "NO PRIORITY", _xlfn.XLOOKUP(F1535, Organizations!C:C, Organizations!B:B, "NO ORG NAME"))</f>
        <v>NO PRIORITY</v>
      </c>
      <c r="C1535" s="291"/>
      <c r="D1535" s="306" t="str">
        <f t="shared" si="24"/>
        <v/>
      </c>
      <c r="E1535" s="171"/>
      <c r="F1535" s="491"/>
      <c r="G1535" s="156"/>
      <c r="H1535" s="340"/>
      <c r="I1535" s="329"/>
      <c r="J1535" s="181"/>
      <c r="K1535" s="177"/>
      <c r="L1535" s="23"/>
    </row>
    <row r="1536" spans="2:12" ht="21.2" customHeight="1">
      <c r="B1536" s="366" t="str">
        <f>IF(F1536="", "NO PRIORITY", _xlfn.XLOOKUP(F1536, Organizations!C:C, Organizations!B:B, "NO ORG NAME"))</f>
        <v>NO PRIORITY</v>
      </c>
      <c r="C1536" s="291"/>
      <c r="D1536" s="306" t="str">
        <f t="shared" si="24"/>
        <v/>
      </c>
      <c r="E1536" s="171"/>
      <c r="F1536" s="491"/>
      <c r="G1536" s="156"/>
      <c r="H1536" s="340"/>
      <c r="I1536" s="329"/>
      <c r="J1536" s="181"/>
      <c r="K1536" s="177"/>
      <c r="L1536" s="23"/>
    </row>
    <row r="1537" spans="2:12" ht="21.2" customHeight="1">
      <c r="B1537" s="366" t="str">
        <f>IF(F1537="", "NO PRIORITY", _xlfn.XLOOKUP(F1537, Organizations!C:C, Organizations!B:B, "NO ORG NAME"))</f>
        <v>NO PRIORITY</v>
      </c>
      <c r="C1537" s="291"/>
      <c r="D1537" s="306" t="str">
        <f t="shared" si="24"/>
        <v/>
      </c>
      <c r="E1537" s="171"/>
      <c r="F1537" s="491"/>
      <c r="G1537" s="156"/>
      <c r="H1537" s="340"/>
      <c r="I1537" s="329"/>
      <c r="J1537" s="181"/>
      <c r="K1537" s="177"/>
      <c r="L1537" s="23"/>
    </row>
    <row r="1538" spans="2:12" ht="21.2" customHeight="1">
      <c r="B1538" s="366" t="str">
        <f>IF(F1538="", "NO PRIORITY", _xlfn.XLOOKUP(F1538, Organizations!C:C, Organizations!B:B, "NO ORG NAME"))</f>
        <v>NO PRIORITY</v>
      </c>
      <c r="C1538" s="291"/>
      <c r="D1538" s="306" t="str">
        <f t="shared" si="24"/>
        <v/>
      </c>
      <c r="E1538" s="171"/>
      <c r="F1538" s="491"/>
      <c r="G1538" s="156"/>
      <c r="H1538" s="340"/>
      <c r="I1538" s="329"/>
      <c r="J1538" s="181"/>
      <c r="K1538" s="177"/>
      <c r="L1538" s="23"/>
    </row>
    <row r="1539" spans="2:12" ht="21.2" customHeight="1">
      <c r="B1539" s="366" t="str">
        <f>IF(F1539="", "NO PRIORITY", _xlfn.XLOOKUP(F1539, Organizations!C:C, Organizations!B:B, "NO ORG NAME"))</f>
        <v>NO PRIORITY</v>
      </c>
      <c r="C1539" s="291"/>
      <c r="D1539" s="306" t="str">
        <f t="shared" si="24"/>
        <v/>
      </c>
      <c r="E1539" s="171"/>
      <c r="F1539" s="491"/>
      <c r="G1539" s="156"/>
      <c r="H1539" s="340"/>
      <c r="I1539" s="329"/>
      <c r="J1539" s="181"/>
      <c r="K1539" s="177"/>
      <c r="L1539" s="23"/>
    </row>
    <row r="1540" spans="2:12" ht="21.2" customHeight="1">
      <c r="B1540" s="366" t="str">
        <f>IF(F1540="", "NO PRIORITY", _xlfn.XLOOKUP(F1540, Organizations!C:C, Organizations!B:B, "NO ORG NAME"))</f>
        <v>NO PRIORITY</v>
      </c>
      <c r="C1540" s="291"/>
      <c r="D1540" s="306" t="str">
        <f t="shared" si="24"/>
        <v/>
      </c>
      <c r="E1540" s="171"/>
      <c r="F1540" s="491"/>
      <c r="G1540" s="156"/>
      <c r="H1540" s="340"/>
      <c r="I1540" s="329"/>
      <c r="J1540" s="181"/>
      <c r="K1540" s="177"/>
      <c r="L1540" s="23"/>
    </row>
    <row r="1541" spans="2:12" ht="21.2" customHeight="1">
      <c r="B1541" s="366" t="str">
        <f>IF(F1541="", "NO PRIORITY", _xlfn.XLOOKUP(F1541, Organizations!C:C, Organizations!B:B, "NO ORG NAME"))</f>
        <v>NO PRIORITY</v>
      </c>
      <c r="C1541" s="291"/>
      <c r="D1541" s="306" t="str">
        <f t="shared" si="24"/>
        <v/>
      </c>
      <c r="E1541" s="171"/>
      <c r="F1541" s="491"/>
      <c r="G1541" s="156"/>
      <c r="H1541" s="340"/>
      <c r="I1541" s="329"/>
      <c r="J1541" s="181"/>
      <c r="K1541" s="177"/>
      <c r="L1541" s="23"/>
    </row>
    <row r="1542" spans="2:12" ht="21.2" customHeight="1">
      <c r="B1542" s="366" t="str">
        <f>IF(F1542="", "NO PRIORITY", _xlfn.XLOOKUP(F1542, Organizations!C:C, Organizations!B:B, "NO ORG NAME"))</f>
        <v>NO PRIORITY</v>
      </c>
      <c r="C1542" s="291"/>
      <c r="D1542" s="306" t="str">
        <f t="shared" si="24"/>
        <v/>
      </c>
      <c r="E1542" s="171"/>
      <c r="F1542" s="491"/>
      <c r="G1542" s="156"/>
      <c r="H1542" s="340"/>
      <c r="I1542" s="329"/>
      <c r="J1542" s="181"/>
      <c r="K1542" s="177"/>
      <c r="L1542" s="23"/>
    </row>
    <row r="1543" spans="2:12" ht="21.2" customHeight="1">
      <c r="B1543" s="366" t="str">
        <f>IF(F1543="", "NO PRIORITY", _xlfn.XLOOKUP(F1543, Organizations!C:C, Organizations!B:B, "NO ORG NAME"))</f>
        <v>NO PRIORITY</v>
      </c>
      <c r="C1543" s="291"/>
      <c r="D1543" s="306" t="str">
        <f t="shared" si="24"/>
        <v/>
      </c>
      <c r="E1543" s="171"/>
      <c r="F1543" s="491"/>
      <c r="G1543" s="156"/>
      <c r="H1543" s="340"/>
      <c r="I1543" s="329"/>
      <c r="J1543" s="181"/>
      <c r="K1543" s="177"/>
      <c r="L1543" s="23"/>
    </row>
    <row r="1544" spans="2:12" ht="21.2" customHeight="1">
      <c r="B1544" s="366" t="str">
        <f>IF(F1544="", "NO PRIORITY", _xlfn.XLOOKUP(F1544, Organizations!C:C, Organizations!B:B, "NO ORG NAME"))</f>
        <v>NO PRIORITY</v>
      </c>
      <c r="C1544" s="291"/>
      <c r="D1544" s="306" t="str">
        <f t="shared" si="24"/>
        <v/>
      </c>
      <c r="E1544" s="171"/>
      <c r="F1544" s="491"/>
      <c r="G1544" s="156"/>
      <c r="H1544" s="340"/>
      <c r="I1544" s="329"/>
      <c r="J1544" s="181"/>
      <c r="K1544" s="177"/>
      <c r="L1544" s="23"/>
    </row>
    <row r="1545" spans="2:12" ht="21.2" customHeight="1">
      <c r="B1545" s="366" t="str">
        <f>IF(F1545="", "NO PRIORITY", _xlfn.XLOOKUP(F1545, Organizations!C:C, Organizations!B:B, "NO ORG NAME"))</f>
        <v>NO PRIORITY</v>
      </c>
      <c r="C1545" s="291"/>
      <c r="D1545" s="306" t="str">
        <f t="shared" si="24"/>
        <v/>
      </c>
      <c r="E1545" s="171"/>
      <c r="F1545" s="491"/>
      <c r="G1545" s="156"/>
      <c r="H1545" s="340"/>
      <c r="I1545" s="329"/>
      <c r="J1545" s="181"/>
      <c r="K1545" s="177"/>
      <c r="L1545" s="23"/>
    </row>
    <row r="1546" spans="2:12" ht="21.2" customHeight="1">
      <c r="B1546" s="366" t="str">
        <f>IF(F1546="", "NO PRIORITY", _xlfn.XLOOKUP(F1546, Organizations!C:C, Organizations!B:B, "NO ORG NAME"))</f>
        <v>NO PRIORITY</v>
      </c>
      <c r="C1546" s="291"/>
      <c r="D1546" s="306" t="str">
        <f t="shared" si="24"/>
        <v/>
      </c>
      <c r="E1546" s="171"/>
      <c r="F1546" s="491"/>
      <c r="G1546" s="156"/>
      <c r="H1546" s="340"/>
      <c r="I1546" s="329"/>
      <c r="J1546" s="181"/>
      <c r="K1546" s="177"/>
      <c r="L1546" s="23"/>
    </row>
    <row r="1547" spans="2:12" ht="21.2" customHeight="1">
      <c r="B1547" s="366" t="str">
        <f>IF(F1547="", "NO PRIORITY", _xlfn.XLOOKUP(F1547, Organizations!C:C, Organizations!B:B, "NO ORG NAME"))</f>
        <v>NO PRIORITY</v>
      </c>
      <c r="C1547" s="291"/>
      <c r="D1547" s="306" t="str">
        <f t="shared" si="24"/>
        <v/>
      </c>
      <c r="E1547" s="171"/>
      <c r="F1547" s="491"/>
      <c r="G1547" s="156"/>
      <c r="H1547" s="340"/>
      <c r="I1547" s="329"/>
      <c r="J1547" s="181"/>
      <c r="K1547" s="177"/>
      <c r="L1547" s="23"/>
    </row>
    <row r="1548" spans="2:12" ht="21.2" customHeight="1">
      <c r="B1548" s="366" t="str">
        <f>IF(F1548="", "NO PRIORITY", _xlfn.XLOOKUP(F1548, Organizations!C:C, Organizations!B:B, "NO ORG NAME"))</f>
        <v>NO PRIORITY</v>
      </c>
      <c r="C1548" s="291"/>
      <c r="D1548" s="306" t="str">
        <f t="shared" si="24"/>
        <v/>
      </c>
      <c r="E1548" s="171"/>
      <c r="F1548" s="491"/>
      <c r="G1548" s="156"/>
      <c r="H1548" s="340"/>
      <c r="I1548" s="329"/>
      <c r="J1548" s="181"/>
      <c r="K1548" s="177"/>
      <c r="L1548" s="23"/>
    </row>
    <row r="1549" spans="2:12" ht="21.2" customHeight="1">
      <c r="B1549" s="366" t="str">
        <f>IF(F1549="", "NO PRIORITY", _xlfn.XLOOKUP(F1549, Organizations!C:C, Organizations!B:B, "NO ORG NAME"))</f>
        <v>NO PRIORITY</v>
      </c>
      <c r="C1549" s="291"/>
      <c r="D1549" s="306" t="str">
        <f t="shared" si="24"/>
        <v/>
      </c>
      <c r="E1549" s="171"/>
      <c r="F1549" s="491"/>
      <c r="G1549" s="156"/>
      <c r="H1549" s="340"/>
      <c r="I1549" s="329"/>
      <c r="J1549" s="181"/>
      <c r="K1549" s="177"/>
      <c r="L1549" s="23"/>
    </row>
    <row r="1550" spans="2:12" ht="21.2" customHeight="1">
      <c r="B1550" s="366" t="str">
        <f>IF(F1550="", "NO PRIORITY", _xlfn.XLOOKUP(F1550, Organizations!C:C, Organizations!B:B, "NO ORG NAME"))</f>
        <v>NO PRIORITY</v>
      </c>
      <c r="C1550" s="291"/>
      <c r="D1550" s="306" t="str">
        <f t="shared" si="24"/>
        <v/>
      </c>
      <c r="E1550" s="171"/>
      <c r="F1550" s="491"/>
      <c r="G1550" s="156"/>
      <c r="H1550" s="340"/>
      <c r="I1550" s="329"/>
      <c r="J1550" s="181"/>
      <c r="K1550" s="177"/>
      <c r="L1550" s="23"/>
    </row>
    <row r="1551" spans="2:12" ht="21.2" customHeight="1">
      <c r="B1551" s="366" t="str">
        <f>IF(F1551="", "NO PRIORITY", _xlfn.XLOOKUP(F1551, Organizations!C:C, Organizations!B:B, "NO ORG NAME"))</f>
        <v>NO PRIORITY</v>
      </c>
      <c r="C1551" s="291"/>
      <c r="D1551" s="306" t="str">
        <f t="shared" si="24"/>
        <v/>
      </c>
      <c r="E1551" s="171"/>
      <c r="F1551" s="491"/>
      <c r="G1551" s="156"/>
      <c r="H1551" s="340"/>
      <c r="I1551" s="329"/>
      <c r="J1551" s="181"/>
      <c r="K1551" s="177"/>
      <c r="L1551" s="23"/>
    </row>
    <row r="1552" spans="2:12" ht="21.2" customHeight="1">
      <c r="B1552" s="366" t="str">
        <f>IF(F1552="", "NO PRIORITY", _xlfn.XLOOKUP(F1552, Organizations!C:C, Organizations!B:B, "NO ORG NAME"))</f>
        <v>NO PRIORITY</v>
      </c>
      <c r="C1552" s="291"/>
      <c r="D1552" s="306" t="str">
        <f t="shared" si="24"/>
        <v/>
      </c>
      <c r="E1552" s="171"/>
      <c r="F1552" s="491"/>
      <c r="G1552" s="156"/>
      <c r="H1552" s="340"/>
      <c r="I1552" s="329"/>
      <c r="J1552" s="181"/>
      <c r="K1552" s="177"/>
      <c r="L1552" s="23"/>
    </row>
    <row r="1553" spans="2:12" ht="21.2" customHeight="1">
      <c r="B1553" s="366" t="str">
        <f>IF(F1553="", "NO PRIORITY", _xlfn.XLOOKUP(F1553, Organizations!C:C, Organizations!B:B, "NO ORG NAME"))</f>
        <v>NO PRIORITY</v>
      </c>
      <c r="C1553" s="291"/>
      <c r="D1553" s="306" t="str">
        <f t="shared" si="24"/>
        <v/>
      </c>
      <c r="E1553" s="171"/>
      <c r="F1553" s="491"/>
      <c r="G1553" s="156"/>
      <c r="H1553" s="340"/>
      <c r="I1553" s="329"/>
      <c r="J1553" s="181"/>
      <c r="K1553" s="177"/>
      <c r="L1553" s="23"/>
    </row>
    <row r="1554" spans="2:12" ht="21.2" customHeight="1">
      <c r="B1554" s="366" t="str">
        <f>IF(F1554="", "NO PRIORITY", _xlfn.XLOOKUP(F1554, Organizations!C:C, Organizations!B:B, "NO ORG NAME"))</f>
        <v>NO PRIORITY</v>
      </c>
      <c r="C1554" s="291"/>
      <c r="D1554" s="306" t="str">
        <f t="shared" si="24"/>
        <v/>
      </c>
      <c r="E1554" s="171"/>
      <c r="F1554" s="491"/>
      <c r="G1554" s="156"/>
      <c r="H1554" s="340"/>
      <c r="I1554" s="329"/>
      <c r="J1554" s="181"/>
      <c r="K1554" s="177"/>
      <c r="L1554" s="23"/>
    </row>
    <row r="1555" spans="2:12" ht="21.2" customHeight="1">
      <c r="B1555" s="366" t="str">
        <f>IF(F1555="", "NO PRIORITY", _xlfn.XLOOKUP(F1555, Organizations!C:C, Organizations!B:B, "NO ORG NAME"))</f>
        <v>NO PRIORITY</v>
      </c>
      <c r="C1555" s="291"/>
      <c r="D1555" s="306" t="str">
        <f t="shared" si="24"/>
        <v/>
      </c>
      <c r="E1555" s="171"/>
      <c r="F1555" s="491"/>
      <c r="G1555" s="156"/>
      <c r="H1555" s="340"/>
      <c r="I1555" s="329"/>
      <c r="J1555" s="181"/>
      <c r="K1555" s="177"/>
      <c r="L1555" s="23"/>
    </row>
    <row r="1556" spans="2:12" ht="21.2" customHeight="1">
      <c r="B1556" s="366" t="str">
        <f>IF(F1556="", "NO PRIORITY", _xlfn.XLOOKUP(F1556, Organizations!C:C, Organizations!B:B, "NO ORG NAME"))</f>
        <v>NO PRIORITY</v>
      </c>
      <c r="C1556" s="291"/>
      <c r="D1556" s="306" t="str">
        <f t="shared" si="24"/>
        <v/>
      </c>
      <c r="E1556" s="171"/>
      <c r="F1556" s="491"/>
      <c r="G1556" s="156"/>
      <c r="H1556" s="340"/>
      <c r="I1556" s="329"/>
      <c r="J1556" s="181"/>
      <c r="K1556" s="177"/>
      <c r="L1556" s="23"/>
    </row>
    <row r="1557" spans="2:12" ht="21.2" customHeight="1">
      <c r="B1557" s="366" t="str">
        <f>IF(F1557="", "NO PRIORITY", _xlfn.XLOOKUP(F1557, Organizations!C:C, Organizations!B:B, "NO ORG NAME"))</f>
        <v>NO PRIORITY</v>
      </c>
      <c r="C1557" s="291"/>
      <c r="D1557" s="306" t="str">
        <f t="shared" si="24"/>
        <v/>
      </c>
      <c r="E1557" s="171"/>
      <c r="F1557" s="491"/>
      <c r="G1557" s="156"/>
      <c r="H1557" s="340"/>
      <c r="I1557" s="329"/>
      <c r="J1557" s="181"/>
      <c r="K1557" s="177"/>
      <c r="L1557" s="23"/>
    </row>
    <row r="1558" spans="2:12" ht="21.2" customHeight="1">
      <c r="B1558" s="366" t="str">
        <f>IF(F1558="", "NO PRIORITY", _xlfn.XLOOKUP(F1558, Organizations!C:C, Organizations!B:B, "NO ORG NAME"))</f>
        <v>NO PRIORITY</v>
      </c>
      <c r="C1558" s="291"/>
      <c r="D1558" s="306" t="str">
        <f t="shared" si="24"/>
        <v/>
      </c>
      <c r="E1558" s="171"/>
      <c r="F1558" s="491"/>
      <c r="G1558" s="156"/>
      <c r="H1558" s="340"/>
      <c r="I1558" s="329"/>
      <c r="J1558" s="181"/>
      <c r="K1558" s="177"/>
      <c r="L1558" s="23"/>
    </row>
    <row r="1559" spans="2:12" ht="21.2" customHeight="1">
      <c r="B1559" s="366" t="str">
        <f>IF(F1559="", "NO PRIORITY", _xlfn.XLOOKUP(F1559, Organizations!C:C, Organizations!B:B, "NO ORG NAME"))</f>
        <v>NO PRIORITY</v>
      </c>
      <c r="C1559" s="291"/>
      <c r="D1559" s="306" t="str">
        <f t="shared" si="24"/>
        <v/>
      </c>
      <c r="E1559" s="171"/>
      <c r="F1559" s="491"/>
      <c r="G1559" s="156"/>
      <c r="H1559" s="340"/>
      <c r="I1559" s="329"/>
      <c r="J1559" s="181"/>
      <c r="K1559" s="177"/>
      <c r="L1559" s="23"/>
    </row>
    <row r="1560" spans="2:12" ht="21.2" customHeight="1">
      <c r="B1560" s="366" t="str">
        <f>IF(F1560="", "NO PRIORITY", _xlfn.XLOOKUP(F1560, Organizations!C:C, Organizations!B:B, "NO ORG NAME"))</f>
        <v>NO PRIORITY</v>
      </c>
      <c r="C1560" s="291"/>
      <c r="D1560" s="306" t="str">
        <f t="shared" si="24"/>
        <v/>
      </c>
      <c r="E1560" s="171"/>
      <c r="F1560" s="491"/>
      <c r="G1560" s="156"/>
      <c r="H1560" s="340"/>
      <c r="I1560" s="329"/>
      <c r="J1560" s="181"/>
      <c r="K1560" s="177"/>
      <c r="L1560" s="23"/>
    </row>
    <row r="1561" spans="2:12" ht="21.2" customHeight="1">
      <c r="B1561" s="366" t="str">
        <f>IF(F1561="", "NO PRIORITY", _xlfn.XLOOKUP(F1561, Organizations!C:C, Organizations!B:B, "NO ORG NAME"))</f>
        <v>NO PRIORITY</v>
      </c>
      <c r="C1561" s="291"/>
      <c r="D1561" s="306" t="str">
        <f t="shared" si="24"/>
        <v/>
      </c>
      <c r="E1561" s="171"/>
      <c r="F1561" s="491"/>
      <c r="G1561" s="156"/>
      <c r="H1561" s="340"/>
      <c r="I1561" s="329"/>
      <c r="J1561" s="181"/>
      <c r="K1561" s="177"/>
      <c r="L1561" s="23"/>
    </row>
    <row r="1562" spans="2:12" ht="21.2" customHeight="1">
      <c r="B1562" s="366" t="str">
        <f>IF(F1562="", "NO PRIORITY", _xlfn.XLOOKUP(F1562, Organizations!C:C, Organizations!B:B, "NO ORG NAME"))</f>
        <v>NO PRIORITY</v>
      </c>
      <c r="C1562" s="291"/>
      <c r="D1562" s="306" t="str">
        <f t="shared" si="24"/>
        <v/>
      </c>
      <c r="E1562" s="171"/>
      <c r="F1562" s="491"/>
      <c r="G1562" s="156"/>
      <c r="H1562" s="340"/>
      <c r="I1562" s="329"/>
      <c r="J1562" s="181"/>
      <c r="K1562" s="177"/>
      <c r="L1562" s="23"/>
    </row>
    <row r="1563" spans="2:12" ht="21.2" customHeight="1">
      <c r="B1563" s="366" t="str">
        <f>IF(F1563="", "NO PRIORITY", _xlfn.XLOOKUP(F1563, Organizations!C:C, Organizations!B:B, "NO ORG NAME"))</f>
        <v>NO PRIORITY</v>
      </c>
      <c r="C1563" s="291"/>
      <c r="D1563" s="306" t="str">
        <f t="shared" si="24"/>
        <v/>
      </c>
      <c r="E1563" s="171"/>
      <c r="F1563" s="491"/>
      <c r="G1563" s="156"/>
      <c r="H1563" s="340"/>
      <c r="I1563" s="329"/>
      <c r="J1563" s="181"/>
      <c r="K1563" s="177"/>
      <c r="L1563" s="23"/>
    </row>
    <row r="1564" spans="2:12" ht="21.2" customHeight="1">
      <c r="B1564" s="366" t="str">
        <f>IF(F1564="", "NO PRIORITY", _xlfn.XLOOKUP(F1564, Organizations!C:C, Organizations!B:B, "NO ORG NAME"))</f>
        <v>NO PRIORITY</v>
      </c>
      <c r="C1564" s="291"/>
      <c r="D1564" s="306" t="str">
        <f t="shared" si="24"/>
        <v/>
      </c>
      <c r="E1564" s="171"/>
      <c r="F1564" s="491"/>
      <c r="G1564" s="156"/>
      <c r="H1564" s="340"/>
      <c r="I1564" s="329"/>
      <c r="J1564" s="181"/>
      <c r="K1564" s="177"/>
      <c r="L1564" s="23"/>
    </row>
    <row r="1565" spans="2:12" ht="21.2" customHeight="1">
      <c r="B1565" s="366" t="str">
        <f>IF(F1565="", "NO PRIORITY", _xlfn.XLOOKUP(F1565, Organizations!C:C, Organizations!B:B, "NO ORG NAME"))</f>
        <v>NO PRIORITY</v>
      </c>
      <c r="C1565" s="291"/>
      <c r="D1565" s="306" t="str">
        <f t="shared" si="24"/>
        <v/>
      </c>
      <c r="E1565" s="171"/>
      <c r="F1565" s="491"/>
      <c r="G1565" s="156"/>
      <c r="H1565" s="340"/>
      <c r="I1565" s="329"/>
      <c r="J1565" s="181"/>
      <c r="K1565" s="177"/>
      <c r="L1565" s="23"/>
    </row>
    <row r="1566" spans="2:12" ht="21.2" customHeight="1">
      <c r="B1566" s="366" t="str">
        <f>IF(F1566="", "NO PRIORITY", _xlfn.XLOOKUP(F1566, Organizations!C:C, Organizations!B:B, "NO ORG NAME"))</f>
        <v>NO PRIORITY</v>
      </c>
      <c r="C1566" s="291"/>
      <c r="D1566" s="306" t="str">
        <f t="shared" si="24"/>
        <v/>
      </c>
      <c r="E1566" s="171"/>
      <c r="F1566" s="491"/>
      <c r="G1566" s="156"/>
      <c r="H1566" s="340"/>
      <c r="I1566" s="329"/>
      <c r="J1566" s="181"/>
      <c r="K1566" s="177"/>
      <c r="L1566" s="23"/>
    </row>
    <row r="1567" spans="2:12" ht="21.2" customHeight="1">
      <c r="B1567" s="366" t="str">
        <f>IF(F1567="", "NO PRIORITY", _xlfn.XLOOKUP(F1567, Organizations!C:C, Organizations!B:B, "NO ORG NAME"))</f>
        <v>NO PRIORITY</v>
      </c>
      <c r="C1567" s="291"/>
      <c r="D1567" s="306" t="str">
        <f t="shared" si="24"/>
        <v/>
      </c>
      <c r="E1567" s="171"/>
      <c r="F1567" s="491"/>
      <c r="G1567" s="156"/>
      <c r="H1567" s="340"/>
      <c r="I1567" s="329"/>
      <c r="J1567" s="181"/>
      <c r="K1567" s="177"/>
      <c r="L1567" s="23"/>
    </row>
    <row r="1568" spans="2:12" ht="21.2" customHeight="1">
      <c r="B1568" s="366" t="str">
        <f>IF(F1568="", "NO PRIORITY", _xlfn.XLOOKUP(F1568, Organizations!C:C, Organizations!B:B, "NO ORG NAME"))</f>
        <v>NO PRIORITY</v>
      </c>
      <c r="C1568" s="291"/>
      <c r="D1568" s="306" t="str">
        <f t="shared" si="24"/>
        <v/>
      </c>
      <c r="E1568" s="171"/>
      <c r="F1568" s="491"/>
      <c r="G1568" s="156"/>
      <c r="H1568" s="340"/>
      <c r="I1568" s="329"/>
      <c r="J1568" s="181"/>
      <c r="K1568" s="177"/>
      <c r="L1568" s="23"/>
    </row>
    <row r="1569" spans="2:12" ht="21.2" customHeight="1">
      <c r="B1569" s="366" t="str">
        <f>IF(F1569="", "NO PRIORITY", _xlfn.XLOOKUP(F1569, Organizations!C:C, Organizations!B:B, "NO ORG NAME"))</f>
        <v>NO PRIORITY</v>
      </c>
      <c r="C1569" s="291"/>
      <c r="D1569" s="306" t="str">
        <f t="shared" si="24"/>
        <v/>
      </c>
      <c r="E1569" s="171"/>
      <c r="F1569" s="491"/>
      <c r="G1569" s="156"/>
      <c r="H1569" s="340"/>
      <c r="I1569" s="329"/>
      <c r="J1569" s="181"/>
      <c r="K1569" s="177"/>
      <c r="L1569" s="23"/>
    </row>
    <row r="1570" spans="2:12" ht="21.2" customHeight="1">
      <c r="B1570" s="366" t="str">
        <f>IF(F1570="", "NO PRIORITY", _xlfn.XLOOKUP(F1570, Organizations!C:C, Organizations!B:B, "NO ORG NAME"))</f>
        <v>NO PRIORITY</v>
      </c>
      <c r="C1570" s="291"/>
      <c r="D1570" s="306" t="str">
        <f t="shared" si="24"/>
        <v/>
      </c>
      <c r="E1570" s="171"/>
      <c r="F1570" s="491"/>
      <c r="G1570" s="156"/>
      <c r="H1570" s="340"/>
      <c r="I1570" s="329"/>
      <c r="J1570" s="181"/>
      <c r="K1570" s="177"/>
      <c r="L1570" s="23"/>
    </row>
    <row r="1571" spans="2:12" ht="21.2" customHeight="1">
      <c r="B1571" s="366" t="str">
        <f>IF(F1571="", "NO PRIORITY", _xlfn.XLOOKUP(F1571, Organizations!C:C, Organizations!B:B, "NO ORG NAME"))</f>
        <v>NO PRIORITY</v>
      </c>
      <c r="C1571" s="291"/>
      <c r="D1571" s="306" t="str">
        <f t="shared" si="24"/>
        <v/>
      </c>
      <c r="E1571" s="171"/>
      <c r="F1571" s="491"/>
      <c r="G1571" s="156"/>
      <c r="H1571" s="340"/>
      <c r="I1571" s="329"/>
      <c r="J1571" s="181"/>
      <c r="K1571" s="177"/>
      <c r="L1571" s="23"/>
    </row>
    <row r="1572" spans="2:12" ht="21.2" customHeight="1">
      <c r="B1572" s="366" t="str">
        <f>IF(F1572="", "NO PRIORITY", _xlfn.XLOOKUP(F1572, Organizations!C:C, Organizations!B:B, "NO ORG NAME"))</f>
        <v>NO PRIORITY</v>
      </c>
      <c r="C1572" s="291"/>
      <c r="D1572" s="306" t="str">
        <f t="shared" si="24"/>
        <v/>
      </c>
      <c r="E1572" s="171"/>
      <c r="F1572" s="491"/>
      <c r="G1572" s="156"/>
      <c r="H1572" s="340"/>
      <c r="I1572" s="329"/>
      <c r="J1572" s="181"/>
      <c r="K1572" s="177"/>
      <c r="L1572" s="23"/>
    </row>
    <row r="1573" spans="2:12" ht="21.2" customHeight="1">
      <c r="B1573" s="366" t="str">
        <f>IF(F1573="", "NO PRIORITY", _xlfn.XLOOKUP(F1573, Organizations!C:C, Organizations!B:B, "NO ORG NAME"))</f>
        <v>NO PRIORITY</v>
      </c>
      <c r="C1573" s="291"/>
      <c r="D1573" s="306" t="str">
        <f t="shared" si="24"/>
        <v/>
      </c>
      <c r="E1573" s="171"/>
      <c r="F1573" s="491"/>
      <c r="G1573" s="156"/>
      <c r="H1573" s="340"/>
      <c r="I1573" s="329"/>
      <c r="J1573" s="181"/>
      <c r="K1573" s="177"/>
      <c r="L1573" s="23"/>
    </row>
    <row r="1574" spans="2:12" ht="21.2" customHeight="1">
      <c r="B1574" s="366" t="str">
        <f>IF(F1574="", "NO PRIORITY", _xlfn.XLOOKUP(F1574, Organizations!C:C, Organizations!B:B, "NO ORG NAME"))</f>
        <v>NO PRIORITY</v>
      </c>
      <c r="C1574" s="291"/>
      <c r="D1574" s="306" t="str">
        <f t="shared" si="24"/>
        <v/>
      </c>
      <c r="E1574" s="171"/>
      <c r="F1574" s="491"/>
      <c r="G1574" s="156"/>
      <c r="H1574" s="340"/>
      <c r="I1574" s="329"/>
      <c r="J1574" s="181"/>
      <c r="K1574" s="177"/>
      <c r="L1574" s="23"/>
    </row>
    <row r="1575" spans="2:12" ht="21.2" customHeight="1">
      <c r="B1575" s="366" t="str">
        <f>IF(F1575="", "NO PRIORITY", _xlfn.XLOOKUP(F1575, Organizations!C:C, Organizations!B:B, "NO ORG NAME"))</f>
        <v>NO PRIORITY</v>
      </c>
      <c r="C1575" s="291"/>
      <c r="D1575" s="306" t="str">
        <f t="shared" si="24"/>
        <v/>
      </c>
      <c r="E1575" s="171"/>
      <c r="F1575" s="491"/>
      <c r="G1575" s="156"/>
      <c r="H1575" s="340"/>
      <c r="I1575" s="329"/>
      <c r="J1575" s="181"/>
      <c r="K1575" s="177"/>
      <c r="L1575" s="23"/>
    </row>
    <row r="1576" spans="2:12" ht="21.2" customHeight="1">
      <c r="B1576" s="366" t="str">
        <f>IF(F1576="", "NO PRIORITY", _xlfn.XLOOKUP(F1576, Organizations!C:C, Organizations!B:B, "NO ORG NAME"))</f>
        <v>NO PRIORITY</v>
      </c>
      <c r="C1576" s="291"/>
      <c r="D1576" s="306" t="str">
        <f t="shared" si="24"/>
        <v/>
      </c>
      <c r="E1576" s="171"/>
      <c r="F1576" s="491"/>
      <c r="G1576" s="156"/>
      <c r="H1576" s="340"/>
      <c r="I1576" s="329"/>
      <c r="J1576" s="181"/>
      <c r="K1576" s="177"/>
      <c r="L1576" s="23"/>
    </row>
    <row r="1577" spans="2:12" ht="21.2" customHeight="1">
      <c r="B1577" s="366" t="str">
        <f>IF(F1577="", "NO PRIORITY", _xlfn.XLOOKUP(F1577, Organizations!C:C, Organizations!B:B, "NO ORG NAME"))</f>
        <v>NO PRIORITY</v>
      </c>
      <c r="C1577" s="291"/>
      <c r="D1577" s="306" t="str">
        <f t="shared" ref="D1577:D1640" si="25">IF(ISBLANK(C1577),"",C1577-WEEKDAY(C1577)+2)</f>
        <v/>
      </c>
      <c r="E1577" s="171"/>
      <c r="F1577" s="491"/>
      <c r="G1577" s="156"/>
      <c r="H1577" s="340"/>
      <c r="I1577" s="329"/>
      <c r="J1577" s="181"/>
      <c r="K1577" s="177"/>
      <c r="L1577" s="23"/>
    </row>
    <row r="1578" spans="2:12" ht="21.2" customHeight="1">
      <c r="B1578" s="366" t="str">
        <f>IF(F1578="", "NO PRIORITY", _xlfn.XLOOKUP(F1578, Organizations!C:C, Organizations!B:B, "NO ORG NAME"))</f>
        <v>NO PRIORITY</v>
      </c>
      <c r="C1578" s="291"/>
      <c r="D1578" s="306" t="str">
        <f t="shared" si="25"/>
        <v/>
      </c>
      <c r="E1578" s="171"/>
      <c r="F1578" s="491"/>
      <c r="G1578" s="156"/>
      <c r="H1578" s="340"/>
      <c r="I1578" s="329"/>
      <c r="J1578" s="181"/>
      <c r="K1578" s="177"/>
      <c r="L1578" s="23"/>
    </row>
    <row r="1579" spans="2:12" ht="21.2" customHeight="1">
      <c r="B1579" s="366" t="str">
        <f>IF(F1579="", "NO PRIORITY", _xlfn.XLOOKUP(F1579, Organizations!C:C, Organizations!B:B, "NO ORG NAME"))</f>
        <v>NO PRIORITY</v>
      </c>
      <c r="C1579" s="291"/>
      <c r="D1579" s="306" t="str">
        <f t="shared" si="25"/>
        <v/>
      </c>
      <c r="E1579" s="171"/>
      <c r="F1579" s="491"/>
      <c r="G1579" s="156"/>
      <c r="H1579" s="340"/>
      <c r="I1579" s="329"/>
      <c r="J1579" s="181"/>
      <c r="K1579" s="177"/>
      <c r="L1579" s="23"/>
    </row>
    <row r="1580" spans="2:12" ht="21.2" customHeight="1">
      <c r="B1580" s="366" t="str">
        <f>IF(F1580="", "NO PRIORITY", _xlfn.XLOOKUP(F1580, Organizations!C:C, Organizations!B:B, "NO ORG NAME"))</f>
        <v>NO PRIORITY</v>
      </c>
      <c r="C1580" s="291"/>
      <c r="D1580" s="306" t="str">
        <f t="shared" si="25"/>
        <v/>
      </c>
      <c r="E1580" s="171"/>
      <c r="F1580" s="491"/>
      <c r="G1580" s="156"/>
      <c r="H1580" s="340"/>
      <c r="I1580" s="329"/>
      <c r="J1580" s="181"/>
      <c r="K1580" s="177"/>
      <c r="L1580" s="23"/>
    </row>
    <row r="1581" spans="2:12" ht="21.2" customHeight="1">
      <c r="B1581" s="366" t="str">
        <f>IF(F1581="", "NO PRIORITY", _xlfn.XLOOKUP(F1581, Organizations!C:C, Organizations!B:B, "NO ORG NAME"))</f>
        <v>NO PRIORITY</v>
      </c>
      <c r="C1581" s="291"/>
      <c r="D1581" s="306" t="str">
        <f t="shared" si="25"/>
        <v/>
      </c>
      <c r="E1581" s="171"/>
      <c r="F1581" s="491"/>
      <c r="G1581" s="156"/>
      <c r="H1581" s="340"/>
      <c r="I1581" s="329"/>
      <c r="J1581" s="181"/>
      <c r="K1581" s="177"/>
      <c r="L1581" s="23"/>
    </row>
    <row r="1582" spans="2:12" ht="21.2" customHeight="1">
      <c r="B1582" s="366" t="str">
        <f>IF(F1582="", "NO PRIORITY", _xlfn.XLOOKUP(F1582, Organizations!C:C, Organizations!B:B, "NO ORG NAME"))</f>
        <v>NO PRIORITY</v>
      </c>
      <c r="C1582" s="291"/>
      <c r="D1582" s="306" t="str">
        <f t="shared" si="25"/>
        <v/>
      </c>
      <c r="E1582" s="171"/>
      <c r="F1582" s="491"/>
      <c r="G1582" s="156"/>
      <c r="H1582" s="340"/>
      <c r="I1582" s="329"/>
      <c r="J1582" s="181"/>
      <c r="K1582" s="177"/>
      <c r="L1582" s="23"/>
    </row>
    <row r="1583" spans="2:12" ht="21.2" customHeight="1">
      <c r="B1583" s="366" t="str">
        <f>IF(F1583="", "NO PRIORITY", _xlfn.XLOOKUP(F1583, Organizations!C:C, Organizations!B:B, "NO ORG NAME"))</f>
        <v>NO PRIORITY</v>
      </c>
      <c r="C1583" s="291"/>
      <c r="D1583" s="306" t="str">
        <f t="shared" si="25"/>
        <v/>
      </c>
      <c r="E1583" s="171"/>
      <c r="F1583" s="491"/>
      <c r="G1583" s="156"/>
      <c r="H1583" s="340"/>
      <c r="I1583" s="329"/>
      <c r="J1583" s="181"/>
      <c r="K1583" s="177"/>
      <c r="L1583" s="23"/>
    </row>
    <row r="1584" spans="2:12" ht="21.2" customHeight="1">
      <c r="B1584" s="366" t="str">
        <f>IF(F1584="", "NO PRIORITY", _xlfn.XLOOKUP(F1584, Organizations!C:C, Organizations!B:B, "NO ORG NAME"))</f>
        <v>NO PRIORITY</v>
      </c>
      <c r="C1584" s="291"/>
      <c r="D1584" s="306" t="str">
        <f t="shared" si="25"/>
        <v/>
      </c>
      <c r="E1584" s="171"/>
      <c r="F1584" s="491"/>
      <c r="G1584" s="156"/>
      <c r="H1584" s="340"/>
      <c r="I1584" s="329"/>
      <c r="J1584" s="181"/>
      <c r="K1584" s="177"/>
      <c r="L1584" s="23"/>
    </row>
    <row r="1585" spans="2:12" ht="21.2" customHeight="1">
      <c r="B1585" s="366" t="str">
        <f>IF(F1585="", "NO PRIORITY", _xlfn.XLOOKUP(F1585, Organizations!C:C, Organizations!B:B, "NO ORG NAME"))</f>
        <v>NO PRIORITY</v>
      </c>
      <c r="C1585" s="291"/>
      <c r="D1585" s="306" t="str">
        <f t="shared" si="25"/>
        <v/>
      </c>
      <c r="E1585" s="171"/>
      <c r="F1585" s="491"/>
      <c r="G1585" s="156"/>
      <c r="H1585" s="340"/>
      <c r="I1585" s="329"/>
      <c r="J1585" s="181"/>
      <c r="K1585" s="177"/>
      <c r="L1585" s="23"/>
    </row>
    <row r="1586" spans="2:12" ht="21.2" customHeight="1">
      <c r="B1586" s="366" t="str">
        <f>IF(F1586="", "NO PRIORITY", _xlfn.XLOOKUP(F1586, Organizations!C:C, Organizations!B:B, "NO ORG NAME"))</f>
        <v>NO PRIORITY</v>
      </c>
      <c r="C1586" s="291"/>
      <c r="D1586" s="306" t="str">
        <f t="shared" si="25"/>
        <v/>
      </c>
      <c r="E1586" s="171"/>
      <c r="F1586" s="491"/>
      <c r="G1586" s="156"/>
      <c r="H1586" s="340"/>
      <c r="I1586" s="329"/>
      <c r="J1586" s="181"/>
      <c r="K1586" s="177"/>
      <c r="L1586" s="23"/>
    </row>
    <row r="1587" spans="2:12" ht="21.2" customHeight="1">
      <c r="B1587" s="366" t="str">
        <f>IF(F1587="", "NO PRIORITY", _xlfn.XLOOKUP(F1587, Organizations!C:C, Organizations!B:B, "NO ORG NAME"))</f>
        <v>NO PRIORITY</v>
      </c>
      <c r="C1587" s="291"/>
      <c r="D1587" s="306" t="str">
        <f t="shared" si="25"/>
        <v/>
      </c>
      <c r="E1587" s="171"/>
      <c r="F1587" s="491"/>
      <c r="G1587" s="156"/>
      <c r="H1587" s="340"/>
      <c r="I1587" s="329"/>
      <c r="J1587" s="181"/>
      <c r="K1587" s="177"/>
      <c r="L1587" s="23"/>
    </row>
    <row r="1588" spans="2:12" ht="21.2" customHeight="1">
      <c r="B1588" s="366" t="str">
        <f>IF(F1588="", "NO PRIORITY", _xlfn.XLOOKUP(F1588, Organizations!C:C, Organizations!B:B, "NO ORG NAME"))</f>
        <v>NO PRIORITY</v>
      </c>
      <c r="C1588" s="291"/>
      <c r="D1588" s="306" t="str">
        <f t="shared" si="25"/>
        <v/>
      </c>
      <c r="E1588" s="171"/>
      <c r="F1588" s="491"/>
      <c r="G1588" s="156"/>
      <c r="H1588" s="340"/>
      <c r="I1588" s="329"/>
      <c r="J1588" s="181"/>
      <c r="K1588" s="177"/>
      <c r="L1588" s="23"/>
    </row>
    <row r="1589" spans="2:12" ht="21.2" customHeight="1">
      <c r="B1589" s="366" t="str">
        <f>IF(F1589="", "NO PRIORITY", _xlfn.XLOOKUP(F1589, Organizations!C:C, Organizations!B:B, "NO ORG NAME"))</f>
        <v>NO PRIORITY</v>
      </c>
      <c r="C1589" s="291"/>
      <c r="D1589" s="306" t="str">
        <f t="shared" si="25"/>
        <v/>
      </c>
      <c r="E1589" s="171"/>
      <c r="F1589" s="491"/>
      <c r="G1589" s="156"/>
      <c r="H1589" s="340"/>
      <c r="I1589" s="329"/>
      <c r="J1589" s="181"/>
      <c r="K1589" s="177"/>
      <c r="L1589" s="23"/>
    </row>
    <row r="1590" spans="2:12" ht="21.2" customHeight="1">
      <c r="B1590" s="366" t="str">
        <f>IF(F1590="", "NO PRIORITY", _xlfn.XLOOKUP(F1590, Organizations!C:C, Organizations!B:B, "NO ORG NAME"))</f>
        <v>NO PRIORITY</v>
      </c>
      <c r="C1590" s="291"/>
      <c r="D1590" s="306" t="str">
        <f t="shared" si="25"/>
        <v/>
      </c>
      <c r="E1590" s="171"/>
      <c r="F1590" s="491"/>
      <c r="G1590" s="156"/>
      <c r="H1590" s="340"/>
      <c r="I1590" s="329"/>
      <c r="J1590" s="181"/>
      <c r="K1590" s="177"/>
      <c r="L1590" s="23"/>
    </row>
    <row r="1591" spans="2:12" ht="21.2" customHeight="1">
      <c r="B1591" s="366" t="str">
        <f>IF(F1591="", "NO PRIORITY", _xlfn.XLOOKUP(F1591, Organizations!C:C, Organizations!B:B, "NO ORG NAME"))</f>
        <v>NO PRIORITY</v>
      </c>
      <c r="C1591" s="291"/>
      <c r="D1591" s="306" t="str">
        <f t="shared" si="25"/>
        <v/>
      </c>
      <c r="E1591" s="171"/>
      <c r="F1591" s="491"/>
      <c r="G1591" s="156"/>
      <c r="H1591" s="340"/>
      <c r="I1591" s="329"/>
      <c r="J1591" s="181"/>
      <c r="K1591" s="177"/>
      <c r="L1591" s="23"/>
    </row>
    <row r="1592" spans="2:12" ht="21.2" customHeight="1">
      <c r="B1592" s="366" t="str">
        <f>IF(F1592="", "NO PRIORITY", _xlfn.XLOOKUP(F1592, Organizations!C:C, Organizations!B:B, "NO ORG NAME"))</f>
        <v>NO PRIORITY</v>
      </c>
      <c r="C1592" s="291"/>
      <c r="D1592" s="306" t="str">
        <f t="shared" si="25"/>
        <v/>
      </c>
      <c r="E1592" s="171"/>
      <c r="F1592" s="491"/>
      <c r="G1592" s="156"/>
      <c r="H1592" s="340"/>
      <c r="I1592" s="329"/>
      <c r="J1592" s="181"/>
      <c r="K1592" s="177"/>
      <c r="L1592" s="23"/>
    </row>
    <row r="1593" spans="2:12" ht="21.2" customHeight="1">
      <c r="B1593" s="366" t="str">
        <f>IF(F1593="", "NO PRIORITY", _xlfn.XLOOKUP(F1593, Organizations!C:C, Organizations!B:B, "NO ORG NAME"))</f>
        <v>NO PRIORITY</v>
      </c>
      <c r="C1593" s="291"/>
      <c r="D1593" s="306" t="str">
        <f t="shared" si="25"/>
        <v/>
      </c>
      <c r="E1593" s="171"/>
      <c r="F1593" s="491"/>
      <c r="G1593" s="156"/>
      <c r="H1593" s="340"/>
      <c r="I1593" s="329"/>
      <c r="J1593" s="181"/>
      <c r="K1593" s="177"/>
      <c r="L1593" s="23"/>
    </row>
    <row r="1594" spans="2:12" ht="21.2" customHeight="1">
      <c r="B1594" s="366" t="str">
        <f>IF(F1594="", "NO PRIORITY", _xlfn.XLOOKUP(F1594, Organizations!C:C, Organizations!B:B, "NO ORG NAME"))</f>
        <v>NO PRIORITY</v>
      </c>
      <c r="C1594" s="291"/>
      <c r="D1594" s="306" t="str">
        <f t="shared" si="25"/>
        <v/>
      </c>
      <c r="E1594" s="171"/>
      <c r="F1594" s="491"/>
      <c r="G1594" s="156"/>
      <c r="H1594" s="340"/>
      <c r="I1594" s="329"/>
      <c r="J1594" s="181"/>
      <c r="K1594" s="177"/>
      <c r="L1594" s="23"/>
    </row>
    <row r="1595" spans="2:12" ht="21.2" customHeight="1">
      <c r="B1595" s="366" t="str">
        <f>IF(F1595="", "NO PRIORITY", _xlfn.XLOOKUP(F1595, Organizations!C:C, Organizations!B:B, "NO ORG NAME"))</f>
        <v>NO PRIORITY</v>
      </c>
      <c r="C1595" s="291"/>
      <c r="D1595" s="306" t="str">
        <f t="shared" si="25"/>
        <v/>
      </c>
      <c r="E1595" s="171"/>
      <c r="F1595" s="491"/>
      <c r="G1595" s="156"/>
      <c r="H1595" s="340"/>
      <c r="I1595" s="329"/>
      <c r="J1595" s="181"/>
      <c r="K1595" s="177"/>
      <c r="L1595" s="23"/>
    </row>
    <row r="1596" spans="2:12" ht="21.2" customHeight="1">
      <c r="B1596" s="366" t="str">
        <f>IF(F1596="", "NO PRIORITY", _xlfn.XLOOKUP(F1596, Organizations!C:C, Organizations!B:B, "NO ORG NAME"))</f>
        <v>NO PRIORITY</v>
      </c>
      <c r="C1596" s="291"/>
      <c r="D1596" s="306" t="str">
        <f t="shared" si="25"/>
        <v/>
      </c>
      <c r="E1596" s="171"/>
      <c r="F1596" s="491"/>
      <c r="G1596" s="156"/>
      <c r="H1596" s="340"/>
      <c r="I1596" s="329"/>
      <c r="J1596" s="181"/>
      <c r="K1596" s="177"/>
      <c r="L1596" s="23"/>
    </row>
    <row r="1597" spans="2:12" ht="21.2" customHeight="1">
      <c r="B1597" s="366" t="str">
        <f>IF(F1597="", "NO PRIORITY", _xlfn.XLOOKUP(F1597, Organizations!C:C, Organizations!B:B, "NO ORG NAME"))</f>
        <v>NO PRIORITY</v>
      </c>
      <c r="C1597" s="291"/>
      <c r="D1597" s="306" t="str">
        <f t="shared" si="25"/>
        <v/>
      </c>
      <c r="E1597" s="171"/>
      <c r="F1597" s="491"/>
      <c r="G1597" s="156"/>
      <c r="H1597" s="340"/>
      <c r="I1597" s="329"/>
      <c r="J1597" s="181"/>
      <c r="K1597" s="177"/>
      <c r="L1597" s="23"/>
    </row>
    <row r="1598" spans="2:12" ht="21.2" customHeight="1">
      <c r="B1598" s="366" t="str">
        <f>IF(F1598="", "NO PRIORITY", _xlfn.XLOOKUP(F1598, Organizations!C:C, Organizations!B:B, "NO ORG NAME"))</f>
        <v>NO PRIORITY</v>
      </c>
      <c r="C1598" s="291"/>
      <c r="D1598" s="306" t="str">
        <f t="shared" si="25"/>
        <v/>
      </c>
      <c r="E1598" s="171"/>
      <c r="F1598" s="491"/>
      <c r="G1598" s="156"/>
      <c r="H1598" s="340"/>
      <c r="I1598" s="329"/>
      <c r="J1598" s="181"/>
      <c r="K1598" s="177"/>
      <c r="L1598" s="23"/>
    </row>
    <row r="1599" spans="2:12" ht="21.2" customHeight="1">
      <c r="B1599" s="366" t="str">
        <f>IF(F1599="", "NO PRIORITY", _xlfn.XLOOKUP(F1599, Organizations!C:C, Organizations!B:B, "NO ORG NAME"))</f>
        <v>NO PRIORITY</v>
      </c>
      <c r="C1599" s="291"/>
      <c r="D1599" s="306" t="str">
        <f t="shared" si="25"/>
        <v/>
      </c>
      <c r="E1599" s="171"/>
      <c r="F1599" s="491"/>
      <c r="G1599" s="156"/>
      <c r="H1599" s="340"/>
      <c r="I1599" s="329"/>
      <c r="J1599" s="181"/>
      <c r="K1599" s="177"/>
      <c r="L1599" s="23"/>
    </row>
    <row r="1600" spans="2:12" ht="21.2" customHeight="1">
      <c r="B1600" s="366" t="str">
        <f>IF(F1600="", "NO PRIORITY", _xlfn.XLOOKUP(F1600, Organizations!C:C, Organizations!B:B, "NO ORG NAME"))</f>
        <v>NO PRIORITY</v>
      </c>
      <c r="C1600" s="291"/>
      <c r="D1600" s="306" t="str">
        <f t="shared" si="25"/>
        <v/>
      </c>
      <c r="E1600" s="171"/>
      <c r="F1600" s="491"/>
      <c r="G1600" s="156"/>
      <c r="H1600" s="340"/>
      <c r="I1600" s="329"/>
      <c r="J1600" s="181"/>
      <c r="K1600" s="177"/>
      <c r="L1600" s="23"/>
    </row>
    <row r="1601" spans="2:12" ht="21.2" customHeight="1">
      <c r="B1601" s="366" t="str">
        <f>IF(F1601="", "NO PRIORITY", _xlfn.XLOOKUP(F1601, Organizations!C:C, Organizations!B:B, "NO ORG NAME"))</f>
        <v>NO PRIORITY</v>
      </c>
      <c r="C1601" s="291"/>
      <c r="D1601" s="306" t="str">
        <f t="shared" si="25"/>
        <v/>
      </c>
      <c r="E1601" s="171"/>
      <c r="F1601" s="491"/>
      <c r="G1601" s="156"/>
      <c r="H1601" s="340"/>
      <c r="I1601" s="329"/>
      <c r="J1601" s="181"/>
      <c r="K1601" s="177"/>
      <c r="L1601" s="23"/>
    </row>
    <row r="1602" spans="2:12" ht="21.2" customHeight="1">
      <c r="B1602" s="366" t="str">
        <f>IF(F1602="", "NO PRIORITY", _xlfn.XLOOKUP(F1602, Organizations!C:C, Organizations!B:B, "NO ORG NAME"))</f>
        <v>NO PRIORITY</v>
      </c>
      <c r="C1602" s="291"/>
      <c r="D1602" s="306" t="str">
        <f t="shared" si="25"/>
        <v/>
      </c>
      <c r="E1602" s="171"/>
      <c r="F1602" s="491"/>
      <c r="G1602" s="156"/>
      <c r="H1602" s="340"/>
      <c r="I1602" s="329"/>
      <c r="J1602" s="181"/>
      <c r="K1602" s="177"/>
      <c r="L1602" s="23"/>
    </row>
    <row r="1603" spans="2:12" ht="21.2" customHeight="1">
      <c r="B1603" s="366" t="str">
        <f>IF(F1603="", "NO PRIORITY", _xlfn.XLOOKUP(F1603, Organizations!C:C, Organizations!B:B, "NO ORG NAME"))</f>
        <v>NO PRIORITY</v>
      </c>
      <c r="C1603" s="291"/>
      <c r="D1603" s="306" t="str">
        <f t="shared" si="25"/>
        <v/>
      </c>
      <c r="E1603" s="171"/>
      <c r="F1603" s="491"/>
      <c r="G1603" s="156"/>
      <c r="H1603" s="340"/>
      <c r="I1603" s="329"/>
      <c r="J1603" s="181"/>
      <c r="K1603" s="177"/>
      <c r="L1603" s="23"/>
    </row>
    <row r="1604" spans="2:12" ht="21.2" customHeight="1">
      <c r="B1604" s="366" t="str">
        <f>IF(F1604="", "NO PRIORITY", _xlfn.XLOOKUP(F1604, Organizations!C:C, Organizations!B:B, "NO ORG NAME"))</f>
        <v>NO PRIORITY</v>
      </c>
      <c r="C1604" s="291"/>
      <c r="D1604" s="306" t="str">
        <f t="shared" si="25"/>
        <v/>
      </c>
      <c r="E1604" s="171"/>
      <c r="F1604" s="491"/>
      <c r="G1604" s="156"/>
      <c r="H1604" s="340"/>
      <c r="I1604" s="329"/>
      <c r="J1604" s="181"/>
      <c r="K1604" s="177"/>
      <c r="L1604" s="23"/>
    </row>
    <row r="1605" spans="2:12" ht="21.2" customHeight="1">
      <c r="B1605" s="366" t="str">
        <f>IF(F1605="", "NO PRIORITY", _xlfn.XLOOKUP(F1605, Organizations!C:C, Organizations!B:B, "NO ORG NAME"))</f>
        <v>NO PRIORITY</v>
      </c>
      <c r="C1605" s="291"/>
      <c r="D1605" s="306" t="str">
        <f t="shared" si="25"/>
        <v/>
      </c>
      <c r="E1605" s="171"/>
      <c r="F1605" s="491"/>
      <c r="G1605" s="156"/>
      <c r="H1605" s="340"/>
      <c r="I1605" s="329"/>
      <c r="J1605" s="181"/>
      <c r="K1605" s="177"/>
      <c r="L1605" s="23"/>
    </row>
    <row r="1606" spans="2:12" ht="21.2" customHeight="1">
      <c r="B1606" s="366" t="str">
        <f>IF(F1606="", "NO PRIORITY", _xlfn.XLOOKUP(F1606, Organizations!C:C, Organizations!B:B, "NO ORG NAME"))</f>
        <v>NO PRIORITY</v>
      </c>
      <c r="C1606" s="291"/>
      <c r="D1606" s="306" t="str">
        <f t="shared" si="25"/>
        <v/>
      </c>
      <c r="E1606" s="171"/>
      <c r="F1606" s="491"/>
      <c r="G1606" s="156"/>
      <c r="H1606" s="340"/>
      <c r="I1606" s="329"/>
      <c r="J1606" s="181"/>
      <c r="K1606" s="177"/>
      <c r="L1606" s="23"/>
    </row>
    <row r="1607" spans="2:12" ht="21.2" customHeight="1">
      <c r="B1607" s="366" t="str">
        <f>IF(F1607="", "NO PRIORITY", _xlfn.XLOOKUP(F1607, Organizations!C:C, Organizations!B:B, "NO ORG NAME"))</f>
        <v>NO PRIORITY</v>
      </c>
      <c r="C1607" s="291"/>
      <c r="D1607" s="306" t="str">
        <f t="shared" si="25"/>
        <v/>
      </c>
      <c r="E1607" s="171"/>
      <c r="F1607" s="491"/>
      <c r="G1607" s="156"/>
      <c r="H1607" s="340"/>
      <c r="I1607" s="329"/>
      <c r="J1607" s="181"/>
      <c r="K1607" s="177"/>
      <c r="L1607" s="23"/>
    </row>
    <row r="1608" spans="2:12" ht="21.2" customHeight="1">
      <c r="B1608" s="366" t="str">
        <f>IF(F1608="", "NO PRIORITY", _xlfn.XLOOKUP(F1608, Organizations!C:C, Organizations!B:B, "NO ORG NAME"))</f>
        <v>NO PRIORITY</v>
      </c>
      <c r="C1608" s="291"/>
      <c r="D1608" s="306" t="str">
        <f t="shared" si="25"/>
        <v/>
      </c>
      <c r="E1608" s="171"/>
      <c r="F1608" s="491"/>
      <c r="G1608" s="156"/>
      <c r="H1608" s="340"/>
      <c r="I1608" s="329"/>
      <c r="J1608" s="181"/>
      <c r="K1608" s="177"/>
      <c r="L1608" s="23"/>
    </row>
    <row r="1609" spans="2:12" ht="21.2" customHeight="1">
      <c r="B1609" s="366" t="str">
        <f>IF(F1609="", "NO PRIORITY", _xlfn.XLOOKUP(F1609, Organizations!C:C, Organizations!B:B, "NO ORG NAME"))</f>
        <v>NO PRIORITY</v>
      </c>
      <c r="C1609" s="291"/>
      <c r="D1609" s="306" t="str">
        <f t="shared" si="25"/>
        <v/>
      </c>
      <c r="E1609" s="171"/>
      <c r="F1609" s="491"/>
      <c r="G1609" s="156"/>
      <c r="H1609" s="340"/>
      <c r="I1609" s="329"/>
      <c r="J1609" s="181"/>
      <c r="K1609" s="177"/>
      <c r="L1609" s="23"/>
    </row>
    <row r="1610" spans="2:12" ht="21.2" customHeight="1">
      <c r="B1610" s="366" t="str">
        <f>IF(F1610="", "NO PRIORITY", _xlfn.XLOOKUP(F1610, Organizations!C:C, Organizations!B:B, "NO ORG NAME"))</f>
        <v>NO PRIORITY</v>
      </c>
      <c r="C1610" s="291"/>
      <c r="D1610" s="306" t="str">
        <f t="shared" si="25"/>
        <v/>
      </c>
      <c r="E1610" s="171"/>
      <c r="F1610" s="491"/>
      <c r="G1610" s="156"/>
      <c r="H1610" s="340"/>
      <c r="I1610" s="329"/>
      <c r="J1610" s="181"/>
      <c r="K1610" s="177"/>
      <c r="L1610" s="23"/>
    </row>
    <row r="1611" spans="2:12" ht="21.2" customHeight="1">
      <c r="B1611" s="366" t="str">
        <f>IF(F1611="", "NO PRIORITY", _xlfn.XLOOKUP(F1611, Organizations!C:C, Organizations!B:B, "NO ORG NAME"))</f>
        <v>NO PRIORITY</v>
      </c>
      <c r="C1611" s="291"/>
      <c r="D1611" s="306" t="str">
        <f t="shared" si="25"/>
        <v/>
      </c>
      <c r="E1611" s="171"/>
      <c r="F1611" s="491"/>
      <c r="G1611" s="156"/>
      <c r="H1611" s="340"/>
      <c r="I1611" s="329"/>
      <c r="J1611" s="181"/>
      <c r="K1611" s="177"/>
      <c r="L1611" s="23"/>
    </row>
    <row r="1612" spans="2:12" ht="21.2" customHeight="1">
      <c r="B1612" s="366" t="str">
        <f>IF(F1612="", "NO PRIORITY", _xlfn.XLOOKUP(F1612, Organizations!C:C, Organizations!B:B, "NO ORG NAME"))</f>
        <v>NO PRIORITY</v>
      </c>
      <c r="C1612" s="291"/>
      <c r="D1612" s="306" t="str">
        <f t="shared" si="25"/>
        <v/>
      </c>
      <c r="E1612" s="171"/>
      <c r="F1612" s="491"/>
      <c r="G1612" s="156"/>
      <c r="H1612" s="340"/>
      <c r="I1612" s="329"/>
      <c r="J1612" s="181"/>
      <c r="K1612" s="177"/>
      <c r="L1612" s="23"/>
    </row>
    <row r="1613" spans="2:12" ht="21.2" customHeight="1">
      <c r="B1613" s="366" t="str">
        <f>IF(F1613="", "NO PRIORITY", _xlfn.XLOOKUP(F1613, Organizations!C:C, Organizations!B:B, "NO ORG NAME"))</f>
        <v>NO PRIORITY</v>
      </c>
      <c r="C1613" s="291"/>
      <c r="D1613" s="306" t="str">
        <f t="shared" si="25"/>
        <v/>
      </c>
      <c r="E1613" s="171"/>
      <c r="F1613" s="491"/>
      <c r="G1613" s="156"/>
      <c r="H1613" s="340"/>
      <c r="I1613" s="329"/>
      <c r="J1613" s="181"/>
      <c r="K1613" s="177"/>
      <c r="L1613" s="23"/>
    </row>
    <row r="1614" spans="2:12" ht="21.2" customHeight="1">
      <c r="B1614" s="366" t="str">
        <f>IF(F1614="", "NO PRIORITY", _xlfn.XLOOKUP(F1614, Organizations!C:C, Organizations!B:B, "NO ORG NAME"))</f>
        <v>NO PRIORITY</v>
      </c>
      <c r="C1614" s="291"/>
      <c r="D1614" s="306" t="str">
        <f t="shared" si="25"/>
        <v/>
      </c>
      <c r="E1614" s="171"/>
      <c r="F1614" s="491"/>
      <c r="G1614" s="156"/>
      <c r="H1614" s="340"/>
      <c r="I1614" s="329"/>
      <c r="J1614" s="181"/>
      <c r="K1614" s="177"/>
      <c r="L1614" s="23"/>
    </row>
    <row r="1615" spans="2:12" ht="21.2" customHeight="1">
      <c r="B1615" s="366" t="str">
        <f>IF(F1615="", "NO PRIORITY", _xlfn.XLOOKUP(F1615, Organizations!C:C, Organizations!B:B, "NO ORG NAME"))</f>
        <v>NO PRIORITY</v>
      </c>
      <c r="C1615" s="291"/>
      <c r="D1615" s="306" t="str">
        <f t="shared" si="25"/>
        <v/>
      </c>
      <c r="E1615" s="171"/>
      <c r="F1615" s="491"/>
      <c r="G1615" s="156"/>
      <c r="H1615" s="340"/>
      <c r="I1615" s="329"/>
      <c r="J1615" s="181"/>
      <c r="K1615" s="177"/>
      <c r="L1615" s="23"/>
    </row>
    <row r="1616" spans="2:12" ht="21.2" customHeight="1">
      <c r="B1616" s="366" t="str">
        <f>IF(F1616="", "NO PRIORITY", _xlfn.XLOOKUP(F1616, Organizations!C:C, Organizations!B:B, "NO ORG NAME"))</f>
        <v>NO PRIORITY</v>
      </c>
      <c r="C1616" s="291"/>
      <c r="D1616" s="306" t="str">
        <f t="shared" si="25"/>
        <v/>
      </c>
      <c r="E1616" s="171"/>
      <c r="F1616" s="491"/>
      <c r="G1616" s="156"/>
      <c r="H1616" s="340"/>
      <c r="I1616" s="329"/>
      <c r="J1616" s="181"/>
      <c r="K1616" s="177"/>
      <c r="L1616" s="23"/>
    </row>
    <row r="1617" spans="2:12" ht="21.2" customHeight="1">
      <c r="B1617" s="366" t="str">
        <f>IF(F1617="", "NO PRIORITY", _xlfn.XLOOKUP(F1617, Organizations!C:C, Organizations!B:B, "NO ORG NAME"))</f>
        <v>NO PRIORITY</v>
      </c>
      <c r="C1617" s="291"/>
      <c r="D1617" s="306" t="str">
        <f t="shared" si="25"/>
        <v/>
      </c>
      <c r="E1617" s="171"/>
      <c r="F1617" s="491"/>
      <c r="G1617" s="156"/>
      <c r="H1617" s="340"/>
      <c r="I1617" s="329"/>
      <c r="J1617" s="181"/>
      <c r="K1617" s="177"/>
      <c r="L1617" s="23"/>
    </row>
    <row r="1618" spans="2:12" ht="21.2" customHeight="1">
      <c r="B1618" s="366" t="str">
        <f>IF(F1618="", "NO PRIORITY", _xlfn.XLOOKUP(F1618, Organizations!C:C, Organizations!B:B, "NO ORG NAME"))</f>
        <v>NO PRIORITY</v>
      </c>
      <c r="C1618" s="291"/>
      <c r="D1618" s="306" t="str">
        <f t="shared" si="25"/>
        <v/>
      </c>
      <c r="E1618" s="171"/>
      <c r="F1618" s="491"/>
      <c r="G1618" s="156"/>
      <c r="H1618" s="340"/>
      <c r="I1618" s="329"/>
      <c r="J1618" s="181"/>
      <c r="K1618" s="177"/>
      <c r="L1618" s="23"/>
    </row>
    <row r="1619" spans="2:12" ht="21.2" customHeight="1">
      <c r="B1619" s="366" t="str">
        <f>IF(F1619="", "NO PRIORITY", _xlfn.XLOOKUP(F1619, Organizations!C:C, Organizations!B:B, "NO ORG NAME"))</f>
        <v>NO PRIORITY</v>
      </c>
      <c r="C1619" s="291"/>
      <c r="D1619" s="306" t="str">
        <f t="shared" si="25"/>
        <v/>
      </c>
      <c r="E1619" s="171"/>
      <c r="F1619" s="491"/>
      <c r="G1619" s="156"/>
      <c r="H1619" s="340"/>
      <c r="I1619" s="329"/>
      <c r="J1619" s="181"/>
      <c r="K1619" s="177"/>
      <c r="L1619" s="23"/>
    </row>
    <row r="1620" spans="2:12" ht="21.2" customHeight="1">
      <c r="B1620" s="366" t="str">
        <f>IF(F1620="", "NO PRIORITY", _xlfn.XLOOKUP(F1620, Organizations!C:C, Organizations!B:B, "NO ORG NAME"))</f>
        <v>NO PRIORITY</v>
      </c>
      <c r="C1620" s="291"/>
      <c r="D1620" s="306" t="str">
        <f t="shared" si="25"/>
        <v/>
      </c>
      <c r="E1620" s="171"/>
      <c r="F1620" s="491"/>
      <c r="G1620" s="156"/>
      <c r="H1620" s="340"/>
      <c r="I1620" s="329"/>
      <c r="J1620" s="181"/>
      <c r="K1620" s="177"/>
      <c r="L1620" s="23"/>
    </row>
    <row r="1621" spans="2:12" ht="21.2" customHeight="1">
      <c r="B1621" s="366" t="str">
        <f>IF(F1621="", "NO PRIORITY", _xlfn.XLOOKUP(F1621, Organizations!C:C, Organizations!B:B, "NO ORG NAME"))</f>
        <v>NO PRIORITY</v>
      </c>
      <c r="C1621" s="291"/>
      <c r="D1621" s="306" t="str">
        <f t="shared" si="25"/>
        <v/>
      </c>
      <c r="E1621" s="171"/>
      <c r="F1621" s="491"/>
      <c r="G1621" s="156"/>
      <c r="H1621" s="340"/>
      <c r="I1621" s="329"/>
      <c r="J1621" s="181"/>
      <c r="K1621" s="177"/>
      <c r="L1621" s="23"/>
    </row>
    <row r="1622" spans="2:12" ht="21.2" customHeight="1">
      <c r="B1622" s="366" t="str">
        <f>IF(F1622="", "NO PRIORITY", _xlfn.XLOOKUP(F1622, Organizations!C:C, Organizations!B:B, "NO ORG NAME"))</f>
        <v>NO PRIORITY</v>
      </c>
      <c r="C1622" s="291"/>
      <c r="D1622" s="306" t="str">
        <f t="shared" si="25"/>
        <v/>
      </c>
      <c r="E1622" s="171"/>
      <c r="F1622" s="491"/>
      <c r="G1622" s="156"/>
      <c r="H1622" s="340"/>
      <c r="I1622" s="329"/>
      <c r="J1622" s="181"/>
      <c r="K1622" s="177"/>
      <c r="L1622" s="23"/>
    </row>
    <row r="1623" spans="2:12" ht="21.2" customHeight="1">
      <c r="B1623" s="366" t="str">
        <f>IF(F1623="", "NO PRIORITY", _xlfn.XLOOKUP(F1623, Organizations!C:C, Organizations!B:B, "NO ORG NAME"))</f>
        <v>NO PRIORITY</v>
      </c>
      <c r="C1623" s="291"/>
      <c r="D1623" s="306" t="str">
        <f t="shared" si="25"/>
        <v/>
      </c>
      <c r="E1623" s="171"/>
      <c r="F1623" s="491"/>
      <c r="G1623" s="156"/>
      <c r="H1623" s="340"/>
      <c r="I1623" s="329"/>
      <c r="J1623" s="181"/>
      <c r="K1623" s="177"/>
      <c r="L1623" s="23"/>
    </row>
    <row r="1624" spans="2:12" ht="21.2" customHeight="1">
      <c r="B1624" s="366" t="str">
        <f>IF(F1624="", "NO PRIORITY", _xlfn.XLOOKUP(F1624, Organizations!C:C, Organizations!B:B, "NO ORG NAME"))</f>
        <v>NO PRIORITY</v>
      </c>
      <c r="C1624" s="291"/>
      <c r="D1624" s="306" t="str">
        <f t="shared" si="25"/>
        <v/>
      </c>
      <c r="E1624" s="171"/>
      <c r="F1624" s="491"/>
      <c r="G1624" s="156"/>
      <c r="H1624" s="340"/>
      <c r="I1624" s="329"/>
      <c r="J1624" s="181"/>
      <c r="K1624" s="177"/>
      <c r="L1624" s="23"/>
    </row>
    <row r="1625" spans="2:12" ht="21.2" customHeight="1">
      <c r="B1625" s="366" t="str">
        <f>IF(F1625="", "NO PRIORITY", _xlfn.XLOOKUP(F1625, Organizations!C:C, Organizations!B:B, "NO ORG NAME"))</f>
        <v>NO PRIORITY</v>
      </c>
      <c r="C1625" s="291"/>
      <c r="D1625" s="306" t="str">
        <f t="shared" si="25"/>
        <v/>
      </c>
      <c r="E1625" s="171"/>
      <c r="F1625" s="491"/>
      <c r="G1625" s="156"/>
      <c r="H1625" s="340"/>
      <c r="I1625" s="329"/>
      <c r="J1625" s="181"/>
      <c r="K1625" s="177"/>
      <c r="L1625" s="23"/>
    </row>
    <row r="1626" spans="2:12" ht="21.2" customHeight="1">
      <c r="B1626" s="366" t="str">
        <f>IF(F1626="", "NO PRIORITY", _xlfn.XLOOKUP(F1626, Organizations!C:C, Organizations!B:B, "NO ORG NAME"))</f>
        <v>NO PRIORITY</v>
      </c>
      <c r="C1626" s="291"/>
      <c r="D1626" s="306" t="str">
        <f t="shared" si="25"/>
        <v/>
      </c>
      <c r="E1626" s="171"/>
      <c r="F1626" s="491"/>
      <c r="G1626" s="156"/>
      <c r="H1626" s="340"/>
      <c r="I1626" s="329"/>
      <c r="J1626" s="181"/>
      <c r="K1626" s="177"/>
      <c r="L1626" s="23"/>
    </row>
    <row r="1627" spans="2:12" ht="21.2" customHeight="1">
      <c r="B1627" s="366" t="str">
        <f>IF(F1627="", "NO PRIORITY", _xlfn.XLOOKUP(F1627, Organizations!C:C, Organizations!B:B, "NO ORG NAME"))</f>
        <v>NO PRIORITY</v>
      </c>
      <c r="C1627" s="291"/>
      <c r="D1627" s="306" t="str">
        <f t="shared" si="25"/>
        <v/>
      </c>
      <c r="E1627" s="171"/>
      <c r="F1627" s="491"/>
      <c r="G1627" s="156"/>
      <c r="H1627" s="340"/>
      <c r="I1627" s="329"/>
      <c r="J1627" s="181"/>
      <c r="K1627" s="177"/>
      <c r="L1627" s="23"/>
    </row>
    <row r="1628" spans="2:12" ht="21.2" customHeight="1">
      <c r="B1628" s="366" t="str">
        <f>IF(F1628="", "NO PRIORITY", _xlfn.XLOOKUP(F1628, Organizations!C:C, Organizations!B:B, "NO ORG NAME"))</f>
        <v>NO PRIORITY</v>
      </c>
      <c r="C1628" s="291"/>
      <c r="D1628" s="306" t="str">
        <f t="shared" si="25"/>
        <v/>
      </c>
      <c r="E1628" s="171"/>
      <c r="F1628" s="491"/>
      <c r="G1628" s="156"/>
      <c r="H1628" s="340"/>
      <c r="I1628" s="329"/>
      <c r="J1628" s="181"/>
      <c r="K1628" s="177"/>
      <c r="L1628" s="23"/>
    </row>
    <row r="1629" spans="2:12" ht="21.2" customHeight="1">
      <c r="B1629" s="366" t="str">
        <f>IF(F1629="", "NO PRIORITY", _xlfn.XLOOKUP(F1629, Organizations!C:C, Organizations!B:B, "NO ORG NAME"))</f>
        <v>NO PRIORITY</v>
      </c>
      <c r="C1629" s="291"/>
      <c r="D1629" s="306" t="str">
        <f t="shared" si="25"/>
        <v/>
      </c>
      <c r="E1629" s="171"/>
      <c r="F1629" s="491"/>
      <c r="G1629" s="156"/>
      <c r="H1629" s="340"/>
      <c r="I1629" s="329"/>
      <c r="J1629" s="181"/>
      <c r="K1629" s="177"/>
      <c r="L1629" s="23"/>
    </row>
    <row r="1630" spans="2:12" ht="21.2" customHeight="1">
      <c r="B1630" s="366" t="str">
        <f>IF(F1630="", "NO PRIORITY", _xlfn.XLOOKUP(F1630, Organizations!C:C, Organizations!B:B, "NO ORG NAME"))</f>
        <v>NO PRIORITY</v>
      </c>
      <c r="C1630" s="291"/>
      <c r="D1630" s="306" t="str">
        <f t="shared" si="25"/>
        <v/>
      </c>
      <c r="E1630" s="171"/>
      <c r="F1630" s="491"/>
      <c r="G1630" s="156"/>
      <c r="H1630" s="340"/>
      <c r="I1630" s="329"/>
      <c r="J1630" s="181"/>
      <c r="K1630" s="177"/>
      <c r="L1630" s="23"/>
    </row>
    <row r="1631" spans="2:12" ht="21.2" customHeight="1">
      <c r="B1631" s="366" t="str">
        <f>IF(F1631="", "NO PRIORITY", _xlfn.XLOOKUP(F1631, Organizations!C:C, Organizations!B:B, "NO ORG NAME"))</f>
        <v>NO PRIORITY</v>
      </c>
      <c r="C1631" s="291"/>
      <c r="D1631" s="306" t="str">
        <f t="shared" si="25"/>
        <v/>
      </c>
      <c r="E1631" s="171"/>
      <c r="F1631" s="491"/>
      <c r="G1631" s="156"/>
      <c r="H1631" s="340"/>
      <c r="I1631" s="329"/>
      <c r="J1631" s="181"/>
      <c r="K1631" s="177"/>
      <c r="L1631" s="23"/>
    </row>
    <row r="1632" spans="2:12" ht="21.2" customHeight="1">
      <c r="B1632" s="366" t="str">
        <f>IF(F1632="", "NO PRIORITY", _xlfn.XLOOKUP(F1632, Organizations!C:C, Organizations!B:B, "NO ORG NAME"))</f>
        <v>NO PRIORITY</v>
      </c>
      <c r="C1632" s="291"/>
      <c r="D1632" s="306" t="str">
        <f t="shared" si="25"/>
        <v/>
      </c>
      <c r="E1632" s="171"/>
      <c r="F1632" s="491"/>
      <c r="G1632" s="156"/>
      <c r="H1632" s="340"/>
      <c r="I1632" s="329"/>
      <c r="J1632" s="181"/>
      <c r="K1632" s="177"/>
      <c r="L1632" s="23"/>
    </row>
    <row r="1633" spans="2:12" ht="21.2" customHeight="1">
      <c r="B1633" s="366" t="str">
        <f>IF(F1633="", "NO PRIORITY", _xlfn.XLOOKUP(F1633, Organizations!C:C, Organizations!B:B, "NO ORG NAME"))</f>
        <v>NO PRIORITY</v>
      </c>
      <c r="C1633" s="291"/>
      <c r="D1633" s="306" t="str">
        <f t="shared" si="25"/>
        <v/>
      </c>
      <c r="E1633" s="171"/>
      <c r="F1633" s="491"/>
      <c r="G1633" s="156"/>
      <c r="H1633" s="340"/>
      <c r="I1633" s="329"/>
      <c r="J1633" s="181"/>
      <c r="K1633" s="177"/>
      <c r="L1633" s="23"/>
    </row>
    <row r="1634" spans="2:12" ht="21.2" customHeight="1">
      <c r="B1634" s="366" t="str">
        <f>IF(F1634="", "NO PRIORITY", _xlfn.XLOOKUP(F1634, Organizations!C:C, Organizations!B:B, "NO ORG NAME"))</f>
        <v>NO PRIORITY</v>
      </c>
      <c r="C1634" s="291"/>
      <c r="D1634" s="306" t="str">
        <f t="shared" si="25"/>
        <v/>
      </c>
      <c r="E1634" s="171"/>
      <c r="F1634" s="491"/>
      <c r="G1634" s="156"/>
      <c r="H1634" s="340"/>
      <c r="I1634" s="329"/>
      <c r="J1634" s="181"/>
      <c r="K1634" s="177"/>
      <c r="L1634" s="23"/>
    </row>
    <row r="1635" spans="2:12" ht="21.2" customHeight="1">
      <c r="B1635" s="366" t="str">
        <f>IF(F1635="", "NO PRIORITY", _xlfn.XLOOKUP(F1635, Organizations!C:C, Organizations!B:B, "NO ORG NAME"))</f>
        <v>NO PRIORITY</v>
      </c>
      <c r="C1635" s="291"/>
      <c r="D1635" s="306" t="str">
        <f t="shared" si="25"/>
        <v/>
      </c>
      <c r="E1635" s="171"/>
      <c r="F1635" s="491"/>
      <c r="G1635" s="156"/>
      <c r="H1635" s="340"/>
      <c r="I1635" s="329"/>
      <c r="J1635" s="181"/>
      <c r="K1635" s="177"/>
      <c r="L1635" s="23"/>
    </row>
    <row r="1636" spans="2:12" ht="21.2" customHeight="1">
      <c r="B1636" s="366" t="str">
        <f>IF(F1636="", "NO PRIORITY", _xlfn.XLOOKUP(F1636, Organizations!C:C, Organizations!B:B, "NO ORG NAME"))</f>
        <v>NO PRIORITY</v>
      </c>
      <c r="C1636" s="291"/>
      <c r="D1636" s="306" t="str">
        <f t="shared" si="25"/>
        <v/>
      </c>
      <c r="E1636" s="171"/>
      <c r="F1636" s="491"/>
      <c r="G1636" s="156"/>
      <c r="H1636" s="340"/>
      <c r="I1636" s="329"/>
      <c r="J1636" s="181"/>
      <c r="K1636" s="177"/>
      <c r="L1636" s="23"/>
    </row>
    <row r="1637" spans="2:12" ht="21.2" customHeight="1">
      <c r="B1637" s="366" t="str">
        <f>IF(F1637="", "NO PRIORITY", _xlfn.XLOOKUP(F1637, Organizations!C:C, Organizations!B:B, "NO ORG NAME"))</f>
        <v>NO PRIORITY</v>
      </c>
      <c r="C1637" s="291"/>
      <c r="D1637" s="306" t="str">
        <f t="shared" si="25"/>
        <v/>
      </c>
      <c r="E1637" s="171"/>
      <c r="F1637" s="491"/>
      <c r="G1637" s="156"/>
      <c r="H1637" s="340"/>
      <c r="I1637" s="329"/>
      <c r="J1637" s="181"/>
      <c r="K1637" s="177"/>
      <c r="L1637" s="23"/>
    </row>
    <row r="1638" spans="2:12" ht="21.2" customHeight="1">
      <c r="B1638" s="366" t="str">
        <f>IF(F1638="", "NO PRIORITY", _xlfn.XLOOKUP(F1638, Organizations!C:C, Organizations!B:B, "NO ORG NAME"))</f>
        <v>NO PRIORITY</v>
      </c>
      <c r="C1638" s="291"/>
      <c r="D1638" s="306" t="str">
        <f t="shared" si="25"/>
        <v/>
      </c>
      <c r="E1638" s="171"/>
      <c r="F1638" s="491"/>
      <c r="G1638" s="156"/>
      <c r="H1638" s="340"/>
      <c r="I1638" s="329"/>
      <c r="J1638" s="181"/>
      <c r="K1638" s="177"/>
      <c r="L1638" s="23"/>
    </row>
    <row r="1639" spans="2:12" ht="21.2" customHeight="1">
      <c r="B1639" s="366" t="str">
        <f>IF(F1639="", "NO PRIORITY", _xlfn.XLOOKUP(F1639, Organizations!C:C, Organizations!B:B, "NO ORG NAME"))</f>
        <v>NO PRIORITY</v>
      </c>
      <c r="C1639" s="291"/>
      <c r="D1639" s="306" t="str">
        <f t="shared" si="25"/>
        <v/>
      </c>
      <c r="E1639" s="171"/>
      <c r="F1639" s="491"/>
      <c r="G1639" s="156"/>
      <c r="H1639" s="340"/>
      <c r="I1639" s="329"/>
      <c r="J1639" s="181"/>
      <c r="K1639" s="177"/>
      <c r="L1639" s="23"/>
    </row>
    <row r="1640" spans="2:12" ht="21.2" customHeight="1">
      <c r="B1640" s="366" t="str">
        <f>IF(F1640="", "NO PRIORITY", _xlfn.XLOOKUP(F1640, Organizations!C:C, Organizations!B:B, "NO ORG NAME"))</f>
        <v>NO PRIORITY</v>
      </c>
      <c r="C1640" s="291"/>
      <c r="D1640" s="306" t="str">
        <f t="shared" si="25"/>
        <v/>
      </c>
      <c r="E1640" s="171"/>
      <c r="F1640" s="491"/>
      <c r="G1640" s="156"/>
      <c r="H1640" s="340"/>
      <c r="I1640" s="329"/>
      <c r="J1640" s="181"/>
      <c r="K1640" s="177"/>
      <c r="L1640" s="23"/>
    </row>
    <row r="1641" spans="2:12" ht="21.2" customHeight="1">
      <c r="B1641" s="366" t="str">
        <f>IF(F1641="", "NO PRIORITY", _xlfn.XLOOKUP(F1641, Organizations!C:C, Organizations!B:B, "NO ORG NAME"))</f>
        <v>NO PRIORITY</v>
      </c>
      <c r="C1641" s="291"/>
      <c r="D1641" s="306" t="str">
        <f t="shared" ref="D1641:D1704" si="26">IF(ISBLANK(C1641),"",C1641-WEEKDAY(C1641)+2)</f>
        <v/>
      </c>
      <c r="E1641" s="171"/>
      <c r="F1641" s="491"/>
      <c r="G1641" s="156"/>
      <c r="H1641" s="340"/>
      <c r="I1641" s="329"/>
      <c r="J1641" s="181"/>
      <c r="K1641" s="177"/>
      <c r="L1641" s="23"/>
    </row>
    <row r="1642" spans="2:12" ht="21.2" customHeight="1">
      <c r="B1642" s="366" t="str">
        <f>IF(F1642="", "NO PRIORITY", _xlfn.XLOOKUP(F1642, Organizations!C:C, Organizations!B:B, "NO ORG NAME"))</f>
        <v>NO PRIORITY</v>
      </c>
      <c r="C1642" s="291"/>
      <c r="D1642" s="306" t="str">
        <f t="shared" si="26"/>
        <v/>
      </c>
      <c r="E1642" s="171"/>
      <c r="F1642" s="491"/>
      <c r="G1642" s="156"/>
      <c r="H1642" s="340"/>
      <c r="I1642" s="329"/>
      <c r="J1642" s="181"/>
      <c r="K1642" s="177"/>
      <c r="L1642" s="23"/>
    </row>
    <row r="1643" spans="2:12" ht="21.2" customHeight="1">
      <c r="B1643" s="366" t="str">
        <f>IF(F1643="", "NO PRIORITY", _xlfn.XLOOKUP(F1643, Organizations!C:C, Organizations!B:B, "NO ORG NAME"))</f>
        <v>NO PRIORITY</v>
      </c>
      <c r="C1643" s="291"/>
      <c r="D1643" s="306" t="str">
        <f t="shared" si="26"/>
        <v/>
      </c>
      <c r="E1643" s="171"/>
      <c r="F1643" s="491"/>
      <c r="G1643" s="156"/>
      <c r="H1643" s="340"/>
      <c r="I1643" s="329"/>
      <c r="J1643" s="181"/>
      <c r="K1643" s="177"/>
      <c r="L1643" s="23"/>
    </row>
    <row r="1644" spans="2:12" ht="21.2" customHeight="1">
      <c r="B1644" s="366" t="str">
        <f>IF(F1644="", "NO PRIORITY", _xlfn.XLOOKUP(F1644, Organizations!C:C, Organizations!B:B, "NO ORG NAME"))</f>
        <v>NO PRIORITY</v>
      </c>
      <c r="C1644" s="291"/>
      <c r="D1644" s="306" t="str">
        <f t="shared" si="26"/>
        <v/>
      </c>
      <c r="E1644" s="171"/>
      <c r="F1644" s="491"/>
      <c r="G1644" s="156"/>
      <c r="H1644" s="340"/>
      <c r="I1644" s="329"/>
      <c r="J1644" s="181"/>
      <c r="K1644" s="177"/>
      <c r="L1644" s="23"/>
    </row>
    <row r="1645" spans="2:12" ht="21.2" customHeight="1">
      <c r="B1645" s="366" t="str">
        <f>IF(F1645="", "NO PRIORITY", _xlfn.XLOOKUP(F1645, Organizations!C:C, Organizations!B:B, "NO ORG NAME"))</f>
        <v>NO PRIORITY</v>
      </c>
      <c r="C1645" s="291"/>
      <c r="D1645" s="306" t="str">
        <f t="shared" si="26"/>
        <v/>
      </c>
      <c r="E1645" s="171"/>
      <c r="F1645" s="491"/>
      <c r="G1645" s="156"/>
      <c r="H1645" s="340"/>
      <c r="I1645" s="329"/>
      <c r="J1645" s="181"/>
      <c r="K1645" s="177"/>
      <c r="L1645" s="23"/>
    </row>
    <row r="1646" spans="2:12" ht="21.2" customHeight="1">
      <c r="B1646" s="366" t="str">
        <f>IF(F1646="", "NO PRIORITY", _xlfn.XLOOKUP(F1646, Organizations!C:C, Organizations!B:B, "NO ORG NAME"))</f>
        <v>NO PRIORITY</v>
      </c>
      <c r="C1646" s="291"/>
      <c r="D1646" s="306" t="str">
        <f t="shared" si="26"/>
        <v/>
      </c>
      <c r="E1646" s="171"/>
      <c r="F1646" s="491"/>
      <c r="G1646" s="156"/>
      <c r="H1646" s="340"/>
      <c r="I1646" s="329"/>
      <c r="J1646" s="181"/>
      <c r="K1646" s="177"/>
      <c r="L1646" s="23"/>
    </row>
    <row r="1647" spans="2:12" ht="21.2" customHeight="1">
      <c r="B1647" s="366" t="str">
        <f>IF(F1647="", "NO PRIORITY", _xlfn.XLOOKUP(F1647, Organizations!C:C, Organizations!B:B, "NO ORG NAME"))</f>
        <v>NO PRIORITY</v>
      </c>
      <c r="C1647" s="291"/>
      <c r="D1647" s="306" t="str">
        <f t="shared" si="26"/>
        <v/>
      </c>
      <c r="E1647" s="171"/>
      <c r="F1647" s="491"/>
      <c r="G1647" s="156"/>
      <c r="H1647" s="340"/>
      <c r="I1647" s="329"/>
      <c r="J1647" s="181"/>
      <c r="K1647" s="177"/>
      <c r="L1647" s="23"/>
    </row>
    <row r="1648" spans="2:12" ht="21.2" customHeight="1">
      <c r="B1648" s="366" t="str">
        <f>IF(F1648="", "NO PRIORITY", _xlfn.XLOOKUP(F1648, Organizations!C:C, Organizations!B:B, "NO ORG NAME"))</f>
        <v>NO PRIORITY</v>
      </c>
      <c r="C1648" s="291"/>
      <c r="D1648" s="306" t="str">
        <f t="shared" si="26"/>
        <v/>
      </c>
      <c r="E1648" s="171"/>
      <c r="F1648" s="491"/>
      <c r="G1648" s="156"/>
      <c r="H1648" s="340"/>
      <c r="I1648" s="329"/>
      <c r="J1648" s="181"/>
      <c r="K1648" s="177"/>
      <c r="L1648" s="23"/>
    </row>
    <row r="1649" spans="2:12" ht="21.2" customHeight="1">
      <c r="B1649" s="366" t="str">
        <f>IF(F1649="", "NO PRIORITY", _xlfn.XLOOKUP(F1649, Organizations!C:C, Organizations!B:B, "NO ORG NAME"))</f>
        <v>NO PRIORITY</v>
      </c>
      <c r="C1649" s="291"/>
      <c r="D1649" s="306" t="str">
        <f t="shared" si="26"/>
        <v/>
      </c>
      <c r="E1649" s="171"/>
      <c r="F1649" s="491"/>
      <c r="G1649" s="156"/>
      <c r="H1649" s="340"/>
      <c r="I1649" s="329"/>
      <c r="J1649" s="181"/>
      <c r="K1649" s="177"/>
      <c r="L1649" s="23"/>
    </row>
    <row r="1650" spans="2:12" ht="21.2" customHeight="1">
      <c r="B1650" s="366" t="str">
        <f>IF(F1650="", "NO PRIORITY", _xlfn.XLOOKUP(F1650, Organizations!C:C, Organizations!B:B, "NO ORG NAME"))</f>
        <v>NO PRIORITY</v>
      </c>
      <c r="C1650" s="291"/>
      <c r="D1650" s="306" t="str">
        <f t="shared" si="26"/>
        <v/>
      </c>
      <c r="E1650" s="171"/>
      <c r="F1650" s="491"/>
      <c r="G1650" s="156"/>
      <c r="H1650" s="340"/>
      <c r="I1650" s="329"/>
      <c r="J1650" s="181"/>
      <c r="K1650" s="177"/>
      <c r="L1650" s="23"/>
    </row>
    <row r="1651" spans="2:12" ht="21.2" customHeight="1">
      <c r="B1651" s="366" t="str">
        <f>IF(F1651="", "NO PRIORITY", _xlfn.XLOOKUP(F1651, Organizations!C:C, Organizations!B:B, "NO ORG NAME"))</f>
        <v>NO PRIORITY</v>
      </c>
      <c r="C1651" s="291"/>
      <c r="D1651" s="306" t="str">
        <f t="shared" si="26"/>
        <v/>
      </c>
      <c r="E1651" s="171"/>
      <c r="F1651" s="491"/>
      <c r="G1651" s="156"/>
      <c r="H1651" s="340"/>
      <c r="I1651" s="329"/>
      <c r="J1651" s="181"/>
      <c r="K1651" s="177"/>
      <c r="L1651" s="23"/>
    </row>
    <row r="1652" spans="2:12" ht="21.2" customHeight="1">
      <c r="B1652" s="366" t="str">
        <f>IF(F1652="", "NO PRIORITY", _xlfn.XLOOKUP(F1652, Organizations!C:C, Organizations!B:B, "NO ORG NAME"))</f>
        <v>NO PRIORITY</v>
      </c>
      <c r="C1652" s="291"/>
      <c r="D1652" s="306" t="str">
        <f t="shared" si="26"/>
        <v/>
      </c>
      <c r="E1652" s="171"/>
      <c r="F1652" s="491"/>
      <c r="G1652" s="156"/>
      <c r="H1652" s="340"/>
      <c r="I1652" s="329"/>
      <c r="J1652" s="181"/>
      <c r="K1652" s="177"/>
      <c r="L1652" s="23"/>
    </row>
    <row r="1653" spans="2:12" ht="21.2" customHeight="1">
      <c r="B1653" s="366" t="str">
        <f>IF(F1653="", "NO PRIORITY", _xlfn.XLOOKUP(F1653, Organizations!C:C, Organizations!B:B, "NO ORG NAME"))</f>
        <v>NO PRIORITY</v>
      </c>
      <c r="C1653" s="291"/>
      <c r="D1653" s="306" t="str">
        <f t="shared" si="26"/>
        <v/>
      </c>
      <c r="E1653" s="171"/>
      <c r="F1653" s="491"/>
      <c r="G1653" s="156"/>
      <c r="H1653" s="340"/>
      <c r="I1653" s="329"/>
      <c r="J1653" s="181"/>
      <c r="K1653" s="177"/>
      <c r="L1653" s="23"/>
    </row>
    <row r="1654" spans="2:12" ht="21.2" customHeight="1">
      <c r="B1654" s="366" t="str">
        <f>IF(F1654="", "NO PRIORITY", _xlfn.XLOOKUP(F1654, Organizations!C:C, Organizations!B:B, "NO ORG NAME"))</f>
        <v>NO PRIORITY</v>
      </c>
      <c r="C1654" s="291"/>
      <c r="D1654" s="306" t="str">
        <f t="shared" si="26"/>
        <v/>
      </c>
      <c r="E1654" s="171"/>
      <c r="F1654" s="491"/>
      <c r="G1654" s="156"/>
      <c r="H1654" s="340"/>
      <c r="I1654" s="329"/>
      <c r="J1654" s="181"/>
      <c r="K1654" s="177"/>
      <c r="L1654" s="23"/>
    </row>
    <row r="1655" spans="2:12" ht="21.2" customHeight="1">
      <c r="B1655" s="366" t="str">
        <f>IF(F1655="", "NO PRIORITY", _xlfn.XLOOKUP(F1655, Organizations!C:C, Organizations!B:B, "NO ORG NAME"))</f>
        <v>NO PRIORITY</v>
      </c>
      <c r="C1655" s="291"/>
      <c r="D1655" s="306" t="str">
        <f t="shared" si="26"/>
        <v/>
      </c>
      <c r="E1655" s="171"/>
      <c r="F1655" s="491"/>
      <c r="G1655" s="156"/>
      <c r="H1655" s="340"/>
      <c r="I1655" s="329"/>
      <c r="J1655" s="181"/>
      <c r="K1655" s="177"/>
      <c r="L1655" s="23"/>
    </row>
    <row r="1656" spans="2:12" ht="21.2" customHeight="1">
      <c r="B1656" s="366" t="str">
        <f>IF(F1656="", "NO PRIORITY", _xlfn.XLOOKUP(F1656, Organizations!C:C, Organizations!B:B, "NO ORG NAME"))</f>
        <v>NO PRIORITY</v>
      </c>
      <c r="C1656" s="291"/>
      <c r="D1656" s="306" t="str">
        <f t="shared" si="26"/>
        <v/>
      </c>
      <c r="E1656" s="171"/>
      <c r="F1656" s="491"/>
      <c r="G1656" s="156"/>
      <c r="H1656" s="340"/>
      <c r="I1656" s="329"/>
      <c r="J1656" s="181"/>
      <c r="K1656" s="177"/>
      <c r="L1656" s="23"/>
    </row>
    <row r="1657" spans="2:12" ht="21.2" customHeight="1">
      <c r="B1657" s="366" t="str">
        <f>IF(F1657="", "NO PRIORITY", _xlfn.XLOOKUP(F1657, Organizations!C:C, Organizations!B:B, "NO ORG NAME"))</f>
        <v>NO PRIORITY</v>
      </c>
      <c r="C1657" s="291"/>
      <c r="D1657" s="306" t="str">
        <f t="shared" si="26"/>
        <v/>
      </c>
      <c r="E1657" s="171"/>
      <c r="F1657" s="491"/>
      <c r="G1657" s="156"/>
      <c r="H1657" s="340"/>
      <c r="I1657" s="329"/>
      <c r="J1657" s="181"/>
      <c r="K1657" s="177"/>
      <c r="L1657" s="23"/>
    </row>
    <row r="1658" spans="2:12" ht="21.2" customHeight="1">
      <c r="B1658" s="366" t="str">
        <f>IF(F1658="", "NO PRIORITY", _xlfn.XLOOKUP(F1658, Organizations!C:C, Organizations!B:B, "NO ORG NAME"))</f>
        <v>NO PRIORITY</v>
      </c>
      <c r="C1658" s="291"/>
      <c r="D1658" s="306" t="str">
        <f t="shared" si="26"/>
        <v/>
      </c>
      <c r="E1658" s="171"/>
      <c r="F1658" s="491"/>
      <c r="G1658" s="156"/>
      <c r="H1658" s="340"/>
      <c r="I1658" s="329"/>
      <c r="J1658" s="181"/>
      <c r="K1658" s="177"/>
      <c r="L1658" s="23"/>
    </row>
    <row r="1659" spans="2:12" ht="21.2" customHeight="1">
      <c r="B1659" s="366" t="str">
        <f>IF(F1659="", "NO PRIORITY", _xlfn.XLOOKUP(F1659, Organizations!C:C, Organizations!B:B, "NO ORG NAME"))</f>
        <v>NO PRIORITY</v>
      </c>
      <c r="C1659" s="291"/>
      <c r="D1659" s="306" t="str">
        <f t="shared" si="26"/>
        <v/>
      </c>
      <c r="E1659" s="171"/>
      <c r="F1659" s="491"/>
      <c r="G1659" s="156"/>
      <c r="H1659" s="340"/>
      <c r="I1659" s="329"/>
      <c r="J1659" s="181"/>
      <c r="K1659" s="177"/>
      <c r="L1659" s="23"/>
    </row>
    <row r="1660" spans="2:12" ht="21.2" customHeight="1">
      <c r="B1660" s="366" t="str">
        <f>IF(F1660="", "NO PRIORITY", _xlfn.XLOOKUP(F1660, Organizations!C:C, Organizations!B:B, "NO ORG NAME"))</f>
        <v>NO PRIORITY</v>
      </c>
      <c r="C1660" s="291"/>
      <c r="D1660" s="306" t="str">
        <f t="shared" si="26"/>
        <v/>
      </c>
      <c r="E1660" s="171"/>
      <c r="F1660" s="491"/>
      <c r="G1660" s="156"/>
      <c r="H1660" s="340"/>
      <c r="I1660" s="329"/>
      <c r="J1660" s="181"/>
      <c r="K1660" s="177"/>
      <c r="L1660" s="23"/>
    </row>
    <row r="1661" spans="2:12" ht="21.2" customHeight="1">
      <c r="B1661" s="366" t="str">
        <f>IF(F1661="", "NO PRIORITY", _xlfn.XLOOKUP(F1661, Organizations!C:C, Organizations!B:B, "NO ORG NAME"))</f>
        <v>NO PRIORITY</v>
      </c>
      <c r="C1661" s="291"/>
      <c r="D1661" s="306" t="str">
        <f t="shared" si="26"/>
        <v/>
      </c>
      <c r="E1661" s="171"/>
      <c r="F1661" s="491"/>
      <c r="G1661" s="156"/>
      <c r="H1661" s="340"/>
      <c r="I1661" s="329"/>
      <c r="J1661" s="181"/>
      <c r="K1661" s="177"/>
      <c r="L1661" s="23"/>
    </row>
    <row r="1662" spans="2:12" ht="21.2" customHeight="1">
      <c r="B1662" s="366" t="str">
        <f>IF(F1662="", "NO PRIORITY", _xlfn.XLOOKUP(F1662, Organizations!C:C, Organizations!B:B, "NO ORG NAME"))</f>
        <v>NO PRIORITY</v>
      </c>
      <c r="C1662" s="291"/>
      <c r="D1662" s="306" t="str">
        <f t="shared" si="26"/>
        <v/>
      </c>
      <c r="E1662" s="171"/>
      <c r="F1662" s="491"/>
      <c r="G1662" s="156"/>
      <c r="H1662" s="340"/>
      <c r="I1662" s="329"/>
      <c r="J1662" s="181"/>
      <c r="K1662" s="177"/>
      <c r="L1662" s="23"/>
    </row>
    <row r="1663" spans="2:12" ht="21.2" customHeight="1">
      <c r="B1663" s="366" t="str">
        <f>IF(F1663="", "NO PRIORITY", _xlfn.XLOOKUP(F1663, Organizations!C:C, Organizations!B:B, "NO ORG NAME"))</f>
        <v>NO PRIORITY</v>
      </c>
      <c r="C1663" s="291"/>
      <c r="D1663" s="306" t="str">
        <f t="shared" si="26"/>
        <v/>
      </c>
      <c r="E1663" s="171"/>
      <c r="F1663" s="491"/>
      <c r="G1663" s="156"/>
      <c r="H1663" s="340"/>
      <c r="I1663" s="329"/>
      <c r="J1663" s="181"/>
      <c r="K1663" s="177"/>
      <c r="L1663" s="23"/>
    </row>
    <row r="1664" spans="2:12" ht="21.2" customHeight="1">
      <c r="B1664" s="366" t="str">
        <f>IF(F1664="", "NO PRIORITY", _xlfn.XLOOKUP(F1664, Organizations!C:C, Organizations!B:B, "NO ORG NAME"))</f>
        <v>NO PRIORITY</v>
      </c>
      <c r="C1664" s="291"/>
      <c r="D1664" s="306" t="str">
        <f t="shared" si="26"/>
        <v/>
      </c>
      <c r="E1664" s="171"/>
      <c r="F1664" s="491"/>
      <c r="G1664" s="156"/>
      <c r="H1664" s="340"/>
      <c r="I1664" s="329"/>
      <c r="J1664" s="181"/>
      <c r="K1664" s="177"/>
      <c r="L1664" s="23"/>
    </row>
    <row r="1665" spans="2:12" ht="21.2" customHeight="1">
      <c r="B1665" s="366" t="str">
        <f>IF(F1665="", "NO PRIORITY", _xlfn.XLOOKUP(F1665, Organizations!C:C, Organizations!B:B, "NO ORG NAME"))</f>
        <v>NO PRIORITY</v>
      </c>
      <c r="C1665" s="291"/>
      <c r="D1665" s="306" t="str">
        <f t="shared" si="26"/>
        <v/>
      </c>
      <c r="E1665" s="171"/>
      <c r="F1665" s="491"/>
      <c r="G1665" s="156"/>
      <c r="H1665" s="340"/>
      <c r="I1665" s="329"/>
      <c r="J1665" s="181"/>
      <c r="K1665" s="177"/>
      <c r="L1665" s="23"/>
    </row>
    <row r="1666" spans="2:12" ht="21.2" customHeight="1">
      <c r="B1666" s="366" t="str">
        <f>IF(F1666="", "NO PRIORITY", _xlfn.XLOOKUP(F1666, Organizations!C:C, Organizations!B:B, "NO ORG NAME"))</f>
        <v>NO PRIORITY</v>
      </c>
      <c r="C1666" s="291"/>
      <c r="D1666" s="306" t="str">
        <f t="shared" si="26"/>
        <v/>
      </c>
      <c r="E1666" s="171"/>
      <c r="F1666" s="491"/>
      <c r="G1666" s="156"/>
      <c r="H1666" s="340"/>
      <c r="I1666" s="329"/>
      <c r="J1666" s="181"/>
      <c r="K1666" s="177"/>
      <c r="L1666" s="23"/>
    </row>
    <row r="1667" spans="2:12" ht="21.2" customHeight="1">
      <c r="B1667" s="366" t="str">
        <f>IF(F1667="", "NO PRIORITY", _xlfn.XLOOKUP(F1667, Organizations!C:C, Organizations!B:B, "NO ORG NAME"))</f>
        <v>NO PRIORITY</v>
      </c>
      <c r="C1667" s="291"/>
      <c r="D1667" s="306" t="str">
        <f t="shared" si="26"/>
        <v/>
      </c>
      <c r="E1667" s="171"/>
      <c r="F1667" s="491"/>
      <c r="G1667" s="156"/>
      <c r="H1667" s="340"/>
      <c r="I1667" s="329"/>
      <c r="J1667" s="181"/>
      <c r="K1667" s="177"/>
      <c r="L1667" s="23"/>
    </row>
    <row r="1668" spans="2:12" ht="21.2" customHeight="1">
      <c r="B1668" s="366" t="str">
        <f>IF(F1668="", "NO PRIORITY", _xlfn.XLOOKUP(F1668, Organizations!C:C, Organizations!B:B, "NO ORG NAME"))</f>
        <v>NO PRIORITY</v>
      </c>
      <c r="C1668" s="291"/>
      <c r="D1668" s="306" t="str">
        <f t="shared" si="26"/>
        <v/>
      </c>
      <c r="E1668" s="171"/>
      <c r="F1668" s="491"/>
      <c r="G1668" s="156"/>
      <c r="H1668" s="340"/>
      <c r="I1668" s="329"/>
      <c r="J1668" s="181"/>
      <c r="K1668" s="177"/>
      <c r="L1668" s="23"/>
    </row>
    <row r="1669" spans="2:12" ht="21.2" customHeight="1">
      <c r="B1669" s="366" t="str">
        <f>IF(F1669="", "NO PRIORITY", _xlfn.XLOOKUP(F1669, Organizations!C:C, Organizations!B:B, "NO ORG NAME"))</f>
        <v>NO PRIORITY</v>
      </c>
      <c r="C1669" s="291"/>
      <c r="D1669" s="306" t="str">
        <f t="shared" si="26"/>
        <v/>
      </c>
      <c r="E1669" s="171"/>
      <c r="F1669" s="491"/>
      <c r="G1669" s="156"/>
      <c r="H1669" s="340"/>
      <c r="I1669" s="329"/>
      <c r="J1669" s="181"/>
      <c r="K1669" s="177"/>
      <c r="L1669" s="23"/>
    </row>
    <row r="1670" spans="2:12" ht="21.2" customHeight="1">
      <c r="B1670" s="366" t="str">
        <f>IF(F1670="", "NO PRIORITY", _xlfn.XLOOKUP(F1670, Organizations!C:C, Organizations!B:B, "NO ORG NAME"))</f>
        <v>NO PRIORITY</v>
      </c>
      <c r="C1670" s="291"/>
      <c r="D1670" s="306" t="str">
        <f t="shared" si="26"/>
        <v/>
      </c>
      <c r="E1670" s="171"/>
      <c r="F1670" s="491"/>
      <c r="G1670" s="156"/>
      <c r="H1670" s="340"/>
      <c r="I1670" s="329"/>
      <c r="J1670" s="181"/>
      <c r="K1670" s="177"/>
      <c r="L1670" s="23"/>
    </row>
    <row r="1671" spans="2:12" ht="21.2" customHeight="1">
      <c r="B1671" s="366" t="str">
        <f>IF(F1671="", "NO PRIORITY", _xlfn.XLOOKUP(F1671, Organizations!C:C, Organizations!B:B, "NO ORG NAME"))</f>
        <v>NO PRIORITY</v>
      </c>
      <c r="C1671" s="291"/>
      <c r="D1671" s="306" t="str">
        <f t="shared" si="26"/>
        <v/>
      </c>
      <c r="E1671" s="171"/>
      <c r="F1671" s="491"/>
      <c r="G1671" s="156"/>
      <c r="H1671" s="340"/>
      <c r="I1671" s="329"/>
      <c r="J1671" s="181"/>
      <c r="K1671" s="177"/>
      <c r="L1671" s="23"/>
    </row>
    <row r="1672" spans="2:12" ht="21.2" customHeight="1">
      <c r="B1672" s="366" t="str">
        <f>IF(F1672="", "NO PRIORITY", _xlfn.XLOOKUP(F1672, Organizations!C:C, Organizations!B:B, "NO ORG NAME"))</f>
        <v>NO PRIORITY</v>
      </c>
      <c r="C1672" s="291"/>
      <c r="D1672" s="306" t="str">
        <f t="shared" si="26"/>
        <v/>
      </c>
      <c r="E1672" s="171"/>
      <c r="F1672" s="491"/>
      <c r="G1672" s="156"/>
      <c r="H1672" s="340"/>
      <c r="I1672" s="329"/>
      <c r="J1672" s="181"/>
      <c r="K1672" s="177"/>
      <c r="L1672" s="23"/>
    </row>
    <row r="1673" spans="2:12" ht="21.2" customHeight="1">
      <c r="B1673" s="366" t="str">
        <f>IF(F1673="", "NO PRIORITY", _xlfn.XLOOKUP(F1673, Organizations!C:C, Organizations!B:B, "NO ORG NAME"))</f>
        <v>NO PRIORITY</v>
      </c>
      <c r="C1673" s="291"/>
      <c r="D1673" s="306" t="str">
        <f t="shared" si="26"/>
        <v/>
      </c>
      <c r="E1673" s="171"/>
      <c r="F1673" s="491"/>
      <c r="G1673" s="156"/>
      <c r="H1673" s="340"/>
      <c r="I1673" s="329"/>
      <c r="J1673" s="181"/>
      <c r="K1673" s="177"/>
      <c r="L1673" s="23"/>
    </row>
    <row r="1674" spans="2:12" ht="21.2" customHeight="1">
      <c r="B1674" s="366" t="str">
        <f>IF(F1674="", "NO PRIORITY", _xlfn.XLOOKUP(F1674, Organizations!C:C, Organizations!B:B, "NO ORG NAME"))</f>
        <v>NO PRIORITY</v>
      </c>
      <c r="C1674" s="291"/>
      <c r="D1674" s="306" t="str">
        <f t="shared" si="26"/>
        <v/>
      </c>
      <c r="E1674" s="171"/>
      <c r="F1674" s="491"/>
      <c r="G1674" s="156"/>
      <c r="H1674" s="340"/>
      <c r="I1674" s="329"/>
      <c r="J1674" s="181"/>
      <c r="K1674" s="177"/>
      <c r="L1674" s="23"/>
    </row>
    <row r="1675" spans="2:12" ht="21.2" customHeight="1">
      <c r="B1675" s="366" t="str">
        <f>IF(F1675="", "NO PRIORITY", _xlfn.XLOOKUP(F1675, Organizations!C:C, Organizations!B:B, "NO ORG NAME"))</f>
        <v>NO PRIORITY</v>
      </c>
      <c r="C1675" s="291"/>
      <c r="D1675" s="306" t="str">
        <f t="shared" si="26"/>
        <v/>
      </c>
      <c r="E1675" s="171"/>
      <c r="F1675" s="491"/>
      <c r="G1675" s="156"/>
      <c r="H1675" s="340"/>
      <c r="I1675" s="329"/>
      <c r="J1675" s="181"/>
      <c r="K1675" s="177"/>
      <c r="L1675" s="23"/>
    </row>
    <row r="1676" spans="2:12" ht="21.2" customHeight="1">
      <c r="B1676" s="366" t="str">
        <f>IF(F1676="", "NO PRIORITY", _xlfn.XLOOKUP(F1676, Organizations!C:C, Organizations!B:B, "NO ORG NAME"))</f>
        <v>NO PRIORITY</v>
      </c>
      <c r="C1676" s="291"/>
      <c r="D1676" s="306" t="str">
        <f t="shared" si="26"/>
        <v/>
      </c>
      <c r="E1676" s="171"/>
      <c r="F1676" s="491"/>
      <c r="G1676" s="156"/>
      <c r="H1676" s="340"/>
      <c r="I1676" s="329"/>
      <c r="J1676" s="181"/>
      <c r="K1676" s="177"/>
      <c r="L1676" s="23"/>
    </row>
    <row r="1677" spans="2:12" ht="21.2" customHeight="1">
      <c r="B1677" s="366" t="str">
        <f>IF(F1677="", "NO PRIORITY", _xlfn.XLOOKUP(F1677, Organizations!C:C, Organizations!B:B, "NO ORG NAME"))</f>
        <v>NO PRIORITY</v>
      </c>
      <c r="C1677" s="291"/>
      <c r="D1677" s="306" t="str">
        <f t="shared" si="26"/>
        <v/>
      </c>
      <c r="E1677" s="171"/>
      <c r="F1677" s="491"/>
      <c r="G1677" s="156"/>
      <c r="H1677" s="340"/>
      <c r="I1677" s="329"/>
      <c r="J1677" s="181"/>
      <c r="K1677" s="177"/>
      <c r="L1677" s="23"/>
    </row>
    <row r="1678" spans="2:12" ht="21.2" customHeight="1">
      <c r="B1678" s="366" t="str">
        <f>IF(F1678="", "NO PRIORITY", _xlfn.XLOOKUP(F1678, Organizations!C:C, Organizations!B:B, "NO ORG NAME"))</f>
        <v>NO PRIORITY</v>
      </c>
      <c r="C1678" s="291"/>
      <c r="D1678" s="306" t="str">
        <f t="shared" si="26"/>
        <v/>
      </c>
      <c r="E1678" s="171"/>
      <c r="F1678" s="491"/>
      <c r="G1678" s="156"/>
      <c r="H1678" s="340"/>
      <c r="I1678" s="329"/>
      <c r="J1678" s="181"/>
      <c r="K1678" s="177"/>
      <c r="L1678" s="23"/>
    </row>
    <row r="1679" spans="2:12" ht="21.2" customHeight="1">
      <c r="B1679" s="366" t="str">
        <f>IF(F1679="", "NO PRIORITY", _xlfn.XLOOKUP(F1679, Organizations!C:C, Organizations!B:B, "NO ORG NAME"))</f>
        <v>NO PRIORITY</v>
      </c>
      <c r="C1679" s="291"/>
      <c r="D1679" s="306" t="str">
        <f t="shared" si="26"/>
        <v/>
      </c>
      <c r="E1679" s="171"/>
      <c r="F1679" s="491"/>
      <c r="G1679" s="156"/>
      <c r="H1679" s="340"/>
      <c r="I1679" s="329"/>
      <c r="J1679" s="181"/>
      <c r="K1679" s="177"/>
      <c r="L1679" s="23"/>
    </row>
    <row r="1680" spans="2:12" ht="21.2" customHeight="1">
      <c r="B1680" s="366" t="str">
        <f>IF(F1680="", "NO PRIORITY", _xlfn.XLOOKUP(F1680, Organizations!C:C, Organizations!B:B, "NO ORG NAME"))</f>
        <v>NO PRIORITY</v>
      </c>
      <c r="C1680" s="291"/>
      <c r="D1680" s="306" t="str">
        <f t="shared" si="26"/>
        <v/>
      </c>
      <c r="E1680" s="171"/>
      <c r="F1680" s="491"/>
      <c r="G1680" s="156"/>
      <c r="H1680" s="340"/>
      <c r="I1680" s="329"/>
      <c r="J1680" s="181"/>
      <c r="K1680" s="177"/>
      <c r="L1680" s="23"/>
    </row>
    <row r="1681" spans="2:12" ht="21.2" customHeight="1">
      <c r="B1681" s="366" t="str">
        <f>IF(F1681="", "NO PRIORITY", _xlfn.XLOOKUP(F1681, Organizations!C:C, Organizations!B:B, "NO ORG NAME"))</f>
        <v>NO PRIORITY</v>
      </c>
      <c r="C1681" s="291"/>
      <c r="D1681" s="306" t="str">
        <f t="shared" si="26"/>
        <v/>
      </c>
      <c r="E1681" s="171"/>
      <c r="F1681" s="491"/>
      <c r="G1681" s="156"/>
      <c r="H1681" s="340"/>
      <c r="I1681" s="329"/>
      <c r="J1681" s="181"/>
      <c r="K1681" s="177"/>
      <c r="L1681" s="23"/>
    </row>
    <row r="1682" spans="2:12" ht="21.2" customHeight="1">
      <c r="B1682" s="366" t="str">
        <f>IF(F1682="", "NO PRIORITY", _xlfn.XLOOKUP(F1682, Organizations!C:C, Organizations!B:B, "NO ORG NAME"))</f>
        <v>NO PRIORITY</v>
      </c>
      <c r="C1682" s="291"/>
      <c r="D1682" s="306" t="str">
        <f t="shared" si="26"/>
        <v/>
      </c>
      <c r="E1682" s="171"/>
      <c r="F1682" s="491"/>
      <c r="G1682" s="156"/>
      <c r="H1682" s="340"/>
      <c r="I1682" s="329"/>
      <c r="J1682" s="181"/>
      <c r="K1682" s="177"/>
      <c r="L1682" s="23"/>
    </row>
    <row r="1683" spans="2:12" ht="21.2" customHeight="1">
      <c r="B1683" s="366" t="str">
        <f>IF(F1683="", "NO PRIORITY", _xlfn.XLOOKUP(F1683, Organizations!C:C, Organizations!B:B, "NO ORG NAME"))</f>
        <v>NO PRIORITY</v>
      </c>
      <c r="C1683" s="291"/>
      <c r="D1683" s="306" t="str">
        <f t="shared" si="26"/>
        <v/>
      </c>
      <c r="E1683" s="171"/>
      <c r="F1683" s="491"/>
      <c r="G1683" s="156"/>
      <c r="H1683" s="340"/>
      <c r="I1683" s="329"/>
      <c r="J1683" s="181"/>
      <c r="K1683" s="177"/>
      <c r="L1683" s="23"/>
    </row>
    <row r="1684" spans="2:12" ht="21.2" customHeight="1">
      <c r="B1684" s="366" t="str">
        <f>IF(F1684="", "NO PRIORITY", _xlfn.XLOOKUP(F1684, Organizations!C:C, Organizations!B:B, "NO ORG NAME"))</f>
        <v>NO PRIORITY</v>
      </c>
      <c r="C1684" s="291"/>
      <c r="D1684" s="306" t="str">
        <f t="shared" si="26"/>
        <v/>
      </c>
      <c r="E1684" s="171"/>
      <c r="F1684" s="491"/>
      <c r="G1684" s="156"/>
      <c r="H1684" s="340"/>
      <c r="I1684" s="329"/>
      <c r="J1684" s="181"/>
      <c r="K1684" s="177"/>
      <c r="L1684" s="23"/>
    </row>
    <row r="1685" spans="2:12" ht="21.2" customHeight="1">
      <c r="B1685" s="366" t="str">
        <f>IF(F1685="", "NO PRIORITY", _xlfn.XLOOKUP(F1685, Organizations!C:C, Organizations!B:B, "NO ORG NAME"))</f>
        <v>NO PRIORITY</v>
      </c>
      <c r="C1685" s="291"/>
      <c r="D1685" s="306" t="str">
        <f t="shared" si="26"/>
        <v/>
      </c>
      <c r="E1685" s="171"/>
      <c r="F1685" s="491"/>
      <c r="G1685" s="156"/>
      <c r="H1685" s="340"/>
      <c r="I1685" s="329"/>
      <c r="J1685" s="181"/>
      <c r="K1685" s="177"/>
      <c r="L1685" s="23"/>
    </row>
    <row r="1686" spans="2:12" ht="21.2" customHeight="1">
      <c r="B1686" s="366" t="str">
        <f>IF(F1686="", "NO PRIORITY", _xlfn.XLOOKUP(F1686, Organizations!C:C, Organizations!B:B, "NO ORG NAME"))</f>
        <v>NO PRIORITY</v>
      </c>
      <c r="C1686" s="291"/>
      <c r="D1686" s="306" t="str">
        <f t="shared" si="26"/>
        <v/>
      </c>
      <c r="E1686" s="171"/>
      <c r="F1686" s="491"/>
      <c r="G1686" s="156"/>
      <c r="H1686" s="340"/>
      <c r="I1686" s="329"/>
      <c r="J1686" s="181"/>
      <c r="K1686" s="177"/>
      <c r="L1686" s="23"/>
    </row>
    <row r="1687" spans="2:12" ht="21.2" customHeight="1">
      <c r="B1687" s="366" t="str">
        <f>IF(F1687="", "NO PRIORITY", _xlfn.XLOOKUP(F1687, Organizations!C:C, Organizations!B:B, "NO ORG NAME"))</f>
        <v>NO PRIORITY</v>
      </c>
      <c r="C1687" s="291"/>
      <c r="D1687" s="306" t="str">
        <f t="shared" si="26"/>
        <v/>
      </c>
      <c r="E1687" s="171"/>
      <c r="F1687" s="491"/>
      <c r="G1687" s="156"/>
      <c r="H1687" s="340"/>
      <c r="I1687" s="329"/>
      <c r="J1687" s="181"/>
      <c r="K1687" s="177"/>
      <c r="L1687" s="23"/>
    </row>
    <row r="1688" spans="2:12" ht="21.2" customHeight="1">
      <c r="B1688" s="366" t="str">
        <f>IF(F1688="", "NO PRIORITY", _xlfn.XLOOKUP(F1688, Organizations!C:C, Organizations!B:B, "NO ORG NAME"))</f>
        <v>NO PRIORITY</v>
      </c>
      <c r="C1688" s="291"/>
      <c r="D1688" s="306" t="str">
        <f t="shared" si="26"/>
        <v/>
      </c>
      <c r="E1688" s="171"/>
      <c r="F1688" s="491"/>
      <c r="G1688" s="156"/>
      <c r="H1688" s="340"/>
      <c r="I1688" s="329"/>
      <c r="J1688" s="181"/>
      <c r="K1688" s="177"/>
      <c r="L1688" s="23"/>
    </row>
    <row r="1689" spans="2:12" ht="21.2" customHeight="1">
      <c r="B1689" s="366" t="str">
        <f>IF(F1689="", "NO PRIORITY", _xlfn.XLOOKUP(F1689, Organizations!C:C, Organizations!B:B, "NO ORG NAME"))</f>
        <v>NO PRIORITY</v>
      </c>
      <c r="C1689" s="291"/>
      <c r="D1689" s="306" t="str">
        <f t="shared" si="26"/>
        <v/>
      </c>
      <c r="E1689" s="171"/>
      <c r="F1689" s="491"/>
      <c r="G1689" s="156"/>
      <c r="H1689" s="340"/>
      <c r="I1689" s="329"/>
      <c r="J1689" s="181"/>
      <c r="K1689" s="177"/>
      <c r="L1689" s="23"/>
    </row>
    <row r="1690" spans="2:12" ht="21.2" customHeight="1">
      <c r="B1690" s="366" t="str">
        <f>IF(F1690="", "NO PRIORITY", _xlfn.XLOOKUP(F1690, Organizations!C:C, Organizations!B:B, "NO ORG NAME"))</f>
        <v>NO PRIORITY</v>
      </c>
      <c r="C1690" s="291"/>
      <c r="D1690" s="306" t="str">
        <f t="shared" si="26"/>
        <v/>
      </c>
      <c r="E1690" s="171"/>
      <c r="F1690" s="491"/>
      <c r="G1690" s="156"/>
      <c r="H1690" s="340"/>
      <c r="I1690" s="329"/>
      <c r="J1690" s="181"/>
      <c r="K1690" s="177"/>
      <c r="L1690" s="23"/>
    </row>
    <row r="1691" spans="2:12" ht="21.2" customHeight="1">
      <c r="B1691" s="366" t="str">
        <f>IF(F1691="", "NO PRIORITY", _xlfn.XLOOKUP(F1691, Organizations!C:C, Organizations!B:B, "NO ORG NAME"))</f>
        <v>NO PRIORITY</v>
      </c>
      <c r="C1691" s="291"/>
      <c r="D1691" s="306" t="str">
        <f t="shared" si="26"/>
        <v/>
      </c>
      <c r="E1691" s="171"/>
      <c r="F1691" s="491"/>
      <c r="G1691" s="156"/>
      <c r="H1691" s="340"/>
      <c r="I1691" s="329"/>
      <c r="J1691" s="181"/>
      <c r="K1691" s="177"/>
      <c r="L1691" s="23"/>
    </row>
    <row r="1692" spans="2:12" ht="21.2" customHeight="1">
      <c r="B1692" s="366" t="str">
        <f>IF(F1692="", "NO PRIORITY", _xlfn.XLOOKUP(F1692, Organizations!C:C, Organizations!B:B, "NO ORG NAME"))</f>
        <v>NO PRIORITY</v>
      </c>
      <c r="C1692" s="291"/>
      <c r="D1692" s="306" t="str">
        <f t="shared" si="26"/>
        <v/>
      </c>
      <c r="E1692" s="171"/>
      <c r="F1692" s="491"/>
      <c r="G1692" s="156"/>
      <c r="H1692" s="340"/>
      <c r="I1692" s="329"/>
      <c r="J1692" s="181"/>
      <c r="K1692" s="177"/>
      <c r="L1692" s="23"/>
    </row>
    <row r="1693" spans="2:12" ht="21.2" customHeight="1">
      <c r="B1693" s="366" t="str">
        <f>IF(F1693="", "NO PRIORITY", _xlfn.XLOOKUP(F1693, Organizations!C:C, Organizations!B:B, "NO ORG NAME"))</f>
        <v>NO PRIORITY</v>
      </c>
      <c r="C1693" s="291"/>
      <c r="D1693" s="306" t="str">
        <f t="shared" si="26"/>
        <v/>
      </c>
      <c r="E1693" s="171"/>
      <c r="F1693" s="491"/>
      <c r="G1693" s="156"/>
      <c r="H1693" s="340"/>
      <c r="I1693" s="329"/>
      <c r="J1693" s="181"/>
      <c r="K1693" s="177"/>
      <c r="L1693" s="23"/>
    </row>
    <row r="1694" spans="2:12" ht="21.2" customHeight="1">
      <c r="B1694" s="366" t="str">
        <f>IF(F1694="", "NO PRIORITY", _xlfn.XLOOKUP(F1694, Organizations!C:C, Organizations!B:B, "NO ORG NAME"))</f>
        <v>NO PRIORITY</v>
      </c>
      <c r="C1694" s="291"/>
      <c r="D1694" s="306" t="str">
        <f t="shared" si="26"/>
        <v/>
      </c>
      <c r="E1694" s="171"/>
      <c r="F1694" s="491"/>
      <c r="G1694" s="156"/>
      <c r="H1694" s="340"/>
      <c r="I1694" s="329"/>
      <c r="J1694" s="181"/>
      <c r="K1694" s="177"/>
      <c r="L1694" s="23"/>
    </row>
    <row r="1695" spans="2:12" ht="21.2" customHeight="1">
      <c r="B1695" s="366" t="str">
        <f>IF(F1695="", "NO PRIORITY", _xlfn.XLOOKUP(F1695, Organizations!C:C, Organizations!B:B, "NO ORG NAME"))</f>
        <v>NO PRIORITY</v>
      </c>
      <c r="C1695" s="291"/>
      <c r="D1695" s="306" t="str">
        <f t="shared" si="26"/>
        <v/>
      </c>
      <c r="E1695" s="171"/>
      <c r="F1695" s="491"/>
      <c r="G1695" s="156"/>
      <c r="H1695" s="340"/>
      <c r="I1695" s="329"/>
      <c r="J1695" s="181"/>
      <c r="K1695" s="177"/>
      <c r="L1695" s="23"/>
    </row>
    <row r="1696" spans="2:12" ht="21.2" customHeight="1">
      <c r="B1696" s="366" t="str">
        <f>IF(F1696="", "NO PRIORITY", _xlfn.XLOOKUP(F1696, Organizations!C:C, Organizations!B:B, "NO ORG NAME"))</f>
        <v>NO PRIORITY</v>
      </c>
      <c r="C1696" s="291"/>
      <c r="D1696" s="306" t="str">
        <f t="shared" si="26"/>
        <v/>
      </c>
      <c r="E1696" s="171"/>
      <c r="F1696" s="491"/>
      <c r="G1696" s="156"/>
      <c r="H1696" s="340"/>
      <c r="I1696" s="329"/>
      <c r="J1696" s="181"/>
      <c r="K1696" s="177"/>
      <c r="L1696" s="23"/>
    </row>
    <row r="1697" spans="2:12" ht="21.2" customHeight="1">
      <c r="B1697" s="366" t="str">
        <f>IF(F1697="", "NO PRIORITY", _xlfn.XLOOKUP(F1697, Organizations!C:C, Organizations!B:B, "NO ORG NAME"))</f>
        <v>NO PRIORITY</v>
      </c>
      <c r="C1697" s="291"/>
      <c r="D1697" s="306" t="str">
        <f t="shared" si="26"/>
        <v/>
      </c>
      <c r="E1697" s="171"/>
      <c r="F1697" s="491"/>
      <c r="G1697" s="156"/>
      <c r="H1697" s="340"/>
      <c r="I1697" s="329"/>
      <c r="J1697" s="181"/>
      <c r="K1697" s="177"/>
      <c r="L1697" s="23"/>
    </row>
    <row r="1698" spans="2:12" ht="21.2" customHeight="1">
      <c r="B1698" s="366" t="str">
        <f>IF(F1698="", "NO PRIORITY", _xlfn.XLOOKUP(F1698, Organizations!C:C, Organizations!B:B, "NO ORG NAME"))</f>
        <v>NO PRIORITY</v>
      </c>
      <c r="C1698" s="291"/>
      <c r="D1698" s="306" t="str">
        <f t="shared" si="26"/>
        <v/>
      </c>
      <c r="E1698" s="171"/>
      <c r="F1698" s="491"/>
      <c r="G1698" s="156"/>
      <c r="H1698" s="340"/>
      <c r="I1698" s="329"/>
      <c r="J1698" s="181"/>
      <c r="K1698" s="177"/>
      <c r="L1698" s="23"/>
    </row>
    <row r="1699" spans="2:12" ht="21.2" customHeight="1">
      <c r="B1699" s="366" t="str">
        <f>IF(F1699="", "NO PRIORITY", _xlfn.XLOOKUP(F1699, Organizations!C:C, Organizations!B:B, "NO ORG NAME"))</f>
        <v>NO PRIORITY</v>
      </c>
      <c r="C1699" s="291"/>
      <c r="D1699" s="306" t="str">
        <f t="shared" si="26"/>
        <v/>
      </c>
      <c r="E1699" s="171"/>
      <c r="F1699" s="491"/>
      <c r="G1699" s="156"/>
      <c r="H1699" s="340"/>
      <c r="I1699" s="329"/>
      <c r="J1699" s="181"/>
      <c r="K1699" s="177"/>
      <c r="L1699" s="23"/>
    </row>
    <row r="1700" spans="2:12" ht="21.2" customHeight="1">
      <c r="B1700" s="366" t="str">
        <f>IF(F1700="", "NO PRIORITY", _xlfn.XLOOKUP(F1700, Organizations!C:C, Organizations!B:B, "NO ORG NAME"))</f>
        <v>NO PRIORITY</v>
      </c>
      <c r="C1700" s="291"/>
      <c r="D1700" s="306" t="str">
        <f t="shared" si="26"/>
        <v/>
      </c>
      <c r="E1700" s="171"/>
      <c r="F1700" s="491"/>
      <c r="G1700" s="156"/>
      <c r="H1700" s="340"/>
      <c r="I1700" s="329"/>
      <c r="J1700" s="181"/>
      <c r="K1700" s="177"/>
      <c r="L1700" s="23"/>
    </row>
    <row r="1701" spans="2:12" ht="21.2" customHeight="1">
      <c r="B1701" s="366" t="str">
        <f>IF(F1701="", "NO PRIORITY", _xlfn.XLOOKUP(F1701, Organizations!C:C, Organizations!B:B, "NO ORG NAME"))</f>
        <v>NO PRIORITY</v>
      </c>
      <c r="C1701" s="291"/>
      <c r="D1701" s="306" t="str">
        <f t="shared" si="26"/>
        <v/>
      </c>
      <c r="E1701" s="171"/>
      <c r="F1701" s="491"/>
      <c r="G1701" s="156"/>
      <c r="H1701" s="340"/>
      <c r="I1701" s="329"/>
      <c r="J1701" s="181"/>
      <c r="K1701" s="177"/>
      <c r="L1701" s="23"/>
    </row>
    <row r="1702" spans="2:12" ht="21.2" customHeight="1">
      <c r="B1702" s="366" t="str">
        <f>IF(F1702="", "NO PRIORITY", _xlfn.XLOOKUP(F1702, Organizations!C:C, Organizations!B:B, "NO ORG NAME"))</f>
        <v>NO PRIORITY</v>
      </c>
      <c r="C1702" s="291"/>
      <c r="D1702" s="306" t="str">
        <f t="shared" si="26"/>
        <v/>
      </c>
      <c r="E1702" s="171"/>
      <c r="F1702" s="491"/>
      <c r="G1702" s="156"/>
      <c r="H1702" s="340"/>
      <c r="I1702" s="329"/>
      <c r="J1702" s="181"/>
      <c r="K1702" s="177"/>
      <c r="L1702" s="23"/>
    </row>
    <row r="1703" spans="2:12" ht="21.2" customHeight="1">
      <c r="B1703" s="366" t="str">
        <f>IF(F1703="", "NO PRIORITY", _xlfn.XLOOKUP(F1703, Organizations!C:C, Organizations!B:B, "NO ORG NAME"))</f>
        <v>NO PRIORITY</v>
      </c>
      <c r="C1703" s="291"/>
      <c r="D1703" s="306" t="str">
        <f t="shared" si="26"/>
        <v/>
      </c>
      <c r="E1703" s="171"/>
      <c r="F1703" s="491"/>
      <c r="G1703" s="156"/>
      <c r="H1703" s="340"/>
      <c r="I1703" s="329"/>
      <c r="J1703" s="181"/>
      <c r="K1703" s="177"/>
      <c r="L1703" s="23"/>
    </row>
    <row r="1704" spans="2:12" ht="21.2" customHeight="1">
      <c r="B1704" s="366" t="str">
        <f>IF(F1704="", "NO PRIORITY", _xlfn.XLOOKUP(F1704, Organizations!C:C, Organizations!B:B, "NO ORG NAME"))</f>
        <v>NO PRIORITY</v>
      </c>
      <c r="C1704" s="291"/>
      <c r="D1704" s="306" t="str">
        <f t="shared" si="26"/>
        <v/>
      </c>
      <c r="E1704" s="171"/>
      <c r="F1704" s="491"/>
      <c r="G1704" s="156"/>
      <c r="H1704" s="340"/>
      <c r="I1704" s="329"/>
      <c r="J1704" s="181"/>
      <c r="K1704" s="177"/>
      <c r="L1704" s="23"/>
    </row>
    <row r="1705" spans="2:12" ht="21.2" customHeight="1">
      <c r="B1705" s="366" t="str">
        <f>IF(F1705="", "NO PRIORITY", _xlfn.XLOOKUP(F1705, Organizations!C:C, Organizations!B:B, "NO ORG NAME"))</f>
        <v>NO PRIORITY</v>
      </c>
      <c r="C1705" s="291"/>
      <c r="D1705" s="306" t="str">
        <f t="shared" ref="D1705:D1768" si="27">IF(ISBLANK(C1705),"",C1705-WEEKDAY(C1705)+2)</f>
        <v/>
      </c>
      <c r="E1705" s="171"/>
      <c r="F1705" s="491"/>
      <c r="G1705" s="156"/>
      <c r="H1705" s="340"/>
      <c r="I1705" s="329"/>
      <c r="J1705" s="181"/>
      <c r="K1705" s="177"/>
      <c r="L1705" s="23"/>
    </row>
    <row r="1706" spans="2:12" ht="21.2" customHeight="1">
      <c r="B1706" s="366" t="str">
        <f>IF(F1706="", "NO PRIORITY", _xlfn.XLOOKUP(F1706, Organizations!C:C, Organizations!B:B, "NO ORG NAME"))</f>
        <v>NO PRIORITY</v>
      </c>
      <c r="C1706" s="291"/>
      <c r="D1706" s="306" t="str">
        <f t="shared" si="27"/>
        <v/>
      </c>
      <c r="E1706" s="171"/>
      <c r="F1706" s="491"/>
      <c r="G1706" s="156"/>
      <c r="H1706" s="340"/>
      <c r="I1706" s="329"/>
      <c r="J1706" s="181"/>
      <c r="K1706" s="177"/>
      <c r="L1706" s="23"/>
    </row>
    <row r="1707" spans="2:12" ht="21.2" customHeight="1">
      <c r="B1707" s="366" t="str">
        <f>IF(F1707="", "NO PRIORITY", _xlfn.XLOOKUP(F1707, Organizations!C:C, Organizations!B:B, "NO ORG NAME"))</f>
        <v>NO PRIORITY</v>
      </c>
      <c r="C1707" s="291"/>
      <c r="D1707" s="306" t="str">
        <f t="shared" si="27"/>
        <v/>
      </c>
      <c r="E1707" s="171"/>
      <c r="F1707" s="491"/>
      <c r="G1707" s="156"/>
      <c r="H1707" s="340"/>
      <c r="I1707" s="329"/>
      <c r="J1707" s="181"/>
      <c r="K1707" s="177"/>
      <c r="L1707" s="23"/>
    </row>
    <row r="1708" spans="2:12" ht="21.2" customHeight="1">
      <c r="B1708" s="366" t="str">
        <f>IF(F1708="", "NO PRIORITY", _xlfn.XLOOKUP(F1708, Organizations!C:C, Organizations!B:B, "NO ORG NAME"))</f>
        <v>NO PRIORITY</v>
      </c>
      <c r="C1708" s="291"/>
      <c r="D1708" s="306" t="str">
        <f t="shared" si="27"/>
        <v/>
      </c>
      <c r="E1708" s="171"/>
      <c r="F1708" s="491"/>
      <c r="G1708" s="156"/>
      <c r="H1708" s="340"/>
      <c r="I1708" s="329"/>
      <c r="J1708" s="181"/>
      <c r="K1708" s="177"/>
      <c r="L1708" s="23"/>
    </row>
    <row r="1709" spans="2:12" ht="21.2" customHeight="1">
      <c r="B1709" s="366" t="str">
        <f>IF(F1709="", "NO PRIORITY", _xlfn.XLOOKUP(F1709, Organizations!C:C, Organizations!B:B, "NO ORG NAME"))</f>
        <v>NO PRIORITY</v>
      </c>
      <c r="C1709" s="291"/>
      <c r="D1709" s="306" t="str">
        <f t="shared" si="27"/>
        <v/>
      </c>
      <c r="E1709" s="171"/>
      <c r="F1709" s="491"/>
      <c r="G1709" s="156"/>
      <c r="H1709" s="340"/>
      <c r="I1709" s="329"/>
      <c r="J1709" s="181"/>
      <c r="K1709" s="177"/>
      <c r="L1709" s="23"/>
    </row>
    <row r="1710" spans="2:12" ht="21.2" customHeight="1">
      <c r="B1710" s="366" t="str">
        <f>IF(F1710="", "NO PRIORITY", _xlfn.XLOOKUP(F1710, Organizations!C:C, Organizations!B:B, "NO ORG NAME"))</f>
        <v>NO PRIORITY</v>
      </c>
      <c r="C1710" s="291"/>
      <c r="D1710" s="306" t="str">
        <f t="shared" si="27"/>
        <v/>
      </c>
      <c r="E1710" s="171"/>
      <c r="F1710" s="491"/>
      <c r="G1710" s="156"/>
      <c r="H1710" s="340"/>
      <c r="I1710" s="329"/>
      <c r="J1710" s="181"/>
      <c r="K1710" s="177"/>
      <c r="L1710" s="23"/>
    </row>
    <row r="1711" spans="2:12" ht="21.2" customHeight="1">
      <c r="B1711" s="366" t="str">
        <f>IF(F1711="", "NO PRIORITY", _xlfn.XLOOKUP(F1711, Organizations!C:C, Organizations!B:B, "NO ORG NAME"))</f>
        <v>NO PRIORITY</v>
      </c>
      <c r="C1711" s="291"/>
      <c r="D1711" s="306" t="str">
        <f t="shared" si="27"/>
        <v/>
      </c>
      <c r="E1711" s="171"/>
      <c r="F1711" s="491"/>
      <c r="G1711" s="156"/>
      <c r="H1711" s="340"/>
      <c r="I1711" s="329"/>
      <c r="J1711" s="181"/>
      <c r="K1711" s="177"/>
      <c r="L1711" s="23"/>
    </row>
    <row r="1712" spans="2:12" ht="21.2" customHeight="1">
      <c r="B1712" s="366" t="str">
        <f>IF(F1712="", "NO PRIORITY", _xlfn.XLOOKUP(F1712, Organizations!C:C, Organizations!B:B, "NO ORG NAME"))</f>
        <v>NO PRIORITY</v>
      </c>
      <c r="C1712" s="291"/>
      <c r="D1712" s="306" t="str">
        <f t="shared" si="27"/>
        <v/>
      </c>
      <c r="E1712" s="171"/>
      <c r="F1712" s="491"/>
      <c r="G1712" s="156"/>
      <c r="H1712" s="340"/>
      <c r="I1712" s="329"/>
      <c r="J1712" s="181"/>
      <c r="K1712" s="177"/>
      <c r="L1712" s="23"/>
    </row>
    <row r="1713" spans="2:12" ht="21.2" customHeight="1">
      <c r="B1713" s="366" t="str">
        <f>IF(F1713="", "NO PRIORITY", _xlfn.XLOOKUP(F1713, Organizations!C:C, Organizations!B:B, "NO ORG NAME"))</f>
        <v>NO PRIORITY</v>
      </c>
      <c r="C1713" s="291"/>
      <c r="D1713" s="306" t="str">
        <f t="shared" si="27"/>
        <v/>
      </c>
      <c r="E1713" s="171"/>
      <c r="F1713" s="491"/>
      <c r="G1713" s="156"/>
      <c r="H1713" s="340"/>
      <c r="I1713" s="329"/>
      <c r="J1713" s="181"/>
      <c r="K1713" s="177"/>
      <c r="L1713" s="23"/>
    </row>
    <row r="1714" spans="2:12" ht="21.2" customHeight="1">
      <c r="B1714" s="366" t="str">
        <f>IF(F1714="", "NO PRIORITY", _xlfn.XLOOKUP(F1714, Organizations!C:C, Organizations!B:B, "NO ORG NAME"))</f>
        <v>NO PRIORITY</v>
      </c>
      <c r="C1714" s="291"/>
      <c r="D1714" s="306" t="str">
        <f t="shared" si="27"/>
        <v/>
      </c>
      <c r="E1714" s="171"/>
      <c r="F1714" s="491"/>
      <c r="G1714" s="156"/>
      <c r="H1714" s="340"/>
      <c r="I1714" s="329"/>
      <c r="J1714" s="181"/>
      <c r="K1714" s="177"/>
      <c r="L1714" s="23"/>
    </row>
    <row r="1715" spans="2:12" ht="21.2" customHeight="1">
      <c r="B1715" s="366" t="str">
        <f>IF(F1715="", "NO PRIORITY", _xlfn.XLOOKUP(F1715, Organizations!C:C, Organizations!B:B, "NO ORG NAME"))</f>
        <v>NO PRIORITY</v>
      </c>
      <c r="C1715" s="291"/>
      <c r="D1715" s="306" t="str">
        <f t="shared" si="27"/>
        <v/>
      </c>
      <c r="E1715" s="171"/>
      <c r="F1715" s="491"/>
      <c r="G1715" s="156"/>
      <c r="H1715" s="340"/>
      <c r="I1715" s="329"/>
      <c r="J1715" s="181"/>
      <c r="K1715" s="177"/>
      <c r="L1715" s="23"/>
    </row>
    <row r="1716" spans="2:12" ht="21.2" customHeight="1">
      <c r="B1716" s="366" t="str">
        <f>IF(F1716="", "NO PRIORITY", _xlfn.XLOOKUP(F1716, Organizations!C:C, Organizations!B:B, "NO ORG NAME"))</f>
        <v>NO PRIORITY</v>
      </c>
      <c r="C1716" s="291"/>
      <c r="D1716" s="306" t="str">
        <f t="shared" si="27"/>
        <v/>
      </c>
      <c r="E1716" s="171"/>
      <c r="F1716" s="491"/>
      <c r="G1716" s="156"/>
      <c r="H1716" s="340"/>
      <c r="I1716" s="329"/>
      <c r="J1716" s="181"/>
      <c r="K1716" s="177"/>
      <c r="L1716" s="23"/>
    </row>
    <row r="1717" spans="2:12" ht="21.2" customHeight="1">
      <c r="B1717" s="366" t="str">
        <f>IF(F1717="", "NO PRIORITY", _xlfn.XLOOKUP(F1717, Organizations!C:C, Organizations!B:B, "NO ORG NAME"))</f>
        <v>NO PRIORITY</v>
      </c>
      <c r="C1717" s="291"/>
      <c r="D1717" s="306" t="str">
        <f t="shared" si="27"/>
        <v/>
      </c>
      <c r="E1717" s="171"/>
      <c r="F1717" s="491"/>
      <c r="G1717" s="156"/>
      <c r="H1717" s="340"/>
      <c r="I1717" s="329"/>
      <c r="J1717" s="181"/>
      <c r="K1717" s="177"/>
      <c r="L1717" s="23"/>
    </row>
    <row r="1718" spans="2:12" ht="21.2" customHeight="1">
      <c r="B1718" s="366" t="str">
        <f>IF(F1718="", "NO PRIORITY", _xlfn.XLOOKUP(F1718, Organizations!C:C, Organizations!B:B, "NO ORG NAME"))</f>
        <v>NO PRIORITY</v>
      </c>
      <c r="C1718" s="291"/>
      <c r="D1718" s="306" t="str">
        <f t="shared" si="27"/>
        <v/>
      </c>
      <c r="E1718" s="171"/>
      <c r="F1718" s="491"/>
      <c r="G1718" s="156"/>
      <c r="H1718" s="340"/>
      <c r="I1718" s="329"/>
      <c r="J1718" s="181"/>
      <c r="K1718" s="177"/>
      <c r="L1718" s="23"/>
    </row>
    <row r="1719" spans="2:12" ht="21.2" customHeight="1">
      <c r="B1719" s="366" t="str">
        <f>IF(F1719="", "NO PRIORITY", _xlfn.XLOOKUP(F1719, Organizations!C:C, Organizations!B:B, "NO ORG NAME"))</f>
        <v>NO PRIORITY</v>
      </c>
      <c r="C1719" s="291"/>
      <c r="D1719" s="306" t="str">
        <f t="shared" si="27"/>
        <v/>
      </c>
      <c r="E1719" s="171"/>
      <c r="F1719" s="491"/>
      <c r="G1719" s="156"/>
      <c r="H1719" s="340"/>
      <c r="I1719" s="329"/>
      <c r="J1719" s="181"/>
      <c r="K1719" s="177"/>
      <c r="L1719" s="23"/>
    </row>
    <row r="1720" spans="2:12" ht="21.2" customHeight="1">
      <c r="B1720" s="366" t="str">
        <f>IF(F1720="", "NO PRIORITY", _xlfn.XLOOKUP(F1720, Organizations!C:C, Organizations!B:B, "NO ORG NAME"))</f>
        <v>NO PRIORITY</v>
      </c>
      <c r="C1720" s="291"/>
      <c r="D1720" s="306" t="str">
        <f t="shared" si="27"/>
        <v/>
      </c>
      <c r="E1720" s="171"/>
      <c r="F1720" s="491"/>
      <c r="G1720" s="156"/>
      <c r="H1720" s="340"/>
      <c r="I1720" s="329"/>
      <c r="J1720" s="181"/>
      <c r="K1720" s="177"/>
      <c r="L1720" s="23"/>
    </row>
    <row r="1721" spans="2:12" ht="21.2" customHeight="1">
      <c r="B1721" s="366" t="str">
        <f>IF(F1721="", "NO PRIORITY", _xlfn.XLOOKUP(F1721, Organizations!C:C, Organizations!B:B, "NO ORG NAME"))</f>
        <v>NO PRIORITY</v>
      </c>
      <c r="C1721" s="291"/>
      <c r="D1721" s="306" t="str">
        <f t="shared" si="27"/>
        <v/>
      </c>
      <c r="E1721" s="171"/>
      <c r="F1721" s="491"/>
      <c r="G1721" s="156"/>
      <c r="H1721" s="340"/>
      <c r="I1721" s="329"/>
      <c r="J1721" s="181"/>
      <c r="K1721" s="177"/>
      <c r="L1721" s="23"/>
    </row>
    <row r="1722" spans="2:12" ht="21.2" customHeight="1">
      <c r="B1722" s="366" t="str">
        <f>IF(F1722="", "NO PRIORITY", _xlfn.XLOOKUP(F1722, Organizations!C:C, Organizations!B:B, "NO ORG NAME"))</f>
        <v>NO PRIORITY</v>
      </c>
      <c r="C1722" s="291"/>
      <c r="D1722" s="306" t="str">
        <f t="shared" si="27"/>
        <v/>
      </c>
      <c r="E1722" s="171"/>
      <c r="F1722" s="491"/>
      <c r="G1722" s="156"/>
      <c r="H1722" s="340"/>
      <c r="I1722" s="329"/>
      <c r="J1722" s="181"/>
      <c r="K1722" s="177"/>
      <c r="L1722" s="23"/>
    </row>
    <row r="1723" spans="2:12" ht="21.2" customHeight="1">
      <c r="B1723" s="366" t="str">
        <f>IF(F1723="", "NO PRIORITY", _xlfn.XLOOKUP(F1723, Organizations!C:C, Organizations!B:B, "NO ORG NAME"))</f>
        <v>NO PRIORITY</v>
      </c>
      <c r="C1723" s="291"/>
      <c r="D1723" s="306" t="str">
        <f t="shared" si="27"/>
        <v/>
      </c>
      <c r="E1723" s="171"/>
      <c r="F1723" s="491"/>
      <c r="G1723" s="156"/>
      <c r="H1723" s="340"/>
      <c r="I1723" s="329"/>
      <c r="J1723" s="181"/>
      <c r="K1723" s="177"/>
      <c r="L1723" s="23"/>
    </row>
    <row r="1724" spans="2:12" ht="21.2" customHeight="1">
      <c r="B1724" s="366" t="str">
        <f>IF(F1724="", "NO PRIORITY", _xlfn.XLOOKUP(F1724, Organizations!C:C, Organizations!B:B, "NO ORG NAME"))</f>
        <v>NO PRIORITY</v>
      </c>
      <c r="C1724" s="291"/>
      <c r="D1724" s="306" t="str">
        <f t="shared" si="27"/>
        <v/>
      </c>
      <c r="E1724" s="171"/>
      <c r="F1724" s="491"/>
      <c r="G1724" s="156"/>
      <c r="H1724" s="340"/>
      <c r="I1724" s="329"/>
      <c r="J1724" s="181"/>
      <c r="K1724" s="177"/>
      <c r="L1724" s="23"/>
    </row>
    <row r="1725" spans="2:12" ht="21.2" customHeight="1">
      <c r="B1725" s="366" t="str">
        <f>IF(F1725="", "NO PRIORITY", _xlfn.XLOOKUP(F1725, Organizations!C:C, Organizations!B:B, "NO ORG NAME"))</f>
        <v>NO PRIORITY</v>
      </c>
      <c r="C1725" s="291"/>
      <c r="D1725" s="306" t="str">
        <f t="shared" si="27"/>
        <v/>
      </c>
      <c r="E1725" s="171"/>
      <c r="F1725" s="491"/>
      <c r="G1725" s="156"/>
      <c r="H1725" s="340"/>
      <c r="I1725" s="329"/>
      <c r="J1725" s="181"/>
      <c r="K1725" s="177"/>
      <c r="L1725" s="23"/>
    </row>
    <row r="1726" spans="2:12" ht="21.2" customHeight="1">
      <c r="B1726" s="366" t="str">
        <f>IF(F1726="", "NO PRIORITY", _xlfn.XLOOKUP(F1726, Organizations!C:C, Organizations!B:B, "NO ORG NAME"))</f>
        <v>NO PRIORITY</v>
      </c>
      <c r="C1726" s="291"/>
      <c r="D1726" s="306" t="str">
        <f t="shared" si="27"/>
        <v/>
      </c>
      <c r="E1726" s="171"/>
      <c r="F1726" s="491"/>
      <c r="G1726" s="156"/>
      <c r="H1726" s="340"/>
      <c r="I1726" s="329"/>
      <c r="J1726" s="181"/>
      <c r="K1726" s="177"/>
      <c r="L1726" s="23"/>
    </row>
    <row r="1727" spans="2:12" ht="21.2" customHeight="1">
      <c r="B1727" s="366" t="str">
        <f>IF(F1727="", "NO PRIORITY", _xlfn.XLOOKUP(F1727, Organizations!C:C, Organizations!B:B, "NO ORG NAME"))</f>
        <v>NO PRIORITY</v>
      </c>
      <c r="C1727" s="291"/>
      <c r="D1727" s="306" t="str">
        <f t="shared" si="27"/>
        <v/>
      </c>
      <c r="E1727" s="171"/>
      <c r="F1727" s="491"/>
      <c r="G1727" s="156"/>
      <c r="H1727" s="340"/>
      <c r="I1727" s="329"/>
      <c r="J1727" s="181"/>
      <c r="K1727" s="177"/>
      <c r="L1727" s="23"/>
    </row>
    <row r="1728" spans="2:12" ht="21.2" customHeight="1">
      <c r="B1728" s="366" t="str">
        <f>IF(F1728="", "NO PRIORITY", _xlfn.XLOOKUP(F1728, Organizations!C:C, Organizations!B:B, "NO ORG NAME"))</f>
        <v>NO PRIORITY</v>
      </c>
      <c r="C1728" s="291"/>
      <c r="D1728" s="306" t="str">
        <f t="shared" si="27"/>
        <v/>
      </c>
      <c r="E1728" s="171"/>
      <c r="F1728" s="491"/>
      <c r="G1728" s="156"/>
      <c r="H1728" s="340"/>
      <c r="I1728" s="329"/>
      <c r="J1728" s="181"/>
      <c r="K1728" s="177"/>
      <c r="L1728" s="23"/>
    </row>
    <row r="1729" spans="2:12" ht="21.2" customHeight="1">
      <c r="B1729" s="366" t="str">
        <f>IF(F1729="", "NO PRIORITY", _xlfn.XLOOKUP(F1729, Organizations!C:C, Organizations!B:B, "NO ORG NAME"))</f>
        <v>NO PRIORITY</v>
      </c>
      <c r="C1729" s="291"/>
      <c r="D1729" s="306" t="str">
        <f t="shared" si="27"/>
        <v/>
      </c>
      <c r="E1729" s="171"/>
      <c r="F1729" s="491"/>
      <c r="G1729" s="156"/>
      <c r="H1729" s="340"/>
      <c r="I1729" s="329"/>
      <c r="J1729" s="181"/>
      <c r="K1729" s="177"/>
      <c r="L1729" s="23"/>
    </row>
    <row r="1730" spans="2:12" ht="21.2" customHeight="1">
      <c r="B1730" s="366" t="str">
        <f>IF(F1730="", "NO PRIORITY", _xlfn.XLOOKUP(F1730, Organizations!C:C, Organizations!B:B, "NO ORG NAME"))</f>
        <v>NO PRIORITY</v>
      </c>
      <c r="C1730" s="291"/>
      <c r="D1730" s="306" t="str">
        <f t="shared" si="27"/>
        <v/>
      </c>
      <c r="E1730" s="171"/>
      <c r="F1730" s="491"/>
      <c r="G1730" s="156"/>
      <c r="H1730" s="340"/>
      <c r="I1730" s="329"/>
      <c r="J1730" s="181"/>
      <c r="K1730" s="177"/>
      <c r="L1730" s="23"/>
    </row>
    <row r="1731" spans="2:12" ht="21.2" customHeight="1">
      <c r="B1731" s="366" t="str">
        <f>IF(F1731="", "NO PRIORITY", _xlfn.XLOOKUP(F1731, Organizations!C:C, Organizations!B:B, "NO ORG NAME"))</f>
        <v>NO PRIORITY</v>
      </c>
      <c r="C1731" s="291"/>
      <c r="D1731" s="306" t="str">
        <f t="shared" si="27"/>
        <v/>
      </c>
      <c r="E1731" s="171"/>
      <c r="F1731" s="491"/>
      <c r="G1731" s="156"/>
      <c r="H1731" s="340"/>
      <c r="I1731" s="329"/>
      <c r="J1731" s="181"/>
      <c r="K1731" s="177"/>
      <c r="L1731" s="23"/>
    </row>
    <row r="1732" spans="2:12" ht="21.2" customHeight="1">
      <c r="B1732" s="366" t="str">
        <f>IF(F1732="", "NO PRIORITY", _xlfn.XLOOKUP(F1732, Organizations!C:C, Organizations!B:B, "NO ORG NAME"))</f>
        <v>NO PRIORITY</v>
      </c>
      <c r="C1732" s="291"/>
      <c r="D1732" s="306" t="str">
        <f t="shared" si="27"/>
        <v/>
      </c>
      <c r="E1732" s="171"/>
      <c r="F1732" s="491"/>
      <c r="G1732" s="156"/>
      <c r="H1732" s="340"/>
      <c r="I1732" s="329"/>
      <c r="J1732" s="181"/>
      <c r="K1732" s="177"/>
      <c r="L1732" s="23"/>
    </row>
    <row r="1733" spans="2:12" ht="21.2" customHeight="1">
      <c r="B1733" s="366" t="str">
        <f>IF(F1733="", "NO PRIORITY", _xlfn.XLOOKUP(F1733, Organizations!C:C, Organizations!B:B, "NO ORG NAME"))</f>
        <v>NO PRIORITY</v>
      </c>
      <c r="C1733" s="291"/>
      <c r="D1733" s="306" t="str">
        <f t="shared" si="27"/>
        <v/>
      </c>
      <c r="E1733" s="171"/>
      <c r="F1733" s="491"/>
      <c r="G1733" s="156"/>
      <c r="H1733" s="340"/>
      <c r="I1733" s="329"/>
      <c r="J1733" s="181"/>
      <c r="K1733" s="177"/>
      <c r="L1733" s="23"/>
    </row>
    <row r="1734" spans="2:12" ht="21.2" customHeight="1">
      <c r="B1734" s="366" t="str">
        <f>IF(F1734="", "NO PRIORITY", _xlfn.XLOOKUP(F1734, Organizations!C:C, Organizations!B:B, "NO ORG NAME"))</f>
        <v>NO PRIORITY</v>
      </c>
      <c r="C1734" s="291"/>
      <c r="D1734" s="306" t="str">
        <f t="shared" si="27"/>
        <v/>
      </c>
      <c r="E1734" s="171"/>
      <c r="F1734" s="491"/>
      <c r="G1734" s="156"/>
      <c r="H1734" s="340"/>
      <c r="I1734" s="329"/>
      <c r="J1734" s="181"/>
      <c r="K1734" s="177"/>
      <c r="L1734" s="23"/>
    </row>
    <row r="1735" spans="2:12" ht="21.2" customHeight="1">
      <c r="B1735" s="366" t="str">
        <f>IF(F1735="", "NO PRIORITY", _xlfn.XLOOKUP(F1735, Organizations!C:C, Organizations!B:B, "NO ORG NAME"))</f>
        <v>NO PRIORITY</v>
      </c>
      <c r="C1735" s="291"/>
      <c r="D1735" s="306" t="str">
        <f t="shared" si="27"/>
        <v/>
      </c>
      <c r="E1735" s="171"/>
      <c r="F1735" s="491"/>
      <c r="G1735" s="156"/>
      <c r="H1735" s="340"/>
      <c r="I1735" s="329"/>
      <c r="J1735" s="181"/>
      <c r="K1735" s="177"/>
      <c r="L1735" s="23"/>
    </row>
    <row r="1736" spans="2:12" ht="21.2" customHeight="1">
      <c r="B1736" s="366" t="str">
        <f>IF(F1736="", "NO PRIORITY", _xlfn.XLOOKUP(F1736, Organizations!C:C, Organizations!B:B, "NO ORG NAME"))</f>
        <v>NO PRIORITY</v>
      </c>
      <c r="C1736" s="291"/>
      <c r="D1736" s="306" t="str">
        <f t="shared" si="27"/>
        <v/>
      </c>
      <c r="E1736" s="171"/>
      <c r="F1736" s="491"/>
      <c r="G1736" s="156"/>
      <c r="H1736" s="340"/>
      <c r="I1736" s="329"/>
      <c r="J1736" s="181"/>
      <c r="K1736" s="177"/>
      <c r="L1736" s="23"/>
    </row>
    <row r="1737" spans="2:12" ht="21.2" customHeight="1">
      <c r="B1737" s="366" t="str">
        <f>IF(F1737="", "NO PRIORITY", _xlfn.XLOOKUP(F1737, Organizations!C:C, Organizations!B:B, "NO ORG NAME"))</f>
        <v>NO PRIORITY</v>
      </c>
      <c r="C1737" s="291"/>
      <c r="D1737" s="306" t="str">
        <f t="shared" si="27"/>
        <v/>
      </c>
      <c r="E1737" s="171"/>
      <c r="F1737" s="491"/>
      <c r="G1737" s="156"/>
      <c r="H1737" s="340"/>
      <c r="I1737" s="329"/>
      <c r="J1737" s="181"/>
      <c r="K1737" s="177"/>
      <c r="L1737" s="23"/>
    </row>
    <row r="1738" spans="2:12" ht="21.2" customHeight="1">
      <c r="B1738" s="366" t="str">
        <f>IF(F1738="", "NO PRIORITY", _xlfn.XLOOKUP(F1738, Organizations!C:C, Organizations!B:B, "NO ORG NAME"))</f>
        <v>NO PRIORITY</v>
      </c>
      <c r="C1738" s="291"/>
      <c r="D1738" s="306" t="str">
        <f t="shared" si="27"/>
        <v/>
      </c>
      <c r="E1738" s="171"/>
      <c r="F1738" s="491"/>
      <c r="G1738" s="156"/>
      <c r="H1738" s="340"/>
      <c r="I1738" s="329"/>
      <c r="J1738" s="181"/>
      <c r="K1738" s="177"/>
      <c r="L1738" s="23"/>
    </row>
    <row r="1739" spans="2:12" ht="21.2" customHeight="1">
      <c r="B1739" s="366" t="str">
        <f>IF(F1739="", "NO PRIORITY", _xlfn.XLOOKUP(F1739, Organizations!C:C, Organizations!B:B, "NO ORG NAME"))</f>
        <v>NO PRIORITY</v>
      </c>
      <c r="C1739" s="291"/>
      <c r="D1739" s="306" t="str">
        <f t="shared" si="27"/>
        <v/>
      </c>
      <c r="E1739" s="171"/>
      <c r="F1739" s="491"/>
      <c r="G1739" s="156"/>
      <c r="H1739" s="340"/>
      <c r="I1739" s="329"/>
      <c r="J1739" s="181"/>
      <c r="K1739" s="177"/>
      <c r="L1739" s="23"/>
    </row>
    <row r="1740" spans="2:12" ht="21.2" customHeight="1">
      <c r="B1740" s="366" t="str">
        <f>IF(F1740="", "NO PRIORITY", _xlfn.XLOOKUP(F1740, Organizations!C:C, Organizations!B:B, "NO ORG NAME"))</f>
        <v>NO PRIORITY</v>
      </c>
      <c r="C1740" s="291"/>
      <c r="D1740" s="306" t="str">
        <f t="shared" si="27"/>
        <v/>
      </c>
      <c r="E1740" s="171"/>
      <c r="F1740" s="491"/>
      <c r="G1740" s="156"/>
      <c r="H1740" s="340"/>
      <c r="I1740" s="329"/>
      <c r="J1740" s="181"/>
      <c r="K1740" s="177"/>
      <c r="L1740" s="23"/>
    </row>
    <row r="1741" spans="2:12" ht="21.2" customHeight="1">
      <c r="B1741" s="366" t="str">
        <f>IF(F1741="", "NO PRIORITY", _xlfn.XLOOKUP(F1741, Organizations!C:C, Organizations!B:B, "NO ORG NAME"))</f>
        <v>NO PRIORITY</v>
      </c>
      <c r="C1741" s="291"/>
      <c r="D1741" s="306" t="str">
        <f t="shared" si="27"/>
        <v/>
      </c>
      <c r="E1741" s="171"/>
      <c r="F1741" s="491"/>
      <c r="G1741" s="156"/>
      <c r="H1741" s="340"/>
      <c r="I1741" s="329"/>
      <c r="J1741" s="181"/>
      <c r="K1741" s="177"/>
      <c r="L1741" s="23"/>
    </row>
    <row r="1742" spans="2:12" ht="21.2" customHeight="1">
      <c r="B1742" s="366" t="str">
        <f>IF(F1742="", "NO PRIORITY", _xlfn.XLOOKUP(F1742, Organizations!C:C, Organizations!B:B, "NO ORG NAME"))</f>
        <v>NO PRIORITY</v>
      </c>
      <c r="C1742" s="291"/>
      <c r="D1742" s="306" t="str">
        <f t="shared" si="27"/>
        <v/>
      </c>
      <c r="E1742" s="171"/>
      <c r="F1742" s="491"/>
      <c r="G1742" s="156"/>
      <c r="H1742" s="340"/>
      <c r="I1742" s="329"/>
      <c r="J1742" s="181"/>
      <c r="K1742" s="177"/>
      <c r="L1742" s="23"/>
    </row>
    <row r="1743" spans="2:12" ht="21.2" customHeight="1">
      <c r="B1743" s="366" t="str">
        <f>IF(F1743="", "NO PRIORITY", _xlfn.XLOOKUP(F1743, Organizations!C:C, Organizations!B:B, "NO ORG NAME"))</f>
        <v>NO PRIORITY</v>
      </c>
      <c r="C1743" s="291"/>
      <c r="D1743" s="306" t="str">
        <f t="shared" si="27"/>
        <v/>
      </c>
      <c r="E1743" s="171"/>
      <c r="F1743" s="491"/>
      <c r="G1743" s="156"/>
      <c r="H1743" s="340"/>
      <c r="I1743" s="329"/>
      <c r="J1743" s="181"/>
      <c r="K1743" s="177"/>
      <c r="L1743" s="23"/>
    </row>
    <row r="1744" spans="2:12" ht="21.2" customHeight="1">
      <c r="B1744" s="366" t="str">
        <f>IF(F1744="", "NO PRIORITY", _xlfn.XLOOKUP(F1744, Organizations!C:C, Organizations!B:B, "NO ORG NAME"))</f>
        <v>NO PRIORITY</v>
      </c>
      <c r="C1744" s="291"/>
      <c r="D1744" s="306" t="str">
        <f t="shared" si="27"/>
        <v/>
      </c>
      <c r="E1744" s="171"/>
      <c r="F1744" s="491"/>
      <c r="G1744" s="156"/>
      <c r="H1744" s="340"/>
      <c r="I1744" s="329"/>
      <c r="J1744" s="181"/>
      <c r="K1744" s="177"/>
      <c r="L1744" s="23"/>
    </row>
    <row r="1745" spans="2:12" ht="21.2" customHeight="1">
      <c r="B1745" s="366" t="str">
        <f>IF(F1745="", "NO PRIORITY", _xlfn.XLOOKUP(F1745, Organizations!C:C, Organizations!B:B, "NO ORG NAME"))</f>
        <v>NO PRIORITY</v>
      </c>
      <c r="C1745" s="291"/>
      <c r="D1745" s="306" t="str">
        <f t="shared" si="27"/>
        <v/>
      </c>
      <c r="E1745" s="171"/>
      <c r="F1745" s="491"/>
      <c r="G1745" s="156"/>
      <c r="H1745" s="340"/>
      <c r="I1745" s="329"/>
      <c r="J1745" s="181"/>
      <c r="K1745" s="177"/>
      <c r="L1745" s="23"/>
    </row>
    <row r="1746" spans="2:12" ht="21.2" customHeight="1">
      <c r="B1746" s="366" t="str">
        <f>IF(F1746="", "NO PRIORITY", _xlfn.XLOOKUP(F1746, Organizations!C:C, Organizations!B:B, "NO ORG NAME"))</f>
        <v>NO PRIORITY</v>
      </c>
      <c r="C1746" s="291"/>
      <c r="D1746" s="306" t="str">
        <f t="shared" si="27"/>
        <v/>
      </c>
      <c r="E1746" s="171"/>
      <c r="F1746" s="491"/>
      <c r="G1746" s="156"/>
      <c r="H1746" s="340"/>
      <c r="I1746" s="329"/>
      <c r="J1746" s="181"/>
      <c r="K1746" s="177"/>
      <c r="L1746" s="23"/>
    </row>
    <row r="1747" spans="2:12" ht="21.2" customHeight="1">
      <c r="B1747" s="366" t="str">
        <f>IF(F1747="", "NO PRIORITY", _xlfn.XLOOKUP(F1747, Organizations!C:C, Organizations!B:B, "NO ORG NAME"))</f>
        <v>NO PRIORITY</v>
      </c>
      <c r="C1747" s="291"/>
      <c r="D1747" s="306" t="str">
        <f t="shared" si="27"/>
        <v/>
      </c>
      <c r="E1747" s="171"/>
      <c r="F1747" s="491"/>
      <c r="G1747" s="156"/>
      <c r="H1747" s="340"/>
      <c r="I1747" s="329"/>
      <c r="J1747" s="181"/>
      <c r="K1747" s="177"/>
      <c r="L1747" s="23"/>
    </row>
    <row r="1748" spans="2:12" ht="21.2" customHeight="1">
      <c r="B1748" s="366" t="str">
        <f>IF(F1748="", "NO PRIORITY", _xlfn.XLOOKUP(F1748, Organizations!C:C, Organizations!B:B, "NO ORG NAME"))</f>
        <v>NO PRIORITY</v>
      </c>
      <c r="C1748" s="291"/>
      <c r="D1748" s="306" t="str">
        <f t="shared" si="27"/>
        <v/>
      </c>
      <c r="E1748" s="171"/>
      <c r="F1748" s="491"/>
      <c r="G1748" s="156"/>
      <c r="H1748" s="340"/>
      <c r="I1748" s="329"/>
      <c r="J1748" s="181"/>
      <c r="K1748" s="177"/>
      <c r="L1748" s="23"/>
    </row>
    <row r="1749" spans="2:12" ht="21.2" customHeight="1">
      <c r="B1749" s="366" t="str">
        <f>IF(F1749="", "NO PRIORITY", _xlfn.XLOOKUP(F1749, Organizations!C:C, Organizations!B:B, "NO ORG NAME"))</f>
        <v>NO PRIORITY</v>
      </c>
      <c r="C1749" s="291"/>
      <c r="D1749" s="306" t="str">
        <f t="shared" si="27"/>
        <v/>
      </c>
      <c r="E1749" s="171"/>
      <c r="F1749" s="491"/>
      <c r="G1749" s="156"/>
      <c r="H1749" s="340"/>
      <c r="I1749" s="329"/>
      <c r="J1749" s="181"/>
      <c r="K1749" s="177"/>
      <c r="L1749" s="23"/>
    </row>
    <row r="1750" spans="2:12" ht="21.2" customHeight="1">
      <c r="B1750" s="366" t="str">
        <f>IF(F1750="", "NO PRIORITY", _xlfn.XLOOKUP(F1750, Organizations!C:C, Organizations!B:B, "NO ORG NAME"))</f>
        <v>NO PRIORITY</v>
      </c>
      <c r="C1750" s="291"/>
      <c r="D1750" s="306" t="str">
        <f t="shared" si="27"/>
        <v/>
      </c>
      <c r="E1750" s="171"/>
      <c r="F1750" s="491"/>
      <c r="G1750" s="156"/>
      <c r="H1750" s="340"/>
      <c r="I1750" s="329"/>
      <c r="J1750" s="181"/>
      <c r="K1750" s="177"/>
      <c r="L1750" s="23"/>
    </row>
    <row r="1751" spans="2:12" ht="21.2" customHeight="1">
      <c r="B1751" s="366" t="str">
        <f>IF(F1751="", "NO PRIORITY", _xlfn.XLOOKUP(F1751, Organizations!C:C, Organizations!B:B, "NO ORG NAME"))</f>
        <v>NO PRIORITY</v>
      </c>
      <c r="C1751" s="291"/>
      <c r="D1751" s="306" t="str">
        <f t="shared" si="27"/>
        <v/>
      </c>
      <c r="E1751" s="171"/>
      <c r="F1751" s="491"/>
      <c r="G1751" s="156"/>
      <c r="H1751" s="340"/>
      <c r="I1751" s="329"/>
      <c r="J1751" s="181"/>
      <c r="K1751" s="177"/>
      <c r="L1751" s="23"/>
    </row>
    <row r="1752" spans="2:12" ht="21.2" customHeight="1">
      <c r="B1752" s="366" t="str">
        <f>IF(F1752="", "NO PRIORITY", _xlfn.XLOOKUP(F1752, Organizations!C:C, Organizations!B:B, "NO ORG NAME"))</f>
        <v>NO PRIORITY</v>
      </c>
      <c r="C1752" s="291"/>
      <c r="D1752" s="306" t="str">
        <f t="shared" si="27"/>
        <v/>
      </c>
      <c r="E1752" s="171"/>
      <c r="F1752" s="491"/>
      <c r="G1752" s="156"/>
      <c r="H1752" s="340"/>
      <c r="I1752" s="329"/>
      <c r="J1752" s="181"/>
      <c r="K1752" s="177"/>
      <c r="L1752" s="23"/>
    </row>
    <row r="1753" spans="2:12" ht="21.2" customHeight="1">
      <c r="B1753" s="366" t="str">
        <f>IF(F1753="", "NO PRIORITY", _xlfn.XLOOKUP(F1753, Organizations!C:C, Organizations!B:B, "NO ORG NAME"))</f>
        <v>NO PRIORITY</v>
      </c>
      <c r="C1753" s="291"/>
      <c r="D1753" s="306" t="str">
        <f t="shared" si="27"/>
        <v/>
      </c>
      <c r="E1753" s="171"/>
      <c r="F1753" s="491"/>
      <c r="G1753" s="156"/>
      <c r="H1753" s="340"/>
      <c r="I1753" s="329"/>
      <c r="J1753" s="181"/>
      <c r="K1753" s="177"/>
      <c r="L1753" s="23"/>
    </row>
    <row r="1754" spans="2:12" ht="21.2" customHeight="1">
      <c r="B1754" s="366" t="str">
        <f>IF(F1754="", "NO PRIORITY", _xlfn.XLOOKUP(F1754, Organizations!C:C, Organizations!B:B, "NO ORG NAME"))</f>
        <v>NO PRIORITY</v>
      </c>
      <c r="C1754" s="291"/>
      <c r="D1754" s="306" t="str">
        <f t="shared" si="27"/>
        <v/>
      </c>
      <c r="E1754" s="171"/>
      <c r="F1754" s="491"/>
      <c r="G1754" s="156"/>
      <c r="H1754" s="340"/>
      <c r="I1754" s="329"/>
      <c r="J1754" s="181"/>
      <c r="K1754" s="177"/>
      <c r="L1754" s="23"/>
    </row>
    <row r="1755" spans="2:12" ht="21.2" customHeight="1">
      <c r="B1755" s="366" t="str">
        <f>IF(F1755="", "NO PRIORITY", _xlfn.XLOOKUP(F1755, Organizations!C:C, Organizations!B:B, "NO ORG NAME"))</f>
        <v>NO PRIORITY</v>
      </c>
      <c r="C1755" s="291"/>
      <c r="D1755" s="306" t="str">
        <f t="shared" si="27"/>
        <v/>
      </c>
      <c r="E1755" s="171"/>
      <c r="F1755" s="491"/>
      <c r="G1755" s="156"/>
      <c r="H1755" s="340"/>
      <c r="I1755" s="329"/>
      <c r="J1755" s="181"/>
      <c r="K1755" s="177"/>
      <c r="L1755" s="23"/>
    </row>
    <row r="1756" spans="2:12" ht="21.2" customHeight="1">
      <c r="B1756" s="366" t="str">
        <f>IF(F1756="", "NO PRIORITY", _xlfn.XLOOKUP(F1756, Organizations!C:C, Organizations!B:B, "NO ORG NAME"))</f>
        <v>NO PRIORITY</v>
      </c>
      <c r="C1756" s="291"/>
      <c r="D1756" s="306" t="str">
        <f t="shared" si="27"/>
        <v/>
      </c>
      <c r="E1756" s="171"/>
      <c r="F1756" s="491"/>
      <c r="G1756" s="156"/>
      <c r="H1756" s="340"/>
      <c r="I1756" s="329"/>
      <c r="J1756" s="181"/>
      <c r="K1756" s="177"/>
      <c r="L1756" s="23"/>
    </row>
    <row r="1757" spans="2:12" ht="21.2" customHeight="1">
      <c r="B1757" s="366" t="str">
        <f>IF(F1757="", "NO PRIORITY", _xlfn.XLOOKUP(F1757, Organizations!C:C, Organizations!B:B, "NO ORG NAME"))</f>
        <v>NO PRIORITY</v>
      </c>
      <c r="C1757" s="291"/>
      <c r="D1757" s="306" t="str">
        <f t="shared" si="27"/>
        <v/>
      </c>
      <c r="E1757" s="171"/>
      <c r="F1757" s="491"/>
      <c r="G1757" s="156"/>
      <c r="H1757" s="340"/>
      <c r="I1757" s="329"/>
      <c r="J1757" s="181"/>
      <c r="K1757" s="177"/>
      <c r="L1757" s="23"/>
    </row>
    <row r="1758" spans="2:12" ht="21.2" customHeight="1">
      <c r="B1758" s="366" t="str">
        <f>IF(F1758="", "NO PRIORITY", _xlfn.XLOOKUP(F1758, Organizations!C:C, Organizations!B:B, "NO ORG NAME"))</f>
        <v>NO PRIORITY</v>
      </c>
      <c r="C1758" s="291"/>
      <c r="D1758" s="306" t="str">
        <f t="shared" si="27"/>
        <v/>
      </c>
      <c r="E1758" s="171"/>
      <c r="F1758" s="491"/>
      <c r="G1758" s="156"/>
      <c r="H1758" s="340"/>
      <c r="I1758" s="329"/>
      <c r="J1758" s="181"/>
      <c r="K1758" s="177"/>
      <c r="L1758" s="23"/>
    </row>
    <row r="1759" spans="2:12" ht="21.2" customHeight="1">
      <c r="B1759" s="366" t="str">
        <f>IF(F1759="", "NO PRIORITY", _xlfn.XLOOKUP(F1759, Organizations!C:C, Organizations!B:B, "NO ORG NAME"))</f>
        <v>NO PRIORITY</v>
      </c>
      <c r="C1759" s="291"/>
      <c r="D1759" s="306" t="str">
        <f t="shared" si="27"/>
        <v/>
      </c>
      <c r="E1759" s="171"/>
      <c r="F1759" s="491"/>
      <c r="G1759" s="156"/>
      <c r="H1759" s="340"/>
      <c r="I1759" s="329"/>
      <c r="J1759" s="181"/>
      <c r="K1759" s="177"/>
      <c r="L1759" s="23"/>
    </row>
    <row r="1760" spans="2:12" ht="21.2" customHeight="1">
      <c r="B1760" s="366" t="str">
        <f>IF(F1760="", "NO PRIORITY", _xlfn.XLOOKUP(F1760, Organizations!C:C, Organizations!B:B, "NO ORG NAME"))</f>
        <v>NO PRIORITY</v>
      </c>
      <c r="C1760" s="291"/>
      <c r="D1760" s="306" t="str">
        <f t="shared" si="27"/>
        <v/>
      </c>
      <c r="E1760" s="171"/>
      <c r="F1760" s="491"/>
      <c r="G1760" s="156"/>
      <c r="H1760" s="340"/>
      <c r="I1760" s="329"/>
      <c r="J1760" s="181"/>
      <c r="K1760" s="177"/>
      <c r="L1760" s="23"/>
    </row>
    <row r="1761" spans="2:12" ht="21.2" customHeight="1">
      <c r="B1761" s="366" t="str">
        <f>IF(F1761="", "NO PRIORITY", _xlfn.XLOOKUP(F1761, Organizations!C:C, Organizations!B:B, "NO ORG NAME"))</f>
        <v>NO PRIORITY</v>
      </c>
      <c r="C1761" s="291"/>
      <c r="D1761" s="306" t="str">
        <f t="shared" si="27"/>
        <v/>
      </c>
      <c r="E1761" s="171"/>
      <c r="F1761" s="491"/>
      <c r="G1761" s="156"/>
      <c r="H1761" s="340"/>
      <c r="I1761" s="329"/>
      <c r="J1761" s="181"/>
      <c r="K1761" s="177"/>
      <c r="L1761" s="23"/>
    </row>
    <row r="1762" spans="2:12" ht="21.2" customHeight="1">
      <c r="B1762" s="366" t="str">
        <f>IF(F1762="", "NO PRIORITY", _xlfn.XLOOKUP(F1762, Organizations!C:C, Organizations!B:B, "NO ORG NAME"))</f>
        <v>NO PRIORITY</v>
      </c>
      <c r="C1762" s="291"/>
      <c r="D1762" s="306" t="str">
        <f t="shared" si="27"/>
        <v/>
      </c>
      <c r="E1762" s="171"/>
      <c r="F1762" s="491"/>
      <c r="G1762" s="156"/>
      <c r="H1762" s="340"/>
      <c r="I1762" s="329"/>
      <c r="J1762" s="181"/>
      <c r="K1762" s="177"/>
      <c r="L1762" s="23"/>
    </row>
    <row r="1763" spans="2:12" ht="21.2" customHeight="1">
      <c r="B1763" s="366" t="str">
        <f>IF(F1763="", "NO PRIORITY", _xlfn.XLOOKUP(F1763, Organizations!C:C, Organizations!B:B, "NO ORG NAME"))</f>
        <v>NO PRIORITY</v>
      </c>
      <c r="C1763" s="291"/>
      <c r="D1763" s="306" t="str">
        <f t="shared" si="27"/>
        <v/>
      </c>
      <c r="E1763" s="171"/>
      <c r="F1763" s="491"/>
      <c r="G1763" s="156"/>
      <c r="H1763" s="340"/>
      <c r="I1763" s="329"/>
      <c r="J1763" s="181"/>
      <c r="K1763" s="177"/>
      <c r="L1763" s="23"/>
    </row>
    <row r="1764" spans="2:12" ht="21.2" customHeight="1">
      <c r="B1764" s="366" t="str">
        <f>IF(F1764="", "NO PRIORITY", _xlfn.XLOOKUP(F1764, Organizations!C:C, Organizations!B:B, "NO ORG NAME"))</f>
        <v>NO PRIORITY</v>
      </c>
      <c r="C1764" s="291"/>
      <c r="D1764" s="306" t="str">
        <f t="shared" si="27"/>
        <v/>
      </c>
      <c r="E1764" s="171"/>
      <c r="F1764" s="491"/>
      <c r="G1764" s="156"/>
      <c r="H1764" s="340"/>
      <c r="I1764" s="329"/>
      <c r="J1764" s="181"/>
      <c r="K1764" s="177"/>
      <c r="L1764" s="23"/>
    </row>
    <row r="1765" spans="2:12" ht="21.2" customHeight="1">
      <c r="B1765" s="366" t="str">
        <f>IF(F1765="", "NO PRIORITY", _xlfn.XLOOKUP(F1765, Organizations!C:C, Organizations!B:B, "NO ORG NAME"))</f>
        <v>NO PRIORITY</v>
      </c>
      <c r="C1765" s="291"/>
      <c r="D1765" s="306" t="str">
        <f t="shared" si="27"/>
        <v/>
      </c>
      <c r="E1765" s="171"/>
      <c r="F1765" s="491"/>
      <c r="G1765" s="156"/>
      <c r="H1765" s="340"/>
      <c r="I1765" s="329"/>
      <c r="J1765" s="181"/>
      <c r="K1765" s="177"/>
      <c r="L1765" s="23"/>
    </row>
    <row r="1766" spans="2:12" ht="21.2" customHeight="1">
      <c r="B1766" s="366" t="str">
        <f>IF(F1766="", "NO PRIORITY", _xlfn.XLOOKUP(F1766, Organizations!C:C, Organizations!B:B, "NO ORG NAME"))</f>
        <v>NO PRIORITY</v>
      </c>
      <c r="C1766" s="291"/>
      <c r="D1766" s="306" t="str">
        <f t="shared" si="27"/>
        <v/>
      </c>
      <c r="E1766" s="171"/>
      <c r="F1766" s="491"/>
      <c r="G1766" s="156"/>
      <c r="H1766" s="340"/>
      <c r="I1766" s="329"/>
      <c r="J1766" s="181"/>
      <c r="K1766" s="177"/>
      <c r="L1766" s="23"/>
    </row>
    <row r="1767" spans="2:12" ht="21.2" customHeight="1">
      <c r="B1767" s="366" t="str">
        <f>IF(F1767="", "NO PRIORITY", _xlfn.XLOOKUP(F1767, Organizations!C:C, Organizations!B:B, "NO ORG NAME"))</f>
        <v>NO PRIORITY</v>
      </c>
      <c r="C1767" s="291"/>
      <c r="D1767" s="306" t="str">
        <f t="shared" si="27"/>
        <v/>
      </c>
      <c r="E1767" s="171"/>
      <c r="F1767" s="491"/>
      <c r="G1767" s="156"/>
      <c r="H1767" s="340"/>
      <c r="I1767" s="329"/>
      <c r="J1767" s="181"/>
      <c r="K1767" s="177"/>
      <c r="L1767" s="23"/>
    </row>
    <row r="1768" spans="2:12" ht="21.2" customHeight="1">
      <c r="B1768" s="366" t="str">
        <f>IF(F1768="", "NO PRIORITY", _xlfn.XLOOKUP(F1768, Organizations!C:C, Organizations!B:B, "NO ORG NAME"))</f>
        <v>NO PRIORITY</v>
      </c>
      <c r="C1768" s="291"/>
      <c r="D1768" s="306" t="str">
        <f t="shared" si="27"/>
        <v/>
      </c>
      <c r="E1768" s="171"/>
      <c r="F1768" s="491"/>
      <c r="G1768" s="156"/>
      <c r="H1768" s="340"/>
      <c r="I1768" s="329"/>
      <c r="J1768" s="181"/>
      <c r="K1768" s="177"/>
      <c r="L1768" s="23"/>
    </row>
    <row r="1769" spans="2:12" ht="21.2" customHeight="1">
      <c r="B1769" s="366" t="str">
        <f>IF(F1769="", "NO PRIORITY", _xlfn.XLOOKUP(F1769, Organizations!C:C, Organizations!B:B, "NO ORG NAME"))</f>
        <v>NO PRIORITY</v>
      </c>
      <c r="C1769" s="291"/>
      <c r="D1769" s="306" t="str">
        <f t="shared" ref="D1769:D1832" si="28">IF(ISBLANK(C1769),"",C1769-WEEKDAY(C1769)+2)</f>
        <v/>
      </c>
      <c r="E1769" s="171"/>
      <c r="F1769" s="491"/>
      <c r="G1769" s="156"/>
      <c r="H1769" s="340"/>
      <c r="I1769" s="329"/>
      <c r="J1769" s="181"/>
      <c r="K1769" s="177"/>
      <c r="L1769" s="23"/>
    </row>
    <row r="1770" spans="2:12" ht="21.2" customHeight="1">
      <c r="B1770" s="366" t="str">
        <f>IF(F1770="", "NO PRIORITY", _xlfn.XLOOKUP(F1770, Organizations!C:C, Organizations!B:B, "NO ORG NAME"))</f>
        <v>NO PRIORITY</v>
      </c>
      <c r="C1770" s="291"/>
      <c r="D1770" s="306" t="str">
        <f t="shared" si="28"/>
        <v/>
      </c>
      <c r="E1770" s="171"/>
      <c r="F1770" s="491"/>
      <c r="G1770" s="156"/>
      <c r="H1770" s="340"/>
      <c r="I1770" s="329"/>
      <c r="J1770" s="181"/>
      <c r="K1770" s="177"/>
      <c r="L1770" s="23"/>
    </row>
    <row r="1771" spans="2:12" ht="21.2" customHeight="1">
      <c r="B1771" s="366" t="str">
        <f>IF(F1771="", "NO PRIORITY", _xlfn.XLOOKUP(F1771, Organizations!C:C, Organizations!B:B, "NO ORG NAME"))</f>
        <v>NO PRIORITY</v>
      </c>
      <c r="C1771" s="291"/>
      <c r="D1771" s="306" t="str">
        <f t="shared" si="28"/>
        <v/>
      </c>
      <c r="E1771" s="171"/>
      <c r="F1771" s="491"/>
      <c r="G1771" s="156"/>
      <c r="H1771" s="340"/>
      <c r="I1771" s="329"/>
      <c r="J1771" s="181"/>
      <c r="K1771" s="177"/>
      <c r="L1771" s="23"/>
    </row>
    <row r="1772" spans="2:12" ht="21.2" customHeight="1">
      <c r="B1772" s="366" t="str">
        <f>IF(F1772="", "NO PRIORITY", _xlfn.XLOOKUP(F1772, Organizations!C:C, Organizations!B:B, "NO ORG NAME"))</f>
        <v>NO PRIORITY</v>
      </c>
      <c r="C1772" s="291"/>
      <c r="D1772" s="306" t="str">
        <f t="shared" si="28"/>
        <v/>
      </c>
      <c r="E1772" s="171"/>
      <c r="F1772" s="491"/>
      <c r="G1772" s="156"/>
      <c r="H1772" s="340"/>
      <c r="I1772" s="329"/>
      <c r="J1772" s="181"/>
      <c r="K1772" s="177"/>
      <c r="L1772" s="23"/>
    </row>
    <row r="1773" spans="2:12" ht="21.2" customHeight="1">
      <c r="B1773" s="366" t="str">
        <f>IF(F1773="", "NO PRIORITY", _xlfn.XLOOKUP(F1773, Organizations!C:C, Organizations!B:B, "NO ORG NAME"))</f>
        <v>NO PRIORITY</v>
      </c>
      <c r="C1773" s="291"/>
      <c r="D1773" s="306" t="str">
        <f t="shared" si="28"/>
        <v/>
      </c>
      <c r="E1773" s="171"/>
      <c r="F1773" s="491"/>
      <c r="G1773" s="156"/>
      <c r="H1773" s="340"/>
      <c r="I1773" s="329"/>
      <c r="J1773" s="181"/>
      <c r="K1773" s="177"/>
      <c r="L1773" s="23"/>
    </row>
    <row r="1774" spans="2:12" ht="21.2" customHeight="1">
      <c r="B1774" s="366" t="str">
        <f>IF(F1774="", "NO PRIORITY", _xlfn.XLOOKUP(F1774, Organizations!C:C, Organizations!B:B, "NO ORG NAME"))</f>
        <v>NO PRIORITY</v>
      </c>
      <c r="C1774" s="291"/>
      <c r="D1774" s="306" t="str">
        <f t="shared" si="28"/>
        <v/>
      </c>
      <c r="E1774" s="171"/>
      <c r="F1774" s="491"/>
      <c r="G1774" s="156"/>
      <c r="H1774" s="340"/>
      <c r="I1774" s="329"/>
      <c r="J1774" s="181"/>
      <c r="K1774" s="177"/>
      <c r="L1774" s="23"/>
    </row>
    <row r="1775" spans="2:12" ht="21.2" customHeight="1">
      <c r="B1775" s="366" t="str">
        <f>IF(F1775="", "NO PRIORITY", _xlfn.XLOOKUP(F1775, Organizations!C:C, Organizations!B:B, "NO ORG NAME"))</f>
        <v>NO PRIORITY</v>
      </c>
      <c r="C1775" s="291"/>
      <c r="D1775" s="306" t="str">
        <f t="shared" si="28"/>
        <v/>
      </c>
      <c r="E1775" s="171"/>
      <c r="F1775" s="491"/>
      <c r="G1775" s="156"/>
      <c r="H1775" s="340"/>
      <c r="I1775" s="329"/>
      <c r="J1775" s="181"/>
      <c r="K1775" s="177"/>
      <c r="L1775" s="23"/>
    </row>
    <row r="1776" spans="2:12" ht="21.2" customHeight="1">
      <c r="B1776" s="366" t="str">
        <f>IF(F1776="", "NO PRIORITY", _xlfn.XLOOKUP(F1776, Organizations!C:C, Organizations!B:B, "NO ORG NAME"))</f>
        <v>NO PRIORITY</v>
      </c>
      <c r="C1776" s="291"/>
      <c r="D1776" s="306" t="str">
        <f t="shared" si="28"/>
        <v/>
      </c>
      <c r="E1776" s="171"/>
      <c r="F1776" s="491"/>
      <c r="G1776" s="156"/>
      <c r="H1776" s="340"/>
      <c r="I1776" s="329"/>
      <c r="J1776" s="181"/>
      <c r="K1776" s="177"/>
      <c r="L1776" s="23"/>
    </row>
    <row r="1777" spans="2:12" ht="21.2" customHeight="1">
      <c r="B1777" s="366" t="str">
        <f>IF(F1777="", "NO PRIORITY", _xlfn.XLOOKUP(F1777, Organizations!C:C, Organizations!B:B, "NO ORG NAME"))</f>
        <v>NO PRIORITY</v>
      </c>
      <c r="C1777" s="291"/>
      <c r="D1777" s="306" t="str">
        <f t="shared" si="28"/>
        <v/>
      </c>
      <c r="E1777" s="171"/>
      <c r="F1777" s="491"/>
      <c r="G1777" s="156"/>
      <c r="H1777" s="340"/>
      <c r="I1777" s="329"/>
      <c r="J1777" s="181"/>
      <c r="K1777" s="177"/>
      <c r="L1777" s="23"/>
    </row>
    <row r="1778" spans="2:12" ht="21.2" customHeight="1">
      <c r="B1778" s="366" t="str">
        <f>IF(F1778="", "NO PRIORITY", _xlfn.XLOOKUP(F1778, Organizations!C:C, Organizations!B:B, "NO ORG NAME"))</f>
        <v>NO PRIORITY</v>
      </c>
      <c r="C1778" s="291"/>
      <c r="D1778" s="306" t="str">
        <f t="shared" si="28"/>
        <v/>
      </c>
      <c r="E1778" s="171"/>
      <c r="F1778" s="491"/>
      <c r="G1778" s="156"/>
      <c r="H1778" s="340"/>
      <c r="I1778" s="329"/>
      <c r="J1778" s="181"/>
      <c r="K1778" s="177"/>
      <c r="L1778" s="23"/>
    </row>
    <row r="1779" spans="2:12" ht="21.2" customHeight="1">
      <c r="B1779" s="366" t="str">
        <f>IF(F1779="", "NO PRIORITY", _xlfn.XLOOKUP(F1779, Organizations!C:C, Organizations!B:B, "NO ORG NAME"))</f>
        <v>NO PRIORITY</v>
      </c>
      <c r="C1779" s="291"/>
      <c r="D1779" s="306" t="str">
        <f t="shared" si="28"/>
        <v/>
      </c>
      <c r="E1779" s="171"/>
      <c r="F1779" s="491"/>
      <c r="G1779" s="156"/>
      <c r="H1779" s="340"/>
      <c r="I1779" s="329"/>
      <c r="J1779" s="181"/>
      <c r="K1779" s="177"/>
      <c r="L1779" s="23"/>
    </row>
    <row r="1780" spans="2:12" ht="21.2" customHeight="1">
      <c r="B1780" s="366" t="str">
        <f>IF(F1780="", "NO PRIORITY", _xlfn.XLOOKUP(F1780, Organizations!C:C, Organizations!B:B, "NO ORG NAME"))</f>
        <v>NO PRIORITY</v>
      </c>
      <c r="C1780" s="291"/>
      <c r="D1780" s="306" t="str">
        <f t="shared" si="28"/>
        <v/>
      </c>
      <c r="E1780" s="171"/>
      <c r="F1780" s="491"/>
      <c r="G1780" s="156"/>
      <c r="H1780" s="340"/>
      <c r="I1780" s="329"/>
      <c r="J1780" s="181"/>
      <c r="K1780" s="177"/>
      <c r="L1780" s="23"/>
    </row>
    <row r="1781" spans="2:12" ht="21.2" customHeight="1">
      <c r="B1781" s="366" t="str">
        <f>IF(F1781="", "NO PRIORITY", _xlfn.XLOOKUP(F1781, Organizations!C:C, Organizations!B:B, "NO ORG NAME"))</f>
        <v>NO PRIORITY</v>
      </c>
      <c r="C1781" s="291"/>
      <c r="D1781" s="306" t="str">
        <f t="shared" si="28"/>
        <v/>
      </c>
      <c r="E1781" s="171"/>
      <c r="F1781" s="491"/>
      <c r="G1781" s="156"/>
      <c r="H1781" s="340"/>
      <c r="I1781" s="329"/>
      <c r="J1781" s="181"/>
      <c r="K1781" s="177"/>
      <c r="L1781" s="23"/>
    </row>
    <row r="1782" spans="2:12" ht="21.2" customHeight="1">
      <c r="B1782" s="366" t="str">
        <f>IF(F1782="", "NO PRIORITY", _xlfn.XLOOKUP(F1782, Organizations!C:C, Organizations!B:B, "NO ORG NAME"))</f>
        <v>NO PRIORITY</v>
      </c>
      <c r="C1782" s="291"/>
      <c r="D1782" s="306" t="str">
        <f t="shared" si="28"/>
        <v/>
      </c>
      <c r="E1782" s="171"/>
      <c r="F1782" s="491"/>
      <c r="G1782" s="156"/>
      <c r="H1782" s="340"/>
      <c r="I1782" s="329"/>
      <c r="J1782" s="181"/>
      <c r="K1782" s="177"/>
      <c r="L1782" s="23"/>
    </row>
    <row r="1783" spans="2:12" ht="21.2" customHeight="1">
      <c r="B1783" s="366" t="str">
        <f>IF(F1783="", "NO PRIORITY", _xlfn.XLOOKUP(F1783, Organizations!C:C, Organizations!B:B, "NO ORG NAME"))</f>
        <v>NO PRIORITY</v>
      </c>
      <c r="C1783" s="291"/>
      <c r="D1783" s="306" t="str">
        <f t="shared" si="28"/>
        <v/>
      </c>
      <c r="E1783" s="171"/>
      <c r="F1783" s="491"/>
      <c r="G1783" s="156"/>
      <c r="H1783" s="340"/>
      <c r="I1783" s="329"/>
      <c r="J1783" s="181"/>
      <c r="K1783" s="177"/>
      <c r="L1783" s="23"/>
    </row>
    <row r="1784" spans="2:12" ht="21.2" customHeight="1">
      <c r="B1784" s="366" t="str">
        <f>IF(F1784="", "NO PRIORITY", _xlfn.XLOOKUP(F1784, Organizations!C:C, Organizations!B:B, "NO ORG NAME"))</f>
        <v>NO PRIORITY</v>
      </c>
      <c r="C1784" s="291"/>
      <c r="D1784" s="306" t="str">
        <f t="shared" si="28"/>
        <v/>
      </c>
      <c r="E1784" s="171"/>
      <c r="F1784" s="491"/>
      <c r="G1784" s="156"/>
      <c r="H1784" s="340"/>
      <c r="I1784" s="329"/>
      <c r="J1784" s="181"/>
      <c r="K1784" s="177"/>
      <c r="L1784" s="23"/>
    </row>
    <row r="1785" spans="2:12" ht="21.2" customHeight="1">
      <c r="B1785" s="366" t="str">
        <f>IF(F1785="", "NO PRIORITY", _xlfn.XLOOKUP(F1785, Organizations!C:C, Organizations!B:B, "NO ORG NAME"))</f>
        <v>NO PRIORITY</v>
      </c>
      <c r="C1785" s="291"/>
      <c r="D1785" s="306" t="str">
        <f t="shared" si="28"/>
        <v/>
      </c>
      <c r="E1785" s="171"/>
      <c r="F1785" s="491"/>
      <c r="G1785" s="156"/>
      <c r="H1785" s="340"/>
      <c r="I1785" s="329"/>
      <c r="J1785" s="181"/>
      <c r="K1785" s="177"/>
      <c r="L1785" s="23"/>
    </row>
    <row r="1786" spans="2:12" ht="21.2" customHeight="1">
      <c r="B1786" s="366" t="str">
        <f>IF(F1786="", "NO PRIORITY", _xlfn.XLOOKUP(F1786, Organizations!C:C, Organizations!B:B, "NO ORG NAME"))</f>
        <v>NO PRIORITY</v>
      </c>
      <c r="C1786" s="291"/>
      <c r="D1786" s="306" t="str">
        <f t="shared" si="28"/>
        <v/>
      </c>
      <c r="E1786" s="171"/>
      <c r="F1786" s="491"/>
      <c r="G1786" s="156"/>
      <c r="H1786" s="340"/>
      <c r="I1786" s="329"/>
      <c r="J1786" s="181"/>
      <c r="K1786" s="177"/>
      <c r="L1786" s="23"/>
    </row>
    <row r="1787" spans="2:12" ht="21.2" customHeight="1">
      <c r="B1787" s="366" t="str">
        <f>IF(F1787="", "NO PRIORITY", _xlfn.XLOOKUP(F1787, Organizations!C:C, Organizations!B:B, "NO ORG NAME"))</f>
        <v>NO PRIORITY</v>
      </c>
      <c r="C1787" s="291"/>
      <c r="D1787" s="306" t="str">
        <f t="shared" si="28"/>
        <v/>
      </c>
      <c r="E1787" s="171"/>
      <c r="F1787" s="491"/>
      <c r="G1787" s="156"/>
      <c r="H1787" s="340"/>
      <c r="I1787" s="329"/>
      <c r="J1787" s="181"/>
      <c r="K1787" s="177"/>
      <c r="L1787" s="23"/>
    </row>
    <row r="1788" spans="2:12" ht="21.2" customHeight="1">
      <c r="B1788" s="366" t="str">
        <f>IF(F1788="", "NO PRIORITY", _xlfn.XLOOKUP(F1788, Organizations!C:C, Organizations!B:B, "NO ORG NAME"))</f>
        <v>NO PRIORITY</v>
      </c>
      <c r="C1788" s="291"/>
      <c r="D1788" s="306" t="str">
        <f t="shared" si="28"/>
        <v/>
      </c>
      <c r="E1788" s="171"/>
      <c r="F1788" s="491"/>
      <c r="G1788" s="156"/>
      <c r="H1788" s="340"/>
      <c r="I1788" s="329"/>
      <c r="J1788" s="181"/>
      <c r="K1788" s="177"/>
      <c r="L1788" s="23"/>
    </row>
    <row r="1789" spans="2:12" ht="21.2" customHeight="1">
      <c r="B1789" s="366" t="str">
        <f>IF(F1789="", "NO PRIORITY", _xlfn.XLOOKUP(F1789, Organizations!C:C, Organizations!B:B, "NO ORG NAME"))</f>
        <v>NO PRIORITY</v>
      </c>
      <c r="C1789" s="291"/>
      <c r="D1789" s="306" t="str">
        <f t="shared" si="28"/>
        <v/>
      </c>
      <c r="E1789" s="171"/>
      <c r="F1789" s="491"/>
      <c r="G1789" s="156"/>
      <c r="H1789" s="340"/>
      <c r="I1789" s="329"/>
      <c r="J1789" s="181"/>
      <c r="K1789" s="177"/>
      <c r="L1789" s="23"/>
    </row>
    <row r="1790" spans="2:12" ht="21.2" customHeight="1">
      <c r="B1790" s="366" t="str">
        <f>IF(F1790="", "NO PRIORITY", _xlfn.XLOOKUP(F1790, Organizations!C:C, Organizations!B:B, "NO ORG NAME"))</f>
        <v>NO PRIORITY</v>
      </c>
      <c r="C1790" s="291"/>
      <c r="D1790" s="306" t="str">
        <f t="shared" si="28"/>
        <v/>
      </c>
      <c r="E1790" s="171"/>
      <c r="F1790" s="491"/>
      <c r="G1790" s="156"/>
      <c r="H1790" s="340"/>
      <c r="I1790" s="329"/>
      <c r="J1790" s="181"/>
      <c r="K1790" s="177"/>
      <c r="L1790" s="23"/>
    </row>
    <row r="1791" spans="2:12" ht="21.2" customHeight="1">
      <c r="B1791" s="366" t="str">
        <f>IF(F1791="", "NO PRIORITY", _xlfn.XLOOKUP(F1791, Organizations!C:C, Organizations!B:B, "NO ORG NAME"))</f>
        <v>NO PRIORITY</v>
      </c>
      <c r="C1791" s="291"/>
      <c r="D1791" s="306" t="str">
        <f t="shared" si="28"/>
        <v/>
      </c>
      <c r="E1791" s="171"/>
      <c r="F1791" s="491"/>
      <c r="G1791" s="156"/>
      <c r="H1791" s="340"/>
      <c r="I1791" s="329"/>
      <c r="J1791" s="181"/>
      <c r="K1791" s="177"/>
      <c r="L1791" s="23"/>
    </row>
    <row r="1792" spans="2:12" ht="21.2" customHeight="1">
      <c r="B1792" s="366" t="str">
        <f>IF(F1792="", "NO PRIORITY", _xlfn.XLOOKUP(F1792, Organizations!C:C, Organizations!B:B, "NO ORG NAME"))</f>
        <v>NO PRIORITY</v>
      </c>
      <c r="C1792" s="291"/>
      <c r="D1792" s="306" t="str">
        <f t="shared" si="28"/>
        <v/>
      </c>
      <c r="E1792" s="171"/>
      <c r="F1792" s="491"/>
      <c r="G1792" s="156"/>
      <c r="H1792" s="340"/>
      <c r="I1792" s="329"/>
      <c r="J1792" s="181"/>
      <c r="K1792" s="177"/>
      <c r="L1792" s="23"/>
    </row>
    <row r="1793" spans="2:12" ht="21.2" customHeight="1">
      <c r="B1793" s="366" t="str">
        <f>IF(F1793="", "NO PRIORITY", _xlfn.XLOOKUP(F1793, Organizations!C:C, Organizations!B:B, "NO ORG NAME"))</f>
        <v>NO PRIORITY</v>
      </c>
      <c r="C1793" s="291"/>
      <c r="D1793" s="306" t="str">
        <f t="shared" si="28"/>
        <v/>
      </c>
      <c r="E1793" s="171"/>
      <c r="F1793" s="491"/>
      <c r="G1793" s="156"/>
      <c r="H1793" s="340"/>
      <c r="I1793" s="329"/>
      <c r="J1793" s="181"/>
      <c r="K1793" s="177"/>
      <c r="L1793" s="23"/>
    </row>
    <row r="1794" spans="2:12" ht="21.2" customHeight="1">
      <c r="B1794" s="366" t="str">
        <f>IF(F1794="", "NO PRIORITY", _xlfn.XLOOKUP(F1794, Organizations!C:C, Organizations!B:B, "NO ORG NAME"))</f>
        <v>NO PRIORITY</v>
      </c>
      <c r="C1794" s="291"/>
      <c r="D1794" s="306" t="str">
        <f t="shared" si="28"/>
        <v/>
      </c>
      <c r="E1794" s="171"/>
      <c r="F1794" s="491"/>
      <c r="G1794" s="156"/>
      <c r="H1794" s="340"/>
      <c r="I1794" s="329"/>
      <c r="J1794" s="181"/>
      <c r="K1794" s="177"/>
      <c r="L1794" s="23"/>
    </row>
    <row r="1795" spans="2:12" ht="21.2" customHeight="1">
      <c r="B1795" s="366" t="str">
        <f>IF(F1795="", "NO PRIORITY", _xlfn.XLOOKUP(F1795, Organizations!C:C, Organizations!B:B, "NO ORG NAME"))</f>
        <v>NO PRIORITY</v>
      </c>
      <c r="C1795" s="291"/>
      <c r="D1795" s="306" t="str">
        <f t="shared" si="28"/>
        <v/>
      </c>
      <c r="E1795" s="171"/>
      <c r="F1795" s="491"/>
      <c r="G1795" s="156"/>
      <c r="H1795" s="340"/>
      <c r="I1795" s="329"/>
      <c r="J1795" s="181"/>
      <c r="K1795" s="177"/>
      <c r="L1795" s="23"/>
    </row>
    <row r="1796" spans="2:12" ht="21.2" customHeight="1">
      <c r="B1796" s="366" t="str">
        <f>IF(F1796="", "NO PRIORITY", _xlfn.XLOOKUP(F1796, Organizations!C:C, Organizations!B:B, "NO ORG NAME"))</f>
        <v>NO PRIORITY</v>
      </c>
      <c r="C1796" s="291"/>
      <c r="D1796" s="306" t="str">
        <f t="shared" si="28"/>
        <v/>
      </c>
      <c r="E1796" s="171"/>
      <c r="F1796" s="491"/>
      <c r="G1796" s="156"/>
      <c r="H1796" s="340"/>
      <c r="I1796" s="329"/>
      <c r="J1796" s="181"/>
      <c r="K1796" s="177"/>
      <c r="L1796" s="23"/>
    </row>
    <row r="1797" spans="2:12" ht="21.2" customHeight="1">
      <c r="B1797" s="366" t="str">
        <f>IF(F1797="", "NO PRIORITY", _xlfn.XLOOKUP(F1797, Organizations!C:C, Organizations!B:B, "NO ORG NAME"))</f>
        <v>NO PRIORITY</v>
      </c>
      <c r="C1797" s="291"/>
      <c r="D1797" s="306" t="str">
        <f t="shared" si="28"/>
        <v/>
      </c>
      <c r="E1797" s="171"/>
      <c r="F1797" s="491"/>
      <c r="G1797" s="156"/>
      <c r="H1797" s="340"/>
      <c r="I1797" s="329"/>
      <c r="J1797" s="181"/>
      <c r="K1797" s="177"/>
      <c r="L1797" s="23"/>
    </row>
    <row r="1798" spans="2:12" ht="21.2" customHeight="1">
      <c r="B1798" s="366" t="str">
        <f>IF(F1798="", "NO PRIORITY", _xlfn.XLOOKUP(F1798, Organizations!C:C, Organizations!B:B, "NO ORG NAME"))</f>
        <v>NO PRIORITY</v>
      </c>
      <c r="C1798" s="291"/>
      <c r="D1798" s="306" t="str">
        <f t="shared" si="28"/>
        <v/>
      </c>
      <c r="E1798" s="171"/>
      <c r="F1798" s="491"/>
      <c r="G1798" s="156"/>
      <c r="H1798" s="340"/>
      <c r="I1798" s="329"/>
      <c r="J1798" s="181"/>
      <c r="K1798" s="177"/>
      <c r="L1798" s="23"/>
    </row>
    <row r="1799" spans="2:12" ht="21.2" customHeight="1">
      <c r="B1799" s="366" t="str">
        <f>IF(F1799="", "NO PRIORITY", _xlfn.XLOOKUP(F1799, Organizations!C:C, Organizations!B:B, "NO ORG NAME"))</f>
        <v>NO PRIORITY</v>
      </c>
      <c r="C1799" s="291"/>
      <c r="D1799" s="306" t="str">
        <f t="shared" si="28"/>
        <v/>
      </c>
      <c r="E1799" s="171"/>
      <c r="F1799" s="491"/>
      <c r="G1799" s="156"/>
      <c r="H1799" s="340"/>
      <c r="I1799" s="329"/>
      <c r="J1799" s="181"/>
      <c r="K1799" s="177"/>
      <c r="L1799" s="23"/>
    </row>
    <row r="1800" spans="2:12" ht="21.2" customHeight="1">
      <c r="B1800" s="366" t="str">
        <f>IF(F1800="", "NO PRIORITY", _xlfn.XLOOKUP(F1800, Organizations!C:C, Organizations!B:B, "NO ORG NAME"))</f>
        <v>NO PRIORITY</v>
      </c>
      <c r="C1800" s="291"/>
      <c r="D1800" s="306" t="str">
        <f t="shared" si="28"/>
        <v/>
      </c>
      <c r="E1800" s="171"/>
      <c r="F1800" s="491"/>
      <c r="G1800" s="156"/>
      <c r="H1800" s="340"/>
      <c r="I1800" s="329"/>
      <c r="J1800" s="181"/>
      <c r="K1800" s="177"/>
      <c r="L1800" s="23"/>
    </row>
    <row r="1801" spans="2:12" ht="21.2" customHeight="1">
      <c r="B1801" s="366" t="str">
        <f>IF(F1801="", "NO PRIORITY", _xlfn.XLOOKUP(F1801, Organizations!C:C, Organizations!B:B, "NO ORG NAME"))</f>
        <v>NO PRIORITY</v>
      </c>
      <c r="C1801" s="291"/>
      <c r="D1801" s="306" t="str">
        <f t="shared" si="28"/>
        <v/>
      </c>
      <c r="E1801" s="171"/>
      <c r="F1801" s="491"/>
      <c r="G1801" s="156"/>
      <c r="H1801" s="340"/>
      <c r="I1801" s="329"/>
      <c r="J1801" s="181"/>
      <c r="K1801" s="177"/>
      <c r="L1801" s="23"/>
    </row>
    <row r="1802" spans="2:12" ht="21.2" customHeight="1">
      <c r="B1802" s="366" t="str">
        <f>IF(F1802="", "NO PRIORITY", _xlfn.XLOOKUP(F1802, Organizations!C:C, Organizations!B:B, "NO ORG NAME"))</f>
        <v>NO PRIORITY</v>
      </c>
      <c r="C1802" s="291"/>
      <c r="D1802" s="306" t="str">
        <f t="shared" si="28"/>
        <v/>
      </c>
      <c r="E1802" s="171"/>
      <c r="F1802" s="491"/>
      <c r="G1802" s="156"/>
      <c r="H1802" s="340"/>
      <c r="I1802" s="329"/>
      <c r="J1802" s="181"/>
      <c r="K1802" s="177"/>
      <c r="L1802" s="23"/>
    </row>
    <row r="1803" spans="2:12" ht="21.2" customHeight="1">
      <c r="B1803" s="366" t="str">
        <f>IF(F1803="", "NO PRIORITY", _xlfn.XLOOKUP(F1803, Organizations!C:C, Organizations!B:B, "NO ORG NAME"))</f>
        <v>NO PRIORITY</v>
      </c>
      <c r="C1803" s="291"/>
      <c r="D1803" s="306" t="str">
        <f t="shared" si="28"/>
        <v/>
      </c>
      <c r="E1803" s="171"/>
      <c r="F1803" s="491"/>
      <c r="G1803" s="156"/>
      <c r="H1803" s="340"/>
      <c r="I1803" s="329"/>
      <c r="J1803" s="181"/>
      <c r="K1803" s="177"/>
      <c r="L1803" s="23"/>
    </row>
    <row r="1804" spans="2:12" ht="21.2" customHeight="1">
      <c r="B1804" s="366" t="str">
        <f>IF(F1804="", "NO PRIORITY", _xlfn.XLOOKUP(F1804, Organizations!C:C, Organizations!B:B, "NO ORG NAME"))</f>
        <v>NO PRIORITY</v>
      </c>
      <c r="C1804" s="291"/>
      <c r="D1804" s="306" t="str">
        <f t="shared" si="28"/>
        <v/>
      </c>
      <c r="E1804" s="171"/>
      <c r="F1804" s="491"/>
      <c r="G1804" s="156"/>
      <c r="H1804" s="340"/>
      <c r="I1804" s="329"/>
      <c r="J1804" s="181"/>
      <c r="K1804" s="177"/>
      <c r="L1804" s="23"/>
    </row>
    <row r="1805" spans="2:12" ht="21.2" customHeight="1">
      <c r="B1805" s="366" t="str">
        <f>IF(F1805="", "NO PRIORITY", _xlfn.XLOOKUP(F1805, Organizations!C:C, Organizations!B:B, "NO ORG NAME"))</f>
        <v>NO PRIORITY</v>
      </c>
      <c r="C1805" s="291"/>
      <c r="D1805" s="306" t="str">
        <f t="shared" si="28"/>
        <v/>
      </c>
      <c r="E1805" s="171"/>
      <c r="F1805" s="491"/>
      <c r="G1805" s="156"/>
      <c r="H1805" s="340"/>
      <c r="I1805" s="329"/>
      <c r="J1805" s="181"/>
      <c r="K1805" s="177"/>
      <c r="L1805" s="23"/>
    </row>
    <row r="1806" spans="2:12" ht="21.2" customHeight="1">
      <c r="B1806" s="366" t="str">
        <f>IF(F1806="", "NO PRIORITY", _xlfn.XLOOKUP(F1806, Organizations!C:C, Organizations!B:B, "NO ORG NAME"))</f>
        <v>NO PRIORITY</v>
      </c>
      <c r="C1806" s="291"/>
      <c r="D1806" s="306" t="str">
        <f t="shared" si="28"/>
        <v/>
      </c>
      <c r="E1806" s="171"/>
      <c r="F1806" s="491"/>
      <c r="G1806" s="156"/>
      <c r="H1806" s="340"/>
      <c r="I1806" s="329"/>
      <c r="J1806" s="181"/>
      <c r="K1806" s="177"/>
      <c r="L1806" s="23"/>
    </row>
    <row r="1807" spans="2:12" ht="21.2" customHeight="1">
      <c r="B1807" s="366" t="str">
        <f>IF(F1807="", "NO PRIORITY", _xlfn.XLOOKUP(F1807, Organizations!C:C, Organizations!B:B, "NO ORG NAME"))</f>
        <v>NO PRIORITY</v>
      </c>
      <c r="C1807" s="291"/>
      <c r="D1807" s="306" t="str">
        <f t="shared" si="28"/>
        <v/>
      </c>
      <c r="E1807" s="171"/>
      <c r="F1807" s="491"/>
      <c r="G1807" s="156"/>
      <c r="H1807" s="340"/>
      <c r="I1807" s="329"/>
      <c r="J1807" s="181"/>
      <c r="K1807" s="177"/>
      <c r="L1807" s="23"/>
    </row>
    <row r="1808" spans="2:12" ht="21.2" customHeight="1">
      <c r="B1808" s="366" t="str">
        <f>IF(F1808="", "NO PRIORITY", _xlfn.XLOOKUP(F1808, Organizations!C:C, Organizations!B:B, "NO ORG NAME"))</f>
        <v>NO PRIORITY</v>
      </c>
      <c r="C1808" s="291"/>
      <c r="D1808" s="306" t="str">
        <f t="shared" si="28"/>
        <v/>
      </c>
      <c r="E1808" s="171"/>
      <c r="F1808" s="491"/>
      <c r="G1808" s="156"/>
      <c r="H1808" s="340"/>
      <c r="I1808" s="329"/>
      <c r="J1808" s="181"/>
      <c r="K1808" s="177"/>
      <c r="L1808" s="23"/>
    </row>
    <row r="1809" spans="2:12" ht="21.2" customHeight="1">
      <c r="B1809" s="366" t="str">
        <f>IF(F1809="", "NO PRIORITY", _xlfn.XLOOKUP(F1809, Organizations!C:C, Organizations!B:B, "NO ORG NAME"))</f>
        <v>NO PRIORITY</v>
      </c>
      <c r="C1809" s="291"/>
      <c r="D1809" s="306" t="str">
        <f t="shared" si="28"/>
        <v/>
      </c>
      <c r="E1809" s="171"/>
      <c r="F1809" s="491"/>
      <c r="G1809" s="156"/>
      <c r="H1809" s="340"/>
      <c r="I1809" s="329"/>
      <c r="J1809" s="181"/>
      <c r="K1809" s="177"/>
      <c r="L1809" s="23"/>
    </row>
    <row r="1810" spans="2:12" ht="21.2" customHeight="1">
      <c r="B1810" s="366" t="str">
        <f>IF(F1810="", "NO PRIORITY", _xlfn.XLOOKUP(F1810, Organizations!C:C, Organizations!B:B, "NO ORG NAME"))</f>
        <v>NO PRIORITY</v>
      </c>
      <c r="C1810" s="291"/>
      <c r="D1810" s="306" t="str">
        <f t="shared" si="28"/>
        <v/>
      </c>
      <c r="E1810" s="171"/>
      <c r="F1810" s="491"/>
      <c r="G1810" s="156"/>
      <c r="H1810" s="340"/>
      <c r="I1810" s="329"/>
      <c r="J1810" s="181"/>
      <c r="K1810" s="177"/>
      <c r="L1810" s="23"/>
    </row>
    <row r="1811" spans="2:12" ht="21.2" customHeight="1">
      <c r="B1811" s="366" t="str">
        <f>IF(F1811="", "NO PRIORITY", _xlfn.XLOOKUP(F1811, Organizations!C:C, Organizations!B:B, "NO ORG NAME"))</f>
        <v>NO PRIORITY</v>
      </c>
      <c r="C1811" s="291"/>
      <c r="D1811" s="306" t="str">
        <f t="shared" si="28"/>
        <v/>
      </c>
      <c r="E1811" s="171"/>
      <c r="F1811" s="491"/>
      <c r="G1811" s="156"/>
      <c r="H1811" s="340"/>
      <c r="I1811" s="329"/>
      <c r="J1811" s="181"/>
      <c r="K1811" s="177"/>
      <c r="L1811" s="23"/>
    </row>
    <row r="1812" spans="2:12" ht="21.2" customHeight="1">
      <c r="B1812" s="366" t="str">
        <f>IF(F1812="", "NO PRIORITY", _xlfn.XLOOKUP(F1812, Organizations!C:C, Organizations!B:B, "NO ORG NAME"))</f>
        <v>NO PRIORITY</v>
      </c>
      <c r="C1812" s="291"/>
      <c r="D1812" s="306" t="str">
        <f t="shared" si="28"/>
        <v/>
      </c>
      <c r="E1812" s="171"/>
      <c r="F1812" s="491"/>
      <c r="G1812" s="156"/>
      <c r="H1812" s="340"/>
      <c r="I1812" s="329"/>
      <c r="J1812" s="181"/>
      <c r="K1812" s="177"/>
      <c r="L1812" s="23"/>
    </row>
    <row r="1813" spans="2:12" ht="21.2" customHeight="1">
      <c r="B1813" s="366" t="str">
        <f>IF(F1813="", "NO PRIORITY", _xlfn.XLOOKUP(F1813, Organizations!C:C, Organizations!B:B, "NO ORG NAME"))</f>
        <v>NO PRIORITY</v>
      </c>
      <c r="C1813" s="291"/>
      <c r="D1813" s="306" t="str">
        <f t="shared" si="28"/>
        <v/>
      </c>
      <c r="E1813" s="171"/>
      <c r="F1813" s="491"/>
      <c r="G1813" s="156"/>
      <c r="H1813" s="340"/>
      <c r="I1813" s="329"/>
      <c r="J1813" s="181"/>
      <c r="K1813" s="177"/>
      <c r="L1813" s="23"/>
    </row>
    <row r="1814" spans="2:12" ht="21.2" customHeight="1">
      <c r="B1814" s="366" t="str">
        <f>IF(F1814="", "NO PRIORITY", _xlfn.XLOOKUP(F1814, Organizations!C:C, Organizations!B:B, "NO ORG NAME"))</f>
        <v>NO PRIORITY</v>
      </c>
      <c r="C1814" s="291"/>
      <c r="D1814" s="306" t="str">
        <f t="shared" si="28"/>
        <v/>
      </c>
      <c r="E1814" s="171"/>
      <c r="F1814" s="491"/>
      <c r="G1814" s="156"/>
      <c r="H1814" s="340"/>
      <c r="I1814" s="329"/>
      <c r="J1814" s="181"/>
      <c r="K1814" s="177"/>
      <c r="L1814" s="23"/>
    </row>
    <row r="1815" spans="2:12" ht="21.2" customHeight="1">
      <c r="B1815" s="366" t="str">
        <f>IF(F1815="", "NO PRIORITY", _xlfn.XLOOKUP(F1815, Organizations!C:C, Organizations!B:B, "NO ORG NAME"))</f>
        <v>NO PRIORITY</v>
      </c>
      <c r="C1815" s="291"/>
      <c r="D1815" s="306" t="str">
        <f t="shared" si="28"/>
        <v/>
      </c>
      <c r="E1815" s="171"/>
      <c r="F1815" s="491"/>
      <c r="G1815" s="156"/>
      <c r="H1815" s="340"/>
      <c r="I1815" s="329"/>
      <c r="J1815" s="181"/>
      <c r="K1815" s="177"/>
      <c r="L1815" s="23"/>
    </row>
    <row r="1816" spans="2:12" ht="21.2" customHeight="1">
      <c r="B1816" s="366" t="str">
        <f>IF(F1816="", "NO PRIORITY", _xlfn.XLOOKUP(F1816, Organizations!C:C, Organizations!B:B, "NO ORG NAME"))</f>
        <v>NO PRIORITY</v>
      </c>
      <c r="C1816" s="291"/>
      <c r="D1816" s="306" t="str">
        <f t="shared" si="28"/>
        <v/>
      </c>
      <c r="E1816" s="171"/>
      <c r="F1816" s="491"/>
      <c r="G1816" s="156"/>
      <c r="H1816" s="340"/>
      <c r="I1816" s="329"/>
      <c r="J1816" s="181"/>
      <c r="K1816" s="177"/>
      <c r="L1816" s="23"/>
    </row>
    <row r="1817" spans="2:12" ht="21.2" customHeight="1">
      <c r="B1817" s="366" t="str">
        <f>IF(F1817="", "NO PRIORITY", _xlfn.XLOOKUP(F1817, Organizations!C:C, Organizations!B:B, "NO ORG NAME"))</f>
        <v>NO PRIORITY</v>
      </c>
      <c r="C1817" s="291"/>
      <c r="D1817" s="306" t="str">
        <f t="shared" si="28"/>
        <v/>
      </c>
      <c r="E1817" s="171"/>
      <c r="F1817" s="491"/>
      <c r="G1817" s="156"/>
      <c r="H1817" s="340"/>
      <c r="I1817" s="329"/>
      <c r="J1817" s="181"/>
      <c r="K1817" s="177"/>
      <c r="L1817" s="23"/>
    </row>
    <row r="1818" spans="2:12" ht="21.2" customHeight="1">
      <c r="B1818" s="366" t="str">
        <f>IF(F1818="", "NO PRIORITY", _xlfn.XLOOKUP(F1818, Organizations!C:C, Organizations!B:B, "NO ORG NAME"))</f>
        <v>NO PRIORITY</v>
      </c>
      <c r="C1818" s="291"/>
      <c r="D1818" s="306" t="str">
        <f t="shared" si="28"/>
        <v/>
      </c>
      <c r="E1818" s="171"/>
      <c r="F1818" s="491"/>
      <c r="G1818" s="156"/>
      <c r="H1818" s="340"/>
      <c r="I1818" s="329"/>
      <c r="J1818" s="181"/>
      <c r="K1818" s="177"/>
      <c r="L1818" s="23"/>
    </row>
    <row r="1819" spans="2:12" ht="21.2" customHeight="1">
      <c r="B1819" s="366" t="str">
        <f>IF(F1819="", "NO PRIORITY", _xlfn.XLOOKUP(F1819, Organizations!C:C, Organizations!B:B, "NO ORG NAME"))</f>
        <v>NO PRIORITY</v>
      </c>
      <c r="C1819" s="291"/>
      <c r="D1819" s="306" t="str">
        <f t="shared" si="28"/>
        <v/>
      </c>
      <c r="E1819" s="171"/>
      <c r="F1819" s="491"/>
      <c r="G1819" s="156"/>
      <c r="H1819" s="340"/>
      <c r="I1819" s="329"/>
      <c r="J1819" s="181"/>
      <c r="K1819" s="177"/>
      <c r="L1819" s="23"/>
    </row>
    <row r="1820" spans="2:12" ht="21.2" customHeight="1">
      <c r="B1820" s="366" t="str">
        <f>IF(F1820="", "NO PRIORITY", _xlfn.XLOOKUP(F1820, Organizations!C:C, Organizations!B:B, "NO ORG NAME"))</f>
        <v>NO PRIORITY</v>
      </c>
      <c r="C1820" s="291"/>
      <c r="D1820" s="306" t="str">
        <f t="shared" si="28"/>
        <v/>
      </c>
      <c r="E1820" s="171"/>
      <c r="F1820" s="491"/>
      <c r="G1820" s="156"/>
      <c r="H1820" s="340"/>
      <c r="I1820" s="329"/>
      <c r="J1820" s="181"/>
      <c r="K1820" s="177"/>
      <c r="L1820" s="23"/>
    </row>
    <row r="1821" spans="2:12" ht="21.2" customHeight="1">
      <c r="B1821" s="366" t="str">
        <f>IF(F1821="", "NO PRIORITY", _xlfn.XLOOKUP(F1821, Organizations!C:C, Organizations!B:B, "NO ORG NAME"))</f>
        <v>NO PRIORITY</v>
      </c>
      <c r="C1821" s="291"/>
      <c r="D1821" s="306" t="str">
        <f t="shared" si="28"/>
        <v/>
      </c>
      <c r="E1821" s="171"/>
      <c r="F1821" s="491"/>
      <c r="G1821" s="156"/>
      <c r="H1821" s="340"/>
      <c r="I1821" s="329"/>
      <c r="J1821" s="181"/>
      <c r="K1821" s="177"/>
      <c r="L1821" s="23"/>
    </row>
    <row r="1822" spans="2:12" ht="21.2" customHeight="1">
      <c r="B1822" s="366" t="str">
        <f>IF(F1822="", "NO PRIORITY", _xlfn.XLOOKUP(F1822, Organizations!C:C, Organizations!B:B, "NO ORG NAME"))</f>
        <v>NO PRIORITY</v>
      </c>
      <c r="C1822" s="291"/>
      <c r="D1822" s="306" t="str">
        <f t="shared" si="28"/>
        <v/>
      </c>
      <c r="E1822" s="171"/>
      <c r="F1822" s="491"/>
      <c r="G1822" s="156"/>
      <c r="H1822" s="340"/>
      <c r="I1822" s="329"/>
      <c r="J1822" s="181"/>
      <c r="K1822" s="177"/>
      <c r="L1822" s="23"/>
    </row>
    <row r="1823" spans="2:12" ht="21.2" customHeight="1">
      <c r="B1823" s="366" t="str">
        <f>IF(F1823="", "NO PRIORITY", _xlfn.XLOOKUP(F1823, Organizations!C:C, Organizations!B:B, "NO ORG NAME"))</f>
        <v>NO PRIORITY</v>
      </c>
      <c r="C1823" s="291"/>
      <c r="D1823" s="306" t="str">
        <f t="shared" si="28"/>
        <v/>
      </c>
      <c r="E1823" s="171"/>
      <c r="F1823" s="491"/>
      <c r="G1823" s="156"/>
      <c r="H1823" s="340"/>
      <c r="I1823" s="329"/>
      <c r="J1823" s="181"/>
      <c r="K1823" s="177"/>
      <c r="L1823" s="23"/>
    </row>
    <row r="1824" spans="2:12" ht="21.2" customHeight="1">
      <c r="B1824" s="366" t="str">
        <f>IF(F1824="", "NO PRIORITY", _xlfn.XLOOKUP(F1824, Organizations!C:C, Organizations!B:B, "NO ORG NAME"))</f>
        <v>NO PRIORITY</v>
      </c>
      <c r="C1824" s="291"/>
      <c r="D1824" s="306" t="str">
        <f t="shared" si="28"/>
        <v/>
      </c>
      <c r="E1824" s="171"/>
      <c r="F1824" s="491"/>
      <c r="G1824" s="156"/>
      <c r="H1824" s="340"/>
      <c r="I1824" s="329"/>
      <c r="J1824" s="181"/>
      <c r="K1824" s="177"/>
      <c r="L1824" s="23"/>
    </row>
    <row r="1825" spans="2:12" ht="21.2" customHeight="1">
      <c r="B1825" s="366" t="str">
        <f>IF(F1825="", "NO PRIORITY", _xlfn.XLOOKUP(F1825, Organizations!C:C, Organizations!B:B, "NO ORG NAME"))</f>
        <v>NO PRIORITY</v>
      </c>
      <c r="C1825" s="291"/>
      <c r="D1825" s="306" t="str">
        <f t="shared" si="28"/>
        <v/>
      </c>
      <c r="E1825" s="171"/>
      <c r="F1825" s="491"/>
      <c r="G1825" s="156"/>
      <c r="H1825" s="340"/>
      <c r="I1825" s="329"/>
      <c r="J1825" s="181"/>
      <c r="K1825" s="177"/>
      <c r="L1825" s="23"/>
    </row>
    <row r="1826" spans="2:12" ht="21.2" customHeight="1">
      <c r="B1826" s="366" t="str">
        <f>IF(F1826="", "NO PRIORITY", _xlfn.XLOOKUP(F1826, Organizations!C:C, Organizations!B:B, "NO ORG NAME"))</f>
        <v>NO PRIORITY</v>
      </c>
      <c r="C1826" s="291"/>
      <c r="D1826" s="306" t="str">
        <f t="shared" si="28"/>
        <v/>
      </c>
      <c r="E1826" s="171"/>
      <c r="F1826" s="491"/>
      <c r="G1826" s="156"/>
      <c r="H1826" s="340"/>
      <c r="I1826" s="329"/>
      <c r="J1826" s="181"/>
      <c r="K1826" s="177"/>
      <c r="L1826" s="23"/>
    </row>
    <row r="1827" spans="2:12" ht="21.2" customHeight="1">
      <c r="B1827" s="366" t="str">
        <f>IF(F1827="", "NO PRIORITY", _xlfn.XLOOKUP(F1827, Organizations!C:C, Organizations!B:B, "NO ORG NAME"))</f>
        <v>NO PRIORITY</v>
      </c>
      <c r="C1827" s="291"/>
      <c r="D1827" s="306" t="str">
        <f t="shared" si="28"/>
        <v/>
      </c>
      <c r="E1827" s="171"/>
      <c r="F1827" s="491"/>
      <c r="G1827" s="156"/>
      <c r="H1827" s="340"/>
      <c r="I1827" s="329"/>
      <c r="J1827" s="181"/>
      <c r="K1827" s="177"/>
      <c r="L1827" s="23"/>
    </row>
    <row r="1828" spans="2:12" ht="21.2" customHeight="1">
      <c r="B1828" s="366" t="str">
        <f>IF(F1828="", "NO PRIORITY", _xlfn.XLOOKUP(F1828, Organizations!C:C, Organizations!B:B, "NO ORG NAME"))</f>
        <v>NO PRIORITY</v>
      </c>
      <c r="C1828" s="291"/>
      <c r="D1828" s="306" t="str">
        <f t="shared" si="28"/>
        <v/>
      </c>
      <c r="E1828" s="171"/>
      <c r="F1828" s="491"/>
      <c r="G1828" s="156"/>
      <c r="H1828" s="340"/>
      <c r="I1828" s="329"/>
      <c r="J1828" s="181"/>
      <c r="K1828" s="177"/>
      <c r="L1828" s="23"/>
    </row>
    <row r="1829" spans="2:12" ht="21.2" customHeight="1">
      <c r="B1829" s="366" t="str">
        <f>IF(F1829="", "NO PRIORITY", _xlfn.XLOOKUP(F1829, Organizations!C:C, Organizations!B:B, "NO ORG NAME"))</f>
        <v>NO PRIORITY</v>
      </c>
      <c r="C1829" s="291"/>
      <c r="D1829" s="306" t="str">
        <f t="shared" si="28"/>
        <v/>
      </c>
      <c r="E1829" s="171"/>
      <c r="F1829" s="491"/>
      <c r="G1829" s="156"/>
      <c r="H1829" s="340"/>
      <c r="I1829" s="329"/>
      <c r="J1829" s="181"/>
      <c r="K1829" s="177"/>
      <c r="L1829" s="23"/>
    </row>
    <row r="1830" spans="2:12" ht="21.2" customHeight="1">
      <c r="B1830" s="366" t="str">
        <f>IF(F1830="", "NO PRIORITY", _xlfn.XLOOKUP(F1830, Organizations!C:C, Organizations!B:B, "NO ORG NAME"))</f>
        <v>NO PRIORITY</v>
      </c>
      <c r="C1830" s="291"/>
      <c r="D1830" s="306" t="str">
        <f t="shared" si="28"/>
        <v/>
      </c>
      <c r="E1830" s="171"/>
      <c r="F1830" s="491"/>
      <c r="G1830" s="156"/>
      <c r="H1830" s="340"/>
      <c r="I1830" s="329"/>
      <c r="J1830" s="181"/>
      <c r="K1830" s="177"/>
      <c r="L1830" s="23"/>
    </row>
    <row r="1831" spans="2:12" ht="21.2" customHeight="1">
      <c r="B1831" s="366" t="str">
        <f>IF(F1831="", "NO PRIORITY", _xlfn.XLOOKUP(F1831, Organizations!C:C, Organizations!B:B, "NO ORG NAME"))</f>
        <v>NO PRIORITY</v>
      </c>
      <c r="C1831" s="291"/>
      <c r="D1831" s="306" t="str">
        <f t="shared" si="28"/>
        <v/>
      </c>
      <c r="E1831" s="171"/>
      <c r="F1831" s="491"/>
      <c r="G1831" s="156"/>
      <c r="H1831" s="340"/>
      <c r="I1831" s="329"/>
      <c r="J1831" s="181"/>
      <c r="K1831" s="177"/>
      <c r="L1831" s="23"/>
    </row>
    <row r="1832" spans="2:12" ht="21.2" customHeight="1">
      <c r="B1832" s="366" t="str">
        <f>IF(F1832="", "NO PRIORITY", _xlfn.XLOOKUP(F1832, Organizations!C:C, Organizations!B:B, "NO ORG NAME"))</f>
        <v>NO PRIORITY</v>
      </c>
      <c r="C1832" s="291"/>
      <c r="D1832" s="306" t="str">
        <f t="shared" si="28"/>
        <v/>
      </c>
      <c r="E1832" s="171"/>
      <c r="F1832" s="491"/>
      <c r="G1832" s="156"/>
      <c r="H1832" s="340"/>
      <c r="I1832" s="329"/>
      <c r="J1832" s="181"/>
      <c r="K1832" s="177"/>
      <c r="L1832" s="23"/>
    </row>
    <row r="1833" spans="2:12" ht="21.2" customHeight="1">
      <c r="B1833" s="366" t="str">
        <f>IF(F1833="", "NO PRIORITY", _xlfn.XLOOKUP(F1833, Organizations!C:C, Organizations!B:B, "NO ORG NAME"))</f>
        <v>NO PRIORITY</v>
      </c>
      <c r="C1833" s="291"/>
      <c r="D1833" s="306" t="str">
        <f t="shared" ref="D1833:D1896" si="29">IF(ISBLANK(C1833),"",C1833-WEEKDAY(C1833)+2)</f>
        <v/>
      </c>
      <c r="E1833" s="171"/>
      <c r="F1833" s="491"/>
      <c r="G1833" s="156"/>
      <c r="H1833" s="340"/>
      <c r="I1833" s="329"/>
      <c r="J1833" s="181"/>
      <c r="K1833" s="177"/>
      <c r="L1833" s="23"/>
    </row>
    <row r="1834" spans="2:12" ht="21.2" customHeight="1">
      <c r="B1834" s="366" t="str">
        <f>IF(F1834="", "NO PRIORITY", _xlfn.XLOOKUP(F1834, Organizations!C:C, Organizations!B:B, "NO ORG NAME"))</f>
        <v>NO PRIORITY</v>
      </c>
      <c r="C1834" s="291"/>
      <c r="D1834" s="306" t="str">
        <f t="shared" si="29"/>
        <v/>
      </c>
      <c r="E1834" s="171"/>
      <c r="F1834" s="491"/>
      <c r="G1834" s="156"/>
      <c r="H1834" s="340"/>
      <c r="I1834" s="329"/>
      <c r="J1834" s="181"/>
      <c r="K1834" s="177"/>
      <c r="L1834" s="23"/>
    </row>
    <row r="1835" spans="2:12" ht="21.2" customHeight="1">
      <c r="B1835" s="366" t="str">
        <f>IF(F1835="", "NO PRIORITY", _xlfn.XLOOKUP(F1835, Organizations!C:C, Organizations!B:B, "NO ORG NAME"))</f>
        <v>NO PRIORITY</v>
      </c>
      <c r="C1835" s="291"/>
      <c r="D1835" s="306" t="str">
        <f t="shared" si="29"/>
        <v/>
      </c>
      <c r="E1835" s="171"/>
      <c r="F1835" s="491"/>
      <c r="G1835" s="156"/>
      <c r="H1835" s="340"/>
      <c r="I1835" s="329"/>
      <c r="J1835" s="181"/>
      <c r="K1835" s="177"/>
      <c r="L1835" s="23"/>
    </row>
    <row r="1836" spans="2:12" ht="21.2" customHeight="1">
      <c r="B1836" s="366" t="str">
        <f>IF(F1836="", "NO PRIORITY", _xlfn.XLOOKUP(F1836, Organizations!C:C, Organizations!B:B, "NO ORG NAME"))</f>
        <v>NO PRIORITY</v>
      </c>
      <c r="C1836" s="291"/>
      <c r="D1836" s="306" t="str">
        <f t="shared" si="29"/>
        <v/>
      </c>
      <c r="E1836" s="171"/>
      <c r="F1836" s="491"/>
      <c r="G1836" s="156"/>
      <c r="H1836" s="340"/>
      <c r="I1836" s="329"/>
      <c r="J1836" s="181"/>
      <c r="K1836" s="177"/>
      <c r="L1836" s="23"/>
    </row>
    <row r="1837" spans="2:12" ht="21.2" customHeight="1">
      <c r="B1837" s="366" t="str">
        <f>IF(F1837="", "NO PRIORITY", _xlfn.XLOOKUP(F1837, Organizations!C:C, Organizations!B:B, "NO ORG NAME"))</f>
        <v>NO PRIORITY</v>
      </c>
      <c r="C1837" s="291"/>
      <c r="D1837" s="306" t="str">
        <f t="shared" si="29"/>
        <v/>
      </c>
      <c r="E1837" s="171"/>
      <c r="F1837" s="491"/>
      <c r="G1837" s="156"/>
      <c r="H1837" s="340"/>
      <c r="I1837" s="329"/>
      <c r="J1837" s="181"/>
      <c r="K1837" s="177"/>
      <c r="L1837" s="23"/>
    </row>
    <row r="1838" spans="2:12" ht="21.2" customHeight="1">
      <c r="B1838" s="366" t="str">
        <f>IF(F1838="", "NO PRIORITY", _xlfn.XLOOKUP(F1838, Organizations!C:C, Organizations!B:B, "NO ORG NAME"))</f>
        <v>NO PRIORITY</v>
      </c>
      <c r="C1838" s="291"/>
      <c r="D1838" s="306" t="str">
        <f t="shared" si="29"/>
        <v/>
      </c>
      <c r="E1838" s="171"/>
      <c r="F1838" s="491"/>
      <c r="G1838" s="156"/>
      <c r="H1838" s="340"/>
      <c r="I1838" s="329"/>
      <c r="J1838" s="181"/>
      <c r="K1838" s="177"/>
      <c r="L1838" s="23"/>
    </row>
    <row r="1839" spans="2:12" ht="21.2" customHeight="1">
      <c r="B1839" s="366" t="str">
        <f>IF(F1839="", "NO PRIORITY", _xlfn.XLOOKUP(F1839, Organizations!C:C, Organizations!B:B, "NO ORG NAME"))</f>
        <v>NO PRIORITY</v>
      </c>
      <c r="C1839" s="291"/>
      <c r="D1839" s="306" t="str">
        <f t="shared" si="29"/>
        <v/>
      </c>
      <c r="E1839" s="171"/>
      <c r="F1839" s="491"/>
      <c r="G1839" s="156"/>
      <c r="H1839" s="340"/>
      <c r="I1839" s="329"/>
      <c r="J1839" s="181"/>
      <c r="K1839" s="177"/>
      <c r="L1839" s="23"/>
    </row>
    <row r="1840" spans="2:12" ht="21.2" customHeight="1">
      <c r="B1840" s="366" t="str">
        <f>IF(F1840="", "NO PRIORITY", _xlfn.XLOOKUP(F1840, Organizations!C:C, Organizations!B:B, "NO ORG NAME"))</f>
        <v>NO PRIORITY</v>
      </c>
      <c r="C1840" s="291"/>
      <c r="D1840" s="306" t="str">
        <f t="shared" si="29"/>
        <v/>
      </c>
      <c r="E1840" s="171"/>
      <c r="F1840" s="491"/>
      <c r="G1840" s="156"/>
      <c r="H1840" s="340"/>
      <c r="I1840" s="329"/>
      <c r="J1840" s="181"/>
      <c r="K1840" s="177"/>
      <c r="L1840" s="23"/>
    </row>
    <row r="1841" spans="2:12" ht="21.2" customHeight="1">
      <c r="B1841" s="366" t="str">
        <f>IF(F1841="", "NO PRIORITY", _xlfn.XLOOKUP(F1841, Organizations!C:C, Organizations!B:B, "NO ORG NAME"))</f>
        <v>NO PRIORITY</v>
      </c>
      <c r="C1841" s="291"/>
      <c r="D1841" s="306" t="str">
        <f t="shared" si="29"/>
        <v/>
      </c>
      <c r="E1841" s="171"/>
      <c r="F1841" s="491"/>
      <c r="G1841" s="156"/>
      <c r="H1841" s="340"/>
      <c r="I1841" s="329"/>
      <c r="J1841" s="181"/>
      <c r="K1841" s="177"/>
      <c r="L1841" s="23"/>
    </row>
    <row r="1842" spans="2:12" ht="21.2" customHeight="1">
      <c r="B1842" s="366" t="str">
        <f>IF(F1842="", "NO PRIORITY", _xlfn.XLOOKUP(F1842, Organizations!C:C, Organizations!B:B, "NO ORG NAME"))</f>
        <v>NO PRIORITY</v>
      </c>
      <c r="C1842" s="291"/>
      <c r="D1842" s="306" t="str">
        <f t="shared" si="29"/>
        <v/>
      </c>
      <c r="E1842" s="171"/>
      <c r="F1842" s="491"/>
      <c r="G1842" s="156"/>
      <c r="H1842" s="340"/>
      <c r="I1842" s="329"/>
      <c r="J1842" s="181"/>
      <c r="K1842" s="177"/>
      <c r="L1842" s="23"/>
    </row>
    <row r="1843" spans="2:12" ht="21.2" customHeight="1">
      <c r="B1843" s="366" t="str">
        <f>IF(F1843="", "NO PRIORITY", _xlfn.XLOOKUP(F1843, Organizations!C:C, Organizations!B:B, "NO ORG NAME"))</f>
        <v>NO PRIORITY</v>
      </c>
      <c r="C1843" s="291"/>
      <c r="D1843" s="306" t="str">
        <f t="shared" si="29"/>
        <v/>
      </c>
      <c r="E1843" s="171"/>
      <c r="F1843" s="491"/>
      <c r="G1843" s="156"/>
      <c r="H1843" s="340"/>
      <c r="I1843" s="329"/>
      <c r="J1843" s="181"/>
      <c r="K1843" s="177"/>
      <c r="L1843" s="23"/>
    </row>
    <row r="1844" spans="2:12" ht="21.2" customHeight="1">
      <c r="B1844" s="366" t="str">
        <f>IF(F1844="", "NO PRIORITY", _xlfn.XLOOKUP(F1844, Organizations!C:C, Organizations!B:B, "NO ORG NAME"))</f>
        <v>NO PRIORITY</v>
      </c>
      <c r="C1844" s="291"/>
      <c r="D1844" s="306" t="str">
        <f t="shared" si="29"/>
        <v/>
      </c>
      <c r="E1844" s="171"/>
      <c r="F1844" s="491"/>
      <c r="G1844" s="156"/>
      <c r="H1844" s="340"/>
      <c r="I1844" s="329"/>
      <c r="J1844" s="181"/>
      <c r="K1844" s="177"/>
      <c r="L1844" s="23"/>
    </row>
    <row r="1845" spans="2:12" ht="21.2" customHeight="1">
      <c r="B1845" s="366" t="str">
        <f>IF(F1845="", "NO PRIORITY", _xlfn.XLOOKUP(F1845, Organizations!C:C, Organizations!B:B, "NO ORG NAME"))</f>
        <v>NO PRIORITY</v>
      </c>
      <c r="C1845" s="291"/>
      <c r="D1845" s="306" t="str">
        <f t="shared" si="29"/>
        <v/>
      </c>
      <c r="E1845" s="171"/>
      <c r="F1845" s="491"/>
      <c r="G1845" s="156"/>
      <c r="H1845" s="340"/>
      <c r="I1845" s="329"/>
      <c r="J1845" s="181"/>
      <c r="K1845" s="177"/>
      <c r="L1845" s="23"/>
    </row>
    <row r="1846" spans="2:12" ht="21.2" customHeight="1">
      <c r="B1846" s="366" t="str">
        <f>IF(F1846="", "NO PRIORITY", _xlfn.XLOOKUP(F1846, Organizations!C:C, Organizations!B:B, "NO ORG NAME"))</f>
        <v>NO PRIORITY</v>
      </c>
      <c r="C1846" s="291"/>
      <c r="D1846" s="306" t="str">
        <f t="shared" si="29"/>
        <v/>
      </c>
      <c r="E1846" s="171"/>
      <c r="F1846" s="491"/>
      <c r="G1846" s="156"/>
      <c r="H1846" s="340"/>
      <c r="I1846" s="329"/>
      <c r="J1846" s="181"/>
      <c r="K1846" s="177"/>
      <c r="L1846" s="23"/>
    </row>
    <row r="1847" spans="2:12" ht="21.2" customHeight="1">
      <c r="B1847" s="366" t="str">
        <f>IF(F1847="", "NO PRIORITY", _xlfn.XLOOKUP(F1847, Organizations!C:C, Organizations!B:B, "NO ORG NAME"))</f>
        <v>NO PRIORITY</v>
      </c>
      <c r="C1847" s="291"/>
      <c r="D1847" s="306" t="str">
        <f t="shared" si="29"/>
        <v/>
      </c>
      <c r="E1847" s="171"/>
      <c r="F1847" s="491"/>
      <c r="G1847" s="156"/>
      <c r="H1847" s="340"/>
      <c r="I1847" s="329"/>
      <c r="J1847" s="181"/>
      <c r="K1847" s="177"/>
      <c r="L1847" s="23"/>
    </row>
    <row r="1848" spans="2:12" ht="21.2" customHeight="1">
      <c r="B1848" s="366" t="str">
        <f>IF(F1848="", "NO PRIORITY", _xlfn.XLOOKUP(F1848, Organizations!C:C, Organizations!B:B, "NO ORG NAME"))</f>
        <v>NO PRIORITY</v>
      </c>
      <c r="C1848" s="291"/>
      <c r="D1848" s="306" t="str">
        <f t="shared" si="29"/>
        <v/>
      </c>
      <c r="E1848" s="171"/>
      <c r="F1848" s="491"/>
      <c r="G1848" s="156"/>
      <c r="H1848" s="340"/>
      <c r="I1848" s="329"/>
      <c r="J1848" s="181"/>
      <c r="K1848" s="177"/>
      <c r="L1848" s="23"/>
    </row>
    <row r="1849" spans="2:12" ht="21.2" customHeight="1">
      <c r="B1849" s="366" t="str">
        <f>IF(F1849="", "NO PRIORITY", _xlfn.XLOOKUP(F1849, Organizations!C:C, Organizations!B:B, "NO ORG NAME"))</f>
        <v>NO PRIORITY</v>
      </c>
      <c r="C1849" s="291"/>
      <c r="D1849" s="306" t="str">
        <f t="shared" si="29"/>
        <v/>
      </c>
      <c r="E1849" s="171"/>
      <c r="F1849" s="491"/>
      <c r="G1849" s="156"/>
      <c r="H1849" s="340"/>
      <c r="I1849" s="329"/>
      <c r="J1849" s="181"/>
      <c r="K1849" s="177"/>
      <c r="L1849" s="23"/>
    </row>
    <row r="1850" spans="2:12" ht="21.2" customHeight="1">
      <c r="B1850" s="366" t="str">
        <f>IF(F1850="", "NO PRIORITY", _xlfn.XLOOKUP(F1850, Organizations!C:C, Organizations!B:B, "NO ORG NAME"))</f>
        <v>NO PRIORITY</v>
      </c>
      <c r="C1850" s="291"/>
      <c r="D1850" s="306" t="str">
        <f t="shared" si="29"/>
        <v/>
      </c>
      <c r="E1850" s="171"/>
      <c r="F1850" s="491"/>
      <c r="G1850" s="156"/>
      <c r="H1850" s="340"/>
      <c r="I1850" s="329"/>
      <c r="J1850" s="181"/>
      <c r="K1850" s="177"/>
      <c r="L1850" s="23"/>
    </row>
    <row r="1851" spans="2:12" ht="21.2" customHeight="1">
      <c r="B1851" s="366" t="str">
        <f>IF(F1851="", "NO PRIORITY", _xlfn.XLOOKUP(F1851, Organizations!C:C, Organizations!B:B, "NO ORG NAME"))</f>
        <v>NO PRIORITY</v>
      </c>
      <c r="C1851" s="291"/>
      <c r="D1851" s="306" t="str">
        <f t="shared" si="29"/>
        <v/>
      </c>
      <c r="E1851" s="171"/>
      <c r="F1851" s="491"/>
      <c r="G1851" s="156"/>
      <c r="H1851" s="340"/>
      <c r="I1851" s="329"/>
      <c r="J1851" s="181"/>
      <c r="K1851" s="177"/>
      <c r="L1851" s="23"/>
    </row>
    <row r="1852" spans="2:12" ht="21.2" customHeight="1">
      <c r="B1852" s="366" t="str">
        <f>IF(F1852="", "NO PRIORITY", _xlfn.XLOOKUP(F1852, Organizations!C:C, Organizations!B:B, "NO ORG NAME"))</f>
        <v>NO PRIORITY</v>
      </c>
      <c r="C1852" s="291"/>
      <c r="D1852" s="306" t="str">
        <f t="shared" si="29"/>
        <v/>
      </c>
      <c r="E1852" s="171"/>
      <c r="F1852" s="491"/>
      <c r="G1852" s="156"/>
      <c r="H1852" s="340"/>
      <c r="I1852" s="329"/>
      <c r="J1852" s="181"/>
      <c r="K1852" s="177"/>
      <c r="L1852" s="23"/>
    </row>
    <row r="1853" spans="2:12" ht="21.2" customHeight="1">
      <c r="B1853" s="366" t="str">
        <f>IF(F1853="", "NO PRIORITY", _xlfn.XLOOKUP(F1853, Organizations!C:C, Organizations!B:B, "NO ORG NAME"))</f>
        <v>NO PRIORITY</v>
      </c>
      <c r="C1853" s="291"/>
      <c r="D1853" s="306" t="str">
        <f t="shared" si="29"/>
        <v/>
      </c>
      <c r="E1853" s="171"/>
      <c r="F1853" s="491"/>
      <c r="G1853" s="156"/>
      <c r="H1853" s="340"/>
      <c r="I1853" s="329"/>
      <c r="J1853" s="181"/>
      <c r="K1853" s="177"/>
      <c r="L1853" s="23"/>
    </row>
    <row r="1854" spans="2:12" ht="21.2" customHeight="1">
      <c r="B1854" s="366" t="str">
        <f>IF(F1854="", "NO PRIORITY", _xlfn.XLOOKUP(F1854, Organizations!C:C, Organizations!B:B, "NO ORG NAME"))</f>
        <v>NO PRIORITY</v>
      </c>
      <c r="C1854" s="291"/>
      <c r="D1854" s="306" t="str">
        <f t="shared" si="29"/>
        <v/>
      </c>
      <c r="E1854" s="171"/>
      <c r="F1854" s="491"/>
      <c r="G1854" s="156"/>
      <c r="H1854" s="340"/>
      <c r="I1854" s="329"/>
      <c r="J1854" s="181"/>
      <c r="K1854" s="177"/>
      <c r="L1854" s="23"/>
    </row>
    <row r="1855" spans="2:12" ht="21.2" customHeight="1">
      <c r="B1855" s="366" t="str">
        <f>IF(F1855="", "NO PRIORITY", _xlfn.XLOOKUP(F1855, Organizations!C:C, Organizations!B:B, "NO ORG NAME"))</f>
        <v>NO PRIORITY</v>
      </c>
      <c r="C1855" s="291"/>
      <c r="D1855" s="306" t="str">
        <f t="shared" si="29"/>
        <v/>
      </c>
      <c r="E1855" s="171"/>
      <c r="F1855" s="491"/>
      <c r="G1855" s="156"/>
      <c r="H1855" s="340"/>
      <c r="I1855" s="329"/>
      <c r="J1855" s="181"/>
      <c r="K1855" s="177"/>
      <c r="L1855" s="23"/>
    </row>
    <row r="1856" spans="2:12" ht="21.2" customHeight="1">
      <c r="B1856" s="366" t="str">
        <f>IF(F1856="", "NO PRIORITY", _xlfn.XLOOKUP(F1856, Organizations!C:C, Organizations!B:B, "NO ORG NAME"))</f>
        <v>NO PRIORITY</v>
      </c>
      <c r="C1856" s="291"/>
      <c r="D1856" s="306" t="str">
        <f t="shared" si="29"/>
        <v/>
      </c>
      <c r="E1856" s="171"/>
      <c r="F1856" s="491"/>
      <c r="G1856" s="156"/>
      <c r="H1856" s="340"/>
      <c r="I1856" s="329"/>
      <c r="J1856" s="181"/>
      <c r="K1856" s="177"/>
      <c r="L1856" s="23"/>
    </row>
    <row r="1857" spans="2:12" ht="21.2" customHeight="1">
      <c r="B1857" s="366" t="str">
        <f>IF(F1857="", "NO PRIORITY", _xlfn.XLOOKUP(F1857, Organizations!C:C, Organizations!B:B, "NO ORG NAME"))</f>
        <v>NO PRIORITY</v>
      </c>
      <c r="C1857" s="291"/>
      <c r="D1857" s="306" t="str">
        <f t="shared" si="29"/>
        <v/>
      </c>
      <c r="E1857" s="171"/>
      <c r="F1857" s="491"/>
      <c r="G1857" s="156"/>
      <c r="H1857" s="340"/>
      <c r="I1857" s="329"/>
      <c r="J1857" s="181"/>
      <c r="K1857" s="177"/>
      <c r="L1857" s="23"/>
    </row>
    <row r="1858" spans="2:12" ht="21.2" customHeight="1">
      <c r="B1858" s="366" t="str">
        <f>IF(F1858="", "NO PRIORITY", _xlfn.XLOOKUP(F1858, Organizations!C:C, Organizations!B:B, "NO ORG NAME"))</f>
        <v>NO PRIORITY</v>
      </c>
      <c r="C1858" s="291"/>
      <c r="D1858" s="306" t="str">
        <f t="shared" si="29"/>
        <v/>
      </c>
      <c r="E1858" s="171"/>
      <c r="F1858" s="491"/>
      <c r="G1858" s="156"/>
      <c r="H1858" s="340"/>
      <c r="I1858" s="329"/>
      <c r="J1858" s="181"/>
      <c r="K1858" s="177"/>
      <c r="L1858" s="23"/>
    </row>
    <row r="1859" spans="2:12" ht="21.2" customHeight="1">
      <c r="B1859" s="366" t="str">
        <f>IF(F1859="", "NO PRIORITY", _xlfn.XLOOKUP(F1859, Organizations!C:C, Organizations!B:B, "NO ORG NAME"))</f>
        <v>NO PRIORITY</v>
      </c>
      <c r="C1859" s="291"/>
      <c r="D1859" s="306" t="str">
        <f t="shared" si="29"/>
        <v/>
      </c>
      <c r="E1859" s="171"/>
      <c r="F1859" s="491"/>
      <c r="G1859" s="156"/>
      <c r="H1859" s="340"/>
      <c r="I1859" s="329"/>
      <c r="J1859" s="181"/>
      <c r="K1859" s="177"/>
      <c r="L1859" s="23"/>
    </row>
    <row r="1860" spans="2:12" ht="21.2" customHeight="1">
      <c r="B1860" s="366" t="str">
        <f>IF(F1860="", "NO PRIORITY", _xlfn.XLOOKUP(F1860, Organizations!C:C, Organizations!B:B, "NO ORG NAME"))</f>
        <v>NO PRIORITY</v>
      </c>
      <c r="C1860" s="291"/>
      <c r="D1860" s="306" t="str">
        <f t="shared" si="29"/>
        <v/>
      </c>
      <c r="E1860" s="171"/>
      <c r="F1860" s="491"/>
      <c r="G1860" s="156"/>
      <c r="H1860" s="340"/>
      <c r="I1860" s="329"/>
      <c r="J1860" s="181"/>
      <c r="K1860" s="177"/>
      <c r="L1860" s="23"/>
    </row>
    <row r="1861" spans="2:12" ht="21.2" customHeight="1">
      <c r="B1861" s="366" t="str">
        <f>IF(F1861="", "NO PRIORITY", _xlfn.XLOOKUP(F1861, Organizations!C:C, Organizations!B:B, "NO ORG NAME"))</f>
        <v>NO PRIORITY</v>
      </c>
      <c r="C1861" s="291"/>
      <c r="D1861" s="306" t="str">
        <f t="shared" si="29"/>
        <v/>
      </c>
      <c r="E1861" s="171"/>
      <c r="F1861" s="491"/>
      <c r="G1861" s="156"/>
      <c r="H1861" s="340"/>
      <c r="I1861" s="329"/>
      <c r="J1861" s="181"/>
      <c r="K1861" s="177"/>
      <c r="L1861" s="23"/>
    </row>
    <row r="1862" spans="2:12" ht="21.2" customHeight="1">
      <c r="B1862" s="366" t="str">
        <f>IF(F1862="", "NO PRIORITY", _xlfn.XLOOKUP(F1862, Organizations!C:C, Organizations!B:B, "NO ORG NAME"))</f>
        <v>NO PRIORITY</v>
      </c>
      <c r="C1862" s="291"/>
      <c r="D1862" s="306" t="str">
        <f t="shared" si="29"/>
        <v/>
      </c>
      <c r="E1862" s="171"/>
      <c r="F1862" s="491"/>
      <c r="G1862" s="156"/>
      <c r="H1862" s="340"/>
      <c r="I1862" s="329"/>
      <c r="J1862" s="181"/>
      <c r="K1862" s="177"/>
      <c r="L1862" s="23"/>
    </row>
    <row r="1863" spans="2:12" ht="21.2" customHeight="1">
      <c r="B1863" s="366" t="str">
        <f>IF(F1863="", "NO PRIORITY", _xlfn.XLOOKUP(F1863, Organizations!C:C, Organizations!B:B, "NO ORG NAME"))</f>
        <v>NO PRIORITY</v>
      </c>
      <c r="C1863" s="291"/>
      <c r="D1863" s="306" t="str">
        <f t="shared" si="29"/>
        <v/>
      </c>
      <c r="E1863" s="171"/>
      <c r="F1863" s="491"/>
      <c r="G1863" s="156"/>
      <c r="H1863" s="340"/>
      <c r="I1863" s="329"/>
      <c r="J1863" s="181"/>
      <c r="K1863" s="177"/>
      <c r="L1863" s="23"/>
    </row>
    <row r="1864" spans="2:12" ht="21.2" customHeight="1">
      <c r="B1864" s="366" t="str">
        <f>IF(F1864="", "NO PRIORITY", _xlfn.XLOOKUP(F1864, Organizations!C:C, Organizations!B:B, "NO ORG NAME"))</f>
        <v>NO PRIORITY</v>
      </c>
      <c r="C1864" s="291"/>
      <c r="D1864" s="306" t="str">
        <f t="shared" si="29"/>
        <v/>
      </c>
      <c r="E1864" s="171"/>
      <c r="F1864" s="491"/>
      <c r="G1864" s="156"/>
      <c r="H1864" s="340"/>
      <c r="I1864" s="329"/>
      <c r="J1864" s="181"/>
      <c r="K1864" s="177"/>
      <c r="L1864" s="23"/>
    </row>
    <row r="1865" spans="2:12" ht="21.2" customHeight="1">
      <c r="B1865" s="366" t="str">
        <f>IF(F1865="", "NO PRIORITY", _xlfn.XLOOKUP(F1865, Organizations!C:C, Organizations!B:B, "NO ORG NAME"))</f>
        <v>NO PRIORITY</v>
      </c>
      <c r="C1865" s="291"/>
      <c r="D1865" s="306" t="str">
        <f t="shared" si="29"/>
        <v/>
      </c>
      <c r="E1865" s="171"/>
      <c r="F1865" s="491"/>
      <c r="G1865" s="156"/>
      <c r="H1865" s="340"/>
      <c r="I1865" s="329"/>
      <c r="J1865" s="181"/>
      <c r="K1865" s="177"/>
      <c r="L1865" s="23"/>
    </row>
    <row r="1866" spans="2:12" ht="21.2" customHeight="1">
      <c r="B1866" s="366" t="str">
        <f>IF(F1866="", "NO PRIORITY", _xlfn.XLOOKUP(F1866, Organizations!C:C, Organizations!B:B, "NO ORG NAME"))</f>
        <v>NO PRIORITY</v>
      </c>
      <c r="C1866" s="291"/>
      <c r="D1866" s="306" t="str">
        <f t="shared" si="29"/>
        <v/>
      </c>
      <c r="E1866" s="171"/>
      <c r="F1866" s="491"/>
      <c r="G1866" s="156"/>
      <c r="H1866" s="340"/>
      <c r="I1866" s="329"/>
      <c r="J1866" s="181"/>
      <c r="K1866" s="177"/>
      <c r="L1866" s="23"/>
    </row>
    <row r="1867" spans="2:12" ht="21.2" customHeight="1">
      <c r="B1867" s="366" t="str">
        <f>IF(F1867="", "NO PRIORITY", _xlfn.XLOOKUP(F1867, Organizations!C:C, Organizations!B:B, "NO ORG NAME"))</f>
        <v>NO PRIORITY</v>
      </c>
      <c r="C1867" s="291"/>
      <c r="D1867" s="306" t="str">
        <f t="shared" si="29"/>
        <v/>
      </c>
      <c r="E1867" s="171"/>
      <c r="F1867" s="491"/>
      <c r="G1867" s="156"/>
      <c r="H1867" s="340"/>
      <c r="I1867" s="329"/>
      <c r="J1867" s="181"/>
      <c r="K1867" s="177"/>
      <c r="L1867" s="23"/>
    </row>
    <row r="1868" spans="2:12" ht="21.2" customHeight="1">
      <c r="B1868" s="366" t="str">
        <f>IF(F1868="", "NO PRIORITY", _xlfn.XLOOKUP(F1868, Organizations!C:C, Organizations!B:B, "NO ORG NAME"))</f>
        <v>NO PRIORITY</v>
      </c>
      <c r="C1868" s="291"/>
      <c r="D1868" s="306" t="str">
        <f t="shared" si="29"/>
        <v/>
      </c>
      <c r="E1868" s="171"/>
      <c r="F1868" s="491"/>
      <c r="G1868" s="156"/>
      <c r="H1868" s="340"/>
      <c r="I1868" s="329"/>
      <c r="J1868" s="181"/>
      <c r="K1868" s="177"/>
      <c r="L1868" s="23"/>
    </row>
    <row r="1869" spans="2:12" ht="21.2" customHeight="1">
      <c r="B1869" s="366" t="str">
        <f>IF(F1869="", "NO PRIORITY", _xlfn.XLOOKUP(F1869, Organizations!C:C, Organizations!B:B, "NO ORG NAME"))</f>
        <v>NO PRIORITY</v>
      </c>
      <c r="C1869" s="291"/>
      <c r="D1869" s="306" t="str">
        <f t="shared" si="29"/>
        <v/>
      </c>
      <c r="E1869" s="171"/>
      <c r="F1869" s="491"/>
      <c r="G1869" s="156"/>
      <c r="H1869" s="340"/>
      <c r="I1869" s="329"/>
      <c r="J1869" s="181"/>
      <c r="K1869" s="177"/>
      <c r="L1869" s="23"/>
    </row>
    <row r="1870" spans="2:12" ht="21.2" customHeight="1">
      <c r="B1870" s="366" t="str">
        <f>IF(F1870="", "NO PRIORITY", _xlfn.XLOOKUP(F1870, Organizations!C:C, Organizations!B:B, "NO ORG NAME"))</f>
        <v>NO PRIORITY</v>
      </c>
      <c r="C1870" s="291"/>
      <c r="D1870" s="306" t="str">
        <f t="shared" si="29"/>
        <v/>
      </c>
      <c r="E1870" s="171"/>
      <c r="F1870" s="491"/>
      <c r="G1870" s="156"/>
      <c r="H1870" s="340"/>
      <c r="I1870" s="329"/>
      <c r="J1870" s="181"/>
      <c r="K1870" s="177"/>
      <c r="L1870" s="23"/>
    </row>
    <row r="1871" spans="2:12" ht="21.2" customHeight="1">
      <c r="B1871" s="366" t="str">
        <f>IF(F1871="", "NO PRIORITY", _xlfn.XLOOKUP(F1871, Organizations!C:C, Organizations!B:B, "NO ORG NAME"))</f>
        <v>NO PRIORITY</v>
      </c>
      <c r="C1871" s="291"/>
      <c r="D1871" s="306" t="str">
        <f t="shared" si="29"/>
        <v/>
      </c>
      <c r="E1871" s="171"/>
      <c r="F1871" s="491"/>
      <c r="G1871" s="156"/>
      <c r="H1871" s="340"/>
      <c r="I1871" s="329"/>
      <c r="J1871" s="181"/>
      <c r="K1871" s="177"/>
      <c r="L1871" s="23"/>
    </row>
    <row r="1872" spans="2:12" ht="21.2" customHeight="1">
      <c r="B1872" s="366" t="str">
        <f>IF(F1872="", "NO PRIORITY", _xlfn.XLOOKUP(F1872, Organizations!C:C, Organizations!B:B, "NO ORG NAME"))</f>
        <v>NO PRIORITY</v>
      </c>
      <c r="C1872" s="291"/>
      <c r="D1872" s="306" t="str">
        <f t="shared" si="29"/>
        <v/>
      </c>
      <c r="E1872" s="171"/>
      <c r="F1872" s="491"/>
      <c r="G1872" s="156"/>
      <c r="H1872" s="340"/>
      <c r="I1872" s="329"/>
      <c r="J1872" s="181"/>
      <c r="K1872" s="177"/>
      <c r="L1872" s="23"/>
    </row>
    <row r="1873" spans="2:12" ht="21.2" customHeight="1">
      <c r="B1873" s="366" t="str">
        <f>IF(F1873="", "NO PRIORITY", _xlfn.XLOOKUP(F1873, Organizations!C:C, Organizations!B:B, "NO ORG NAME"))</f>
        <v>NO PRIORITY</v>
      </c>
      <c r="C1873" s="291"/>
      <c r="D1873" s="306" t="str">
        <f t="shared" si="29"/>
        <v/>
      </c>
      <c r="E1873" s="171"/>
      <c r="F1873" s="491"/>
      <c r="G1873" s="156"/>
      <c r="H1873" s="340"/>
      <c r="I1873" s="329"/>
      <c r="J1873" s="181"/>
      <c r="K1873" s="177"/>
      <c r="L1873" s="23"/>
    </row>
    <row r="1874" spans="2:12" ht="21.2" customHeight="1">
      <c r="B1874" s="366" t="str">
        <f>IF(F1874="", "NO PRIORITY", _xlfn.XLOOKUP(F1874, Organizations!C:C, Organizations!B:B, "NO ORG NAME"))</f>
        <v>NO PRIORITY</v>
      </c>
      <c r="C1874" s="291"/>
      <c r="D1874" s="306" t="str">
        <f t="shared" si="29"/>
        <v/>
      </c>
      <c r="E1874" s="171"/>
      <c r="F1874" s="491"/>
      <c r="G1874" s="156"/>
      <c r="H1874" s="340"/>
      <c r="I1874" s="329"/>
      <c r="J1874" s="181"/>
      <c r="K1874" s="177"/>
      <c r="L1874" s="23"/>
    </row>
    <row r="1875" spans="2:12" ht="21.2" customHeight="1">
      <c r="B1875" s="366" t="str">
        <f>IF(F1875="", "NO PRIORITY", _xlfn.XLOOKUP(F1875, Organizations!C:C, Organizations!B:B, "NO ORG NAME"))</f>
        <v>NO PRIORITY</v>
      </c>
      <c r="C1875" s="291"/>
      <c r="D1875" s="306" t="str">
        <f t="shared" si="29"/>
        <v/>
      </c>
      <c r="E1875" s="171"/>
      <c r="F1875" s="491"/>
      <c r="G1875" s="156"/>
      <c r="H1875" s="340"/>
      <c r="I1875" s="329"/>
      <c r="J1875" s="181"/>
      <c r="K1875" s="177"/>
      <c r="L1875" s="23"/>
    </row>
    <row r="1876" spans="2:12" ht="21.2" customHeight="1">
      <c r="B1876" s="366" t="str">
        <f>IF(F1876="", "NO PRIORITY", _xlfn.XLOOKUP(F1876, Organizations!C:C, Organizations!B:B, "NO ORG NAME"))</f>
        <v>NO PRIORITY</v>
      </c>
      <c r="C1876" s="291"/>
      <c r="D1876" s="306" t="str">
        <f t="shared" si="29"/>
        <v/>
      </c>
      <c r="E1876" s="171"/>
      <c r="F1876" s="491"/>
      <c r="G1876" s="156"/>
      <c r="H1876" s="340"/>
      <c r="I1876" s="329"/>
      <c r="J1876" s="181"/>
      <c r="K1876" s="177"/>
      <c r="L1876" s="23"/>
    </row>
    <row r="1877" spans="2:12" ht="21.2" customHeight="1">
      <c r="B1877" s="366" t="str">
        <f>IF(F1877="", "NO PRIORITY", _xlfn.XLOOKUP(F1877, Organizations!C:C, Organizations!B:B, "NO ORG NAME"))</f>
        <v>NO PRIORITY</v>
      </c>
      <c r="C1877" s="291"/>
      <c r="D1877" s="306" t="str">
        <f t="shared" si="29"/>
        <v/>
      </c>
      <c r="E1877" s="171"/>
      <c r="F1877" s="491"/>
      <c r="G1877" s="156"/>
      <c r="H1877" s="340"/>
      <c r="I1877" s="329"/>
      <c r="J1877" s="181"/>
      <c r="K1877" s="177"/>
      <c r="L1877" s="23"/>
    </row>
    <row r="1878" spans="2:12" ht="21.2" customHeight="1">
      <c r="B1878" s="366" t="str">
        <f>IF(F1878="", "NO PRIORITY", _xlfn.XLOOKUP(F1878, Organizations!C:C, Organizations!B:B, "NO ORG NAME"))</f>
        <v>NO PRIORITY</v>
      </c>
      <c r="C1878" s="291"/>
      <c r="D1878" s="306" t="str">
        <f t="shared" si="29"/>
        <v/>
      </c>
      <c r="E1878" s="171"/>
      <c r="F1878" s="491"/>
      <c r="G1878" s="156"/>
      <c r="H1878" s="340"/>
      <c r="I1878" s="329"/>
      <c r="J1878" s="181"/>
      <c r="K1878" s="177"/>
      <c r="L1878" s="23"/>
    </row>
    <row r="1879" spans="2:12" ht="21.2" customHeight="1">
      <c r="B1879" s="366" t="str">
        <f>IF(F1879="", "NO PRIORITY", _xlfn.XLOOKUP(F1879, Organizations!C:C, Organizations!B:B, "NO ORG NAME"))</f>
        <v>NO PRIORITY</v>
      </c>
      <c r="C1879" s="291"/>
      <c r="D1879" s="306" t="str">
        <f t="shared" si="29"/>
        <v/>
      </c>
      <c r="E1879" s="171"/>
      <c r="F1879" s="491"/>
      <c r="G1879" s="156"/>
      <c r="H1879" s="340"/>
      <c r="I1879" s="329"/>
      <c r="J1879" s="181"/>
      <c r="K1879" s="177"/>
      <c r="L1879" s="23"/>
    </row>
    <row r="1880" spans="2:12" ht="21.2" customHeight="1">
      <c r="B1880" s="366" t="str">
        <f>IF(F1880="", "NO PRIORITY", _xlfn.XLOOKUP(F1880, Organizations!C:C, Organizations!B:B, "NO ORG NAME"))</f>
        <v>NO PRIORITY</v>
      </c>
      <c r="C1880" s="291"/>
      <c r="D1880" s="306" t="str">
        <f t="shared" si="29"/>
        <v/>
      </c>
      <c r="E1880" s="171"/>
      <c r="F1880" s="491"/>
      <c r="G1880" s="156"/>
      <c r="H1880" s="340"/>
      <c r="I1880" s="329"/>
      <c r="J1880" s="181"/>
      <c r="K1880" s="177"/>
      <c r="L1880" s="23"/>
    </row>
    <row r="1881" spans="2:12" ht="21.2" customHeight="1">
      <c r="B1881" s="366" t="str">
        <f>IF(F1881="", "NO PRIORITY", _xlfn.XLOOKUP(F1881, Organizations!C:C, Organizations!B:B, "NO ORG NAME"))</f>
        <v>NO PRIORITY</v>
      </c>
      <c r="C1881" s="291"/>
      <c r="D1881" s="306" t="str">
        <f t="shared" si="29"/>
        <v/>
      </c>
      <c r="E1881" s="171"/>
      <c r="F1881" s="491"/>
      <c r="G1881" s="156"/>
      <c r="H1881" s="340"/>
      <c r="I1881" s="329"/>
      <c r="J1881" s="181"/>
      <c r="K1881" s="177"/>
      <c r="L1881" s="23"/>
    </row>
    <row r="1882" spans="2:12" ht="21.2" customHeight="1">
      <c r="B1882" s="366" t="str">
        <f>IF(F1882="", "NO PRIORITY", _xlfn.XLOOKUP(F1882, Organizations!C:C, Organizations!B:B, "NO ORG NAME"))</f>
        <v>NO PRIORITY</v>
      </c>
      <c r="C1882" s="291"/>
      <c r="D1882" s="306" t="str">
        <f t="shared" si="29"/>
        <v/>
      </c>
      <c r="E1882" s="171"/>
      <c r="F1882" s="491"/>
      <c r="G1882" s="156"/>
      <c r="H1882" s="340"/>
      <c r="I1882" s="329"/>
      <c r="J1882" s="181"/>
      <c r="K1882" s="177"/>
      <c r="L1882" s="23"/>
    </row>
    <row r="1883" spans="2:12" ht="21.2" customHeight="1">
      <c r="B1883" s="366" t="str">
        <f>IF(F1883="", "NO PRIORITY", _xlfn.XLOOKUP(F1883, Organizations!C:C, Organizations!B:B, "NO ORG NAME"))</f>
        <v>NO PRIORITY</v>
      </c>
      <c r="C1883" s="291"/>
      <c r="D1883" s="306" t="str">
        <f t="shared" si="29"/>
        <v/>
      </c>
      <c r="E1883" s="171"/>
      <c r="F1883" s="491"/>
      <c r="G1883" s="156"/>
      <c r="H1883" s="340"/>
      <c r="I1883" s="329"/>
      <c r="J1883" s="181"/>
      <c r="K1883" s="177"/>
      <c r="L1883" s="23"/>
    </row>
    <row r="1884" spans="2:12" ht="21.2" customHeight="1">
      <c r="B1884" s="366" t="str">
        <f>IF(F1884="", "NO PRIORITY", _xlfn.XLOOKUP(F1884, Organizations!C:C, Organizations!B:B, "NO ORG NAME"))</f>
        <v>NO PRIORITY</v>
      </c>
      <c r="C1884" s="291"/>
      <c r="D1884" s="306" t="str">
        <f t="shared" si="29"/>
        <v/>
      </c>
      <c r="E1884" s="171"/>
      <c r="F1884" s="491"/>
      <c r="G1884" s="156"/>
      <c r="H1884" s="340"/>
      <c r="I1884" s="329"/>
      <c r="J1884" s="181"/>
      <c r="K1884" s="177"/>
      <c r="L1884" s="23"/>
    </row>
    <row r="1885" spans="2:12" ht="21.2" customHeight="1">
      <c r="B1885" s="366" t="str">
        <f>IF(F1885="", "NO PRIORITY", _xlfn.XLOOKUP(F1885, Organizations!C:C, Organizations!B:B, "NO ORG NAME"))</f>
        <v>NO PRIORITY</v>
      </c>
      <c r="C1885" s="291"/>
      <c r="D1885" s="306" t="str">
        <f t="shared" si="29"/>
        <v/>
      </c>
      <c r="E1885" s="171"/>
      <c r="F1885" s="491"/>
      <c r="G1885" s="156"/>
      <c r="H1885" s="340"/>
      <c r="I1885" s="329"/>
      <c r="J1885" s="181"/>
      <c r="K1885" s="177"/>
      <c r="L1885" s="23"/>
    </row>
    <row r="1886" spans="2:12" ht="21.2" customHeight="1">
      <c r="B1886" s="366" t="str">
        <f>IF(F1886="", "NO PRIORITY", _xlfn.XLOOKUP(F1886, Organizations!C:C, Organizations!B:B, "NO ORG NAME"))</f>
        <v>NO PRIORITY</v>
      </c>
      <c r="C1886" s="291"/>
      <c r="D1886" s="306" t="str">
        <f t="shared" si="29"/>
        <v/>
      </c>
      <c r="E1886" s="171"/>
      <c r="F1886" s="491"/>
      <c r="G1886" s="156"/>
      <c r="H1886" s="340"/>
      <c r="I1886" s="329"/>
      <c r="J1886" s="181"/>
      <c r="K1886" s="177"/>
      <c r="L1886" s="23"/>
    </row>
    <row r="1887" spans="2:12" ht="21.2" customHeight="1">
      <c r="B1887" s="366" t="str">
        <f>IF(F1887="", "NO PRIORITY", _xlfn.XLOOKUP(F1887, Organizations!C:C, Organizations!B:B, "NO ORG NAME"))</f>
        <v>NO PRIORITY</v>
      </c>
      <c r="C1887" s="291"/>
      <c r="D1887" s="306" t="str">
        <f t="shared" si="29"/>
        <v/>
      </c>
      <c r="E1887" s="171"/>
      <c r="F1887" s="491"/>
      <c r="G1887" s="156"/>
      <c r="H1887" s="340"/>
      <c r="I1887" s="329"/>
      <c r="J1887" s="181"/>
      <c r="K1887" s="177"/>
      <c r="L1887" s="23"/>
    </row>
    <row r="1888" spans="2:12" ht="21.2" customHeight="1">
      <c r="B1888" s="366" t="str">
        <f>IF(F1888="", "NO PRIORITY", _xlfn.XLOOKUP(F1888, Organizations!C:C, Organizations!B:B, "NO ORG NAME"))</f>
        <v>NO PRIORITY</v>
      </c>
      <c r="C1888" s="291"/>
      <c r="D1888" s="306" t="str">
        <f t="shared" si="29"/>
        <v/>
      </c>
      <c r="E1888" s="171"/>
      <c r="F1888" s="491"/>
      <c r="G1888" s="156"/>
      <c r="H1888" s="340"/>
      <c r="I1888" s="329"/>
      <c r="J1888" s="181"/>
      <c r="K1888" s="177"/>
      <c r="L1888" s="23"/>
    </row>
    <row r="1889" spans="2:12" ht="21.2" customHeight="1">
      <c r="B1889" s="366" t="str">
        <f>IF(F1889="", "NO PRIORITY", _xlfn.XLOOKUP(F1889, Organizations!C:C, Organizations!B:B, "NO ORG NAME"))</f>
        <v>NO PRIORITY</v>
      </c>
      <c r="C1889" s="291"/>
      <c r="D1889" s="306" t="str">
        <f t="shared" si="29"/>
        <v/>
      </c>
      <c r="E1889" s="171"/>
      <c r="F1889" s="491"/>
      <c r="G1889" s="156"/>
      <c r="H1889" s="340"/>
      <c r="I1889" s="329"/>
      <c r="J1889" s="181"/>
      <c r="K1889" s="177"/>
      <c r="L1889" s="23"/>
    </row>
    <row r="1890" spans="2:12" ht="21.2" customHeight="1">
      <c r="B1890" s="366" t="str">
        <f>IF(F1890="", "NO PRIORITY", _xlfn.XLOOKUP(F1890, Organizations!C:C, Organizations!B:B, "NO ORG NAME"))</f>
        <v>NO PRIORITY</v>
      </c>
      <c r="C1890" s="291"/>
      <c r="D1890" s="306" t="str">
        <f t="shared" si="29"/>
        <v/>
      </c>
      <c r="E1890" s="171"/>
      <c r="F1890" s="491"/>
      <c r="G1890" s="156"/>
      <c r="H1890" s="340"/>
      <c r="I1890" s="329"/>
      <c r="J1890" s="181"/>
      <c r="K1890" s="177"/>
      <c r="L1890" s="23"/>
    </row>
    <row r="1891" spans="2:12" ht="21.2" customHeight="1">
      <c r="B1891" s="366" t="str">
        <f>IF(F1891="", "NO PRIORITY", _xlfn.XLOOKUP(F1891, Organizations!C:C, Organizations!B:B, "NO ORG NAME"))</f>
        <v>NO PRIORITY</v>
      </c>
      <c r="C1891" s="291"/>
      <c r="D1891" s="306" t="str">
        <f t="shared" si="29"/>
        <v/>
      </c>
      <c r="E1891" s="171"/>
      <c r="F1891" s="491"/>
      <c r="G1891" s="156"/>
      <c r="H1891" s="340"/>
      <c r="I1891" s="329"/>
      <c r="J1891" s="181"/>
      <c r="K1891" s="177"/>
      <c r="L1891" s="23"/>
    </row>
    <row r="1892" spans="2:12" ht="21.2" customHeight="1">
      <c r="B1892" s="366" t="str">
        <f>IF(F1892="", "NO PRIORITY", _xlfn.XLOOKUP(F1892, Organizations!C:C, Organizations!B:B, "NO ORG NAME"))</f>
        <v>NO PRIORITY</v>
      </c>
      <c r="C1892" s="291"/>
      <c r="D1892" s="306" t="str">
        <f t="shared" si="29"/>
        <v/>
      </c>
      <c r="E1892" s="171"/>
      <c r="F1892" s="491"/>
      <c r="G1892" s="156"/>
      <c r="H1892" s="340"/>
      <c r="I1892" s="329"/>
      <c r="J1892" s="181"/>
      <c r="K1892" s="177"/>
      <c r="L1892" s="23"/>
    </row>
    <row r="1893" spans="2:12" ht="21.2" customHeight="1">
      <c r="B1893" s="366" t="str">
        <f>IF(F1893="", "NO PRIORITY", _xlfn.XLOOKUP(F1893, Organizations!C:C, Organizations!B:B, "NO ORG NAME"))</f>
        <v>NO PRIORITY</v>
      </c>
      <c r="C1893" s="291"/>
      <c r="D1893" s="306" t="str">
        <f t="shared" si="29"/>
        <v/>
      </c>
      <c r="E1893" s="171"/>
      <c r="F1893" s="491"/>
      <c r="G1893" s="156"/>
      <c r="H1893" s="340"/>
      <c r="I1893" s="329"/>
      <c r="J1893" s="181"/>
      <c r="K1893" s="177"/>
      <c r="L1893" s="23"/>
    </row>
    <row r="1894" spans="2:12" ht="21.2" customHeight="1">
      <c r="B1894" s="366" t="str">
        <f>IF(F1894="", "NO PRIORITY", _xlfn.XLOOKUP(F1894, Organizations!C:C, Organizations!B:B, "NO ORG NAME"))</f>
        <v>NO PRIORITY</v>
      </c>
      <c r="C1894" s="291"/>
      <c r="D1894" s="306" t="str">
        <f t="shared" si="29"/>
        <v/>
      </c>
      <c r="E1894" s="171"/>
      <c r="F1894" s="491"/>
      <c r="G1894" s="156"/>
      <c r="H1894" s="340"/>
      <c r="I1894" s="329"/>
      <c r="J1894" s="181"/>
      <c r="K1894" s="177"/>
      <c r="L1894" s="23"/>
    </row>
    <row r="1895" spans="2:12" ht="21.2" customHeight="1">
      <c r="B1895" s="366" t="str">
        <f>IF(F1895="", "NO PRIORITY", _xlfn.XLOOKUP(F1895, Organizations!C:C, Organizations!B:B, "NO ORG NAME"))</f>
        <v>NO PRIORITY</v>
      </c>
      <c r="C1895" s="291"/>
      <c r="D1895" s="306" t="str">
        <f t="shared" si="29"/>
        <v/>
      </c>
      <c r="E1895" s="171"/>
      <c r="F1895" s="491"/>
      <c r="G1895" s="156"/>
      <c r="H1895" s="340"/>
      <c r="I1895" s="329"/>
      <c r="J1895" s="181"/>
      <c r="K1895" s="177"/>
      <c r="L1895" s="23"/>
    </row>
    <row r="1896" spans="2:12" ht="21.2" customHeight="1">
      <c r="B1896" s="366" t="str">
        <f>IF(F1896="", "NO PRIORITY", _xlfn.XLOOKUP(F1896, Organizations!C:C, Organizations!B:B, "NO ORG NAME"))</f>
        <v>NO PRIORITY</v>
      </c>
      <c r="C1896" s="291"/>
      <c r="D1896" s="306" t="str">
        <f t="shared" si="29"/>
        <v/>
      </c>
      <c r="E1896" s="171"/>
      <c r="F1896" s="491"/>
      <c r="G1896" s="156"/>
      <c r="H1896" s="340"/>
      <c r="I1896" s="329"/>
      <c r="J1896" s="181"/>
      <c r="K1896" s="177"/>
      <c r="L1896" s="23"/>
    </row>
    <row r="1897" spans="2:12" ht="21.2" customHeight="1">
      <c r="B1897" s="366" t="str">
        <f>IF(F1897="", "NO PRIORITY", _xlfn.XLOOKUP(F1897, Organizations!C:C, Organizations!B:B, "NO ORG NAME"))</f>
        <v>NO PRIORITY</v>
      </c>
      <c r="C1897" s="291"/>
      <c r="D1897" s="306" t="str">
        <f t="shared" ref="D1897:D1960" si="30">IF(ISBLANK(C1897),"",C1897-WEEKDAY(C1897)+2)</f>
        <v/>
      </c>
      <c r="E1897" s="171"/>
      <c r="F1897" s="491"/>
      <c r="G1897" s="156"/>
      <c r="H1897" s="340"/>
      <c r="I1897" s="329"/>
      <c r="J1897" s="181"/>
      <c r="K1897" s="177"/>
      <c r="L1897" s="23"/>
    </row>
    <row r="1898" spans="2:12" ht="21.2" customHeight="1">
      <c r="B1898" s="366" t="str">
        <f>IF(F1898="", "NO PRIORITY", _xlfn.XLOOKUP(F1898, Organizations!C:C, Organizations!B:B, "NO ORG NAME"))</f>
        <v>NO PRIORITY</v>
      </c>
      <c r="C1898" s="291"/>
      <c r="D1898" s="306" t="str">
        <f t="shared" si="30"/>
        <v/>
      </c>
      <c r="E1898" s="171"/>
      <c r="F1898" s="491"/>
      <c r="G1898" s="156"/>
      <c r="H1898" s="340"/>
      <c r="I1898" s="329"/>
      <c r="J1898" s="181"/>
      <c r="K1898" s="177"/>
      <c r="L1898" s="23"/>
    </row>
    <row r="1899" spans="2:12" ht="21.2" customHeight="1">
      <c r="B1899" s="366" t="str">
        <f>IF(F1899="", "NO PRIORITY", _xlfn.XLOOKUP(F1899, Organizations!C:C, Organizations!B:B, "NO ORG NAME"))</f>
        <v>NO PRIORITY</v>
      </c>
      <c r="C1899" s="291"/>
      <c r="D1899" s="306" t="str">
        <f t="shared" si="30"/>
        <v/>
      </c>
      <c r="E1899" s="171"/>
      <c r="F1899" s="491"/>
      <c r="G1899" s="156"/>
      <c r="H1899" s="340"/>
      <c r="I1899" s="329"/>
      <c r="J1899" s="181"/>
      <c r="K1899" s="177"/>
      <c r="L1899" s="23"/>
    </row>
    <row r="1900" spans="2:12" ht="21.2" customHeight="1">
      <c r="B1900" s="366" t="str">
        <f>IF(F1900="", "NO PRIORITY", _xlfn.XLOOKUP(F1900, Organizations!C:C, Organizations!B:B, "NO ORG NAME"))</f>
        <v>NO PRIORITY</v>
      </c>
      <c r="C1900" s="291"/>
      <c r="D1900" s="306" t="str">
        <f t="shared" si="30"/>
        <v/>
      </c>
      <c r="E1900" s="171"/>
      <c r="F1900" s="491"/>
      <c r="G1900" s="156"/>
      <c r="H1900" s="340"/>
      <c r="I1900" s="329"/>
      <c r="J1900" s="181"/>
      <c r="K1900" s="177"/>
      <c r="L1900" s="23"/>
    </row>
    <row r="1901" spans="2:12" ht="21.2" customHeight="1">
      <c r="B1901" s="366" t="str">
        <f>IF(F1901="", "NO PRIORITY", _xlfn.XLOOKUP(F1901, Organizations!C:C, Organizations!B:B, "NO ORG NAME"))</f>
        <v>NO PRIORITY</v>
      </c>
      <c r="C1901" s="291"/>
      <c r="D1901" s="306" t="str">
        <f t="shared" si="30"/>
        <v/>
      </c>
      <c r="E1901" s="171"/>
      <c r="F1901" s="491"/>
      <c r="G1901" s="156"/>
      <c r="H1901" s="340"/>
      <c r="I1901" s="329"/>
      <c r="J1901" s="181"/>
      <c r="K1901" s="177"/>
      <c r="L1901" s="23"/>
    </row>
    <row r="1902" spans="2:12" ht="21.2" customHeight="1">
      <c r="B1902" s="366" t="str">
        <f>IF(F1902="", "NO PRIORITY", _xlfn.XLOOKUP(F1902, Organizations!C:C, Organizations!B:B, "NO ORG NAME"))</f>
        <v>NO PRIORITY</v>
      </c>
      <c r="C1902" s="291"/>
      <c r="D1902" s="306" t="str">
        <f t="shared" si="30"/>
        <v/>
      </c>
      <c r="E1902" s="171"/>
      <c r="F1902" s="491"/>
      <c r="G1902" s="156"/>
      <c r="H1902" s="340"/>
      <c r="I1902" s="329"/>
      <c r="J1902" s="181"/>
      <c r="K1902" s="177"/>
      <c r="L1902" s="23"/>
    </row>
    <row r="1903" spans="2:12" ht="21.2" customHeight="1">
      <c r="B1903" s="366" t="str">
        <f>IF(F1903="", "NO PRIORITY", _xlfn.XLOOKUP(F1903, Organizations!C:C, Organizations!B:B, "NO ORG NAME"))</f>
        <v>NO PRIORITY</v>
      </c>
      <c r="C1903" s="291"/>
      <c r="D1903" s="306" t="str">
        <f t="shared" si="30"/>
        <v/>
      </c>
      <c r="E1903" s="171"/>
      <c r="F1903" s="491"/>
      <c r="G1903" s="156"/>
      <c r="H1903" s="340"/>
      <c r="I1903" s="329"/>
      <c r="J1903" s="181"/>
      <c r="K1903" s="177"/>
      <c r="L1903" s="23"/>
    </row>
    <row r="1904" spans="2:12" ht="21.2" customHeight="1">
      <c r="B1904" s="366" t="str">
        <f>IF(F1904="", "NO PRIORITY", _xlfn.XLOOKUP(F1904, Organizations!C:C, Organizations!B:B, "NO ORG NAME"))</f>
        <v>NO PRIORITY</v>
      </c>
      <c r="C1904" s="291"/>
      <c r="D1904" s="306" t="str">
        <f t="shared" si="30"/>
        <v/>
      </c>
      <c r="E1904" s="171"/>
      <c r="F1904" s="491"/>
      <c r="G1904" s="156"/>
      <c r="H1904" s="340"/>
      <c r="I1904" s="329"/>
      <c r="J1904" s="181"/>
      <c r="K1904" s="177"/>
      <c r="L1904" s="23"/>
    </row>
    <row r="1905" spans="2:12" ht="21.2" customHeight="1">
      <c r="B1905" s="366" t="str">
        <f>IF(F1905="", "NO PRIORITY", _xlfn.XLOOKUP(F1905, Organizations!C:C, Organizations!B:B, "NO ORG NAME"))</f>
        <v>NO PRIORITY</v>
      </c>
      <c r="C1905" s="291"/>
      <c r="D1905" s="306" t="str">
        <f t="shared" si="30"/>
        <v/>
      </c>
      <c r="E1905" s="171"/>
      <c r="F1905" s="491"/>
      <c r="G1905" s="156"/>
      <c r="H1905" s="340"/>
      <c r="I1905" s="329"/>
      <c r="J1905" s="181"/>
      <c r="K1905" s="177"/>
      <c r="L1905" s="23"/>
    </row>
    <row r="1906" spans="2:12" ht="21.2" customHeight="1">
      <c r="B1906" s="366" t="str">
        <f>IF(F1906="", "NO PRIORITY", _xlfn.XLOOKUP(F1906, Organizations!C:C, Organizations!B:B, "NO ORG NAME"))</f>
        <v>NO PRIORITY</v>
      </c>
      <c r="C1906" s="291"/>
      <c r="D1906" s="306" t="str">
        <f t="shared" si="30"/>
        <v/>
      </c>
      <c r="E1906" s="171"/>
      <c r="F1906" s="491"/>
      <c r="G1906" s="156"/>
      <c r="H1906" s="340"/>
      <c r="I1906" s="329"/>
      <c r="J1906" s="181"/>
      <c r="K1906" s="177"/>
      <c r="L1906" s="23"/>
    </row>
    <row r="1907" spans="2:12" ht="21.2" customHeight="1">
      <c r="B1907" s="366" t="str">
        <f>IF(F1907="", "NO PRIORITY", _xlfn.XLOOKUP(F1907, Organizations!C:C, Organizations!B:B, "NO ORG NAME"))</f>
        <v>NO PRIORITY</v>
      </c>
      <c r="C1907" s="291"/>
      <c r="D1907" s="306" t="str">
        <f t="shared" si="30"/>
        <v/>
      </c>
      <c r="E1907" s="171"/>
      <c r="F1907" s="491"/>
      <c r="G1907" s="156"/>
      <c r="H1907" s="340"/>
      <c r="I1907" s="329"/>
      <c r="J1907" s="181"/>
      <c r="K1907" s="177"/>
      <c r="L1907" s="23"/>
    </row>
    <row r="1908" spans="2:12" ht="21.2" customHeight="1">
      <c r="B1908" s="366" t="str">
        <f>IF(F1908="", "NO PRIORITY", _xlfn.XLOOKUP(F1908, Organizations!C:C, Organizations!B:B, "NO ORG NAME"))</f>
        <v>NO PRIORITY</v>
      </c>
      <c r="C1908" s="291"/>
      <c r="D1908" s="306" t="str">
        <f t="shared" si="30"/>
        <v/>
      </c>
      <c r="E1908" s="171"/>
      <c r="F1908" s="491"/>
      <c r="G1908" s="156"/>
      <c r="H1908" s="340"/>
      <c r="I1908" s="329"/>
      <c r="J1908" s="181"/>
      <c r="K1908" s="177"/>
      <c r="L1908" s="23"/>
    </row>
    <row r="1909" spans="2:12" ht="21.2" customHeight="1">
      <c r="B1909" s="366" t="str">
        <f>IF(F1909="", "NO PRIORITY", _xlfn.XLOOKUP(F1909, Organizations!C:C, Organizations!B:B, "NO ORG NAME"))</f>
        <v>NO PRIORITY</v>
      </c>
      <c r="C1909" s="291"/>
      <c r="D1909" s="306" t="str">
        <f t="shared" si="30"/>
        <v/>
      </c>
      <c r="E1909" s="171"/>
      <c r="F1909" s="491"/>
      <c r="G1909" s="156"/>
      <c r="H1909" s="340"/>
      <c r="I1909" s="329"/>
      <c r="J1909" s="181"/>
      <c r="K1909" s="177"/>
      <c r="L1909" s="23"/>
    </row>
    <row r="1910" spans="2:12" ht="21.2" customHeight="1">
      <c r="B1910" s="366" t="str">
        <f>IF(F1910="", "NO PRIORITY", _xlfn.XLOOKUP(F1910, Organizations!C:C, Organizations!B:B, "NO ORG NAME"))</f>
        <v>NO PRIORITY</v>
      </c>
      <c r="C1910" s="291"/>
      <c r="D1910" s="306" t="str">
        <f t="shared" si="30"/>
        <v/>
      </c>
      <c r="E1910" s="171"/>
      <c r="F1910" s="491"/>
      <c r="G1910" s="156"/>
      <c r="H1910" s="340"/>
      <c r="I1910" s="329"/>
      <c r="J1910" s="181"/>
      <c r="K1910" s="177"/>
      <c r="L1910" s="23"/>
    </row>
    <row r="1911" spans="2:12" ht="21.2" customHeight="1">
      <c r="B1911" s="366" t="str">
        <f>IF(F1911="", "NO PRIORITY", _xlfn.XLOOKUP(F1911, Organizations!C:C, Organizations!B:B, "NO ORG NAME"))</f>
        <v>NO PRIORITY</v>
      </c>
      <c r="C1911" s="291"/>
      <c r="D1911" s="306" t="str">
        <f t="shared" si="30"/>
        <v/>
      </c>
      <c r="E1911" s="171"/>
      <c r="F1911" s="491"/>
      <c r="G1911" s="156"/>
      <c r="H1911" s="340"/>
      <c r="I1911" s="329"/>
      <c r="J1911" s="181"/>
      <c r="K1911" s="177"/>
      <c r="L1911" s="23"/>
    </row>
    <row r="1912" spans="2:12" ht="21.2" customHeight="1">
      <c r="B1912" s="366" t="str">
        <f>IF(F1912="", "NO PRIORITY", _xlfn.XLOOKUP(F1912, Organizations!C:C, Organizations!B:B, "NO ORG NAME"))</f>
        <v>NO PRIORITY</v>
      </c>
      <c r="C1912" s="291"/>
      <c r="D1912" s="306" t="str">
        <f t="shared" si="30"/>
        <v/>
      </c>
      <c r="E1912" s="171"/>
      <c r="F1912" s="491"/>
      <c r="G1912" s="156"/>
      <c r="H1912" s="340"/>
      <c r="I1912" s="329"/>
      <c r="J1912" s="181"/>
      <c r="K1912" s="177"/>
      <c r="L1912" s="23"/>
    </row>
    <row r="1913" spans="2:12" ht="21.2" customHeight="1">
      <c r="B1913" s="366" t="str">
        <f>IF(F1913="", "NO PRIORITY", _xlfn.XLOOKUP(F1913, Organizations!C:C, Organizations!B:B, "NO ORG NAME"))</f>
        <v>NO PRIORITY</v>
      </c>
      <c r="C1913" s="291"/>
      <c r="D1913" s="306" t="str">
        <f t="shared" si="30"/>
        <v/>
      </c>
      <c r="E1913" s="171"/>
      <c r="F1913" s="491"/>
      <c r="G1913" s="156"/>
      <c r="H1913" s="340"/>
      <c r="I1913" s="329"/>
      <c r="J1913" s="181"/>
      <c r="K1913" s="177"/>
      <c r="L1913" s="23"/>
    </row>
    <row r="1914" spans="2:12" ht="21.2" customHeight="1">
      <c r="B1914" s="366" t="str">
        <f>IF(F1914="", "NO PRIORITY", _xlfn.XLOOKUP(F1914, Organizations!C:C, Organizations!B:B, "NO ORG NAME"))</f>
        <v>NO PRIORITY</v>
      </c>
      <c r="C1914" s="291"/>
      <c r="D1914" s="306" t="str">
        <f t="shared" si="30"/>
        <v/>
      </c>
      <c r="E1914" s="171"/>
      <c r="F1914" s="491"/>
      <c r="G1914" s="156"/>
      <c r="H1914" s="340"/>
      <c r="I1914" s="329"/>
      <c r="J1914" s="181"/>
      <c r="K1914" s="177"/>
      <c r="L1914" s="23"/>
    </row>
    <row r="1915" spans="2:12" ht="21.2" customHeight="1">
      <c r="B1915" s="366" t="str">
        <f>IF(F1915="", "NO PRIORITY", _xlfn.XLOOKUP(F1915, Organizations!C:C, Organizations!B:B, "NO ORG NAME"))</f>
        <v>NO PRIORITY</v>
      </c>
      <c r="C1915" s="291"/>
      <c r="D1915" s="306" t="str">
        <f t="shared" si="30"/>
        <v/>
      </c>
      <c r="E1915" s="171"/>
      <c r="F1915" s="491"/>
      <c r="G1915" s="156"/>
      <c r="H1915" s="340"/>
      <c r="I1915" s="329"/>
      <c r="J1915" s="181"/>
      <c r="K1915" s="177"/>
      <c r="L1915" s="23"/>
    </row>
    <row r="1916" spans="2:12" ht="21.2" customHeight="1">
      <c r="B1916" s="366" t="str">
        <f>IF(F1916="", "NO PRIORITY", _xlfn.XLOOKUP(F1916, Organizations!C:C, Organizations!B:B, "NO ORG NAME"))</f>
        <v>NO PRIORITY</v>
      </c>
      <c r="C1916" s="291"/>
      <c r="D1916" s="306" t="str">
        <f t="shared" si="30"/>
        <v/>
      </c>
      <c r="E1916" s="171"/>
      <c r="F1916" s="491"/>
      <c r="G1916" s="156"/>
      <c r="H1916" s="340"/>
      <c r="I1916" s="329"/>
      <c r="J1916" s="181"/>
      <c r="K1916" s="177"/>
      <c r="L1916" s="23"/>
    </row>
    <row r="1917" spans="2:12" ht="21.2" customHeight="1">
      <c r="B1917" s="366" t="str">
        <f>IF(F1917="", "NO PRIORITY", _xlfn.XLOOKUP(F1917, Organizations!C:C, Organizations!B:B, "NO ORG NAME"))</f>
        <v>NO PRIORITY</v>
      </c>
      <c r="C1917" s="291"/>
      <c r="D1917" s="306" t="str">
        <f t="shared" si="30"/>
        <v/>
      </c>
      <c r="E1917" s="171"/>
      <c r="F1917" s="491"/>
      <c r="G1917" s="156"/>
      <c r="H1917" s="340"/>
      <c r="I1917" s="329"/>
      <c r="J1917" s="181"/>
      <c r="K1917" s="177"/>
      <c r="L1917" s="23"/>
    </row>
    <row r="1918" spans="2:12" ht="21.2" customHeight="1">
      <c r="B1918" s="366" t="str">
        <f>IF(F1918="", "NO PRIORITY", _xlfn.XLOOKUP(F1918, Organizations!C:C, Organizations!B:B, "NO ORG NAME"))</f>
        <v>NO PRIORITY</v>
      </c>
      <c r="C1918" s="291"/>
      <c r="D1918" s="306" t="str">
        <f t="shared" si="30"/>
        <v/>
      </c>
      <c r="E1918" s="171"/>
      <c r="F1918" s="491"/>
      <c r="G1918" s="156"/>
      <c r="H1918" s="340"/>
      <c r="I1918" s="329"/>
      <c r="J1918" s="181"/>
      <c r="K1918" s="177"/>
      <c r="L1918" s="23"/>
    </row>
    <row r="1919" spans="2:12" ht="21.2" customHeight="1">
      <c r="B1919" s="366" t="str">
        <f>IF(F1919="", "NO PRIORITY", _xlfn.XLOOKUP(F1919, Organizations!C:C, Organizations!B:B, "NO ORG NAME"))</f>
        <v>NO PRIORITY</v>
      </c>
      <c r="C1919" s="291"/>
      <c r="D1919" s="306" t="str">
        <f t="shared" si="30"/>
        <v/>
      </c>
      <c r="E1919" s="171"/>
      <c r="F1919" s="491"/>
      <c r="G1919" s="156"/>
      <c r="H1919" s="340"/>
      <c r="I1919" s="329"/>
      <c r="J1919" s="181"/>
      <c r="K1919" s="177"/>
      <c r="L1919" s="23"/>
    </row>
    <row r="1920" spans="2:12" ht="21.2" customHeight="1">
      <c r="B1920" s="366" t="str">
        <f>IF(F1920="", "NO PRIORITY", _xlfn.XLOOKUP(F1920, Organizations!C:C, Organizations!B:B, "NO ORG NAME"))</f>
        <v>NO PRIORITY</v>
      </c>
      <c r="C1920" s="291"/>
      <c r="D1920" s="306" t="str">
        <f t="shared" si="30"/>
        <v/>
      </c>
      <c r="E1920" s="171"/>
      <c r="F1920" s="491"/>
      <c r="G1920" s="156"/>
      <c r="H1920" s="340"/>
      <c r="I1920" s="329"/>
      <c r="J1920" s="181"/>
      <c r="K1920" s="177"/>
      <c r="L1920" s="23"/>
    </row>
    <row r="1921" spans="2:12" ht="21.2" customHeight="1">
      <c r="B1921" s="366" t="str">
        <f>IF(F1921="", "NO PRIORITY", _xlfn.XLOOKUP(F1921, Organizations!C:C, Organizations!B:B, "NO ORG NAME"))</f>
        <v>NO PRIORITY</v>
      </c>
      <c r="C1921" s="291"/>
      <c r="D1921" s="306" t="str">
        <f t="shared" si="30"/>
        <v/>
      </c>
      <c r="E1921" s="171"/>
      <c r="F1921" s="491"/>
      <c r="G1921" s="156"/>
      <c r="H1921" s="340"/>
      <c r="I1921" s="329"/>
      <c r="J1921" s="181"/>
      <c r="K1921" s="177"/>
      <c r="L1921" s="23"/>
    </row>
    <row r="1922" spans="2:12" ht="21.2" customHeight="1">
      <c r="B1922" s="366" t="str">
        <f>IF(F1922="", "NO PRIORITY", _xlfn.XLOOKUP(F1922, Organizations!C:C, Organizations!B:B, "NO ORG NAME"))</f>
        <v>NO PRIORITY</v>
      </c>
      <c r="C1922" s="291"/>
      <c r="D1922" s="306" t="str">
        <f t="shared" si="30"/>
        <v/>
      </c>
      <c r="E1922" s="171"/>
      <c r="F1922" s="491"/>
      <c r="G1922" s="156"/>
      <c r="H1922" s="340"/>
      <c r="I1922" s="329"/>
      <c r="J1922" s="181"/>
      <c r="K1922" s="177"/>
      <c r="L1922" s="23"/>
    </row>
    <row r="1923" spans="2:12" ht="21.2" customHeight="1">
      <c r="B1923" s="366" t="str">
        <f>IF(F1923="", "NO PRIORITY", _xlfn.XLOOKUP(F1923, Organizations!C:C, Organizations!B:B, "NO ORG NAME"))</f>
        <v>NO PRIORITY</v>
      </c>
      <c r="C1923" s="291"/>
      <c r="D1923" s="306" t="str">
        <f t="shared" si="30"/>
        <v/>
      </c>
      <c r="E1923" s="171"/>
      <c r="F1923" s="491"/>
      <c r="G1923" s="156"/>
      <c r="H1923" s="340"/>
      <c r="I1923" s="329"/>
      <c r="J1923" s="181"/>
      <c r="K1923" s="177"/>
      <c r="L1923" s="23"/>
    </row>
    <row r="1924" spans="2:12" ht="21.2" customHeight="1">
      <c r="B1924" s="366" t="str">
        <f>IF(F1924="", "NO PRIORITY", _xlfn.XLOOKUP(F1924, Organizations!C:C, Organizations!B:B, "NO ORG NAME"))</f>
        <v>NO PRIORITY</v>
      </c>
      <c r="C1924" s="291"/>
      <c r="D1924" s="306" t="str">
        <f t="shared" si="30"/>
        <v/>
      </c>
      <c r="E1924" s="171"/>
      <c r="F1924" s="491"/>
      <c r="G1924" s="156"/>
      <c r="H1924" s="340"/>
      <c r="I1924" s="329"/>
      <c r="J1924" s="181"/>
      <c r="K1924" s="177"/>
      <c r="L1924" s="23"/>
    </row>
    <row r="1925" spans="2:12" ht="21.2" customHeight="1">
      <c r="B1925" s="366" t="str">
        <f>IF(F1925="", "NO PRIORITY", _xlfn.XLOOKUP(F1925, Organizations!C:C, Organizations!B:B, "NO ORG NAME"))</f>
        <v>NO PRIORITY</v>
      </c>
      <c r="C1925" s="291"/>
      <c r="D1925" s="306" t="str">
        <f t="shared" si="30"/>
        <v/>
      </c>
      <c r="E1925" s="171"/>
      <c r="F1925" s="491"/>
      <c r="G1925" s="156"/>
      <c r="H1925" s="340"/>
      <c r="I1925" s="329"/>
      <c r="J1925" s="181"/>
      <c r="K1925" s="177"/>
      <c r="L1925" s="23"/>
    </row>
    <row r="1926" spans="2:12" ht="21.2" customHeight="1">
      <c r="B1926" s="366" t="str">
        <f>IF(F1926="", "NO PRIORITY", _xlfn.XLOOKUP(F1926, Organizations!C:C, Organizations!B:B, "NO ORG NAME"))</f>
        <v>NO PRIORITY</v>
      </c>
      <c r="C1926" s="291"/>
      <c r="D1926" s="306" t="str">
        <f t="shared" si="30"/>
        <v/>
      </c>
      <c r="E1926" s="171"/>
      <c r="F1926" s="491"/>
      <c r="G1926" s="156"/>
      <c r="H1926" s="340"/>
      <c r="I1926" s="329"/>
      <c r="J1926" s="181"/>
      <c r="K1926" s="177"/>
      <c r="L1926" s="23"/>
    </row>
    <row r="1927" spans="2:12" ht="21.2" customHeight="1">
      <c r="B1927" s="366" t="str">
        <f>IF(F1927="", "NO PRIORITY", _xlfn.XLOOKUP(F1927, Organizations!C:C, Organizations!B:B, "NO ORG NAME"))</f>
        <v>NO PRIORITY</v>
      </c>
      <c r="C1927" s="291"/>
      <c r="D1927" s="306" t="str">
        <f t="shared" si="30"/>
        <v/>
      </c>
      <c r="E1927" s="171"/>
      <c r="F1927" s="491"/>
      <c r="G1927" s="156"/>
      <c r="H1927" s="340"/>
      <c r="I1927" s="329"/>
      <c r="J1927" s="181"/>
      <c r="K1927" s="177"/>
      <c r="L1927" s="23"/>
    </row>
    <row r="1928" spans="2:12" ht="21.2" customHeight="1">
      <c r="B1928" s="366" t="str">
        <f>IF(F1928="", "NO PRIORITY", _xlfn.XLOOKUP(F1928, Organizations!C:C, Organizations!B:B, "NO ORG NAME"))</f>
        <v>NO PRIORITY</v>
      </c>
      <c r="C1928" s="291"/>
      <c r="D1928" s="306" t="str">
        <f t="shared" si="30"/>
        <v/>
      </c>
      <c r="E1928" s="171"/>
      <c r="F1928" s="491"/>
      <c r="G1928" s="156"/>
      <c r="H1928" s="340"/>
      <c r="I1928" s="329"/>
      <c r="J1928" s="181"/>
      <c r="K1928" s="177"/>
      <c r="L1928" s="23"/>
    </row>
    <row r="1929" spans="2:12" ht="21.2" customHeight="1">
      <c r="B1929" s="366" t="str">
        <f>IF(F1929="", "NO PRIORITY", _xlfn.XLOOKUP(F1929, Organizations!C:C, Organizations!B:B, "NO ORG NAME"))</f>
        <v>NO PRIORITY</v>
      </c>
      <c r="C1929" s="291"/>
      <c r="D1929" s="306" t="str">
        <f t="shared" si="30"/>
        <v/>
      </c>
      <c r="E1929" s="171"/>
      <c r="F1929" s="491"/>
      <c r="G1929" s="156"/>
      <c r="H1929" s="340"/>
      <c r="I1929" s="329"/>
      <c r="J1929" s="181"/>
      <c r="K1929" s="177"/>
      <c r="L1929" s="23"/>
    </row>
    <row r="1930" spans="2:12" ht="21.2" customHeight="1">
      <c r="B1930" s="366" t="str">
        <f>IF(F1930="", "NO PRIORITY", _xlfn.XLOOKUP(F1930, Organizations!C:C, Organizations!B:B, "NO ORG NAME"))</f>
        <v>NO PRIORITY</v>
      </c>
      <c r="C1930" s="291"/>
      <c r="D1930" s="306" t="str">
        <f t="shared" si="30"/>
        <v/>
      </c>
      <c r="E1930" s="171"/>
      <c r="F1930" s="491"/>
      <c r="G1930" s="156"/>
      <c r="H1930" s="340"/>
      <c r="I1930" s="329"/>
      <c r="J1930" s="181"/>
      <c r="K1930" s="177"/>
      <c r="L1930" s="23"/>
    </row>
    <row r="1931" spans="2:12" ht="21.2" customHeight="1">
      <c r="B1931" s="366" t="str">
        <f>IF(F1931="", "NO PRIORITY", _xlfn.XLOOKUP(F1931, Organizations!C:C, Organizations!B:B, "NO ORG NAME"))</f>
        <v>NO PRIORITY</v>
      </c>
      <c r="C1931" s="291"/>
      <c r="D1931" s="306" t="str">
        <f t="shared" si="30"/>
        <v/>
      </c>
      <c r="E1931" s="171"/>
      <c r="F1931" s="491"/>
      <c r="G1931" s="156"/>
      <c r="H1931" s="340"/>
      <c r="I1931" s="329"/>
      <c r="J1931" s="181"/>
      <c r="K1931" s="177"/>
      <c r="L1931" s="23"/>
    </row>
    <row r="1932" spans="2:12" ht="21.2" customHeight="1">
      <c r="B1932" s="366" t="str">
        <f>IF(F1932="", "NO PRIORITY", _xlfn.XLOOKUP(F1932, Organizations!C:C, Organizations!B:B, "NO ORG NAME"))</f>
        <v>NO PRIORITY</v>
      </c>
      <c r="C1932" s="291"/>
      <c r="D1932" s="306" t="str">
        <f t="shared" si="30"/>
        <v/>
      </c>
      <c r="E1932" s="171"/>
      <c r="F1932" s="491"/>
      <c r="G1932" s="156"/>
      <c r="H1932" s="340"/>
      <c r="I1932" s="329"/>
      <c r="J1932" s="181"/>
      <c r="K1932" s="177"/>
      <c r="L1932" s="23"/>
    </row>
    <row r="1933" spans="2:12" ht="21.2" customHeight="1">
      <c r="B1933" s="366" t="str">
        <f>IF(F1933="", "NO PRIORITY", _xlfn.XLOOKUP(F1933, Organizations!C:C, Organizations!B:B, "NO ORG NAME"))</f>
        <v>NO PRIORITY</v>
      </c>
      <c r="C1933" s="291"/>
      <c r="D1933" s="306" t="str">
        <f t="shared" si="30"/>
        <v/>
      </c>
      <c r="E1933" s="171"/>
      <c r="F1933" s="491"/>
      <c r="G1933" s="156"/>
      <c r="H1933" s="340"/>
      <c r="I1933" s="329"/>
      <c r="J1933" s="181"/>
      <c r="K1933" s="177"/>
      <c r="L1933" s="23"/>
    </row>
    <row r="1934" spans="2:12" ht="21.2" customHeight="1">
      <c r="B1934" s="366" t="str">
        <f>IF(F1934="", "NO PRIORITY", _xlfn.XLOOKUP(F1934, Organizations!C:C, Organizations!B:B, "NO ORG NAME"))</f>
        <v>NO PRIORITY</v>
      </c>
      <c r="C1934" s="291"/>
      <c r="D1934" s="306" t="str">
        <f t="shared" si="30"/>
        <v/>
      </c>
      <c r="E1934" s="171"/>
      <c r="F1934" s="491"/>
      <c r="G1934" s="156"/>
      <c r="H1934" s="340"/>
      <c r="I1934" s="329"/>
      <c r="J1934" s="181"/>
      <c r="K1934" s="177"/>
      <c r="L1934" s="23"/>
    </row>
    <row r="1935" spans="2:12" ht="21.2" customHeight="1">
      <c r="B1935" s="366" t="str">
        <f>IF(F1935="", "NO PRIORITY", _xlfn.XLOOKUP(F1935, Organizations!C:C, Organizations!B:B, "NO ORG NAME"))</f>
        <v>NO PRIORITY</v>
      </c>
      <c r="C1935" s="291"/>
      <c r="D1935" s="306" t="str">
        <f t="shared" si="30"/>
        <v/>
      </c>
      <c r="E1935" s="171"/>
      <c r="F1935" s="491"/>
      <c r="G1935" s="156"/>
      <c r="H1935" s="340"/>
      <c r="I1935" s="329"/>
      <c r="J1935" s="181"/>
      <c r="K1935" s="177"/>
      <c r="L1935" s="23"/>
    </row>
    <row r="1936" spans="2:12" ht="21.2" customHeight="1">
      <c r="B1936" s="366" t="str">
        <f>IF(F1936="", "NO PRIORITY", _xlfn.XLOOKUP(F1936, Organizations!C:C, Organizations!B:B, "NO ORG NAME"))</f>
        <v>NO PRIORITY</v>
      </c>
      <c r="C1936" s="291"/>
      <c r="D1936" s="306" t="str">
        <f t="shared" si="30"/>
        <v/>
      </c>
      <c r="E1936" s="171"/>
      <c r="F1936" s="491"/>
      <c r="G1936" s="156"/>
      <c r="H1936" s="340"/>
      <c r="I1936" s="329"/>
      <c r="J1936" s="181"/>
      <c r="K1936" s="177"/>
      <c r="L1936" s="23"/>
    </row>
    <row r="1937" spans="2:12" ht="21.2" customHeight="1">
      <c r="B1937" s="366" t="str">
        <f>IF(F1937="", "NO PRIORITY", _xlfn.XLOOKUP(F1937, Organizations!C:C, Organizations!B:B, "NO ORG NAME"))</f>
        <v>NO PRIORITY</v>
      </c>
      <c r="C1937" s="291"/>
      <c r="D1937" s="306" t="str">
        <f t="shared" si="30"/>
        <v/>
      </c>
      <c r="E1937" s="171"/>
      <c r="F1937" s="491"/>
      <c r="G1937" s="156"/>
      <c r="H1937" s="340"/>
      <c r="I1937" s="329"/>
      <c r="J1937" s="181"/>
      <c r="K1937" s="177"/>
      <c r="L1937" s="23"/>
    </row>
    <row r="1938" spans="2:12" ht="21.2" customHeight="1">
      <c r="B1938" s="366" t="str">
        <f>IF(F1938="", "NO PRIORITY", _xlfn.XLOOKUP(F1938, Organizations!C:C, Organizations!B:B, "NO ORG NAME"))</f>
        <v>NO PRIORITY</v>
      </c>
      <c r="C1938" s="291"/>
      <c r="D1938" s="306" t="str">
        <f t="shared" si="30"/>
        <v/>
      </c>
      <c r="E1938" s="171"/>
      <c r="F1938" s="491"/>
      <c r="G1938" s="156"/>
      <c r="H1938" s="340"/>
      <c r="I1938" s="329"/>
      <c r="J1938" s="181"/>
      <c r="K1938" s="177"/>
      <c r="L1938" s="23"/>
    </row>
    <row r="1939" spans="2:12" ht="21.2" customHeight="1">
      <c r="B1939" s="366" t="str">
        <f>IF(F1939="", "NO PRIORITY", _xlfn.XLOOKUP(F1939, Organizations!C:C, Organizations!B:B, "NO ORG NAME"))</f>
        <v>NO PRIORITY</v>
      </c>
      <c r="C1939" s="291"/>
      <c r="D1939" s="306" t="str">
        <f t="shared" si="30"/>
        <v/>
      </c>
      <c r="E1939" s="171"/>
      <c r="F1939" s="491"/>
      <c r="G1939" s="156"/>
      <c r="H1939" s="340"/>
      <c r="I1939" s="329"/>
      <c r="J1939" s="181"/>
      <c r="K1939" s="177"/>
      <c r="L1939" s="23"/>
    </row>
    <row r="1940" spans="2:12" ht="21.2" customHeight="1">
      <c r="B1940" s="366" t="str">
        <f>IF(F1940="", "NO PRIORITY", _xlfn.XLOOKUP(F1940, Organizations!C:C, Organizations!B:B, "NO ORG NAME"))</f>
        <v>NO PRIORITY</v>
      </c>
      <c r="C1940" s="291"/>
      <c r="D1940" s="306" t="str">
        <f t="shared" si="30"/>
        <v/>
      </c>
      <c r="E1940" s="171"/>
      <c r="F1940" s="491"/>
      <c r="G1940" s="156"/>
      <c r="H1940" s="340"/>
      <c r="I1940" s="329"/>
      <c r="J1940" s="181"/>
      <c r="K1940" s="177"/>
      <c r="L1940" s="23"/>
    </row>
    <row r="1941" spans="2:12" ht="21.2" customHeight="1">
      <c r="B1941" s="366" t="str">
        <f>IF(F1941="", "NO PRIORITY", _xlfn.XLOOKUP(F1941, Organizations!C:C, Organizations!B:B, "NO ORG NAME"))</f>
        <v>NO PRIORITY</v>
      </c>
      <c r="C1941" s="291"/>
      <c r="D1941" s="306" t="str">
        <f t="shared" si="30"/>
        <v/>
      </c>
      <c r="E1941" s="171"/>
      <c r="F1941" s="491"/>
      <c r="G1941" s="156"/>
      <c r="H1941" s="340"/>
      <c r="I1941" s="329"/>
      <c r="J1941" s="181"/>
      <c r="K1941" s="177"/>
      <c r="L1941" s="23"/>
    </row>
    <row r="1942" spans="2:12" ht="21.2" customHeight="1">
      <c r="B1942" s="366" t="str">
        <f>IF(F1942="", "NO PRIORITY", _xlfn.XLOOKUP(F1942, Organizations!C:C, Organizations!B:B, "NO ORG NAME"))</f>
        <v>NO PRIORITY</v>
      </c>
      <c r="C1942" s="291"/>
      <c r="D1942" s="306" t="str">
        <f t="shared" si="30"/>
        <v/>
      </c>
      <c r="E1942" s="171"/>
      <c r="F1942" s="491"/>
      <c r="G1942" s="156"/>
      <c r="H1942" s="340"/>
      <c r="I1942" s="329"/>
      <c r="J1942" s="181"/>
      <c r="K1942" s="177"/>
      <c r="L1942" s="23"/>
    </row>
    <row r="1943" spans="2:12" ht="21.2" customHeight="1">
      <c r="B1943" s="366" t="str">
        <f>IF(F1943="", "NO PRIORITY", _xlfn.XLOOKUP(F1943, Organizations!C:C, Organizations!B:B, "NO ORG NAME"))</f>
        <v>NO PRIORITY</v>
      </c>
      <c r="C1943" s="291"/>
      <c r="D1943" s="306" t="str">
        <f t="shared" si="30"/>
        <v/>
      </c>
      <c r="E1943" s="171"/>
      <c r="F1943" s="491"/>
      <c r="G1943" s="156"/>
      <c r="H1943" s="340"/>
      <c r="I1943" s="329"/>
      <c r="J1943" s="181"/>
      <c r="K1943" s="177"/>
      <c r="L1943" s="23"/>
    </row>
    <row r="1944" spans="2:12" ht="21.2" customHeight="1">
      <c r="B1944" s="366" t="str">
        <f>IF(F1944="", "NO PRIORITY", _xlfn.XLOOKUP(F1944, Organizations!C:C, Organizations!B:B, "NO ORG NAME"))</f>
        <v>NO PRIORITY</v>
      </c>
      <c r="C1944" s="291"/>
      <c r="D1944" s="306" t="str">
        <f t="shared" si="30"/>
        <v/>
      </c>
      <c r="E1944" s="171"/>
      <c r="F1944" s="491"/>
      <c r="G1944" s="156"/>
      <c r="H1944" s="340"/>
      <c r="I1944" s="329"/>
      <c r="J1944" s="181"/>
      <c r="K1944" s="177"/>
      <c r="L1944" s="23"/>
    </row>
    <row r="1945" spans="2:12" ht="21.2" customHeight="1">
      <c r="B1945" s="366" t="str">
        <f>IF(F1945="", "NO PRIORITY", _xlfn.XLOOKUP(F1945, Organizations!C:C, Organizations!B:B, "NO ORG NAME"))</f>
        <v>NO PRIORITY</v>
      </c>
      <c r="C1945" s="291"/>
      <c r="D1945" s="306" t="str">
        <f t="shared" si="30"/>
        <v/>
      </c>
      <c r="E1945" s="171"/>
      <c r="F1945" s="491"/>
      <c r="G1945" s="156"/>
      <c r="H1945" s="340"/>
      <c r="I1945" s="329"/>
      <c r="J1945" s="181"/>
      <c r="K1945" s="177"/>
      <c r="L1945" s="23"/>
    </row>
    <row r="1946" spans="2:12" ht="21.2" customHeight="1">
      <c r="B1946" s="366" t="str">
        <f>IF(F1946="", "NO PRIORITY", _xlfn.XLOOKUP(F1946, Organizations!C:C, Organizations!B:B, "NO ORG NAME"))</f>
        <v>NO PRIORITY</v>
      </c>
      <c r="C1946" s="291"/>
      <c r="D1946" s="306" t="str">
        <f t="shared" si="30"/>
        <v/>
      </c>
      <c r="E1946" s="171"/>
      <c r="F1946" s="491"/>
      <c r="G1946" s="156"/>
      <c r="H1946" s="340"/>
      <c r="I1946" s="329"/>
      <c r="J1946" s="181"/>
      <c r="K1946" s="177"/>
      <c r="L1946" s="23"/>
    </row>
    <row r="1947" spans="2:12" ht="21.2" customHeight="1">
      <c r="B1947" s="366" t="str">
        <f>IF(F1947="", "NO PRIORITY", _xlfn.XLOOKUP(F1947, Organizations!C:C, Organizations!B:B, "NO ORG NAME"))</f>
        <v>NO PRIORITY</v>
      </c>
      <c r="C1947" s="291"/>
      <c r="D1947" s="306" t="str">
        <f t="shared" si="30"/>
        <v/>
      </c>
      <c r="E1947" s="171"/>
      <c r="F1947" s="491"/>
      <c r="G1947" s="156"/>
      <c r="H1947" s="340"/>
      <c r="I1947" s="329"/>
      <c r="J1947" s="181"/>
      <c r="K1947" s="177"/>
      <c r="L1947" s="23"/>
    </row>
    <row r="1948" spans="2:12" ht="21.2" customHeight="1">
      <c r="B1948" s="366" t="str">
        <f>IF(F1948="", "NO PRIORITY", _xlfn.XLOOKUP(F1948, Organizations!C:C, Organizations!B:B, "NO ORG NAME"))</f>
        <v>NO PRIORITY</v>
      </c>
      <c r="C1948" s="291"/>
      <c r="D1948" s="306" t="str">
        <f t="shared" si="30"/>
        <v/>
      </c>
      <c r="E1948" s="171"/>
      <c r="F1948" s="491"/>
      <c r="G1948" s="156"/>
      <c r="H1948" s="340"/>
      <c r="I1948" s="329"/>
      <c r="J1948" s="181"/>
      <c r="K1948" s="177"/>
      <c r="L1948" s="23"/>
    </row>
    <row r="1949" spans="2:12" ht="21.2" customHeight="1">
      <c r="B1949" s="366" t="str">
        <f>IF(F1949="", "NO PRIORITY", _xlfn.XLOOKUP(F1949, Organizations!C:C, Organizations!B:B, "NO ORG NAME"))</f>
        <v>NO PRIORITY</v>
      </c>
      <c r="C1949" s="291"/>
      <c r="D1949" s="306" t="str">
        <f t="shared" si="30"/>
        <v/>
      </c>
      <c r="E1949" s="171"/>
      <c r="F1949" s="491"/>
      <c r="G1949" s="156"/>
      <c r="H1949" s="340"/>
      <c r="I1949" s="329"/>
      <c r="J1949" s="181"/>
      <c r="K1949" s="177"/>
      <c r="L1949" s="23"/>
    </row>
    <row r="1950" spans="2:12" ht="21.2" customHeight="1">
      <c r="B1950" s="366" t="str">
        <f>IF(F1950="", "NO PRIORITY", _xlfn.XLOOKUP(F1950, Organizations!C:C, Organizations!B:B, "NO ORG NAME"))</f>
        <v>NO PRIORITY</v>
      </c>
      <c r="C1950" s="291"/>
      <c r="D1950" s="306" t="str">
        <f t="shared" si="30"/>
        <v/>
      </c>
      <c r="E1950" s="171"/>
      <c r="F1950" s="491"/>
      <c r="G1950" s="156"/>
      <c r="H1950" s="340"/>
      <c r="I1950" s="329"/>
      <c r="J1950" s="181"/>
      <c r="K1950" s="177"/>
      <c r="L1950" s="23"/>
    </row>
    <row r="1951" spans="2:12" ht="21.2" customHeight="1">
      <c r="B1951" s="366" t="str">
        <f>IF(F1951="", "NO PRIORITY", _xlfn.XLOOKUP(F1951, Organizations!C:C, Organizations!B:B, "NO ORG NAME"))</f>
        <v>NO PRIORITY</v>
      </c>
      <c r="C1951" s="291"/>
      <c r="D1951" s="306" t="str">
        <f t="shared" si="30"/>
        <v/>
      </c>
      <c r="E1951" s="171"/>
      <c r="F1951" s="491"/>
      <c r="G1951" s="156"/>
      <c r="H1951" s="340"/>
      <c r="I1951" s="329"/>
      <c r="J1951" s="181"/>
      <c r="K1951" s="177"/>
      <c r="L1951" s="23"/>
    </row>
    <row r="1952" spans="2:12" ht="21.2" customHeight="1">
      <c r="B1952" s="366" t="str">
        <f>IF(F1952="", "NO PRIORITY", _xlfn.XLOOKUP(F1952, Organizations!C:C, Organizations!B:B, "NO ORG NAME"))</f>
        <v>NO PRIORITY</v>
      </c>
      <c r="C1952" s="291"/>
      <c r="D1952" s="306" t="str">
        <f t="shared" si="30"/>
        <v/>
      </c>
      <c r="E1952" s="171"/>
      <c r="F1952" s="491"/>
      <c r="G1952" s="156"/>
      <c r="H1952" s="340"/>
      <c r="I1952" s="329"/>
      <c r="J1952" s="181"/>
      <c r="K1952" s="177"/>
      <c r="L1952" s="23"/>
    </row>
    <row r="1953" spans="2:12" ht="21.2" customHeight="1">
      <c r="B1953" s="366" t="str">
        <f>IF(F1953="", "NO PRIORITY", _xlfn.XLOOKUP(F1953, Organizations!C:C, Organizations!B:B, "NO ORG NAME"))</f>
        <v>NO PRIORITY</v>
      </c>
      <c r="C1953" s="291"/>
      <c r="D1953" s="306" t="str">
        <f t="shared" si="30"/>
        <v/>
      </c>
      <c r="E1953" s="171"/>
      <c r="F1953" s="491"/>
      <c r="G1953" s="156"/>
      <c r="H1953" s="340"/>
      <c r="I1953" s="329"/>
      <c r="J1953" s="181"/>
      <c r="K1953" s="177"/>
      <c r="L1953" s="23"/>
    </row>
    <row r="1954" spans="2:12" ht="21.2" customHeight="1">
      <c r="B1954" s="366" t="str">
        <f>IF(F1954="", "NO PRIORITY", _xlfn.XLOOKUP(F1954, Organizations!C:C, Organizations!B:B, "NO ORG NAME"))</f>
        <v>NO PRIORITY</v>
      </c>
      <c r="C1954" s="291"/>
      <c r="D1954" s="306" t="str">
        <f t="shared" si="30"/>
        <v/>
      </c>
      <c r="E1954" s="171"/>
      <c r="F1954" s="491"/>
      <c r="G1954" s="156"/>
      <c r="H1954" s="340"/>
      <c r="I1954" s="329"/>
      <c r="J1954" s="181"/>
      <c r="K1954" s="177"/>
      <c r="L1954" s="23"/>
    </row>
    <row r="1955" spans="2:12" ht="21.2" customHeight="1">
      <c r="B1955" s="366" t="str">
        <f>IF(F1955="", "NO PRIORITY", _xlfn.XLOOKUP(F1955, Organizations!C:C, Organizations!B:B, "NO ORG NAME"))</f>
        <v>NO PRIORITY</v>
      </c>
      <c r="C1955" s="291"/>
      <c r="D1955" s="306" t="str">
        <f t="shared" si="30"/>
        <v/>
      </c>
      <c r="E1955" s="171"/>
      <c r="F1955" s="491"/>
      <c r="G1955" s="156"/>
      <c r="H1955" s="340"/>
      <c r="I1955" s="329"/>
      <c r="J1955" s="181"/>
      <c r="K1955" s="177"/>
      <c r="L1955" s="23"/>
    </row>
    <row r="1956" spans="2:12" ht="21.2" customHeight="1">
      <c r="B1956" s="366" t="str">
        <f>IF(F1956="", "NO PRIORITY", _xlfn.XLOOKUP(F1956, Organizations!C:C, Organizations!B:B, "NO ORG NAME"))</f>
        <v>NO PRIORITY</v>
      </c>
      <c r="C1956" s="291"/>
      <c r="D1956" s="306" t="str">
        <f t="shared" si="30"/>
        <v/>
      </c>
      <c r="E1956" s="171"/>
      <c r="F1956" s="491"/>
      <c r="G1956" s="156"/>
      <c r="H1956" s="340"/>
      <c r="I1956" s="329"/>
      <c r="J1956" s="181"/>
      <c r="K1956" s="177"/>
      <c r="L1956" s="23"/>
    </row>
    <row r="1957" spans="2:12" ht="21.2" customHeight="1">
      <c r="B1957" s="366" t="str">
        <f>IF(F1957="", "NO PRIORITY", _xlfn.XLOOKUP(F1957, Organizations!C:C, Organizations!B:B, "NO ORG NAME"))</f>
        <v>NO PRIORITY</v>
      </c>
      <c r="C1957" s="291"/>
      <c r="D1957" s="306" t="str">
        <f t="shared" si="30"/>
        <v/>
      </c>
      <c r="E1957" s="171"/>
      <c r="F1957" s="491"/>
      <c r="G1957" s="156"/>
      <c r="H1957" s="340"/>
      <c r="I1957" s="329"/>
      <c r="J1957" s="181"/>
      <c r="K1957" s="177"/>
      <c r="L1957" s="23"/>
    </row>
    <row r="1958" spans="2:12" ht="21.2" customHeight="1">
      <c r="B1958" s="366" t="str">
        <f>IF(F1958="", "NO PRIORITY", _xlfn.XLOOKUP(F1958, Organizations!C:C, Organizations!B:B, "NO ORG NAME"))</f>
        <v>NO PRIORITY</v>
      </c>
      <c r="C1958" s="291"/>
      <c r="D1958" s="306" t="str">
        <f t="shared" si="30"/>
        <v/>
      </c>
      <c r="E1958" s="171"/>
      <c r="F1958" s="491"/>
      <c r="G1958" s="156"/>
      <c r="H1958" s="340"/>
      <c r="I1958" s="329"/>
      <c r="J1958" s="181"/>
      <c r="K1958" s="177"/>
      <c r="L1958" s="23"/>
    </row>
    <row r="1959" spans="2:12" ht="21.2" customHeight="1">
      <c r="B1959" s="366" t="str">
        <f>IF(F1959="", "NO PRIORITY", _xlfn.XLOOKUP(F1959, Organizations!C:C, Organizations!B:B, "NO ORG NAME"))</f>
        <v>NO PRIORITY</v>
      </c>
      <c r="C1959" s="291"/>
      <c r="D1959" s="306" t="str">
        <f t="shared" si="30"/>
        <v/>
      </c>
      <c r="E1959" s="171"/>
      <c r="F1959" s="491"/>
      <c r="G1959" s="156"/>
      <c r="H1959" s="340"/>
      <c r="I1959" s="329"/>
      <c r="J1959" s="181"/>
      <c r="K1959" s="177"/>
      <c r="L1959" s="23"/>
    </row>
    <row r="1960" spans="2:12" ht="21.2" customHeight="1">
      <c r="B1960" s="366" t="str">
        <f>IF(F1960="", "NO PRIORITY", _xlfn.XLOOKUP(F1960, Organizations!C:C, Organizations!B:B, "NO ORG NAME"))</f>
        <v>NO PRIORITY</v>
      </c>
      <c r="C1960" s="291"/>
      <c r="D1960" s="306" t="str">
        <f t="shared" si="30"/>
        <v/>
      </c>
      <c r="E1960" s="171"/>
      <c r="F1960" s="491"/>
      <c r="G1960" s="156"/>
      <c r="H1960" s="340"/>
      <c r="I1960" s="329"/>
      <c r="J1960" s="181"/>
      <c r="K1960" s="177"/>
      <c r="L1960" s="23"/>
    </row>
    <row r="1961" spans="2:12" ht="21.2" customHeight="1">
      <c r="B1961" s="366" t="str">
        <f>IF(F1961="", "NO PRIORITY", _xlfn.XLOOKUP(F1961, Organizations!C:C, Organizations!B:B, "NO ORG NAME"))</f>
        <v>NO PRIORITY</v>
      </c>
      <c r="C1961" s="291"/>
      <c r="D1961" s="306" t="str">
        <f t="shared" ref="D1961:D2024" si="31">IF(ISBLANK(C1961),"",C1961-WEEKDAY(C1961)+2)</f>
        <v/>
      </c>
      <c r="E1961" s="171"/>
      <c r="F1961" s="491"/>
      <c r="G1961" s="156"/>
      <c r="H1961" s="340"/>
      <c r="I1961" s="329"/>
      <c r="J1961" s="181"/>
      <c r="K1961" s="177"/>
      <c r="L1961" s="23"/>
    </row>
    <row r="1962" spans="2:12" ht="21.2" customHeight="1">
      <c r="B1962" s="366" t="str">
        <f>IF(F1962="", "NO PRIORITY", _xlfn.XLOOKUP(F1962, Organizations!C:C, Organizations!B:B, "NO ORG NAME"))</f>
        <v>NO PRIORITY</v>
      </c>
      <c r="C1962" s="291"/>
      <c r="D1962" s="306" t="str">
        <f t="shared" si="31"/>
        <v/>
      </c>
      <c r="E1962" s="171"/>
      <c r="F1962" s="491"/>
      <c r="G1962" s="156"/>
      <c r="H1962" s="340"/>
      <c r="I1962" s="329"/>
      <c r="J1962" s="181"/>
      <c r="K1962" s="177"/>
      <c r="L1962" s="23"/>
    </row>
    <row r="1963" spans="2:12" ht="21.2" customHeight="1">
      <c r="B1963" s="366" t="str">
        <f>IF(F1963="", "NO PRIORITY", _xlfn.XLOOKUP(F1963, Organizations!C:C, Organizations!B:B, "NO ORG NAME"))</f>
        <v>NO PRIORITY</v>
      </c>
      <c r="C1963" s="291"/>
      <c r="D1963" s="306" t="str">
        <f t="shared" si="31"/>
        <v/>
      </c>
      <c r="E1963" s="171"/>
      <c r="F1963" s="491"/>
      <c r="G1963" s="156"/>
      <c r="H1963" s="340"/>
      <c r="I1963" s="329"/>
      <c r="J1963" s="181"/>
      <c r="K1963" s="177"/>
      <c r="L1963" s="23"/>
    </row>
    <row r="1964" spans="2:12" ht="21.2" customHeight="1">
      <c r="B1964" s="366" t="str">
        <f>IF(F1964="", "NO PRIORITY", _xlfn.XLOOKUP(F1964, Organizations!C:C, Organizations!B:B, "NO ORG NAME"))</f>
        <v>NO PRIORITY</v>
      </c>
      <c r="C1964" s="291"/>
      <c r="D1964" s="306" t="str">
        <f t="shared" si="31"/>
        <v/>
      </c>
      <c r="E1964" s="171"/>
      <c r="F1964" s="491"/>
      <c r="G1964" s="156"/>
      <c r="H1964" s="340"/>
      <c r="I1964" s="329"/>
      <c r="J1964" s="181"/>
      <c r="K1964" s="177"/>
      <c r="L1964" s="23"/>
    </row>
    <row r="1965" spans="2:12" ht="21.2" customHeight="1">
      <c r="B1965" s="366" t="str">
        <f>IF(F1965="", "NO PRIORITY", _xlfn.XLOOKUP(F1965, Organizations!C:C, Organizations!B:B, "NO ORG NAME"))</f>
        <v>NO PRIORITY</v>
      </c>
      <c r="C1965" s="291"/>
      <c r="D1965" s="306" t="str">
        <f t="shared" si="31"/>
        <v/>
      </c>
      <c r="E1965" s="171"/>
      <c r="F1965" s="491"/>
      <c r="G1965" s="156"/>
      <c r="H1965" s="340"/>
      <c r="I1965" s="329"/>
      <c r="J1965" s="181"/>
      <c r="K1965" s="177"/>
      <c r="L1965" s="23"/>
    </row>
    <row r="1966" spans="2:12" ht="21.2" customHeight="1">
      <c r="B1966" s="366" t="str">
        <f>IF(F1966="", "NO PRIORITY", _xlfn.XLOOKUP(F1966, Organizations!C:C, Organizations!B:B, "NO ORG NAME"))</f>
        <v>NO PRIORITY</v>
      </c>
      <c r="C1966" s="291"/>
      <c r="D1966" s="306" t="str">
        <f t="shared" si="31"/>
        <v/>
      </c>
      <c r="E1966" s="171"/>
      <c r="F1966" s="491"/>
      <c r="G1966" s="156"/>
      <c r="H1966" s="340"/>
      <c r="I1966" s="329"/>
      <c r="J1966" s="181"/>
      <c r="K1966" s="177"/>
      <c r="L1966" s="23"/>
    </row>
    <row r="1967" spans="2:12" ht="21.2" customHeight="1">
      <c r="B1967" s="366" t="str">
        <f>IF(F1967="", "NO PRIORITY", _xlfn.XLOOKUP(F1967, Organizations!C:C, Organizations!B:B, "NO ORG NAME"))</f>
        <v>NO PRIORITY</v>
      </c>
      <c r="C1967" s="291"/>
      <c r="D1967" s="306" t="str">
        <f t="shared" si="31"/>
        <v/>
      </c>
      <c r="E1967" s="171"/>
      <c r="F1967" s="491"/>
      <c r="G1967" s="156"/>
      <c r="H1967" s="340"/>
      <c r="I1967" s="329"/>
      <c r="J1967" s="181"/>
      <c r="K1967" s="177"/>
      <c r="L1967" s="23"/>
    </row>
    <row r="1968" spans="2:12" ht="21.2" customHeight="1">
      <c r="B1968" s="366" t="str">
        <f>IF(F1968="", "NO PRIORITY", _xlfn.XLOOKUP(F1968, Organizations!C:C, Organizations!B:B, "NO ORG NAME"))</f>
        <v>NO PRIORITY</v>
      </c>
      <c r="C1968" s="291"/>
      <c r="D1968" s="306" t="str">
        <f t="shared" si="31"/>
        <v/>
      </c>
      <c r="E1968" s="171"/>
      <c r="F1968" s="491"/>
      <c r="G1968" s="156"/>
      <c r="H1968" s="340"/>
      <c r="I1968" s="329"/>
      <c r="J1968" s="181"/>
      <c r="K1968" s="177"/>
      <c r="L1968" s="23"/>
    </row>
    <row r="1969" spans="2:12" ht="21.2" customHeight="1">
      <c r="B1969" s="366" t="str">
        <f>IF(F1969="", "NO PRIORITY", _xlfn.XLOOKUP(F1969, Organizations!C:C, Organizations!B:B, "NO ORG NAME"))</f>
        <v>NO PRIORITY</v>
      </c>
      <c r="C1969" s="291"/>
      <c r="D1969" s="306" t="str">
        <f t="shared" si="31"/>
        <v/>
      </c>
      <c r="E1969" s="171"/>
      <c r="F1969" s="491"/>
      <c r="G1969" s="156"/>
      <c r="H1969" s="340"/>
      <c r="I1969" s="329"/>
      <c r="J1969" s="181"/>
      <c r="K1969" s="177"/>
      <c r="L1969" s="23"/>
    </row>
    <row r="1970" spans="2:12" ht="21.2" customHeight="1">
      <c r="B1970" s="366" t="str">
        <f>IF(F1970="", "NO PRIORITY", _xlfn.XLOOKUP(F1970, Organizations!C:C, Organizations!B:B, "NO ORG NAME"))</f>
        <v>NO PRIORITY</v>
      </c>
      <c r="C1970" s="291"/>
      <c r="D1970" s="306" t="str">
        <f t="shared" si="31"/>
        <v/>
      </c>
      <c r="E1970" s="171"/>
      <c r="F1970" s="491"/>
      <c r="G1970" s="156"/>
      <c r="H1970" s="340"/>
      <c r="I1970" s="329"/>
      <c r="J1970" s="181"/>
      <c r="K1970" s="177"/>
      <c r="L1970" s="23"/>
    </row>
    <row r="1971" spans="2:12" ht="21.2" customHeight="1">
      <c r="B1971" s="366" t="str">
        <f>IF(F1971="", "NO PRIORITY", _xlfn.XLOOKUP(F1971, Organizations!C:C, Organizations!B:B, "NO ORG NAME"))</f>
        <v>NO PRIORITY</v>
      </c>
      <c r="C1971" s="291"/>
      <c r="D1971" s="306" t="str">
        <f t="shared" si="31"/>
        <v/>
      </c>
      <c r="E1971" s="171"/>
      <c r="F1971" s="491"/>
      <c r="G1971" s="156"/>
      <c r="H1971" s="340"/>
      <c r="I1971" s="329"/>
      <c r="J1971" s="181"/>
      <c r="K1971" s="177"/>
      <c r="L1971" s="23"/>
    </row>
    <row r="1972" spans="2:12" ht="21.2" customHeight="1">
      <c r="B1972" s="366" t="str">
        <f>IF(F1972="", "NO PRIORITY", _xlfn.XLOOKUP(F1972, Organizations!C:C, Organizations!B:B, "NO ORG NAME"))</f>
        <v>NO PRIORITY</v>
      </c>
      <c r="C1972" s="291"/>
      <c r="D1972" s="306" t="str">
        <f t="shared" si="31"/>
        <v/>
      </c>
      <c r="E1972" s="171"/>
      <c r="F1972" s="491"/>
      <c r="G1972" s="156"/>
      <c r="H1972" s="340"/>
      <c r="I1972" s="329"/>
      <c r="J1972" s="181"/>
      <c r="K1972" s="177"/>
      <c r="L1972" s="23"/>
    </row>
    <row r="1973" spans="2:12" ht="21.2" customHeight="1">
      <c r="B1973" s="366" t="str">
        <f>IF(F1973="", "NO PRIORITY", _xlfn.XLOOKUP(F1973, Organizations!C:C, Organizations!B:B, "NO ORG NAME"))</f>
        <v>NO PRIORITY</v>
      </c>
      <c r="C1973" s="291"/>
      <c r="D1973" s="306" t="str">
        <f t="shared" si="31"/>
        <v/>
      </c>
      <c r="E1973" s="171"/>
      <c r="F1973" s="491"/>
      <c r="G1973" s="156"/>
      <c r="H1973" s="340"/>
      <c r="I1973" s="329"/>
      <c r="J1973" s="181"/>
      <c r="K1973" s="177"/>
      <c r="L1973" s="23"/>
    </row>
    <row r="1974" spans="2:12" ht="21.2" customHeight="1">
      <c r="B1974" s="366" t="str">
        <f>IF(F1974="", "NO PRIORITY", _xlfn.XLOOKUP(F1974, Organizations!C:C, Organizations!B:B, "NO ORG NAME"))</f>
        <v>NO PRIORITY</v>
      </c>
      <c r="C1974" s="291"/>
      <c r="D1974" s="306" t="str">
        <f t="shared" si="31"/>
        <v/>
      </c>
      <c r="E1974" s="171"/>
      <c r="F1974" s="491"/>
      <c r="G1974" s="156"/>
      <c r="H1974" s="340"/>
      <c r="I1974" s="329"/>
      <c r="J1974" s="181"/>
      <c r="K1974" s="177"/>
      <c r="L1974" s="23"/>
    </row>
    <row r="1975" spans="2:12" ht="21.2" customHeight="1">
      <c r="B1975" s="366" t="str">
        <f>IF(F1975="", "NO PRIORITY", _xlfn.XLOOKUP(F1975, Organizations!C:C, Organizations!B:B, "NO ORG NAME"))</f>
        <v>NO PRIORITY</v>
      </c>
      <c r="C1975" s="291"/>
      <c r="D1975" s="306" t="str">
        <f t="shared" si="31"/>
        <v/>
      </c>
      <c r="E1975" s="171"/>
      <c r="F1975" s="491"/>
      <c r="G1975" s="156"/>
      <c r="H1975" s="340"/>
      <c r="I1975" s="329"/>
      <c r="J1975" s="181"/>
      <c r="K1975" s="177"/>
      <c r="L1975" s="23"/>
    </row>
    <row r="1976" spans="2:12" ht="21.2" customHeight="1">
      <c r="B1976" s="366" t="str">
        <f>IF(F1976="", "NO PRIORITY", _xlfn.XLOOKUP(F1976, Organizations!C:C, Organizations!B:B, "NO ORG NAME"))</f>
        <v>NO PRIORITY</v>
      </c>
      <c r="C1976" s="291"/>
      <c r="D1976" s="306" t="str">
        <f t="shared" si="31"/>
        <v/>
      </c>
      <c r="E1976" s="171"/>
      <c r="F1976" s="491"/>
      <c r="G1976" s="156"/>
      <c r="H1976" s="340"/>
      <c r="I1976" s="329"/>
      <c r="J1976" s="181"/>
      <c r="K1976" s="177"/>
      <c r="L1976" s="23"/>
    </row>
    <row r="1977" spans="2:12" ht="21.2" customHeight="1">
      <c r="B1977" s="366" t="str">
        <f>IF(F1977="", "NO PRIORITY", _xlfn.XLOOKUP(F1977, Organizations!C:C, Organizations!B:B, "NO ORG NAME"))</f>
        <v>NO PRIORITY</v>
      </c>
      <c r="C1977" s="291"/>
      <c r="D1977" s="306" t="str">
        <f t="shared" si="31"/>
        <v/>
      </c>
      <c r="E1977" s="171"/>
      <c r="F1977" s="491"/>
      <c r="G1977" s="156"/>
      <c r="H1977" s="340"/>
      <c r="I1977" s="329"/>
      <c r="J1977" s="181"/>
      <c r="K1977" s="177"/>
      <c r="L1977" s="23"/>
    </row>
    <row r="1978" spans="2:12" ht="21.2" customHeight="1">
      <c r="B1978" s="366" t="str">
        <f>IF(F1978="", "NO PRIORITY", _xlfn.XLOOKUP(F1978, Organizations!C:C, Organizations!B:B, "NO ORG NAME"))</f>
        <v>NO PRIORITY</v>
      </c>
      <c r="C1978" s="291"/>
      <c r="D1978" s="306" t="str">
        <f t="shared" si="31"/>
        <v/>
      </c>
      <c r="E1978" s="171"/>
      <c r="F1978" s="491"/>
      <c r="G1978" s="156"/>
      <c r="H1978" s="340"/>
      <c r="I1978" s="329"/>
      <c r="J1978" s="181"/>
      <c r="K1978" s="177"/>
      <c r="L1978" s="23"/>
    </row>
    <row r="1979" spans="2:12" ht="21.2" customHeight="1">
      <c r="B1979" s="366" t="str">
        <f>IF(F1979="", "NO PRIORITY", _xlfn.XLOOKUP(F1979, Organizations!C:C, Organizations!B:B, "NO ORG NAME"))</f>
        <v>NO PRIORITY</v>
      </c>
      <c r="C1979" s="291"/>
      <c r="D1979" s="306" t="str">
        <f t="shared" si="31"/>
        <v/>
      </c>
      <c r="E1979" s="171"/>
      <c r="F1979" s="491"/>
      <c r="G1979" s="156"/>
      <c r="H1979" s="340"/>
      <c r="I1979" s="329"/>
      <c r="J1979" s="181"/>
      <c r="K1979" s="177"/>
      <c r="L1979" s="23"/>
    </row>
    <row r="1980" spans="2:12" ht="21.2" customHeight="1">
      <c r="B1980" s="366" t="str">
        <f>IF(F1980="", "NO PRIORITY", _xlfn.XLOOKUP(F1980, Organizations!C:C, Organizations!B:B, "NO ORG NAME"))</f>
        <v>NO PRIORITY</v>
      </c>
      <c r="C1980" s="291"/>
      <c r="D1980" s="306" t="str">
        <f t="shared" si="31"/>
        <v/>
      </c>
      <c r="E1980" s="171"/>
      <c r="F1980" s="491"/>
      <c r="G1980" s="156"/>
      <c r="H1980" s="340"/>
      <c r="I1980" s="329"/>
      <c r="J1980" s="181"/>
      <c r="K1980" s="177"/>
      <c r="L1980" s="23"/>
    </row>
    <row r="1981" spans="2:12" ht="21.2" customHeight="1">
      <c r="B1981" s="366" t="str">
        <f>IF(F1981="", "NO PRIORITY", _xlfn.XLOOKUP(F1981, Organizations!C:C, Organizations!B:B, "NO ORG NAME"))</f>
        <v>NO PRIORITY</v>
      </c>
      <c r="C1981" s="291"/>
      <c r="D1981" s="306" t="str">
        <f t="shared" si="31"/>
        <v/>
      </c>
      <c r="E1981" s="171"/>
      <c r="F1981" s="491"/>
      <c r="G1981" s="156"/>
      <c r="H1981" s="340"/>
      <c r="I1981" s="329"/>
      <c r="J1981" s="181"/>
      <c r="K1981" s="177"/>
      <c r="L1981" s="23"/>
    </row>
    <row r="1982" spans="2:12" ht="21.2" customHeight="1">
      <c r="B1982" s="366" t="str">
        <f>IF(F1982="", "NO PRIORITY", _xlfn.XLOOKUP(F1982, Organizations!C:C, Organizations!B:B, "NO ORG NAME"))</f>
        <v>NO PRIORITY</v>
      </c>
      <c r="C1982" s="291"/>
      <c r="D1982" s="306" t="str">
        <f t="shared" si="31"/>
        <v/>
      </c>
      <c r="E1982" s="171"/>
      <c r="F1982" s="491"/>
      <c r="G1982" s="156"/>
      <c r="H1982" s="340"/>
      <c r="I1982" s="329"/>
      <c r="J1982" s="181"/>
      <c r="K1982" s="177"/>
      <c r="L1982" s="23"/>
    </row>
    <row r="1983" spans="2:12" ht="21.2" customHeight="1">
      <c r="B1983" s="366" t="str">
        <f>IF(F1983="", "NO PRIORITY", _xlfn.XLOOKUP(F1983, Organizations!C:C, Organizations!B:B, "NO ORG NAME"))</f>
        <v>NO PRIORITY</v>
      </c>
      <c r="C1983" s="291"/>
      <c r="D1983" s="306" t="str">
        <f t="shared" si="31"/>
        <v/>
      </c>
      <c r="E1983" s="171"/>
      <c r="F1983" s="491"/>
      <c r="G1983" s="156"/>
      <c r="H1983" s="340"/>
      <c r="I1983" s="329"/>
      <c r="J1983" s="181"/>
      <c r="K1983" s="177"/>
      <c r="L1983" s="23"/>
    </row>
    <row r="1984" spans="2:12" ht="21.2" customHeight="1">
      <c r="B1984" s="366" t="str">
        <f>IF(F1984="", "NO PRIORITY", _xlfn.XLOOKUP(F1984, Organizations!C:C, Organizations!B:B, "NO ORG NAME"))</f>
        <v>NO PRIORITY</v>
      </c>
      <c r="C1984" s="291"/>
      <c r="D1984" s="306" t="str">
        <f t="shared" si="31"/>
        <v/>
      </c>
      <c r="E1984" s="171"/>
      <c r="F1984" s="491"/>
      <c r="G1984" s="156"/>
      <c r="H1984" s="340"/>
      <c r="I1984" s="329"/>
      <c r="J1984" s="181"/>
      <c r="K1984" s="177"/>
      <c r="L1984" s="23"/>
    </row>
    <row r="1985" spans="2:12" ht="21.2" customHeight="1">
      <c r="B1985" s="366" t="str">
        <f>IF(F1985="", "NO PRIORITY", _xlfn.XLOOKUP(F1985, Organizations!C:C, Organizations!B:B, "NO ORG NAME"))</f>
        <v>NO PRIORITY</v>
      </c>
      <c r="C1985" s="291"/>
      <c r="D1985" s="306" t="str">
        <f t="shared" si="31"/>
        <v/>
      </c>
      <c r="E1985" s="171"/>
      <c r="F1985" s="491"/>
      <c r="G1985" s="156"/>
      <c r="H1985" s="340"/>
      <c r="I1985" s="329"/>
      <c r="J1985" s="181"/>
      <c r="K1985" s="177"/>
      <c r="L1985" s="23"/>
    </row>
    <row r="1986" spans="2:12" ht="21.2" customHeight="1">
      <c r="B1986" s="366" t="str">
        <f>IF(F1986="", "NO PRIORITY", _xlfn.XLOOKUP(F1986, Organizations!C:C, Organizations!B:B, "NO ORG NAME"))</f>
        <v>NO PRIORITY</v>
      </c>
      <c r="C1986" s="291"/>
      <c r="D1986" s="306" t="str">
        <f t="shared" si="31"/>
        <v/>
      </c>
      <c r="E1986" s="171"/>
      <c r="F1986" s="491"/>
      <c r="G1986" s="156"/>
      <c r="H1986" s="340"/>
      <c r="I1986" s="329"/>
      <c r="J1986" s="181"/>
      <c r="K1986" s="177"/>
      <c r="L1986" s="23"/>
    </row>
    <row r="1987" spans="2:12" ht="21.2" customHeight="1">
      <c r="B1987" s="366" t="str">
        <f>IF(F1987="", "NO PRIORITY", _xlfn.XLOOKUP(F1987, Organizations!C:C, Organizations!B:B, "NO ORG NAME"))</f>
        <v>NO PRIORITY</v>
      </c>
      <c r="C1987" s="291"/>
      <c r="D1987" s="306" t="str">
        <f t="shared" si="31"/>
        <v/>
      </c>
      <c r="E1987" s="171"/>
      <c r="F1987" s="491"/>
      <c r="G1987" s="156"/>
      <c r="H1987" s="340"/>
      <c r="I1987" s="329"/>
      <c r="J1987" s="181"/>
      <c r="K1987" s="177"/>
      <c r="L1987" s="23"/>
    </row>
    <row r="1988" spans="2:12" ht="21.2" customHeight="1">
      <c r="B1988" s="366" t="str">
        <f>IF(F1988="", "NO PRIORITY", _xlfn.XLOOKUP(F1988, Organizations!C:C, Organizations!B:B, "NO ORG NAME"))</f>
        <v>NO PRIORITY</v>
      </c>
      <c r="C1988" s="291"/>
      <c r="D1988" s="306" t="str">
        <f t="shared" si="31"/>
        <v/>
      </c>
      <c r="E1988" s="171"/>
      <c r="F1988" s="491"/>
      <c r="G1988" s="156"/>
      <c r="H1988" s="340"/>
      <c r="I1988" s="329"/>
      <c r="J1988" s="181"/>
      <c r="K1988" s="177"/>
      <c r="L1988" s="23"/>
    </row>
    <row r="1989" spans="2:12" ht="21.2" customHeight="1">
      <c r="B1989" s="366" t="str">
        <f>IF(F1989="", "NO PRIORITY", _xlfn.XLOOKUP(F1989, Organizations!C:C, Organizations!B:B, "NO ORG NAME"))</f>
        <v>NO PRIORITY</v>
      </c>
      <c r="C1989" s="291"/>
      <c r="D1989" s="306" t="str">
        <f t="shared" si="31"/>
        <v/>
      </c>
      <c r="E1989" s="171"/>
      <c r="F1989" s="491"/>
      <c r="G1989" s="156"/>
      <c r="H1989" s="340"/>
      <c r="I1989" s="329"/>
      <c r="J1989" s="181"/>
      <c r="K1989" s="177"/>
      <c r="L1989" s="23"/>
    </row>
    <row r="1990" spans="2:12" ht="21.2" customHeight="1">
      <c r="B1990" s="366" t="str">
        <f>IF(F1990="", "NO PRIORITY", _xlfn.XLOOKUP(F1990, Organizations!C:C, Organizations!B:B, "NO ORG NAME"))</f>
        <v>NO PRIORITY</v>
      </c>
      <c r="C1990" s="291"/>
      <c r="D1990" s="306" t="str">
        <f t="shared" si="31"/>
        <v/>
      </c>
      <c r="E1990" s="171"/>
      <c r="F1990" s="491"/>
      <c r="G1990" s="156"/>
      <c r="H1990" s="340"/>
      <c r="I1990" s="329"/>
      <c r="J1990" s="181"/>
      <c r="K1990" s="177"/>
      <c r="L1990" s="23"/>
    </row>
    <row r="1991" spans="2:12" ht="21.2" customHeight="1">
      <c r="B1991" s="366" t="str">
        <f>IF(F1991="", "NO PRIORITY", _xlfn.XLOOKUP(F1991, Organizations!C:C, Organizations!B:B, "NO ORG NAME"))</f>
        <v>NO PRIORITY</v>
      </c>
      <c r="C1991" s="291"/>
      <c r="D1991" s="306" t="str">
        <f t="shared" si="31"/>
        <v/>
      </c>
      <c r="E1991" s="171"/>
      <c r="F1991" s="491"/>
      <c r="G1991" s="156"/>
      <c r="H1991" s="340"/>
      <c r="I1991" s="329"/>
      <c r="J1991" s="181"/>
      <c r="K1991" s="177"/>
      <c r="L1991" s="23"/>
    </row>
    <row r="1992" spans="2:12" ht="21.2" customHeight="1">
      <c r="B1992" s="366" t="str">
        <f>IF(F1992="", "NO PRIORITY", _xlfn.XLOOKUP(F1992, Organizations!C:C, Organizations!B:B, "NO ORG NAME"))</f>
        <v>NO PRIORITY</v>
      </c>
      <c r="C1992" s="291"/>
      <c r="D1992" s="306" t="str">
        <f t="shared" si="31"/>
        <v/>
      </c>
      <c r="E1992" s="171"/>
      <c r="F1992" s="491"/>
      <c r="G1992" s="156"/>
      <c r="H1992" s="340"/>
      <c r="I1992" s="329"/>
      <c r="J1992" s="181"/>
      <c r="K1992" s="177"/>
      <c r="L1992" s="23"/>
    </row>
    <row r="1993" spans="2:12" ht="21.2" customHeight="1">
      <c r="B1993" s="366" t="str">
        <f>IF(F1993="", "NO PRIORITY", _xlfn.XLOOKUP(F1993, Organizations!C:C, Organizations!B:B, "NO ORG NAME"))</f>
        <v>NO PRIORITY</v>
      </c>
      <c r="C1993" s="291"/>
      <c r="D1993" s="306" t="str">
        <f t="shared" si="31"/>
        <v/>
      </c>
      <c r="E1993" s="171"/>
      <c r="F1993" s="491"/>
      <c r="G1993" s="156"/>
      <c r="H1993" s="340"/>
      <c r="I1993" s="329"/>
      <c r="J1993" s="181"/>
      <c r="K1993" s="177"/>
      <c r="L1993" s="23"/>
    </row>
    <row r="1994" spans="2:12" ht="21.2" customHeight="1">
      <c r="B1994" s="366" t="str">
        <f>IF(F1994="", "NO PRIORITY", _xlfn.XLOOKUP(F1994, Organizations!C:C, Organizations!B:B, "NO ORG NAME"))</f>
        <v>NO PRIORITY</v>
      </c>
      <c r="C1994" s="291"/>
      <c r="D1994" s="306" t="str">
        <f t="shared" si="31"/>
        <v/>
      </c>
      <c r="E1994" s="171"/>
      <c r="F1994" s="491"/>
      <c r="G1994" s="156"/>
      <c r="H1994" s="340"/>
      <c r="I1994" s="329"/>
      <c r="J1994" s="181"/>
      <c r="K1994" s="177"/>
      <c r="L1994" s="23"/>
    </row>
    <row r="1995" spans="2:12" ht="21.2" customHeight="1">
      <c r="B1995" s="366" t="str">
        <f>IF(F1995="", "NO PRIORITY", _xlfn.XLOOKUP(F1995, Organizations!C:C, Organizations!B:B, "NO ORG NAME"))</f>
        <v>NO PRIORITY</v>
      </c>
      <c r="C1995" s="291"/>
      <c r="D1995" s="306" t="str">
        <f t="shared" si="31"/>
        <v/>
      </c>
      <c r="E1995" s="171"/>
      <c r="F1995" s="491"/>
      <c r="G1995" s="156"/>
      <c r="H1995" s="340"/>
      <c r="I1995" s="329"/>
      <c r="J1995" s="181"/>
      <c r="K1995" s="177"/>
      <c r="L1995" s="23"/>
    </row>
    <row r="1996" spans="2:12" ht="21.2" customHeight="1">
      <c r="B1996" s="366" t="str">
        <f>IF(F1996="", "NO PRIORITY", _xlfn.XLOOKUP(F1996, Organizations!C:C, Organizations!B:B, "NO ORG NAME"))</f>
        <v>NO PRIORITY</v>
      </c>
      <c r="C1996" s="291"/>
      <c r="D1996" s="306" t="str">
        <f t="shared" si="31"/>
        <v/>
      </c>
      <c r="E1996" s="171"/>
      <c r="F1996" s="491"/>
      <c r="G1996" s="156"/>
      <c r="H1996" s="340"/>
      <c r="I1996" s="329"/>
      <c r="J1996" s="181"/>
      <c r="K1996" s="177"/>
      <c r="L1996" s="23"/>
    </row>
    <row r="1997" spans="2:12" ht="21.2" customHeight="1">
      <c r="B1997" s="366" t="str">
        <f>IF(F1997="", "NO PRIORITY", _xlfn.XLOOKUP(F1997, Organizations!C:C, Organizations!B:B, "NO ORG NAME"))</f>
        <v>NO PRIORITY</v>
      </c>
      <c r="C1997" s="291"/>
      <c r="D1997" s="306" t="str">
        <f t="shared" si="31"/>
        <v/>
      </c>
      <c r="E1997" s="171"/>
      <c r="F1997" s="491"/>
      <c r="G1997" s="156"/>
      <c r="H1997" s="340"/>
      <c r="I1997" s="329"/>
      <c r="J1997" s="181"/>
      <c r="K1997" s="177"/>
      <c r="L1997" s="23"/>
    </row>
    <row r="1998" spans="2:12" ht="21.2" customHeight="1">
      <c r="B1998" s="366" t="str">
        <f>IF(F1998="", "NO PRIORITY", _xlfn.XLOOKUP(F1998, Organizations!C:C, Organizations!B:B, "NO ORG NAME"))</f>
        <v>NO PRIORITY</v>
      </c>
      <c r="C1998" s="291"/>
      <c r="D1998" s="306" t="str">
        <f t="shared" si="31"/>
        <v/>
      </c>
      <c r="E1998" s="171"/>
      <c r="F1998" s="491"/>
      <c r="G1998" s="156"/>
      <c r="H1998" s="340"/>
      <c r="I1998" s="329"/>
      <c r="J1998" s="181"/>
      <c r="K1998" s="177"/>
      <c r="L1998" s="23"/>
    </row>
    <row r="1999" spans="2:12" ht="21.2" customHeight="1">
      <c r="B1999" s="366" t="str">
        <f>IF(F1999="", "NO PRIORITY", _xlfn.XLOOKUP(F1999, Organizations!C:C, Organizations!B:B, "NO ORG NAME"))</f>
        <v>NO PRIORITY</v>
      </c>
      <c r="C1999" s="291"/>
      <c r="D1999" s="306" t="str">
        <f t="shared" si="31"/>
        <v/>
      </c>
      <c r="E1999" s="171"/>
      <c r="F1999" s="491"/>
      <c r="G1999" s="156"/>
      <c r="H1999" s="340"/>
      <c r="I1999" s="329"/>
      <c r="J1999" s="181"/>
      <c r="K1999" s="177"/>
      <c r="L1999" s="23"/>
    </row>
    <row r="2000" spans="2:12" ht="21.2" customHeight="1">
      <c r="B2000" s="366" t="str">
        <f>IF(F2000="", "NO PRIORITY", _xlfn.XLOOKUP(F2000, Organizations!C:C, Organizations!B:B, "NO ORG NAME"))</f>
        <v>NO PRIORITY</v>
      </c>
      <c r="C2000" s="291"/>
      <c r="D2000" s="306" t="str">
        <f t="shared" si="31"/>
        <v/>
      </c>
      <c r="E2000" s="171"/>
      <c r="F2000" s="491"/>
      <c r="G2000" s="156"/>
      <c r="H2000" s="340"/>
      <c r="I2000" s="329"/>
      <c r="J2000" s="181"/>
      <c r="K2000" s="177"/>
      <c r="L2000" s="23"/>
    </row>
    <row r="2001" spans="2:12" ht="21.2" customHeight="1">
      <c r="B2001" s="366" t="str">
        <f>IF(F2001="", "NO PRIORITY", _xlfn.XLOOKUP(F2001, Organizations!C:C, Organizations!B:B, "NO ORG NAME"))</f>
        <v>NO PRIORITY</v>
      </c>
      <c r="C2001" s="291"/>
      <c r="D2001" s="306" t="str">
        <f t="shared" si="31"/>
        <v/>
      </c>
      <c r="E2001" s="171"/>
      <c r="F2001" s="491"/>
      <c r="G2001" s="156"/>
      <c r="H2001" s="340"/>
      <c r="I2001" s="329"/>
      <c r="J2001" s="181"/>
      <c r="K2001" s="177"/>
      <c r="L2001" s="23"/>
    </row>
    <row r="2002" spans="2:12" ht="21.2" customHeight="1">
      <c r="B2002" s="366" t="str">
        <f>IF(F2002="", "NO PRIORITY", _xlfn.XLOOKUP(F2002, Organizations!C:C, Organizations!B:B, "NO ORG NAME"))</f>
        <v>NO PRIORITY</v>
      </c>
      <c r="C2002" s="291"/>
      <c r="D2002" s="306" t="str">
        <f t="shared" si="31"/>
        <v/>
      </c>
      <c r="E2002" s="171"/>
      <c r="F2002" s="491"/>
      <c r="G2002" s="156"/>
      <c r="H2002" s="340"/>
      <c r="I2002" s="329"/>
      <c r="J2002" s="181"/>
      <c r="K2002" s="177"/>
      <c r="L2002" s="23"/>
    </row>
    <row r="2003" spans="2:12" ht="21.2" customHeight="1">
      <c r="B2003" s="366" t="str">
        <f>IF(F2003="", "NO PRIORITY", _xlfn.XLOOKUP(F2003, Organizations!C:C, Organizations!B:B, "NO ORG NAME"))</f>
        <v>NO PRIORITY</v>
      </c>
      <c r="C2003" s="291"/>
      <c r="D2003" s="306" t="str">
        <f t="shared" si="31"/>
        <v/>
      </c>
      <c r="E2003" s="171"/>
      <c r="F2003" s="491"/>
      <c r="G2003" s="156"/>
      <c r="H2003" s="340"/>
      <c r="I2003" s="329"/>
      <c r="J2003" s="181"/>
      <c r="K2003" s="177"/>
      <c r="L2003" s="23"/>
    </row>
    <row r="2004" spans="2:12" ht="21.2" customHeight="1">
      <c r="B2004" s="366" t="str">
        <f>IF(F2004="", "NO PRIORITY", _xlfn.XLOOKUP(F2004, Organizations!C:C, Organizations!B:B, "NO ORG NAME"))</f>
        <v>NO PRIORITY</v>
      </c>
      <c r="C2004" s="291"/>
      <c r="D2004" s="306" t="str">
        <f t="shared" si="31"/>
        <v/>
      </c>
      <c r="E2004" s="171"/>
      <c r="F2004" s="491"/>
      <c r="G2004" s="156"/>
      <c r="H2004" s="340"/>
      <c r="I2004" s="329"/>
      <c r="J2004" s="181"/>
      <c r="K2004" s="177"/>
      <c r="L2004" s="23"/>
    </row>
    <row r="2005" spans="2:12" ht="21.2" customHeight="1">
      <c r="B2005" s="366" t="str">
        <f>IF(F2005="", "NO PRIORITY", _xlfn.XLOOKUP(F2005, Organizations!C:C, Organizations!B:B, "NO ORG NAME"))</f>
        <v>NO PRIORITY</v>
      </c>
      <c r="C2005" s="291"/>
      <c r="D2005" s="306" t="str">
        <f t="shared" si="31"/>
        <v/>
      </c>
      <c r="E2005" s="171"/>
      <c r="F2005" s="491"/>
      <c r="G2005" s="156"/>
      <c r="H2005" s="340"/>
      <c r="I2005" s="329"/>
      <c r="J2005" s="181"/>
      <c r="K2005" s="177"/>
      <c r="L2005" s="23"/>
    </row>
    <row r="2006" spans="2:12" ht="21.2" customHeight="1">
      <c r="B2006" s="366" t="str">
        <f>IF(F2006="", "NO PRIORITY", _xlfn.XLOOKUP(F2006, Organizations!C:C, Organizations!B:B, "NO ORG NAME"))</f>
        <v>NO PRIORITY</v>
      </c>
      <c r="C2006" s="291"/>
      <c r="D2006" s="306" t="str">
        <f t="shared" si="31"/>
        <v/>
      </c>
      <c r="E2006" s="171"/>
      <c r="F2006" s="491"/>
      <c r="G2006" s="156"/>
      <c r="H2006" s="340"/>
      <c r="I2006" s="329"/>
      <c r="J2006" s="181"/>
      <c r="K2006" s="177"/>
      <c r="L2006" s="23"/>
    </row>
    <row r="2007" spans="2:12" ht="21.2" customHeight="1">
      <c r="B2007" s="366" t="str">
        <f>IF(F2007="", "NO PRIORITY", _xlfn.XLOOKUP(F2007, Organizations!C:C, Organizations!B:B, "NO ORG NAME"))</f>
        <v>NO PRIORITY</v>
      </c>
      <c r="C2007" s="291"/>
      <c r="D2007" s="306" t="str">
        <f t="shared" si="31"/>
        <v/>
      </c>
      <c r="E2007" s="171"/>
      <c r="F2007" s="491"/>
      <c r="G2007" s="156"/>
      <c r="H2007" s="340"/>
      <c r="I2007" s="329"/>
      <c r="J2007" s="181"/>
      <c r="K2007" s="177"/>
      <c r="L2007" s="23"/>
    </row>
    <row r="2008" spans="2:12" ht="21.2" customHeight="1">
      <c r="B2008" s="366" t="str">
        <f>IF(F2008="", "NO PRIORITY", _xlfn.XLOOKUP(F2008, Organizations!C:C, Organizations!B:B, "NO ORG NAME"))</f>
        <v>NO PRIORITY</v>
      </c>
      <c r="C2008" s="291"/>
      <c r="D2008" s="306" t="str">
        <f t="shared" si="31"/>
        <v/>
      </c>
      <c r="E2008" s="171"/>
      <c r="F2008" s="491"/>
      <c r="G2008" s="156"/>
      <c r="H2008" s="340"/>
      <c r="I2008" s="329"/>
      <c r="J2008" s="181"/>
      <c r="K2008" s="177"/>
      <c r="L2008" s="23"/>
    </row>
    <row r="2009" spans="2:12" ht="21.2" customHeight="1">
      <c r="B2009" s="366" t="str">
        <f>IF(F2009="", "NO PRIORITY", _xlfn.XLOOKUP(F2009, Organizations!C:C, Organizations!B:B, "NO ORG NAME"))</f>
        <v>NO PRIORITY</v>
      </c>
      <c r="C2009" s="291"/>
      <c r="D2009" s="306" t="str">
        <f t="shared" si="31"/>
        <v/>
      </c>
      <c r="E2009" s="171"/>
      <c r="F2009" s="491"/>
      <c r="G2009" s="156"/>
      <c r="H2009" s="340"/>
      <c r="I2009" s="329"/>
      <c r="J2009" s="181"/>
      <c r="K2009" s="177"/>
      <c r="L2009" s="23"/>
    </row>
    <row r="2010" spans="2:12" ht="21.2" customHeight="1">
      <c r="B2010" s="366" t="str">
        <f>IF(F2010="", "NO PRIORITY", _xlfn.XLOOKUP(F2010, Organizations!C:C, Organizations!B:B, "NO ORG NAME"))</f>
        <v>NO PRIORITY</v>
      </c>
      <c r="C2010" s="291"/>
      <c r="D2010" s="306" t="str">
        <f t="shared" si="31"/>
        <v/>
      </c>
      <c r="E2010" s="171"/>
      <c r="F2010" s="491"/>
      <c r="G2010" s="156"/>
      <c r="H2010" s="340"/>
      <c r="I2010" s="329"/>
      <c r="J2010" s="181"/>
      <c r="K2010" s="177"/>
      <c r="L2010" s="23"/>
    </row>
    <row r="2011" spans="2:12" ht="21.2" customHeight="1">
      <c r="B2011" s="366" t="str">
        <f>IF(F2011="", "NO PRIORITY", _xlfn.XLOOKUP(F2011, Organizations!C:C, Organizations!B:B, "NO ORG NAME"))</f>
        <v>NO PRIORITY</v>
      </c>
      <c r="C2011" s="291"/>
      <c r="D2011" s="306" t="str">
        <f t="shared" si="31"/>
        <v/>
      </c>
      <c r="E2011" s="171"/>
      <c r="F2011" s="491"/>
      <c r="G2011" s="156"/>
      <c r="H2011" s="340"/>
      <c r="I2011" s="329"/>
      <c r="J2011" s="181"/>
      <c r="K2011" s="177"/>
      <c r="L2011" s="23"/>
    </row>
    <row r="2012" spans="2:12" ht="21.2" customHeight="1">
      <c r="B2012" s="366" t="str">
        <f>IF(F2012="", "NO PRIORITY", _xlfn.XLOOKUP(F2012, Organizations!C:C, Organizations!B:B, "NO ORG NAME"))</f>
        <v>NO PRIORITY</v>
      </c>
      <c r="C2012" s="291"/>
      <c r="D2012" s="306" t="str">
        <f t="shared" si="31"/>
        <v/>
      </c>
      <c r="E2012" s="171"/>
      <c r="F2012" s="491"/>
      <c r="G2012" s="156"/>
      <c r="H2012" s="340"/>
      <c r="I2012" s="329"/>
      <c r="J2012" s="181"/>
      <c r="K2012" s="177"/>
      <c r="L2012" s="23"/>
    </row>
    <row r="2013" spans="2:12" ht="21.2" customHeight="1">
      <c r="B2013" s="366" t="str">
        <f>IF(F2013="", "NO PRIORITY", _xlfn.XLOOKUP(F2013, Organizations!C:C, Organizations!B:B, "NO ORG NAME"))</f>
        <v>NO PRIORITY</v>
      </c>
      <c r="C2013" s="291"/>
      <c r="D2013" s="306" t="str">
        <f t="shared" si="31"/>
        <v/>
      </c>
      <c r="E2013" s="171"/>
      <c r="F2013" s="491"/>
      <c r="G2013" s="156"/>
      <c r="H2013" s="340"/>
      <c r="I2013" s="329"/>
      <c r="J2013" s="181"/>
      <c r="K2013" s="177"/>
      <c r="L2013" s="23"/>
    </row>
    <row r="2014" spans="2:12" ht="21.2" customHeight="1">
      <c r="B2014" s="366" t="str">
        <f>IF(F2014="", "NO PRIORITY", _xlfn.XLOOKUP(F2014, Organizations!C:C, Organizations!B:B, "NO ORG NAME"))</f>
        <v>NO PRIORITY</v>
      </c>
      <c r="C2014" s="291"/>
      <c r="D2014" s="306" t="str">
        <f t="shared" si="31"/>
        <v/>
      </c>
      <c r="E2014" s="171"/>
      <c r="F2014" s="491"/>
      <c r="G2014" s="156"/>
      <c r="H2014" s="340"/>
      <c r="I2014" s="329"/>
      <c r="J2014" s="181"/>
      <c r="K2014" s="177"/>
      <c r="L2014" s="23"/>
    </row>
    <row r="2015" spans="2:12" ht="21.2" customHeight="1">
      <c r="B2015" s="366" t="str">
        <f>IF(F2015="", "NO PRIORITY", _xlfn.XLOOKUP(F2015, Organizations!C:C, Organizations!B:B, "NO ORG NAME"))</f>
        <v>NO PRIORITY</v>
      </c>
      <c r="C2015" s="291"/>
      <c r="D2015" s="306" t="str">
        <f t="shared" si="31"/>
        <v/>
      </c>
      <c r="E2015" s="171"/>
      <c r="F2015" s="491"/>
      <c r="G2015" s="156"/>
      <c r="H2015" s="340"/>
      <c r="I2015" s="329"/>
      <c r="J2015" s="181"/>
      <c r="K2015" s="177"/>
      <c r="L2015" s="23"/>
    </row>
    <row r="2016" spans="2:12" ht="21.2" customHeight="1">
      <c r="B2016" s="366" t="str">
        <f>IF(F2016="", "NO PRIORITY", _xlfn.XLOOKUP(F2016, Organizations!C:C, Organizations!B:B, "NO ORG NAME"))</f>
        <v>NO PRIORITY</v>
      </c>
      <c r="C2016" s="291"/>
      <c r="D2016" s="306" t="str">
        <f t="shared" si="31"/>
        <v/>
      </c>
      <c r="E2016" s="171"/>
      <c r="F2016" s="491"/>
      <c r="G2016" s="156"/>
      <c r="H2016" s="340"/>
      <c r="I2016" s="329"/>
      <c r="J2016" s="181"/>
      <c r="K2016" s="177"/>
      <c r="L2016" s="23"/>
    </row>
    <row r="2017" spans="2:12" ht="21.2" customHeight="1">
      <c r="B2017" s="366" t="str">
        <f>IF(F2017="", "NO PRIORITY", _xlfn.XLOOKUP(F2017, Organizations!C:C, Organizations!B:B, "NO ORG NAME"))</f>
        <v>NO PRIORITY</v>
      </c>
      <c r="C2017" s="291"/>
      <c r="D2017" s="306" t="str">
        <f t="shared" si="31"/>
        <v/>
      </c>
      <c r="E2017" s="171"/>
      <c r="F2017" s="491"/>
      <c r="G2017" s="156"/>
      <c r="H2017" s="340"/>
      <c r="I2017" s="329"/>
      <c r="J2017" s="181"/>
      <c r="K2017" s="177"/>
      <c r="L2017" s="23"/>
    </row>
    <row r="2018" spans="2:12" ht="21.2" customHeight="1">
      <c r="B2018" s="366" t="str">
        <f>IF(F2018="", "NO PRIORITY", _xlfn.XLOOKUP(F2018, Organizations!C:C, Organizations!B:B, "NO ORG NAME"))</f>
        <v>NO PRIORITY</v>
      </c>
      <c r="C2018" s="291"/>
      <c r="D2018" s="306" t="str">
        <f t="shared" si="31"/>
        <v/>
      </c>
      <c r="E2018" s="171"/>
      <c r="F2018" s="491"/>
      <c r="G2018" s="156"/>
      <c r="H2018" s="340"/>
      <c r="I2018" s="329"/>
      <c r="J2018" s="181"/>
      <c r="K2018" s="177"/>
      <c r="L2018" s="23"/>
    </row>
    <row r="2019" spans="2:12" ht="21.2" customHeight="1">
      <c r="B2019" s="366" t="str">
        <f>IF(F2019="", "NO PRIORITY", _xlfn.XLOOKUP(F2019, Organizations!C:C, Organizations!B:B, "NO ORG NAME"))</f>
        <v>NO PRIORITY</v>
      </c>
      <c r="C2019" s="291"/>
      <c r="D2019" s="306" t="str">
        <f t="shared" si="31"/>
        <v/>
      </c>
      <c r="E2019" s="171"/>
      <c r="F2019" s="491"/>
      <c r="G2019" s="156"/>
      <c r="H2019" s="340"/>
      <c r="I2019" s="329"/>
      <c r="J2019" s="181"/>
      <c r="K2019" s="177"/>
      <c r="L2019" s="23"/>
    </row>
    <row r="2020" spans="2:12" ht="21.2" customHeight="1">
      <c r="B2020" s="366" t="str">
        <f>IF(F2020="", "NO PRIORITY", _xlfn.XLOOKUP(F2020, Organizations!C:C, Organizations!B:B, "NO ORG NAME"))</f>
        <v>NO PRIORITY</v>
      </c>
      <c r="C2020" s="291"/>
      <c r="D2020" s="306" t="str">
        <f t="shared" si="31"/>
        <v/>
      </c>
      <c r="E2020" s="171"/>
      <c r="F2020" s="491"/>
      <c r="G2020" s="156"/>
      <c r="H2020" s="340"/>
      <c r="I2020" s="329"/>
      <c r="J2020" s="181"/>
      <c r="K2020" s="177"/>
      <c r="L2020" s="23"/>
    </row>
    <row r="2021" spans="2:12" ht="21.2" customHeight="1">
      <c r="B2021" s="366" t="str">
        <f>IF(F2021="", "NO PRIORITY", _xlfn.XLOOKUP(F2021, Organizations!C:C, Organizations!B:B, "NO ORG NAME"))</f>
        <v>NO PRIORITY</v>
      </c>
      <c r="C2021" s="291"/>
      <c r="D2021" s="306" t="str">
        <f t="shared" si="31"/>
        <v/>
      </c>
      <c r="E2021" s="171"/>
      <c r="F2021" s="491"/>
      <c r="G2021" s="156"/>
      <c r="H2021" s="340"/>
      <c r="I2021" s="329"/>
      <c r="J2021" s="181"/>
      <c r="K2021" s="177"/>
      <c r="L2021" s="23"/>
    </row>
    <row r="2022" spans="2:12" ht="21.2" customHeight="1">
      <c r="B2022" s="366" t="str">
        <f>IF(F2022="", "NO PRIORITY", _xlfn.XLOOKUP(F2022, Organizations!C:C, Organizations!B:B, "NO ORG NAME"))</f>
        <v>NO PRIORITY</v>
      </c>
      <c r="C2022" s="291"/>
      <c r="D2022" s="306" t="str">
        <f t="shared" si="31"/>
        <v/>
      </c>
      <c r="E2022" s="171"/>
      <c r="F2022" s="491"/>
      <c r="G2022" s="156"/>
      <c r="H2022" s="340"/>
      <c r="I2022" s="329"/>
      <c r="J2022" s="181"/>
      <c r="K2022" s="177"/>
      <c r="L2022" s="23"/>
    </row>
    <row r="2023" spans="2:12" ht="21.2" customHeight="1">
      <c r="B2023" s="366" t="str">
        <f>IF(F2023="", "NO PRIORITY", _xlfn.XLOOKUP(F2023, Organizations!C:C, Organizations!B:B, "NO ORG NAME"))</f>
        <v>NO PRIORITY</v>
      </c>
      <c r="C2023" s="291"/>
      <c r="D2023" s="306" t="str">
        <f t="shared" si="31"/>
        <v/>
      </c>
      <c r="E2023" s="171"/>
      <c r="F2023" s="491"/>
      <c r="G2023" s="156"/>
      <c r="H2023" s="340"/>
      <c r="I2023" s="329"/>
      <c r="J2023" s="181"/>
      <c r="K2023" s="177"/>
      <c r="L2023" s="23"/>
    </row>
    <row r="2024" spans="2:12" ht="21.2" customHeight="1">
      <c r="B2024" s="366" t="str">
        <f>IF(F2024="", "NO PRIORITY", _xlfn.XLOOKUP(F2024, Organizations!C:C, Organizations!B:B, "NO ORG NAME"))</f>
        <v>NO PRIORITY</v>
      </c>
      <c r="C2024" s="291"/>
      <c r="D2024" s="306" t="str">
        <f t="shared" si="31"/>
        <v/>
      </c>
      <c r="E2024" s="171"/>
      <c r="F2024" s="491"/>
      <c r="G2024" s="156"/>
      <c r="H2024" s="340"/>
      <c r="I2024" s="329"/>
      <c r="J2024" s="181"/>
      <c r="K2024" s="177"/>
      <c r="L2024" s="23"/>
    </row>
    <row r="2025" spans="2:12" ht="21.2" customHeight="1">
      <c r="B2025" s="366" t="str">
        <f>IF(F2025="", "NO PRIORITY", _xlfn.XLOOKUP(F2025, Organizations!C:C, Organizations!B:B, "NO ORG NAME"))</f>
        <v>NO PRIORITY</v>
      </c>
      <c r="C2025" s="291"/>
      <c r="D2025" s="306" t="str">
        <f t="shared" ref="D2025:D2088" si="32">IF(ISBLANK(C2025),"",C2025-WEEKDAY(C2025)+2)</f>
        <v/>
      </c>
      <c r="E2025" s="171"/>
      <c r="F2025" s="491"/>
      <c r="G2025" s="156"/>
      <c r="H2025" s="340"/>
      <c r="I2025" s="329"/>
      <c r="J2025" s="181"/>
      <c r="K2025" s="177"/>
      <c r="L2025" s="23"/>
    </row>
    <row r="2026" spans="2:12" ht="21.2" customHeight="1">
      <c r="B2026" s="366" t="str">
        <f>IF(F2026="", "NO PRIORITY", _xlfn.XLOOKUP(F2026, Organizations!C:C, Organizations!B:B, "NO ORG NAME"))</f>
        <v>NO PRIORITY</v>
      </c>
      <c r="C2026" s="291"/>
      <c r="D2026" s="306" t="str">
        <f t="shared" si="32"/>
        <v/>
      </c>
      <c r="E2026" s="171"/>
      <c r="F2026" s="491"/>
      <c r="G2026" s="156"/>
      <c r="H2026" s="340"/>
      <c r="I2026" s="329"/>
      <c r="J2026" s="181"/>
      <c r="K2026" s="177"/>
      <c r="L2026" s="23"/>
    </row>
    <row r="2027" spans="2:12" ht="21.2" customHeight="1">
      <c r="B2027" s="366" t="str">
        <f>IF(F2027="", "NO PRIORITY", _xlfn.XLOOKUP(F2027, Organizations!C:C, Organizations!B:B, "NO ORG NAME"))</f>
        <v>NO PRIORITY</v>
      </c>
      <c r="C2027" s="291"/>
      <c r="D2027" s="306" t="str">
        <f t="shared" si="32"/>
        <v/>
      </c>
      <c r="E2027" s="171"/>
      <c r="F2027" s="491"/>
      <c r="G2027" s="156"/>
      <c r="H2027" s="340"/>
      <c r="I2027" s="329"/>
      <c r="J2027" s="181"/>
      <c r="K2027" s="177"/>
      <c r="L2027" s="23"/>
    </row>
    <row r="2028" spans="2:12" ht="21.2" customHeight="1">
      <c r="B2028" s="366" t="str">
        <f>IF(F2028="", "NO PRIORITY", _xlfn.XLOOKUP(F2028, Organizations!C:C, Organizations!B:B, "NO ORG NAME"))</f>
        <v>NO PRIORITY</v>
      </c>
      <c r="C2028" s="291"/>
      <c r="D2028" s="306" t="str">
        <f t="shared" si="32"/>
        <v/>
      </c>
      <c r="E2028" s="171"/>
      <c r="F2028" s="491"/>
      <c r="G2028" s="156"/>
      <c r="H2028" s="340"/>
      <c r="I2028" s="329"/>
      <c r="J2028" s="181"/>
      <c r="K2028" s="177"/>
      <c r="L2028" s="23"/>
    </row>
    <row r="2029" spans="2:12" ht="21.2" customHeight="1">
      <c r="B2029" s="366" t="str">
        <f>IF(F2029="", "NO PRIORITY", _xlfn.XLOOKUP(F2029, Organizations!C:C, Organizations!B:B, "NO ORG NAME"))</f>
        <v>NO PRIORITY</v>
      </c>
      <c r="C2029" s="291"/>
      <c r="D2029" s="306" t="str">
        <f t="shared" si="32"/>
        <v/>
      </c>
      <c r="E2029" s="171"/>
      <c r="F2029" s="491"/>
      <c r="G2029" s="156"/>
      <c r="H2029" s="340"/>
      <c r="I2029" s="329"/>
      <c r="J2029" s="181"/>
      <c r="K2029" s="177"/>
      <c r="L2029" s="23"/>
    </row>
    <row r="2030" spans="2:12" ht="21.2" customHeight="1">
      <c r="B2030" s="366" t="str">
        <f>IF(F2030="", "NO PRIORITY", _xlfn.XLOOKUP(F2030, Organizations!C:C, Organizations!B:B, "NO ORG NAME"))</f>
        <v>NO PRIORITY</v>
      </c>
      <c r="C2030" s="291"/>
      <c r="D2030" s="306" t="str">
        <f t="shared" si="32"/>
        <v/>
      </c>
      <c r="E2030" s="171"/>
      <c r="F2030" s="491"/>
      <c r="G2030" s="156"/>
      <c r="H2030" s="340"/>
      <c r="I2030" s="329"/>
      <c r="J2030" s="181"/>
      <c r="K2030" s="177"/>
      <c r="L2030" s="23"/>
    </row>
    <row r="2031" spans="2:12" ht="21.2" customHeight="1">
      <c r="B2031" s="366" t="str">
        <f>IF(F2031="", "NO PRIORITY", _xlfn.XLOOKUP(F2031, Organizations!C:C, Organizations!B:B, "NO ORG NAME"))</f>
        <v>NO PRIORITY</v>
      </c>
      <c r="C2031" s="291"/>
      <c r="D2031" s="306" t="str">
        <f t="shared" si="32"/>
        <v/>
      </c>
      <c r="E2031" s="171"/>
      <c r="F2031" s="491"/>
      <c r="G2031" s="156"/>
      <c r="H2031" s="340"/>
      <c r="I2031" s="329"/>
      <c r="J2031" s="181"/>
      <c r="K2031" s="177"/>
      <c r="L2031" s="23"/>
    </row>
    <row r="2032" spans="2:12" ht="21.2" customHeight="1">
      <c r="B2032" s="366" t="str">
        <f>IF(F2032="", "NO PRIORITY", _xlfn.XLOOKUP(F2032, Organizations!C:C, Organizations!B:B, "NO ORG NAME"))</f>
        <v>NO PRIORITY</v>
      </c>
      <c r="C2032" s="291"/>
      <c r="D2032" s="306" t="str">
        <f t="shared" si="32"/>
        <v/>
      </c>
      <c r="E2032" s="171"/>
      <c r="F2032" s="491"/>
      <c r="G2032" s="156"/>
      <c r="H2032" s="340"/>
      <c r="I2032" s="329"/>
      <c r="J2032" s="181"/>
      <c r="K2032" s="177"/>
      <c r="L2032" s="23"/>
    </row>
    <row r="2033" spans="2:12" ht="21.2" customHeight="1">
      <c r="B2033" s="366" t="str">
        <f>IF(F2033="", "NO PRIORITY", _xlfn.XLOOKUP(F2033, Organizations!C:C, Organizations!B:B, "NO ORG NAME"))</f>
        <v>NO PRIORITY</v>
      </c>
      <c r="C2033" s="291"/>
      <c r="D2033" s="306" t="str">
        <f t="shared" si="32"/>
        <v/>
      </c>
      <c r="E2033" s="171"/>
      <c r="F2033" s="491"/>
      <c r="G2033" s="156"/>
      <c r="H2033" s="340"/>
      <c r="I2033" s="329"/>
      <c r="J2033" s="181"/>
      <c r="K2033" s="177"/>
      <c r="L2033" s="23"/>
    </row>
    <row r="2034" spans="2:12" ht="21.2" customHeight="1">
      <c r="B2034" s="366" t="str">
        <f>IF(F2034="", "NO PRIORITY", _xlfn.XLOOKUP(F2034, Organizations!C:C, Organizations!B:B, "NO ORG NAME"))</f>
        <v>NO PRIORITY</v>
      </c>
      <c r="C2034" s="291"/>
      <c r="D2034" s="306" t="str">
        <f t="shared" si="32"/>
        <v/>
      </c>
      <c r="E2034" s="171"/>
      <c r="F2034" s="491"/>
      <c r="G2034" s="156"/>
      <c r="H2034" s="340"/>
      <c r="I2034" s="329"/>
      <c r="J2034" s="181"/>
      <c r="K2034" s="177"/>
      <c r="L2034" s="23"/>
    </row>
    <row r="2035" spans="2:12" ht="21.2" customHeight="1">
      <c r="B2035" s="366" t="str">
        <f>IF(F2035="", "NO PRIORITY", _xlfn.XLOOKUP(F2035, Organizations!C:C, Organizations!B:B, "NO ORG NAME"))</f>
        <v>NO PRIORITY</v>
      </c>
      <c r="C2035" s="291"/>
      <c r="D2035" s="306" t="str">
        <f t="shared" si="32"/>
        <v/>
      </c>
      <c r="E2035" s="171"/>
      <c r="F2035" s="491"/>
      <c r="G2035" s="156"/>
      <c r="H2035" s="340"/>
      <c r="I2035" s="329"/>
      <c r="J2035" s="181"/>
      <c r="K2035" s="177"/>
      <c r="L2035" s="23"/>
    </row>
    <row r="2036" spans="2:12" ht="21.2" customHeight="1">
      <c r="B2036" s="366" t="str">
        <f>IF(F2036="", "NO PRIORITY", _xlfn.XLOOKUP(F2036, Organizations!C:C, Organizations!B:B, "NO ORG NAME"))</f>
        <v>NO PRIORITY</v>
      </c>
      <c r="C2036" s="291"/>
      <c r="D2036" s="306" t="str">
        <f t="shared" si="32"/>
        <v/>
      </c>
      <c r="E2036" s="171"/>
      <c r="F2036" s="491"/>
      <c r="G2036" s="156"/>
      <c r="H2036" s="340"/>
      <c r="I2036" s="329"/>
      <c r="J2036" s="181"/>
      <c r="K2036" s="177"/>
      <c r="L2036" s="23"/>
    </row>
    <row r="2037" spans="2:12" ht="21.2" customHeight="1">
      <c r="B2037" s="366" t="str">
        <f>IF(F2037="", "NO PRIORITY", _xlfn.XLOOKUP(F2037, Organizations!C:C, Organizations!B:B, "NO ORG NAME"))</f>
        <v>NO PRIORITY</v>
      </c>
      <c r="C2037" s="291"/>
      <c r="D2037" s="306" t="str">
        <f t="shared" si="32"/>
        <v/>
      </c>
      <c r="E2037" s="171"/>
      <c r="F2037" s="491"/>
      <c r="G2037" s="156"/>
      <c r="H2037" s="340"/>
      <c r="I2037" s="329"/>
      <c r="J2037" s="181"/>
      <c r="K2037" s="177"/>
      <c r="L2037" s="23"/>
    </row>
    <row r="2038" spans="2:12" ht="21.2" customHeight="1">
      <c r="B2038" s="366" t="str">
        <f>IF(F2038="", "NO PRIORITY", _xlfn.XLOOKUP(F2038, Organizations!C:C, Organizations!B:B, "NO ORG NAME"))</f>
        <v>NO PRIORITY</v>
      </c>
      <c r="C2038" s="291"/>
      <c r="D2038" s="306" t="str">
        <f t="shared" si="32"/>
        <v/>
      </c>
      <c r="E2038" s="171"/>
      <c r="F2038" s="491"/>
      <c r="G2038" s="156"/>
      <c r="H2038" s="340"/>
      <c r="I2038" s="329"/>
      <c r="J2038" s="181"/>
      <c r="K2038" s="177"/>
      <c r="L2038" s="23"/>
    </row>
    <row r="2039" spans="2:12" ht="21.2" customHeight="1">
      <c r="B2039" s="366" t="str">
        <f>IF(F2039="", "NO PRIORITY", _xlfn.XLOOKUP(F2039, Organizations!C:C, Organizations!B:B, "NO ORG NAME"))</f>
        <v>NO PRIORITY</v>
      </c>
      <c r="C2039" s="291"/>
      <c r="D2039" s="306" t="str">
        <f t="shared" si="32"/>
        <v/>
      </c>
      <c r="E2039" s="171"/>
      <c r="F2039" s="491"/>
      <c r="G2039" s="156"/>
      <c r="H2039" s="340"/>
      <c r="I2039" s="329"/>
      <c r="J2039" s="181"/>
      <c r="K2039" s="177"/>
      <c r="L2039" s="23"/>
    </row>
    <row r="2040" spans="2:12" ht="21.2" customHeight="1">
      <c r="B2040" s="366" t="str">
        <f>IF(F2040="", "NO PRIORITY", _xlfn.XLOOKUP(F2040, Organizations!C:C, Organizations!B:B, "NO ORG NAME"))</f>
        <v>NO PRIORITY</v>
      </c>
      <c r="C2040" s="291"/>
      <c r="D2040" s="306" t="str">
        <f t="shared" si="32"/>
        <v/>
      </c>
      <c r="E2040" s="171"/>
      <c r="F2040" s="491"/>
      <c r="G2040" s="156"/>
      <c r="H2040" s="340"/>
      <c r="I2040" s="329"/>
      <c r="J2040" s="181"/>
      <c r="K2040" s="177"/>
      <c r="L2040" s="23"/>
    </row>
    <row r="2041" spans="2:12" ht="21.2" customHeight="1">
      <c r="B2041" s="366" t="str">
        <f>IF(F2041="", "NO PRIORITY", _xlfn.XLOOKUP(F2041, Organizations!C:C, Organizations!B:B, "NO ORG NAME"))</f>
        <v>NO PRIORITY</v>
      </c>
      <c r="C2041" s="291"/>
      <c r="D2041" s="306" t="str">
        <f t="shared" si="32"/>
        <v/>
      </c>
      <c r="E2041" s="171"/>
      <c r="F2041" s="491"/>
      <c r="G2041" s="156"/>
      <c r="H2041" s="340"/>
      <c r="I2041" s="329"/>
      <c r="J2041" s="181"/>
      <c r="K2041" s="177"/>
      <c r="L2041" s="23"/>
    </row>
    <row r="2042" spans="2:12" ht="21.2" customHeight="1">
      <c r="B2042" s="366" t="str">
        <f>IF(F2042="", "NO PRIORITY", _xlfn.XLOOKUP(F2042, Organizations!C:C, Organizations!B:B, "NO ORG NAME"))</f>
        <v>NO PRIORITY</v>
      </c>
      <c r="C2042" s="291"/>
      <c r="D2042" s="306" t="str">
        <f t="shared" si="32"/>
        <v/>
      </c>
      <c r="E2042" s="171"/>
      <c r="F2042" s="491"/>
      <c r="G2042" s="156"/>
      <c r="H2042" s="340"/>
      <c r="I2042" s="329"/>
      <c r="J2042" s="181"/>
      <c r="K2042" s="177"/>
      <c r="L2042" s="23"/>
    </row>
    <row r="2043" spans="2:12" ht="21.2" customHeight="1">
      <c r="B2043" s="366" t="str">
        <f>IF(F2043="", "NO PRIORITY", _xlfn.XLOOKUP(F2043, Organizations!C:C, Organizations!B:B, "NO ORG NAME"))</f>
        <v>NO PRIORITY</v>
      </c>
      <c r="C2043" s="291"/>
      <c r="D2043" s="306" t="str">
        <f t="shared" si="32"/>
        <v/>
      </c>
      <c r="E2043" s="171"/>
      <c r="F2043" s="491"/>
      <c r="G2043" s="156"/>
      <c r="H2043" s="340"/>
      <c r="I2043" s="329"/>
      <c r="J2043" s="181"/>
      <c r="K2043" s="177"/>
      <c r="L2043" s="23"/>
    </row>
    <row r="2044" spans="2:12" ht="21.2" customHeight="1">
      <c r="B2044" s="366" t="str">
        <f>IF(F2044="", "NO PRIORITY", _xlfn.XLOOKUP(F2044, Organizations!C:C, Organizations!B:B, "NO ORG NAME"))</f>
        <v>NO PRIORITY</v>
      </c>
      <c r="C2044" s="291"/>
      <c r="D2044" s="306" t="str">
        <f t="shared" si="32"/>
        <v/>
      </c>
      <c r="E2044" s="171"/>
      <c r="F2044" s="491"/>
      <c r="G2044" s="156"/>
      <c r="H2044" s="340"/>
      <c r="I2044" s="329"/>
      <c r="J2044" s="181"/>
      <c r="K2044" s="177"/>
      <c r="L2044" s="23"/>
    </row>
    <row r="2045" spans="2:12" ht="21.2" customHeight="1">
      <c r="B2045" s="366" t="str">
        <f>IF(F2045="", "NO PRIORITY", _xlfn.XLOOKUP(F2045, Organizations!C:C, Organizations!B:B, "NO ORG NAME"))</f>
        <v>NO PRIORITY</v>
      </c>
      <c r="C2045" s="291"/>
      <c r="D2045" s="306" t="str">
        <f t="shared" si="32"/>
        <v/>
      </c>
      <c r="E2045" s="171"/>
      <c r="F2045" s="491"/>
      <c r="G2045" s="156"/>
      <c r="H2045" s="340"/>
      <c r="I2045" s="329"/>
      <c r="J2045" s="181"/>
      <c r="K2045" s="177"/>
      <c r="L2045" s="23"/>
    </row>
    <row r="2046" spans="2:12" ht="21.2" customHeight="1">
      <c r="B2046" s="366" t="str">
        <f>IF(F2046="", "NO PRIORITY", _xlfn.XLOOKUP(F2046, Organizations!C:C, Organizations!B:B, "NO ORG NAME"))</f>
        <v>NO PRIORITY</v>
      </c>
      <c r="C2046" s="291"/>
      <c r="D2046" s="306" t="str">
        <f t="shared" si="32"/>
        <v/>
      </c>
      <c r="E2046" s="171"/>
      <c r="F2046" s="491"/>
      <c r="G2046" s="156"/>
      <c r="H2046" s="340"/>
      <c r="I2046" s="329"/>
      <c r="J2046" s="181"/>
      <c r="K2046" s="177"/>
      <c r="L2046" s="23"/>
    </row>
    <row r="2047" spans="2:12" ht="21.2" customHeight="1">
      <c r="B2047" s="366" t="str">
        <f>IF(F2047="", "NO PRIORITY", _xlfn.XLOOKUP(F2047, Organizations!C:C, Organizations!B:B, "NO ORG NAME"))</f>
        <v>NO PRIORITY</v>
      </c>
      <c r="C2047" s="291"/>
      <c r="D2047" s="306" t="str">
        <f t="shared" si="32"/>
        <v/>
      </c>
      <c r="E2047" s="171"/>
      <c r="F2047" s="491"/>
      <c r="G2047" s="156"/>
      <c r="H2047" s="340"/>
      <c r="I2047" s="329"/>
      <c r="J2047" s="181"/>
      <c r="K2047" s="177"/>
      <c r="L2047" s="23"/>
    </row>
    <row r="2048" spans="2:12" ht="21.2" customHeight="1">
      <c r="B2048" s="366" t="str">
        <f>IF(F2048="", "NO PRIORITY", _xlfn.XLOOKUP(F2048, Organizations!C:C, Organizations!B:B, "NO ORG NAME"))</f>
        <v>NO PRIORITY</v>
      </c>
      <c r="C2048" s="291"/>
      <c r="D2048" s="306" t="str">
        <f t="shared" si="32"/>
        <v/>
      </c>
      <c r="E2048" s="171"/>
      <c r="F2048" s="491"/>
      <c r="G2048" s="156"/>
      <c r="H2048" s="340"/>
      <c r="I2048" s="329"/>
      <c r="J2048" s="181"/>
      <c r="K2048" s="177"/>
      <c r="L2048" s="23"/>
    </row>
    <row r="2049" spans="2:12" ht="21.2" customHeight="1">
      <c r="B2049" s="366" t="str">
        <f>IF(F2049="", "NO PRIORITY", _xlfn.XLOOKUP(F2049, Organizations!C:C, Organizations!B:B, "NO ORG NAME"))</f>
        <v>NO PRIORITY</v>
      </c>
      <c r="C2049" s="291"/>
      <c r="D2049" s="306" t="str">
        <f t="shared" si="32"/>
        <v/>
      </c>
      <c r="E2049" s="171"/>
      <c r="F2049" s="491"/>
      <c r="G2049" s="156"/>
      <c r="H2049" s="340"/>
      <c r="I2049" s="329"/>
      <c r="J2049" s="181"/>
      <c r="K2049" s="177"/>
      <c r="L2049" s="23"/>
    </row>
    <row r="2050" spans="2:12" ht="21.2" customHeight="1">
      <c r="B2050" s="366" t="str">
        <f>IF(F2050="", "NO PRIORITY", _xlfn.XLOOKUP(F2050, Organizations!C:C, Organizations!B:B, "NO ORG NAME"))</f>
        <v>NO PRIORITY</v>
      </c>
      <c r="C2050" s="291"/>
      <c r="D2050" s="306" t="str">
        <f t="shared" si="32"/>
        <v/>
      </c>
      <c r="E2050" s="171"/>
      <c r="F2050" s="491"/>
      <c r="G2050" s="156"/>
      <c r="H2050" s="340"/>
      <c r="I2050" s="329"/>
      <c r="J2050" s="181"/>
      <c r="K2050" s="177"/>
      <c r="L2050" s="23"/>
    </row>
    <row r="2051" spans="2:12" ht="21.2" customHeight="1">
      <c r="B2051" s="366" t="str">
        <f>IF(F2051="", "NO PRIORITY", _xlfn.XLOOKUP(F2051, Organizations!C:C, Organizations!B:B, "NO ORG NAME"))</f>
        <v>NO PRIORITY</v>
      </c>
      <c r="C2051" s="291"/>
      <c r="D2051" s="306" t="str">
        <f t="shared" si="32"/>
        <v/>
      </c>
      <c r="E2051" s="171"/>
      <c r="F2051" s="491"/>
      <c r="G2051" s="156"/>
      <c r="H2051" s="340"/>
      <c r="I2051" s="329"/>
      <c r="J2051" s="181"/>
      <c r="K2051" s="177"/>
      <c r="L2051" s="23"/>
    </row>
    <row r="2052" spans="2:12" ht="21.2" customHeight="1">
      <c r="B2052" s="366" t="str">
        <f>IF(F2052="", "NO PRIORITY", _xlfn.XLOOKUP(F2052, Organizations!C:C, Organizations!B:B, "NO ORG NAME"))</f>
        <v>NO PRIORITY</v>
      </c>
      <c r="C2052" s="291"/>
      <c r="D2052" s="306" t="str">
        <f t="shared" si="32"/>
        <v/>
      </c>
      <c r="E2052" s="171"/>
      <c r="F2052" s="491"/>
      <c r="G2052" s="156"/>
      <c r="H2052" s="340"/>
      <c r="I2052" s="329"/>
      <c r="J2052" s="181"/>
      <c r="K2052" s="177"/>
      <c r="L2052" s="23"/>
    </row>
    <row r="2053" spans="2:12" ht="21.2" customHeight="1">
      <c r="B2053" s="366" t="str">
        <f>IF(F2053="", "NO PRIORITY", _xlfn.XLOOKUP(F2053, Organizations!C:C, Organizations!B:B, "NO ORG NAME"))</f>
        <v>NO PRIORITY</v>
      </c>
      <c r="C2053" s="291"/>
      <c r="D2053" s="306" t="str">
        <f t="shared" si="32"/>
        <v/>
      </c>
      <c r="E2053" s="171"/>
      <c r="F2053" s="491"/>
      <c r="G2053" s="156"/>
      <c r="H2053" s="340"/>
      <c r="I2053" s="329"/>
      <c r="J2053" s="181"/>
      <c r="K2053" s="177"/>
      <c r="L2053" s="23"/>
    </row>
    <row r="2054" spans="2:12" ht="21.2" customHeight="1">
      <c r="B2054" s="366" t="str">
        <f>IF(F2054="", "NO PRIORITY", _xlfn.XLOOKUP(F2054, Organizations!C:C, Organizations!B:B, "NO ORG NAME"))</f>
        <v>NO PRIORITY</v>
      </c>
      <c r="C2054" s="291"/>
      <c r="D2054" s="306" t="str">
        <f t="shared" si="32"/>
        <v/>
      </c>
      <c r="E2054" s="171"/>
      <c r="F2054" s="491"/>
      <c r="G2054" s="156"/>
      <c r="H2054" s="340"/>
      <c r="I2054" s="329"/>
      <c r="J2054" s="181"/>
      <c r="K2054" s="177"/>
      <c r="L2054" s="23"/>
    </row>
    <row r="2055" spans="2:12" ht="21.2" customHeight="1">
      <c r="B2055" s="366" t="str">
        <f>IF(F2055="", "NO PRIORITY", _xlfn.XLOOKUP(F2055, Organizations!C:C, Organizations!B:B, "NO ORG NAME"))</f>
        <v>NO PRIORITY</v>
      </c>
      <c r="C2055" s="291"/>
      <c r="D2055" s="306" t="str">
        <f t="shared" si="32"/>
        <v/>
      </c>
      <c r="E2055" s="171"/>
      <c r="F2055" s="491"/>
      <c r="G2055" s="156"/>
      <c r="H2055" s="340"/>
      <c r="I2055" s="329"/>
      <c r="J2055" s="181"/>
      <c r="K2055" s="177"/>
      <c r="L2055" s="23"/>
    </row>
    <row r="2056" spans="2:12" ht="21.2" customHeight="1">
      <c r="B2056" s="366" t="str">
        <f>IF(F2056="", "NO PRIORITY", _xlfn.XLOOKUP(F2056, Organizations!C:C, Organizations!B:B, "NO ORG NAME"))</f>
        <v>NO PRIORITY</v>
      </c>
      <c r="C2056" s="291"/>
      <c r="D2056" s="306" t="str">
        <f t="shared" si="32"/>
        <v/>
      </c>
      <c r="E2056" s="171"/>
      <c r="F2056" s="491"/>
      <c r="G2056" s="156"/>
      <c r="H2056" s="340"/>
      <c r="I2056" s="329"/>
      <c r="J2056" s="181"/>
      <c r="K2056" s="177"/>
      <c r="L2056" s="23"/>
    </row>
    <row r="2057" spans="2:12" ht="21.2" customHeight="1">
      <c r="B2057" s="366" t="str">
        <f>IF(F2057="", "NO PRIORITY", _xlfn.XLOOKUP(F2057, Organizations!C:C, Organizations!B:B, "NO ORG NAME"))</f>
        <v>NO PRIORITY</v>
      </c>
      <c r="C2057" s="291"/>
      <c r="D2057" s="306" t="str">
        <f t="shared" si="32"/>
        <v/>
      </c>
      <c r="E2057" s="171"/>
      <c r="F2057" s="491"/>
      <c r="G2057" s="156"/>
      <c r="H2057" s="340"/>
      <c r="I2057" s="329"/>
      <c r="J2057" s="181"/>
      <c r="K2057" s="177"/>
      <c r="L2057" s="23"/>
    </row>
    <row r="2058" spans="2:12" ht="21.2" customHeight="1">
      <c r="B2058" s="366" t="str">
        <f>IF(F2058="", "NO PRIORITY", _xlfn.XLOOKUP(F2058, Organizations!C:C, Organizations!B:B, "NO ORG NAME"))</f>
        <v>NO PRIORITY</v>
      </c>
      <c r="C2058" s="291"/>
      <c r="D2058" s="306" t="str">
        <f t="shared" si="32"/>
        <v/>
      </c>
      <c r="E2058" s="171"/>
      <c r="F2058" s="491"/>
      <c r="G2058" s="156"/>
      <c r="H2058" s="340"/>
      <c r="I2058" s="329"/>
      <c r="J2058" s="181"/>
      <c r="K2058" s="177"/>
      <c r="L2058" s="23"/>
    </row>
    <row r="2059" spans="2:12" ht="21.2" customHeight="1">
      <c r="B2059" s="366" t="str">
        <f>IF(F2059="", "NO PRIORITY", _xlfn.XLOOKUP(F2059, Organizations!C:C, Organizations!B:B, "NO ORG NAME"))</f>
        <v>NO PRIORITY</v>
      </c>
      <c r="C2059" s="291"/>
      <c r="D2059" s="306" t="str">
        <f t="shared" si="32"/>
        <v/>
      </c>
      <c r="E2059" s="171"/>
      <c r="F2059" s="491"/>
      <c r="G2059" s="156"/>
      <c r="H2059" s="340"/>
      <c r="I2059" s="329"/>
      <c r="J2059" s="181"/>
      <c r="K2059" s="177"/>
      <c r="L2059" s="23"/>
    </row>
    <row r="2060" spans="2:12" ht="21.2" customHeight="1">
      <c r="B2060" s="366" t="str">
        <f>IF(F2060="", "NO PRIORITY", _xlfn.XLOOKUP(F2060, Organizations!C:C, Organizations!B:B, "NO ORG NAME"))</f>
        <v>NO PRIORITY</v>
      </c>
      <c r="C2060" s="291"/>
      <c r="D2060" s="306" t="str">
        <f t="shared" si="32"/>
        <v/>
      </c>
      <c r="E2060" s="171"/>
      <c r="F2060" s="491"/>
      <c r="G2060" s="156"/>
      <c r="H2060" s="340"/>
      <c r="I2060" s="329"/>
      <c r="J2060" s="181"/>
      <c r="K2060" s="177"/>
      <c r="L2060" s="23"/>
    </row>
    <row r="2061" spans="2:12" ht="21.2" customHeight="1">
      <c r="B2061" s="366" t="str">
        <f>IF(F2061="", "NO PRIORITY", _xlfn.XLOOKUP(F2061, Organizations!C:C, Organizations!B:B, "NO ORG NAME"))</f>
        <v>NO PRIORITY</v>
      </c>
      <c r="C2061" s="291"/>
      <c r="D2061" s="306" t="str">
        <f t="shared" si="32"/>
        <v/>
      </c>
      <c r="E2061" s="171"/>
      <c r="F2061" s="491"/>
      <c r="G2061" s="156"/>
      <c r="H2061" s="340"/>
      <c r="I2061" s="329"/>
      <c r="J2061" s="181"/>
      <c r="K2061" s="177"/>
      <c r="L2061" s="23"/>
    </row>
    <row r="2062" spans="2:12" ht="21.2" customHeight="1">
      <c r="B2062" s="366" t="str">
        <f>IF(F2062="", "NO PRIORITY", _xlfn.XLOOKUP(F2062, Organizations!C:C, Organizations!B:B, "NO ORG NAME"))</f>
        <v>NO PRIORITY</v>
      </c>
      <c r="C2062" s="291"/>
      <c r="D2062" s="306" t="str">
        <f t="shared" si="32"/>
        <v/>
      </c>
      <c r="E2062" s="171"/>
      <c r="F2062" s="491"/>
      <c r="G2062" s="156"/>
      <c r="H2062" s="340"/>
      <c r="I2062" s="329"/>
      <c r="J2062" s="181"/>
      <c r="K2062" s="177"/>
      <c r="L2062" s="23"/>
    </row>
    <row r="2063" spans="2:12" ht="21.2" customHeight="1">
      <c r="B2063" s="366" t="str">
        <f>IF(F2063="", "NO PRIORITY", _xlfn.XLOOKUP(F2063, Organizations!C:C, Organizations!B:B, "NO ORG NAME"))</f>
        <v>NO PRIORITY</v>
      </c>
      <c r="C2063" s="291"/>
      <c r="D2063" s="306" t="str">
        <f t="shared" si="32"/>
        <v/>
      </c>
      <c r="E2063" s="171"/>
      <c r="F2063" s="491"/>
      <c r="G2063" s="156"/>
      <c r="H2063" s="340"/>
      <c r="I2063" s="329"/>
      <c r="J2063" s="181"/>
      <c r="K2063" s="177"/>
      <c r="L2063" s="23"/>
    </row>
    <row r="2064" spans="2:12" ht="21.2" customHeight="1">
      <c r="B2064" s="366" t="str">
        <f>IF(F2064="", "NO PRIORITY", _xlfn.XLOOKUP(F2064, Organizations!C:C, Organizations!B:B, "NO ORG NAME"))</f>
        <v>NO PRIORITY</v>
      </c>
      <c r="C2064" s="291"/>
      <c r="D2064" s="306" t="str">
        <f t="shared" si="32"/>
        <v/>
      </c>
      <c r="E2064" s="171"/>
      <c r="F2064" s="491"/>
      <c r="G2064" s="156"/>
      <c r="H2064" s="340"/>
      <c r="I2064" s="329"/>
      <c r="J2064" s="181"/>
      <c r="K2064" s="177"/>
      <c r="L2064" s="23"/>
    </row>
    <row r="2065" spans="2:12" ht="21.2" customHeight="1">
      <c r="B2065" s="366" t="str">
        <f>IF(F2065="", "NO PRIORITY", _xlfn.XLOOKUP(F2065, Organizations!C:C, Organizations!B:B, "NO ORG NAME"))</f>
        <v>NO PRIORITY</v>
      </c>
      <c r="C2065" s="291"/>
      <c r="D2065" s="306" t="str">
        <f t="shared" si="32"/>
        <v/>
      </c>
      <c r="E2065" s="171"/>
      <c r="F2065" s="491"/>
      <c r="G2065" s="156"/>
      <c r="H2065" s="340"/>
      <c r="I2065" s="329"/>
      <c r="J2065" s="181"/>
      <c r="K2065" s="177"/>
      <c r="L2065" s="23"/>
    </row>
    <row r="2066" spans="2:12" ht="21.2" customHeight="1">
      <c r="B2066" s="366" t="str">
        <f>IF(F2066="", "NO PRIORITY", _xlfn.XLOOKUP(F2066, Organizations!C:C, Organizations!B:B, "NO ORG NAME"))</f>
        <v>NO PRIORITY</v>
      </c>
      <c r="C2066" s="291"/>
      <c r="D2066" s="306" t="str">
        <f t="shared" si="32"/>
        <v/>
      </c>
      <c r="E2066" s="171"/>
      <c r="F2066" s="491"/>
      <c r="G2066" s="156"/>
      <c r="H2066" s="340"/>
      <c r="I2066" s="329"/>
      <c r="J2066" s="181"/>
      <c r="K2066" s="177"/>
      <c r="L2066" s="23"/>
    </row>
    <row r="2067" spans="2:12" ht="21.2" customHeight="1">
      <c r="B2067" s="366" t="str">
        <f>IF(F2067="", "NO PRIORITY", _xlfn.XLOOKUP(F2067, Organizations!C:C, Organizations!B:B, "NO ORG NAME"))</f>
        <v>NO PRIORITY</v>
      </c>
      <c r="C2067" s="291"/>
      <c r="D2067" s="306" t="str">
        <f t="shared" si="32"/>
        <v/>
      </c>
      <c r="E2067" s="171"/>
      <c r="F2067" s="491"/>
      <c r="G2067" s="156"/>
      <c r="H2067" s="340"/>
      <c r="I2067" s="329"/>
      <c r="J2067" s="181"/>
      <c r="K2067" s="177"/>
      <c r="L2067" s="23"/>
    </row>
    <row r="2068" spans="2:12" ht="21.2" customHeight="1">
      <c r="B2068" s="366" t="str">
        <f>IF(F2068="", "NO PRIORITY", _xlfn.XLOOKUP(F2068, Organizations!C:C, Organizations!B:B, "NO ORG NAME"))</f>
        <v>NO PRIORITY</v>
      </c>
      <c r="C2068" s="291"/>
      <c r="D2068" s="306" t="str">
        <f t="shared" si="32"/>
        <v/>
      </c>
      <c r="E2068" s="171"/>
      <c r="F2068" s="491"/>
      <c r="G2068" s="156"/>
      <c r="H2068" s="340"/>
      <c r="I2068" s="329"/>
      <c r="J2068" s="181"/>
      <c r="K2068" s="177"/>
      <c r="L2068" s="23"/>
    </row>
    <row r="2069" spans="2:12" ht="21.2" customHeight="1">
      <c r="B2069" s="366" t="str">
        <f>IF(F2069="", "NO PRIORITY", _xlfn.XLOOKUP(F2069, Organizations!C:C, Organizations!B:B, "NO ORG NAME"))</f>
        <v>NO PRIORITY</v>
      </c>
      <c r="C2069" s="291"/>
      <c r="D2069" s="306" t="str">
        <f t="shared" si="32"/>
        <v/>
      </c>
      <c r="E2069" s="171"/>
      <c r="F2069" s="491"/>
      <c r="G2069" s="156"/>
      <c r="H2069" s="340"/>
      <c r="I2069" s="329"/>
      <c r="J2069" s="181"/>
      <c r="K2069" s="177"/>
      <c r="L2069" s="23"/>
    </row>
    <row r="2070" spans="2:12" ht="21.2" customHeight="1">
      <c r="B2070" s="366" t="str">
        <f>IF(F2070="", "NO PRIORITY", _xlfn.XLOOKUP(F2070, Organizations!C:C, Organizations!B:B, "NO ORG NAME"))</f>
        <v>NO PRIORITY</v>
      </c>
      <c r="C2070" s="291"/>
      <c r="D2070" s="306" t="str">
        <f t="shared" si="32"/>
        <v/>
      </c>
      <c r="E2070" s="171"/>
      <c r="F2070" s="491"/>
      <c r="G2070" s="156"/>
      <c r="H2070" s="340"/>
      <c r="I2070" s="329"/>
      <c r="J2070" s="181"/>
      <c r="K2070" s="177"/>
      <c r="L2070" s="23"/>
    </row>
    <row r="2071" spans="2:12" ht="21.2" customHeight="1">
      <c r="B2071" s="366" t="str">
        <f>IF(F2071="", "NO PRIORITY", _xlfn.XLOOKUP(F2071, Organizations!C:C, Organizations!B:B, "NO ORG NAME"))</f>
        <v>NO PRIORITY</v>
      </c>
      <c r="C2071" s="291"/>
      <c r="D2071" s="306" t="str">
        <f t="shared" si="32"/>
        <v/>
      </c>
      <c r="E2071" s="171"/>
      <c r="F2071" s="491"/>
      <c r="G2071" s="156"/>
      <c r="H2071" s="340"/>
      <c r="I2071" s="329"/>
      <c r="J2071" s="181"/>
      <c r="K2071" s="177"/>
      <c r="L2071" s="23"/>
    </row>
    <row r="2072" spans="2:12" ht="21.2" customHeight="1">
      <c r="B2072" s="366" t="str">
        <f>IF(F2072="", "NO PRIORITY", _xlfn.XLOOKUP(F2072, Organizations!C:C, Organizations!B:B, "NO ORG NAME"))</f>
        <v>NO PRIORITY</v>
      </c>
      <c r="C2072" s="291"/>
      <c r="D2072" s="306" t="str">
        <f t="shared" si="32"/>
        <v/>
      </c>
      <c r="E2072" s="171"/>
      <c r="F2072" s="491"/>
      <c r="G2072" s="156"/>
      <c r="H2072" s="340"/>
      <c r="I2072" s="329"/>
      <c r="J2072" s="181"/>
      <c r="K2072" s="177"/>
      <c r="L2072" s="23"/>
    </row>
    <row r="2073" spans="2:12" ht="21.2" customHeight="1">
      <c r="B2073" s="366" t="str">
        <f>IF(F2073="", "NO PRIORITY", _xlfn.XLOOKUP(F2073, Organizations!C:C, Organizations!B:B, "NO ORG NAME"))</f>
        <v>NO PRIORITY</v>
      </c>
      <c r="C2073" s="291"/>
      <c r="D2073" s="306" t="str">
        <f t="shared" si="32"/>
        <v/>
      </c>
      <c r="E2073" s="171"/>
      <c r="F2073" s="491"/>
      <c r="G2073" s="156"/>
      <c r="H2073" s="340"/>
      <c r="I2073" s="329"/>
      <c r="J2073" s="181"/>
      <c r="K2073" s="177"/>
      <c r="L2073" s="23"/>
    </row>
    <row r="2074" spans="2:12" ht="21.2" customHeight="1">
      <c r="B2074" s="366" t="str">
        <f>IF(F2074="", "NO PRIORITY", _xlfn.XLOOKUP(F2074, Organizations!C:C, Organizations!B:B, "NO ORG NAME"))</f>
        <v>NO PRIORITY</v>
      </c>
      <c r="C2074" s="291"/>
      <c r="D2074" s="306" t="str">
        <f t="shared" si="32"/>
        <v/>
      </c>
      <c r="E2074" s="171"/>
      <c r="F2074" s="491"/>
      <c r="G2074" s="156"/>
      <c r="H2074" s="340"/>
      <c r="I2074" s="329"/>
      <c r="J2074" s="181"/>
      <c r="K2074" s="177"/>
      <c r="L2074" s="23"/>
    </row>
    <row r="2075" spans="2:12" ht="21.2" customHeight="1">
      <c r="B2075" s="366" t="str">
        <f>IF(F2075="", "NO PRIORITY", _xlfn.XLOOKUP(F2075, Organizations!C:C, Organizations!B:B, "NO ORG NAME"))</f>
        <v>NO PRIORITY</v>
      </c>
      <c r="C2075" s="291"/>
      <c r="D2075" s="306" t="str">
        <f t="shared" si="32"/>
        <v/>
      </c>
      <c r="E2075" s="171"/>
      <c r="F2075" s="491"/>
      <c r="G2075" s="156"/>
      <c r="H2075" s="340"/>
      <c r="I2075" s="329"/>
      <c r="J2075" s="181"/>
      <c r="K2075" s="177"/>
      <c r="L2075" s="23"/>
    </row>
    <row r="2076" spans="2:12" ht="21.2" customHeight="1">
      <c r="B2076" s="366" t="str">
        <f>IF(F2076="", "NO PRIORITY", _xlfn.XLOOKUP(F2076, Organizations!C:C, Organizations!B:B, "NO ORG NAME"))</f>
        <v>NO PRIORITY</v>
      </c>
      <c r="C2076" s="291"/>
      <c r="D2076" s="306" t="str">
        <f t="shared" si="32"/>
        <v/>
      </c>
      <c r="E2076" s="171"/>
      <c r="F2076" s="491"/>
      <c r="G2076" s="156"/>
      <c r="H2076" s="340"/>
      <c r="I2076" s="329"/>
      <c r="J2076" s="181"/>
      <c r="K2076" s="177"/>
      <c r="L2076" s="23"/>
    </row>
    <row r="2077" spans="2:12" ht="21.2" customHeight="1">
      <c r="B2077" s="366" t="str">
        <f>IF(F2077="", "NO PRIORITY", _xlfn.XLOOKUP(F2077, Organizations!C:C, Organizations!B:B, "NO ORG NAME"))</f>
        <v>NO PRIORITY</v>
      </c>
      <c r="C2077" s="291"/>
      <c r="D2077" s="306" t="str">
        <f t="shared" si="32"/>
        <v/>
      </c>
      <c r="E2077" s="171"/>
      <c r="F2077" s="491"/>
      <c r="G2077" s="156"/>
      <c r="H2077" s="340"/>
      <c r="I2077" s="329"/>
      <c r="J2077" s="181"/>
      <c r="K2077" s="177"/>
      <c r="L2077" s="23"/>
    </row>
    <row r="2078" spans="2:12" ht="21.2" customHeight="1">
      <c r="B2078" s="366" t="str">
        <f>IF(F2078="", "NO PRIORITY", _xlfn.XLOOKUP(F2078, Organizations!C:C, Organizations!B:B, "NO ORG NAME"))</f>
        <v>NO PRIORITY</v>
      </c>
      <c r="C2078" s="291"/>
      <c r="D2078" s="306" t="str">
        <f t="shared" si="32"/>
        <v/>
      </c>
      <c r="E2078" s="171"/>
      <c r="F2078" s="491"/>
      <c r="G2078" s="156"/>
      <c r="H2078" s="340"/>
      <c r="I2078" s="329"/>
      <c r="J2078" s="181"/>
      <c r="K2078" s="177"/>
      <c r="L2078" s="23"/>
    </row>
    <row r="2079" spans="2:12" ht="21.2" customHeight="1">
      <c r="B2079" s="366" t="str">
        <f>IF(F2079="", "NO PRIORITY", _xlfn.XLOOKUP(F2079, Organizations!C:C, Organizations!B:B, "NO ORG NAME"))</f>
        <v>NO PRIORITY</v>
      </c>
      <c r="C2079" s="291"/>
      <c r="D2079" s="306" t="str">
        <f t="shared" si="32"/>
        <v/>
      </c>
      <c r="E2079" s="171"/>
      <c r="F2079" s="491"/>
      <c r="G2079" s="156"/>
      <c r="H2079" s="340"/>
      <c r="I2079" s="329"/>
      <c r="J2079" s="181"/>
      <c r="K2079" s="177"/>
      <c r="L2079" s="23"/>
    </row>
    <row r="2080" spans="2:12" ht="21.2" customHeight="1">
      <c r="B2080" s="366" t="str">
        <f>IF(F2080="", "NO PRIORITY", _xlfn.XLOOKUP(F2080, Organizations!C:C, Organizations!B:B, "NO ORG NAME"))</f>
        <v>NO PRIORITY</v>
      </c>
      <c r="C2080" s="291"/>
      <c r="D2080" s="306" t="str">
        <f t="shared" si="32"/>
        <v/>
      </c>
      <c r="E2080" s="171"/>
      <c r="F2080" s="491"/>
      <c r="G2080" s="156"/>
      <c r="H2080" s="340"/>
      <c r="I2080" s="329"/>
      <c r="J2080" s="181"/>
      <c r="K2080" s="177"/>
      <c r="L2080" s="23"/>
    </row>
    <row r="2081" spans="2:12" ht="21.2" customHeight="1">
      <c r="B2081" s="366" t="str">
        <f>IF(F2081="", "NO PRIORITY", _xlfn.XLOOKUP(F2081, Organizations!C:C, Organizations!B:B, "NO ORG NAME"))</f>
        <v>NO PRIORITY</v>
      </c>
      <c r="C2081" s="291"/>
      <c r="D2081" s="306" t="str">
        <f t="shared" si="32"/>
        <v/>
      </c>
      <c r="E2081" s="171"/>
      <c r="F2081" s="491"/>
      <c r="G2081" s="156"/>
      <c r="H2081" s="340"/>
      <c r="I2081" s="329"/>
      <c r="J2081" s="181"/>
      <c r="K2081" s="177"/>
      <c r="L2081" s="23"/>
    </row>
    <row r="2082" spans="2:12" ht="21.2" customHeight="1">
      <c r="B2082" s="366" t="str">
        <f>IF(F2082="", "NO PRIORITY", _xlfn.XLOOKUP(F2082, Organizations!C:C, Organizations!B:B, "NO ORG NAME"))</f>
        <v>NO PRIORITY</v>
      </c>
      <c r="C2082" s="291"/>
      <c r="D2082" s="306" t="str">
        <f t="shared" si="32"/>
        <v/>
      </c>
      <c r="E2082" s="171"/>
      <c r="F2082" s="491"/>
      <c r="G2082" s="156"/>
      <c r="H2082" s="340"/>
      <c r="I2082" s="329"/>
      <c r="J2082" s="181"/>
      <c r="K2082" s="177"/>
      <c r="L2082" s="23"/>
    </row>
    <row r="2083" spans="2:12" ht="21.2" customHeight="1">
      <c r="B2083" s="366" t="str">
        <f>IF(F2083="", "NO PRIORITY", _xlfn.XLOOKUP(F2083, Organizations!C:C, Organizations!B:B, "NO ORG NAME"))</f>
        <v>NO PRIORITY</v>
      </c>
      <c r="C2083" s="291"/>
      <c r="D2083" s="306" t="str">
        <f t="shared" si="32"/>
        <v/>
      </c>
      <c r="E2083" s="171"/>
      <c r="F2083" s="491"/>
      <c r="G2083" s="156"/>
      <c r="H2083" s="340"/>
      <c r="I2083" s="329"/>
      <c r="J2083" s="181"/>
      <c r="K2083" s="177"/>
      <c r="L2083" s="23"/>
    </row>
    <row r="2084" spans="2:12" ht="21.2" customHeight="1">
      <c r="B2084" s="366" t="str">
        <f>IF(F2084="", "NO PRIORITY", _xlfn.XLOOKUP(F2084, Organizations!C:C, Organizations!B:B, "NO ORG NAME"))</f>
        <v>NO PRIORITY</v>
      </c>
      <c r="C2084" s="291"/>
      <c r="D2084" s="306" t="str">
        <f t="shared" si="32"/>
        <v/>
      </c>
      <c r="E2084" s="171"/>
      <c r="F2084" s="491"/>
      <c r="G2084" s="156"/>
      <c r="H2084" s="340"/>
      <c r="I2084" s="329"/>
      <c r="J2084" s="181"/>
      <c r="K2084" s="177"/>
      <c r="L2084" s="23"/>
    </row>
    <row r="2085" spans="2:12" ht="21.2" customHeight="1">
      <c r="B2085" s="366" t="str">
        <f>IF(F2085="", "NO PRIORITY", _xlfn.XLOOKUP(F2085, Organizations!C:C, Organizations!B:B, "NO ORG NAME"))</f>
        <v>NO PRIORITY</v>
      </c>
      <c r="C2085" s="291"/>
      <c r="D2085" s="306" t="str">
        <f t="shared" si="32"/>
        <v/>
      </c>
      <c r="E2085" s="171"/>
      <c r="F2085" s="491"/>
      <c r="G2085" s="156"/>
      <c r="H2085" s="340"/>
      <c r="I2085" s="329"/>
      <c r="J2085" s="181"/>
      <c r="K2085" s="177"/>
      <c r="L2085" s="23"/>
    </row>
    <row r="2086" spans="2:12" ht="21.2" customHeight="1">
      <c r="B2086" s="366" t="str">
        <f>IF(F2086="", "NO PRIORITY", _xlfn.XLOOKUP(F2086, Organizations!C:C, Organizations!B:B, "NO ORG NAME"))</f>
        <v>NO PRIORITY</v>
      </c>
      <c r="C2086" s="291"/>
      <c r="D2086" s="306" t="str">
        <f t="shared" si="32"/>
        <v/>
      </c>
      <c r="E2086" s="171"/>
      <c r="F2086" s="491"/>
      <c r="G2086" s="156"/>
      <c r="H2086" s="340"/>
      <c r="I2086" s="329"/>
      <c r="J2086" s="181"/>
      <c r="K2086" s="177"/>
      <c r="L2086" s="23"/>
    </row>
    <row r="2087" spans="2:12" ht="21.2" customHeight="1">
      <c r="B2087" s="366" t="str">
        <f>IF(F2087="", "NO PRIORITY", _xlfn.XLOOKUP(F2087, Organizations!C:C, Organizations!B:B, "NO ORG NAME"))</f>
        <v>NO PRIORITY</v>
      </c>
      <c r="C2087" s="291"/>
      <c r="D2087" s="306" t="str">
        <f t="shared" si="32"/>
        <v/>
      </c>
      <c r="E2087" s="171"/>
      <c r="F2087" s="491"/>
      <c r="G2087" s="156"/>
      <c r="H2087" s="340"/>
      <c r="I2087" s="329"/>
      <c r="J2087" s="181"/>
      <c r="K2087" s="177"/>
      <c r="L2087" s="23"/>
    </row>
    <row r="2088" spans="2:12" ht="21.2" customHeight="1">
      <c r="B2088" s="366" t="str">
        <f>IF(F2088="", "NO PRIORITY", _xlfn.XLOOKUP(F2088, Organizations!C:C, Organizations!B:B, "NO ORG NAME"))</f>
        <v>NO PRIORITY</v>
      </c>
      <c r="C2088" s="291"/>
      <c r="D2088" s="306" t="str">
        <f t="shared" si="32"/>
        <v/>
      </c>
      <c r="E2088" s="171"/>
      <c r="F2088" s="491"/>
      <c r="G2088" s="156"/>
      <c r="H2088" s="340"/>
      <c r="I2088" s="329"/>
      <c r="J2088" s="181"/>
      <c r="K2088" s="177"/>
      <c r="L2088" s="23"/>
    </row>
    <row r="2089" spans="2:12" ht="21.2" customHeight="1">
      <c r="B2089" s="366" t="str">
        <f>IF(F2089="", "NO PRIORITY", _xlfn.XLOOKUP(F2089, Organizations!C:C, Organizations!B:B, "NO ORG NAME"))</f>
        <v>NO PRIORITY</v>
      </c>
      <c r="C2089" s="291"/>
      <c r="D2089" s="306" t="str">
        <f t="shared" ref="D2089:D2152" si="33">IF(ISBLANK(C2089),"",C2089-WEEKDAY(C2089)+2)</f>
        <v/>
      </c>
      <c r="E2089" s="171"/>
      <c r="F2089" s="491"/>
      <c r="G2089" s="156"/>
      <c r="H2089" s="340"/>
      <c r="I2089" s="329"/>
      <c r="J2089" s="181"/>
      <c r="K2089" s="177"/>
      <c r="L2089" s="23"/>
    </row>
    <row r="2090" spans="2:12" ht="21.2" customHeight="1">
      <c r="B2090" s="366" t="str">
        <f>IF(F2090="", "NO PRIORITY", _xlfn.XLOOKUP(F2090, Organizations!C:C, Organizations!B:B, "NO ORG NAME"))</f>
        <v>NO PRIORITY</v>
      </c>
      <c r="C2090" s="291"/>
      <c r="D2090" s="306" t="str">
        <f t="shared" si="33"/>
        <v/>
      </c>
      <c r="E2090" s="171"/>
      <c r="F2090" s="491"/>
      <c r="G2090" s="156"/>
      <c r="H2090" s="340"/>
      <c r="I2090" s="329"/>
      <c r="J2090" s="181"/>
      <c r="K2090" s="177"/>
      <c r="L2090" s="23"/>
    </row>
    <row r="2091" spans="2:12" ht="21.2" customHeight="1">
      <c r="B2091" s="366" t="str">
        <f>IF(F2091="", "NO PRIORITY", _xlfn.XLOOKUP(F2091, Organizations!C:C, Organizations!B:B, "NO ORG NAME"))</f>
        <v>NO PRIORITY</v>
      </c>
      <c r="C2091" s="291"/>
      <c r="D2091" s="306" t="str">
        <f t="shared" si="33"/>
        <v/>
      </c>
      <c r="E2091" s="171"/>
      <c r="F2091" s="491"/>
      <c r="G2091" s="156"/>
      <c r="H2091" s="340"/>
      <c r="I2091" s="329"/>
      <c r="J2091" s="181"/>
      <c r="K2091" s="177"/>
      <c r="L2091" s="23"/>
    </row>
    <row r="2092" spans="2:12" ht="21.2" customHeight="1">
      <c r="B2092" s="366" t="str">
        <f>IF(F2092="", "NO PRIORITY", _xlfn.XLOOKUP(F2092, Organizations!C:C, Organizations!B:B, "NO ORG NAME"))</f>
        <v>NO PRIORITY</v>
      </c>
      <c r="C2092" s="291"/>
      <c r="D2092" s="306" t="str">
        <f t="shared" si="33"/>
        <v/>
      </c>
      <c r="E2092" s="171"/>
      <c r="F2092" s="491"/>
      <c r="G2092" s="156"/>
      <c r="H2092" s="340"/>
      <c r="I2092" s="329"/>
      <c r="J2092" s="181"/>
      <c r="K2092" s="177"/>
      <c r="L2092" s="23"/>
    </row>
    <row r="2093" spans="2:12" ht="21.2" customHeight="1">
      <c r="B2093" s="366" t="str">
        <f>IF(F2093="", "NO PRIORITY", _xlfn.XLOOKUP(F2093, Organizations!C:C, Organizations!B:B, "NO ORG NAME"))</f>
        <v>NO PRIORITY</v>
      </c>
      <c r="C2093" s="291"/>
      <c r="D2093" s="306" t="str">
        <f t="shared" si="33"/>
        <v/>
      </c>
      <c r="E2093" s="171"/>
      <c r="F2093" s="491"/>
      <c r="G2093" s="156"/>
      <c r="H2093" s="340"/>
      <c r="I2093" s="329"/>
      <c r="J2093" s="181"/>
      <c r="K2093" s="177"/>
      <c r="L2093" s="23"/>
    </row>
    <row r="2094" spans="2:12" ht="21.2" customHeight="1">
      <c r="B2094" s="366" t="str">
        <f>IF(F2094="", "NO PRIORITY", _xlfn.XLOOKUP(F2094, Organizations!C:C, Organizations!B:B, "NO ORG NAME"))</f>
        <v>NO PRIORITY</v>
      </c>
      <c r="C2094" s="291"/>
      <c r="D2094" s="306" t="str">
        <f t="shared" si="33"/>
        <v/>
      </c>
      <c r="E2094" s="171"/>
      <c r="F2094" s="491"/>
      <c r="G2094" s="156"/>
      <c r="H2094" s="340"/>
      <c r="I2094" s="329"/>
      <c r="J2094" s="181"/>
      <c r="K2094" s="177"/>
      <c r="L2094" s="23"/>
    </row>
    <row r="2095" spans="2:12" ht="21.2" customHeight="1">
      <c r="B2095" s="366" t="str">
        <f>IF(F2095="", "NO PRIORITY", _xlfn.XLOOKUP(F2095, Organizations!C:C, Organizations!B:B, "NO ORG NAME"))</f>
        <v>NO PRIORITY</v>
      </c>
      <c r="C2095" s="291"/>
      <c r="D2095" s="306" t="str">
        <f t="shared" si="33"/>
        <v/>
      </c>
      <c r="E2095" s="171"/>
      <c r="F2095" s="491"/>
      <c r="G2095" s="156"/>
      <c r="H2095" s="340"/>
      <c r="I2095" s="329"/>
      <c r="J2095" s="181"/>
      <c r="K2095" s="177"/>
      <c r="L2095" s="23"/>
    </row>
    <row r="2096" spans="2:12" ht="21.2" customHeight="1">
      <c r="B2096" s="366" t="str">
        <f>IF(F2096="", "NO PRIORITY", _xlfn.XLOOKUP(F2096, Organizations!C:C, Organizations!B:B, "NO ORG NAME"))</f>
        <v>NO PRIORITY</v>
      </c>
      <c r="C2096" s="291"/>
      <c r="D2096" s="306" t="str">
        <f t="shared" si="33"/>
        <v/>
      </c>
      <c r="E2096" s="171"/>
      <c r="F2096" s="491"/>
      <c r="G2096" s="156"/>
      <c r="H2096" s="340"/>
      <c r="I2096" s="329"/>
      <c r="J2096" s="181"/>
      <c r="K2096" s="177"/>
      <c r="L2096" s="23"/>
    </row>
    <row r="2097" spans="2:12" ht="21.2" customHeight="1">
      <c r="B2097" s="366" t="str">
        <f>IF(F2097="", "NO PRIORITY", _xlfn.XLOOKUP(F2097, Organizations!C:C, Organizations!B:B, "NO ORG NAME"))</f>
        <v>NO PRIORITY</v>
      </c>
      <c r="C2097" s="291"/>
      <c r="D2097" s="306" t="str">
        <f t="shared" si="33"/>
        <v/>
      </c>
      <c r="E2097" s="171"/>
      <c r="F2097" s="491"/>
      <c r="G2097" s="156"/>
      <c r="H2097" s="340"/>
      <c r="I2097" s="329"/>
      <c r="J2097" s="181"/>
      <c r="K2097" s="177"/>
      <c r="L2097" s="23"/>
    </row>
    <row r="2098" spans="2:12" ht="21.2" customHeight="1">
      <c r="B2098" s="366" t="str">
        <f>IF(F2098="", "NO PRIORITY", _xlfn.XLOOKUP(F2098, Organizations!C:C, Organizations!B:B, "NO ORG NAME"))</f>
        <v>NO PRIORITY</v>
      </c>
      <c r="C2098" s="291"/>
      <c r="D2098" s="306" t="str">
        <f t="shared" si="33"/>
        <v/>
      </c>
      <c r="E2098" s="171"/>
      <c r="F2098" s="491"/>
      <c r="G2098" s="156"/>
      <c r="H2098" s="340"/>
      <c r="I2098" s="329"/>
      <c r="J2098" s="181"/>
      <c r="K2098" s="177"/>
      <c r="L2098" s="23"/>
    </row>
    <row r="2099" spans="2:12" ht="21.2" customHeight="1">
      <c r="B2099" s="366" t="str">
        <f>IF(F2099="", "NO PRIORITY", _xlfn.XLOOKUP(F2099, Organizations!C:C, Organizations!B:B, "NO ORG NAME"))</f>
        <v>NO PRIORITY</v>
      </c>
      <c r="C2099" s="291"/>
      <c r="D2099" s="306" t="str">
        <f t="shared" si="33"/>
        <v/>
      </c>
      <c r="E2099" s="171"/>
      <c r="F2099" s="491"/>
      <c r="G2099" s="156"/>
      <c r="H2099" s="340"/>
      <c r="I2099" s="329"/>
      <c r="J2099" s="181"/>
      <c r="K2099" s="177"/>
      <c r="L2099" s="23"/>
    </row>
    <row r="2100" spans="2:12" ht="21.2" customHeight="1">
      <c r="B2100" s="366" t="str">
        <f>IF(F2100="", "NO PRIORITY", _xlfn.XLOOKUP(F2100, Organizations!C:C, Organizations!B:B, "NO ORG NAME"))</f>
        <v>NO PRIORITY</v>
      </c>
      <c r="C2100" s="291"/>
      <c r="D2100" s="306" t="str">
        <f t="shared" si="33"/>
        <v/>
      </c>
      <c r="E2100" s="171"/>
      <c r="F2100" s="491"/>
      <c r="G2100" s="156"/>
      <c r="H2100" s="340"/>
      <c r="I2100" s="329"/>
      <c r="J2100" s="181"/>
      <c r="K2100" s="177"/>
      <c r="L2100" s="23"/>
    </row>
    <row r="2101" spans="2:12" ht="21.2" customHeight="1">
      <c r="B2101" s="366" t="str">
        <f>IF(F2101="", "NO PRIORITY", _xlfn.XLOOKUP(F2101, Organizations!C:C, Organizations!B:B, "NO ORG NAME"))</f>
        <v>NO PRIORITY</v>
      </c>
      <c r="C2101" s="291"/>
      <c r="D2101" s="306" t="str">
        <f t="shared" si="33"/>
        <v/>
      </c>
      <c r="E2101" s="171"/>
      <c r="F2101" s="491"/>
      <c r="G2101" s="156"/>
      <c r="H2101" s="340"/>
      <c r="I2101" s="329"/>
      <c r="J2101" s="181"/>
      <c r="K2101" s="177"/>
      <c r="L2101" s="23"/>
    </row>
    <row r="2102" spans="2:12" ht="21.2" customHeight="1">
      <c r="B2102" s="366" t="str">
        <f>IF(F2102="", "NO PRIORITY", _xlfn.XLOOKUP(F2102, Organizations!C:C, Organizations!B:B, "NO ORG NAME"))</f>
        <v>NO PRIORITY</v>
      </c>
      <c r="C2102" s="291"/>
      <c r="D2102" s="306" t="str">
        <f t="shared" si="33"/>
        <v/>
      </c>
      <c r="E2102" s="171"/>
      <c r="F2102" s="491"/>
      <c r="G2102" s="156"/>
      <c r="H2102" s="340"/>
      <c r="I2102" s="329"/>
      <c r="J2102" s="181"/>
      <c r="K2102" s="177"/>
      <c r="L2102" s="23"/>
    </row>
    <row r="2103" spans="2:12" ht="21.2" customHeight="1">
      <c r="B2103" s="366" t="str">
        <f>IF(F2103="", "NO PRIORITY", _xlfn.XLOOKUP(F2103, Organizations!C:C, Organizations!B:B, "NO ORG NAME"))</f>
        <v>NO PRIORITY</v>
      </c>
      <c r="C2103" s="291"/>
      <c r="D2103" s="306" t="str">
        <f t="shared" si="33"/>
        <v/>
      </c>
      <c r="E2103" s="171"/>
      <c r="F2103" s="491"/>
      <c r="G2103" s="156"/>
      <c r="H2103" s="340"/>
      <c r="I2103" s="329"/>
      <c r="J2103" s="181"/>
      <c r="K2103" s="177"/>
      <c r="L2103" s="23"/>
    </row>
    <row r="2104" spans="2:12" ht="21.2" customHeight="1">
      <c r="B2104" s="366" t="str">
        <f>IF(F2104="", "NO PRIORITY", _xlfn.XLOOKUP(F2104, Organizations!C:C, Organizations!B:B, "NO ORG NAME"))</f>
        <v>NO PRIORITY</v>
      </c>
      <c r="C2104" s="291"/>
      <c r="D2104" s="306" t="str">
        <f t="shared" si="33"/>
        <v/>
      </c>
      <c r="E2104" s="171"/>
      <c r="F2104" s="491"/>
      <c r="G2104" s="156"/>
      <c r="H2104" s="340"/>
      <c r="I2104" s="329"/>
      <c r="J2104" s="181"/>
      <c r="K2104" s="177"/>
      <c r="L2104" s="23"/>
    </row>
    <row r="2105" spans="2:12" ht="21.2" customHeight="1">
      <c r="B2105" s="366" t="str">
        <f>IF(F2105="", "NO PRIORITY", _xlfn.XLOOKUP(F2105, Organizations!C:C, Organizations!B:B, "NO ORG NAME"))</f>
        <v>NO PRIORITY</v>
      </c>
      <c r="C2105" s="291"/>
      <c r="D2105" s="306" t="str">
        <f t="shared" si="33"/>
        <v/>
      </c>
      <c r="E2105" s="171"/>
      <c r="F2105" s="491"/>
      <c r="G2105" s="156"/>
      <c r="H2105" s="340"/>
      <c r="I2105" s="329"/>
      <c r="J2105" s="181"/>
      <c r="K2105" s="177"/>
      <c r="L2105" s="23"/>
    </row>
    <row r="2106" spans="2:12" ht="21.2" customHeight="1">
      <c r="B2106" s="366" t="str">
        <f>IF(F2106="", "NO PRIORITY", _xlfn.XLOOKUP(F2106, Organizations!C:C, Organizations!B:B, "NO ORG NAME"))</f>
        <v>NO PRIORITY</v>
      </c>
      <c r="C2106" s="291"/>
      <c r="D2106" s="306" t="str">
        <f t="shared" si="33"/>
        <v/>
      </c>
      <c r="E2106" s="171"/>
      <c r="F2106" s="491"/>
      <c r="G2106" s="156"/>
      <c r="H2106" s="340"/>
      <c r="I2106" s="329"/>
      <c r="J2106" s="181"/>
      <c r="K2106" s="177"/>
      <c r="L2106" s="23"/>
    </row>
    <row r="2107" spans="2:12" ht="21.2" customHeight="1">
      <c r="B2107" s="366" t="str">
        <f>IF(F2107="", "NO PRIORITY", _xlfn.XLOOKUP(F2107, Organizations!C:C, Organizations!B:B, "NO ORG NAME"))</f>
        <v>NO PRIORITY</v>
      </c>
      <c r="C2107" s="291"/>
      <c r="D2107" s="306" t="str">
        <f t="shared" si="33"/>
        <v/>
      </c>
      <c r="E2107" s="171"/>
      <c r="F2107" s="491"/>
      <c r="G2107" s="156"/>
      <c r="H2107" s="340"/>
      <c r="I2107" s="329"/>
      <c r="J2107" s="181"/>
      <c r="K2107" s="177"/>
      <c r="L2107" s="23"/>
    </row>
    <row r="2108" spans="2:12" ht="21.2" customHeight="1">
      <c r="B2108" s="366" t="str">
        <f>IF(F2108="", "NO PRIORITY", _xlfn.XLOOKUP(F2108, Organizations!C:C, Organizations!B:B, "NO ORG NAME"))</f>
        <v>NO PRIORITY</v>
      </c>
      <c r="C2108" s="291"/>
      <c r="D2108" s="306" t="str">
        <f t="shared" si="33"/>
        <v/>
      </c>
      <c r="E2108" s="171"/>
      <c r="F2108" s="491"/>
      <c r="G2108" s="156"/>
      <c r="H2108" s="340"/>
      <c r="I2108" s="329"/>
      <c r="J2108" s="181"/>
      <c r="K2108" s="177"/>
      <c r="L2108" s="23"/>
    </row>
    <row r="2109" spans="2:12" ht="21.2" customHeight="1">
      <c r="B2109" s="366" t="str">
        <f>IF(F2109="", "NO PRIORITY", _xlfn.XLOOKUP(F2109, Organizations!C:C, Organizations!B:B, "NO ORG NAME"))</f>
        <v>NO PRIORITY</v>
      </c>
      <c r="C2109" s="291"/>
      <c r="D2109" s="306" t="str">
        <f t="shared" si="33"/>
        <v/>
      </c>
      <c r="E2109" s="171"/>
      <c r="F2109" s="491"/>
      <c r="G2109" s="156"/>
      <c r="H2109" s="340"/>
      <c r="I2109" s="329"/>
      <c r="J2109" s="181"/>
      <c r="K2109" s="177"/>
      <c r="L2109" s="23"/>
    </row>
    <row r="2110" spans="2:12" ht="21.2" customHeight="1">
      <c r="B2110" s="366" t="str">
        <f>IF(F2110="", "NO PRIORITY", _xlfn.XLOOKUP(F2110, Organizations!C:C, Organizations!B:B, "NO ORG NAME"))</f>
        <v>NO PRIORITY</v>
      </c>
      <c r="C2110" s="291"/>
      <c r="D2110" s="306" t="str">
        <f t="shared" si="33"/>
        <v/>
      </c>
      <c r="E2110" s="171"/>
      <c r="F2110" s="491"/>
      <c r="G2110" s="156"/>
      <c r="H2110" s="340"/>
      <c r="I2110" s="329"/>
      <c r="J2110" s="181"/>
      <c r="K2110" s="177"/>
      <c r="L2110" s="23"/>
    </row>
    <row r="2111" spans="2:12" ht="21.2" customHeight="1">
      <c r="B2111" s="366" t="str">
        <f>IF(F2111="", "NO PRIORITY", _xlfn.XLOOKUP(F2111, Organizations!C:C, Organizations!B:B, "NO ORG NAME"))</f>
        <v>NO PRIORITY</v>
      </c>
      <c r="C2111" s="291"/>
      <c r="D2111" s="306" t="str">
        <f t="shared" si="33"/>
        <v/>
      </c>
      <c r="E2111" s="171"/>
      <c r="F2111" s="491"/>
      <c r="G2111" s="156"/>
      <c r="H2111" s="340"/>
      <c r="I2111" s="329"/>
      <c r="J2111" s="181"/>
      <c r="K2111" s="177"/>
      <c r="L2111" s="23"/>
    </row>
    <row r="2112" spans="2:12" ht="21.2" customHeight="1">
      <c r="B2112" s="366" t="str">
        <f>IF(F2112="", "NO PRIORITY", _xlfn.XLOOKUP(F2112, Organizations!C:C, Organizations!B:B, "NO ORG NAME"))</f>
        <v>NO PRIORITY</v>
      </c>
      <c r="C2112" s="291"/>
      <c r="D2112" s="306" t="str">
        <f t="shared" si="33"/>
        <v/>
      </c>
      <c r="E2112" s="171"/>
      <c r="F2112" s="491"/>
      <c r="G2112" s="156"/>
      <c r="H2112" s="340"/>
      <c r="I2112" s="329"/>
      <c r="J2112" s="181"/>
      <c r="K2112" s="177"/>
      <c r="L2112" s="23"/>
    </row>
    <row r="2113" spans="2:12" ht="21.2" customHeight="1">
      <c r="B2113" s="366" t="str">
        <f>IF(F2113="", "NO PRIORITY", _xlfn.XLOOKUP(F2113, Organizations!C:C, Organizations!B:B, "NO ORG NAME"))</f>
        <v>NO PRIORITY</v>
      </c>
      <c r="C2113" s="291"/>
      <c r="D2113" s="306" t="str">
        <f t="shared" si="33"/>
        <v/>
      </c>
      <c r="E2113" s="171"/>
      <c r="F2113" s="491"/>
      <c r="G2113" s="156"/>
      <c r="H2113" s="340"/>
      <c r="I2113" s="329"/>
      <c r="J2113" s="181"/>
      <c r="K2113" s="177"/>
      <c r="L2113" s="23"/>
    </row>
    <row r="2114" spans="2:12" ht="21.2" customHeight="1">
      <c r="B2114" s="366" t="str">
        <f>IF(F2114="", "NO PRIORITY", _xlfn.XLOOKUP(F2114, Organizations!C:C, Organizations!B:B, "NO ORG NAME"))</f>
        <v>NO PRIORITY</v>
      </c>
      <c r="C2114" s="291"/>
      <c r="D2114" s="306" t="str">
        <f t="shared" si="33"/>
        <v/>
      </c>
      <c r="E2114" s="171"/>
      <c r="F2114" s="491"/>
      <c r="G2114" s="156"/>
      <c r="H2114" s="340"/>
      <c r="I2114" s="329"/>
      <c r="J2114" s="181"/>
      <c r="K2114" s="177"/>
      <c r="L2114" s="23"/>
    </row>
    <row r="2115" spans="2:12" ht="21.2" customHeight="1">
      <c r="B2115" s="366" t="str">
        <f>IF(F2115="", "NO PRIORITY", _xlfn.XLOOKUP(F2115, Organizations!C:C, Organizations!B:B, "NO ORG NAME"))</f>
        <v>NO PRIORITY</v>
      </c>
      <c r="C2115" s="291"/>
      <c r="D2115" s="306" t="str">
        <f t="shared" si="33"/>
        <v/>
      </c>
      <c r="E2115" s="171"/>
      <c r="F2115" s="491"/>
      <c r="G2115" s="156"/>
      <c r="H2115" s="340"/>
      <c r="I2115" s="329"/>
      <c r="J2115" s="181"/>
      <c r="K2115" s="177"/>
      <c r="L2115" s="23"/>
    </row>
    <row r="2116" spans="2:12" ht="21.2" customHeight="1">
      <c r="B2116" s="366" t="str">
        <f>IF(F2116="", "NO PRIORITY", _xlfn.XLOOKUP(F2116, Organizations!C:C, Organizations!B:B, "NO ORG NAME"))</f>
        <v>NO PRIORITY</v>
      </c>
      <c r="C2116" s="291"/>
      <c r="D2116" s="306" t="str">
        <f t="shared" si="33"/>
        <v/>
      </c>
      <c r="E2116" s="171"/>
      <c r="F2116" s="491"/>
      <c r="G2116" s="156"/>
      <c r="H2116" s="340"/>
      <c r="I2116" s="329"/>
      <c r="J2116" s="181"/>
      <c r="K2116" s="177"/>
      <c r="L2116" s="23"/>
    </row>
    <row r="2117" spans="2:12" ht="21.2" customHeight="1">
      <c r="B2117" s="366" t="str">
        <f>IF(F2117="", "NO PRIORITY", _xlfn.XLOOKUP(F2117, Organizations!C:C, Organizations!B:B, "NO ORG NAME"))</f>
        <v>NO PRIORITY</v>
      </c>
      <c r="C2117" s="291"/>
      <c r="D2117" s="306" t="str">
        <f t="shared" si="33"/>
        <v/>
      </c>
      <c r="E2117" s="171"/>
      <c r="F2117" s="491"/>
      <c r="G2117" s="156"/>
      <c r="H2117" s="340"/>
      <c r="I2117" s="329"/>
      <c r="J2117" s="181"/>
      <c r="K2117" s="177"/>
      <c r="L2117" s="23"/>
    </row>
    <row r="2118" spans="2:12" ht="21.2" customHeight="1">
      <c r="B2118" s="366" t="str">
        <f>IF(F2118="", "NO PRIORITY", _xlfn.XLOOKUP(F2118, Organizations!C:C, Organizations!B:B, "NO ORG NAME"))</f>
        <v>NO PRIORITY</v>
      </c>
      <c r="C2118" s="291"/>
      <c r="D2118" s="306" t="str">
        <f t="shared" si="33"/>
        <v/>
      </c>
      <c r="E2118" s="171"/>
      <c r="F2118" s="491"/>
      <c r="G2118" s="156"/>
      <c r="H2118" s="340"/>
      <c r="I2118" s="329"/>
      <c r="J2118" s="181"/>
      <c r="K2118" s="177"/>
      <c r="L2118" s="23"/>
    </row>
    <row r="2119" spans="2:12" ht="21.2" customHeight="1">
      <c r="B2119" s="366" t="str">
        <f>IF(F2119="", "NO PRIORITY", _xlfn.XLOOKUP(F2119, Organizations!C:C, Organizations!B:B, "NO ORG NAME"))</f>
        <v>NO PRIORITY</v>
      </c>
      <c r="C2119" s="291"/>
      <c r="D2119" s="306" t="str">
        <f t="shared" si="33"/>
        <v/>
      </c>
      <c r="E2119" s="171"/>
      <c r="F2119" s="491"/>
      <c r="G2119" s="156"/>
      <c r="H2119" s="340"/>
      <c r="I2119" s="329"/>
      <c r="J2119" s="181"/>
      <c r="K2119" s="177"/>
      <c r="L2119" s="23"/>
    </row>
    <row r="2120" spans="2:12" ht="21.2" customHeight="1">
      <c r="B2120" s="366" t="str">
        <f>IF(F2120="", "NO PRIORITY", _xlfn.XLOOKUP(F2120, Organizations!C:C, Organizations!B:B, "NO ORG NAME"))</f>
        <v>NO PRIORITY</v>
      </c>
      <c r="C2120" s="291"/>
      <c r="D2120" s="306" t="str">
        <f t="shared" si="33"/>
        <v/>
      </c>
      <c r="E2120" s="171"/>
      <c r="F2120" s="491"/>
      <c r="G2120" s="156"/>
      <c r="H2120" s="340"/>
      <c r="I2120" s="329"/>
      <c r="J2120" s="181"/>
      <c r="K2120" s="177"/>
      <c r="L2120" s="23"/>
    </row>
    <row r="2121" spans="2:12" ht="21.2" customHeight="1">
      <c r="B2121" s="366" t="str">
        <f>IF(F2121="", "NO PRIORITY", _xlfn.XLOOKUP(F2121, Organizations!C:C, Organizations!B:B, "NO ORG NAME"))</f>
        <v>NO PRIORITY</v>
      </c>
      <c r="C2121" s="291"/>
      <c r="D2121" s="306" t="str">
        <f t="shared" si="33"/>
        <v/>
      </c>
      <c r="E2121" s="171"/>
      <c r="F2121" s="491"/>
      <c r="G2121" s="156"/>
      <c r="H2121" s="340"/>
      <c r="I2121" s="329"/>
      <c r="J2121" s="181"/>
      <c r="K2121" s="177"/>
      <c r="L2121" s="23"/>
    </row>
    <row r="2122" spans="2:12" ht="21.2" customHeight="1">
      <c r="B2122" s="366" t="str">
        <f>IF(F2122="", "NO PRIORITY", _xlfn.XLOOKUP(F2122, Organizations!C:C, Organizations!B:B, "NO ORG NAME"))</f>
        <v>NO PRIORITY</v>
      </c>
      <c r="C2122" s="291"/>
      <c r="D2122" s="306" t="str">
        <f t="shared" si="33"/>
        <v/>
      </c>
      <c r="E2122" s="171"/>
      <c r="F2122" s="491"/>
      <c r="G2122" s="156"/>
      <c r="H2122" s="340"/>
      <c r="I2122" s="329"/>
      <c r="J2122" s="181"/>
      <c r="K2122" s="177"/>
      <c r="L2122" s="23"/>
    </row>
    <row r="2123" spans="2:12" ht="21.2" customHeight="1">
      <c r="B2123" s="366" t="str">
        <f>IF(F2123="", "NO PRIORITY", _xlfn.XLOOKUP(F2123, Organizations!C:C, Organizations!B:B, "NO ORG NAME"))</f>
        <v>NO PRIORITY</v>
      </c>
      <c r="C2123" s="291"/>
      <c r="D2123" s="306" t="str">
        <f t="shared" si="33"/>
        <v/>
      </c>
      <c r="E2123" s="171"/>
      <c r="F2123" s="491"/>
      <c r="G2123" s="156"/>
      <c r="H2123" s="340"/>
      <c r="I2123" s="329"/>
      <c r="J2123" s="181"/>
      <c r="K2123" s="177"/>
      <c r="L2123" s="23"/>
    </row>
    <row r="2124" spans="2:12" ht="21.2" customHeight="1">
      <c r="B2124" s="366" t="str">
        <f>IF(F2124="", "NO PRIORITY", _xlfn.XLOOKUP(F2124, Organizations!C:C, Organizations!B:B, "NO ORG NAME"))</f>
        <v>NO PRIORITY</v>
      </c>
      <c r="C2124" s="291"/>
      <c r="D2124" s="306" t="str">
        <f t="shared" si="33"/>
        <v/>
      </c>
      <c r="E2124" s="171"/>
      <c r="F2124" s="491"/>
      <c r="G2124" s="156"/>
      <c r="H2124" s="340"/>
      <c r="I2124" s="329"/>
      <c r="J2124" s="181"/>
      <c r="K2124" s="177"/>
      <c r="L2124" s="23"/>
    </row>
    <row r="2125" spans="2:12" ht="21.2" customHeight="1">
      <c r="B2125" s="366" t="str">
        <f>IF(F2125="", "NO PRIORITY", _xlfn.XLOOKUP(F2125, Organizations!C:C, Organizations!B:B, "NO ORG NAME"))</f>
        <v>NO PRIORITY</v>
      </c>
      <c r="C2125" s="291"/>
      <c r="D2125" s="306" t="str">
        <f t="shared" si="33"/>
        <v/>
      </c>
      <c r="E2125" s="171"/>
      <c r="F2125" s="491"/>
      <c r="G2125" s="156"/>
      <c r="H2125" s="340"/>
      <c r="I2125" s="329"/>
      <c r="J2125" s="181"/>
      <c r="K2125" s="177"/>
      <c r="L2125" s="23"/>
    </row>
    <row r="2126" spans="2:12" ht="21.2" customHeight="1">
      <c r="B2126" s="366" t="str">
        <f>IF(F2126="", "NO PRIORITY", _xlfn.XLOOKUP(F2126, Organizations!C:C, Organizations!B:B, "NO ORG NAME"))</f>
        <v>NO PRIORITY</v>
      </c>
      <c r="C2126" s="291"/>
      <c r="D2126" s="306" t="str">
        <f t="shared" si="33"/>
        <v/>
      </c>
      <c r="E2126" s="171"/>
      <c r="F2126" s="491"/>
      <c r="G2126" s="156"/>
      <c r="H2126" s="340"/>
      <c r="I2126" s="329"/>
      <c r="J2126" s="181"/>
      <c r="K2126" s="177"/>
      <c r="L2126" s="23"/>
    </row>
    <row r="2127" spans="2:12" ht="21.2" customHeight="1">
      <c r="B2127" s="366" t="str">
        <f>IF(F2127="", "NO PRIORITY", _xlfn.XLOOKUP(F2127, Organizations!C:C, Organizations!B:B, "NO ORG NAME"))</f>
        <v>NO PRIORITY</v>
      </c>
      <c r="C2127" s="291"/>
      <c r="D2127" s="306" t="str">
        <f t="shared" si="33"/>
        <v/>
      </c>
      <c r="E2127" s="171"/>
      <c r="F2127" s="491"/>
      <c r="G2127" s="156"/>
      <c r="H2127" s="340"/>
      <c r="I2127" s="329"/>
      <c r="J2127" s="181"/>
      <c r="K2127" s="177"/>
      <c r="L2127" s="23"/>
    </row>
    <row r="2128" spans="2:12" ht="21.2" customHeight="1">
      <c r="B2128" s="366" t="str">
        <f>IF(F2128="", "NO PRIORITY", _xlfn.XLOOKUP(F2128, Organizations!C:C, Organizations!B:B, "NO ORG NAME"))</f>
        <v>NO PRIORITY</v>
      </c>
      <c r="C2128" s="291"/>
      <c r="D2128" s="306" t="str">
        <f t="shared" si="33"/>
        <v/>
      </c>
      <c r="E2128" s="171"/>
      <c r="F2128" s="491"/>
      <c r="G2128" s="156"/>
      <c r="H2128" s="340"/>
      <c r="I2128" s="329"/>
      <c r="J2128" s="181"/>
      <c r="K2128" s="177"/>
      <c r="L2128" s="23"/>
    </row>
    <row r="2129" spans="2:12" ht="21.2" customHeight="1">
      <c r="B2129" s="366" t="str">
        <f>IF(F2129="", "NO PRIORITY", _xlfn.XLOOKUP(F2129, Organizations!C:C, Organizations!B:B, "NO ORG NAME"))</f>
        <v>NO PRIORITY</v>
      </c>
      <c r="C2129" s="291"/>
      <c r="D2129" s="306" t="str">
        <f t="shared" si="33"/>
        <v/>
      </c>
      <c r="E2129" s="171"/>
      <c r="F2129" s="491"/>
      <c r="G2129" s="156"/>
      <c r="H2129" s="340"/>
      <c r="I2129" s="329"/>
      <c r="J2129" s="181"/>
      <c r="K2129" s="177"/>
      <c r="L2129" s="23"/>
    </row>
    <row r="2130" spans="2:12" ht="21.2" customHeight="1">
      <c r="B2130" s="366" t="str">
        <f>IF(F2130="", "NO PRIORITY", _xlfn.XLOOKUP(F2130, Organizations!C:C, Organizations!B:B, "NO ORG NAME"))</f>
        <v>NO PRIORITY</v>
      </c>
      <c r="C2130" s="291"/>
      <c r="D2130" s="306" t="str">
        <f t="shared" si="33"/>
        <v/>
      </c>
      <c r="E2130" s="171"/>
      <c r="F2130" s="491"/>
      <c r="G2130" s="156"/>
      <c r="H2130" s="340"/>
      <c r="I2130" s="329"/>
      <c r="J2130" s="181"/>
      <c r="K2130" s="177"/>
      <c r="L2130" s="23"/>
    </row>
    <row r="2131" spans="2:12" ht="21.2" customHeight="1">
      <c r="B2131" s="366" t="str">
        <f>IF(F2131="", "NO PRIORITY", _xlfn.XLOOKUP(F2131, Organizations!C:C, Organizations!B:B, "NO ORG NAME"))</f>
        <v>NO PRIORITY</v>
      </c>
      <c r="C2131" s="291"/>
      <c r="D2131" s="306" t="str">
        <f t="shared" si="33"/>
        <v/>
      </c>
      <c r="E2131" s="171"/>
      <c r="F2131" s="491"/>
      <c r="G2131" s="156"/>
      <c r="H2131" s="340"/>
      <c r="I2131" s="329"/>
      <c r="J2131" s="181"/>
      <c r="K2131" s="177"/>
      <c r="L2131" s="23"/>
    </row>
    <row r="2132" spans="2:12" ht="21.2" customHeight="1">
      <c r="B2132" s="366" t="str">
        <f>IF(F2132="", "NO PRIORITY", _xlfn.XLOOKUP(F2132, Organizations!C:C, Organizations!B:B, "NO ORG NAME"))</f>
        <v>NO PRIORITY</v>
      </c>
      <c r="C2132" s="291"/>
      <c r="D2132" s="306" t="str">
        <f t="shared" si="33"/>
        <v/>
      </c>
      <c r="E2132" s="171"/>
      <c r="F2132" s="491"/>
      <c r="G2132" s="156"/>
      <c r="H2132" s="340"/>
      <c r="I2132" s="329"/>
      <c r="J2132" s="181"/>
      <c r="K2132" s="177"/>
      <c r="L2132" s="23"/>
    </row>
    <row r="2133" spans="2:12" ht="21.2" customHeight="1">
      <c r="B2133" s="366" t="str">
        <f>IF(F2133="", "NO PRIORITY", _xlfn.XLOOKUP(F2133, Organizations!C:C, Organizations!B:B, "NO ORG NAME"))</f>
        <v>NO PRIORITY</v>
      </c>
      <c r="C2133" s="291"/>
      <c r="D2133" s="306" t="str">
        <f t="shared" si="33"/>
        <v/>
      </c>
      <c r="E2133" s="171"/>
      <c r="F2133" s="491"/>
      <c r="G2133" s="156"/>
      <c r="H2133" s="340"/>
      <c r="I2133" s="329"/>
      <c r="J2133" s="181"/>
      <c r="K2133" s="177"/>
      <c r="L2133" s="23"/>
    </row>
    <row r="2134" spans="2:12" ht="21.2" customHeight="1">
      <c r="B2134" s="366" t="str">
        <f>IF(F2134="", "NO PRIORITY", _xlfn.XLOOKUP(F2134, Organizations!C:C, Organizations!B:B, "NO ORG NAME"))</f>
        <v>NO PRIORITY</v>
      </c>
      <c r="C2134" s="291"/>
      <c r="D2134" s="306" t="str">
        <f t="shared" si="33"/>
        <v/>
      </c>
      <c r="E2134" s="171"/>
      <c r="F2134" s="491"/>
      <c r="G2134" s="156"/>
      <c r="H2134" s="340"/>
      <c r="I2134" s="329"/>
      <c r="J2134" s="181"/>
      <c r="K2134" s="177"/>
      <c r="L2134" s="23"/>
    </row>
    <row r="2135" spans="2:12" ht="21.2" customHeight="1">
      <c r="B2135" s="366" t="str">
        <f>IF(F2135="", "NO PRIORITY", _xlfn.XLOOKUP(F2135, Organizations!C:C, Organizations!B:B, "NO ORG NAME"))</f>
        <v>NO PRIORITY</v>
      </c>
      <c r="C2135" s="291"/>
      <c r="D2135" s="306" t="str">
        <f t="shared" si="33"/>
        <v/>
      </c>
      <c r="E2135" s="171"/>
      <c r="F2135" s="491"/>
      <c r="G2135" s="156"/>
      <c r="H2135" s="340"/>
      <c r="I2135" s="329"/>
      <c r="J2135" s="181"/>
      <c r="K2135" s="177"/>
      <c r="L2135" s="23"/>
    </row>
    <row r="2136" spans="2:12" ht="21.2" customHeight="1">
      <c r="B2136" s="366" t="str">
        <f>IF(F2136="", "NO PRIORITY", _xlfn.XLOOKUP(F2136, Organizations!C:C, Organizations!B:B, "NO ORG NAME"))</f>
        <v>NO PRIORITY</v>
      </c>
      <c r="C2136" s="291"/>
      <c r="D2136" s="306" t="str">
        <f t="shared" si="33"/>
        <v/>
      </c>
      <c r="E2136" s="171"/>
      <c r="F2136" s="491"/>
      <c r="G2136" s="156"/>
      <c r="H2136" s="340"/>
      <c r="I2136" s="329"/>
      <c r="J2136" s="181"/>
      <c r="K2136" s="177"/>
      <c r="L2136" s="23"/>
    </row>
    <row r="2137" spans="2:12" ht="21.2" customHeight="1">
      <c r="B2137" s="366" t="str">
        <f>IF(F2137="", "NO PRIORITY", _xlfn.XLOOKUP(F2137, Organizations!C:C, Organizations!B:B, "NO ORG NAME"))</f>
        <v>NO PRIORITY</v>
      </c>
      <c r="C2137" s="291"/>
      <c r="D2137" s="306" t="str">
        <f t="shared" si="33"/>
        <v/>
      </c>
      <c r="E2137" s="171"/>
      <c r="F2137" s="491"/>
      <c r="G2137" s="156"/>
      <c r="H2137" s="340"/>
      <c r="I2137" s="329"/>
      <c r="J2137" s="181"/>
      <c r="K2137" s="177"/>
      <c r="L2137" s="23"/>
    </row>
    <row r="2138" spans="2:12" ht="21.2" customHeight="1">
      <c r="B2138" s="366" t="str">
        <f>IF(F2138="", "NO PRIORITY", _xlfn.XLOOKUP(F2138, Organizations!C:C, Organizations!B:B, "NO ORG NAME"))</f>
        <v>NO PRIORITY</v>
      </c>
      <c r="C2138" s="291"/>
      <c r="D2138" s="306" t="str">
        <f t="shared" si="33"/>
        <v/>
      </c>
      <c r="E2138" s="171"/>
      <c r="F2138" s="491"/>
      <c r="G2138" s="156"/>
      <c r="H2138" s="340"/>
      <c r="I2138" s="329"/>
      <c r="J2138" s="181"/>
      <c r="K2138" s="177"/>
      <c r="L2138" s="23"/>
    </row>
    <row r="2139" spans="2:12" ht="21.2" customHeight="1">
      <c r="B2139" s="366" t="str">
        <f>IF(F2139="", "NO PRIORITY", _xlfn.XLOOKUP(F2139, Organizations!C:C, Organizations!B:B, "NO ORG NAME"))</f>
        <v>NO PRIORITY</v>
      </c>
      <c r="C2139" s="291"/>
      <c r="D2139" s="306" t="str">
        <f t="shared" si="33"/>
        <v/>
      </c>
      <c r="E2139" s="171"/>
      <c r="F2139" s="491"/>
      <c r="G2139" s="156"/>
      <c r="H2139" s="340"/>
      <c r="I2139" s="329"/>
      <c r="J2139" s="181"/>
      <c r="K2139" s="177"/>
      <c r="L2139" s="23"/>
    </row>
    <row r="2140" spans="2:12" ht="21.2" customHeight="1">
      <c r="B2140" s="366" t="str">
        <f>IF(F2140="", "NO PRIORITY", _xlfn.XLOOKUP(F2140, Organizations!C:C, Organizations!B:B, "NO ORG NAME"))</f>
        <v>NO PRIORITY</v>
      </c>
      <c r="C2140" s="291"/>
      <c r="D2140" s="306" t="str">
        <f t="shared" si="33"/>
        <v/>
      </c>
      <c r="E2140" s="171"/>
      <c r="F2140" s="491"/>
      <c r="G2140" s="156"/>
      <c r="H2140" s="340"/>
      <c r="I2140" s="329"/>
      <c r="J2140" s="181"/>
      <c r="K2140" s="177"/>
      <c r="L2140" s="23"/>
    </row>
    <row r="2141" spans="2:12" ht="21.2" customHeight="1">
      <c r="B2141" s="366" t="str">
        <f>IF(F2141="", "NO PRIORITY", _xlfn.XLOOKUP(F2141, Organizations!C:C, Organizations!B:B, "NO ORG NAME"))</f>
        <v>NO PRIORITY</v>
      </c>
      <c r="C2141" s="291"/>
      <c r="D2141" s="306" t="str">
        <f t="shared" si="33"/>
        <v/>
      </c>
      <c r="E2141" s="171"/>
      <c r="F2141" s="491"/>
      <c r="G2141" s="156"/>
      <c r="H2141" s="340"/>
      <c r="I2141" s="329"/>
      <c r="J2141" s="181"/>
      <c r="K2141" s="177"/>
      <c r="L2141" s="23"/>
    </row>
    <row r="2142" spans="2:12" ht="21.2" customHeight="1">
      <c r="B2142" s="366" t="str">
        <f>IF(F2142="", "NO PRIORITY", _xlfn.XLOOKUP(F2142, Organizations!C:C, Organizations!B:B, "NO ORG NAME"))</f>
        <v>NO PRIORITY</v>
      </c>
      <c r="C2142" s="291"/>
      <c r="D2142" s="306" t="str">
        <f t="shared" si="33"/>
        <v/>
      </c>
      <c r="E2142" s="171"/>
      <c r="F2142" s="491"/>
      <c r="G2142" s="156"/>
      <c r="H2142" s="340"/>
      <c r="I2142" s="329"/>
      <c r="J2142" s="181"/>
      <c r="K2142" s="177"/>
      <c r="L2142" s="23"/>
    </row>
    <row r="2143" spans="2:12" ht="21.2" customHeight="1">
      <c r="B2143" s="366" t="str">
        <f>IF(F2143="", "NO PRIORITY", _xlfn.XLOOKUP(F2143, Organizations!C:C, Organizations!B:B, "NO ORG NAME"))</f>
        <v>NO PRIORITY</v>
      </c>
      <c r="C2143" s="291"/>
      <c r="D2143" s="306" t="str">
        <f t="shared" si="33"/>
        <v/>
      </c>
      <c r="E2143" s="171"/>
      <c r="F2143" s="491"/>
      <c r="G2143" s="156"/>
      <c r="H2143" s="340"/>
      <c r="I2143" s="329"/>
      <c r="J2143" s="181"/>
      <c r="K2143" s="177"/>
      <c r="L2143" s="23"/>
    </row>
    <row r="2144" spans="2:12" ht="21.2" customHeight="1">
      <c r="B2144" s="366" t="str">
        <f>IF(F2144="", "NO PRIORITY", _xlfn.XLOOKUP(F2144, Organizations!C:C, Organizations!B:B, "NO ORG NAME"))</f>
        <v>NO PRIORITY</v>
      </c>
      <c r="C2144" s="291"/>
      <c r="D2144" s="306" t="str">
        <f t="shared" si="33"/>
        <v/>
      </c>
      <c r="E2144" s="171"/>
      <c r="F2144" s="491"/>
      <c r="G2144" s="156"/>
      <c r="H2144" s="340"/>
      <c r="I2144" s="329"/>
      <c r="J2144" s="181"/>
      <c r="K2144" s="177"/>
      <c r="L2144" s="23"/>
    </row>
    <row r="2145" spans="2:12" ht="21.2" customHeight="1">
      <c r="B2145" s="366" t="str">
        <f>IF(F2145="", "NO PRIORITY", _xlfn.XLOOKUP(F2145, Organizations!C:C, Organizations!B:B, "NO ORG NAME"))</f>
        <v>NO PRIORITY</v>
      </c>
      <c r="C2145" s="291"/>
      <c r="D2145" s="306" t="str">
        <f t="shared" si="33"/>
        <v/>
      </c>
      <c r="E2145" s="171"/>
      <c r="F2145" s="491"/>
      <c r="G2145" s="156"/>
      <c r="H2145" s="340"/>
      <c r="I2145" s="329"/>
      <c r="J2145" s="181"/>
      <c r="K2145" s="177"/>
      <c r="L2145" s="23"/>
    </row>
    <row r="2146" spans="2:12" ht="21.2" customHeight="1">
      <c r="B2146" s="366" t="str">
        <f>IF(F2146="", "NO PRIORITY", _xlfn.XLOOKUP(F2146, Organizations!C:C, Organizations!B:B, "NO ORG NAME"))</f>
        <v>NO PRIORITY</v>
      </c>
      <c r="C2146" s="291"/>
      <c r="D2146" s="306" t="str">
        <f t="shared" si="33"/>
        <v/>
      </c>
      <c r="E2146" s="171"/>
      <c r="F2146" s="491"/>
      <c r="G2146" s="156"/>
      <c r="H2146" s="340"/>
      <c r="I2146" s="329"/>
      <c r="J2146" s="181"/>
      <c r="K2146" s="177"/>
      <c r="L2146" s="23"/>
    </row>
    <row r="2147" spans="2:12" ht="21.2" customHeight="1">
      <c r="B2147" s="366" t="str">
        <f>IF(F2147="", "NO PRIORITY", _xlfn.XLOOKUP(F2147, Organizations!C:C, Organizations!B:B, "NO ORG NAME"))</f>
        <v>NO PRIORITY</v>
      </c>
      <c r="C2147" s="291"/>
      <c r="D2147" s="306" t="str">
        <f t="shared" si="33"/>
        <v/>
      </c>
      <c r="E2147" s="171"/>
      <c r="F2147" s="491"/>
      <c r="G2147" s="156"/>
      <c r="H2147" s="340"/>
      <c r="I2147" s="329"/>
      <c r="J2147" s="181"/>
      <c r="K2147" s="177"/>
      <c r="L2147" s="23"/>
    </row>
    <row r="2148" spans="2:12" ht="21.2" customHeight="1">
      <c r="B2148" s="366" t="str">
        <f>IF(F2148="", "NO PRIORITY", _xlfn.XLOOKUP(F2148, Organizations!C:C, Organizations!B:B, "NO ORG NAME"))</f>
        <v>NO PRIORITY</v>
      </c>
      <c r="C2148" s="291"/>
      <c r="D2148" s="306" t="str">
        <f t="shared" si="33"/>
        <v/>
      </c>
      <c r="E2148" s="171"/>
      <c r="F2148" s="491"/>
      <c r="G2148" s="156"/>
      <c r="H2148" s="340"/>
      <c r="I2148" s="329"/>
      <c r="J2148" s="181"/>
      <c r="K2148" s="177"/>
      <c r="L2148" s="23"/>
    </row>
    <row r="2149" spans="2:12" ht="21.2" customHeight="1">
      <c r="B2149" s="366" t="str">
        <f>IF(F2149="", "NO PRIORITY", _xlfn.XLOOKUP(F2149, Organizations!C:C, Organizations!B:B, "NO ORG NAME"))</f>
        <v>NO PRIORITY</v>
      </c>
      <c r="C2149" s="291"/>
      <c r="D2149" s="306" t="str">
        <f t="shared" si="33"/>
        <v/>
      </c>
      <c r="E2149" s="171"/>
      <c r="F2149" s="491"/>
      <c r="G2149" s="156"/>
      <c r="H2149" s="340"/>
      <c r="I2149" s="329"/>
      <c r="J2149" s="181"/>
      <c r="K2149" s="177"/>
      <c r="L2149" s="23"/>
    </row>
    <row r="2150" spans="2:12" ht="21.2" customHeight="1">
      <c r="B2150" s="366" t="str">
        <f>IF(F2150="", "NO PRIORITY", _xlfn.XLOOKUP(F2150, Organizations!C:C, Organizations!B:B, "NO ORG NAME"))</f>
        <v>NO PRIORITY</v>
      </c>
      <c r="C2150" s="291"/>
      <c r="D2150" s="306" t="str">
        <f t="shared" si="33"/>
        <v/>
      </c>
      <c r="E2150" s="171"/>
      <c r="F2150" s="491"/>
      <c r="G2150" s="156"/>
      <c r="H2150" s="340"/>
      <c r="I2150" s="329"/>
      <c r="J2150" s="181"/>
      <c r="K2150" s="177"/>
      <c r="L2150" s="23"/>
    </row>
    <row r="2151" spans="2:12" ht="21.2" customHeight="1">
      <c r="B2151" s="366" t="str">
        <f>IF(F2151="", "NO PRIORITY", _xlfn.XLOOKUP(F2151, Organizations!C:C, Organizations!B:B, "NO ORG NAME"))</f>
        <v>NO PRIORITY</v>
      </c>
      <c r="C2151" s="291"/>
      <c r="D2151" s="306" t="str">
        <f t="shared" si="33"/>
        <v/>
      </c>
      <c r="E2151" s="171"/>
      <c r="F2151" s="491"/>
      <c r="G2151" s="156"/>
      <c r="H2151" s="340"/>
      <c r="I2151" s="329"/>
      <c r="J2151" s="181"/>
      <c r="K2151" s="177"/>
      <c r="L2151" s="23"/>
    </row>
    <row r="2152" spans="2:12" ht="21.2" customHeight="1">
      <c r="B2152" s="366" t="str">
        <f>IF(F2152="", "NO PRIORITY", _xlfn.XLOOKUP(F2152, Organizations!C:C, Organizations!B:B, "NO ORG NAME"))</f>
        <v>NO PRIORITY</v>
      </c>
      <c r="C2152" s="291"/>
      <c r="D2152" s="306" t="str">
        <f t="shared" si="33"/>
        <v/>
      </c>
      <c r="E2152" s="171"/>
      <c r="F2152" s="491"/>
      <c r="G2152" s="156"/>
      <c r="H2152" s="340"/>
      <c r="I2152" s="329"/>
      <c r="J2152" s="181"/>
      <c r="K2152" s="177"/>
      <c r="L2152" s="23"/>
    </row>
    <row r="2153" spans="2:12" ht="21.2" customHeight="1">
      <c r="B2153" s="366" t="str">
        <f>IF(F2153="", "NO PRIORITY", _xlfn.XLOOKUP(F2153, Organizations!C:C, Organizations!B:B, "NO ORG NAME"))</f>
        <v>NO PRIORITY</v>
      </c>
      <c r="C2153" s="291"/>
      <c r="D2153" s="306" t="str">
        <f t="shared" ref="D2153:D2216" si="34">IF(ISBLANK(C2153),"",C2153-WEEKDAY(C2153)+2)</f>
        <v/>
      </c>
      <c r="E2153" s="171"/>
      <c r="F2153" s="491"/>
      <c r="G2153" s="156"/>
      <c r="H2153" s="340"/>
      <c r="I2153" s="329"/>
      <c r="J2153" s="181"/>
      <c r="K2153" s="177"/>
      <c r="L2153" s="23"/>
    </row>
    <row r="2154" spans="2:12" ht="21.2" customHeight="1">
      <c r="B2154" s="366" t="str">
        <f>IF(F2154="", "NO PRIORITY", _xlfn.XLOOKUP(F2154, Organizations!C:C, Organizations!B:B, "NO ORG NAME"))</f>
        <v>NO PRIORITY</v>
      </c>
      <c r="C2154" s="291"/>
      <c r="D2154" s="306" t="str">
        <f t="shared" si="34"/>
        <v/>
      </c>
      <c r="E2154" s="171"/>
      <c r="F2154" s="491"/>
      <c r="G2154" s="156"/>
      <c r="H2154" s="340"/>
      <c r="I2154" s="329"/>
      <c r="J2154" s="181"/>
      <c r="K2154" s="177"/>
      <c r="L2154" s="23"/>
    </row>
    <row r="2155" spans="2:12" ht="21.2" customHeight="1">
      <c r="B2155" s="366" t="str">
        <f>IF(F2155="", "NO PRIORITY", _xlfn.XLOOKUP(F2155, Organizations!C:C, Organizations!B:B, "NO ORG NAME"))</f>
        <v>NO PRIORITY</v>
      </c>
      <c r="C2155" s="291"/>
      <c r="D2155" s="306" t="str">
        <f t="shared" si="34"/>
        <v/>
      </c>
      <c r="E2155" s="171"/>
      <c r="F2155" s="491"/>
      <c r="G2155" s="156"/>
      <c r="H2155" s="340"/>
      <c r="I2155" s="329"/>
      <c r="J2155" s="181"/>
      <c r="K2155" s="177"/>
      <c r="L2155" s="23"/>
    </row>
    <row r="2156" spans="2:12" ht="21.2" customHeight="1">
      <c r="B2156" s="366" t="str">
        <f>IF(F2156="", "NO PRIORITY", _xlfn.XLOOKUP(F2156, Organizations!C:C, Organizations!B:B, "NO ORG NAME"))</f>
        <v>NO PRIORITY</v>
      </c>
      <c r="C2156" s="291"/>
      <c r="D2156" s="306" t="str">
        <f t="shared" si="34"/>
        <v/>
      </c>
      <c r="E2156" s="171"/>
      <c r="F2156" s="491"/>
      <c r="G2156" s="156"/>
      <c r="H2156" s="340"/>
      <c r="I2156" s="329"/>
      <c r="J2156" s="181"/>
      <c r="K2156" s="177"/>
      <c r="L2156" s="23"/>
    </row>
    <row r="2157" spans="2:12" ht="21.2" customHeight="1">
      <c r="B2157" s="366" t="str">
        <f>IF(F2157="", "NO PRIORITY", _xlfn.XLOOKUP(F2157, Organizations!C:C, Organizations!B:B, "NO ORG NAME"))</f>
        <v>NO PRIORITY</v>
      </c>
      <c r="C2157" s="291"/>
      <c r="D2157" s="306" t="str">
        <f t="shared" si="34"/>
        <v/>
      </c>
      <c r="E2157" s="171"/>
      <c r="F2157" s="491"/>
      <c r="G2157" s="156"/>
      <c r="H2157" s="340"/>
      <c r="I2157" s="329"/>
      <c r="J2157" s="181"/>
      <c r="K2157" s="177"/>
      <c r="L2157" s="23"/>
    </row>
    <row r="2158" spans="2:12" ht="21.2" customHeight="1">
      <c r="B2158" s="366" t="str">
        <f>IF(F2158="", "NO PRIORITY", _xlfn.XLOOKUP(F2158, Organizations!C:C, Organizations!B:B, "NO ORG NAME"))</f>
        <v>NO PRIORITY</v>
      </c>
      <c r="C2158" s="291"/>
      <c r="D2158" s="306" t="str">
        <f t="shared" si="34"/>
        <v/>
      </c>
      <c r="E2158" s="171"/>
      <c r="F2158" s="491"/>
      <c r="G2158" s="156"/>
      <c r="H2158" s="340"/>
      <c r="I2158" s="329"/>
      <c r="J2158" s="181"/>
      <c r="K2158" s="177"/>
      <c r="L2158" s="23"/>
    </row>
    <row r="2159" spans="2:12" ht="21.2" customHeight="1">
      <c r="B2159" s="366" t="str">
        <f>IF(F2159="", "NO PRIORITY", _xlfn.XLOOKUP(F2159, Organizations!C:C, Organizations!B:B, "NO ORG NAME"))</f>
        <v>NO PRIORITY</v>
      </c>
      <c r="C2159" s="291"/>
      <c r="D2159" s="306" t="str">
        <f t="shared" si="34"/>
        <v/>
      </c>
      <c r="E2159" s="171"/>
      <c r="F2159" s="491"/>
      <c r="G2159" s="156"/>
      <c r="H2159" s="340"/>
      <c r="I2159" s="329"/>
      <c r="J2159" s="181"/>
      <c r="K2159" s="177"/>
      <c r="L2159" s="23"/>
    </row>
    <row r="2160" spans="2:12" ht="21.2" customHeight="1">
      <c r="B2160" s="366" t="str">
        <f>IF(F2160="", "NO PRIORITY", _xlfn.XLOOKUP(F2160, Organizations!C:C, Organizations!B:B, "NO ORG NAME"))</f>
        <v>NO PRIORITY</v>
      </c>
      <c r="C2160" s="291"/>
      <c r="D2160" s="306" t="str">
        <f t="shared" si="34"/>
        <v/>
      </c>
      <c r="E2160" s="171"/>
      <c r="F2160" s="491"/>
      <c r="G2160" s="156"/>
      <c r="H2160" s="340"/>
      <c r="I2160" s="329"/>
      <c r="J2160" s="181"/>
      <c r="K2160" s="177"/>
      <c r="L2160" s="23"/>
    </row>
    <row r="2161" spans="2:12" ht="21.2" customHeight="1">
      <c r="B2161" s="366" t="str">
        <f>IF(F2161="", "NO PRIORITY", _xlfn.XLOOKUP(F2161, Organizations!C:C, Organizations!B:B, "NO ORG NAME"))</f>
        <v>NO PRIORITY</v>
      </c>
      <c r="C2161" s="291"/>
      <c r="D2161" s="306" t="str">
        <f t="shared" si="34"/>
        <v/>
      </c>
      <c r="E2161" s="171"/>
      <c r="F2161" s="491"/>
      <c r="G2161" s="156"/>
      <c r="H2161" s="340"/>
      <c r="I2161" s="329"/>
      <c r="J2161" s="181"/>
      <c r="K2161" s="177"/>
      <c r="L2161" s="23"/>
    </row>
    <row r="2162" spans="2:12" ht="21.2" customHeight="1">
      <c r="B2162" s="366" t="str">
        <f>IF(F2162="", "NO PRIORITY", _xlfn.XLOOKUP(F2162, Organizations!C:C, Organizations!B:B, "NO ORG NAME"))</f>
        <v>NO PRIORITY</v>
      </c>
      <c r="C2162" s="291"/>
      <c r="D2162" s="306" t="str">
        <f t="shared" si="34"/>
        <v/>
      </c>
      <c r="E2162" s="171"/>
      <c r="F2162" s="491"/>
      <c r="G2162" s="156"/>
      <c r="H2162" s="340"/>
      <c r="I2162" s="329"/>
      <c r="J2162" s="181"/>
      <c r="K2162" s="177"/>
      <c r="L2162" s="23"/>
    </row>
    <row r="2163" spans="2:12" ht="21.2" customHeight="1">
      <c r="B2163" s="366" t="str">
        <f>IF(F2163="", "NO PRIORITY", _xlfn.XLOOKUP(F2163, Organizations!C:C, Organizations!B:B, "NO ORG NAME"))</f>
        <v>NO PRIORITY</v>
      </c>
      <c r="C2163" s="291"/>
      <c r="D2163" s="306" t="str">
        <f t="shared" si="34"/>
        <v/>
      </c>
      <c r="E2163" s="171"/>
      <c r="F2163" s="491"/>
      <c r="G2163" s="156"/>
      <c r="H2163" s="340"/>
      <c r="I2163" s="329"/>
      <c r="J2163" s="181"/>
      <c r="K2163" s="177"/>
      <c r="L2163" s="23"/>
    </row>
    <row r="2164" spans="2:12" ht="21.2" customHeight="1">
      <c r="B2164" s="366" t="str">
        <f>IF(F2164="", "NO PRIORITY", _xlfn.XLOOKUP(F2164, Organizations!C:C, Organizations!B:B, "NO ORG NAME"))</f>
        <v>NO PRIORITY</v>
      </c>
      <c r="C2164" s="291"/>
      <c r="D2164" s="306" t="str">
        <f t="shared" si="34"/>
        <v/>
      </c>
      <c r="E2164" s="171"/>
      <c r="F2164" s="491"/>
      <c r="G2164" s="156"/>
      <c r="H2164" s="340"/>
      <c r="I2164" s="329"/>
      <c r="J2164" s="181"/>
      <c r="K2164" s="177"/>
      <c r="L2164" s="23"/>
    </row>
    <row r="2165" spans="2:12" ht="21.2" customHeight="1">
      <c r="B2165" s="366" t="str">
        <f>IF(F2165="", "NO PRIORITY", _xlfn.XLOOKUP(F2165, Organizations!C:C, Organizations!B:B, "NO ORG NAME"))</f>
        <v>NO PRIORITY</v>
      </c>
      <c r="C2165" s="291"/>
      <c r="D2165" s="306" t="str">
        <f t="shared" si="34"/>
        <v/>
      </c>
      <c r="E2165" s="171"/>
      <c r="F2165" s="491"/>
      <c r="G2165" s="156"/>
      <c r="H2165" s="340"/>
      <c r="I2165" s="329"/>
      <c r="J2165" s="181"/>
      <c r="K2165" s="177"/>
      <c r="L2165" s="23"/>
    </row>
    <row r="2166" spans="2:12" ht="21.2" customHeight="1">
      <c r="B2166" s="366" t="str">
        <f>IF(F2166="", "NO PRIORITY", _xlfn.XLOOKUP(F2166, Organizations!C:C, Organizations!B:B, "NO ORG NAME"))</f>
        <v>NO PRIORITY</v>
      </c>
      <c r="C2166" s="291"/>
      <c r="D2166" s="306" t="str">
        <f t="shared" si="34"/>
        <v/>
      </c>
      <c r="E2166" s="171"/>
      <c r="F2166" s="491"/>
      <c r="G2166" s="156"/>
      <c r="H2166" s="340"/>
      <c r="I2166" s="329"/>
      <c r="J2166" s="181"/>
      <c r="K2166" s="177"/>
      <c r="L2166" s="23"/>
    </row>
    <row r="2167" spans="2:12" ht="21.2" customHeight="1">
      <c r="B2167" s="366" t="str">
        <f>IF(F2167="", "NO PRIORITY", _xlfn.XLOOKUP(F2167, Organizations!C:C, Organizations!B:B, "NO ORG NAME"))</f>
        <v>NO PRIORITY</v>
      </c>
      <c r="C2167" s="291"/>
      <c r="D2167" s="306" t="str">
        <f t="shared" si="34"/>
        <v/>
      </c>
      <c r="E2167" s="171"/>
      <c r="F2167" s="491"/>
      <c r="G2167" s="156"/>
      <c r="H2167" s="340"/>
      <c r="I2167" s="329"/>
      <c r="J2167" s="181"/>
      <c r="K2167" s="177"/>
      <c r="L2167" s="23"/>
    </row>
    <row r="2168" spans="2:12" ht="21.2" customHeight="1">
      <c r="B2168" s="366" t="str">
        <f>IF(F2168="", "NO PRIORITY", _xlfn.XLOOKUP(F2168, Organizations!C:C, Organizations!B:B, "NO ORG NAME"))</f>
        <v>NO PRIORITY</v>
      </c>
      <c r="C2168" s="291"/>
      <c r="D2168" s="306" t="str">
        <f t="shared" si="34"/>
        <v/>
      </c>
      <c r="E2168" s="171"/>
      <c r="F2168" s="491"/>
      <c r="G2168" s="156"/>
      <c r="H2168" s="340"/>
      <c r="I2168" s="329"/>
      <c r="J2168" s="181"/>
      <c r="K2168" s="177"/>
      <c r="L2168" s="23"/>
    </row>
    <row r="2169" spans="2:12" ht="21.2" customHeight="1">
      <c r="B2169" s="366" t="str">
        <f>IF(F2169="", "NO PRIORITY", _xlfn.XLOOKUP(F2169, Organizations!C:C, Organizations!B:B, "NO ORG NAME"))</f>
        <v>NO PRIORITY</v>
      </c>
      <c r="C2169" s="291"/>
      <c r="D2169" s="306" t="str">
        <f t="shared" si="34"/>
        <v/>
      </c>
      <c r="E2169" s="171"/>
      <c r="F2169" s="491"/>
      <c r="G2169" s="156"/>
      <c r="H2169" s="340"/>
      <c r="I2169" s="329"/>
      <c r="J2169" s="181"/>
      <c r="K2169" s="177"/>
      <c r="L2169" s="23"/>
    </row>
    <row r="2170" spans="2:12" ht="21.2" customHeight="1">
      <c r="B2170" s="366" t="str">
        <f>IF(F2170="", "NO PRIORITY", _xlfn.XLOOKUP(F2170, Organizations!C:C, Organizations!B:B, "NO ORG NAME"))</f>
        <v>NO PRIORITY</v>
      </c>
      <c r="C2170" s="291"/>
      <c r="D2170" s="306" t="str">
        <f t="shared" si="34"/>
        <v/>
      </c>
      <c r="E2170" s="171"/>
      <c r="F2170" s="491"/>
      <c r="G2170" s="156"/>
      <c r="H2170" s="340"/>
      <c r="I2170" s="329"/>
      <c r="J2170" s="181"/>
      <c r="K2170" s="177"/>
      <c r="L2170" s="23"/>
    </row>
    <row r="2171" spans="2:12" ht="21.2" customHeight="1">
      <c r="B2171" s="366" t="str">
        <f>IF(F2171="", "NO PRIORITY", _xlfn.XLOOKUP(F2171, Organizations!C:C, Organizations!B:B, "NO ORG NAME"))</f>
        <v>NO PRIORITY</v>
      </c>
      <c r="C2171" s="291"/>
      <c r="D2171" s="306" t="str">
        <f t="shared" si="34"/>
        <v/>
      </c>
      <c r="E2171" s="171"/>
      <c r="F2171" s="491"/>
      <c r="G2171" s="156"/>
      <c r="H2171" s="340"/>
      <c r="I2171" s="329"/>
      <c r="J2171" s="181"/>
      <c r="K2171" s="177"/>
      <c r="L2171" s="23"/>
    </row>
    <row r="2172" spans="2:12" ht="21.2" customHeight="1">
      <c r="B2172" s="366" t="str">
        <f>IF(F2172="", "NO PRIORITY", _xlfn.XLOOKUP(F2172, Organizations!C:C, Organizations!B:B, "NO ORG NAME"))</f>
        <v>NO PRIORITY</v>
      </c>
      <c r="C2172" s="291"/>
      <c r="D2172" s="306" t="str">
        <f t="shared" si="34"/>
        <v/>
      </c>
      <c r="E2172" s="171"/>
      <c r="F2172" s="491"/>
      <c r="G2172" s="156"/>
      <c r="H2172" s="340"/>
      <c r="I2172" s="329"/>
      <c r="J2172" s="181"/>
      <c r="K2172" s="177"/>
      <c r="L2172" s="23"/>
    </row>
    <row r="2173" spans="2:12" ht="21.2" customHeight="1">
      <c r="B2173" s="366" t="str">
        <f>IF(F2173="", "NO PRIORITY", _xlfn.XLOOKUP(F2173, Organizations!C:C, Organizations!B:B, "NO ORG NAME"))</f>
        <v>NO PRIORITY</v>
      </c>
      <c r="C2173" s="291"/>
      <c r="D2173" s="306" t="str">
        <f t="shared" si="34"/>
        <v/>
      </c>
      <c r="E2173" s="171"/>
      <c r="F2173" s="491"/>
      <c r="G2173" s="156"/>
      <c r="H2173" s="340"/>
      <c r="I2173" s="329"/>
      <c r="J2173" s="181"/>
      <c r="K2173" s="177"/>
      <c r="L2173" s="23"/>
    </row>
    <row r="2174" spans="2:12" ht="21.2" customHeight="1">
      <c r="B2174" s="366" t="str">
        <f>IF(F2174="", "NO PRIORITY", _xlfn.XLOOKUP(F2174, Organizations!C:C, Organizations!B:B, "NO ORG NAME"))</f>
        <v>NO PRIORITY</v>
      </c>
      <c r="C2174" s="291"/>
      <c r="D2174" s="306" t="str">
        <f t="shared" si="34"/>
        <v/>
      </c>
      <c r="E2174" s="171"/>
      <c r="F2174" s="491"/>
      <c r="G2174" s="156"/>
      <c r="H2174" s="340"/>
      <c r="I2174" s="329"/>
      <c r="J2174" s="181"/>
      <c r="K2174" s="177"/>
      <c r="L2174" s="23"/>
    </row>
    <row r="2175" spans="2:12" ht="21.2" customHeight="1">
      <c r="B2175" s="366" t="str">
        <f>IF(F2175="", "NO PRIORITY", _xlfn.XLOOKUP(F2175, Organizations!C:C, Organizations!B:B, "NO ORG NAME"))</f>
        <v>NO PRIORITY</v>
      </c>
      <c r="C2175" s="291"/>
      <c r="D2175" s="306" t="str">
        <f t="shared" si="34"/>
        <v/>
      </c>
      <c r="E2175" s="171"/>
      <c r="F2175" s="491"/>
      <c r="G2175" s="156"/>
      <c r="H2175" s="340"/>
      <c r="I2175" s="329"/>
      <c r="J2175" s="181"/>
      <c r="K2175" s="177"/>
      <c r="L2175" s="23"/>
    </row>
    <row r="2176" spans="2:12" ht="21.2" customHeight="1">
      <c r="B2176" s="366" t="str">
        <f>IF(F2176="", "NO PRIORITY", _xlfn.XLOOKUP(F2176, Organizations!C:C, Organizations!B:B, "NO ORG NAME"))</f>
        <v>NO PRIORITY</v>
      </c>
      <c r="C2176" s="291"/>
      <c r="D2176" s="306" t="str">
        <f t="shared" si="34"/>
        <v/>
      </c>
      <c r="E2176" s="171"/>
      <c r="F2176" s="491"/>
      <c r="G2176" s="156"/>
      <c r="H2176" s="340"/>
      <c r="I2176" s="329"/>
      <c r="J2176" s="181"/>
      <c r="K2176" s="177"/>
      <c r="L2176" s="23"/>
    </row>
    <row r="2177" spans="2:12" ht="21.2" customHeight="1">
      <c r="B2177" s="366" t="str">
        <f>IF(F2177="", "NO PRIORITY", _xlfn.XLOOKUP(F2177, Organizations!C:C, Organizations!B:B, "NO ORG NAME"))</f>
        <v>NO PRIORITY</v>
      </c>
      <c r="C2177" s="291"/>
      <c r="D2177" s="306" t="str">
        <f t="shared" si="34"/>
        <v/>
      </c>
      <c r="E2177" s="171"/>
      <c r="F2177" s="491"/>
      <c r="G2177" s="156"/>
      <c r="H2177" s="340"/>
      <c r="I2177" s="329"/>
      <c r="J2177" s="181"/>
      <c r="K2177" s="177"/>
      <c r="L2177" s="23"/>
    </row>
    <row r="2178" spans="2:12" ht="21.2" customHeight="1">
      <c r="B2178" s="366" t="str">
        <f>IF(F2178="", "NO PRIORITY", _xlfn.XLOOKUP(F2178, Organizations!C:C, Organizations!B:B, "NO ORG NAME"))</f>
        <v>NO PRIORITY</v>
      </c>
      <c r="C2178" s="291"/>
      <c r="D2178" s="306" t="str">
        <f t="shared" si="34"/>
        <v/>
      </c>
      <c r="E2178" s="171"/>
      <c r="F2178" s="491"/>
      <c r="G2178" s="156"/>
      <c r="H2178" s="340"/>
      <c r="I2178" s="329"/>
      <c r="J2178" s="181"/>
      <c r="K2178" s="177"/>
      <c r="L2178" s="23"/>
    </row>
    <row r="2179" spans="2:12" ht="21.2" customHeight="1">
      <c r="B2179" s="366" t="str">
        <f>IF(F2179="", "NO PRIORITY", _xlfn.XLOOKUP(F2179, Organizations!C:C, Organizations!B:B, "NO ORG NAME"))</f>
        <v>NO PRIORITY</v>
      </c>
      <c r="C2179" s="291"/>
      <c r="D2179" s="306" t="str">
        <f t="shared" si="34"/>
        <v/>
      </c>
      <c r="E2179" s="171"/>
      <c r="F2179" s="491"/>
      <c r="G2179" s="156"/>
      <c r="H2179" s="340"/>
      <c r="I2179" s="329"/>
      <c r="J2179" s="181"/>
      <c r="K2179" s="177"/>
      <c r="L2179" s="23"/>
    </row>
    <row r="2180" spans="2:12" ht="21.2" customHeight="1">
      <c r="B2180" s="366" t="str">
        <f>IF(F2180="", "NO PRIORITY", _xlfn.XLOOKUP(F2180, Organizations!C:C, Organizations!B:B, "NO ORG NAME"))</f>
        <v>NO PRIORITY</v>
      </c>
      <c r="C2180" s="291"/>
      <c r="D2180" s="306" t="str">
        <f t="shared" si="34"/>
        <v/>
      </c>
      <c r="E2180" s="171"/>
      <c r="F2180" s="491"/>
      <c r="G2180" s="156"/>
      <c r="H2180" s="340"/>
      <c r="I2180" s="329"/>
      <c r="J2180" s="181"/>
      <c r="K2180" s="177"/>
      <c r="L2180" s="23"/>
    </row>
    <row r="2181" spans="2:12" ht="21.2" customHeight="1">
      <c r="B2181" s="366" t="str">
        <f>IF(F2181="", "NO PRIORITY", _xlfn.XLOOKUP(F2181, Organizations!C:C, Organizations!B:B, "NO ORG NAME"))</f>
        <v>NO PRIORITY</v>
      </c>
      <c r="C2181" s="291"/>
      <c r="D2181" s="306" t="str">
        <f t="shared" si="34"/>
        <v/>
      </c>
      <c r="E2181" s="171"/>
      <c r="F2181" s="491"/>
      <c r="G2181" s="156"/>
      <c r="H2181" s="340"/>
      <c r="I2181" s="329"/>
      <c r="J2181" s="181"/>
      <c r="K2181" s="177"/>
      <c r="L2181" s="23"/>
    </row>
    <row r="2182" spans="2:12" ht="21.2" customHeight="1">
      <c r="B2182" s="366" t="str">
        <f>IF(F2182="", "NO PRIORITY", _xlfn.XLOOKUP(F2182, Organizations!C:C, Organizations!B:B, "NO ORG NAME"))</f>
        <v>NO PRIORITY</v>
      </c>
      <c r="C2182" s="291"/>
      <c r="D2182" s="306" t="str">
        <f t="shared" si="34"/>
        <v/>
      </c>
      <c r="E2182" s="171"/>
      <c r="F2182" s="491"/>
      <c r="G2182" s="156"/>
      <c r="H2182" s="340"/>
      <c r="I2182" s="329"/>
      <c r="J2182" s="181"/>
      <c r="K2182" s="177"/>
      <c r="L2182" s="23"/>
    </row>
    <row r="2183" spans="2:12" ht="21.2" customHeight="1">
      <c r="B2183" s="366" t="str">
        <f>IF(F2183="", "NO PRIORITY", _xlfn.XLOOKUP(F2183, Organizations!C:C, Organizations!B:B, "NO ORG NAME"))</f>
        <v>NO PRIORITY</v>
      </c>
      <c r="C2183" s="291"/>
      <c r="D2183" s="306" t="str">
        <f t="shared" si="34"/>
        <v/>
      </c>
      <c r="E2183" s="171"/>
      <c r="F2183" s="491"/>
      <c r="G2183" s="156"/>
      <c r="H2183" s="340"/>
      <c r="I2183" s="329"/>
      <c r="J2183" s="181"/>
      <c r="K2183" s="177"/>
      <c r="L2183" s="23"/>
    </row>
    <row r="2184" spans="2:12" ht="21.2" customHeight="1">
      <c r="B2184" s="366" t="str">
        <f>IF(F2184="", "NO PRIORITY", _xlfn.XLOOKUP(F2184, Organizations!C:C, Organizations!B:B, "NO ORG NAME"))</f>
        <v>NO PRIORITY</v>
      </c>
      <c r="C2184" s="291"/>
      <c r="D2184" s="306" t="str">
        <f t="shared" si="34"/>
        <v/>
      </c>
      <c r="E2184" s="171"/>
      <c r="F2184" s="491"/>
      <c r="G2184" s="156"/>
      <c r="H2184" s="340"/>
      <c r="I2184" s="329"/>
      <c r="J2184" s="181"/>
      <c r="K2184" s="177"/>
      <c r="L2184" s="23"/>
    </row>
    <row r="2185" spans="2:12" ht="21.2" customHeight="1">
      <c r="B2185" s="366" t="str">
        <f>IF(F2185="", "NO PRIORITY", _xlfn.XLOOKUP(F2185, Organizations!C:C, Organizations!B:B, "NO ORG NAME"))</f>
        <v>NO PRIORITY</v>
      </c>
      <c r="C2185" s="291"/>
      <c r="D2185" s="306" t="str">
        <f t="shared" si="34"/>
        <v/>
      </c>
      <c r="E2185" s="171"/>
      <c r="F2185" s="491"/>
      <c r="G2185" s="156"/>
      <c r="H2185" s="340"/>
      <c r="I2185" s="329"/>
      <c r="J2185" s="181"/>
      <c r="K2185" s="177"/>
      <c r="L2185" s="23"/>
    </row>
    <row r="2186" spans="2:12" ht="21.2" customHeight="1">
      <c r="B2186" s="366" t="str">
        <f>IF(F2186="", "NO PRIORITY", _xlfn.XLOOKUP(F2186, Organizations!C:C, Organizations!B:B, "NO ORG NAME"))</f>
        <v>NO PRIORITY</v>
      </c>
      <c r="C2186" s="291"/>
      <c r="D2186" s="306" t="str">
        <f t="shared" si="34"/>
        <v/>
      </c>
      <c r="E2186" s="171"/>
      <c r="F2186" s="491"/>
      <c r="G2186" s="156"/>
      <c r="H2186" s="340"/>
      <c r="I2186" s="329"/>
      <c r="J2186" s="181"/>
      <c r="K2186" s="177"/>
      <c r="L2186" s="23"/>
    </row>
    <row r="2187" spans="2:12" ht="21.2" customHeight="1">
      <c r="B2187" s="366" t="str">
        <f>IF(F2187="", "NO PRIORITY", _xlfn.XLOOKUP(F2187, Organizations!C:C, Organizations!B:B, "NO ORG NAME"))</f>
        <v>NO PRIORITY</v>
      </c>
      <c r="C2187" s="291"/>
      <c r="D2187" s="306" t="str">
        <f t="shared" si="34"/>
        <v/>
      </c>
      <c r="E2187" s="171"/>
      <c r="F2187" s="491"/>
      <c r="G2187" s="156"/>
      <c r="H2187" s="340"/>
      <c r="I2187" s="329"/>
      <c r="J2187" s="181"/>
      <c r="K2187" s="177"/>
      <c r="L2187" s="23"/>
    </row>
    <row r="2188" spans="2:12" ht="21.2" customHeight="1">
      <c r="B2188" s="366" t="str">
        <f>IF(F2188="", "NO PRIORITY", _xlfn.XLOOKUP(F2188, Organizations!C:C, Organizations!B:B, "NO ORG NAME"))</f>
        <v>NO PRIORITY</v>
      </c>
      <c r="C2188" s="291"/>
      <c r="D2188" s="306" t="str">
        <f t="shared" si="34"/>
        <v/>
      </c>
      <c r="E2188" s="171"/>
      <c r="F2188" s="491"/>
      <c r="G2188" s="156"/>
      <c r="H2188" s="340"/>
      <c r="I2188" s="329"/>
      <c r="J2188" s="181"/>
      <c r="K2188" s="177"/>
      <c r="L2188" s="23"/>
    </row>
    <row r="2189" spans="2:12" ht="21.2" customHeight="1">
      <c r="B2189" s="366" t="str">
        <f>IF(F2189="", "NO PRIORITY", _xlfn.XLOOKUP(F2189, Organizations!C:C, Organizations!B:B, "NO ORG NAME"))</f>
        <v>NO PRIORITY</v>
      </c>
      <c r="C2189" s="291"/>
      <c r="D2189" s="306" t="str">
        <f t="shared" si="34"/>
        <v/>
      </c>
      <c r="E2189" s="171"/>
      <c r="F2189" s="491"/>
      <c r="G2189" s="156"/>
      <c r="H2189" s="340"/>
      <c r="I2189" s="329"/>
      <c r="J2189" s="181"/>
      <c r="K2189" s="177"/>
      <c r="L2189" s="23"/>
    </row>
    <row r="2190" spans="2:12" ht="21.2" customHeight="1">
      <c r="B2190" s="366" t="str">
        <f>IF(F2190="", "NO PRIORITY", _xlfn.XLOOKUP(F2190, Organizations!C:C, Organizations!B:B, "NO ORG NAME"))</f>
        <v>NO PRIORITY</v>
      </c>
      <c r="C2190" s="291"/>
      <c r="D2190" s="306" t="str">
        <f t="shared" si="34"/>
        <v/>
      </c>
      <c r="E2190" s="171"/>
      <c r="F2190" s="491"/>
      <c r="G2190" s="156"/>
      <c r="H2190" s="340"/>
      <c r="I2190" s="329"/>
      <c r="J2190" s="181"/>
      <c r="K2190" s="177"/>
      <c r="L2190" s="23"/>
    </row>
    <row r="2191" spans="2:12" ht="21.2" customHeight="1">
      <c r="B2191" s="366" t="str">
        <f>IF(F2191="", "NO PRIORITY", _xlfn.XLOOKUP(F2191, Organizations!C:C, Organizations!B:B, "NO ORG NAME"))</f>
        <v>NO PRIORITY</v>
      </c>
      <c r="C2191" s="291"/>
      <c r="D2191" s="306" t="str">
        <f t="shared" si="34"/>
        <v/>
      </c>
      <c r="E2191" s="171"/>
      <c r="F2191" s="491"/>
      <c r="G2191" s="156"/>
      <c r="H2191" s="340"/>
      <c r="I2191" s="329"/>
      <c r="J2191" s="181"/>
      <c r="K2191" s="177"/>
      <c r="L2191" s="23"/>
    </row>
    <row r="2192" spans="2:12" ht="21.2" customHeight="1">
      <c r="B2192" s="366" t="str">
        <f>IF(F2192="", "NO PRIORITY", _xlfn.XLOOKUP(F2192, Organizations!C:C, Organizations!B:B, "NO ORG NAME"))</f>
        <v>NO PRIORITY</v>
      </c>
      <c r="C2192" s="291"/>
      <c r="D2192" s="306" t="str">
        <f t="shared" si="34"/>
        <v/>
      </c>
      <c r="E2192" s="171"/>
      <c r="F2192" s="491"/>
      <c r="G2192" s="156"/>
      <c r="H2192" s="340"/>
      <c r="I2192" s="329"/>
      <c r="J2192" s="181"/>
      <c r="K2192" s="177"/>
      <c r="L2192" s="23"/>
    </row>
    <row r="2193" spans="2:12" ht="21.2" customHeight="1">
      <c r="B2193" s="366" t="str">
        <f>IF(F2193="", "NO PRIORITY", _xlfn.XLOOKUP(F2193, Organizations!C:C, Organizations!B:B, "NO ORG NAME"))</f>
        <v>NO PRIORITY</v>
      </c>
      <c r="C2193" s="291"/>
      <c r="D2193" s="306" t="str">
        <f t="shared" si="34"/>
        <v/>
      </c>
      <c r="E2193" s="171"/>
      <c r="F2193" s="491"/>
      <c r="G2193" s="156"/>
      <c r="H2193" s="340"/>
      <c r="I2193" s="329"/>
      <c r="J2193" s="181"/>
      <c r="K2193" s="177"/>
      <c r="L2193" s="23"/>
    </row>
    <row r="2194" spans="2:12" ht="21.2" customHeight="1">
      <c r="B2194" s="366" t="str">
        <f>IF(F2194="", "NO PRIORITY", _xlfn.XLOOKUP(F2194, Organizations!C:C, Organizations!B:B, "NO ORG NAME"))</f>
        <v>NO PRIORITY</v>
      </c>
      <c r="C2194" s="291"/>
      <c r="D2194" s="306" t="str">
        <f t="shared" si="34"/>
        <v/>
      </c>
      <c r="E2194" s="171"/>
      <c r="F2194" s="491"/>
      <c r="G2194" s="156"/>
      <c r="H2194" s="340"/>
      <c r="I2194" s="329"/>
      <c r="J2194" s="181"/>
      <c r="K2194" s="177"/>
      <c r="L2194" s="23"/>
    </row>
    <row r="2195" spans="2:12" ht="21.2" customHeight="1">
      <c r="B2195" s="366" t="str">
        <f>IF(F2195="", "NO PRIORITY", _xlfn.XLOOKUP(F2195, Organizations!C:C, Organizations!B:B, "NO ORG NAME"))</f>
        <v>NO PRIORITY</v>
      </c>
      <c r="C2195" s="291"/>
      <c r="D2195" s="306" t="str">
        <f t="shared" si="34"/>
        <v/>
      </c>
      <c r="E2195" s="171"/>
      <c r="F2195" s="491"/>
      <c r="G2195" s="156"/>
      <c r="H2195" s="340"/>
      <c r="I2195" s="329"/>
      <c r="J2195" s="181"/>
      <c r="K2195" s="177"/>
      <c r="L2195" s="23"/>
    </row>
    <row r="2196" spans="2:12" ht="21.2" customHeight="1">
      <c r="B2196" s="366" t="str">
        <f>IF(F2196="", "NO PRIORITY", _xlfn.XLOOKUP(F2196, Organizations!C:C, Organizations!B:B, "NO ORG NAME"))</f>
        <v>NO PRIORITY</v>
      </c>
      <c r="C2196" s="291"/>
      <c r="D2196" s="306" t="str">
        <f t="shared" si="34"/>
        <v/>
      </c>
      <c r="E2196" s="171"/>
      <c r="F2196" s="491"/>
      <c r="G2196" s="156"/>
      <c r="H2196" s="340"/>
      <c r="I2196" s="329"/>
      <c r="J2196" s="181"/>
      <c r="K2196" s="177"/>
      <c r="L2196" s="23"/>
    </row>
    <row r="2197" spans="2:12" ht="21.2" customHeight="1">
      <c r="B2197" s="366" t="str">
        <f>IF(F2197="", "NO PRIORITY", _xlfn.XLOOKUP(F2197, Organizations!C:C, Organizations!B:B, "NO ORG NAME"))</f>
        <v>NO PRIORITY</v>
      </c>
      <c r="C2197" s="291"/>
      <c r="D2197" s="306" t="str">
        <f t="shared" si="34"/>
        <v/>
      </c>
      <c r="E2197" s="171"/>
      <c r="F2197" s="491"/>
      <c r="G2197" s="156"/>
      <c r="H2197" s="340"/>
      <c r="I2197" s="329"/>
      <c r="J2197" s="181"/>
      <c r="K2197" s="177"/>
      <c r="L2197" s="23"/>
    </row>
    <row r="2198" spans="2:12" ht="21.2" customHeight="1">
      <c r="B2198" s="366" t="str">
        <f>IF(F2198="", "NO PRIORITY", _xlfn.XLOOKUP(F2198, Organizations!C:C, Organizations!B:B, "NO ORG NAME"))</f>
        <v>NO PRIORITY</v>
      </c>
      <c r="C2198" s="291"/>
      <c r="D2198" s="306" t="str">
        <f t="shared" si="34"/>
        <v/>
      </c>
      <c r="E2198" s="171"/>
      <c r="F2198" s="491"/>
      <c r="G2198" s="156"/>
      <c r="H2198" s="340"/>
      <c r="I2198" s="329"/>
      <c r="J2198" s="181"/>
      <c r="K2198" s="177"/>
      <c r="L2198" s="23"/>
    </row>
    <row r="2199" spans="2:12" ht="21.2" customHeight="1">
      <c r="B2199" s="366" t="str">
        <f>IF(F2199="", "NO PRIORITY", _xlfn.XLOOKUP(F2199, Organizations!C:C, Organizations!B:B, "NO ORG NAME"))</f>
        <v>NO PRIORITY</v>
      </c>
      <c r="C2199" s="291"/>
      <c r="D2199" s="306" t="str">
        <f t="shared" si="34"/>
        <v/>
      </c>
      <c r="E2199" s="171"/>
      <c r="F2199" s="491"/>
      <c r="G2199" s="156"/>
      <c r="H2199" s="340"/>
      <c r="I2199" s="329"/>
      <c r="J2199" s="181"/>
      <c r="K2199" s="177"/>
      <c r="L2199" s="23"/>
    </row>
    <row r="2200" spans="2:12" ht="21.2" customHeight="1">
      <c r="B2200" s="366" t="str">
        <f>IF(F2200="", "NO PRIORITY", _xlfn.XLOOKUP(F2200, Organizations!C:C, Organizations!B:B, "NO ORG NAME"))</f>
        <v>NO PRIORITY</v>
      </c>
      <c r="C2200" s="291"/>
      <c r="D2200" s="306" t="str">
        <f t="shared" si="34"/>
        <v/>
      </c>
      <c r="E2200" s="171"/>
      <c r="F2200" s="491"/>
      <c r="G2200" s="156"/>
      <c r="H2200" s="340"/>
      <c r="I2200" s="329"/>
      <c r="J2200" s="181"/>
      <c r="K2200" s="177"/>
      <c r="L2200" s="23"/>
    </row>
    <row r="2201" spans="2:12" ht="21.2" customHeight="1">
      <c r="B2201" s="366" t="str">
        <f>IF(F2201="", "NO PRIORITY", _xlfn.XLOOKUP(F2201, Organizations!C:C, Organizations!B:B, "NO ORG NAME"))</f>
        <v>NO PRIORITY</v>
      </c>
      <c r="C2201" s="291"/>
      <c r="D2201" s="306" t="str">
        <f t="shared" si="34"/>
        <v/>
      </c>
      <c r="E2201" s="171"/>
      <c r="F2201" s="491"/>
      <c r="G2201" s="156"/>
      <c r="H2201" s="340"/>
      <c r="I2201" s="329"/>
      <c r="J2201" s="181"/>
      <c r="K2201" s="177"/>
      <c r="L2201" s="23"/>
    </row>
    <row r="2202" spans="2:12" ht="21.2" customHeight="1">
      <c r="B2202" s="366" t="str">
        <f>IF(F2202="", "NO PRIORITY", _xlfn.XLOOKUP(F2202, Organizations!C:C, Organizations!B:B, "NO ORG NAME"))</f>
        <v>NO PRIORITY</v>
      </c>
      <c r="C2202" s="291"/>
      <c r="D2202" s="306" t="str">
        <f t="shared" si="34"/>
        <v/>
      </c>
      <c r="E2202" s="171"/>
      <c r="F2202" s="491"/>
      <c r="G2202" s="156"/>
      <c r="H2202" s="340"/>
      <c r="I2202" s="329"/>
      <c r="J2202" s="181"/>
      <c r="K2202" s="177"/>
      <c r="L2202" s="23"/>
    </row>
    <row r="2203" spans="2:12" ht="21.2" customHeight="1">
      <c r="B2203" s="366" t="str">
        <f>IF(F2203="", "NO PRIORITY", _xlfn.XLOOKUP(F2203, Organizations!C:C, Organizations!B:B, "NO ORG NAME"))</f>
        <v>NO PRIORITY</v>
      </c>
      <c r="C2203" s="291"/>
      <c r="D2203" s="306" t="str">
        <f t="shared" si="34"/>
        <v/>
      </c>
      <c r="E2203" s="171"/>
      <c r="F2203" s="491"/>
      <c r="G2203" s="156"/>
      <c r="H2203" s="340"/>
      <c r="I2203" s="329"/>
      <c r="J2203" s="181"/>
      <c r="K2203" s="177"/>
      <c r="L2203" s="23"/>
    </row>
    <row r="2204" spans="2:12" ht="21.2" customHeight="1">
      <c r="B2204" s="366" t="str">
        <f>IF(F2204="", "NO PRIORITY", _xlfn.XLOOKUP(F2204, Organizations!C:C, Organizations!B:B, "NO ORG NAME"))</f>
        <v>NO PRIORITY</v>
      </c>
      <c r="C2204" s="291"/>
      <c r="D2204" s="306" t="str">
        <f t="shared" si="34"/>
        <v/>
      </c>
      <c r="E2204" s="171"/>
      <c r="F2204" s="491"/>
      <c r="G2204" s="156"/>
      <c r="H2204" s="340"/>
      <c r="I2204" s="329"/>
      <c r="J2204" s="181"/>
      <c r="K2204" s="177"/>
      <c r="L2204" s="23"/>
    </row>
    <row r="2205" spans="2:12" ht="21.2" customHeight="1">
      <c r="B2205" s="366" t="str">
        <f>IF(F2205="", "NO PRIORITY", _xlfn.XLOOKUP(F2205, Organizations!C:C, Organizations!B:B, "NO ORG NAME"))</f>
        <v>NO PRIORITY</v>
      </c>
      <c r="C2205" s="291"/>
      <c r="D2205" s="306" t="str">
        <f t="shared" si="34"/>
        <v/>
      </c>
      <c r="E2205" s="171"/>
      <c r="F2205" s="491"/>
      <c r="G2205" s="156"/>
      <c r="H2205" s="340"/>
      <c r="I2205" s="329"/>
      <c r="J2205" s="181"/>
      <c r="K2205" s="177"/>
      <c r="L2205" s="23"/>
    </row>
    <row r="2206" spans="2:12" ht="21.2" customHeight="1">
      <c r="B2206" s="366" t="str">
        <f>IF(F2206="", "NO PRIORITY", _xlfn.XLOOKUP(F2206, Organizations!C:C, Organizations!B:B, "NO ORG NAME"))</f>
        <v>NO PRIORITY</v>
      </c>
      <c r="C2206" s="291"/>
      <c r="D2206" s="306" t="str">
        <f t="shared" si="34"/>
        <v/>
      </c>
      <c r="E2206" s="171"/>
      <c r="F2206" s="491"/>
      <c r="G2206" s="156"/>
      <c r="H2206" s="340"/>
      <c r="I2206" s="329"/>
      <c r="J2206" s="181"/>
      <c r="K2206" s="177"/>
      <c r="L2206" s="23"/>
    </row>
    <row r="2207" spans="2:12" ht="21.2" customHeight="1">
      <c r="B2207" s="366" t="str">
        <f>IF(F2207="", "NO PRIORITY", _xlfn.XLOOKUP(F2207, Organizations!C:C, Organizations!B:B, "NO ORG NAME"))</f>
        <v>NO PRIORITY</v>
      </c>
      <c r="C2207" s="291"/>
      <c r="D2207" s="306" t="str">
        <f t="shared" si="34"/>
        <v/>
      </c>
      <c r="E2207" s="171"/>
      <c r="F2207" s="491"/>
      <c r="G2207" s="156"/>
      <c r="H2207" s="340"/>
      <c r="I2207" s="329"/>
      <c r="J2207" s="181"/>
      <c r="K2207" s="177"/>
      <c r="L2207" s="23"/>
    </row>
    <row r="2208" spans="2:12" ht="21.2" customHeight="1">
      <c r="B2208" s="366" t="str">
        <f>IF(F2208="", "NO PRIORITY", _xlfn.XLOOKUP(F2208, Organizations!C:C, Organizations!B:B, "NO ORG NAME"))</f>
        <v>NO PRIORITY</v>
      </c>
      <c r="C2208" s="291"/>
      <c r="D2208" s="306" t="str">
        <f t="shared" si="34"/>
        <v/>
      </c>
      <c r="E2208" s="171"/>
      <c r="F2208" s="491"/>
      <c r="G2208" s="156"/>
      <c r="H2208" s="340"/>
      <c r="I2208" s="329"/>
      <c r="J2208" s="181"/>
      <c r="K2208" s="177"/>
      <c r="L2208" s="23"/>
    </row>
    <row r="2209" spans="2:12" ht="21.2" customHeight="1">
      <c r="B2209" s="366" t="str">
        <f>IF(F2209="", "NO PRIORITY", _xlfn.XLOOKUP(F2209, Organizations!C:C, Organizations!B:B, "NO ORG NAME"))</f>
        <v>NO PRIORITY</v>
      </c>
      <c r="C2209" s="291"/>
      <c r="D2209" s="306" t="str">
        <f t="shared" si="34"/>
        <v/>
      </c>
      <c r="E2209" s="171"/>
      <c r="F2209" s="491"/>
      <c r="G2209" s="156"/>
      <c r="H2209" s="340"/>
      <c r="I2209" s="329"/>
      <c r="J2209" s="181"/>
      <c r="K2209" s="177"/>
      <c r="L2209" s="23"/>
    </row>
    <row r="2210" spans="2:12" ht="21.2" customHeight="1">
      <c r="B2210" s="366" t="str">
        <f>IF(F2210="", "NO PRIORITY", _xlfn.XLOOKUP(F2210, Organizations!C:C, Organizations!B:B, "NO ORG NAME"))</f>
        <v>NO PRIORITY</v>
      </c>
      <c r="C2210" s="291"/>
      <c r="D2210" s="306" t="str">
        <f t="shared" si="34"/>
        <v/>
      </c>
      <c r="E2210" s="171"/>
      <c r="F2210" s="491"/>
      <c r="G2210" s="156"/>
      <c r="H2210" s="340"/>
      <c r="I2210" s="329"/>
      <c r="J2210" s="181"/>
      <c r="K2210" s="177"/>
      <c r="L2210" s="23"/>
    </row>
    <row r="2211" spans="2:12" ht="21.2" customHeight="1">
      <c r="B2211" s="366" t="str">
        <f>IF(F2211="", "NO PRIORITY", _xlfn.XLOOKUP(F2211, Organizations!C:C, Organizations!B:B, "NO ORG NAME"))</f>
        <v>NO PRIORITY</v>
      </c>
      <c r="C2211" s="291"/>
      <c r="D2211" s="306" t="str">
        <f t="shared" si="34"/>
        <v/>
      </c>
      <c r="E2211" s="171"/>
      <c r="F2211" s="491"/>
      <c r="G2211" s="156"/>
      <c r="H2211" s="340"/>
      <c r="I2211" s="329"/>
      <c r="J2211" s="181"/>
      <c r="K2211" s="177"/>
      <c r="L2211" s="23"/>
    </row>
    <row r="2212" spans="2:12" ht="21.2" customHeight="1">
      <c r="B2212" s="366" t="str">
        <f>IF(F2212="", "NO PRIORITY", _xlfn.XLOOKUP(F2212, Organizations!C:C, Organizations!B:B, "NO ORG NAME"))</f>
        <v>NO PRIORITY</v>
      </c>
      <c r="C2212" s="291"/>
      <c r="D2212" s="306" t="str">
        <f t="shared" si="34"/>
        <v/>
      </c>
      <c r="E2212" s="171"/>
      <c r="F2212" s="491"/>
      <c r="G2212" s="156"/>
      <c r="H2212" s="340"/>
      <c r="I2212" s="329"/>
      <c r="J2212" s="181"/>
      <c r="K2212" s="177"/>
      <c r="L2212" s="23"/>
    </row>
    <row r="2213" spans="2:12" ht="21.2" customHeight="1">
      <c r="B2213" s="366" t="str">
        <f>IF(F2213="", "NO PRIORITY", _xlfn.XLOOKUP(F2213, Organizations!C:C, Organizations!B:B, "NO ORG NAME"))</f>
        <v>NO PRIORITY</v>
      </c>
      <c r="C2213" s="291"/>
      <c r="D2213" s="306" t="str">
        <f t="shared" si="34"/>
        <v/>
      </c>
      <c r="E2213" s="171"/>
      <c r="F2213" s="491"/>
      <c r="G2213" s="156"/>
      <c r="H2213" s="340"/>
      <c r="I2213" s="329"/>
      <c r="J2213" s="181"/>
      <c r="K2213" s="177"/>
      <c r="L2213" s="23"/>
    </row>
    <row r="2214" spans="2:12" ht="21.2" customHeight="1">
      <c r="B2214" s="366" t="str">
        <f>IF(F2214="", "NO PRIORITY", _xlfn.XLOOKUP(F2214, Organizations!C:C, Organizations!B:B, "NO ORG NAME"))</f>
        <v>NO PRIORITY</v>
      </c>
      <c r="C2214" s="291"/>
      <c r="D2214" s="306" t="str">
        <f t="shared" si="34"/>
        <v/>
      </c>
      <c r="E2214" s="171"/>
      <c r="F2214" s="491"/>
      <c r="G2214" s="156"/>
      <c r="H2214" s="340"/>
      <c r="I2214" s="329"/>
      <c r="J2214" s="181"/>
      <c r="K2214" s="177"/>
      <c r="L2214" s="23"/>
    </row>
    <row r="2215" spans="2:12" ht="21.2" customHeight="1">
      <c r="B2215" s="366" t="str">
        <f>IF(F2215="", "NO PRIORITY", _xlfn.XLOOKUP(F2215, Organizations!C:C, Organizations!B:B, "NO ORG NAME"))</f>
        <v>NO PRIORITY</v>
      </c>
      <c r="C2215" s="291"/>
      <c r="D2215" s="306" t="str">
        <f t="shared" si="34"/>
        <v/>
      </c>
      <c r="E2215" s="171"/>
      <c r="F2215" s="491"/>
      <c r="G2215" s="156"/>
      <c r="H2215" s="340"/>
      <c r="I2215" s="329"/>
      <c r="J2215" s="181"/>
      <c r="K2215" s="177"/>
      <c r="L2215" s="23"/>
    </row>
    <row r="2216" spans="2:12" ht="21.2" customHeight="1">
      <c r="B2216" s="366" t="str">
        <f>IF(F2216="", "NO PRIORITY", _xlfn.XLOOKUP(F2216, Organizations!C:C, Organizations!B:B, "NO ORG NAME"))</f>
        <v>NO PRIORITY</v>
      </c>
      <c r="C2216" s="291"/>
      <c r="D2216" s="306" t="str">
        <f t="shared" si="34"/>
        <v/>
      </c>
      <c r="E2216" s="171"/>
      <c r="F2216" s="491"/>
      <c r="G2216" s="156"/>
      <c r="H2216" s="340"/>
      <c r="I2216" s="329"/>
      <c r="J2216" s="181"/>
      <c r="K2216" s="177"/>
      <c r="L2216" s="23"/>
    </row>
    <row r="2217" spans="2:12" ht="21.2" customHeight="1">
      <c r="B2217" s="366" t="str">
        <f>IF(F2217="", "NO PRIORITY", _xlfn.XLOOKUP(F2217, Organizations!C:C, Organizations!B:B, "NO ORG NAME"))</f>
        <v>NO PRIORITY</v>
      </c>
      <c r="C2217" s="291"/>
      <c r="D2217" s="306" t="str">
        <f t="shared" ref="D2217:D2280" si="35">IF(ISBLANK(C2217),"",C2217-WEEKDAY(C2217)+2)</f>
        <v/>
      </c>
      <c r="E2217" s="171"/>
      <c r="F2217" s="491"/>
      <c r="G2217" s="156"/>
      <c r="H2217" s="340"/>
      <c r="I2217" s="329"/>
      <c r="J2217" s="181"/>
      <c r="K2217" s="177"/>
      <c r="L2217" s="23"/>
    </row>
    <row r="2218" spans="2:12" ht="21.2" customHeight="1">
      <c r="B2218" s="366" t="str">
        <f>IF(F2218="", "NO PRIORITY", _xlfn.XLOOKUP(F2218, Organizations!C:C, Organizations!B:B, "NO ORG NAME"))</f>
        <v>NO PRIORITY</v>
      </c>
      <c r="C2218" s="291"/>
      <c r="D2218" s="306" t="str">
        <f t="shared" si="35"/>
        <v/>
      </c>
      <c r="E2218" s="171"/>
      <c r="F2218" s="491"/>
      <c r="G2218" s="156"/>
      <c r="H2218" s="340"/>
      <c r="I2218" s="329"/>
      <c r="J2218" s="181"/>
      <c r="K2218" s="177"/>
      <c r="L2218" s="23"/>
    </row>
    <row r="2219" spans="2:12" ht="21.2" customHeight="1">
      <c r="B2219" s="366" t="str">
        <f>IF(F2219="", "NO PRIORITY", _xlfn.XLOOKUP(F2219, Organizations!C:C, Organizations!B:B, "NO ORG NAME"))</f>
        <v>NO PRIORITY</v>
      </c>
      <c r="C2219" s="291"/>
      <c r="D2219" s="306" t="str">
        <f t="shared" si="35"/>
        <v/>
      </c>
      <c r="E2219" s="171"/>
      <c r="F2219" s="491"/>
      <c r="G2219" s="156"/>
      <c r="H2219" s="340"/>
      <c r="I2219" s="329"/>
      <c r="J2219" s="181"/>
      <c r="K2219" s="177"/>
      <c r="L2219" s="23"/>
    </row>
    <row r="2220" spans="2:12" ht="21.2" customHeight="1">
      <c r="B2220" s="366" t="str">
        <f>IF(F2220="", "NO PRIORITY", _xlfn.XLOOKUP(F2220, Organizations!C:C, Organizations!B:B, "NO ORG NAME"))</f>
        <v>NO PRIORITY</v>
      </c>
      <c r="C2220" s="291"/>
      <c r="D2220" s="306" t="str">
        <f t="shared" si="35"/>
        <v/>
      </c>
      <c r="E2220" s="171"/>
      <c r="F2220" s="491"/>
      <c r="G2220" s="156"/>
      <c r="H2220" s="340"/>
      <c r="I2220" s="329"/>
      <c r="J2220" s="181"/>
      <c r="K2220" s="177"/>
      <c r="L2220" s="23"/>
    </row>
    <row r="2221" spans="2:12" ht="21.2" customHeight="1">
      <c r="B2221" s="366" t="str">
        <f>IF(F2221="", "NO PRIORITY", _xlfn.XLOOKUP(F2221, Organizations!C:C, Organizations!B:B, "NO ORG NAME"))</f>
        <v>NO PRIORITY</v>
      </c>
      <c r="C2221" s="291"/>
      <c r="D2221" s="306" t="str">
        <f t="shared" si="35"/>
        <v/>
      </c>
      <c r="E2221" s="171"/>
      <c r="F2221" s="491"/>
      <c r="G2221" s="156"/>
      <c r="H2221" s="340"/>
      <c r="I2221" s="329"/>
      <c r="J2221" s="181"/>
      <c r="K2221" s="177"/>
      <c r="L2221" s="23"/>
    </row>
    <row r="2222" spans="2:12" ht="21.2" customHeight="1">
      <c r="B2222" s="366" t="str">
        <f>IF(F2222="", "NO PRIORITY", _xlfn.XLOOKUP(F2222, Organizations!C:C, Organizations!B:B, "NO ORG NAME"))</f>
        <v>NO PRIORITY</v>
      </c>
      <c r="C2222" s="291"/>
      <c r="D2222" s="306" t="str">
        <f t="shared" si="35"/>
        <v/>
      </c>
      <c r="E2222" s="171"/>
      <c r="F2222" s="491"/>
      <c r="G2222" s="156"/>
      <c r="H2222" s="340"/>
      <c r="I2222" s="329"/>
      <c r="J2222" s="181"/>
      <c r="K2222" s="177"/>
      <c r="L2222" s="23"/>
    </row>
    <row r="2223" spans="2:12" ht="21.2" customHeight="1">
      <c r="B2223" s="366" t="str">
        <f>IF(F2223="", "NO PRIORITY", _xlfn.XLOOKUP(F2223, Organizations!C:C, Organizations!B:B, "NO ORG NAME"))</f>
        <v>NO PRIORITY</v>
      </c>
      <c r="C2223" s="291"/>
      <c r="D2223" s="306" t="str">
        <f t="shared" si="35"/>
        <v/>
      </c>
      <c r="E2223" s="171"/>
      <c r="F2223" s="491"/>
      <c r="G2223" s="156"/>
      <c r="H2223" s="340"/>
      <c r="I2223" s="329"/>
      <c r="J2223" s="181"/>
      <c r="K2223" s="177"/>
      <c r="L2223" s="23"/>
    </row>
    <row r="2224" spans="2:12" ht="21.2" customHeight="1">
      <c r="B2224" s="366" t="str">
        <f>IF(F2224="", "NO PRIORITY", _xlfn.XLOOKUP(F2224, Organizations!C:C, Organizations!B:B, "NO ORG NAME"))</f>
        <v>NO PRIORITY</v>
      </c>
      <c r="C2224" s="291"/>
      <c r="D2224" s="306" t="str">
        <f t="shared" si="35"/>
        <v/>
      </c>
      <c r="E2224" s="171"/>
      <c r="F2224" s="491"/>
      <c r="G2224" s="156"/>
      <c r="H2224" s="340"/>
      <c r="I2224" s="329"/>
      <c r="J2224" s="181"/>
      <c r="K2224" s="177"/>
      <c r="L2224" s="23"/>
    </row>
    <row r="2225" spans="2:12" ht="21.2" customHeight="1">
      <c r="B2225" s="366" t="str">
        <f>IF(F2225="", "NO PRIORITY", _xlfn.XLOOKUP(F2225, Organizations!C:C, Organizations!B:B, "NO ORG NAME"))</f>
        <v>NO PRIORITY</v>
      </c>
      <c r="C2225" s="291"/>
      <c r="D2225" s="306" t="str">
        <f t="shared" si="35"/>
        <v/>
      </c>
      <c r="E2225" s="171"/>
      <c r="F2225" s="491"/>
      <c r="G2225" s="156"/>
      <c r="H2225" s="340"/>
      <c r="I2225" s="329"/>
      <c r="J2225" s="181"/>
      <c r="K2225" s="177"/>
      <c r="L2225" s="23"/>
    </row>
    <row r="2226" spans="2:12" ht="21.2" customHeight="1">
      <c r="B2226" s="366" t="str">
        <f>IF(F2226="", "NO PRIORITY", _xlfn.XLOOKUP(F2226, Organizations!C:C, Organizations!B:B, "NO ORG NAME"))</f>
        <v>NO PRIORITY</v>
      </c>
      <c r="C2226" s="291"/>
      <c r="D2226" s="306" t="str">
        <f t="shared" si="35"/>
        <v/>
      </c>
      <c r="E2226" s="171"/>
      <c r="F2226" s="491"/>
      <c r="G2226" s="156"/>
      <c r="H2226" s="340"/>
      <c r="I2226" s="329"/>
      <c r="J2226" s="181"/>
      <c r="K2226" s="177"/>
      <c r="L2226" s="23"/>
    </row>
    <row r="2227" spans="2:12" ht="21.2" customHeight="1">
      <c r="B2227" s="366" t="str">
        <f>IF(F2227="", "NO PRIORITY", _xlfn.XLOOKUP(F2227, Organizations!C:C, Organizations!B:B, "NO ORG NAME"))</f>
        <v>NO PRIORITY</v>
      </c>
      <c r="C2227" s="291"/>
      <c r="D2227" s="306" t="str">
        <f t="shared" si="35"/>
        <v/>
      </c>
      <c r="E2227" s="171"/>
      <c r="F2227" s="491"/>
      <c r="G2227" s="156"/>
      <c r="H2227" s="340"/>
      <c r="I2227" s="329"/>
      <c r="J2227" s="181"/>
      <c r="K2227" s="177"/>
      <c r="L2227" s="23"/>
    </row>
    <row r="2228" spans="2:12" ht="21.2" customHeight="1">
      <c r="B2228" s="366" t="str">
        <f>IF(F2228="", "NO PRIORITY", _xlfn.XLOOKUP(F2228, Organizations!C:C, Organizations!B:B, "NO ORG NAME"))</f>
        <v>NO PRIORITY</v>
      </c>
      <c r="C2228" s="291"/>
      <c r="D2228" s="306" t="str">
        <f t="shared" si="35"/>
        <v/>
      </c>
      <c r="E2228" s="171"/>
      <c r="F2228" s="491"/>
      <c r="G2228" s="156"/>
      <c r="H2228" s="340"/>
      <c r="I2228" s="329"/>
      <c r="J2228" s="181"/>
      <c r="K2228" s="177"/>
      <c r="L2228" s="23"/>
    </row>
    <row r="2229" spans="2:12" ht="21.2" customHeight="1">
      <c r="B2229" s="366" t="str">
        <f>IF(F2229="", "NO PRIORITY", _xlfn.XLOOKUP(F2229, Organizations!C:C, Organizations!B:B, "NO ORG NAME"))</f>
        <v>NO PRIORITY</v>
      </c>
      <c r="C2229" s="291"/>
      <c r="D2229" s="306" t="str">
        <f t="shared" si="35"/>
        <v/>
      </c>
      <c r="E2229" s="171"/>
      <c r="F2229" s="491"/>
      <c r="G2229" s="156"/>
      <c r="H2229" s="340"/>
      <c r="I2229" s="329"/>
      <c r="J2229" s="181"/>
      <c r="K2229" s="177"/>
      <c r="L2229" s="23"/>
    </row>
    <row r="2230" spans="2:12" ht="21.2" customHeight="1">
      <c r="B2230" s="366" t="str">
        <f>IF(F2230="", "NO PRIORITY", _xlfn.XLOOKUP(F2230, Organizations!C:C, Organizations!B:B, "NO ORG NAME"))</f>
        <v>NO PRIORITY</v>
      </c>
      <c r="C2230" s="291"/>
      <c r="D2230" s="306" t="str">
        <f t="shared" si="35"/>
        <v/>
      </c>
      <c r="E2230" s="171"/>
      <c r="F2230" s="491"/>
      <c r="G2230" s="156"/>
      <c r="H2230" s="340"/>
      <c r="I2230" s="329"/>
      <c r="J2230" s="181"/>
      <c r="K2230" s="177"/>
      <c r="L2230" s="23"/>
    </row>
    <row r="2231" spans="2:12" ht="21.2" customHeight="1">
      <c r="B2231" s="366" t="str">
        <f>IF(F2231="", "NO PRIORITY", _xlfn.XLOOKUP(F2231, Organizations!C:C, Organizations!B:B, "NO ORG NAME"))</f>
        <v>NO PRIORITY</v>
      </c>
      <c r="C2231" s="291"/>
      <c r="D2231" s="306" t="str">
        <f t="shared" si="35"/>
        <v/>
      </c>
      <c r="E2231" s="171"/>
      <c r="F2231" s="491"/>
      <c r="G2231" s="156"/>
      <c r="H2231" s="340"/>
      <c r="I2231" s="329"/>
      <c r="J2231" s="181"/>
      <c r="K2231" s="177"/>
      <c r="L2231" s="23"/>
    </row>
    <row r="2232" spans="2:12" ht="21.2" customHeight="1">
      <c r="B2232" s="366" t="str">
        <f>IF(F2232="", "NO PRIORITY", _xlfn.XLOOKUP(F2232, Organizations!C:C, Organizations!B:B, "NO ORG NAME"))</f>
        <v>NO PRIORITY</v>
      </c>
      <c r="C2232" s="291"/>
      <c r="D2232" s="306" t="str">
        <f t="shared" si="35"/>
        <v/>
      </c>
      <c r="E2232" s="171"/>
      <c r="F2232" s="491"/>
      <c r="G2232" s="156"/>
      <c r="H2232" s="340"/>
      <c r="I2232" s="329"/>
      <c r="J2232" s="181"/>
      <c r="K2232" s="177"/>
      <c r="L2232" s="23"/>
    </row>
    <row r="2233" spans="2:12" ht="21.2" customHeight="1">
      <c r="B2233" s="366" t="str">
        <f>IF(F2233="", "NO PRIORITY", _xlfn.XLOOKUP(F2233, Organizations!C:C, Organizations!B:B, "NO ORG NAME"))</f>
        <v>NO PRIORITY</v>
      </c>
      <c r="C2233" s="291"/>
      <c r="D2233" s="306" t="str">
        <f t="shared" si="35"/>
        <v/>
      </c>
      <c r="E2233" s="171"/>
      <c r="F2233" s="491"/>
      <c r="G2233" s="156"/>
      <c r="H2233" s="340"/>
      <c r="I2233" s="329"/>
      <c r="J2233" s="181"/>
      <c r="K2233" s="177"/>
      <c r="L2233" s="23"/>
    </row>
    <row r="2234" spans="2:12" ht="21.2" customHeight="1">
      <c r="B2234" s="366" t="str">
        <f>IF(F2234="", "NO PRIORITY", _xlfn.XLOOKUP(F2234, Organizations!C:C, Organizations!B:B, "NO ORG NAME"))</f>
        <v>NO PRIORITY</v>
      </c>
      <c r="C2234" s="291"/>
      <c r="D2234" s="306" t="str">
        <f t="shared" si="35"/>
        <v/>
      </c>
      <c r="E2234" s="171"/>
      <c r="F2234" s="491"/>
      <c r="G2234" s="156"/>
      <c r="H2234" s="340"/>
      <c r="I2234" s="329"/>
      <c r="J2234" s="181"/>
      <c r="K2234" s="177"/>
      <c r="L2234" s="23"/>
    </row>
    <row r="2235" spans="2:12" ht="21.2" customHeight="1">
      <c r="B2235" s="366" t="str">
        <f>IF(F2235="", "NO PRIORITY", _xlfn.XLOOKUP(F2235, Organizations!C:C, Organizations!B:B, "NO ORG NAME"))</f>
        <v>NO PRIORITY</v>
      </c>
      <c r="C2235" s="291"/>
      <c r="D2235" s="306" t="str">
        <f t="shared" si="35"/>
        <v/>
      </c>
      <c r="E2235" s="171"/>
      <c r="F2235" s="491"/>
      <c r="G2235" s="156"/>
      <c r="H2235" s="340"/>
      <c r="I2235" s="329"/>
      <c r="J2235" s="181"/>
      <c r="K2235" s="177"/>
      <c r="L2235" s="23"/>
    </row>
    <row r="2236" spans="2:12" ht="21.2" customHeight="1">
      <c r="B2236" s="366" t="str">
        <f>IF(F2236="", "NO PRIORITY", _xlfn.XLOOKUP(F2236, Organizations!C:C, Organizations!B:B, "NO ORG NAME"))</f>
        <v>NO PRIORITY</v>
      </c>
      <c r="C2236" s="291"/>
      <c r="D2236" s="306" t="str">
        <f t="shared" si="35"/>
        <v/>
      </c>
      <c r="E2236" s="171"/>
      <c r="F2236" s="491"/>
      <c r="G2236" s="156"/>
      <c r="H2236" s="340"/>
      <c r="I2236" s="329"/>
      <c r="J2236" s="181"/>
      <c r="K2236" s="177"/>
      <c r="L2236" s="23"/>
    </row>
    <row r="2237" spans="2:12" ht="21.2" customHeight="1">
      <c r="B2237" s="366" t="str">
        <f>IF(F2237="", "NO PRIORITY", _xlfn.XLOOKUP(F2237, Organizations!C:C, Organizations!B:B, "NO ORG NAME"))</f>
        <v>NO PRIORITY</v>
      </c>
      <c r="C2237" s="291"/>
      <c r="D2237" s="306" t="str">
        <f t="shared" si="35"/>
        <v/>
      </c>
      <c r="E2237" s="171"/>
      <c r="F2237" s="491"/>
      <c r="G2237" s="156"/>
      <c r="H2237" s="340"/>
      <c r="I2237" s="329"/>
      <c r="J2237" s="181"/>
      <c r="K2237" s="177"/>
      <c r="L2237" s="23"/>
    </row>
    <row r="2238" spans="2:12" ht="21.2" customHeight="1">
      <c r="B2238" s="366" t="str">
        <f>IF(F2238="", "NO PRIORITY", _xlfn.XLOOKUP(F2238, Organizations!C:C, Organizations!B:B, "NO ORG NAME"))</f>
        <v>NO PRIORITY</v>
      </c>
      <c r="C2238" s="291"/>
      <c r="D2238" s="306" t="str">
        <f t="shared" si="35"/>
        <v/>
      </c>
      <c r="E2238" s="171"/>
      <c r="F2238" s="491"/>
      <c r="G2238" s="156"/>
      <c r="H2238" s="340"/>
      <c r="I2238" s="329"/>
      <c r="J2238" s="181"/>
      <c r="K2238" s="177"/>
      <c r="L2238" s="23"/>
    </row>
    <row r="2239" spans="2:12" ht="21.2" customHeight="1">
      <c r="B2239" s="366" t="str">
        <f>IF(F2239="", "NO PRIORITY", _xlfn.XLOOKUP(F2239, Organizations!C:C, Organizations!B:B, "NO ORG NAME"))</f>
        <v>NO PRIORITY</v>
      </c>
      <c r="C2239" s="291"/>
      <c r="D2239" s="306" t="str">
        <f t="shared" si="35"/>
        <v/>
      </c>
      <c r="E2239" s="171"/>
      <c r="F2239" s="491"/>
      <c r="G2239" s="156"/>
      <c r="H2239" s="340"/>
      <c r="I2239" s="329"/>
      <c r="J2239" s="181"/>
      <c r="K2239" s="177"/>
      <c r="L2239" s="23"/>
    </row>
    <row r="2240" spans="2:12" ht="21.2" customHeight="1">
      <c r="B2240" s="366" t="str">
        <f>IF(F2240="", "NO PRIORITY", _xlfn.XLOOKUP(F2240, Organizations!C:C, Organizations!B:B, "NO ORG NAME"))</f>
        <v>NO PRIORITY</v>
      </c>
      <c r="C2240" s="291"/>
      <c r="D2240" s="306" t="str">
        <f t="shared" si="35"/>
        <v/>
      </c>
      <c r="E2240" s="171"/>
      <c r="F2240" s="491"/>
      <c r="G2240" s="156"/>
      <c r="H2240" s="340"/>
      <c r="I2240" s="329"/>
      <c r="J2240" s="181"/>
      <c r="K2240" s="177"/>
      <c r="L2240" s="23"/>
    </row>
    <row r="2241" spans="2:12" ht="21.2" customHeight="1">
      <c r="B2241" s="366" t="str">
        <f>IF(F2241="", "NO PRIORITY", _xlfn.XLOOKUP(F2241, Organizations!C:C, Organizations!B:B, "NO ORG NAME"))</f>
        <v>NO PRIORITY</v>
      </c>
      <c r="C2241" s="291"/>
      <c r="D2241" s="306" t="str">
        <f t="shared" si="35"/>
        <v/>
      </c>
      <c r="E2241" s="171"/>
      <c r="F2241" s="491"/>
      <c r="G2241" s="156"/>
      <c r="H2241" s="340"/>
      <c r="I2241" s="329"/>
      <c r="J2241" s="181"/>
      <c r="K2241" s="177"/>
      <c r="L2241" s="23"/>
    </row>
    <row r="2242" spans="2:12" ht="21.2" customHeight="1">
      <c r="B2242" s="366" t="str">
        <f>IF(F2242="", "NO PRIORITY", _xlfn.XLOOKUP(F2242, Organizations!C:C, Organizations!B:B, "NO ORG NAME"))</f>
        <v>NO PRIORITY</v>
      </c>
      <c r="C2242" s="291"/>
      <c r="D2242" s="306" t="str">
        <f t="shared" si="35"/>
        <v/>
      </c>
      <c r="E2242" s="171"/>
      <c r="F2242" s="491"/>
      <c r="G2242" s="156"/>
      <c r="H2242" s="340"/>
      <c r="I2242" s="329"/>
      <c r="J2242" s="181"/>
      <c r="K2242" s="177"/>
      <c r="L2242" s="23"/>
    </row>
    <row r="2243" spans="2:12" ht="21.2" customHeight="1">
      <c r="B2243" s="366" t="str">
        <f>IF(F2243="", "NO PRIORITY", _xlfn.XLOOKUP(F2243, Organizations!C:C, Organizations!B:B, "NO ORG NAME"))</f>
        <v>NO PRIORITY</v>
      </c>
      <c r="C2243" s="291"/>
      <c r="D2243" s="306" t="str">
        <f t="shared" si="35"/>
        <v/>
      </c>
      <c r="E2243" s="171"/>
      <c r="F2243" s="491"/>
      <c r="G2243" s="156"/>
      <c r="H2243" s="340"/>
      <c r="I2243" s="329"/>
      <c r="J2243" s="181"/>
      <c r="K2243" s="177"/>
      <c r="L2243" s="23"/>
    </row>
    <row r="2244" spans="2:12" ht="21.2" customHeight="1">
      <c r="B2244" s="366" t="str">
        <f>IF(F2244="", "NO PRIORITY", _xlfn.XLOOKUP(F2244, Organizations!C:C, Organizations!B:B, "NO ORG NAME"))</f>
        <v>NO PRIORITY</v>
      </c>
      <c r="C2244" s="291"/>
      <c r="D2244" s="306" t="str">
        <f t="shared" si="35"/>
        <v/>
      </c>
      <c r="E2244" s="171"/>
      <c r="F2244" s="491"/>
      <c r="G2244" s="156"/>
      <c r="H2244" s="340"/>
      <c r="I2244" s="329"/>
      <c r="J2244" s="181"/>
      <c r="K2244" s="177"/>
      <c r="L2244" s="23"/>
    </row>
    <row r="2245" spans="2:12" ht="21.2" customHeight="1">
      <c r="B2245" s="366" t="str">
        <f>IF(F2245="", "NO PRIORITY", _xlfn.XLOOKUP(F2245, Organizations!C:C, Organizations!B:B, "NO ORG NAME"))</f>
        <v>NO PRIORITY</v>
      </c>
      <c r="C2245" s="291"/>
      <c r="D2245" s="306" t="str">
        <f t="shared" si="35"/>
        <v/>
      </c>
      <c r="E2245" s="171"/>
      <c r="F2245" s="491"/>
      <c r="G2245" s="156"/>
      <c r="H2245" s="340"/>
      <c r="I2245" s="329"/>
      <c r="J2245" s="181"/>
      <c r="K2245" s="177"/>
      <c r="L2245" s="23"/>
    </row>
    <row r="2246" spans="2:12" ht="21.2" customHeight="1">
      <c r="B2246" s="366" t="str">
        <f>IF(F2246="", "NO PRIORITY", _xlfn.XLOOKUP(F2246, Organizations!C:C, Organizations!B:B, "NO ORG NAME"))</f>
        <v>NO PRIORITY</v>
      </c>
      <c r="C2246" s="291"/>
      <c r="D2246" s="306" t="str">
        <f t="shared" si="35"/>
        <v/>
      </c>
      <c r="E2246" s="171"/>
      <c r="F2246" s="491"/>
      <c r="G2246" s="156"/>
      <c r="H2246" s="340"/>
      <c r="I2246" s="329"/>
      <c r="J2246" s="181"/>
      <c r="K2246" s="177"/>
      <c r="L2246" s="23"/>
    </row>
    <row r="2247" spans="2:12" ht="21.2" customHeight="1">
      <c r="B2247" s="366" t="str">
        <f>IF(F2247="", "NO PRIORITY", _xlfn.XLOOKUP(F2247, Organizations!C:C, Organizations!B:B, "NO ORG NAME"))</f>
        <v>NO PRIORITY</v>
      </c>
      <c r="C2247" s="291"/>
      <c r="D2247" s="306" t="str">
        <f t="shared" si="35"/>
        <v/>
      </c>
      <c r="E2247" s="171"/>
      <c r="F2247" s="491"/>
      <c r="G2247" s="156"/>
      <c r="H2247" s="340"/>
      <c r="I2247" s="329"/>
      <c r="J2247" s="181"/>
      <c r="K2247" s="177"/>
      <c r="L2247" s="23"/>
    </row>
    <row r="2248" spans="2:12" ht="21.2" customHeight="1">
      <c r="B2248" s="366" t="str">
        <f>IF(F2248="", "NO PRIORITY", _xlfn.XLOOKUP(F2248, Organizations!C:C, Organizations!B:B, "NO ORG NAME"))</f>
        <v>NO PRIORITY</v>
      </c>
      <c r="C2248" s="291"/>
      <c r="D2248" s="306" t="str">
        <f t="shared" si="35"/>
        <v/>
      </c>
      <c r="E2248" s="171"/>
      <c r="F2248" s="491"/>
      <c r="G2248" s="156"/>
      <c r="H2248" s="340"/>
      <c r="I2248" s="329"/>
      <c r="J2248" s="181"/>
      <c r="K2248" s="177"/>
      <c r="L2248" s="23"/>
    </row>
    <row r="2249" spans="2:12" ht="21.2" customHeight="1">
      <c r="B2249" s="366" t="str">
        <f>IF(F2249="", "NO PRIORITY", _xlfn.XLOOKUP(F2249, Organizations!C:C, Organizations!B:B, "NO ORG NAME"))</f>
        <v>NO PRIORITY</v>
      </c>
      <c r="C2249" s="291"/>
      <c r="D2249" s="306" t="str">
        <f t="shared" si="35"/>
        <v/>
      </c>
      <c r="E2249" s="171"/>
      <c r="F2249" s="491"/>
      <c r="G2249" s="156"/>
      <c r="H2249" s="340"/>
      <c r="I2249" s="329"/>
      <c r="J2249" s="181"/>
      <c r="K2249" s="177"/>
      <c r="L2249" s="23"/>
    </row>
    <row r="2250" spans="2:12" ht="21.2" customHeight="1">
      <c r="B2250" s="366" t="str">
        <f>IF(F2250="", "NO PRIORITY", _xlfn.XLOOKUP(F2250, Organizations!C:C, Organizations!B:B, "NO ORG NAME"))</f>
        <v>NO PRIORITY</v>
      </c>
      <c r="C2250" s="291"/>
      <c r="D2250" s="306" t="str">
        <f t="shared" si="35"/>
        <v/>
      </c>
      <c r="E2250" s="171"/>
      <c r="F2250" s="491"/>
      <c r="G2250" s="156"/>
      <c r="H2250" s="340"/>
      <c r="I2250" s="329"/>
      <c r="J2250" s="181"/>
      <c r="K2250" s="177"/>
      <c r="L2250" s="23"/>
    </row>
    <row r="2251" spans="2:12" ht="21.2" customHeight="1">
      <c r="B2251" s="366" t="str">
        <f>IF(F2251="", "NO PRIORITY", _xlfn.XLOOKUP(F2251, Organizations!C:C, Organizations!B:B, "NO ORG NAME"))</f>
        <v>NO PRIORITY</v>
      </c>
      <c r="C2251" s="291"/>
      <c r="D2251" s="306" t="str">
        <f t="shared" si="35"/>
        <v/>
      </c>
      <c r="E2251" s="171"/>
      <c r="F2251" s="491"/>
      <c r="G2251" s="156"/>
      <c r="H2251" s="340"/>
      <c r="I2251" s="329"/>
      <c r="J2251" s="181"/>
      <c r="K2251" s="177"/>
      <c r="L2251" s="23"/>
    </row>
    <row r="2252" spans="2:12" ht="21.2" customHeight="1">
      <c r="B2252" s="366" t="str">
        <f>IF(F2252="", "NO PRIORITY", _xlfn.XLOOKUP(F2252, Organizations!C:C, Organizations!B:B, "NO ORG NAME"))</f>
        <v>NO PRIORITY</v>
      </c>
      <c r="C2252" s="291"/>
      <c r="D2252" s="306" t="str">
        <f t="shared" si="35"/>
        <v/>
      </c>
      <c r="E2252" s="171"/>
      <c r="F2252" s="491"/>
      <c r="G2252" s="156"/>
      <c r="H2252" s="340"/>
      <c r="I2252" s="329"/>
      <c r="J2252" s="181"/>
      <c r="K2252" s="177"/>
      <c r="L2252" s="23"/>
    </row>
    <row r="2253" spans="2:12" ht="21.2" customHeight="1">
      <c r="B2253" s="366" t="str">
        <f>IF(F2253="", "NO PRIORITY", _xlfn.XLOOKUP(F2253, Organizations!C:C, Organizations!B:B, "NO ORG NAME"))</f>
        <v>NO PRIORITY</v>
      </c>
      <c r="C2253" s="291"/>
      <c r="D2253" s="306" t="str">
        <f t="shared" si="35"/>
        <v/>
      </c>
      <c r="E2253" s="171"/>
      <c r="F2253" s="491"/>
      <c r="G2253" s="156"/>
      <c r="H2253" s="340"/>
      <c r="I2253" s="329"/>
      <c r="J2253" s="181"/>
      <c r="K2253" s="177"/>
      <c r="L2253" s="23"/>
    </row>
    <row r="2254" spans="2:12" ht="21.2" customHeight="1">
      <c r="B2254" s="366" t="str">
        <f>IF(F2254="", "NO PRIORITY", _xlfn.XLOOKUP(F2254, Organizations!C:C, Organizations!B:B, "NO ORG NAME"))</f>
        <v>NO PRIORITY</v>
      </c>
      <c r="C2254" s="291"/>
      <c r="D2254" s="306" t="str">
        <f t="shared" si="35"/>
        <v/>
      </c>
      <c r="E2254" s="171"/>
      <c r="F2254" s="491"/>
      <c r="G2254" s="156"/>
      <c r="H2254" s="340"/>
      <c r="I2254" s="329"/>
      <c r="J2254" s="181"/>
      <c r="K2254" s="177"/>
      <c r="L2254" s="23"/>
    </row>
    <row r="2255" spans="2:12" ht="21.2" customHeight="1">
      <c r="B2255" s="366" t="str">
        <f>IF(F2255="", "NO PRIORITY", _xlfn.XLOOKUP(F2255, Organizations!C:C, Organizations!B:B, "NO ORG NAME"))</f>
        <v>NO PRIORITY</v>
      </c>
      <c r="C2255" s="291"/>
      <c r="D2255" s="306" t="str">
        <f t="shared" si="35"/>
        <v/>
      </c>
      <c r="E2255" s="171"/>
      <c r="F2255" s="491"/>
      <c r="G2255" s="156"/>
      <c r="H2255" s="340"/>
      <c r="I2255" s="329"/>
      <c r="J2255" s="181"/>
      <c r="K2255" s="177"/>
      <c r="L2255" s="23"/>
    </row>
    <row r="2256" spans="2:12" ht="21.2" customHeight="1">
      <c r="B2256" s="366" t="str">
        <f>IF(F2256="", "NO PRIORITY", _xlfn.XLOOKUP(F2256, Organizations!C:C, Organizations!B:B, "NO ORG NAME"))</f>
        <v>NO PRIORITY</v>
      </c>
      <c r="C2256" s="291"/>
      <c r="D2256" s="306" t="str">
        <f t="shared" si="35"/>
        <v/>
      </c>
      <c r="E2256" s="171"/>
      <c r="F2256" s="491"/>
      <c r="G2256" s="156"/>
      <c r="H2256" s="340"/>
      <c r="I2256" s="329"/>
      <c r="J2256" s="181"/>
      <c r="K2256" s="177"/>
      <c r="L2256" s="23"/>
    </row>
    <row r="2257" spans="2:12" ht="21.2" customHeight="1">
      <c r="B2257" s="366" t="str">
        <f>IF(F2257="", "NO PRIORITY", _xlfn.XLOOKUP(F2257, Organizations!C:C, Organizations!B:B, "NO ORG NAME"))</f>
        <v>NO PRIORITY</v>
      </c>
      <c r="C2257" s="291"/>
      <c r="D2257" s="306" t="str">
        <f t="shared" si="35"/>
        <v/>
      </c>
      <c r="E2257" s="171"/>
      <c r="F2257" s="491"/>
      <c r="G2257" s="156"/>
      <c r="H2257" s="340"/>
      <c r="I2257" s="329"/>
      <c r="J2257" s="181"/>
      <c r="K2257" s="177"/>
      <c r="L2257" s="23"/>
    </row>
    <row r="2258" spans="2:12" ht="21.2" customHeight="1">
      <c r="B2258" s="366" t="str">
        <f>IF(F2258="", "NO PRIORITY", _xlfn.XLOOKUP(F2258, Organizations!C:C, Organizations!B:B, "NO ORG NAME"))</f>
        <v>NO PRIORITY</v>
      </c>
      <c r="C2258" s="291"/>
      <c r="D2258" s="306" t="str">
        <f t="shared" si="35"/>
        <v/>
      </c>
      <c r="E2258" s="171"/>
      <c r="F2258" s="491"/>
      <c r="G2258" s="156"/>
      <c r="H2258" s="340"/>
      <c r="I2258" s="329"/>
      <c r="J2258" s="181"/>
      <c r="K2258" s="177"/>
      <c r="L2258" s="23"/>
    </row>
    <row r="2259" spans="2:12" ht="21.2" customHeight="1">
      <c r="B2259" s="366" t="str">
        <f>IF(F2259="", "NO PRIORITY", _xlfn.XLOOKUP(F2259, Organizations!C:C, Organizations!B:B, "NO ORG NAME"))</f>
        <v>NO PRIORITY</v>
      </c>
      <c r="C2259" s="291"/>
      <c r="D2259" s="306" t="str">
        <f t="shared" si="35"/>
        <v/>
      </c>
      <c r="E2259" s="171"/>
      <c r="F2259" s="491"/>
      <c r="G2259" s="156"/>
      <c r="H2259" s="340"/>
      <c r="I2259" s="329"/>
      <c r="J2259" s="181"/>
      <c r="K2259" s="177"/>
      <c r="L2259" s="23"/>
    </row>
    <row r="2260" spans="2:12" ht="21.2" customHeight="1">
      <c r="B2260" s="366" t="str">
        <f>IF(F2260="", "NO PRIORITY", _xlfn.XLOOKUP(F2260, Organizations!C:C, Organizations!B:B, "NO ORG NAME"))</f>
        <v>NO PRIORITY</v>
      </c>
      <c r="C2260" s="291"/>
      <c r="D2260" s="306" t="str">
        <f t="shared" si="35"/>
        <v/>
      </c>
      <c r="E2260" s="171"/>
      <c r="F2260" s="491"/>
      <c r="G2260" s="156"/>
      <c r="H2260" s="340"/>
      <c r="I2260" s="329"/>
      <c r="J2260" s="181"/>
      <c r="K2260" s="177"/>
      <c r="L2260" s="23"/>
    </row>
    <row r="2261" spans="2:12" ht="21.2" customHeight="1">
      <c r="B2261" s="366" t="str">
        <f>IF(F2261="", "NO PRIORITY", _xlfn.XLOOKUP(F2261, Organizations!C:C, Organizations!B:B, "NO ORG NAME"))</f>
        <v>NO PRIORITY</v>
      </c>
      <c r="C2261" s="291"/>
      <c r="D2261" s="306" t="str">
        <f t="shared" si="35"/>
        <v/>
      </c>
      <c r="E2261" s="171"/>
      <c r="F2261" s="491"/>
      <c r="G2261" s="156"/>
      <c r="H2261" s="340"/>
      <c r="I2261" s="329"/>
      <c r="J2261" s="181"/>
      <c r="K2261" s="177"/>
      <c r="L2261" s="23"/>
    </row>
    <row r="2262" spans="2:12" ht="21.2" customHeight="1">
      <c r="B2262" s="366" t="str">
        <f>IF(F2262="", "NO PRIORITY", _xlfn.XLOOKUP(F2262, Organizations!C:C, Organizations!B:B, "NO ORG NAME"))</f>
        <v>NO PRIORITY</v>
      </c>
      <c r="C2262" s="291"/>
      <c r="D2262" s="306" t="str">
        <f t="shared" si="35"/>
        <v/>
      </c>
      <c r="E2262" s="171"/>
      <c r="F2262" s="491"/>
      <c r="G2262" s="156"/>
      <c r="H2262" s="340"/>
      <c r="I2262" s="329"/>
      <c r="J2262" s="181"/>
      <c r="K2262" s="177"/>
      <c r="L2262" s="23"/>
    </row>
    <row r="2263" spans="2:12" ht="21.2" customHeight="1">
      <c r="B2263" s="366" t="str">
        <f>IF(F2263="", "NO PRIORITY", _xlfn.XLOOKUP(F2263, Organizations!C:C, Organizations!B:B, "NO ORG NAME"))</f>
        <v>NO PRIORITY</v>
      </c>
      <c r="C2263" s="291"/>
      <c r="D2263" s="306" t="str">
        <f t="shared" si="35"/>
        <v/>
      </c>
      <c r="E2263" s="171"/>
      <c r="F2263" s="491"/>
      <c r="G2263" s="156"/>
      <c r="H2263" s="340"/>
      <c r="I2263" s="329"/>
      <c r="J2263" s="181"/>
      <c r="K2263" s="177"/>
      <c r="L2263" s="23"/>
    </row>
    <row r="2264" spans="2:12" ht="21.2" customHeight="1">
      <c r="B2264" s="366" t="str">
        <f>IF(F2264="", "NO PRIORITY", _xlfn.XLOOKUP(F2264, Organizations!C:C, Organizations!B:B, "NO ORG NAME"))</f>
        <v>NO PRIORITY</v>
      </c>
      <c r="C2264" s="291"/>
      <c r="D2264" s="306" t="str">
        <f t="shared" si="35"/>
        <v/>
      </c>
      <c r="E2264" s="171"/>
      <c r="F2264" s="491"/>
      <c r="G2264" s="156"/>
      <c r="H2264" s="340"/>
      <c r="I2264" s="329"/>
      <c r="J2264" s="181"/>
      <c r="K2264" s="177"/>
      <c r="L2264" s="23"/>
    </row>
    <row r="2265" spans="2:12" ht="21.2" customHeight="1">
      <c r="B2265" s="366" t="str">
        <f>IF(F2265="", "NO PRIORITY", _xlfn.XLOOKUP(F2265, Organizations!C:C, Organizations!B:B, "NO ORG NAME"))</f>
        <v>NO PRIORITY</v>
      </c>
      <c r="C2265" s="291"/>
      <c r="D2265" s="306" t="str">
        <f t="shared" si="35"/>
        <v/>
      </c>
      <c r="E2265" s="171"/>
      <c r="F2265" s="491"/>
      <c r="G2265" s="156"/>
      <c r="H2265" s="340"/>
      <c r="I2265" s="329"/>
      <c r="J2265" s="181"/>
      <c r="K2265" s="177"/>
      <c r="L2265" s="23"/>
    </row>
    <row r="2266" spans="2:12" ht="21.2" customHeight="1">
      <c r="B2266" s="366" t="str">
        <f>IF(F2266="", "NO PRIORITY", _xlfn.XLOOKUP(F2266, Organizations!C:C, Organizations!B:B, "NO ORG NAME"))</f>
        <v>NO PRIORITY</v>
      </c>
      <c r="C2266" s="291"/>
      <c r="D2266" s="306" t="str">
        <f t="shared" si="35"/>
        <v/>
      </c>
      <c r="E2266" s="171"/>
      <c r="F2266" s="491"/>
      <c r="G2266" s="156"/>
      <c r="H2266" s="340"/>
      <c r="I2266" s="329"/>
      <c r="J2266" s="181"/>
      <c r="K2266" s="177"/>
      <c r="L2266" s="23"/>
    </row>
    <row r="2267" spans="2:12" ht="21.2" customHeight="1">
      <c r="B2267" s="366" t="str">
        <f>IF(F2267="", "NO PRIORITY", _xlfn.XLOOKUP(F2267, Organizations!C:C, Organizations!B:B, "NO ORG NAME"))</f>
        <v>NO PRIORITY</v>
      </c>
      <c r="C2267" s="291"/>
      <c r="D2267" s="306" t="str">
        <f t="shared" si="35"/>
        <v/>
      </c>
      <c r="E2267" s="171"/>
      <c r="F2267" s="491"/>
      <c r="G2267" s="156"/>
      <c r="H2267" s="340"/>
      <c r="I2267" s="329"/>
      <c r="J2267" s="181"/>
      <c r="K2267" s="177"/>
      <c r="L2267" s="23"/>
    </row>
    <row r="2268" spans="2:12" ht="21.2" customHeight="1">
      <c r="B2268" s="366" t="str">
        <f>IF(F2268="", "NO PRIORITY", _xlfn.XLOOKUP(F2268, Organizations!C:C, Organizations!B:B, "NO ORG NAME"))</f>
        <v>NO PRIORITY</v>
      </c>
      <c r="C2268" s="291"/>
      <c r="D2268" s="306" t="str">
        <f t="shared" si="35"/>
        <v/>
      </c>
      <c r="E2268" s="171"/>
      <c r="F2268" s="491"/>
      <c r="G2268" s="156"/>
      <c r="H2268" s="340"/>
      <c r="I2268" s="329"/>
      <c r="J2268" s="181"/>
      <c r="K2268" s="177"/>
      <c r="L2268" s="23"/>
    </row>
    <row r="2269" spans="2:12" ht="21.2" customHeight="1">
      <c r="B2269" s="366" t="str">
        <f>IF(F2269="", "NO PRIORITY", _xlfn.XLOOKUP(F2269, Organizations!C:C, Organizations!B:B, "NO ORG NAME"))</f>
        <v>NO PRIORITY</v>
      </c>
      <c r="C2269" s="291"/>
      <c r="D2269" s="306" t="str">
        <f t="shared" si="35"/>
        <v/>
      </c>
      <c r="E2269" s="171"/>
      <c r="F2269" s="491"/>
      <c r="G2269" s="156"/>
      <c r="H2269" s="340"/>
      <c r="I2269" s="329"/>
      <c r="J2269" s="181"/>
      <c r="K2269" s="177"/>
      <c r="L2269" s="23"/>
    </row>
    <row r="2270" spans="2:12" ht="21.2" customHeight="1">
      <c r="B2270" s="366" t="str">
        <f>IF(F2270="", "NO PRIORITY", _xlfn.XLOOKUP(F2270, Organizations!C:C, Organizations!B:B, "NO ORG NAME"))</f>
        <v>NO PRIORITY</v>
      </c>
      <c r="C2270" s="291"/>
      <c r="D2270" s="306" t="str">
        <f t="shared" si="35"/>
        <v/>
      </c>
      <c r="E2270" s="171"/>
      <c r="F2270" s="491"/>
      <c r="G2270" s="156"/>
      <c r="H2270" s="340"/>
      <c r="I2270" s="329"/>
      <c r="J2270" s="181"/>
      <c r="K2270" s="177"/>
      <c r="L2270" s="23"/>
    </row>
    <row r="2271" spans="2:12" ht="21.2" customHeight="1">
      <c r="B2271" s="366" t="str">
        <f>IF(F2271="", "NO PRIORITY", _xlfn.XLOOKUP(F2271, Organizations!C:C, Organizations!B:B, "NO ORG NAME"))</f>
        <v>NO PRIORITY</v>
      </c>
      <c r="C2271" s="291"/>
      <c r="D2271" s="306" t="str">
        <f t="shared" si="35"/>
        <v/>
      </c>
      <c r="E2271" s="171"/>
      <c r="F2271" s="491"/>
      <c r="G2271" s="156"/>
      <c r="H2271" s="340"/>
      <c r="I2271" s="329"/>
      <c r="J2271" s="181"/>
      <c r="K2271" s="177"/>
      <c r="L2271" s="23"/>
    </row>
    <row r="2272" spans="2:12" ht="21.2" customHeight="1">
      <c r="B2272" s="366" t="str">
        <f>IF(F2272="", "NO PRIORITY", _xlfn.XLOOKUP(F2272, Organizations!C:C, Organizations!B:B, "NO ORG NAME"))</f>
        <v>NO PRIORITY</v>
      </c>
      <c r="C2272" s="291"/>
      <c r="D2272" s="306" t="str">
        <f t="shared" si="35"/>
        <v/>
      </c>
      <c r="E2272" s="171"/>
      <c r="F2272" s="491"/>
      <c r="G2272" s="156"/>
      <c r="H2272" s="340"/>
      <c r="I2272" s="329"/>
      <c r="J2272" s="181"/>
      <c r="K2272" s="177"/>
      <c r="L2272" s="23"/>
    </row>
    <row r="2273" spans="2:12" ht="21.2" customHeight="1">
      <c r="B2273" s="366" t="str">
        <f>IF(F2273="", "NO PRIORITY", _xlfn.XLOOKUP(F2273, Organizations!C:C, Organizations!B:B, "NO ORG NAME"))</f>
        <v>NO PRIORITY</v>
      </c>
      <c r="C2273" s="291"/>
      <c r="D2273" s="306" t="str">
        <f t="shared" si="35"/>
        <v/>
      </c>
      <c r="E2273" s="171"/>
      <c r="F2273" s="491"/>
      <c r="G2273" s="156"/>
      <c r="H2273" s="340"/>
      <c r="I2273" s="329"/>
      <c r="J2273" s="181"/>
      <c r="K2273" s="177"/>
      <c r="L2273" s="23"/>
    </row>
    <row r="2274" spans="2:12" ht="21.2" customHeight="1">
      <c r="B2274" s="366" t="str">
        <f>IF(F2274="", "NO PRIORITY", _xlfn.XLOOKUP(F2274, Organizations!C:C, Organizations!B:B, "NO ORG NAME"))</f>
        <v>NO PRIORITY</v>
      </c>
      <c r="C2274" s="291"/>
      <c r="D2274" s="306" t="str">
        <f t="shared" si="35"/>
        <v/>
      </c>
      <c r="E2274" s="171"/>
      <c r="F2274" s="491"/>
      <c r="G2274" s="156"/>
      <c r="H2274" s="340"/>
      <c r="I2274" s="329"/>
      <c r="J2274" s="181"/>
      <c r="K2274" s="177"/>
      <c r="L2274" s="23"/>
    </row>
    <row r="2275" spans="2:12" ht="21.2" customHeight="1">
      <c r="B2275" s="366" t="str">
        <f>IF(F2275="", "NO PRIORITY", _xlfn.XLOOKUP(F2275, Organizations!C:C, Organizations!B:B, "NO ORG NAME"))</f>
        <v>NO PRIORITY</v>
      </c>
      <c r="C2275" s="291"/>
      <c r="D2275" s="306" t="str">
        <f t="shared" si="35"/>
        <v/>
      </c>
      <c r="E2275" s="171"/>
      <c r="F2275" s="491"/>
      <c r="G2275" s="156"/>
      <c r="H2275" s="340"/>
      <c r="I2275" s="329"/>
      <c r="J2275" s="181"/>
      <c r="K2275" s="177"/>
      <c r="L2275" s="23"/>
    </row>
    <row r="2276" spans="2:12" ht="21.2" customHeight="1">
      <c r="B2276" s="366" t="str">
        <f>IF(F2276="", "NO PRIORITY", _xlfn.XLOOKUP(F2276, Organizations!C:C, Organizations!B:B, "NO ORG NAME"))</f>
        <v>NO PRIORITY</v>
      </c>
      <c r="C2276" s="291"/>
      <c r="D2276" s="306" t="str">
        <f t="shared" si="35"/>
        <v/>
      </c>
      <c r="E2276" s="171"/>
      <c r="F2276" s="491"/>
      <c r="G2276" s="156"/>
      <c r="H2276" s="340"/>
      <c r="I2276" s="329"/>
      <c r="J2276" s="181"/>
      <c r="K2276" s="177"/>
      <c r="L2276" s="23"/>
    </row>
    <row r="2277" spans="2:12" ht="21.2" customHeight="1">
      <c r="B2277" s="366" t="str">
        <f>IF(F2277="", "NO PRIORITY", _xlfn.XLOOKUP(F2277, Organizations!C:C, Organizations!B:B, "NO ORG NAME"))</f>
        <v>NO PRIORITY</v>
      </c>
      <c r="C2277" s="291"/>
      <c r="D2277" s="306" t="str">
        <f t="shared" si="35"/>
        <v/>
      </c>
      <c r="E2277" s="171"/>
      <c r="F2277" s="491"/>
      <c r="G2277" s="156"/>
      <c r="H2277" s="340"/>
      <c r="I2277" s="329"/>
      <c r="J2277" s="181"/>
      <c r="K2277" s="177"/>
      <c r="L2277" s="23"/>
    </row>
    <row r="2278" spans="2:12" ht="21.2" customHeight="1">
      <c r="B2278" s="366" t="str">
        <f>IF(F2278="", "NO PRIORITY", _xlfn.XLOOKUP(F2278, Organizations!C:C, Organizations!B:B, "NO ORG NAME"))</f>
        <v>NO PRIORITY</v>
      </c>
      <c r="C2278" s="291"/>
      <c r="D2278" s="306" t="str">
        <f t="shared" si="35"/>
        <v/>
      </c>
      <c r="E2278" s="171"/>
      <c r="F2278" s="491"/>
      <c r="G2278" s="156"/>
      <c r="H2278" s="340"/>
      <c r="I2278" s="329"/>
      <c r="J2278" s="181"/>
      <c r="K2278" s="177"/>
      <c r="L2278" s="23"/>
    </row>
    <row r="2279" spans="2:12" ht="21.2" customHeight="1">
      <c r="B2279" s="366" t="str">
        <f>IF(F2279="", "NO PRIORITY", _xlfn.XLOOKUP(F2279, Organizations!C:C, Organizations!B:B, "NO ORG NAME"))</f>
        <v>NO PRIORITY</v>
      </c>
      <c r="C2279" s="291"/>
      <c r="D2279" s="306" t="str">
        <f t="shared" si="35"/>
        <v/>
      </c>
      <c r="E2279" s="171"/>
      <c r="F2279" s="491"/>
      <c r="G2279" s="156"/>
      <c r="H2279" s="340"/>
      <c r="I2279" s="329"/>
      <c r="J2279" s="181"/>
      <c r="K2279" s="177"/>
      <c r="L2279" s="23"/>
    </row>
    <row r="2280" spans="2:12" ht="21.2" customHeight="1">
      <c r="B2280" s="366" t="str">
        <f>IF(F2280="", "NO PRIORITY", _xlfn.XLOOKUP(F2280, Organizations!C:C, Organizations!B:B, "NO ORG NAME"))</f>
        <v>NO PRIORITY</v>
      </c>
      <c r="C2280" s="291"/>
      <c r="D2280" s="306" t="str">
        <f t="shared" si="35"/>
        <v/>
      </c>
      <c r="E2280" s="171"/>
      <c r="F2280" s="491"/>
      <c r="G2280" s="156"/>
      <c r="H2280" s="340"/>
      <c r="I2280" s="329"/>
      <c r="J2280" s="181"/>
      <c r="K2280" s="177"/>
      <c r="L2280" s="23"/>
    </row>
    <row r="2281" spans="2:12" ht="21.2" customHeight="1">
      <c r="B2281" s="366" t="str">
        <f>IF(F2281="", "NO PRIORITY", _xlfn.XLOOKUP(F2281, Organizations!C:C, Organizations!B:B, "NO ORG NAME"))</f>
        <v>NO PRIORITY</v>
      </c>
      <c r="C2281" s="291"/>
      <c r="D2281" s="306" t="str">
        <f t="shared" ref="D2281:D2344" si="36">IF(ISBLANK(C2281),"",C2281-WEEKDAY(C2281)+2)</f>
        <v/>
      </c>
      <c r="E2281" s="171"/>
      <c r="F2281" s="491"/>
      <c r="G2281" s="156"/>
      <c r="H2281" s="340"/>
      <c r="I2281" s="329"/>
      <c r="J2281" s="181"/>
      <c r="K2281" s="177"/>
      <c r="L2281" s="23"/>
    </row>
    <row r="2282" spans="2:12" ht="21.2" customHeight="1">
      <c r="B2282" s="366" t="str">
        <f>IF(F2282="", "NO PRIORITY", _xlfn.XLOOKUP(F2282, Organizations!C:C, Organizations!B:B, "NO ORG NAME"))</f>
        <v>NO PRIORITY</v>
      </c>
      <c r="C2282" s="291"/>
      <c r="D2282" s="306" t="str">
        <f t="shared" si="36"/>
        <v/>
      </c>
      <c r="E2282" s="171"/>
      <c r="F2282" s="491"/>
      <c r="G2282" s="156"/>
      <c r="H2282" s="340"/>
      <c r="I2282" s="329"/>
      <c r="J2282" s="181"/>
      <c r="K2282" s="177"/>
      <c r="L2282" s="23"/>
    </row>
    <row r="2283" spans="2:12" ht="21.2" customHeight="1">
      <c r="B2283" s="366" t="str">
        <f>IF(F2283="", "NO PRIORITY", _xlfn.XLOOKUP(F2283, Organizations!C:C, Organizations!B:B, "NO ORG NAME"))</f>
        <v>NO PRIORITY</v>
      </c>
      <c r="C2283" s="291"/>
      <c r="D2283" s="306" t="str">
        <f t="shared" si="36"/>
        <v/>
      </c>
      <c r="E2283" s="171"/>
      <c r="F2283" s="491"/>
      <c r="G2283" s="156"/>
      <c r="H2283" s="340"/>
      <c r="I2283" s="329"/>
      <c r="J2283" s="181"/>
      <c r="K2283" s="177"/>
      <c r="L2283" s="23"/>
    </row>
    <row r="2284" spans="2:12" ht="21.2" customHeight="1">
      <c r="B2284" s="366" t="str">
        <f>IF(F2284="", "NO PRIORITY", _xlfn.XLOOKUP(F2284, Organizations!C:C, Organizations!B:B, "NO ORG NAME"))</f>
        <v>NO PRIORITY</v>
      </c>
      <c r="C2284" s="291"/>
      <c r="D2284" s="306" t="str">
        <f t="shared" si="36"/>
        <v/>
      </c>
      <c r="E2284" s="171"/>
      <c r="F2284" s="491"/>
      <c r="G2284" s="156"/>
      <c r="H2284" s="340"/>
      <c r="I2284" s="329"/>
      <c r="J2284" s="181"/>
      <c r="K2284" s="177"/>
      <c r="L2284" s="23"/>
    </row>
    <row r="2285" spans="2:12" ht="21.2" customHeight="1">
      <c r="B2285" s="366" t="str">
        <f>IF(F2285="", "NO PRIORITY", _xlfn.XLOOKUP(F2285, Organizations!C:C, Organizations!B:B, "NO ORG NAME"))</f>
        <v>NO PRIORITY</v>
      </c>
      <c r="C2285" s="291"/>
      <c r="D2285" s="306" t="str">
        <f t="shared" si="36"/>
        <v/>
      </c>
      <c r="E2285" s="171"/>
      <c r="F2285" s="491"/>
      <c r="G2285" s="156"/>
      <c r="H2285" s="340"/>
      <c r="I2285" s="329"/>
      <c r="J2285" s="181"/>
      <c r="K2285" s="177"/>
      <c r="L2285" s="23"/>
    </row>
    <row r="2286" spans="2:12" ht="21.2" customHeight="1">
      <c r="B2286" s="366" t="str">
        <f>IF(F2286="", "NO PRIORITY", _xlfn.XLOOKUP(F2286, Organizations!C:C, Organizations!B:B, "NO ORG NAME"))</f>
        <v>NO PRIORITY</v>
      </c>
      <c r="C2286" s="291"/>
      <c r="D2286" s="306" t="str">
        <f t="shared" si="36"/>
        <v/>
      </c>
      <c r="E2286" s="171"/>
      <c r="F2286" s="491"/>
      <c r="G2286" s="156"/>
      <c r="H2286" s="340"/>
      <c r="I2286" s="329"/>
      <c r="J2286" s="181"/>
      <c r="K2286" s="177"/>
      <c r="L2286" s="23"/>
    </row>
    <row r="2287" spans="2:12" ht="21.2" customHeight="1">
      <c r="B2287" s="366" t="str">
        <f>IF(F2287="", "NO PRIORITY", _xlfn.XLOOKUP(F2287, Organizations!C:C, Organizations!B:B, "NO ORG NAME"))</f>
        <v>NO PRIORITY</v>
      </c>
      <c r="C2287" s="291"/>
      <c r="D2287" s="306" t="str">
        <f t="shared" si="36"/>
        <v/>
      </c>
      <c r="E2287" s="171"/>
      <c r="F2287" s="491"/>
      <c r="G2287" s="156"/>
      <c r="H2287" s="340"/>
      <c r="I2287" s="329"/>
      <c r="J2287" s="181"/>
      <c r="K2287" s="177"/>
      <c r="L2287" s="23"/>
    </row>
    <row r="2288" spans="2:12" ht="21.2" customHeight="1">
      <c r="B2288" s="366" t="str">
        <f>IF(F2288="", "NO PRIORITY", _xlfn.XLOOKUP(F2288, Organizations!C:C, Organizations!B:B, "NO ORG NAME"))</f>
        <v>NO PRIORITY</v>
      </c>
      <c r="C2288" s="291"/>
      <c r="D2288" s="306" t="str">
        <f t="shared" si="36"/>
        <v/>
      </c>
      <c r="E2288" s="171"/>
      <c r="F2288" s="491"/>
      <c r="G2288" s="156"/>
      <c r="H2288" s="340"/>
      <c r="I2288" s="329"/>
      <c r="J2288" s="181"/>
      <c r="K2288" s="177"/>
      <c r="L2288" s="23"/>
    </row>
    <row r="2289" spans="2:12" ht="21.2" customHeight="1">
      <c r="B2289" s="366" t="str">
        <f>IF(F2289="", "NO PRIORITY", _xlfn.XLOOKUP(F2289, Organizations!C:C, Organizations!B:B, "NO ORG NAME"))</f>
        <v>NO PRIORITY</v>
      </c>
      <c r="C2289" s="291"/>
      <c r="D2289" s="306" t="str">
        <f t="shared" si="36"/>
        <v/>
      </c>
      <c r="E2289" s="171"/>
      <c r="F2289" s="491"/>
      <c r="G2289" s="156"/>
      <c r="H2289" s="340"/>
      <c r="I2289" s="329"/>
      <c r="J2289" s="181"/>
      <c r="K2289" s="177"/>
      <c r="L2289" s="23"/>
    </row>
    <row r="2290" spans="2:12" ht="21.2" customHeight="1">
      <c r="B2290" s="366" t="str">
        <f>IF(F2290="", "NO PRIORITY", _xlfn.XLOOKUP(F2290, Organizations!C:C, Organizations!B:B, "NO ORG NAME"))</f>
        <v>NO PRIORITY</v>
      </c>
      <c r="C2290" s="291"/>
      <c r="D2290" s="306" t="str">
        <f t="shared" si="36"/>
        <v/>
      </c>
      <c r="E2290" s="171"/>
      <c r="F2290" s="491"/>
      <c r="G2290" s="156"/>
      <c r="H2290" s="340"/>
      <c r="I2290" s="329"/>
      <c r="J2290" s="181"/>
      <c r="K2290" s="177"/>
      <c r="L2290" s="23"/>
    </row>
    <row r="2291" spans="2:12" ht="21.2" customHeight="1">
      <c r="B2291" s="366" t="str">
        <f>IF(F2291="", "NO PRIORITY", _xlfn.XLOOKUP(F2291, Organizations!C:C, Organizations!B:B, "NO ORG NAME"))</f>
        <v>NO PRIORITY</v>
      </c>
      <c r="C2291" s="291"/>
      <c r="D2291" s="306" t="str">
        <f t="shared" si="36"/>
        <v/>
      </c>
      <c r="E2291" s="171"/>
      <c r="F2291" s="491"/>
      <c r="G2291" s="156"/>
      <c r="H2291" s="340"/>
      <c r="I2291" s="329"/>
      <c r="J2291" s="181"/>
      <c r="K2291" s="177"/>
      <c r="L2291" s="23"/>
    </row>
    <row r="2292" spans="2:12" ht="21.2" customHeight="1">
      <c r="B2292" s="366" t="str">
        <f>IF(F2292="", "NO PRIORITY", _xlfn.XLOOKUP(F2292, Organizations!C:C, Organizations!B:B, "NO ORG NAME"))</f>
        <v>NO PRIORITY</v>
      </c>
      <c r="C2292" s="291"/>
      <c r="D2292" s="306" t="str">
        <f t="shared" si="36"/>
        <v/>
      </c>
      <c r="E2292" s="171"/>
      <c r="F2292" s="491"/>
      <c r="G2292" s="156"/>
      <c r="H2292" s="340"/>
      <c r="I2292" s="329"/>
      <c r="J2292" s="181"/>
      <c r="K2292" s="177"/>
      <c r="L2292" s="23"/>
    </row>
    <row r="2293" spans="2:12" ht="21.2" customHeight="1">
      <c r="B2293" s="366" t="str">
        <f>IF(F2293="", "NO PRIORITY", _xlfn.XLOOKUP(F2293, Organizations!C:C, Organizations!B:B, "NO ORG NAME"))</f>
        <v>NO PRIORITY</v>
      </c>
      <c r="C2293" s="291"/>
      <c r="D2293" s="306" t="str">
        <f t="shared" si="36"/>
        <v/>
      </c>
      <c r="E2293" s="171"/>
      <c r="F2293" s="491"/>
      <c r="G2293" s="156"/>
      <c r="H2293" s="340"/>
      <c r="I2293" s="329"/>
      <c r="J2293" s="181"/>
      <c r="K2293" s="177"/>
      <c r="L2293" s="23"/>
    </row>
    <row r="2294" spans="2:12" ht="21.2" customHeight="1">
      <c r="B2294" s="366" t="str">
        <f>IF(F2294="", "NO PRIORITY", _xlfn.XLOOKUP(F2294, Organizations!C:C, Organizations!B:B, "NO ORG NAME"))</f>
        <v>NO PRIORITY</v>
      </c>
      <c r="C2294" s="291"/>
      <c r="D2294" s="306" t="str">
        <f t="shared" si="36"/>
        <v/>
      </c>
      <c r="E2294" s="171"/>
      <c r="F2294" s="491"/>
      <c r="G2294" s="156"/>
      <c r="H2294" s="340"/>
      <c r="I2294" s="329"/>
      <c r="J2294" s="181"/>
      <c r="K2294" s="177"/>
      <c r="L2294" s="23"/>
    </row>
    <row r="2295" spans="2:12" ht="21.2" customHeight="1">
      <c r="B2295" s="366" t="str">
        <f>IF(F2295="", "NO PRIORITY", _xlfn.XLOOKUP(F2295, Organizations!C:C, Organizations!B:B, "NO ORG NAME"))</f>
        <v>NO PRIORITY</v>
      </c>
      <c r="C2295" s="291"/>
      <c r="D2295" s="306" t="str">
        <f t="shared" si="36"/>
        <v/>
      </c>
      <c r="E2295" s="171"/>
      <c r="F2295" s="491"/>
      <c r="G2295" s="156"/>
      <c r="H2295" s="340"/>
      <c r="I2295" s="329"/>
      <c r="J2295" s="181"/>
      <c r="K2295" s="177"/>
      <c r="L2295" s="23"/>
    </row>
    <row r="2296" spans="2:12" ht="21.2" customHeight="1">
      <c r="B2296" s="366" t="str">
        <f>IF(F2296="", "NO PRIORITY", _xlfn.XLOOKUP(F2296, Organizations!C:C, Organizations!B:B, "NO ORG NAME"))</f>
        <v>NO PRIORITY</v>
      </c>
      <c r="C2296" s="291"/>
      <c r="D2296" s="306" t="str">
        <f t="shared" si="36"/>
        <v/>
      </c>
      <c r="E2296" s="171"/>
      <c r="F2296" s="491"/>
      <c r="G2296" s="156"/>
      <c r="H2296" s="340"/>
      <c r="I2296" s="329"/>
      <c r="J2296" s="181"/>
      <c r="K2296" s="177"/>
      <c r="L2296" s="23"/>
    </row>
    <row r="2297" spans="2:12" ht="21.2" customHeight="1">
      <c r="B2297" s="366" t="str">
        <f>IF(F2297="", "NO PRIORITY", _xlfn.XLOOKUP(F2297, Organizations!C:C, Organizations!B:B, "NO ORG NAME"))</f>
        <v>NO PRIORITY</v>
      </c>
      <c r="C2297" s="291"/>
      <c r="D2297" s="306" t="str">
        <f t="shared" si="36"/>
        <v/>
      </c>
      <c r="E2297" s="171"/>
      <c r="F2297" s="491"/>
      <c r="G2297" s="156"/>
      <c r="H2297" s="340"/>
      <c r="I2297" s="329"/>
      <c r="J2297" s="181"/>
      <c r="K2297" s="177"/>
      <c r="L2297" s="23"/>
    </row>
    <row r="2298" spans="2:12" ht="21.2" customHeight="1">
      <c r="B2298" s="366" t="str">
        <f>IF(F2298="", "NO PRIORITY", _xlfn.XLOOKUP(F2298, Organizations!C:C, Organizations!B:B, "NO ORG NAME"))</f>
        <v>NO PRIORITY</v>
      </c>
      <c r="C2298" s="291"/>
      <c r="D2298" s="306" t="str">
        <f t="shared" si="36"/>
        <v/>
      </c>
      <c r="E2298" s="171"/>
      <c r="F2298" s="491"/>
      <c r="G2298" s="156"/>
      <c r="H2298" s="340"/>
      <c r="I2298" s="329"/>
      <c r="J2298" s="181"/>
      <c r="K2298" s="177"/>
      <c r="L2298" s="23"/>
    </row>
    <row r="2299" spans="2:12" ht="21.2" customHeight="1">
      <c r="B2299" s="366" t="str">
        <f>IF(F2299="", "NO PRIORITY", _xlfn.XLOOKUP(F2299, Organizations!C:C, Organizations!B:B, "NO ORG NAME"))</f>
        <v>NO PRIORITY</v>
      </c>
      <c r="C2299" s="291"/>
      <c r="D2299" s="306" t="str">
        <f t="shared" si="36"/>
        <v/>
      </c>
      <c r="E2299" s="171"/>
      <c r="F2299" s="491"/>
      <c r="G2299" s="156"/>
      <c r="H2299" s="340"/>
      <c r="I2299" s="329"/>
      <c r="J2299" s="181"/>
      <c r="K2299" s="177"/>
      <c r="L2299" s="23"/>
    </row>
    <row r="2300" spans="2:12" ht="21.2" customHeight="1">
      <c r="B2300" s="366" t="str">
        <f>IF(F2300="", "NO PRIORITY", _xlfn.XLOOKUP(F2300, Organizations!C:C, Organizations!B:B, "NO ORG NAME"))</f>
        <v>NO PRIORITY</v>
      </c>
      <c r="C2300" s="291"/>
      <c r="D2300" s="306" t="str">
        <f t="shared" si="36"/>
        <v/>
      </c>
      <c r="E2300" s="171"/>
      <c r="F2300" s="491"/>
      <c r="G2300" s="156"/>
      <c r="H2300" s="340"/>
      <c r="I2300" s="329"/>
      <c r="J2300" s="181"/>
      <c r="K2300" s="177"/>
      <c r="L2300" s="23"/>
    </row>
    <row r="2301" spans="2:12" ht="21.2" customHeight="1">
      <c r="B2301" s="366" t="str">
        <f>IF(F2301="", "NO PRIORITY", _xlfn.XLOOKUP(F2301, Organizations!C:C, Organizations!B:B, "NO ORG NAME"))</f>
        <v>NO PRIORITY</v>
      </c>
      <c r="C2301" s="291"/>
      <c r="D2301" s="306" t="str">
        <f t="shared" si="36"/>
        <v/>
      </c>
      <c r="E2301" s="171"/>
      <c r="F2301" s="491"/>
      <c r="G2301" s="156"/>
      <c r="H2301" s="340"/>
      <c r="I2301" s="329"/>
      <c r="J2301" s="181"/>
      <c r="K2301" s="177"/>
      <c r="L2301" s="23"/>
    </row>
    <row r="2302" spans="2:12" ht="21.2" customHeight="1">
      <c r="B2302" s="366" t="str">
        <f>IF(F2302="", "NO PRIORITY", _xlfn.XLOOKUP(F2302, Organizations!C:C, Organizations!B:B, "NO ORG NAME"))</f>
        <v>NO PRIORITY</v>
      </c>
      <c r="C2302" s="291"/>
      <c r="D2302" s="306" t="str">
        <f t="shared" si="36"/>
        <v/>
      </c>
      <c r="E2302" s="171"/>
      <c r="F2302" s="491"/>
      <c r="G2302" s="156"/>
      <c r="H2302" s="340"/>
      <c r="I2302" s="329"/>
      <c r="J2302" s="181"/>
      <c r="K2302" s="177"/>
      <c r="L2302" s="23"/>
    </row>
    <row r="2303" spans="2:12" ht="21.2" customHeight="1">
      <c r="B2303" s="366" t="str">
        <f>IF(F2303="", "NO PRIORITY", _xlfn.XLOOKUP(F2303, Organizations!C:C, Organizations!B:B, "NO ORG NAME"))</f>
        <v>NO PRIORITY</v>
      </c>
      <c r="C2303" s="291"/>
      <c r="D2303" s="306" t="str">
        <f t="shared" si="36"/>
        <v/>
      </c>
      <c r="E2303" s="171"/>
      <c r="F2303" s="491"/>
      <c r="G2303" s="156"/>
      <c r="H2303" s="340"/>
      <c r="I2303" s="329"/>
      <c r="J2303" s="181"/>
      <c r="K2303" s="177"/>
      <c r="L2303" s="23"/>
    </row>
    <row r="2304" spans="2:12" ht="21.2" customHeight="1">
      <c r="B2304" s="366" t="str">
        <f>IF(F2304="", "NO PRIORITY", _xlfn.XLOOKUP(F2304, Organizations!C:C, Organizations!B:B, "NO ORG NAME"))</f>
        <v>NO PRIORITY</v>
      </c>
      <c r="C2304" s="291"/>
      <c r="D2304" s="306" t="str">
        <f t="shared" si="36"/>
        <v/>
      </c>
      <c r="E2304" s="171"/>
      <c r="F2304" s="491"/>
      <c r="G2304" s="156"/>
      <c r="H2304" s="340"/>
      <c r="I2304" s="329"/>
      <c r="J2304" s="181"/>
      <c r="K2304" s="177"/>
      <c r="L2304" s="23"/>
    </row>
    <row r="2305" spans="2:12" ht="21.2" customHeight="1">
      <c r="B2305" s="366" t="str">
        <f>IF(F2305="", "NO PRIORITY", _xlfn.XLOOKUP(F2305, Organizations!C:C, Organizations!B:B, "NO ORG NAME"))</f>
        <v>NO PRIORITY</v>
      </c>
      <c r="C2305" s="291"/>
      <c r="D2305" s="306" t="str">
        <f t="shared" si="36"/>
        <v/>
      </c>
      <c r="E2305" s="171"/>
      <c r="F2305" s="491"/>
      <c r="G2305" s="156"/>
      <c r="H2305" s="340"/>
      <c r="I2305" s="329"/>
      <c r="J2305" s="181"/>
      <c r="K2305" s="177"/>
      <c r="L2305" s="23"/>
    </row>
    <row r="2306" spans="2:12" ht="21.2" customHeight="1">
      <c r="B2306" s="366" t="str">
        <f>IF(F2306="", "NO PRIORITY", _xlfn.XLOOKUP(F2306, Organizations!C:C, Organizations!B:B, "NO ORG NAME"))</f>
        <v>NO PRIORITY</v>
      </c>
      <c r="C2306" s="291"/>
      <c r="D2306" s="306" t="str">
        <f t="shared" si="36"/>
        <v/>
      </c>
      <c r="E2306" s="171"/>
      <c r="F2306" s="491"/>
      <c r="G2306" s="156"/>
      <c r="H2306" s="340"/>
      <c r="I2306" s="329"/>
      <c r="J2306" s="181"/>
      <c r="K2306" s="177"/>
      <c r="L2306" s="23"/>
    </row>
    <row r="2307" spans="2:12" ht="21.2" customHeight="1">
      <c r="B2307" s="366" t="str">
        <f>IF(F2307="", "NO PRIORITY", _xlfn.XLOOKUP(F2307, Organizations!C:C, Organizations!B:B, "NO ORG NAME"))</f>
        <v>NO PRIORITY</v>
      </c>
      <c r="C2307" s="291"/>
      <c r="D2307" s="306" t="str">
        <f t="shared" si="36"/>
        <v/>
      </c>
      <c r="E2307" s="171"/>
      <c r="F2307" s="491"/>
      <c r="G2307" s="156"/>
      <c r="H2307" s="340"/>
      <c r="I2307" s="329"/>
      <c r="J2307" s="181"/>
      <c r="K2307" s="177"/>
      <c r="L2307" s="23"/>
    </row>
    <row r="2308" spans="2:12" ht="21.2" customHeight="1">
      <c r="B2308" s="366" t="str">
        <f>IF(F2308="", "NO PRIORITY", _xlfn.XLOOKUP(F2308, Organizations!C:C, Organizations!B:B, "NO ORG NAME"))</f>
        <v>NO PRIORITY</v>
      </c>
      <c r="C2308" s="291"/>
      <c r="D2308" s="306" t="str">
        <f t="shared" si="36"/>
        <v/>
      </c>
      <c r="E2308" s="171"/>
      <c r="F2308" s="491"/>
      <c r="G2308" s="156"/>
      <c r="H2308" s="340"/>
      <c r="I2308" s="329"/>
      <c r="J2308" s="181"/>
      <c r="K2308" s="177"/>
      <c r="L2308" s="23"/>
    </row>
    <row r="2309" spans="2:12" ht="21.2" customHeight="1">
      <c r="B2309" s="366" t="str">
        <f>IF(F2309="", "NO PRIORITY", _xlfn.XLOOKUP(F2309, Organizations!C:C, Organizations!B:B, "NO ORG NAME"))</f>
        <v>NO PRIORITY</v>
      </c>
      <c r="C2309" s="291"/>
      <c r="D2309" s="306" t="str">
        <f t="shared" si="36"/>
        <v/>
      </c>
      <c r="E2309" s="171"/>
      <c r="F2309" s="491"/>
      <c r="G2309" s="156"/>
      <c r="H2309" s="340"/>
      <c r="I2309" s="329"/>
      <c r="J2309" s="181"/>
      <c r="K2309" s="177"/>
      <c r="L2309" s="23"/>
    </row>
    <row r="2310" spans="2:12" ht="21.2" customHeight="1">
      <c r="B2310" s="366" t="str">
        <f>IF(F2310="", "NO PRIORITY", _xlfn.XLOOKUP(F2310, Organizations!C:C, Organizations!B:B, "NO ORG NAME"))</f>
        <v>NO PRIORITY</v>
      </c>
      <c r="C2310" s="291"/>
      <c r="D2310" s="306" t="str">
        <f t="shared" si="36"/>
        <v/>
      </c>
      <c r="E2310" s="171"/>
      <c r="F2310" s="491"/>
      <c r="G2310" s="156"/>
      <c r="H2310" s="340"/>
      <c r="I2310" s="329"/>
      <c r="J2310" s="181"/>
      <c r="K2310" s="177"/>
      <c r="L2310" s="23"/>
    </row>
    <row r="2311" spans="2:12" ht="21.2" customHeight="1">
      <c r="B2311" s="366" t="str">
        <f>IF(F2311="", "NO PRIORITY", _xlfn.XLOOKUP(F2311, Organizations!C:C, Organizations!B:B, "NO ORG NAME"))</f>
        <v>NO PRIORITY</v>
      </c>
      <c r="C2311" s="291"/>
      <c r="D2311" s="306" t="str">
        <f t="shared" si="36"/>
        <v/>
      </c>
      <c r="E2311" s="171"/>
      <c r="F2311" s="491"/>
      <c r="G2311" s="156"/>
      <c r="H2311" s="340"/>
      <c r="I2311" s="329"/>
      <c r="J2311" s="181"/>
      <c r="K2311" s="177"/>
      <c r="L2311" s="23"/>
    </row>
    <row r="2312" spans="2:12" ht="21.2" customHeight="1">
      <c r="B2312" s="366" t="str">
        <f>IF(F2312="", "NO PRIORITY", _xlfn.XLOOKUP(F2312, Organizations!C:C, Organizations!B:B, "NO ORG NAME"))</f>
        <v>NO PRIORITY</v>
      </c>
      <c r="C2312" s="291"/>
      <c r="D2312" s="306" t="str">
        <f t="shared" si="36"/>
        <v/>
      </c>
      <c r="E2312" s="171"/>
      <c r="F2312" s="491"/>
      <c r="G2312" s="156"/>
      <c r="H2312" s="340"/>
      <c r="I2312" s="329"/>
      <c r="J2312" s="181"/>
      <c r="K2312" s="177"/>
      <c r="L2312" s="23"/>
    </row>
    <row r="2313" spans="2:12" ht="21.2" customHeight="1">
      <c r="B2313" s="366" t="str">
        <f>IF(F2313="", "NO PRIORITY", _xlfn.XLOOKUP(F2313, Organizations!C:C, Organizations!B:B, "NO ORG NAME"))</f>
        <v>NO PRIORITY</v>
      </c>
      <c r="C2313" s="291"/>
      <c r="D2313" s="306" t="str">
        <f t="shared" si="36"/>
        <v/>
      </c>
      <c r="E2313" s="171"/>
      <c r="F2313" s="491"/>
      <c r="G2313" s="156"/>
      <c r="H2313" s="340"/>
      <c r="I2313" s="329"/>
      <c r="J2313" s="181"/>
      <c r="K2313" s="177"/>
      <c r="L2313" s="23"/>
    </row>
    <row r="2314" spans="2:12" ht="21.2" customHeight="1">
      <c r="B2314" s="366" t="str">
        <f>IF(F2314="", "NO PRIORITY", _xlfn.XLOOKUP(F2314, Organizations!C:C, Organizations!B:B, "NO ORG NAME"))</f>
        <v>NO PRIORITY</v>
      </c>
      <c r="C2314" s="291"/>
      <c r="D2314" s="306" t="str">
        <f t="shared" si="36"/>
        <v/>
      </c>
      <c r="E2314" s="171"/>
      <c r="F2314" s="491"/>
      <c r="G2314" s="156"/>
      <c r="H2314" s="340"/>
      <c r="I2314" s="329"/>
      <c r="J2314" s="181"/>
      <c r="K2314" s="177"/>
      <c r="L2314" s="23"/>
    </row>
    <row r="2315" spans="2:12" ht="21.2" customHeight="1">
      <c r="B2315" s="366" t="str">
        <f>IF(F2315="", "NO PRIORITY", _xlfn.XLOOKUP(F2315, Organizations!C:C, Organizations!B:B, "NO ORG NAME"))</f>
        <v>NO PRIORITY</v>
      </c>
      <c r="C2315" s="291"/>
      <c r="D2315" s="306" t="str">
        <f t="shared" si="36"/>
        <v/>
      </c>
      <c r="E2315" s="171"/>
      <c r="F2315" s="491"/>
      <c r="G2315" s="156"/>
      <c r="H2315" s="340"/>
      <c r="I2315" s="329"/>
      <c r="J2315" s="181"/>
      <c r="K2315" s="177"/>
      <c r="L2315" s="23"/>
    </row>
    <row r="2316" spans="2:12" ht="21.2" customHeight="1">
      <c r="B2316" s="366" t="str">
        <f>IF(F2316="", "NO PRIORITY", _xlfn.XLOOKUP(F2316, Organizations!C:C, Organizations!B:B, "NO ORG NAME"))</f>
        <v>NO PRIORITY</v>
      </c>
      <c r="C2316" s="291"/>
      <c r="D2316" s="306" t="str">
        <f t="shared" si="36"/>
        <v/>
      </c>
      <c r="E2316" s="171"/>
      <c r="F2316" s="491"/>
      <c r="G2316" s="156"/>
      <c r="H2316" s="340"/>
      <c r="I2316" s="329"/>
      <c r="J2316" s="181"/>
      <c r="K2316" s="177"/>
      <c r="L2316" s="23"/>
    </row>
    <row r="2317" spans="2:12" ht="21.2" customHeight="1">
      <c r="B2317" s="366" t="str">
        <f>IF(F2317="", "NO PRIORITY", _xlfn.XLOOKUP(F2317, Organizations!C:C, Organizations!B:B, "NO ORG NAME"))</f>
        <v>NO PRIORITY</v>
      </c>
      <c r="C2317" s="291"/>
      <c r="D2317" s="306" t="str">
        <f t="shared" si="36"/>
        <v/>
      </c>
      <c r="E2317" s="171"/>
      <c r="F2317" s="491"/>
      <c r="G2317" s="156"/>
      <c r="H2317" s="340"/>
      <c r="I2317" s="329"/>
      <c r="J2317" s="181"/>
      <c r="K2317" s="177"/>
      <c r="L2317" s="23"/>
    </row>
    <row r="2318" spans="2:12" ht="21.2" customHeight="1">
      <c r="B2318" s="366" t="str">
        <f>IF(F2318="", "NO PRIORITY", _xlfn.XLOOKUP(F2318, Organizations!C:C, Organizations!B:B, "NO ORG NAME"))</f>
        <v>NO PRIORITY</v>
      </c>
      <c r="C2318" s="291"/>
      <c r="D2318" s="306" t="str">
        <f t="shared" si="36"/>
        <v/>
      </c>
      <c r="E2318" s="171"/>
      <c r="F2318" s="491"/>
      <c r="G2318" s="156"/>
      <c r="H2318" s="340"/>
      <c r="I2318" s="329"/>
      <c r="J2318" s="181"/>
      <c r="K2318" s="177"/>
      <c r="L2318" s="23"/>
    </row>
    <row r="2319" spans="2:12" ht="21.2" customHeight="1">
      <c r="B2319" s="366" t="str">
        <f>IF(F2319="", "NO PRIORITY", _xlfn.XLOOKUP(F2319, Organizations!C:C, Organizations!B:B, "NO ORG NAME"))</f>
        <v>NO PRIORITY</v>
      </c>
      <c r="C2319" s="291"/>
      <c r="D2319" s="306" t="str">
        <f t="shared" si="36"/>
        <v/>
      </c>
      <c r="E2319" s="171"/>
      <c r="F2319" s="491"/>
      <c r="G2319" s="156"/>
      <c r="H2319" s="340"/>
      <c r="I2319" s="329"/>
      <c r="J2319" s="181"/>
      <c r="K2319" s="177"/>
      <c r="L2319" s="23"/>
    </row>
    <row r="2320" spans="2:12" ht="21.2" customHeight="1">
      <c r="B2320" s="366" t="str">
        <f>IF(F2320="", "NO PRIORITY", _xlfn.XLOOKUP(F2320, Organizations!C:C, Organizations!B:B, "NO ORG NAME"))</f>
        <v>NO PRIORITY</v>
      </c>
      <c r="C2320" s="291"/>
      <c r="D2320" s="306" t="str">
        <f t="shared" si="36"/>
        <v/>
      </c>
      <c r="E2320" s="171"/>
      <c r="F2320" s="491"/>
      <c r="G2320" s="156"/>
      <c r="H2320" s="340"/>
      <c r="I2320" s="329"/>
      <c r="J2320" s="181"/>
      <c r="K2320" s="177"/>
      <c r="L2320" s="23"/>
    </row>
    <row r="2321" spans="2:12" ht="21.2" customHeight="1">
      <c r="B2321" s="366" t="str">
        <f>IF(F2321="", "NO PRIORITY", _xlfn.XLOOKUP(F2321, Organizations!C:C, Organizations!B:B, "NO ORG NAME"))</f>
        <v>NO PRIORITY</v>
      </c>
      <c r="C2321" s="291"/>
      <c r="D2321" s="306" t="str">
        <f t="shared" si="36"/>
        <v/>
      </c>
      <c r="E2321" s="171"/>
      <c r="F2321" s="491"/>
      <c r="G2321" s="156"/>
      <c r="H2321" s="340"/>
      <c r="I2321" s="329"/>
      <c r="J2321" s="181"/>
      <c r="K2321" s="177"/>
      <c r="L2321" s="23"/>
    </row>
    <row r="2322" spans="2:12" ht="21.2" customHeight="1">
      <c r="B2322" s="366" t="str">
        <f>IF(F2322="", "NO PRIORITY", _xlfn.XLOOKUP(F2322, Organizations!C:C, Organizations!B:B, "NO ORG NAME"))</f>
        <v>NO PRIORITY</v>
      </c>
      <c r="C2322" s="291"/>
      <c r="D2322" s="306" t="str">
        <f t="shared" si="36"/>
        <v/>
      </c>
      <c r="E2322" s="171"/>
      <c r="F2322" s="491"/>
      <c r="G2322" s="156"/>
      <c r="H2322" s="340"/>
      <c r="I2322" s="329"/>
      <c r="J2322" s="181"/>
      <c r="K2322" s="177"/>
      <c r="L2322" s="23"/>
    </row>
    <row r="2323" spans="2:12" ht="21.2" customHeight="1">
      <c r="B2323" s="366" t="str">
        <f>IF(F2323="", "NO PRIORITY", _xlfn.XLOOKUP(F2323, Organizations!C:C, Organizations!B:B, "NO ORG NAME"))</f>
        <v>NO PRIORITY</v>
      </c>
      <c r="C2323" s="291"/>
      <c r="D2323" s="306" t="str">
        <f t="shared" si="36"/>
        <v/>
      </c>
      <c r="E2323" s="171"/>
      <c r="F2323" s="491"/>
      <c r="G2323" s="156"/>
      <c r="H2323" s="340"/>
      <c r="I2323" s="329"/>
      <c r="J2323" s="181"/>
      <c r="K2323" s="177"/>
      <c r="L2323" s="23"/>
    </row>
    <row r="2324" spans="2:12" ht="21.2" customHeight="1">
      <c r="B2324" s="366" t="str">
        <f>IF(F2324="", "NO PRIORITY", _xlfn.XLOOKUP(F2324, Organizations!C:C, Organizations!B:B, "NO ORG NAME"))</f>
        <v>NO PRIORITY</v>
      </c>
      <c r="C2324" s="291"/>
      <c r="D2324" s="306" t="str">
        <f t="shared" si="36"/>
        <v/>
      </c>
      <c r="E2324" s="171"/>
      <c r="F2324" s="491"/>
      <c r="G2324" s="156"/>
      <c r="H2324" s="340"/>
      <c r="I2324" s="329"/>
      <c r="J2324" s="181"/>
      <c r="K2324" s="177"/>
      <c r="L2324" s="23"/>
    </row>
    <row r="2325" spans="2:12" ht="21.2" customHeight="1">
      <c r="B2325" s="366" t="str">
        <f>IF(F2325="", "NO PRIORITY", _xlfn.XLOOKUP(F2325, Organizations!C:C, Organizations!B:B, "NO ORG NAME"))</f>
        <v>NO PRIORITY</v>
      </c>
      <c r="C2325" s="291"/>
      <c r="D2325" s="306" t="str">
        <f t="shared" si="36"/>
        <v/>
      </c>
      <c r="E2325" s="171"/>
      <c r="F2325" s="491"/>
      <c r="G2325" s="156"/>
      <c r="H2325" s="340"/>
      <c r="I2325" s="329"/>
      <c r="J2325" s="181"/>
      <c r="K2325" s="177"/>
      <c r="L2325" s="23"/>
    </row>
    <row r="2326" spans="2:12" ht="21.2" customHeight="1">
      <c r="B2326" s="366" t="str">
        <f>IF(F2326="", "NO PRIORITY", _xlfn.XLOOKUP(F2326, Organizations!C:C, Organizations!B:B, "NO ORG NAME"))</f>
        <v>NO PRIORITY</v>
      </c>
      <c r="C2326" s="291"/>
      <c r="D2326" s="306" t="str">
        <f t="shared" si="36"/>
        <v/>
      </c>
      <c r="E2326" s="171"/>
      <c r="F2326" s="491"/>
      <c r="G2326" s="156"/>
      <c r="H2326" s="340"/>
      <c r="I2326" s="329"/>
      <c r="J2326" s="181"/>
      <c r="K2326" s="177"/>
      <c r="L2326" s="23"/>
    </row>
    <row r="2327" spans="2:12" ht="21.2" customHeight="1">
      <c r="B2327" s="366" t="str">
        <f>IF(F2327="", "NO PRIORITY", _xlfn.XLOOKUP(F2327, Organizations!C:C, Organizations!B:B, "NO ORG NAME"))</f>
        <v>NO PRIORITY</v>
      </c>
      <c r="C2327" s="291"/>
      <c r="D2327" s="306" t="str">
        <f t="shared" si="36"/>
        <v/>
      </c>
      <c r="E2327" s="171"/>
      <c r="F2327" s="491"/>
      <c r="G2327" s="156"/>
      <c r="H2327" s="340"/>
      <c r="I2327" s="329"/>
      <c r="J2327" s="181"/>
      <c r="K2327" s="177"/>
      <c r="L2327" s="23"/>
    </row>
    <row r="2328" spans="2:12" ht="21.2" customHeight="1">
      <c r="B2328" s="366" t="str">
        <f>IF(F2328="", "NO PRIORITY", _xlfn.XLOOKUP(F2328, Organizations!C:C, Organizations!B:B, "NO ORG NAME"))</f>
        <v>NO PRIORITY</v>
      </c>
      <c r="C2328" s="291"/>
      <c r="D2328" s="306" t="str">
        <f t="shared" si="36"/>
        <v/>
      </c>
      <c r="E2328" s="171"/>
      <c r="F2328" s="491"/>
      <c r="G2328" s="156"/>
      <c r="H2328" s="340"/>
      <c r="I2328" s="329"/>
      <c r="J2328" s="181"/>
      <c r="K2328" s="177"/>
      <c r="L2328" s="23"/>
    </row>
    <row r="2329" spans="2:12" ht="21.2" customHeight="1">
      <c r="B2329" s="366" t="str">
        <f>IF(F2329="", "NO PRIORITY", _xlfn.XLOOKUP(F2329, Organizations!C:C, Organizations!B:B, "NO ORG NAME"))</f>
        <v>NO PRIORITY</v>
      </c>
      <c r="C2329" s="291"/>
      <c r="D2329" s="306" t="str">
        <f t="shared" si="36"/>
        <v/>
      </c>
      <c r="E2329" s="171"/>
      <c r="F2329" s="491"/>
      <c r="G2329" s="156"/>
      <c r="H2329" s="340"/>
      <c r="I2329" s="329"/>
      <c r="J2329" s="181"/>
      <c r="K2329" s="177"/>
      <c r="L2329" s="23"/>
    </row>
    <row r="2330" spans="2:12" ht="21.2" customHeight="1">
      <c r="B2330" s="366" t="str">
        <f>IF(F2330="", "NO PRIORITY", _xlfn.XLOOKUP(F2330, Organizations!C:C, Organizations!B:B, "NO ORG NAME"))</f>
        <v>NO PRIORITY</v>
      </c>
      <c r="C2330" s="291"/>
      <c r="D2330" s="306" t="str">
        <f t="shared" si="36"/>
        <v/>
      </c>
      <c r="E2330" s="171"/>
      <c r="F2330" s="491"/>
      <c r="G2330" s="156"/>
      <c r="H2330" s="340"/>
      <c r="I2330" s="329"/>
      <c r="J2330" s="181"/>
      <c r="K2330" s="177"/>
      <c r="L2330" s="23"/>
    </row>
    <row r="2331" spans="2:12" ht="21.2" customHeight="1">
      <c r="B2331" s="366" t="str">
        <f>IF(F2331="", "NO PRIORITY", _xlfn.XLOOKUP(F2331, Organizations!C:C, Organizations!B:B, "NO ORG NAME"))</f>
        <v>NO PRIORITY</v>
      </c>
      <c r="C2331" s="291"/>
      <c r="D2331" s="306" t="str">
        <f t="shared" si="36"/>
        <v/>
      </c>
      <c r="E2331" s="171"/>
      <c r="F2331" s="491"/>
      <c r="G2331" s="156"/>
      <c r="H2331" s="340"/>
      <c r="I2331" s="329"/>
      <c r="J2331" s="181"/>
      <c r="K2331" s="177"/>
      <c r="L2331" s="23"/>
    </row>
    <row r="2332" spans="2:12" ht="21.2" customHeight="1">
      <c r="B2332" s="366" t="str">
        <f>IF(F2332="", "NO PRIORITY", _xlfn.XLOOKUP(F2332, Organizations!C:C, Organizations!B:B, "NO ORG NAME"))</f>
        <v>NO PRIORITY</v>
      </c>
      <c r="C2332" s="291"/>
      <c r="D2332" s="306" t="str">
        <f t="shared" si="36"/>
        <v/>
      </c>
      <c r="E2332" s="171"/>
      <c r="F2332" s="491"/>
      <c r="G2332" s="156"/>
      <c r="H2332" s="340"/>
      <c r="I2332" s="329"/>
      <c r="J2332" s="181"/>
      <c r="K2332" s="177"/>
      <c r="L2332" s="23"/>
    </row>
    <row r="2333" spans="2:12" ht="21.2" customHeight="1">
      <c r="B2333" s="366" t="str">
        <f>IF(F2333="", "NO PRIORITY", _xlfn.XLOOKUP(F2333, Organizations!C:C, Organizations!B:B, "NO ORG NAME"))</f>
        <v>NO PRIORITY</v>
      </c>
      <c r="C2333" s="291"/>
      <c r="D2333" s="306" t="str">
        <f t="shared" si="36"/>
        <v/>
      </c>
      <c r="E2333" s="171"/>
      <c r="F2333" s="491"/>
      <c r="G2333" s="156"/>
      <c r="H2333" s="340"/>
      <c r="I2333" s="329"/>
      <c r="J2333" s="181"/>
      <c r="K2333" s="177"/>
      <c r="L2333" s="23"/>
    </row>
    <row r="2334" spans="2:12" ht="21.2" customHeight="1">
      <c r="B2334" s="366" t="str">
        <f>IF(F2334="", "NO PRIORITY", _xlfn.XLOOKUP(F2334, Organizations!C:C, Organizations!B:B, "NO ORG NAME"))</f>
        <v>NO PRIORITY</v>
      </c>
      <c r="C2334" s="291"/>
      <c r="D2334" s="306" t="str">
        <f t="shared" si="36"/>
        <v/>
      </c>
      <c r="E2334" s="171"/>
      <c r="F2334" s="491"/>
      <c r="G2334" s="156"/>
      <c r="H2334" s="340"/>
      <c r="I2334" s="329"/>
      <c r="J2334" s="181"/>
      <c r="K2334" s="177"/>
      <c r="L2334" s="23"/>
    </row>
    <row r="2335" spans="2:12" ht="21.2" customHeight="1">
      <c r="B2335" s="366" t="str">
        <f>IF(F2335="", "NO PRIORITY", _xlfn.XLOOKUP(F2335, Organizations!C:C, Organizations!B:B, "NO ORG NAME"))</f>
        <v>NO PRIORITY</v>
      </c>
      <c r="C2335" s="291"/>
      <c r="D2335" s="306" t="str">
        <f t="shared" si="36"/>
        <v/>
      </c>
      <c r="E2335" s="171"/>
      <c r="F2335" s="491"/>
      <c r="G2335" s="156"/>
      <c r="H2335" s="340"/>
      <c r="I2335" s="329"/>
      <c r="J2335" s="181"/>
      <c r="K2335" s="177"/>
      <c r="L2335" s="23"/>
    </row>
    <row r="2336" spans="2:12" ht="21.2" customHeight="1">
      <c r="B2336" s="366" t="str">
        <f>IF(F2336="", "NO PRIORITY", _xlfn.XLOOKUP(F2336, Organizations!C:C, Organizations!B:B, "NO ORG NAME"))</f>
        <v>NO PRIORITY</v>
      </c>
      <c r="C2336" s="291"/>
      <c r="D2336" s="306" t="str">
        <f t="shared" si="36"/>
        <v/>
      </c>
      <c r="E2336" s="171"/>
      <c r="F2336" s="491"/>
      <c r="G2336" s="156"/>
      <c r="H2336" s="340"/>
      <c r="I2336" s="329"/>
      <c r="J2336" s="181"/>
      <c r="K2336" s="177"/>
      <c r="L2336" s="23"/>
    </row>
    <row r="2337" spans="2:12" ht="21.2" customHeight="1">
      <c r="B2337" s="366" t="str">
        <f>IF(F2337="", "NO PRIORITY", _xlfn.XLOOKUP(F2337, Organizations!C:C, Organizations!B:B, "NO ORG NAME"))</f>
        <v>NO PRIORITY</v>
      </c>
      <c r="C2337" s="291"/>
      <c r="D2337" s="306" t="str">
        <f t="shared" si="36"/>
        <v/>
      </c>
      <c r="E2337" s="171"/>
      <c r="F2337" s="491"/>
      <c r="G2337" s="156"/>
      <c r="H2337" s="340"/>
      <c r="I2337" s="329"/>
      <c r="J2337" s="181"/>
      <c r="K2337" s="177"/>
      <c r="L2337" s="23"/>
    </row>
    <row r="2338" spans="2:12" ht="21.2" customHeight="1">
      <c r="B2338" s="366" t="str">
        <f>IF(F2338="", "NO PRIORITY", _xlfn.XLOOKUP(F2338, Organizations!C:C, Organizations!B:B, "NO ORG NAME"))</f>
        <v>NO PRIORITY</v>
      </c>
      <c r="C2338" s="291"/>
      <c r="D2338" s="306" t="str">
        <f t="shared" si="36"/>
        <v/>
      </c>
      <c r="E2338" s="171"/>
      <c r="F2338" s="491"/>
      <c r="G2338" s="156"/>
      <c r="H2338" s="340"/>
      <c r="I2338" s="329"/>
      <c r="J2338" s="181"/>
      <c r="K2338" s="177"/>
      <c r="L2338" s="23"/>
    </row>
    <row r="2339" spans="2:12" ht="21.2" customHeight="1">
      <c r="B2339" s="366" t="str">
        <f>IF(F2339="", "NO PRIORITY", _xlfn.XLOOKUP(F2339, Organizations!C:C, Organizations!B:B, "NO ORG NAME"))</f>
        <v>NO PRIORITY</v>
      </c>
      <c r="C2339" s="291"/>
      <c r="D2339" s="306" t="str">
        <f t="shared" si="36"/>
        <v/>
      </c>
      <c r="E2339" s="171"/>
      <c r="F2339" s="491"/>
      <c r="G2339" s="156"/>
      <c r="H2339" s="340"/>
      <c r="I2339" s="329"/>
      <c r="J2339" s="181"/>
      <c r="K2339" s="177"/>
      <c r="L2339" s="23"/>
    </row>
    <row r="2340" spans="2:12" ht="21.2" customHeight="1">
      <c r="B2340" s="366" t="str">
        <f>IF(F2340="", "NO PRIORITY", _xlfn.XLOOKUP(F2340, Organizations!C:C, Organizations!B:B, "NO ORG NAME"))</f>
        <v>NO PRIORITY</v>
      </c>
      <c r="C2340" s="291"/>
      <c r="D2340" s="306" t="str">
        <f t="shared" si="36"/>
        <v/>
      </c>
      <c r="E2340" s="171"/>
      <c r="F2340" s="491"/>
      <c r="G2340" s="156"/>
      <c r="H2340" s="340"/>
      <c r="I2340" s="329"/>
      <c r="J2340" s="181"/>
      <c r="K2340" s="177"/>
      <c r="L2340" s="23"/>
    </row>
    <row r="2341" spans="2:12" ht="21.2" customHeight="1">
      <c r="B2341" s="366" t="str">
        <f>IF(F2341="", "NO PRIORITY", _xlfn.XLOOKUP(F2341, Organizations!C:C, Organizations!B:B, "NO ORG NAME"))</f>
        <v>NO PRIORITY</v>
      </c>
      <c r="C2341" s="291"/>
      <c r="D2341" s="306" t="str">
        <f t="shared" si="36"/>
        <v/>
      </c>
      <c r="E2341" s="171"/>
      <c r="F2341" s="491"/>
      <c r="G2341" s="156"/>
      <c r="H2341" s="340"/>
      <c r="I2341" s="329"/>
      <c r="J2341" s="181"/>
      <c r="K2341" s="177"/>
      <c r="L2341" s="23"/>
    </row>
    <row r="2342" spans="2:12" ht="21.2" customHeight="1">
      <c r="B2342" s="366" t="str">
        <f>IF(F2342="", "NO PRIORITY", _xlfn.XLOOKUP(F2342, Organizations!C:C, Organizations!B:B, "NO ORG NAME"))</f>
        <v>NO PRIORITY</v>
      </c>
      <c r="C2342" s="291"/>
      <c r="D2342" s="306" t="str">
        <f t="shared" si="36"/>
        <v/>
      </c>
      <c r="E2342" s="171"/>
      <c r="F2342" s="491"/>
      <c r="G2342" s="156"/>
      <c r="H2342" s="340"/>
      <c r="I2342" s="329"/>
      <c r="J2342" s="181"/>
      <c r="K2342" s="177"/>
      <c r="L2342" s="23"/>
    </row>
    <row r="2343" spans="2:12" ht="21.2" customHeight="1">
      <c r="B2343" s="366" t="str">
        <f>IF(F2343="", "NO PRIORITY", _xlfn.XLOOKUP(F2343, Organizations!C:C, Organizations!B:B, "NO ORG NAME"))</f>
        <v>NO PRIORITY</v>
      </c>
      <c r="C2343" s="291"/>
      <c r="D2343" s="306" t="str">
        <f t="shared" si="36"/>
        <v/>
      </c>
      <c r="E2343" s="171"/>
      <c r="F2343" s="491"/>
      <c r="G2343" s="156"/>
      <c r="H2343" s="340"/>
      <c r="I2343" s="329"/>
      <c r="J2343" s="181"/>
      <c r="K2343" s="177"/>
      <c r="L2343" s="23"/>
    </row>
    <row r="2344" spans="2:12" ht="21.2" customHeight="1">
      <c r="B2344" s="366" t="str">
        <f>IF(F2344="", "NO PRIORITY", _xlfn.XLOOKUP(F2344, Organizations!C:C, Organizations!B:B, "NO ORG NAME"))</f>
        <v>NO PRIORITY</v>
      </c>
      <c r="C2344" s="291"/>
      <c r="D2344" s="306" t="str">
        <f t="shared" si="36"/>
        <v/>
      </c>
      <c r="E2344" s="171"/>
      <c r="F2344" s="491"/>
      <c r="G2344" s="156"/>
      <c r="H2344" s="340"/>
      <c r="I2344" s="329"/>
      <c r="J2344" s="181"/>
      <c r="K2344" s="177"/>
      <c r="L2344" s="23"/>
    </row>
    <row r="2345" spans="2:12" ht="21.2" customHeight="1">
      <c r="B2345" s="366" t="str">
        <f>IF(F2345="", "NO PRIORITY", _xlfn.XLOOKUP(F2345, Organizations!C:C, Organizations!B:B, "NO ORG NAME"))</f>
        <v>NO PRIORITY</v>
      </c>
      <c r="C2345" s="291"/>
      <c r="D2345" s="306" t="str">
        <f t="shared" ref="D2345:D2408" si="37">IF(ISBLANK(C2345),"",C2345-WEEKDAY(C2345)+2)</f>
        <v/>
      </c>
      <c r="E2345" s="171"/>
      <c r="F2345" s="491"/>
      <c r="G2345" s="156"/>
      <c r="H2345" s="340"/>
      <c r="I2345" s="329"/>
      <c r="J2345" s="181"/>
      <c r="K2345" s="177"/>
      <c r="L2345" s="23"/>
    </row>
    <row r="2346" spans="2:12" ht="21.2" customHeight="1">
      <c r="B2346" s="366" t="str">
        <f>IF(F2346="", "NO PRIORITY", _xlfn.XLOOKUP(F2346, Organizations!C:C, Organizations!B:B, "NO ORG NAME"))</f>
        <v>NO PRIORITY</v>
      </c>
      <c r="C2346" s="291"/>
      <c r="D2346" s="306" t="str">
        <f t="shared" si="37"/>
        <v/>
      </c>
      <c r="E2346" s="171"/>
      <c r="F2346" s="491"/>
      <c r="G2346" s="156"/>
      <c r="H2346" s="340"/>
      <c r="I2346" s="329"/>
      <c r="J2346" s="181"/>
      <c r="K2346" s="177"/>
      <c r="L2346" s="23"/>
    </row>
    <row r="2347" spans="2:12" ht="21.2" customHeight="1">
      <c r="B2347" s="366" t="str">
        <f>IF(F2347="", "NO PRIORITY", _xlfn.XLOOKUP(F2347, Organizations!C:C, Organizations!B:B, "NO ORG NAME"))</f>
        <v>NO PRIORITY</v>
      </c>
      <c r="C2347" s="291"/>
      <c r="D2347" s="306" t="str">
        <f t="shared" si="37"/>
        <v/>
      </c>
      <c r="E2347" s="171"/>
      <c r="F2347" s="491"/>
      <c r="G2347" s="156"/>
      <c r="H2347" s="340"/>
      <c r="I2347" s="329"/>
      <c r="J2347" s="181"/>
      <c r="K2347" s="177"/>
      <c r="L2347" s="23"/>
    </row>
    <row r="2348" spans="2:12" ht="21.2" customHeight="1">
      <c r="B2348" s="366" t="str">
        <f>IF(F2348="", "NO PRIORITY", _xlfn.XLOOKUP(F2348, Organizations!C:C, Organizations!B:B, "NO ORG NAME"))</f>
        <v>NO PRIORITY</v>
      </c>
      <c r="C2348" s="291"/>
      <c r="D2348" s="306" t="str">
        <f t="shared" si="37"/>
        <v/>
      </c>
      <c r="E2348" s="171"/>
      <c r="F2348" s="491"/>
      <c r="G2348" s="156"/>
      <c r="H2348" s="340"/>
      <c r="I2348" s="329"/>
      <c r="J2348" s="181"/>
      <c r="K2348" s="177"/>
      <c r="L2348" s="23"/>
    </row>
    <row r="2349" spans="2:12" ht="21.2" customHeight="1">
      <c r="B2349" s="366" t="str">
        <f>IF(F2349="", "NO PRIORITY", _xlfn.XLOOKUP(F2349, Organizations!C:C, Organizations!B:B, "NO ORG NAME"))</f>
        <v>NO PRIORITY</v>
      </c>
      <c r="C2349" s="291"/>
      <c r="D2349" s="306" t="str">
        <f t="shared" si="37"/>
        <v/>
      </c>
      <c r="E2349" s="171"/>
      <c r="F2349" s="491"/>
      <c r="G2349" s="156"/>
      <c r="H2349" s="340"/>
      <c r="I2349" s="329"/>
      <c r="J2349" s="181"/>
      <c r="K2349" s="177"/>
      <c r="L2349" s="23"/>
    </row>
    <row r="2350" spans="2:12" ht="21.2" customHeight="1">
      <c r="B2350" s="366" t="str">
        <f>IF(F2350="", "NO PRIORITY", _xlfn.XLOOKUP(F2350, Organizations!C:C, Organizations!B:B, "NO ORG NAME"))</f>
        <v>NO PRIORITY</v>
      </c>
      <c r="C2350" s="291"/>
      <c r="D2350" s="306" t="str">
        <f t="shared" si="37"/>
        <v/>
      </c>
      <c r="E2350" s="171"/>
      <c r="F2350" s="491"/>
      <c r="G2350" s="156"/>
      <c r="H2350" s="340"/>
      <c r="I2350" s="329"/>
      <c r="J2350" s="181"/>
      <c r="K2350" s="177"/>
      <c r="L2350" s="23"/>
    </row>
    <row r="2351" spans="2:12" ht="21.2" customHeight="1">
      <c r="B2351" s="366" t="str">
        <f>IF(F2351="", "NO PRIORITY", _xlfn.XLOOKUP(F2351, Organizations!C:C, Organizations!B:B, "NO ORG NAME"))</f>
        <v>NO PRIORITY</v>
      </c>
      <c r="C2351" s="291"/>
      <c r="D2351" s="306" t="str">
        <f t="shared" si="37"/>
        <v/>
      </c>
      <c r="E2351" s="171"/>
      <c r="F2351" s="491"/>
      <c r="G2351" s="156"/>
      <c r="H2351" s="340"/>
      <c r="I2351" s="329"/>
      <c r="J2351" s="181"/>
      <c r="K2351" s="177"/>
      <c r="L2351" s="23"/>
    </row>
    <row r="2352" spans="2:12" ht="21.2" customHeight="1">
      <c r="B2352" s="366" t="str">
        <f>IF(F2352="", "NO PRIORITY", _xlfn.XLOOKUP(F2352, Organizations!C:C, Organizations!B:B, "NO ORG NAME"))</f>
        <v>NO PRIORITY</v>
      </c>
      <c r="C2352" s="291"/>
      <c r="D2352" s="306" t="str">
        <f t="shared" si="37"/>
        <v/>
      </c>
      <c r="E2352" s="171"/>
      <c r="F2352" s="491"/>
      <c r="G2352" s="156"/>
      <c r="H2352" s="340"/>
      <c r="I2352" s="329"/>
      <c r="J2352" s="181"/>
      <c r="K2352" s="177"/>
      <c r="L2352" s="23"/>
    </row>
    <row r="2353" spans="2:12" ht="21.2" customHeight="1">
      <c r="B2353" s="366" t="str">
        <f>IF(F2353="", "NO PRIORITY", _xlfn.XLOOKUP(F2353, Organizations!C:C, Organizations!B:B, "NO ORG NAME"))</f>
        <v>NO PRIORITY</v>
      </c>
      <c r="C2353" s="291"/>
      <c r="D2353" s="306" t="str">
        <f t="shared" si="37"/>
        <v/>
      </c>
      <c r="E2353" s="171"/>
      <c r="F2353" s="491"/>
      <c r="G2353" s="156"/>
      <c r="H2353" s="340"/>
      <c r="I2353" s="329"/>
      <c r="J2353" s="181"/>
      <c r="K2353" s="177"/>
      <c r="L2353" s="23"/>
    </row>
    <row r="2354" spans="2:12" ht="21.2" customHeight="1">
      <c r="B2354" s="366" t="str">
        <f>IF(F2354="", "NO PRIORITY", _xlfn.XLOOKUP(F2354, Organizations!C:C, Organizations!B:B, "NO ORG NAME"))</f>
        <v>NO PRIORITY</v>
      </c>
      <c r="C2354" s="291"/>
      <c r="D2354" s="306" t="str">
        <f t="shared" si="37"/>
        <v/>
      </c>
      <c r="E2354" s="171"/>
      <c r="F2354" s="491"/>
      <c r="G2354" s="156"/>
      <c r="H2354" s="340"/>
      <c r="I2354" s="329"/>
      <c r="J2354" s="181"/>
      <c r="K2354" s="177"/>
      <c r="L2354" s="23"/>
    </row>
    <row r="2355" spans="2:12" ht="21.2" customHeight="1">
      <c r="B2355" s="366" t="str">
        <f>IF(F2355="", "NO PRIORITY", _xlfn.XLOOKUP(F2355, Organizations!C:C, Organizations!B:B, "NO ORG NAME"))</f>
        <v>NO PRIORITY</v>
      </c>
      <c r="C2355" s="291"/>
      <c r="D2355" s="306" t="str">
        <f t="shared" si="37"/>
        <v/>
      </c>
      <c r="E2355" s="171"/>
      <c r="F2355" s="491"/>
      <c r="G2355" s="156"/>
      <c r="H2355" s="340"/>
      <c r="I2355" s="329"/>
      <c r="J2355" s="181"/>
      <c r="K2355" s="177"/>
      <c r="L2355" s="23"/>
    </row>
    <row r="2356" spans="2:12" ht="21.2" customHeight="1">
      <c r="B2356" s="366" t="str">
        <f>IF(F2356="", "NO PRIORITY", _xlfn.XLOOKUP(F2356, Organizations!C:C, Organizations!B:B, "NO ORG NAME"))</f>
        <v>NO PRIORITY</v>
      </c>
      <c r="C2356" s="291"/>
      <c r="D2356" s="306" t="str">
        <f t="shared" si="37"/>
        <v/>
      </c>
      <c r="E2356" s="171"/>
      <c r="F2356" s="491"/>
      <c r="G2356" s="156"/>
      <c r="H2356" s="340"/>
      <c r="I2356" s="329"/>
      <c r="J2356" s="181"/>
      <c r="K2356" s="177"/>
      <c r="L2356" s="23"/>
    </row>
    <row r="2357" spans="2:12" ht="21.2" customHeight="1">
      <c r="B2357" s="366" t="str">
        <f>IF(F2357="", "NO PRIORITY", _xlfn.XLOOKUP(F2357, Organizations!C:C, Organizations!B:B, "NO ORG NAME"))</f>
        <v>NO PRIORITY</v>
      </c>
      <c r="C2357" s="291"/>
      <c r="D2357" s="306" t="str">
        <f t="shared" si="37"/>
        <v/>
      </c>
      <c r="E2357" s="171"/>
      <c r="F2357" s="491"/>
      <c r="G2357" s="156"/>
      <c r="H2357" s="340"/>
      <c r="I2357" s="329"/>
      <c r="J2357" s="181"/>
      <c r="K2357" s="177"/>
      <c r="L2357" s="23"/>
    </row>
    <row r="2358" spans="2:12" ht="21.2" customHeight="1">
      <c r="B2358" s="366" t="str">
        <f>IF(F2358="", "NO PRIORITY", _xlfn.XLOOKUP(F2358, Organizations!C:C, Organizations!B:B, "NO ORG NAME"))</f>
        <v>NO PRIORITY</v>
      </c>
      <c r="C2358" s="291"/>
      <c r="D2358" s="306" t="str">
        <f t="shared" si="37"/>
        <v/>
      </c>
      <c r="E2358" s="171"/>
      <c r="F2358" s="491"/>
      <c r="G2358" s="156"/>
      <c r="H2358" s="340"/>
      <c r="I2358" s="329"/>
      <c r="J2358" s="181"/>
      <c r="K2358" s="177"/>
      <c r="L2358" s="23"/>
    </row>
    <row r="2359" spans="2:12" ht="21.2" customHeight="1">
      <c r="B2359" s="366" t="str">
        <f>IF(F2359="", "NO PRIORITY", _xlfn.XLOOKUP(F2359, Organizations!C:C, Organizations!B:B, "NO ORG NAME"))</f>
        <v>NO PRIORITY</v>
      </c>
      <c r="C2359" s="291"/>
      <c r="D2359" s="306" t="str">
        <f t="shared" si="37"/>
        <v/>
      </c>
      <c r="E2359" s="171"/>
      <c r="F2359" s="491"/>
      <c r="G2359" s="156"/>
      <c r="H2359" s="340"/>
      <c r="I2359" s="329"/>
      <c r="J2359" s="181"/>
      <c r="K2359" s="177"/>
      <c r="L2359" s="23"/>
    </row>
    <row r="2360" spans="2:12" ht="21.2" customHeight="1">
      <c r="B2360" s="366" t="str">
        <f>IF(F2360="", "NO PRIORITY", _xlfn.XLOOKUP(F2360, Organizations!C:C, Organizations!B:B, "NO ORG NAME"))</f>
        <v>NO PRIORITY</v>
      </c>
      <c r="C2360" s="291"/>
      <c r="D2360" s="306" t="str">
        <f t="shared" si="37"/>
        <v/>
      </c>
      <c r="E2360" s="171"/>
      <c r="F2360" s="491"/>
      <c r="G2360" s="156"/>
      <c r="H2360" s="340"/>
      <c r="I2360" s="329"/>
      <c r="J2360" s="181"/>
      <c r="K2360" s="177"/>
      <c r="L2360" s="23"/>
    </row>
    <row r="2361" spans="2:12" ht="21.2" customHeight="1">
      <c r="B2361" s="366" t="str">
        <f>IF(F2361="", "NO PRIORITY", _xlfn.XLOOKUP(F2361, Organizations!C:C, Organizations!B:B, "NO ORG NAME"))</f>
        <v>NO PRIORITY</v>
      </c>
      <c r="C2361" s="291"/>
      <c r="D2361" s="306" t="str">
        <f t="shared" si="37"/>
        <v/>
      </c>
      <c r="E2361" s="171"/>
      <c r="F2361" s="491"/>
      <c r="G2361" s="156"/>
      <c r="H2361" s="340"/>
      <c r="I2361" s="329"/>
      <c r="J2361" s="181"/>
      <c r="K2361" s="177"/>
      <c r="L2361" s="23"/>
    </row>
    <row r="2362" spans="2:12" ht="21.2" customHeight="1">
      <c r="B2362" s="366" t="str">
        <f>IF(F2362="", "NO PRIORITY", _xlfn.XLOOKUP(F2362, Organizations!C:C, Organizations!B:B, "NO ORG NAME"))</f>
        <v>NO PRIORITY</v>
      </c>
      <c r="C2362" s="291"/>
      <c r="D2362" s="306" t="str">
        <f t="shared" si="37"/>
        <v/>
      </c>
      <c r="E2362" s="171"/>
      <c r="F2362" s="491"/>
      <c r="G2362" s="156"/>
      <c r="H2362" s="340"/>
      <c r="I2362" s="329"/>
      <c r="J2362" s="181"/>
      <c r="K2362" s="177"/>
      <c r="L2362" s="23"/>
    </row>
    <row r="2363" spans="2:12" ht="21.2" customHeight="1">
      <c r="B2363" s="366" t="str">
        <f>IF(F2363="", "NO PRIORITY", _xlfn.XLOOKUP(F2363, Organizations!C:C, Organizations!B:B, "NO ORG NAME"))</f>
        <v>NO PRIORITY</v>
      </c>
      <c r="C2363" s="291"/>
      <c r="D2363" s="306" t="str">
        <f t="shared" si="37"/>
        <v/>
      </c>
      <c r="E2363" s="171"/>
      <c r="F2363" s="491"/>
      <c r="G2363" s="156"/>
      <c r="H2363" s="340"/>
      <c r="I2363" s="329"/>
      <c r="J2363" s="181"/>
      <c r="K2363" s="177"/>
      <c r="L2363" s="23"/>
    </row>
    <row r="2364" spans="2:12" ht="21.2" customHeight="1">
      <c r="B2364" s="366" t="str">
        <f>IF(F2364="", "NO PRIORITY", _xlfn.XLOOKUP(F2364, Organizations!C:C, Organizations!B:B, "NO ORG NAME"))</f>
        <v>NO PRIORITY</v>
      </c>
      <c r="C2364" s="291"/>
      <c r="D2364" s="306" t="str">
        <f t="shared" si="37"/>
        <v/>
      </c>
      <c r="E2364" s="171"/>
      <c r="F2364" s="491"/>
      <c r="G2364" s="156"/>
      <c r="H2364" s="340"/>
      <c r="I2364" s="329"/>
      <c r="J2364" s="181"/>
      <c r="K2364" s="177"/>
      <c r="L2364" s="23"/>
    </row>
    <row r="2365" spans="2:12" ht="21.2" customHeight="1">
      <c r="B2365" s="366" t="str">
        <f>IF(F2365="", "NO PRIORITY", _xlfn.XLOOKUP(F2365, Organizations!C:C, Organizations!B:B, "NO ORG NAME"))</f>
        <v>NO PRIORITY</v>
      </c>
      <c r="C2365" s="291"/>
      <c r="D2365" s="306" t="str">
        <f t="shared" si="37"/>
        <v/>
      </c>
      <c r="E2365" s="171"/>
      <c r="F2365" s="491"/>
      <c r="G2365" s="156"/>
      <c r="H2365" s="340"/>
      <c r="I2365" s="329"/>
      <c r="J2365" s="181"/>
      <c r="K2365" s="177"/>
      <c r="L2365" s="23"/>
    </row>
    <row r="2366" spans="2:12" ht="21.2" customHeight="1">
      <c r="B2366" s="366" t="str">
        <f>IF(F2366="", "NO PRIORITY", _xlfn.XLOOKUP(F2366, Organizations!C:C, Organizations!B:B, "NO ORG NAME"))</f>
        <v>NO PRIORITY</v>
      </c>
      <c r="C2366" s="291"/>
      <c r="D2366" s="306" t="str">
        <f t="shared" si="37"/>
        <v/>
      </c>
      <c r="E2366" s="171"/>
      <c r="F2366" s="491"/>
      <c r="G2366" s="156"/>
      <c r="H2366" s="340"/>
      <c r="I2366" s="329"/>
      <c r="J2366" s="181"/>
      <c r="K2366" s="177"/>
      <c r="L2366" s="23"/>
    </row>
    <row r="2367" spans="2:12" ht="21.2" customHeight="1">
      <c r="B2367" s="366" t="str">
        <f>IF(F2367="", "NO PRIORITY", _xlfn.XLOOKUP(F2367, Organizations!C:C, Organizations!B:B, "NO ORG NAME"))</f>
        <v>NO PRIORITY</v>
      </c>
      <c r="C2367" s="291"/>
      <c r="D2367" s="306" t="str">
        <f t="shared" si="37"/>
        <v/>
      </c>
      <c r="E2367" s="171"/>
      <c r="F2367" s="491"/>
      <c r="G2367" s="156"/>
      <c r="H2367" s="340"/>
      <c r="I2367" s="329"/>
      <c r="J2367" s="181"/>
      <c r="K2367" s="177"/>
      <c r="L2367" s="23"/>
    </row>
    <row r="2368" spans="2:12" ht="21.2" customHeight="1">
      <c r="B2368" s="366" t="str">
        <f>IF(F2368="", "NO PRIORITY", _xlfn.XLOOKUP(F2368, Organizations!C:C, Organizations!B:B, "NO ORG NAME"))</f>
        <v>NO PRIORITY</v>
      </c>
      <c r="C2368" s="291"/>
      <c r="D2368" s="306" t="str">
        <f t="shared" si="37"/>
        <v/>
      </c>
      <c r="E2368" s="171"/>
      <c r="F2368" s="491"/>
      <c r="G2368" s="156"/>
      <c r="H2368" s="340"/>
      <c r="I2368" s="329"/>
      <c r="J2368" s="181"/>
      <c r="K2368" s="177"/>
      <c r="L2368" s="23"/>
    </row>
    <row r="2369" spans="2:12" ht="21.2" customHeight="1">
      <c r="B2369" s="366" t="str">
        <f>IF(F2369="", "NO PRIORITY", _xlfn.XLOOKUP(F2369, Organizations!C:C, Organizations!B:B, "NO ORG NAME"))</f>
        <v>NO PRIORITY</v>
      </c>
      <c r="C2369" s="291"/>
      <c r="D2369" s="306" t="str">
        <f t="shared" si="37"/>
        <v/>
      </c>
      <c r="E2369" s="171"/>
      <c r="F2369" s="491"/>
      <c r="G2369" s="156"/>
      <c r="H2369" s="340"/>
      <c r="I2369" s="329"/>
      <c r="J2369" s="181"/>
      <c r="K2369" s="177"/>
      <c r="L2369" s="23"/>
    </row>
    <row r="2370" spans="2:12" ht="21.2" customHeight="1">
      <c r="B2370" s="366" t="str">
        <f>IF(F2370="", "NO PRIORITY", _xlfn.XLOOKUP(F2370, Organizations!C:C, Organizations!B:B, "NO ORG NAME"))</f>
        <v>NO PRIORITY</v>
      </c>
      <c r="C2370" s="291"/>
      <c r="D2370" s="306" t="str">
        <f t="shared" si="37"/>
        <v/>
      </c>
      <c r="E2370" s="171"/>
      <c r="F2370" s="491"/>
      <c r="G2370" s="156"/>
      <c r="H2370" s="340"/>
      <c r="I2370" s="329"/>
      <c r="J2370" s="181"/>
      <c r="K2370" s="177"/>
      <c r="L2370" s="23"/>
    </row>
    <row r="2371" spans="2:12" ht="21.2" customHeight="1">
      <c r="B2371" s="366" t="str">
        <f>IF(F2371="", "NO PRIORITY", _xlfn.XLOOKUP(F2371, Organizations!C:C, Organizations!B:B, "NO ORG NAME"))</f>
        <v>NO PRIORITY</v>
      </c>
      <c r="C2371" s="291"/>
      <c r="D2371" s="306" t="str">
        <f t="shared" si="37"/>
        <v/>
      </c>
      <c r="E2371" s="171"/>
      <c r="F2371" s="491"/>
      <c r="G2371" s="156"/>
      <c r="H2371" s="340"/>
      <c r="I2371" s="329"/>
      <c r="J2371" s="181"/>
      <c r="K2371" s="177"/>
      <c r="L2371" s="23"/>
    </row>
    <row r="2372" spans="2:12" ht="21.2" customHeight="1">
      <c r="B2372" s="366" t="str">
        <f>IF(F2372="", "NO PRIORITY", _xlfn.XLOOKUP(F2372, Organizations!C:C, Organizations!B:B, "NO ORG NAME"))</f>
        <v>NO PRIORITY</v>
      </c>
      <c r="C2372" s="291"/>
      <c r="D2372" s="306" t="str">
        <f t="shared" si="37"/>
        <v/>
      </c>
      <c r="E2372" s="171"/>
      <c r="F2372" s="491"/>
      <c r="G2372" s="156"/>
      <c r="H2372" s="340"/>
      <c r="I2372" s="329"/>
      <c r="J2372" s="181"/>
      <c r="K2372" s="177"/>
      <c r="L2372" s="23"/>
    </row>
    <row r="2373" spans="2:12" ht="21.2" customHeight="1">
      <c r="B2373" s="366" t="str">
        <f>IF(F2373="", "NO PRIORITY", _xlfn.XLOOKUP(F2373, Organizations!C:C, Organizations!B:B, "NO ORG NAME"))</f>
        <v>NO PRIORITY</v>
      </c>
      <c r="C2373" s="291"/>
      <c r="D2373" s="306" t="str">
        <f t="shared" si="37"/>
        <v/>
      </c>
      <c r="E2373" s="171"/>
      <c r="F2373" s="491"/>
      <c r="G2373" s="156"/>
      <c r="H2373" s="340"/>
      <c r="I2373" s="329"/>
      <c r="J2373" s="181"/>
      <c r="K2373" s="177"/>
      <c r="L2373" s="23"/>
    </row>
    <row r="2374" spans="2:12" ht="21.2" customHeight="1">
      <c r="B2374" s="366" t="str">
        <f>IF(F2374="", "NO PRIORITY", _xlfn.XLOOKUP(F2374, Organizations!C:C, Organizations!B:B, "NO ORG NAME"))</f>
        <v>NO PRIORITY</v>
      </c>
      <c r="C2374" s="291"/>
      <c r="D2374" s="306" t="str">
        <f t="shared" si="37"/>
        <v/>
      </c>
      <c r="E2374" s="171"/>
      <c r="F2374" s="491"/>
      <c r="G2374" s="156"/>
      <c r="H2374" s="340"/>
      <c r="I2374" s="329"/>
      <c r="J2374" s="181"/>
      <c r="K2374" s="177"/>
      <c r="L2374" s="23"/>
    </row>
    <row r="2375" spans="2:12" ht="21.2" customHeight="1">
      <c r="B2375" s="366" t="str">
        <f>IF(F2375="", "NO PRIORITY", _xlfn.XLOOKUP(F2375, Organizations!C:C, Organizations!B:B, "NO ORG NAME"))</f>
        <v>NO PRIORITY</v>
      </c>
      <c r="C2375" s="291"/>
      <c r="D2375" s="306" t="str">
        <f t="shared" si="37"/>
        <v/>
      </c>
      <c r="E2375" s="171"/>
      <c r="F2375" s="491"/>
      <c r="G2375" s="156"/>
      <c r="H2375" s="340"/>
      <c r="I2375" s="329"/>
      <c r="J2375" s="181"/>
      <c r="K2375" s="177"/>
      <c r="L2375" s="23"/>
    </row>
    <row r="2376" spans="2:12" ht="21.2" customHeight="1">
      <c r="B2376" s="366" t="str">
        <f>IF(F2376="", "NO PRIORITY", _xlfn.XLOOKUP(F2376, Organizations!C:C, Organizations!B:B, "NO ORG NAME"))</f>
        <v>NO PRIORITY</v>
      </c>
      <c r="C2376" s="291"/>
      <c r="D2376" s="306" t="str">
        <f t="shared" si="37"/>
        <v/>
      </c>
      <c r="E2376" s="171"/>
      <c r="F2376" s="491"/>
      <c r="G2376" s="156"/>
      <c r="H2376" s="340"/>
      <c r="I2376" s="329"/>
      <c r="J2376" s="181"/>
      <c r="K2376" s="177"/>
      <c r="L2376" s="23"/>
    </row>
    <row r="2377" spans="2:12" ht="21.2" customHeight="1">
      <c r="B2377" s="366" t="str">
        <f>IF(F2377="", "NO PRIORITY", _xlfn.XLOOKUP(F2377, Organizations!C:C, Organizations!B:B, "NO ORG NAME"))</f>
        <v>NO PRIORITY</v>
      </c>
      <c r="C2377" s="291"/>
      <c r="D2377" s="306" t="str">
        <f t="shared" si="37"/>
        <v/>
      </c>
      <c r="E2377" s="171"/>
      <c r="F2377" s="491"/>
      <c r="G2377" s="156"/>
      <c r="H2377" s="340"/>
      <c r="I2377" s="329"/>
      <c r="J2377" s="181"/>
      <c r="K2377" s="177"/>
      <c r="L2377" s="23"/>
    </row>
    <row r="2378" spans="2:12" ht="21.2" customHeight="1">
      <c r="B2378" s="366" t="str">
        <f>IF(F2378="", "NO PRIORITY", _xlfn.XLOOKUP(F2378, Organizations!C:C, Organizations!B:B, "NO ORG NAME"))</f>
        <v>NO PRIORITY</v>
      </c>
      <c r="C2378" s="291"/>
      <c r="D2378" s="306" t="str">
        <f t="shared" si="37"/>
        <v/>
      </c>
      <c r="E2378" s="171"/>
      <c r="F2378" s="491"/>
      <c r="G2378" s="156"/>
      <c r="H2378" s="340"/>
      <c r="I2378" s="329"/>
      <c r="J2378" s="181"/>
      <c r="K2378" s="177"/>
      <c r="L2378" s="23"/>
    </row>
    <row r="2379" spans="2:12" ht="21.2" customHeight="1">
      <c r="B2379" s="366" t="str">
        <f>IF(F2379="", "NO PRIORITY", _xlfn.XLOOKUP(F2379, Organizations!C:C, Organizations!B:B, "NO ORG NAME"))</f>
        <v>NO PRIORITY</v>
      </c>
      <c r="C2379" s="291"/>
      <c r="D2379" s="306" t="str">
        <f t="shared" si="37"/>
        <v/>
      </c>
      <c r="E2379" s="171"/>
      <c r="F2379" s="491"/>
      <c r="G2379" s="156"/>
      <c r="H2379" s="340"/>
      <c r="I2379" s="329"/>
      <c r="J2379" s="181"/>
      <c r="K2379" s="177"/>
      <c r="L2379" s="23"/>
    </row>
    <row r="2380" spans="2:12" ht="21.2" customHeight="1">
      <c r="B2380" s="366" t="str">
        <f>IF(F2380="", "NO PRIORITY", _xlfn.XLOOKUP(F2380, Organizations!C:C, Organizations!B:B, "NO ORG NAME"))</f>
        <v>NO PRIORITY</v>
      </c>
      <c r="C2380" s="291"/>
      <c r="D2380" s="306" t="str">
        <f t="shared" si="37"/>
        <v/>
      </c>
      <c r="E2380" s="171"/>
      <c r="F2380" s="491"/>
      <c r="G2380" s="156"/>
      <c r="H2380" s="340"/>
      <c r="I2380" s="329"/>
      <c r="J2380" s="181"/>
      <c r="K2380" s="177"/>
      <c r="L2380" s="23"/>
    </row>
    <row r="2381" spans="2:12" ht="21.2" customHeight="1">
      <c r="B2381" s="366" t="str">
        <f>IF(F2381="", "NO PRIORITY", _xlfn.XLOOKUP(F2381, Organizations!C:C, Organizations!B:B, "NO ORG NAME"))</f>
        <v>NO PRIORITY</v>
      </c>
      <c r="C2381" s="291"/>
      <c r="D2381" s="306" t="str">
        <f t="shared" si="37"/>
        <v/>
      </c>
      <c r="E2381" s="171"/>
      <c r="F2381" s="491"/>
      <c r="G2381" s="156"/>
      <c r="H2381" s="340"/>
      <c r="I2381" s="329"/>
      <c r="J2381" s="181"/>
      <c r="K2381" s="177"/>
      <c r="L2381" s="23"/>
    </row>
    <row r="2382" spans="2:12" ht="21.2" customHeight="1">
      <c r="B2382" s="366" t="str">
        <f>IF(F2382="", "NO PRIORITY", _xlfn.XLOOKUP(F2382, Organizations!C:C, Organizations!B:B, "NO ORG NAME"))</f>
        <v>NO PRIORITY</v>
      </c>
      <c r="C2382" s="291"/>
      <c r="D2382" s="306" t="str">
        <f t="shared" si="37"/>
        <v/>
      </c>
      <c r="E2382" s="171"/>
      <c r="F2382" s="491"/>
      <c r="G2382" s="156"/>
      <c r="H2382" s="340"/>
      <c r="I2382" s="329"/>
      <c r="J2382" s="181"/>
      <c r="K2382" s="177"/>
      <c r="L2382" s="23"/>
    </row>
    <row r="2383" spans="2:12" ht="21.2" customHeight="1">
      <c r="B2383" s="366" t="str">
        <f>IF(F2383="", "NO PRIORITY", _xlfn.XLOOKUP(F2383, Organizations!C:C, Organizations!B:B, "NO ORG NAME"))</f>
        <v>NO PRIORITY</v>
      </c>
      <c r="C2383" s="291"/>
      <c r="D2383" s="306" t="str">
        <f t="shared" si="37"/>
        <v/>
      </c>
      <c r="E2383" s="171"/>
      <c r="F2383" s="491"/>
      <c r="G2383" s="156"/>
      <c r="H2383" s="340"/>
      <c r="I2383" s="329"/>
      <c r="J2383" s="181"/>
      <c r="K2383" s="177"/>
      <c r="L2383" s="23"/>
    </row>
    <row r="2384" spans="2:12" ht="21.2" customHeight="1">
      <c r="B2384" s="366" t="str">
        <f>IF(F2384="", "NO PRIORITY", _xlfn.XLOOKUP(F2384, Organizations!C:C, Organizations!B:B, "NO ORG NAME"))</f>
        <v>NO PRIORITY</v>
      </c>
      <c r="C2384" s="291"/>
      <c r="D2384" s="306" t="str">
        <f t="shared" si="37"/>
        <v/>
      </c>
      <c r="E2384" s="171"/>
      <c r="F2384" s="491"/>
      <c r="G2384" s="156"/>
      <c r="H2384" s="340"/>
      <c r="I2384" s="329"/>
      <c r="J2384" s="181"/>
      <c r="K2384" s="177"/>
      <c r="L2384" s="23"/>
    </row>
    <row r="2385" spans="2:12" ht="21.2" customHeight="1">
      <c r="B2385" s="366" t="str">
        <f>IF(F2385="", "NO PRIORITY", _xlfn.XLOOKUP(F2385, Organizations!C:C, Organizations!B:B, "NO ORG NAME"))</f>
        <v>NO PRIORITY</v>
      </c>
      <c r="C2385" s="291"/>
      <c r="D2385" s="306" t="str">
        <f t="shared" si="37"/>
        <v/>
      </c>
      <c r="E2385" s="171"/>
      <c r="F2385" s="491"/>
      <c r="G2385" s="156"/>
      <c r="H2385" s="340"/>
      <c r="I2385" s="329"/>
      <c r="J2385" s="181"/>
      <c r="K2385" s="177"/>
      <c r="L2385" s="23"/>
    </row>
    <row r="2386" spans="2:12" ht="21.2" customHeight="1">
      <c r="B2386" s="366" t="str">
        <f>IF(F2386="", "NO PRIORITY", _xlfn.XLOOKUP(F2386, Organizations!C:C, Organizations!B:B, "NO ORG NAME"))</f>
        <v>NO PRIORITY</v>
      </c>
      <c r="C2386" s="291"/>
      <c r="D2386" s="306" t="str">
        <f t="shared" si="37"/>
        <v/>
      </c>
      <c r="E2386" s="171"/>
      <c r="F2386" s="491"/>
      <c r="G2386" s="156"/>
      <c r="H2386" s="340"/>
      <c r="I2386" s="329"/>
      <c r="J2386" s="181"/>
      <c r="K2386" s="177"/>
      <c r="L2386" s="23"/>
    </row>
    <row r="2387" spans="2:12" ht="21.2" customHeight="1">
      <c r="B2387" s="366" t="str">
        <f>IF(F2387="", "NO PRIORITY", _xlfn.XLOOKUP(F2387, Organizations!C:C, Organizations!B:B, "NO ORG NAME"))</f>
        <v>NO PRIORITY</v>
      </c>
      <c r="C2387" s="291"/>
      <c r="D2387" s="306" t="str">
        <f t="shared" si="37"/>
        <v/>
      </c>
      <c r="E2387" s="171"/>
      <c r="F2387" s="491"/>
      <c r="G2387" s="156"/>
      <c r="H2387" s="340"/>
      <c r="I2387" s="329"/>
      <c r="J2387" s="181"/>
      <c r="K2387" s="177"/>
      <c r="L2387" s="23"/>
    </row>
    <row r="2388" spans="2:12" ht="21.2" customHeight="1">
      <c r="B2388" s="366" t="str">
        <f>IF(F2388="", "NO PRIORITY", _xlfn.XLOOKUP(F2388, Organizations!C:C, Organizations!B:B, "NO ORG NAME"))</f>
        <v>NO PRIORITY</v>
      </c>
      <c r="C2388" s="291"/>
      <c r="D2388" s="306" t="str">
        <f t="shared" si="37"/>
        <v/>
      </c>
      <c r="E2388" s="171"/>
      <c r="F2388" s="491"/>
      <c r="G2388" s="156"/>
      <c r="H2388" s="340"/>
      <c r="I2388" s="329"/>
      <c r="J2388" s="181"/>
      <c r="K2388" s="177"/>
      <c r="L2388" s="23"/>
    </row>
    <row r="2389" spans="2:12" ht="21.2" customHeight="1">
      <c r="B2389" s="366" t="str">
        <f>IF(F2389="", "NO PRIORITY", _xlfn.XLOOKUP(F2389, Organizations!C:C, Organizations!B:B, "NO ORG NAME"))</f>
        <v>NO PRIORITY</v>
      </c>
      <c r="C2389" s="291"/>
      <c r="D2389" s="306" t="str">
        <f t="shared" si="37"/>
        <v/>
      </c>
      <c r="E2389" s="171"/>
      <c r="F2389" s="491"/>
      <c r="G2389" s="156"/>
      <c r="H2389" s="340"/>
      <c r="I2389" s="329"/>
      <c r="J2389" s="181"/>
      <c r="K2389" s="177"/>
      <c r="L2389" s="23"/>
    </row>
    <row r="2390" spans="2:12" ht="21.2" customHeight="1">
      <c r="B2390" s="366" t="str">
        <f>IF(F2390="", "NO PRIORITY", _xlfn.XLOOKUP(F2390, Organizations!C:C, Organizations!B:B, "NO ORG NAME"))</f>
        <v>NO PRIORITY</v>
      </c>
      <c r="C2390" s="291"/>
      <c r="D2390" s="306" t="str">
        <f t="shared" si="37"/>
        <v/>
      </c>
      <c r="E2390" s="171"/>
      <c r="F2390" s="491"/>
      <c r="G2390" s="156"/>
      <c r="H2390" s="340"/>
      <c r="I2390" s="329"/>
      <c r="J2390" s="181"/>
      <c r="K2390" s="177"/>
      <c r="L2390" s="23"/>
    </row>
    <row r="2391" spans="2:12" ht="21.2" customHeight="1">
      <c r="B2391" s="366" t="str">
        <f>IF(F2391="", "NO PRIORITY", _xlfn.XLOOKUP(F2391, Organizations!C:C, Organizations!B:B, "NO ORG NAME"))</f>
        <v>NO PRIORITY</v>
      </c>
      <c r="C2391" s="291"/>
      <c r="D2391" s="306" t="str">
        <f t="shared" si="37"/>
        <v/>
      </c>
      <c r="E2391" s="171"/>
      <c r="F2391" s="491"/>
      <c r="G2391" s="156"/>
      <c r="H2391" s="340"/>
      <c r="I2391" s="329"/>
      <c r="J2391" s="181"/>
      <c r="K2391" s="177"/>
      <c r="L2391" s="23"/>
    </row>
    <row r="2392" spans="2:12" ht="21.2" customHeight="1">
      <c r="B2392" s="366" t="str">
        <f>IF(F2392="", "NO PRIORITY", _xlfn.XLOOKUP(F2392, Organizations!C:C, Organizations!B:B, "NO ORG NAME"))</f>
        <v>NO PRIORITY</v>
      </c>
      <c r="C2392" s="291"/>
      <c r="D2392" s="306" t="str">
        <f t="shared" si="37"/>
        <v/>
      </c>
      <c r="E2392" s="171"/>
      <c r="F2392" s="491"/>
      <c r="G2392" s="156"/>
      <c r="H2392" s="340"/>
      <c r="I2392" s="329"/>
      <c r="J2392" s="181"/>
      <c r="K2392" s="177"/>
      <c r="L2392" s="23"/>
    </row>
    <row r="2393" spans="2:12" ht="21.2" customHeight="1">
      <c r="B2393" s="366" t="str">
        <f>IF(F2393="", "NO PRIORITY", _xlfn.XLOOKUP(F2393, Organizations!C:C, Organizations!B:B, "NO ORG NAME"))</f>
        <v>NO PRIORITY</v>
      </c>
      <c r="C2393" s="291"/>
      <c r="D2393" s="306" t="str">
        <f t="shared" si="37"/>
        <v/>
      </c>
      <c r="E2393" s="171"/>
      <c r="F2393" s="491"/>
      <c r="G2393" s="156"/>
      <c r="H2393" s="340"/>
      <c r="I2393" s="329"/>
      <c r="J2393" s="181"/>
      <c r="K2393" s="177"/>
      <c r="L2393" s="23"/>
    </row>
    <row r="2394" spans="2:12" ht="21.2" customHeight="1">
      <c r="B2394" s="366" t="str">
        <f>IF(F2394="", "NO PRIORITY", _xlfn.XLOOKUP(F2394, Organizations!C:C, Organizations!B:B, "NO ORG NAME"))</f>
        <v>NO PRIORITY</v>
      </c>
      <c r="C2394" s="291"/>
      <c r="D2394" s="306" t="str">
        <f t="shared" si="37"/>
        <v/>
      </c>
      <c r="E2394" s="171"/>
      <c r="F2394" s="491"/>
      <c r="G2394" s="156"/>
      <c r="H2394" s="340"/>
      <c r="I2394" s="329"/>
      <c r="J2394" s="181"/>
      <c r="K2394" s="177"/>
      <c r="L2394" s="23"/>
    </row>
    <row r="2395" spans="2:12" ht="21.2" customHeight="1">
      <c r="B2395" s="366" t="str">
        <f>IF(F2395="", "NO PRIORITY", _xlfn.XLOOKUP(F2395, Organizations!C:C, Organizations!B:B, "NO ORG NAME"))</f>
        <v>NO PRIORITY</v>
      </c>
      <c r="C2395" s="291"/>
      <c r="D2395" s="306" t="str">
        <f t="shared" si="37"/>
        <v/>
      </c>
      <c r="E2395" s="171"/>
      <c r="F2395" s="491"/>
      <c r="G2395" s="156"/>
      <c r="H2395" s="340"/>
      <c r="I2395" s="329"/>
      <c r="J2395" s="181"/>
      <c r="K2395" s="177"/>
      <c r="L2395" s="23"/>
    </row>
    <row r="2396" spans="2:12" ht="21.2" customHeight="1">
      <c r="B2396" s="366" t="str">
        <f>IF(F2396="", "NO PRIORITY", _xlfn.XLOOKUP(F2396, Organizations!C:C, Organizations!B:B, "NO ORG NAME"))</f>
        <v>NO PRIORITY</v>
      </c>
      <c r="C2396" s="291"/>
      <c r="D2396" s="306" t="str">
        <f t="shared" si="37"/>
        <v/>
      </c>
      <c r="E2396" s="171"/>
      <c r="F2396" s="491"/>
      <c r="G2396" s="156"/>
      <c r="H2396" s="340"/>
      <c r="I2396" s="329"/>
      <c r="J2396" s="181"/>
      <c r="K2396" s="177"/>
      <c r="L2396" s="23"/>
    </row>
    <row r="2397" spans="2:12" ht="21.2" customHeight="1">
      <c r="B2397" s="366" t="str">
        <f>IF(F2397="", "NO PRIORITY", _xlfn.XLOOKUP(F2397, Organizations!C:C, Organizations!B:B, "NO ORG NAME"))</f>
        <v>NO PRIORITY</v>
      </c>
      <c r="C2397" s="291"/>
      <c r="D2397" s="306" t="str">
        <f t="shared" si="37"/>
        <v/>
      </c>
      <c r="E2397" s="171"/>
      <c r="F2397" s="491"/>
      <c r="G2397" s="156"/>
      <c r="H2397" s="340"/>
      <c r="I2397" s="329"/>
      <c r="J2397" s="181"/>
      <c r="K2397" s="177"/>
      <c r="L2397" s="23"/>
    </row>
    <row r="2398" spans="2:12" ht="21.2" customHeight="1">
      <c r="B2398" s="366" t="str">
        <f>IF(F2398="", "NO PRIORITY", _xlfn.XLOOKUP(F2398, Organizations!C:C, Organizations!B:B, "NO ORG NAME"))</f>
        <v>NO PRIORITY</v>
      </c>
      <c r="C2398" s="291"/>
      <c r="D2398" s="306" t="str">
        <f t="shared" si="37"/>
        <v/>
      </c>
      <c r="E2398" s="171"/>
      <c r="F2398" s="491"/>
      <c r="G2398" s="156"/>
      <c r="H2398" s="340"/>
      <c r="I2398" s="329"/>
      <c r="J2398" s="181"/>
      <c r="K2398" s="177"/>
      <c r="L2398" s="23"/>
    </row>
    <row r="2399" spans="2:12" ht="21.2" customHeight="1">
      <c r="B2399" s="366" t="str">
        <f>IF(F2399="", "NO PRIORITY", _xlfn.XLOOKUP(F2399, Organizations!C:C, Organizations!B:B, "NO ORG NAME"))</f>
        <v>NO PRIORITY</v>
      </c>
      <c r="C2399" s="291"/>
      <c r="D2399" s="306" t="str">
        <f t="shared" si="37"/>
        <v/>
      </c>
      <c r="E2399" s="171"/>
      <c r="F2399" s="491"/>
      <c r="G2399" s="156"/>
      <c r="H2399" s="340"/>
      <c r="I2399" s="329"/>
      <c r="J2399" s="181"/>
      <c r="K2399" s="177"/>
      <c r="L2399" s="23"/>
    </row>
    <row r="2400" spans="2:12" ht="21.2" customHeight="1">
      <c r="B2400" s="366" t="str">
        <f>IF(F2400="", "NO PRIORITY", _xlfn.XLOOKUP(F2400, Organizations!C:C, Organizations!B:B, "NO ORG NAME"))</f>
        <v>NO PRIORITY</v>
      </c>
      <c r="C2400" s="291"/>
      <c r="D2400" s="306" t="str">
        <f t="shared" si="37"/>
        <v/>
      </c>
      <c r="E2400" s="171"/>
      <c r="F2400" s="491"/>
      <c r="G2400" s="156"/>
      <c r="H2400" s="340"/>
      <c r="I2400" s="329"/>
      <c r="J2400" s="181"/>
      <c r="K2400" s="177"/>
      <c r="L2400" s="23"/>
    </row>
    <row r="2401" spans="2:12" ht="21.2" customHeight="1">
      <c r="B2401" s="366" t="str">
        <f>IF(F2401="", "NO PRIORITY", _xlfn.XLOOKUP(F2401, Organizations!C:C, Organizations!B:B, "NO ORG NAME"))</f>
        <v>NO PRIORITY</v>
      </c>
      <c r="C2401" s="291"/>
      <c r="D2401" s="306" t="str">
        <f t="shared" si="37"/>
        <v/>
      </c>
      <c r="E2401" s="171"/>
      <c r="F2401" s="491"/>
      <c r="G2401" s="156"/>
      <c r="H2401" s="340"/>
      <c r="I2401" s="329"/>
      <c r="J2401" s="181"/>
      <c r="K2401" s="177"/>
      <c r="L2401" s="23"/>
    </row>
    <row r="2402" spans="2:12" ht="21.2" customHeight="1">
      <c r="B2402" s="366" t="str">
        <f>IF(F2402="", "NO PRIORITY", _xlfn.XLOOKUP(F2402, Organizations!C:C, Organizations!B:B, "NO ORG NAME"))</f>
        <v>NO PRIORITY</v>
      </c>
      <c r="C2402" s="291"/>
      <c r="D2402" s="306" t="str">
        <f t="shared" si="37"/>
        <v/>
      </c>
      <c r="E2402" s="171"/>
      <c r="F2402" s="491"/>
      <c r="G2402" s="156"/>
      <c r="H2402" s="340"/>
      <c r="I2402" s="329"/>
      <c r="J2402" s="181"/>
      <c r="K2402" s="177"/>
      <c r="L2402" s="23"/>
    </row>
    <row r="2403" spans="2:12" ht="21.2" customHeight="1">
      <c r="B2403" s="366" t="str">
        <f>IF(F2403="", "NO PRIORITY", _xlfn.XLOOKUP(F2403, Organizations!C:C, Organizations!B:B, "NO ORG NAME"))</f>
        <v>NO PRIORITY</v>
      </c>
      <c r="C2403" s="291"/>
      <c r="D2403" s="306" t="str">
        <f t="shared" si="37"/>
        <v/>
      </c>
      <c r="E2403" s="171"/>
      <c r="F2403" s="491"/>
      <c r="G2403" s="156"/>
      <c r="H2403" s="340"/>
      <c r="I2403" s="329"/>
      <c r="J2403" s="181"/>
      <c r="K2403" s="177"/>
      <c r="L2403" s="23"/>
    </row>
    <row r="2404" spans="2:12" ht="21.2" customHeight="1">
      <c r="B2404" s="366" t="str">
        <f>IF(F2404="", "NO PRIORITY", _xlfn.XLOOKUP(F2404, Organizations!C:C, Organizations!B:B, "NO ORG NAME"))</f>
        <v>NO PRIORITY</v>
      </c>
      <c r="C2404" s="291"/>
      <c r="D2404" s="306" t="str">
        <f t="shared" si="37"/>
        <v/>
      </c>
      <c r="E2404" s="171"/>
      <c r="F2404" s="491"/>
      <c r="G2404" s="156"/>
      <c r="H2404" s="340"/>
      <c r="I2404" s="329"/>
      <c r="J2404" s="181"/>
      <c r="K2404" s="177"/>
      <c r="L2404" s="23"/>
    </row>
    <row r="2405" spans="2:12" ht="21.2" customHeight="1">
      <c r="B2405" s="366" t="str">
        <f>IF(F2405="", "NO PRIORITY", _xlfn.XLOOKUP(F2405, Organizations!C:C, Organizations!B:B, "NO ORG NAME"))</f>
        <v>NO PRIORITY</v>
      </c>
      <c r="C2405" s="291"/>
      <c r="D2405" s="306" t="str">
        <f t="shared" si="37"/>
        <v/>
      </c>
      <c r="E2405" s="171"/>
      <c r="F2405" s="491"/>
      <c r="G2405" s="156"/>
      <c r="H2405" s="340"/>
      <c r="I2405" s="329"/>
      <c r="J2405" s="181"/>
      <c r="K2405" s="177"/>
      <c r="L2405" s="23"/>
    </row>
    <row r="2406" spans="2:12" ht="21.2" customHeight="1">
      <c r="B2406" s="366" t="str">
        <f>IF(F2406="", "NO PRIORITY", _xlfn.XLOOKUP(F2406, Organizations!C:C, Organizations!B:B, "NO ORG NAME"))</f>
        <v>NO PRIORITY</v>
      </c>
      <c r="C2406" s="291"/>
      <c r="D2406" s="306" t="str">
        <f t="shared" si="37"/>
        <v/>
      </c>
      <c r="E2406" s="171"/>
      <c r="F2406" s="491"/>
      <c r="G2406" s="156"/>
      <c r="H2406" s="340"/>
      <c r="I2406" s="329"/>
      <c r="J2406" s="181"/>
      <c r="K2406" s="177"/>
      <c r="L2406" s="23"/>
    </row>
    <row r="2407" spans="2:12" ht="21.2" customHeight="1">
      <c r="B2407" s="366" t="str">
        <f>IF(F2407="", "NO PRIORITY", _xlfn.XLOOKUP(F2407, Organizations!C:C, Organizations!B:B, "NO ORG NAME"))</f>
        <v>NO PRIORITY</v>
      </c>
      <c r="C2407" s="291"/>
      <c r="D2407" s="306" t="str">
        <f t="shared" si="37"/>
        <v/>
      </c>
      <c r="E2407" s="171"/>
      <c r="F2407" s="491"/>
      <c r="G2407" s="156"/>
      <c r="H2407" s="340"/>
      <c r="I2407" s="329"/>
      <c r="J2407" s="181"/>
      <c r="K2407" s="177"/>
      <c r="L2407" s="23"/>
    </row>
    <row r="2408" spans="2:12" ht="21.2" customHeight="1">
      <c r="B2408" s="366" t="str">
        <f>IF(F2408="", "NO PRIORITY", _xlfn.XLOOKUP(F2408, Organizations!C:C, Organizations!B:B, "NO ORG NAME"))</f>
        <v>NO PRIORITY</v>
      </c>
      <c r="C2408" s="291"/>
      <c r="D2408" s="306" t="str">
        <f t="shared" si="37"/>
        <v/>
      </c>
      <c r="E2408" s="171"/>
      <c r="F2408" s="491"/>
      <c r="G2408" s="156"/>
      <c r="H2408" s="340"/>
      <c r="I2408" s="329"/>
      <c r="J2408" s="181"/>
      <c r="K2408" s="177"/>
      <c r="L2408" s="23"/>
    </row>
    <row r="2409" spans="2:12" ht="21.2" customHeight="1">
      <c r="B2409" s="366" t="str">
        <f>IF(F2409="", "NO PRIORITY", _xlfn.XLOOKUP(F2409, Organizations!C:C, Organizations!B:B, "NO ORG NAME"))</f>
        <v>NO PRIORITY</v>
      </c>
      <c r="C2409" s="291"/>
      <c r="D2409" s="306" t="str">
        <f t="shared" ref="D2409:D2472" si="38">IF(ISBLANK(C2409),"",C2409-WEEKDAY(C2409)+2)</f>
        <v/>
      </c>
      <c r="E2409" s="171"/>
      <c r="F2409" s="491"/>
      <c r="G2409" s="156"/>
      <c r="H2409" s="340"/>
      <c r="I2409" s="329"/>
      <c r="J2409" s="181"/>
      <c r="K2409" s="177"/>
      <c r="L2409" s="23"/>
    </row>
    <row r="2410" spans="2:12" ht="21.2" customHeight="1">
      <c r="B2410" s="366" t="str">
        <f>IF(F2410="", "NO PRIORITY", _xlfn.XLOOKUP(F2410, Organizations!C:C, Organizations!B:B, "NO ORG NAME"))</f>
        <v>NO PRIORITY</v>
      </c>
      <c r="C2410" s="291"/>
      <c r="D2410" s="306" t="str">
        <f t="shared" si="38"/>
        <v/>
      </c>
      <c r="E2410" s="171"/>
      <c r="F2410" s="491"/>
      <c r="G2410" s="156"/>
      <c r="H2410" s="340"/>
      <c r="I2410" s="329"/>
      <c r="J2410" s="181"/>
      <c r="K2410" s="177"/>
      <c r="L2410" s="23"/>
    </row>
    <row r="2411" spans="2:12" ht="21.2" customHeight="1">
      <c r="B2411" s="366" t="str">
        <f>IF(F2411="", "NO PRIORITY", _xlfn.XLOOKUP(F2411, Organizations!C:C, Organizations!B:B, "NO ORG NAME"))</f>
        <v>NO PRIORITY</v>
      </c>
      <c r="C2411" s="291"/>
      <c r="D2411" s="306" t="str">
        <f t="shared" si="38"/>
        <v/>
      </c>
      <c r="E2411" s="171"/>
      <c r="F2411" s="491"/>
      <c r="G2411" s="156"/>
      <c r="H2411" s="340"/>
      <c r="I2411" s="329"/>
      <c r="J2411" s="181"/>
      <c r="K2411" s="177"/>
      <c r="L2411" s="23"/>
    </row>
    <row r="2412" spans="2:12" ht="21.2" customHeight="1">
      <c r="B2412" s="366" t="str">
        <f>IF(F2412="", "NO PRIORITY", _xlfn.XLOOKUP(F2412, Organizations!C:C, Organizations!B:B, "NO ORG NAME"))</f>
        <v>NO PRIORITY</v>
      </c>
      <c r="C2412" s="291"/>
      <c r="D2412" s="306" t="str">
        <f t="shared" si="38"/>
        <v/>
      </c>
      <c r="E2412" s="171"/>
      <c r="F2412" s="491"/>
      <c r="G2412" s="156"/>
      <c r="H2412" s="340"/>
      <c r="I2412" s="329"/>
      <c r="J2412" s="181"/>
      <c r="K2412" s="177"/>
      <c r="L2412" s="23"/>
    </row>
    <row r="2413" spans="2:12" ht="21.2" customHeight="1">
      <c r="B2413" s="366" t="str">
        <f>IF(F2413="", "NO PRIORITY", _xlfn.XLOOKUP(F2413, Organizations!C:C, Organizations!B:B, "NO ORG NAME"))</f>
        <v>NO PRIORITY</v>
      </c>
      <c r="C2413" s="291"/>
      <c r="D2413" s="306" t="str">
        <f t="shared" si="38"/>
        <v/>
      </c>
      <c r="E2413" s="171"/>
      <c r="F2413" s="491"/>
      <c r="G2413" s="156"/>
      <c r="H2413" s="340"/>
      <c r="I2413" s="329"/>
      <c r="J2413" s="181"/>
      <c r="K2413" s="177"/>
      <c r="L2413" s="23"/>
    </row>
    <row r="2414" spans="2:12" ht="21.2" customHeight="1">
      <c r="B2414" s="366" t="str">
        <f>IF(F2414="", "NO PRIORITY", _xlfn.XLOOKUP(F2414, Organizations!C:C, Organizations!B:B, "NO ORG NAME"))</f>
        <v>NO PRIORITY</v>
      </c>
      <c r="C2414" s="291"/>
      <c r="D2414" s="306" t="str">
        <f t="shared" si="38"/>
        <v/>
      </c>
      <c r="E2414" s="171"/>
      <c r="F2414" s="491"/>
      <c r="G2414" s="156"/>
      <c r="H2414" s="340"/>
      <c r="I2414" s="329"/>
      <c r="J2414" s="181"/>
      <c r="K2414" s="177"/>
      <c r="L2414" s="23"/>
    </row>
    <row r="2415" spans="2:12" ht="21.2" customHeight="1">
      <c r="B2415" s="366" t="str">
        <f>IF(F2415="", "NO PRIORITY", _xlfn.XLOOKUP(F2415, Organizations!C:C, Organizations!B:B, "NO ORG NAME"))</f>
        <v>NO PRIORITY</v>
      </c>
      <c r="C2415" s="291"/>
      <c r="D2415" s="306" t="str">
        <f t="shared" si="38"/>
        <v/>
      </c>
      <c r="E2415" s="171"/>
      <c r="F2415" s="491"/>
      <c r="G2415" s="156"/>
      <c r="H2415" s="340"/>
      <c r="I2415" s="329"/>
      <c r="J2415" s="181"/>
      <c r="K2415" s="177"/>
      <c r="L2415" s="23"/>
    </row>
    <row r="2416" spans="2:12" ht="21.2" customHeight="1">
      <c r="B2416" s="366" t="str">
        <f>IF(F2416="", "NO PRIORITY", _xlfn.XLOOKUP(F2416, Organizations!C:C, Organizations!B:B, "NO ORG NAME"))</f>
        <v>NO PRIORITY</v>
      </c>
      <c r="C2416" s="291"/>
      <c r="D2416" s="306" t="str">
        <f t="shared" si="38"/>
        <v/>
      </c>
      <c r="E2416" s="171"/>
      <c r="F2416" s="491"/>
      <c r="G2416" s="156"/>
      <c r="H2416" s="340"/>
      <c r="I2416" s="329"/>
      <c r="J2416" s="181"/>
      <c r="K2416" s="177"/>
      <c r="L2416" s="23"/>
    </row>
    <row r="2417" spans="2:12" ht="21.2" customHeight="1">
      <c r="B2417" s="366" t="str">
        <f>IF(F2417="", "NO PRIORITY", _xlfn.XLOOKUP(F2417, Organizations!C:C, Organizations!B:B, "NO ORG NAME"))</f>
        <v>NO PRIORITY</v>
      </c>
      <c r="C2417" s="291"/>
      <c r="D2417" s="306" t="str">
        <f t="shared" si="38"/>
        <v/>
      </c>
      <c r="E2417" s="171"/>
      <c r="F2417" s="491"/>
      <c r="G2417" s="156"/>
      <c r="H2417" s="340"/>
      <c r="I2417" s="329"/>
      <c r="J2417" s="181"/>
      <c r="K2417" s="177"/>
      <c r="L2417" s="23"/>
    </row>
    <row r="2418" spans="2:12" ht="21.2" customHeight="1">
      <c r="B2418" s="366" t="str">
        <f>IF(F2418="", "NO PRIORITY", _xlfn.XLOOKUP(F2418, Organizations!C:C, Organizations!B:B, "NO ORG NAME"))</f>
        <v>NO PRIORITY</v>
      </c>
      <c r="C2418" s="291"/>
      <c r="D2418" s="306" t="str">
        <f t="shared" si="38"/>
        <v/>
      </c>
      <c r="E2418" s="171"/>
      <c r="F2418" s="491"/>
      <c r="G2418" s="156"/>
      <c r="H2418" s="340"/>
      <c r="I2418" s="329"/>
      <c r="J2418" s="181"/>
      <c r="K2418" s="177"/>
      <c r="L2418" s="23"/>
    </row>
    <row r="2419" spans="2:12" ht="21.2" customHeight="1">
      <c r="B2419" s="366" t="str">
        <f>IF(F2419="", "NO PRIORITY", _xlfn.XLOOKUP(F2419, Organizations!C:C, Organizations!B:B, "NO ORG NAME"))</f>
        <v>NO PRIORITY</v>
      </c>
      <c r="C2419" s="291"/>
      <c r="D2419" s="306" t="str">
        <f t="shared" si="38"/>
        <v/>
      </c>
      <c r="E2419" s="171"/>
      <c r="F2419" s="491"/>
      <c r="G2419" s="156"/>
      <c r="H2419" s="340"/>
      <c r="I2419" s="329"/>
      <c r="J2419" s="181"/>
      <c r="K2419" s="177"/>
      <c r="L2419" s="23"/>
    </row>
    <row r="2420" spans="2:12" ht="21.2" customHeight="1">
      <c r="B2420" s="366" t="str">
        <f>IF(F2420="", "NO PRIORITY", _xlfn.XLOOKUP(F2420, Organizations!C:C, Organizations!B:B, "NO ORG NAME"))</f>
        <v>NO PRIORITY</v>
      </c>
      <c r="C2420" s="291"/>
      <c r="D2420" s="306" t="str">
        <f t="shared" si="38"/>
        <v/>
      </c>
      <c r="E2420" s="171"/>
      <c r="F2420" s="491"/>
      <c r="G2420" s="156"/>
      <c r="H2420" s="340"/>
      <c r="I2420" s="329"/>
      <c r="J2420" s="181"/>
      <c r="K2420" s="177"/>
      <c r="L2420" s="23"/>
    </row>
    <row r="2421" spans="2:12" ht="21.2" customHeight="1">
      <c r="B2421" s="366" t="str">
        <f>IF(F2421="", "NO PRIORITY", _xlfn.XLOOKUP(F2421, Organizations!C:C, Organizations!B:B, "NO ORG NAME"))</f>
        <v>NO PRIORITY</v>
      </c>
      <c r="C2421" s="291"/>
      <c r="D2421" s="306" t="str">
        <f t="shared" si="38"/>
        <v/>
      </c>
      <c r="E2421" s="171"/>
      <c r="F2421" s="491"/>
      <c r="G2421" s="156"/>
      <c r="H2421" s="340"/>
      <c r="I2421" s="329"/>
      <c r="J2421" s="181"/>
      <c r="K2421" s="177"/>
      <c r="L2421" s="23"/>
    </row>
    <row r="2422" spans="2:12" ht="21.2" customHeight="1">
      <c r="B2422" s="366" t="str">
        <f>IF(F2422="", "NO PRIORITY", _xlfn.XLOOKUP(F2422, Organizations!C:C, Organizations!B:B, "NO ORG NAME"))</f>
        <v>NO PRIORITY</v>
      </c>
      <c r="C2422" s="291"/>
      <c r="D2422" s="306" t="str">
        <f t="shared" si="38"/>
        <v/>
      </c>
      <c r="E2422" s="171"/>
      <c r="F2422" s="491"/>
      <c r="G2422" s="156"/>
      <c r="H2422" s="340"/>
      <c r="I2422" s="329"/>
      <c r="J2422" s="181"/>
      <c r="K2422" s="177"/>
      <c r="L2422" s="23"/>
    </row>
    <row r="2423" spans="2:12" ht="21.2" customHeight="1">
      <c r="B2423" s="366" t="str">
        <f>IF(F2423="", "NO PRIORITY", _xlfn.XLOOKUP(F2423, Organizations!C:C, Organizations!B:B, "NO ORG NAME"))</f>
        <v>NO PRIORITY</v>
      </c>
      <c r="C2423" s="291"/>
      <c r="D2423" s="306" t="str">
        <f t="shared" si="38"/>
        <v/>
      </c>
      <c r="E2423" s="171"/>
      <c r="F2423" s="491"/>
      <c r="G2423" s="156"/>
      <c r="H2423" s="340"/>
      <c r="I2423" s="329"/>
      <c r="J2423" s="181"/>
      <c r="K2423" s="177"/>
      <c r="L2423" s="23"/>
    </row>
    <row r="2424" spans="2:12" ht="21.2" customHeight="1">
      <c r="B2424" s="366" t="str">
        <f>IF(F2424="", "NO PRIORITY", _xlfn.XLOOKUP(F2424, Organizations!C:C, Organizations!B:B, "NO ORG NAME"))</f>
        <v>NO PRIORITY</v>
      </c>
      <c r="C2424" s="291"/>
      <c r="D2424" s="306" t="str">
        <f t="shared" si="38"/>
        <v/>
      </c>
      <c r="E2424" s="171"/>
      <c r="F2424" s="491"/>
      <c r="G2424" s="156"/>
      <c r="H2424" s="340"/>
      <c r="I2424" s="329"/>
      <c r="J2424" s="181"/>
      <c r="K2424" s="177"/>
      <c r="L2424" s="23"/>
    </row>
    <row r="2425" spans="2:12" ht="21.2" customHeight="1">
      <c r="B2425" s="366" t="str">
        <f>IF(F2425="", "NO PRIORITY", _xlfn.XLOOKUP(F2425, Organizations!C:C, Organizations!B:B, "NO ORG NAME"))</f>
        <v>NO PRIORITY</v>
      </c>
      <c r="C2425" s="291"/>
      <c r="D2425" s="306" t="str">
        <f t="shared" si="38"/>
        <v/>
      </c>
      <c r="E2425" s="171"/>
      <c r="F2425" s="491"/>
      <c r="G2425" s="156"/>
      <c r="H2425" s="340"/>
      <c r="I2425" s="329"/>
      <c r="J2425" s="181"/>
      <c r="K2425" s="177"/>
      <c r="L2425" s="23"/>
    </row>
    <row r="2426" spans="2:12" ht="21.2" customHeight="1">
      <c r="B2426" s="366" t="str">
        <f>IF(F2426="", "NO PRIORITY", _xlfn.XLOOKUP(F2426, Organizations!C:C, Organizations!B:B, "NO ORG NAME"))</f>
        <v>NO PRIORITY</v>
      </c>
      <c r="C2426" s="291"/>
      <c r="D2426" s="306" t="str">
        <f t="shared" si="38"/>
        <v/>
      </c>
      <c r="E2426" s="171"/>
      <c r="F2426" s="491"/>
      <c r="G2426" s="156"/>
      <c r="H2426" s="340"/>
      <c r="I2426" s="329"/>
      <c r="J2426" s="181"/>
      <c r="K2426" s="177"/>
      <c r="L2426" s="23"/>
    </row>
    <row r="2427" spans="2:12" ht="21.2" customHeight="1">
      <c r="B2427" s="366" t="str">
        <f>IF(F2427="", "NO PRIORITY", _xlfn.XLOOKUP(F2427, Organizations!C:C, Organizations!B:B, "NO ORG NAME"))</f>
        <v>NO PRIORITY</v>
      </c>
      <c r="C2427" s="291"/>
      <c r="D2427" s="306" t="str">
        <f t="shared" si="38"/>
        <v/>
      </c>
      <c r="E2427" s="171"/>
      <c r="F2427" s="491"/>
      <c r="G2427" s="156"/>
      <c r="H2427" s="340"/>
      <c r="I2427" s="329"/>
      <c r="J2427" s="181"/>
      <c r="K2427" s="177"/>
      <c r="L2427" s="23"/>
    </row>
    <row r="2428" spans="2:12" ht="21.2" customHeight="1">
      <c r="B2428" s="366" t="str">
        <f>IF(F2428="", "NO PRIORITY", _xlfn.XLOOKUP(F2428, Organizations!C:C, Organizations!B:B, "NO ORG NAME"))</f>
        <v>NO PRIORITY</v>
      </c>
      <c r="C2428" s="291"/>
      <c r="D2428" s="306" t="str">
        <f t="shared" si="38"/>
        <v/>
      </c>
      <c r="E2428" s="171"/>
      <c r="F2428" s="491"/>
      <c r="G2428" s="156"/>
      <c r="H2428" s="340"/>
      <c r="I2428" s="329"/>
      <c r="J2428" s="181"/>
      <c r="K2428" s="177"/>
      <c r="L2428" s="23"/>
    </row>
    <row r="2429" spans="2:12" ht="21.2" customHeight="1">
      <c r="B2429" s="366" t="str">
        <f>IF(F2429="", "NO PRIORITY", _xlfn.XLOOKUP(F2429, Organizations!C:C, Organizations!B:B, "NO ORG NAME"))</f>
        <v>NO PRIORITY</v>
      </c>
      <c r="C2429" s="291"/>
      <c r="D2429" s="306" t="str">
        <f t="shared" si="38"/>
        <v/>
      </c>
      <c r="E2429" s="171"/>
      <c r="F2429" s="491"/>
      <c r="G2429" s="156"/>
      <c r="H2429" s="340"/>
      <c r="I2429" s="329"/>
      <c r="J2429" s="181"/>
      <c r="K2429" s="177"/>
      <c r="L2429" s="23"/>
    </row>
    <row r="2430" spans="2:12" ht="21.2" customHeight="1">
      <c r="B2430" s="366" t="str">
        <f>IF(F2430="", "NO PRIORITY", _xlfn.XLOOKUP(F2430, Organizations!C:C, Organizations!B:B, "NO ORG NAME"))</f>
        <v>NO PRIORITY</v>
      </c>
      <c r="C2430" s="291"/>
      <c r="D2430" s="306" t="str">
        <f t="shared" si="38"/>
        <v/>
      </c>
      <c r="E2430" s="171"/>
      <c r="F2430" s="491"/>
      <c r="G2430" s="156"/>
      <c r="H2430" s="340"/>
      <c r="I2430" s="329"/>
      <c r="J2430" s="181"/>
      <c r="K2430" s="177"/>
      <c r="L2430" s="23"/>
    </row>
    <row r="2431" spans="2:12" ht="21.2" customHeight="1">
      <c r="B2431" s="366" t="str">
        <f>IF(F2431="", "NO PRIORITY", _xlfn.XLOOKUP(F2431, Organizations!C:C, Organizations!B:B, "NO ORG NAME"))</f>
        <v>NO PRIORITY</v>
      </c>
      <c r="C2431" s="291"/>
      <c r="D2431" s="306" t="str">
        <f t="shared" si="38"/>
        <v/>
      </c>
      <c r="E2431" s="171"/>
      <c r="F2431" s="491"/>
      <c r="G2431" s="156"/>
      <c r="H2431" s="340"/>
      <c r="I2431" s="329"/>
      <c r="J2431" s="181"/>
      <c r="K2431" s="177"/>
      <c r="L2431" s="23"/>
    </row>
    <row r="2432" spans="2:12" ht="21.2" customHeight="1">
      <c r="B2432" s="366" t="str">
        <f>IF(F2432="", "NO PRIORITY", _xlfn.XLOOKUP(F2432, Organizations!C:C, Organizations!B:B, "NO ORG NAME"))</f>
        <v>NO PRIORITY</v>
      </c>
      <c r="C2432" s="291"/>
      <c r="D2432" s="306" t="str">
        <f t="shared" si="38"/>
        <v/>
      </c>
      <c r="E2432" s="171"/>
      <c r="F2432" s="491"/>
      <c r="G2432" s="156"/>
      <c r="H2432" s="340"/>
      <c r="I2432" s="329"/>
      <c r="J2432" s="181"/>
      <c r="K2432" s="177"/>
      <c r="L2432" s="23"/>
    </row>
    <row r="2433" spans="2:12" ht="21.2" customHeight="1">
      <c r="B2433" s="366" t="str">
        <f>IF(F2433="", "NO PRIORITY", _xlfn.XLOOKUP(F2433, Organizations!C:C, Organizations!B:B, "NO ORG NAME"))</f>
        <v>NO PRIORITY</v>
      </c>
      <c r="C2433" s="291"/>
      <c r="D2433" s="306" t="str">
        <f t="shared" si="38"/>
        <v/>
      </c>
      <c r="E2433" s="171"/>
      <c r="F2433" s="491"/>
      <c r="G2433" s="156"/>
      <c r="H2433" s="340"/>
      <c r="I2433" s="329"/>
      <c r="J2433" s="181"/>
      <c r="K2433" s="177"/>
      <c r="L2433" s="23"/>
    </row>
    <row r="2434" spans="2:12" ht="21.2" customHeight="1">
      <c r="B2434" s="366" t="str">
        <f>IF(F2434="", "NO PRIORITY", _xlfn.XLOOKUP(F2434, Organizations!C:C, Organizations!B:B, "NO ORG NAME"))</f>
        <v>NO PRIORITY</v>
      </c>
      <c r="C2434" s="291"/>
      <c r="D2434" s="306" t="str">
        <f t="shared" si="38"/>
        <v/>
      </c>
      <c r="E2434" s="171"/>
      <c r="F2434" s="491"/>
      <c r="G2434" s="156"/>
      <c r="H2434" s="340"/>
      <c r="I2434" s="329"/>
      <c r="J2434" s="181"/>
      <c r="K2434" s="177"/>
      <c r="L2434" s="23"/>
    </row>
    <row r="2435" spans="2:12" ht="21.2" customHeight="1">
      <c r="B2435" s="366" t="str">
        <f>IF(F2435="", "NO PRIORITY", _xlfn.XLOOKUP(F2435, Organizations!C:C, Organizations!B:B, "NO ORG NAME"))</f>
        <v>NO PRIORITY</v>
      </c>
      <c r="C2435" s="291"/>
      <c r="D2435" s="306" t="str">
        <f t="shared" si="38"/>
        <v/>
      </c>
      <c r="E2435" s="171"/>
      <c r="F2435" s="491"/>
      <c r="G2435" s="156"/>
      <c r="H2435" s="340"/>
      <c r="I2435" s="329"/>
      <c r="J2435" s="181"/>
      <c r="K2435" s="177"/>
      <c r="L2435" s="23"/>
    </row>
    <row r="2436" spans="2:12" ht="21.2" customHeight="1">
      <c r="B2436" s="366" t="str">
        <f>IF(F2436="", "NO PRIORITY", _xlfn.XLOOKUP(F2436, Organizations!C:C, Organizations!B:B, "NO ORG NAME"))</f>
        <v>NO PRIORITY</v>
      </c>
      <c r="C2436" s="291"/>
      <c r="D2436" s="306" t="str">
        <f t="shared" si="38"/>
        <v/>
      </c>
      <c r="E2436" s="171"/>
      <c r="F2436" s="491"/>
      <c r="G2436" s="156"/>
      <c r="H2436" s="340"/>
      <c r="I2436" s="329"/>
      <c r="J2436" s="181"/>
      <c r="K2436" s="177"/>
      <c r="L2436" s="23"/>
    </row>
    <row r="2437" spans="2:12" ht="21.2" customHeight="1">
      <c r="B2437" s="366" t="str">
        <f>IF(F2437="", "NO PRIORITY", _xlfn.XLOOKUP(F2437, Organizations!C:C, Organizations!B:B, "NO ORG NAME"))</f>
        <v>NO PRIORITY</v>
      </c>
      <c r="C2437" s="291"/>
      <c r="D2437" s="306" t="str">
        <f t="shared" si="38"/>
        <v/>
      </c>
      <c r="E2437" s="171"/>
      <c r="F2437" s="491"/>
      <c r="G2437" s="156"/>
      <c r="H2437" s="340"/>
      <c r="I2437" s="329"/>
      <c r="J2437" s="181"/>
      <c r="K2437" s="177"/>
      <c r="L2437" s="23"/>
    </row>
    <row r="2438" spans="2:12" ht="21.2" customHeight="1">
      <c r="B2438" s="366" t="str">
        <f>IF(F2438="", "NO PRIORITY", _xlfn.XLOOKUP(F2438, Organizations!C:C, Organizations!B:B, "NO ORG NAME"))</f>
        <v>NO PRIORITY</v>
      </c>
      <c r="C2438" s="291"/>
      <c r="D2438" s="306" t="str">
        <f t="shared" si="38"/>
        <v/>
      </c>
      <c r="E2438" s="171"/>
      <c r="F2438" s="491"/>
      <c r="G2438" s="156"/>
      <c r="H2438" s="340"/>
      <c r="I2438" s="329"/>
      <c r="J2438" s="181"/>
      <c r="K2438" s="177"/>
      <c r="L2438" s="23"/>
    </row>
    <row r="2439" spans="2:12" ht="21.2" customHeight="1">
      <c r="B2439" s="366" t="str">
        <f>IF(F2439="", "NO PRIORITY", _xlfn.XLOOKUP(F2439, Organizations!C:C, Organizations!B:B, "NO ORG NAME"))</f>
        <v>NO PRIORITY</v>
      </c>
      <c r="C2439" s="291"/>
      <c r="D2439" s="306" t="str">
        <f t="shared" si="38"/>
        <v/>
      </c>
      <c r="E2439" s="171"/>
      <c r="F2439" s="491"/>
      <c r="G2439" s="156"/>
      <c r="H2439" s="340"/>
      <c r="I2439" s="329"/>
      <c r="J2439" s="181"/>
      <c r="K2439" s="177"/>
      <c r="L2439" s="23"/>
    </row>
    <row r="2440" spans="2:12" ht="21.2" customHeight="1">
      <c r="B2440" s="366" t="str">
        <f>IF(F2440="", "NO PRIORITY", _xlfn.XLOOKUP(F2440, Organizations!C:C, Organizations!B:B, "NO ORG NAME"))</f>
        <v>NO PRIORITY</v>
      </c>
      <c r="C2440" s="291"/>
      <c r="D2440" s="306" t="str">
        <f t="shared" si="38"/>
        <v/>
      </c>
      <c r="E2440" s="171"/>
      <c r="F2440" s="491"/>
      <c r="G2440" s="156"/>
      <c r="H2440" s="340"/>
      <c r="I2440" s="329"/>
      <c r="J2440" s="181"/>
      <c r="K2440" s="177"/>
      <c r="L2440" s="23"/>
    </row>
    <row r="2441" spans="2:12" ht="21.2" customHeight="1">
      <c r="B2441" s="366" t="str">
        <f>IF(F2441="", "NO PRIORITY", _xlfn.XLOOKUP(F2441, Organizations!C:C, Organizations!B:B, "NO ORG NAME"))</f>
        <v>NO PRIORITY</v>
      </c>
      <c r="C2441" s="291"/>
      <c r="D2441" s="306" t="str">
        <f t="shared" si="38"/>
        <v/>
      </c>
      <c r="E2441" s="171"/>
      <c r="F2441" s="491"/>
      <c r="G2441" s="156"/>
      <c r="H2441" s="340"/>
      <c r="I2441" s="329"/>
      <c r="J2441" s="181"/>
      <c r="K2441" s="177"/>
      <c r="L2441" s="23"/>
    </row>
    <row r="2442" spans="2:12" ht="21.2" customHeight="1">
      <c r="B2442" s="366" t="str">
        <f>IF(F2442="", "NO PRIORITY", _xlfn.XLOOKUP(F2442, Organizations!C:C, Organizations!B:B, "NO ORG NAME"))</f>
        <v>NO PRIORITY</v>
      </c>
      <c r="C2442" s="291"/>
      <c r="D2442" s="306" t="str">
        <f t="shared" si="38"/>
        <v/>
      </c>
      <c r="E2442" s="171"/>
      <c r="F2442" s="491"/>
      <c r="G2442" s="156"/>
      <c r="H2442" s="340"/>
      <c r="I2442" s="329"/>
      <c r="J2442" s="181"/>
      <c r="K2442" s="177"/>
      <c r="L2442" s="23"/>
    </row>
    <row r="2443" spans="2:12" ht="21.2" customHeight="1">
      <c r="B2443" s="366" t="str">
        <f>IF(F2443="", "NO PRIORITY", _xlfn.XLOOKUP(F2443, Organizations!C:C, Organizations!B:B, "NO ORG NAME"))</f>
        <v>NO PRIORITY</v>
      </c>
      <c r="C2443" s="291"/>
      <c r="D2443" s="306" t="str">
        <f t="shared" si="38"/>
        <v/>
      </c>
      <c r="E2443" s="171"/>
      <c r="F2443" s="491"/>
      <c r="G2443" s="156"/>
      <c r="H2443" s="340"/>
      <c r="I2443" s="329"/>
      <c r="J2443" s="181"/>
      <c r="K2443" s="177"/>
      <c r="L2443" s="23"/>
    </row>
    <row r="2444" spans="2:12" ht="21.2" customHeight="1">
      <c r="B2444" s="366" t="str">
        <f>IF(F2444="", "NO PRIORITY", _xlfn.XLOOKUP(F2444, Organizations!C:C, Organizations!B:B, "NO ORG NAME"))</f>
        <v>NO PRIORITY</v>
      </c>
      <c r="C2444" s="291"/>
      <c r="D2444" s="306" t="str">
        <f t="shared" si="38"/>
        <v/>
      </c>
      <c r="E2444" s="171"/>
      <c r="F2444" s="491"/>
      <c r="G2444" s="156"/>
      <c r="H2444" s="340"/>
      <c r="I2444" s="329"/>
      <c r="J2444" s="181"/>
      <c r="K2444" s="177"/>
      <c r="L2444" s="23"/>
    </row>
    <row r="2445" spans="2:12" ht="21.2" customHeight="1">
      <c r="B2445" s="366" t="str">
        <f>IF(F2445="", "NO PRIORITY", _xlfn.XLOOKUP(F2445, Organizations!C:C, Organizations!B:B, "NO ORG NAME"))</f>
        <v>NO PRIORITY</v>
      </c>
      <c r="C2445" s="291"/>
      <c r="D2445" s="306" t="str">
        <f t="shared" si="38"/>
        <v/>
      </c>
      <c r="E2445" s="171"/>
      <c r="F2445" s="491"/>
      <c r="G2445" s="156"/>
      <c r="H2445" s="340"/>
      <c r="I2445" s="329"/>
      <c r="J2445" s="181"/>
      <c r="K2445" s="177"/>
      <c r="L2445" s="23"/>
    </row>
    <row r="2446" spans="2:12" ht="21.2" customHeight="1">
      <c r="B2446" s="366" t="str">
        <f>IF(F2446="", "NO PRIORITY", _xlfn.XLOOKUP(F2446, Organizations!C:C, Organizations!B:B, "NO ORG NAME"))</f>
        <v>NO PRIORITY</v>
      </c>
      <c r="C2446" s="291"/>
      <c r="D2446" s="306" t="str">
        <f t="shared" si="38"/>
        <v/>
      </c>
      <c r="E2446" s="171"/>
      <c r="F2446" s="491"/>
      <c r="G2446" s="156"/>
      <c r="H2446" s="340"/>
      <c r="I2446" s="329"/>
      <c r="J2446" s="181"/>
      <c r="K2446" s="177"/>
      <c r="L2446" s="23"/>
    </row>
    <row r="2447" spans="2:12" ht="21.2" customHeight="1">
      <c r="B2447" s="366" t="str">
        <f>IF(F2447="", "NO PRIORITY", _xlfn.XLOOKUP(F2447, Organizations!C:C, Organizations!B:B, "NO ORG NAME"))</f>
        <v>NO PRIORITY</v>
      </c>
      <c r="C2447" s="291"/>
      <c r="D2447" s="306" t="str">
        <f t="shared" si="38"/>
        <v/>
      </c>
      <c r="E2447" s="171"/>
      <c r="F2447" s="491"/>
      <c r="G2447" s="156"/>
      <c r="H2447" s="340"/>
      <c r="I2447" s="329"/>
      <c r="J2447" s="181"/>
      <c r="K2447" s="177"/>
      <c r="L2447" s="23"/>
    </row>
    <row r="2448" spans="2:12" ht="21.2" customHeight="1">
      <c r="B2448" s="366" t="str">
        <f>IF(F2448="", "NO PRIORITY", _xlfn.XLOOKUP(F2448, Organizations!C:C, Organizations!B:B, "NO ORG NAME"))</f>
        <v>NO PRIORITY</v>
      </c>
      <c r="C2448" s="291"/>
      <c r="D2448" s="306" t="str">
        <f t="shared" si="38"/>
        <v/>
      </c>
      <c r="E2448" s="171"/>
      <c r="F2448" s="491"/>
      <c r="G2448" s="156"/>
      <c r="H2448" s="340"/>
      <c r="I2448" s="329"/>
      <c r="J2448" s="181"/>
      <c r="K2448" s="177"/>
      <c r="L2448" s="23"/>
    </row>
    <row r="2449" spans="2:12" ht="21.2" customHeight="1">
      <c r="B2449" s="366" t="str">
        <f>IF(F2449="", "NO PRIORITY", _xlfn.XLOOKUP(F2449, Organizations!C:C, Organizations!B:B, "NO ORG NAME"))</f>
        <v>NO PRIORITY</v>
      </c>
      <c r="C2449" s="291"/>
      <c r="D2449" s="306" t="str">
        <f t="shared" si="38"/>
        <v/>
      </c>
      <c r="E2449" s="171"/>
      <c r="F2449" s="491"/>
      <c r="G2449" s="156"/>
      <c r="H2449" s="340"/>
      <c r="I2449" s="329"/>
      <c r="J2449" s="181"/>
      <c r="K2449" s="177"/>
      <c r="L2449" s="23"/>
    </row>
    <row r="2450" spans="2:12" ht="21.2" customHeight="1">
      <c r="B2450" s="366" t="str">
        <f>IF(F2450="", "NO PRIORITY", _xlfn.XLOOKUP(F2450, Organizations!C:C, Organizations!B:B, "NO ORG NAME"))</f>
        <v>NO PRIORITY</v>
      </c>
      <c r="C2450" s="291"/>
      <c r="D2450" s="306" t="str">
        <f t="shared" si="38"/>
        <v/>
      </c>
      <c r="E2450" s="171"/>
      <c r="F2450" s="491"/>
      <c r="G2450" s="156"/>
      <c r="H2450" s="340"/>
      <c r="I2450" s="329"/>
      <c r="J2450" s="181"/>
      <c r="K2450" s="177"/>
      <c r="L2450" s="23"/>
    </row>
    <row r="2451" spans="2:12" ht="21.2" customHeight="1">
      <c r="B2451" s="366" t="str">
        <f>IF(F2451="", "NO PRIORITY", _xlfn.XLOOKUP(F2451, Organizations!C:C, Organizations!B:B, "NO ORG NAME"))</f>
        <v>NO PRIORITY</v>
      </c>
      <c r="C2451" s="291"/>
      <c r="D2451" s="306" t="str">
        <f t="shared" si="38"/>
        <v/>
      </c>
      <c r="E2451" s="171"/>
      <c r="F2451" s="491"/>
      <c r="G2451" s="156"/>
      <c r="H2451" s="340"/>
      <c r="I2451" s="329"/>
      <c r="J2451" s="181"/>
      <c r="K2451" s="177"/>
      <c r="L2451" s="23"/>
    </row>
    <row r="2452" spans="2:12" ht="21.2" customHeight="1">
      <c r="B2452" s="366" t="str">
        <f>IF(F2452="", "NO PRIORITY", _xlfn.XLOOKUP(F2452, Organizations!C:C, Organizations!B:B, "NO ORG NAME"))</f>
        <v>NO PRIORITY</v>
      </c>
      <c r="C2452" s="291"/>
      <c r="D2452" s="306" t="str">
        <f t="shared" si="38"/>
        <v/>
      </c>
      <c r="E2452" s="171"/>
      <c r="F2452" s="491"/>
      <c r="G2452" s="156"/>
      <c r="H2452" s="340"/>
      <c r="I2452" s="329"/>
      <c r="J2452" s="181"/>
      <c r="K2452" s="177"/>
      <c r="L2452" s="23"/>
    </row>
    <row r="2453" spans="2:12" ht="21.2" customHeight="1">
      <c r="B2453" s="366" t="str">
        <f>IF(F2453="", "NO PRIORITY", _xlfn.XLOOKUP(F2453, Organizations!C:C, Organizations!B:B, "NO ORG NAME"))</f>
        <v>NO PRIORITY</v>
      </c>
      <c r="C2453" s="291"/>
      <c r="D2453" s="306" t="str">
        <f t="shared" si="38"/>
        <v/>
      </c>
      <c r="E2453" s="171"/>
      <c r="F2453" s="491"/>
      <c r="G2453" s="156"/>
      <c r="H2453" s="340"/>
      <c r="I2453" s="329"/>
      <c r="J2453" s="181"/>
      <c r="K2453" s="177"/>
      <c r="L2453" s="23"/>
    </row>
    <row r="2454" spans="2:12" ht="21.2" customHeight="1">
      <c r="B2454" s="366" t="str">
        <f>IF(F2454="", "NO PRIORITY", _xlfn.XLOOKUP(F2454, Organizations!C:C, Organizations!B:B, "NO ORG NAME"))</f>
        <v>NO PRIORITY</v>
      </c>
      <c r="C2454" s="291"/>
      <c r="D2454" s="306" t="str">
        <f t="shared" si="38"/>
        <v/>
      </c>
      <c r="E2454" s="171"/>
      <c r="F2454" s="491"/>
      <c r="G2454" s="156"/>
      <c r="H2454" s="340"/>
      <c r="I2454" s="329"/>
      <c r="J2454" s="181"/>
      <c r="K2454" s="177"/>
      <c r="L2454" s="23"/>
    </row>
    <row r="2455" spans="2:12" ht="21.2" customHeight="1">
      <c r="B2455" s="366" t="str">
        <f>IF(F2455="", "NO PRIORITY", _xlfn.XLOOKUP(F2455, Organizations!C:C, Organizations!B:B, "NO ORG NAME"))</f>
        <v>NO PRIORITY</v>
      </c>
      <c r="C2455" s="291"/>
      <c r="D2455" s="306" t="str">
        <f t="shared" si="38"/>
        <v/>
      </c>
      <c r="E2455" s="171"/>
      <c r="F2455" s="491"/>
      <c r="G2455" s="156"/>
      <c r="H2455" s="340"/>
      <c r="I2455" s="329"/>
      <c r="J2455" s="181"/>
      <c r="K2455" s="177"/>
      <c r="L2455" s="23"/>
    </row>
    <row r="2456" spans="2:12" ht="21.2" customHeight="1">
      <c r="B2456" s="366" t="str">
        <f>IF(F2456="", "NO PRIORITY", _xlfn.XLOOKUP(F2456, Organizations!C:C, Organizations!B:B, "NO ORG NAME"))</f>
        <v>NO PRIORITY</v>
      </c>
      <c r="C2456" s="291"/>
      <c r="D2456" s="306" t="str">
        <f t="shared" si="38"/>
        <v/>
      </c>
      <c r="E2456" s="171"/>
      <c r="F2456" s="491"/>
      <c r="G2456" s="156"/>
      <c r="H2456" s="340"/>
      <c r="I2456" s="329"/>
      <c r="J2456" s="181"/>
      <c r="K2456" s="177"/>
      <c r="L2456" s="23"/>
    </row>
    <row r="2457" spans="2:12" ht="21.2" customHeight="1">
      <c r="B2457" s="366" t="str">
        <f>IF(F2457="", "NO PRIORITY", _xlfn.XLOOKUP(F2457, Organizations!C:C, Organizations!B:B, "NO ORG NAME"))</f>
        <v>NO PRIORITY</v>
      </c>
      <c r="C2457" s="291"/>
      <c r="D2457" s="306" t="str">
        <f t="shared" si="38"/>
        <v/>
      </c>
      <c r="E2457" s="171"/>
      <c r="F2457" s="491"/>
      <c r="G2457" s="156"/>
      <c r="H2457" s="340"/>
      <c r="I2457" s="329"/>
      <c r="J2457" s="181"/>
      <c r="K2457" s="177"/>
      <c r="L2457" s="23"/>
    </row>
    <row r="2458" spans="2:12" ht="21.2" customHeight="1">
      <c r="B2458" s="366" t="str">
        <f>IF(F2458="", "NO PRIORITY", _xlfn.XLOOKUP(F2458, Organizations!C:C, Organizations!B:B, "NO ORG NAME"))</f>
        <v>NO PRIORITY</v>
      </c>
      <c r="C2458" s="291"/>
      <c r="D2458" s="306" t="str">
        <f t="shared" si="38"/>
        <v/>
      </c>
      <c r="E2458" s="171"/>
      <c r="F2458" s="491"/>
      <c r="G2458" s="156"/>
      <c r="H2458" s="340"/>
      <c r="I2458" s="329"/>
      <c r="J2458" s="181"/>
      <c r="K2458" s="177"/>
      <c r="L2458" s="23"/>
    </row>
    <row r="2459" spans="2:12" ht="21.2" customHeight="1">
      <c r="B2459" s="366" t="str">
        <f>IF(F2459="", "NO PRIORITY", _xlfn.XLOOKUP(F2459, Organizations!C:C, Organizations!B:B, "NO ORG NAME"))</f>
        <v>NO PRIORITY</v>
      </c>
      <c r="C2459" s="291"/>
      <c r="D2459" s="306" t="str">
        <f t="shared" si="38"/>
        <v/>
      </c>
      <c r="E2459" s="171"/>
      <c r="F2459" s="491"/>
      <c r="G2459" s="156"/>
      <c r="H2459" s="340"/>
      <c r="I2459" s="329"/>
      <c r="J2459" s="181"/>
      <c r="K2459" s="177"/>
      <c r="L2459" s="23"/>
    </row>
    <row r="2460" spans="2:12" ht="21.2" customHeight="1">
      <c r="B2460" s="366" t="str">
        <f>IF(F2460="", "NO PRIORITY", _xlfn.XLOOKUP(F2460, Organizations!C:C, Organizations!B:B, "NO ORG NAME"))</f>
        <v>NO PRIORITY</v>
      </c>
      <c r="C2460" s="291"/>
      <c r="D2460" s="306" t="str">
        <f t="shared" si="38"/>
        <v/>
      </c>
      <c r="E2460" s="171"/>
      <c r="F2460" s="491"/>
      <c r="G2460" s="156"/>
      <c r="H2460" s="340"/>
      <c r="I2460" s="329"/>
      <c r="J2460" s="181"/>
      <c r="K2460" s="177"/>
      <c r="L2460" s="23"/>
    </row>
    <row r="2461" spans="2:12" ht="21.2" customHeight="1">
      <c r="B2461" s="366" t="str">
        <f>IF(F2461="", "NO PRIORITY", _xlfn.XLOOKUP(F2461, Organizations!C:C, Organizations!B:B, "NO ORG NAME"))</f>
        <v>NO PRIORITY</v>
      </c>
      <c r="C2461" s="291"/>
      <c r="D2461" s="306" t="str">
        <f t="shared" si="38"/>
        <v/>
      </c>
      <c r="E2461" s="171"/>
      <c r="F2461" s="491"/>
      <c r="G2461" s="156"/>
      <c r="H2461" s="340"/>
      <c r="I2461" s="329"/>
      <c r="J2461" s="181"/>
      <c r="K2461" s="177"/>
      <c r="L2461" s="23"/>
    </row>
    <row r="2462" spans="2:12" ht="21.2" customHeight="1">
      <c r="B2462" s="366" t="str">
        <f>IF(F2462="", "NO PRIORITY", _xlfn.XLOOKUP(F2462, Organizations!C:C, Organizations!B:B, "NO ORG NAME"))</f>
        <v>NO PRIORITY</v>
      </c>
      <c r="C2462" s="291"/>
      <c r="D2462" s="306" t="str">
        <f t="shared" si="38"/>
        <v/>
      </c>
      <c r="E2462" s="171"/>
      <c r="F2462" s="491"/>
      <c r="G2462" s="156"/>
      <c r="H2462" s="340"/>
      <c r="I2462" s="329"/>
      <c r="J2462" s="181"/>
      <c r="K2462" s="177"/>
      <c r="L2462" s="23"/>
    </row>
    <row r="2463" spans="2:12" ht="21.2" customHeight="1">
      <c r="B2463" s="366" t="str">
        <f>IF(F2463="", "NO PRIORITY", _xlfn.XLOOKUP(F2463, Organizations!C:C, Organizations!B:B, "NO ORG NAME"))</f>
        <v>NO PRIORITY</v>
      </c>
      <c r="C2463" s="291"/>
      <c r="D2463" s="306" t="str">
        <f t="shared" si="38"/>
        <v/>
      </c>
      <c r="E2463" s="171"/>
      <c r="F2463" s="491"/>
      <c r="G2463" s="156"/>
      <c r="H2463" s="340"/>
      <c r="I2463" s="329"/>
      <c r="J2463" s="181"/>
      <c r="K2463" s="177"/>
      <c r="L2463" s="23"/>
    </row>
    <row r="2464" spans="2:12" ht="21.2" customHeight="1">
      <c r="B2464" s="366" t="str">
        <f>IF(F2464="", "NO PRIORITY", _xlfn.XLOOKUP(F2464, Organizations!C:C, Organizations!B:B, "NO ORG NAME"))</f>
        <v>NO PRIORITY</v>
      </c>
      <c r="C2464" s="291"/>
      <c r="D2464" s="306" t="str">
        <f t="shared" si="38"/>
        <v/>
      </c>
      <c r="E2464" s="171"/>
      <c r="F2464" s="491"/>
      <c r="G2464" s="156"/>
      <c r="H2464" s="340"/>
      <c r="I2464" s="329"/>
      <c r="J2464" s="181"/>
      <c r="K2464" s="177"/>
      <c r="L2464" s="23"/>
    </row>
    <row r="2465" spans="2:12" ht="21.2" customHeight="1">
      <c r="B2465" s="366" t="str">
        <f>IF(F2465="", "NO PRIORITY", _xlfn.XLOOKUP(F2465, Organizations!C:C, Organizations!B:B, "NO ORG NAME"))</f>
        <v>NO PRIORITY</v>
      </c>
      <c r="C2465" s="291"/>
      <c r="D2465" s="306" t="str">
        <f t="shared" si="38"/>
        <v/>
      </c>
      <c r="E2465" s="171"/>
      <c r="F2465" s="491"/>
      <c r="G2465" s="156"/>
      <c r="H2465" s="340"/>
      <c r="I2465" s="329"/>
      <c r="J2465" s="181"/>
      <c r="K2465" s="177"/>
      <c r="L2465" s="23"/>
    </row>
    <row r="2466" spans="2:12" ht="21.2" customHeight="1">
      <c r="B2466" s="366" t="str">
        <f>IF(F2466="", "NO PRIORITY", _xlfn.XLOOKUP(F2466, Organizations!C:C, Organizations!B:B, "NO ORG NAME"))</f>
        <v>NO PRIORITY</v>
      </c>
      <c r="C2466" s="291"/>
      <c r="D2466" s="306" t="str">
        <f t="shared" si="38"/>
        <v/>
      </c>
      <c r="E2466" s="171"/>
      <c r="F2466" s="491"/>
      <c r="G2466" s="156"/>
      <c r="H2466" s="340"/>
      <c r="I2466" s="329"/>
      <c r="J2466" s="181"/>
      <c r="K2466" s="177"/>
      <c r="L2466" s="23"/>
    </row>
    <row r="2467" spans="2:12" ht="21.2" customHeight="1">
      <c r="B2467" s="366" t="str">
        <f>IF(F2467="", "NO PRIORITY", _xlfn.XLOOKUP(F2467, Organizations!C:C, Organizations!B:B, "NO ORG NAME"))</f>
        <v>NO PRIORITY</v>
      </c>
      <c r="C2467" s="291"/>
      <c r="D2467" s="306" t="str">
        <f t="shared" si="38"/>
        <v/>
      </c>
      <c r="E2467" s="171"/>
      <c r="F2467" s="491"/>
      <c r="G2467" s="156"/>
      <c r="H2467" s="340"/>
      <c r="I2467" s="329"/>
      <c r="J2467" s="181"/>
      <c r="K2467" s="177"/>
      <c r="L2467" s="23"/>
    </row>
    <row r="2468" spans="2:12" ht="21.2" customHeight="1">
      <c r="B2468" s="366" t="str">
        <f>IF(F2468="", "NO PRIORITY", _xlfn.XLOOKUP(F2468, Organizations!C:C, Organizations!B:B, "NO ORG NAME"))</f>
        <v>NO PRIORITY</v>
      </c>
      <c r="C2468" s="291"/>
      <c r="D2468" s="306" t="str">
        <f t="shared" si="38"/>
        <v/>
      </c>
      <c r="E2468" s="171"/>
      <c r="F2468" s="491"/>
      <c r="G2468" s="156"/>
      <c r="H2468" s="340"/>
      <c r="I2468" s="329"/>
      <c r="J2468" s="181"/>
      <c r="K2468" s="177"/>
      <c r="L2468" s="23"/>
    </row>
    <row r="2469" spans="2:12" ht="21.2" customHeight="1">
      <c r="B2469" s="366" t="str">
        <f>IF(F2469="", "NO PRIORITY", _xlfn.XLOOKUP(F2469, Organizations!C:C, Organizations!B:B, "NO ORG NAME"))</f>
        <v>NO PRIORITY</v>
      </c>
      <c r="C2469" s="291"/>
      <c r="D2469" s="306" t="str">
        <f t="shared" si="38"/>
        <v/>
      </c>
      <c r="E2469" s="171"/>
      <c r="F2469" s="491"/>
      <c r="G2469" s="156"/>
      <c r="H2469" s="340"/>
      <c r="I2469" s="329"/>
      <c r="J2469" s="181"/>
      <c r="K2469" s="177"/>
      <c r="L2469" s="23"/>
    </row>
    <row r="2470" spans="2:12" ht="21.2" customHeight="1">
      <c r="B2470" s="366" t="str">
        <f>IF(F2470="", "NO PRIORITY", _xlfn.XLOOKUP(F2470, Organizations!C:C, Organizations!B:B, "NO ORG NAME"))</f>
        <v>NO PRIORITY</v>
      </c>
      <c r="C2470" s="291"/>
      <c r="D2470" s="306" t="str">
        <f t="shared" si="38"/>
        <v/>
      </c>
      <c r="E2470" s="171"/>
      <c r="F2470" s="491"/>
      <c r="G2470" s="156"/>
      <c r="H2470" s="340"/>
      <c r="I2470" s="329"/>
      <c r="J2470" s="181"/>
      <c r="K2470" s="177"/>
      <c r="L2470" s="23"/>
    </row>
    <row r="2471" spans="2:12" ht="21.2" customHeight="1">
      <c r="B2471" s="366" t="str">
        <f>IF(F2471="", "NO PRIORITY", _xlfn.XLOOKUP(F2471, Organizations!C:C, Organizations!B:B, "NO ORG NAME"))</f>
        <v>NO PRIORITY</v>
      </c>
      <c r="C2471" s="291"/>
      <c r="D2471" s="306" t="str">
        <f t="shared" si="38"/>
        <v/>
      </c>
      <c r="E2471" s="171"/>
      <c r="F2471" s="491"/>
      <c r="G2471" s="156"/>
      <c r="H2471" s="340"/>
      <c r="I2471" s="329"/>
      <c r="J2471" s="181"/>
      <c r="K2471" s="177"/>
      <c r="L2471" s="23"/>
    </row>
    <row r="2472" spans="2:12" ht="21.2" customHeight="1">
      <c r="B2472" s="366" t="str">
        <f>IF(F2472="", "NO PRIORITY", _xlfn.XLOOKUP(F2472, Organizations!C:C, Organizations!B:B, "NO ORG NAME"))</f>
        <v>NO PRIORITY</v>
      </c>
      <c r="C2472" s="291"/>
      <c r="D2472" s="306" t="str">
        <f t="shared" si="38"/>
        <v/>
      </c>
      <c r="E2472" s="171"/>
      <c r="F2472" s="491"/>
      <c r="G2472" s="156"/>
      <c r="H2472" s="340"/>
      <c r="I2472" s="329"/>
      <c r="J2472" s="181"/>
      <c r="K2472" s="177"/>
      <c r="L2472" s="23"/>
    </row>
    <row r="2473" spans="2:12" ht="21.2" customHeight="1">
      <c r="B2473" s="366" t="str">
        <f>IF(F2473="", "NO PRIORITY", _xlfn.XLOOKUP(F2473, Organizations!C:C, Organizations!B:B, "NO ORG NAME"))</f>
        <v>NO PRIORITY</v>
      </c>
      <c r="C2473" s="291"/>
      <c r="D2473" s="306" t="str">
        <f t="shared" ref="D2473:D2536" si="39">IF(ISBLANK(C2473),"",C2473-WEEKDAY(C2473)+2)</f>
        <v/>
      </c>
      <c r="E2473" s="171"/>
      <c r="F2473" s="491"/>
      <c r="G2473" s="156"/>
      <c r="H2473" s="340"/>
      <c r="I2473" s="329"/>
      <c r="J2473" s="181"/>
      <c r="K2473" s="177"/>
      <c r="L2473" s="23"/>
    </row>
    <row r="2474" spans="2:12" ht="21.2" customHeight="1">
      <c r="B2474" s="366" t="str">
        <f>IF(F2474="", "NO PRIORITY", _xlfn.XLOOKUP(F2474, Organizations!C:C, Organizations!B:B, "NO ORG NAME"))</f>
        <v>NO PRIORITY</v>
      </c>
      <c r="C2474" s="291"/>
      <c r="D2474" s="306" t="str">
        <f t="shared" si="39"/>
        <v/>
      </c>
      <c r="E2474" s="171"/>
      <c r="F2474" s="491"/>
      <c r="G2474" s="156"/>
      <c r="H2474" s="340"/>
      <c r="I2474" s="329"/>
      <c r="J2474" s="181"/>
      <c r="K2474" s="177"/>
      <c r="L2474" s="23"/>
    </row>
    <row r="2475" spans="2:12" ht="21.2" customHeight="1">
      <c r="B2475" s="366" t="str">
        <f>IF(F2475="", "NO PRIORITY", _xlfn.XLOOKUP(F2475, Organizations!C:C, Organizations!B:B, "NO ORG NAME"))</f>
        <v>NO PRIORITY</v>
      </c>
      <c r="C2475" s="291"/>
      <c r="D2475" s="306" t="str">
        <f t="shared" si="39"/>
        <v/>
      </c>
      <c r="E2475" s="171"/>
      <c r="F2475" s="491"/>
      <c r="G2475" s="156"/>
      <c r="H2475" s="340"/>
      <c r="I2475" s="329"/>
      <c r="J2475" s="181"/>
      <c r="K2475" s="177"/>
      <c r="L2475" s="23"/>
    </row>
    <row r="2476" spans="2:12" ht="21.2" customHeight="1">
      <c r="B2476" s="366" t="str">
        <f>IF(F2476="", "NO PRIORITY", _xlfn.XLOOKUP(F2476, Organizations!C:C, Organizations!B:B, "NO ORG NAME"))</f>
        <v>NO PRIORITY</v>
      </c>
      <c r="C2476" s="291"/>
      <c r="D2476" s="306" t="str">
        <f t="shared" si="39"/>
        <v/>
      </c>
      <c r="E2476" s="171"/>
      <c r="F2476" s="491"/>
      <c r="G2476" s="156"/>
      <c r="H2476" s="340"/>
      <c r="I2476" s="329"/>
      <c r="J2476" s="181"/>
      <c r="K2476" s="177"/>
      <c r="L2476" s="23"/>
    </row>
    <row r="2477" spans="2:12" ht="21.2" customHeight="1">
      <c r="B2477" s="366" t="str">
        <f>IF(F2477="", "NO PRIORITY", _xlfn.XLOOKUP(F2477, Organizations!C:C, Organizations!B:B, "NO ORG NAME"))</f>
        <v>NO PRIORITY</v>
      </c>
      <c r="C2477" s="291"/>
      <c r="D2477" s="306" t="str">
        <f t="shared" si="39"/>
        <v/>
      </c>
      <c r="E2477" s="171"/>
      <c r="F2477" s="491"/>
      <c r="G2477" s="156"/>
      <c r="H2477" s="340"/>
      <c r="I2477" s="329"/>
      <c r="J2477" s="181"/>
      <c r="K2477" s="177"/>
      <c r="L2477" s="23"/>
    </row>
    <row r="2478" spans="2:12" ht="21.2" customHeight="1">
      <c r="B2478" s="366" t="str">
        <f>IF(F2478="", "NO PRIORITY", _xlfn.XLOOKUP(F2478, Organizations!C:C, Organizations!B:B, "NO ORG NAME"))</f>
        <v>NO PRIORITY</v>
      </c>
      <c r="C2478" s="291"/>
      <c r="D2478" s="306" t="str">
        <f t="shared" si="39"/>
        <v/>
      </c>
      <c r="E2478" s="171"/>
      <c r="F2478" s="491"/>
      <c r="G2478" s="156"/>
      <c r="H2478" s="340"/>
      <c r="I2478" s="329"/>
      <c r="J2478" s="181"/>
      <c r="K2478" s="177"/>
      <c r="L2478" s="23"/>
    </row>
    <row r="2479" spans="2:12" ht="21.2" customHeight="1">
      <c r="B2479" s="366" t="str">
        <f>IF(F2479="", "NO PRIORITY", _xlfn.XLOOKUP(F2479, Organizations!C:C, Organizations!B:B, "NO ORG NAME"))</f>
        <v>NO PRIORITY</v>
      </c>
      <c r="C2479" s="291"/>
      <c r="D2479" s="306" t="str">
        <f t="shared" si="39"/>
        <v/>
      </c>
      <c r="E2479" s="171"/>
      <c r="F2479" s="491"/>
      <c r="G2479" s="156"/>
      <c r="H2479" s="340"/>
      <c r="I2479" s="329"/>
      <c r="J2479" s="181"/>
      <c r="K2479" s="177"/>
      <c r="L2479" s="23"/>
    </row>
    <row r="2480" spans="2:12" ht="21.2" customHeight="1">
      <c r="B2480" s="366" t="str">
        <f>IF(F2480="", "NO PRIORITY", _xlfn.XLOOKUP(F2480, Organizations!C:C, Organizations!B:B, "NO ORG NAME"))</f>
        <v>NO PRIORITY</v>
      </c>
      <c r="C2480" s="291"/>
      <c r="D2480" s="306" t="str">
        <f t="shared" si="39"/>
        <v/>
      </c>
      <c r="E2480" s="171"/>
      <c r="F2480" s="491"/>
      <c r="G2480" s="156"/>
      <c r="H2480" s="340"/>
      <c r="I2480" s="329"/>
      <c r="J2480" s="181"/>
      <c r="K2480" s="177"/>
      <c r="L2480" s="23"/>
    </row>
    <row r="2481" spans="2:12" ht="21.2" customHeight="1">
      <c r="B2481" s="366" t="str">
        <f>IF(F2481="", "NO PRIORITY", _xlfn.XLOOKUP(F2481, Organizations!C:C, Organizations!B:B, "NO ORG NAME"))</f>
        <v>NO PRIORITY</v>
      </c>
      <c r="C2481" s="291"/>
      <c r="D2481" s="306" t="str">
        <f t="shared" si="39"/>
        <v/>
      </c>
      <c r="E2481" s="171"/>
      <c r="F2481" s="491"/>
      <c r="G2481" s="156"/>
      <c r="H2481" s="340"/>
      <c r="I2481" s="329"/>
      <c r="J2481" s="181"/>
      <c r="K2481" s="177"/>
      <c r="L2481" s="23"/>
    </row>
    <row r="2482" spans="2:12" ht="21.2" customHeight="1">
      <c r="B2482" s="366" t="str">
        <f>IF(F2482="", "NO PRIORITY", _xlfn.XLOOKUP(F2482, Organizations!C:C, Organizations!B:B, "NO ORG NAME"))</f>
        <v>NO PRIORITY</v>
      </c>
      <c r="C2482" s="291"/>
      <c r="D2482" s="306" t="str">
        <f t="shared" si="39"/>
        <v/>
      </c>
      <c r="E2482" s="171"/>
      <c r="F2482" s="491"/>
      <c r="G2482" s="156"/>
      <c r="H2482" s="340"/>
      <c r="I2482" s="329"/>
      <c r="J2482" s="181"/>
      <c r="K2482" s="177"/>
      <c r="L2482" s="23"/>
    </row>
    <row r="2483" spans="2:12" ht="21.2" customHeight="1">
      <c r="B2483" s="366" t="str">
        <f>IF(F2483="", "NO PRIORITY", _xlfn.XLOOKUP(F2483, Organizations!C:C, Organizations!B:B, "NO ORG NAME"))</f>
        <v>NO PRIORITY</v>
      </c>
      <c r="C2483" s="291"/>
      <c r="D2483" s="306" t="str">
        <f t="shared" si="39"/>
        <v/>
      </c>
      <c r="E2483" s="171"/>
      <c r="F2483" s="491"/>
      <c r="G2483" s="156"/>
      <c r="H2483" s="340"/>
      <c r="I2483" s="329"/>
      <c r="J2483" s="181"/>
      <c r="K2483" s="177"/>
      <c r="L2483" s="23"/>
    </row>
    <row r="2484" spans="2:12" ht="21.2" customHeight="1">
      <c r="B2484" s="366" t="str">
        <f>IF(F2484="", "NO PRIORITY", _xlfn.XLOOKUP(F2484, Organizations!C:C, Organizations!B:B, "NO ORG NAME"))</f>
        <v>NO PRIORITY</v>
      </c>
      <c r="C2484" s="291"/>
      <c r="D2484" s="306" t="str">
        <f t="shared" si="39"/>
        <v/>
      </c>
      <c r="E2484" s="171"/>
      <c r="F2484" s="491"/>
      <c r="G2484" s="156"/>
      <c r="H2484" s="340"/>
      <c r="I2484" s="329"/>
      <c r="J2484" s="181"/>
      <c r="K2484" s="177"/>
      <c r="L2484" s="23"/>
    </row>
    <row r="2485" spans="2:12" ht="21.2" customHeight="1">
      <c r="B2485" s="366" t="str">
        <f>IF(F2485="", "NO PRIORITY", _xlfn.XLOOKUP(F2485, Organizations!C:C, Organizations!B:B, "NO ORG NAME"))</f>
        <v>NO PRIORITY</v>
      </c>
      <c r="C2485" s="291"/>
      <c r="D2485" s="306" t="str">
        <f t="shared" si="39"/>
        <v/>
      </c>
      <c r="E2485" s="171"/>
      <c r="F2485" s="491"/>
      <c r="G2485" s="156"/>
      <c r="H2485" s="340"/>
      <c r="I2485" s="329"/>
      <c r="J2485" s="181"/>
      <c r="K2485" s="177"/>
      <c r="L2485" s="23"/>
    </row>
    <row r="2486" spans="2:12" ht="21.2" customHeight="1">
      <c r="B2486" s="366" t="str">
        <f>IF(F2486="", "NO PRIORITY", _xlfn.XLOOKUP(F2486, Organizations!C:C, Organizations!B:B, "NO ORG NAME"))</f>
        <v>NO PRIORITY</v>
      </c>
      <c r="C2486" s="291"/>
      <c r="D2486" s="306" t="str">
        <f t="shared" si="39"/>
        <v/>
      </c>
      <c r="E2486" s="171"/>
      <c r="F2486" s="491"/>
      <c r="G2486" s="156"/>
      <c r="H2486" s="340"/>
      <c r="I2486" s="329"/>
      <c r="J2486" s="181"/>
      <c r="K2486" s="177"/>
      <c r="L2486" s="23"/>
    </row>
    <row r="2487" spans="2:12" ht="21.2" customHeight="1">
      <c r="B2487" s="366" t="str">
        <f>IF(F2487="", "NO PRIORITY", _xlfn.XLOOKUP(F2487, Organizations!C:C, Organizations!B:B, "NO ORG NAME"))</f>
        <v>NO PRIORITY</v>
      </c>
      <c r="C2487" s="291"/>
      <c r="D2487" s="306" t="str">
        <f t="shared" si="39"/>
        <v/>
      </c>
      <c r="E2487" s="171"/>
      <c r="F2487" s="491"/>
      <c r="G2487" s="156"/>
      <c r="H2487" s="340"/>
      <c r="I2487" s="329"/>
      <c r="J2487" s="181"/>
      <c r="K2487" s="177"/>
      <c r="L2487" s="23"/>
    </row>
    <row r="2488" spans="2:12" ht="21.2" customHeight="1">
      <c r="B2488" s="366" t="str">
        <f>IF(F2488="", "NO PRIORITY", _xlfn.XLOOKUP(F2488, Organizations!C:C, Organizations!B:B, "NO ORG NAME"))</f>
        <v>NO PRIORITY</v>
      </c>
      <c r="C2488" s="291"/>
      <c r="D2488" s="306" t="str">
        <f t="shared" si="39"/>
        <v/>
      </c>
      <c r="E2488" s="171"/>
      <c r="F2488" s="491"/>
      <c r="G2488" s="156"/>
      <c r="H2488" s="340"/>
      <c r="I2488" s="329"/>
      <c r="J2488" s="181"/>
      <c r="K2488" s="177"/>
      <c r="L2488" s="23"/>
    </row>
    <row r="2489" spans="2:12" ht="21.2" customHeight="1">
      <c r="B2489" s="366" t="str">
        <f>IF(F2489="", "NO PRIORITY", _xlfn.XLOOKUP(F2489, Organizations!C:C, Organizations!B:B, "NO ORG NAME"))</f>
        <v>NO PRIORITY</v>
      </c>
      <c r="C2489" s="291"/>
      <c r="D2489" s="306" t="str">
        <f t="shared" si="39"/>
        <v/>
      </c>
      <c r="E2489" s="171"/>
      <c r="F2489" s="491"/>
      <c r="G2489" s="156"/>
      <c r="H2489" s="340"/>
      <c r="I2489" s="329"/>
      <c r="J2489" s="181"/>
      <c r="K2489" s="177"/>
      <c r="L2489" s="23"/>
    </row>
    <row r="2490" spans="2:12" ht="21.2" customHeight="1">
      <c r="B2490" s="366" t="str">
        <f>IF(F2490="", "NO PRIORITY", _xlfn.XLOOKUP(F2490, Organizations!C:C, Organizations!B:B, "NO ORG NAME"))</f>
        <v>NO PRIORITY</v>
      </c>
      <c r="C2490" s="291"/>
      <c r="D2490" s="306" t="str">
        <f t="shared" si="39"/>
        <v/>
      </c>
      <c r="E2490" s="171"/>
      <c r="F2490" s="491"/>
      <c r="G2490" s="156"/>
      <c r="H2490" s="340"/>
      <c r="I2490" s="329"/>
      <c r="J2490" s="181"/>
      <c r="K2490" s="177"/>
      <c r="L2490" s="23"/>
    </row>
    <row r="2491" spans="2:12" ht="21.2" customHeight="1">
      <c r="B2491" s="366" t="str">
        <f>IF(F2491="", "NO PRIORITY", _xlfn.XLOOKUP(F2491, Organizations!C:C, Organizations!B:B, "NO ORG NAME"))</f>
        <v>NO PRIORITY</v>
      </c>
      <c r="C2491" s="291"/>
      <c r="D2491" s="306" t="str">
        <f t="shared" si="39"/>
        <v/>
      </c>
      <c r="E2491" s="171"/>
      <c r="F2491" s="491"/>
      <c r="G2491" s="156"/>
      <c r="H2491" s="340"/>
      <c r="I2491" s="329"/>
      <c r="J2491" s="181"/>
      <c r="K2491" s="177"/>
      <c r="L2491" s="23"/>
    </row>
    <row r="2492" spans="2:12" ht="21.2" customHeight="1">
      <c r="B2492" s="366" t="str">
        <f>IF(F2492="", "NO PRIORITY", _xlfn.XLOOKUP(F2492, Organizations!C:C, Organizations!B:B, "NO ORG NAME"))</f>
        <v>NO PRIORITY</v>
      </c>
      <c r="C2492" s="291"/>
      <c r="D2492" s="306" t="str">
        <f t="shared" si="39"/>
        <v/>
      </c>
      <c r="E2492" s="171"/>
      <c r="F2492" s="491"/>
      <c r="G2492" s="156"/>
      <c r="H2492" s="340"/>
      <c r="I2492" s="329"/>
      <c r="J2492" s="181"/>
      <c r="K2492" s="177"/>
      <c r="L2492" s="23"/>
    </row>
    <row r="2493" spans="2:12" ht="21.2" customHeight="1">
      <c r="B2493" s="366" t="str">
        <f>IF(F2493="", "NO PRIORITY", _xlfn.XLOOKUP(F2493, Organizations!C:C, Organizations!B:B, "NO ORG NAME"))</f>
        <v>NO PRIORITY</v>
      </c>
      <c r="C2493" s="291"/>
      <c r="D2493" s="306" t="str">
        <f t="shared" si="39"/>
        <v/>
      </c>
      <c r="E2493" s="171"/>
      <c r="F2493" s="491"/>
      <c r="G2493" s="156"/>
      <c r="H2493" s="340"/>
      <c r="I2493" s="329"/>
      <c r="J2493" s="181"/>
      <c r="K2493" s="177"/>
      <c r="L2493" s="23"/>
    </row>
    <row r="2494" spans="2:12" ht="21.2" customHeight="1">
      <c r="B2494" s="366" t="str">
        <f>IF(F2494="", "NO PRIORITY", _xlfn.XLOOKUP(F2494, Organizations!C:C, Organizations!B:B, "NO ORG NAME"))</f>
        <v>NO PRIORITY</v>
      </c>
      <c r="C2494" s="291"/>
      <c r="D2494" s="306" t="str">
        <f t="shared" si="39"/>
        <v/>
      </c>
      <c r="E2494" s="171"/>
      <c r="F2494" s="491"/>
      <c r="G2494" s="156"/>
      <c r="H2494" s="340"/>
      <c r="I2494" s="329"/>
      <c r="J2494" s="181"/>
      <c r="K2494" s="177"/>
      <c r="L2494" s="23"/>
    </row>
    <row r="2495" spans="2:12" ht="21.2" customHeight="1">
      <c r="B2495" s="366" t="str">
        <f>IF(F2495="", "NO PRIORITY", _xlfn.XLOOKUP(F2495, Organizations!C:C, Organizations!B:B, "NO ORG NAME"))</f>
        <v>NO PRIORITY</v>
      </c>
      <c r="C2495" s="291"/>
      <c r="D2495" s="306" t="str">
        <f t="shared" si="39"/>
        <v/>
      </c>
      <c r="E2495" s="171"/>
      <c r="F2495" s="491"/>
      <c r="G2495" s="156"/>
      <c r="H2495" s="340"/>
      <c r="I2495" s="329"/>
      <c r="J2495" s="181"/>
      <c r="K2495" s="177"/>
      <c r="L2495" s="23"/>
    </row>
    <row r="2496" spans="2:12" ht="21.2" customHeight="1">
      <c r="B2496" s="366" t="str">
        <f>IF(F2496="", "NO PRIORITY", _xlfn.XLOOKUP(F2496, Organizations!C:C, Organizations!B:B, "NO ORG NAME"))</f>
        <v>NO PRIORITY</v>
      </c>
      <c r="C2496" s="291"/>
      <c r="D2496" s="306" t="str">
        <f t="shared" si="39"/>
        <v/>
      </c>
      <c r="E2496" s="171"/>
      <c r="F2496" s="491"/>
      <c r="G2496" s="156"/>
      <c r="H2496" s="340"/>
      <c r="I2496" s="329"/>
      <c r="J2496" s="181"/>
      <c r="K2496" s="177"/>
      <c r="L2496" s="23"/>
    </row>
    <row r="2497" spans="2:12" ht="21.2" customHeight="1">
      <c r="B2497" s="366" t="str">
        <f>IF(F2497="", "NO PRIORITY", _xlfn.XLOOKUP(F2497, Organizations!C:C, Organizations!B:B, "NO ORG NAME"))</f>
        <v>NO PRIORITY</v>
      </c>
      <c r="C2497" s="291"/>
      <c r="D2497" s="306" t="str">
        <f t="shared" si="39"/>
        <v/>
      </c>
      <c r="E2497" s="171"/>
      <c r="F2497" s="491"/>
      <c r="G2497" s="156"/>
      <c r="H2497" s="340"/>
      <c r="I2497" s="329"/>
      <c r="J2497" s="181"/>
      <c r="K2497" s="177"/>
      <c r="L2497" s="23"/>
    </row>
    <row r="2498" spans="2:12" ht="21.2" customHeight="1">
      <c r="B2498" s="366" t="str">
        <f>IF(F2498="", "NO PRIORITY", _xlfn.XLOOKUP(F2498, Organizations!C:C, Organizations!B:B, "NO ORG NAME"))</f>
        <v>NO PRIORITY</v>
      </c>
      <c r="C2498" s="291"/>
      <c r="D2498" s="306" t="str">
        <f t="shared" si="39"/>
        <v/>
      </c>
      <c r="E2498" s="171"/>
      <c r="F2498" s="491"/>
      <c r="G2498" s="156"/>
      <c r="H2498" s="340"/>
      <c r="I2498" s="329"/>
      <c r="J2498" s="181"/>
      <c r="K2498" s="177"/>
      <c r="L2498" s="23"/>
    </row>
    <row r="2499" spans="2:12" ht="21.2" customHeight="1">
      <c r="B2499" s="366" t="str">
        <f>IF(F2499="", "NO PRIORITY", _xlfn.XLOOKUP(F2499, Organizations!C:C, Organizations!B:B, "NO ORG NAME"))</f>
        <v>NO PRIORITY</v>
      </c>
      <c r="C2499" s="291"/>
      <c r="D2499" s="306" t="str">
        <f t="shared" si="39"/>
        <v/>
      </c>
      <c r="E2499" s="171"/>
      <c r="F2499" s="491"/>
      <c r="G2499" s="156"/>
      <c r="H2499" s="340"/>
      <c r="I2499" s="329"/>
      <c r="J2499" s="181"/>
      <c r="K2499" s="177"/>
      <c r="L2499" s="23"/>
    </row>
    <row r="2500" spans="2:12" ht="21.2" customHeight="1">
      <c r="B2500" s="366" t="str">
        <f>IF(F2500="", "NO PRIORITY", _xlfn.XLOOKUP(F2500, Organizations!C:C, Organizations!B:B, "NO ORG NAME"))</f>
        <v>NO PRIORITY</v>
      </c>
      <c r="C2500" s="291"/>
      <c r="D2500" s="306" t="str">
        <f t="shared" si="39"/>
        <v/>
      </c>
      <c r="E2500" s="171"/>
      <c r="F2500" s="491"/>
      <c r="G2500" s="156"/>
      <c r="H2500" s="340"/>
      <c r="I2500" s="329"/>
      <c r="J2500" s="181"/>
      <c r="K2500" s="177"/>
      <c r="L2500" s="23"/>
    </row>
    <row r="2501" spans="2:12" ht="21.2" customHeight="1">
      <c r="B2501" s="366" t="str">
        <f>IF(F2501="", "NO PRIORITY", _xlfn.XLOOKUP(F2501, Organizations!C:C, Organizations!B:B, "NO ORG NAME"))</f>
        <v>NO PRIORITY</v>
      </c>
      <c r="C2501" s="291"/>
      <c r="D2501" s="306" t="str">
        <f t="shared" si="39"/>
        <v/>
      </c>
      <c r="E2501" s="171"/>
      <c r="F2501" s="491"/>
      <c r="G2501" s="156"/>
      <c r="H2501" s="340"/>
      <c r="I2501" s="329"/>
      <c r="J2501" s="181"/>
      <c r="K2501" s="177"/>
      <c r="L2501" s="23"/>
    </row>
    <row r="2502" spans="2:12" ht="21.2" customHeight="1">
      <c r="B2502" s="366" t="str">
        <f>IF(F2502="", "NO PRIORITY", _xlfn.XLOOKUP(F2502, Organizations!C:C, Organizations!B:B, "NO ORG NAME"))</f>
        <v>NO PRIORITY</v>
      </c>
      <c r="C2502" s="291"/>
      <c r="D2502" s="306" t="str">
        <f t="shared" si="39"/>
        <v/>
      </c>
      <c r="E2502" s="171"/>
      <c r="F2502" s="491"/>
      <c r="G2502" s="156"/>
      <c r="H2502" s="340"/>
      <c r="I2502" s="329"/>
      <c r="J2502" s="181"/>
      <c r="K2502" s="177"/>
      <c r="L2502" s="23"/>
    </row>
    <row r="2503" spans="2:12" ht="21.2" customHeight="1">
      <c r="B2503" s="366" t="str">
        <f>IF(F2503="", "NO PRIORITY", _xlfn.XLOOKUP(F2503, Organizations!C:C, Organizations!B:B, "NO ORG NAME"))</f>
        <v>NO PRIORITY</v>
      </c>
      <c r="C2503" s="291"/>
      <c r="D2503" s="306" t="str">
        <f t="shared" si="39"/>
        <v/>
      </c>
      <c r="E2503" s="171"/>
      <c r="F2503" s="491"/>
      <c r="G2503" s="156"/>
      <c r="H2503" s="340"/>
      <c r="I2503" s="329"/>
      <c r="J2503" s="181"/>
      <c r="K2503" s="177"/>
      <c r="L2503" s="23"/>
    </row>
    <row r="2504" spans="2:12" ht="21.2" customHeight="1">
      <c r="B2504" s="366" t="str">
        <f>IF(F2504="", "NO PRIORITY", _xlfn.XLOOKUP(F2504, Organizations!C:C, Organizations!B:B, "NO ORG NAME"))</f>
        <v>NO PRIORITY</v>
      </c>
      <c r="C2504" s="291"/>
      <c r="D2504" s="306" t="str">
        <f t="shared" si="39"/>
        <v/>
      </c>
      <c r="E2504" s="171"/>
      <c r="F2504" s="491"/>
      <c r="G2504" s="156"/>
      <c r="H2504" s="340"/>
      <c r="I2504" s="329"/>
      <c r="J2504" s="181"/>
      <c r="K2504" s="177"/>
      <c r="L2504" s="23"/>
    </row>
    <row r="2505" spans="2:12" ht="21.2" customHeight="1">
      <c r="B2505" s="366" t="str">
        <f>IF(F2505="", "NO PRIORITY", _xlfn.XLOOKUP(F2505, Organizations!C:C, Organizations!B:B, "NO ORG NAME"))</f>
        <v>NO PRIORITY</v>
      </c>
      <c r="C2505" s="291"/>
      <c r="D2505" s="306" t="str">
        <f t="shared" si="39"/>
        <v/>
      </c>
      <c r="E2505" s="171"/>
      <c r="F2505" s="491"/>
      <c r="G2505" s="156"/>
      <c r="H2505" s="340"/>
      <c r="I2505" s="329"/>
      <c r="J2505" s="181"/>
      <c r="K2505" s="177"/>
      <c r="L2505" s="23"/>
    </row>
    <row r="2506" spans="2:12" ht="21.2" customHeight="1">
      <c r="B2506" s="366" t="str">
        <f>IF(F2506="", "NO PRIORITY", _xlfn.XLOOKUP(F2506, Organizations!C:C, Organizations!B:B, "NO ORG NAME"))</f>
        <v>NO PRIORITY</v>
      </c>
      <c r="C2506" s="291"/>
      <c r="D2506" s="306" t="str">
        <f t="shared" si="39"/>
        <v/>
      </c>
      <c r="E2506" s="171"/>
      <c r="F2506" s="491"/>
      <c r="G2506" s="156"/>
      <c r="H2506" s="340"/>
      <c r="I2506" s="329"/>
      <c r="J2506" s="181"/>
      <c r="K2506" s="177"/>
      <c r="L2506" s="23"/>
    </row>
    <row r="2507" spans="2:12" ht="21.2" customHeight="1">
      <c r="B2507" s="366" t="str">
        <f>IF(F2507="", "NO PRIORITY", _xlfn.XLOOKUP(F2507, Organizations!C:C, Organizations!B:B, "NO ORG NAME"))</f>
        <v>NO PRIORITY</v>
      </c>
      <c r="C2507" s="291"/>
      <c r="D2507" s="306" t="str">
        <f t="shared" si="39"/>
        <v/>
      </c>
      <c r="E2507" s="171"/>
      <c r="F2507" s="491"/>
      <c r="G2507" s="156"/>
      <c r="H2507" s="340"/>
      <c r="I2507" s="329"/>
      <c r="J2507" s="181"/>
      <c r="K2507" s="177"/>
      <c r="L2507" s="23"/>
    </row>
    <row r="2508" spans="2:12" ht="21.2" customHeight="1">
      <c r="B2508" s="366" t="str">
        <f>IF(F2508="", "NO PRIORITY", _xlfn.XLOOKUP(F2508, Organizations!C:C, Organizations!B:B, "NO ORG NAME"))</f>
        <v>NO PRIORITY</v>
      </c>
      <c r="C2508" s="291"/>
      <c r="D2508" s="306" t="str">
        <f t="shared" si="39"/>
        <v/>
      </c>
      <c r="E2508" s="171"/>
      <c r="F2508" s="491"/>
      <c r="G2508" s="156"/>
      <c r="H2508" s="340"/>
      <c r="I2508" s="329"/>
      <c r="J2508" s="181"/>
      <c r="K2508" s="177"/>
      <c r="L2508" s="23"/>
    </row>
    <row r="2509" spans="2:12" ht="21.2" customHeight="1">
      <c r="B2509" s="366" t="str">
        <f>IF(F2509="", "NO PRIORITY", _xlfn.XLOOKUP(F2509, Organizations!C:C, Organizations!B:B, "NO ORG NAME"))</f>
        <v>NO PRIORITY</v>
      </c>
      <c r="C2509" s="291"/>
      <c r="D2509" s="306" t="str">
        <f t="shared" si="39"/>
        <v/>
      </c>
      <c r="E2509" s="171"/>
      <c r="F2509" s="491"/>
      <c r="G2509" s="156"/>
      <c r="H2509" s="340"/>
      <c r="I2509" s="329"/>
      <c r="J2509" s="181"/>
      <c r="K2509" s="177"/>
      <c r="L2509" s="23"/>
    </row>
    <row r="2510" spans="2:12" ht="21.2" customHeight="1">
      <c r="B2510" s="366" t="str">
        <f>IF(F2510="", "NO PRIORITY", _xlfn.XLOOKUP(F2510, Organizations!C:C, Organizations!B:B, "NO ORG NAME"))</f>
        <v>NO PRIORITY</v>
      </c>
      <c r="C2510" s="291"/>
      <c r="D2510" s="306" t="str">
        <f t="shared" si="39"/>
        <v/>
      </c>
      <c r="E2510" s="171"/>
      <c r="F2510" s="491"/>
      <c r="G2510" s="156"/>
      <c r="H2510" s="340"/>
      <c r="I2510" s="329"/>
      <c r="J2510" s="181"/>
      <c r="K2510" s="177"/>
      <c r="L2510" s="23"/>
    </row>
    <row r="2511" spans="2:12" ht="21.2" customHeight="1">
      <c r="B2511" s="366" t="str">
        <f>IF(F2511="", "NO PRIORITY", _xlfn.XLOOKUP(F2511, Organizations!C:C, Organizations!B:B, "NO ORG NAME"))</f>
        <v>NO PRIORITY</v>
      </c>
      <c r="C2511" s="291"/>
      <c r="D2511" s="306" t="str">
        <f t="shared" si="39"/>
        <v/>
      </c>
      <c r="E2511" s="171"/>
      <c r="F2511" s="491"/>
      <c r="G2511" s="156"/>
      <c r="H2511" s="340"/>
      <c r="I2511" s="329"/>
      <c r="J2511" s="181"/>
      <c r="K2511" s="177"/>
      <c r="L2511" s="23"/>
    </row>
    <row r="2512" spans="2:12" ht="21.2" customHeight="1">
      <c r="B2512" s="366" t="str">
        <f>IF(F2512="", "NO PRIORITY", _xlfn.XLOOKUP(F2512, Organizations!C:C, Organizations!B:B, "NO ORG NAME"))</f>
        <v>NO PRIORITY</v>
      </c>
      <c r="C2512" s="291"/>
      <c r="D2512" s="306" t="str">
        <f t="shared" si="39"/>
        <v/>
      </c>
      <c r="E2512" s="171"/>
      <c r="F2512" s="491"/>
      <c r="G2512" s="156"/>
      <c r="H2512" s="340"/>
      <c r="I2512" s="329"/>
      <c r="J2512" s="181"/>
      <c r="K2512" s="177"/>
      <c r="L2512" s="23"/>
    </row>
    <row r="2513" spans="2:12" ht="21.2" customHeight="1">
      <c r="B2513" s="366" t="str">
        <f>IF(F2513="", "NO PRIORITY", _xlfn.XLOOKUP(F2513, Organizations!C:C, Organizations!B:B, "NO ORG NAME"))</f>
        <v>NO PRIORITY</v>
      </c>
      <c r="C2513" s="291"/>
      <c r="D2513" s="306" t="str">
        <f t="shared" si="39"/>
        <v/>
      </c>
      <c r="E2513" s="171"/>
      <c r="F2513" s="491"/>
      <c r="G2513" s="156"/>
      <c r="H2513" s="340"/>
      <c r="I2513" s="329"/>
      <c r="J2513" s="181"/>
      <c r="K2513" s="177"/>
      <c r="L2513" s="23"/>
    </row>
    <row r="2514" spans="2:12" ht="21.2" customHeight="1">
      <c r="B2514" s="366" t="str">
        <f>IF(F2514="", "NO PRIORITY", _xlfn.XLOOKUP(F2514, Organizations!C:C, Organizations!B:B, "NO ORG NAME"))</f>
        <v>NO PRIORITY</v>
      </c>
      <c r="C2514" s="291"/>
      <c r="D2514" s="306" t="str">
        <f t="shared" si="39"/>
        <v/>
      </c>
      <c r="E2514" s="171"/>
      <c r="F2514" s="491"/>
      <c r="G2514" s="156"/>
      <c r="H2514" s="340"/>
      <c r="I2514" s="329"/>
      <c r="J2514" s="181"/>
      <c r="K2514" s="177"/>
      <c r="L2514" s="23"/>
    </row>
    <row r="2515" spans="2:12" ht="21.2" customHeight="1">
      <c r="B2515" s="366" t="str">
        <f>IF(F2515="", "NO PRIORITY", _xlfn.XLOOKUP(F2515, Organizations!C:C, Organizations!B:B, "NO ORG NAME"))</f>
        <v>NO PRIORITY</v>
      </c>
      <c r="C2515" s="291"/>
      <c r="D2515" s="306" t="str">
        <f t="shared" si="39"/>
        <v/>
      </c>
      <c r="E2515" s="171"/>
      <c r="F2515" s="491"/>
      <c r="G2515" s="156"/>
      <c r="H2515" s="340"/>
      <c r="I2515" s="329"/>
      <c r="J2515" s="181"/>
      <c r="K2515" s="177"/>
      <c r="L2515" s="23"/>
    </row>
    <row r="2516" spans="2:12" ht="21.2" customHeight="1">
      <c r="B2516" s="366" t="str">
        <f>IF(F2516="", "NO PRIORITY", _xlfn.XLOOKUP(F2516, Organizations!C:C, Organizations!B:B, "NO ORG NAME"))</f>
        <v>NO PRIORITY</v>
      </c>
      <c r="C2516" s="291"/>
      <c r="D2516" s="306" t="str">
        <f t="shared" si="39"/>
        <v/>
      </c>
      <c r="E2516" s="171"/>
      <c r="F2516" s="491"/>
      <c r="G2516" s="156"/>
      <c r="H2516" s="340"/>
      <c r="I2516" s="329"/>
      <c r="J2516" s="181"/>
      <c r="K2516" s="177"/>
      <c r="L2516" s="23"/>
    </row>
    <row r="2517" spans="2:12" ht="21.2" customHeight="1">
      <c r="B2517" s="366" t="str">
        <f>IF(F2517="", "NO PRIORITY", _xlfn.XLOOKUP(F2517, Organizations!C:C, Organizations!B:B, "NO ORG NAME"))</f>
        <v>NO PRIORITY</v>
      </c>
      <c r="C2517" s="291"/>
      <c r="D2517" s="306" t="str">
        <f t="shared" si="39"/>
        <v/>
      </c>
      <c r="E2517" s="171"/>
      <c r="F2517" s="491"/>
      <c r="G2517" s="156"/>
      <c r="H2517" s="340"/>
      <c r="I2517" s="329"/>
      <c r="J2517" s="181"/>
      <c r="K2517" s="177"/>
      <c r="L2517" s="23"/>
    </row>
    <row r="2518" spans="2:12" ht="21.2" customHeight="1">
      <c r="B2518" s="366" t="str">
        <f>IF(F2518="", "NO PRIORITY", _xlfn.XLOOKUP(F2518, Organizations!C:C, Organizations!B:B, "NO ORG NAME"))</f>
        <v>NO PRIORITY</v>
      </c>
      <c r="C2518" s="291"/>
      <c r="D2518" s="306" t="str">
        <f t="shared" si="39"/>
        <v/>
      </c>
      <c r="E2518" s="171"/>
      <c r="F2518" s="491"/>
      <c r="G2518" s="156"/>
      <c r="H2518" s="340"/>
      <c r="I2518" s="329"/>
      <c r="J2518" s="181"/>
      <c r="K2518" s="177"/>
      <c r="L2518" s="23"/>
    </row>
    <row r="2519" spans="2:12" ht="21.2" customHeight="1">
      <c r="B2519" s="366" t="str">
        <f>IF(F2519="", "NO PRIORITY", _xlfn.XLOOKUP(F2519, Organizations!C:C, Organizations!B:B, "NO ORG NAME"))</f>
        <v>NO PRIORITY</v>
      </c>
      <c r="C2519" s="291"/>
      <c r="D2519" s="306" t="str">
        <f t="shared" si="39"/>
        <v/>
      </c>
      <c r="E2519" s="171"/>
      <c r="F2519" s="491"/>
      <c r="G2519" s="156"/>
      <c r="H2519" s="340"/>
      <c r="I2519" s="329"/>
      <c r="J2519" s="181"/>
      <c r="K2519" s="177"/>
      <c r="L2519" s="23"/>
    </row>
    <row r="2520" spans="2:12" ht="21.2" customHeight="1">
      <c r="B2520" s="366" t="str">
        <f>IF(F2520="", "NO PRIORITY", _xlfn.XLOOKUP(F2520, Organizations!C:C, Organizations!B:B, "NO ORG NAME"))</f>
        <v>NO PRIORITY</v>
      </c>
      <c r="C2520" s="291"/>
      <c r="D2520" s="306" t="str">
        <f t="shared" si="39"/>
        <v/>
      </c>
      <c r="E2520" s="171"/>
      <c r="F2520" s="491"/>
      <c r="G2520" s="156"/>
      <c r="H2520" s="340"/>
      <c r="I2520" s="329"/>
      <c r="J2520" s="181"/>
      <c r="K2520" s="177"/>
      <c r="L2520" s="23"/>
    </row>
    <row r="2521" spans="2:12" ht="21.2" customHeight="1">
      <c r="B2521" s="366" t="str">
        <f>IF(F2521="", "NO PRIORITY", _xlfn.XLOOKUP(F2521, Organizations!C:C, Organizations!B:B, "NO ORG NAME"))</f>
        <v>NO PRIORITY</v>
      </c>
      <c r="C2521" s="291"/>
      <c r="D2521" s="306" t="str">
        <f t="shared" si="39"/>
        <v/>
      </c>
      <c r="E2521" s="171"/>
      <c r="F2521" s="491"/>
      <c r="G2521" s="156"/>
      <c r="H2521" s="340"/>
      <c r="I2521" s="329"/>
      <c r="J2521" s="181"/>
      <c r="K2521" s="177"/>
      <c r="L2521" s="23"/>
    </row>
    <row r="2522" spans="2:12" ht="21.2" customHeight="1">
      <c r="B2522" s="366" t="str">
        <f>IF(F2522="", "NO PRIORITY", _xlfn.XLOOKUP(F2522, Organizations!C:C, Organizations!B:B, "NO ORG NAME"))</f>
        <v>NO PRIORITY</v>
      </c>
      <c r="C2522" s="291"/>
      <c r="D2522" s="306" t="str">
        <f t="shared" si="39"/>
        <v/>
      </c>
      <c r="E2522" s="171"/>
      <c r="F2522" s="491"/>
      <c r="G2522" s="156"/>
      <c r="H2522" s="340"/>
      <c r="I2522" s="329"/>
      <c r="J2522" s="181"/>
      <c r="K2522" s="177"/>
      <c r="L2522" s="23"/>
    </row>
    <row r="2523" spans="2:12" ht="21.2" customHeight="1">
      <c r="B2523" s="366" t="str">
        <f>IF(F2523="", "NO PRIORITY", _xlfn.XLOOKUP(F2523, Organizations!C:C, Organizations!B:B, "NO ORG NAME"))</f>
        <v>NO PRIORITY</v>
      </c>
      <c r="C2523" s="291"/>
      <c r="D2523" s="306" t="str">
        <f t="shared" si="39"/>
        <v/>
      </c>
      <c r="E2523" s="171"/>
      <c r="F2523" s="491"/>
      <c r="G2523" s="156"/>
      <c r="H2523" s="340"/>
      <c r="I2523" s="329"/>
      <c r="J2523" s="181"/>
      <c r="K2523" s="177"/>
      <c r="L2523" s="23"/>
    </row>
    <row r="2524" spans="2:12" ht="21.2" customHeight="1">
      <c r="B2524" s="366" t="str">
        <f>IF(F2524="", "NO PRIORITY", _xlfn.XLOOKUP(F2524, Organizations!C:C, Organizations!B:B, "NO ORG NAME"))</f>
        <v>NO PRIORITY</v>
      </c>
      <c r="C2524" s="291"/>
      <c r="D2524" s="306" t="str">
        <f t="shared" si="39"/>
        <v/>
      </c>
      <c r="E2524" s="171"/>
      <c r="F2524" s="491"/>
      <c r="G2524" s="156"/>
      <c r="H2524" s="340"/>
      <c r="I2524" s="329"/>
      <c r="J2524" s="181"/>
      <c r="K2524" s="177"/>
      <c r="L2524" s="23"/>
    </row>
    <row r="2525" spans="2:12" ht="21.2" customHeight="1">
      <c r="B2525" s="366" t="str">
        <f>IF(F2525="", "NO PRIORITY", _xlfn.XLOOKUP(F2525, Organizations!C:C, Organizations!B:B, "NO ORG NAME"))</f>
        <v>NO PRIORITY</v>
      </c>
      <c r="C2525" s="291"/>
      <c r="D2525" s="306" t="str">
        <f t="shared" si="39"/>
        <v/>
      </c>
      <c r="E2525" s="171"/>
      <c r="F2525" s="491"/>
      <c r="G2525" s="156"/>
      <c r="H2525" s="340"/>
      <c r="I2525" s="329"/>
      <c r="J2525" s="181"/>
      <c r="K2525" s="177"/>
      <c r="L2525" s="23"/>
    </row>
    <row r="2526" spans="2:12" ht="21.2" customHeight="1">
      <c r="B2526" s="366" t="str">
        <f>IF(F2526="", "NO PRIORITY", _xlfn.XLOOKUP(F2526, Organizations!C:C, Organizations!B:B, "NO ORG NAME"))</f>
        <v>NO PRIORITY</v>
      </c>
      <c r="C2526" s="291"/>
      <c r="D2526" s="306" t="str">
        <f t="shared" si="39"/>
        <v/>
      </c>
      <c r="E2526" s="171"/>
      <c r="F2526" s="491"/>
      <c r="G2526" s="156"/>
      <c r="H2526" s="340"/>
      <c r="I2526" s="329"/>
      <c r="J2526" s="181"/>
      <c r="K2526" s="177"/>
      <c r="L2526" s="23"/>
    </row>
    <row r="2527" spans="2:12" ht="21.2" customHeight="1">
      <c r="B2527" s="366" t="str">
        <f>IF(F2527="", "NO PRIORITY", _xlfn.XLOOKUP(F2527, Organizations!C:C, Organizations!B:B, "NO ORG NAME"))</f>
        <v>NO PRIORITY</v>
      </c>
      <c r="C2527" s="291"/>
      <c r="D2527" s="306" t="str">
        <f t="shared" si="39"/>
        <v/>
      </c>
      <c r="E2527" s="171"/>
      <c r="F2527" s="491"/>
      <c r="G2527" s="156"/>
      <c r="H2527" s="340"/>
      <c r="I2527" s="329"/>
      <c r="J2527" s="181"/>
      <c r="K2527" s="177"/>
      <c r="L2527" s="23"/>
    </row>
    <row r="2528" spans="2:12" ht="21.2" customHeight="1">
      <c r="B2528" s="366" t="str">
        <f>IF(F2528="", "NO PRIORITY", _xlfn.XLOOKUP(F2528, Organizations!C:C, Organizations!B:B, "NO ORG NAME"))</f>
        <v>NO PRIORITY</v>
      </c>
      <c r="C2528" s="291"/>
      <c r="D2528" s="306" t="str">
        <f t="shared" si="39"/>
        <v/>
      </c>
      <c r="E2528" s="171"/>
      <c r="F2528" s="491"/>
      <c r="G2528" s="156"/>
      <c r="H2528" s="340"/>
      <c r="I2528" s="329"/>
      <c r="J2528" s="181"/>
      <c r="K2528" s="177"/>
      <c r="L2528" s="23"/>
    </row>
    <row r="2529" spans="2:12" ht="21.2" customHeight="1">
      <c r="B2529" s="366" t="str">
        <f>IF(F2529="", "NO PRIORITY", _xlfn.XLOOKUP(F2529, Organizations!C:C, Organizations!B:B, "NO ORG NAME"))</f>
        <v>NO PRIORITY</v>
      </c>
      <c r="C2529" s="291"/>
      <c r="D2529" s="306" t="str">
        <f t="shared" si="39"/>
        <v/>
      </c>
      <c r="E2529" s="171"/>
      <c r="F2529" s="491"/>
      <c r="G2529" s="156"/>
      <c r="H2529" s="340"/>
      <c r="I2529" s="329"/>
      <c r="J2529" s="181"/>
      <c r="K2529" s="177"/>
      <c r="L2529" s="23"/>
    </row>
    <row r="2530" spans="2:12" ht="21.2" customHeight="1">
      <c r="B2530" s="366" t="str">
        <f>IF(F2530="", "NO PRIORITY", _xlfn.XLOOKUP(F2530, Organizations!C:C, Organizations!B:B, "NO ORG NAME"))</f>
        <v>NO PRIORITY</v>
      </c>
      <c r="C2530" s="291"/>
      <c r="D2530" s="306" t="str">
        <f t="shared" si="39"/>
        <v/>
      </c>
      <c r="E2530" s="171"/>
      <c r="F2530" s="491"/>
      <c r="G2530" s="156"/>
      <c r="H2530" s="340"/>
      <c r="I2530" s="329"/>
      <c r="J2530" s="181"/>
      <c r="K2530" s="177"/>
      <c r="L2530" s="23"/>
    </row>
    <row r="2531" spans="2:12" ht="21.2" customHeight="1">
      <c r="B2531" s="366" t="str">
        <f>IF(F2531="", "NO PRIORITY", _xlfn.XLOOKUP(F2531, Organizations!C:C, Organizations!B:B, "NO ORG NAME"))</f>
        <v>NO PRIORITY</v>
      </c>
      <c r="C2531" s="291"/>
      <c r="D2531" s="306" t="str">
        <f t="shared" si="39"/>
        <v/>
      </c>
      <c r="E2531" s="171"/>
      <c r="F2531" s="491"/>
      <c r="G2531" s="156"/>
      <c r="H2531" s="340"/>
      <c r="I2531" s="329"/>
      <c r="J2531" s="181"/>
      <c r="K2531" s="177"/>
      <c r="L2531" s="23"/>
    </row>
    <row r="2532" spans="2:12" ht="21.2" customHeight="1">
      <c r="B2532" s="366" t="str">
        <f>IF(F2532="", "NO PRIORITY", _xlfn.XLOOKUP(F2532, Organizations!C:C, Organizations!B:B, "NO ORG NAME"))</f>
        <v>NO PRIORITY</v>
      </c>
      <c r="C2532" s="291"/>
      <c r="D2532" s="306" t="str">
        <f t="shared" si="39"/>
        <v/>
      </c>
      <c r="E2532" s="171"/>
      <c r="F2532" s="491"/>
      <c r="G2532" s="156"/>
      <c r="H2532" s="340"/>
      <c r="I2532" s="329"/>
      <c r="J2532" s="181"/>
      <c r="K2532" s="177"/>
      <c r="L2532" s="23"/>
    </row>
    <row r="2533" spans="2:12" ht="21.2" customHeight="1">
      <c r="B2533" s="366" t="str">
        <f>IF(F2533="", "NO PRIORITY", _xlfn.XLOOKUP(F2533, Organizations!C:C, Organizations!B:B, "NO ORG NAME"))</f>
        <v>NO PRIORITY</v>
      </c>
      <c r="C2533" s="291"/>
      <c r="D2533" s="306" t="str">
        <f t="shared" si="39"/>
        <v/>
      </c>
      <c r="E2533" s="171"/>
      <c r="F2533" s="491"/>
      <c r="G2533" s="156"/>
      <c r="H2533" s="340"/>
      <c r="I2533" s="329"/>
      <c r="J2533" s="181"/>
      <c r="K2533" s="177"/>
      <c r="L2533" s="23"/>
    </row>
    <row r="2534" spans="2:12" ht="21.2" customHeight="1">
      <c r="B2534" s="366" t="str">
        <f>IF(F2534="", "NO PRIORITY", _xlfn.XLOOKUP(F2534, Organizations!C:C, Organizations!B:B, "NO ORG NAME"))</f>
        <v>NO PRIORITY</v>
      </c>
      <c r="C2534" s="291"/>
      <c r="D2534" s="306" t="str">
        <f t="shared" si="39"/>
        <v/>
      </c>
      <c r="E2534" s="171"/>
      <c r="F2534" s="491"/>
      <c r="G2534" s="156"/>
      <c r="H2534" s="340"/>
      <c r="I2534" s="329"/>
      <c r="J2534" s="181"/>
      <c r="K2534" s="177"/>
      <c r="L2534" s="23"/>
    </row>
    <row r="2535" spans="2:12" ht="21.2" customHeight="1">
      <c r="B2535" s="366" t="str">
        <f>IF(F2535="", "NO PRIORITY", _xlfn.XLOOKUP(F2535, Organizations!C:C, Organizations!B:B, "NO ORG NAME"))</f>
        <v>NO PRIORITY</v>
      </c>
      <c r="C2535" s="291"/>
      <c r="D2535" s="306" t="str">
        <f t="shared" si="39"/>
        <v/>
      </c>
      <c r="E2535" s="171"/>
      <c r="F2535" s="491"/>
      <c r="G2535" s="156"/>
      <c r="H2535" s="340"/>
      <c r="I2535" s="329"/>
      <c r="J2535" s="181"/>
      <c r="K2535" s="177"/>
      <c r="L2535" s="23"/>
    </row>
    <row r="2536" spans="2:12" ht="21.2" customHeight="1">
      <c r="B2536" s="366" t="str">
        <f>IF(F2536="", "NO PRIORITY", _xlfn.XLOOKUP(F2536, Organizations!C:C, Organizations!B:B, "NO ORG NAME"))</f>
        <v>NO PRIORITY</v>
      </c>
      <c r="C2536" s="291"/>
      <c r="D2536" s="306" t="str">
        <f t="shared" si="39"/>
        <v/>
      </c>
      <c r="E2536" s="171"/>
      <c r="F2536" s="491"/>
      <c r="G2536" s="156"/>
      <c r="H2536" s="340"/>
      <c r="I2536" s="329"/>
      <c r="J2536" s="181"/>
      <c r="K2536" s="177"/>
      <c r="L2536" s="23"/>
    </row>
    <row r="2537" spans="2:12" ht="21.2" customHeight="1">
      <c r="B2537" s="366" t="str">
        <f>IF(F2537="", "NO PRIORITY", _xlfn.XLOOKUP(F2537, Organizations!C:C, Organizations!B:B, "NO ORG NAME"))</f>
        <v>NO PRIORITY</v>
      </c>
      <c r="C2537" s="291"/>
      <c r="D2537" s="306" t="str">
        <f t="shared" ref="D2537:D2600" si="40">IF(ISBLANK(C2537),"",C2537-WEEKDAY(C2537)+2)</f>
        <v/>
      </c>
      <c r="E2537" s="171"/>
      <c r="F2537" s="491"/>
      <c r="G2537" s="156"/>
      <c r="H2537" s="340"/>
      <c r="I2537" s="329"/>
      <c r="J2537" s="181"/>
      <c r="K2537" s="177"/>
      <c r="L2537" s="23"/>
    </row>
    <row r="2538" spans="2:12" ht="21.2" customHeight="1">
      <c r="B2538" s="366" t="str">
        <f>IF(F2538="", "NO PRIORITY", _xlfn.XLOOKUP(F2538, Organizations!C:C, Organizations!B:B, "NO ORG NAME"))</f>
        <v>NO PRIORITY</v>
      </c>
      <c r="C2538" s="291"/>
      <c r="D2538" s="306" t="str">
        <f t="shared" si="40"/>
        <v/>
      </c>
      <c r="E2538" s="171"/>
      <c r="F2538" s="491"/>
      <c r="G2538" s="156"/>
      <c r="H2538" s="340"/>
      <c r="I2538" s="329"/>
      <c r="J2538" s="181"/>
      <c r="K2538" s="177"/>
      <c r="L2538" s="23"/>
    </row>
    <row r="2539" spans="2:12" ht="21.2" customHeight="1">
      <c r="B2539" s="366" t="str">
        <f>IF(F2539="", "NO PRIORITY", _xlfn.XLOOKUP(F2539, Organizations!C:C, Organizations!B:B, "NO ORG NAME"))</f>
        <v>NO PRIORITY</v>
      </c>
      <c r="C2539" s="291"/>
      <c r="D2539" s="306" t="str">
        <f t="shared" si="40"/>
        <v/>
      </c>
      <c r="E2539" s="171"/>
      <c r="F2539" s="491"/>
      <c r="G2539" s="156"/>
      <c r="H2539" s="340"/>
      <c r="I2539" s="329"/>
      <c r="J2539" s="181"/>
      <c r="K2539" s="177"/>
      <c r="L2539" s="23"/>
    </row>
    <row r="2540" spans="2:12" ht="21.2" customHeight="1">
      <c r="B2540" s="366" t="str">
        <f>IF(F2540="", "NO PRIORITY", _xlfn.XLOOKUP(F2540, Organizations!C:C, Organizations!B:B, "NO ORG NAME"))</f>
        <v>NO PRIORITY</v>
      </c>
      <c r="C2540" s="291"/>
      <c r="D2540" s="306" t="str">
        <f t="shared" si="40"/>
        <v/>
      </c>
      <c r="E2540" s="171"/>
      <c r="F2540" s="491"/>
      <c r="G2540" s="156"/>
      <c r="H2540" s="340"/>
      <c r="I2540" s="329"/>
      <c r="J2540" s="181"/>
      <c r="K2540" s="177"/>
      <c r="L2540" s="23"/>
    </row>
    <row r="2541" spans="2:12" ht="21.2" customHeight="1">
      <c r="B2541" s="366" t="str">
        <f>IF(F2541="", "NO PRIORITY", _xlfn.XLOOKUP(F2541, Organizations!C:C, Organizations!B:B, "NO ORG NAME"))</f>
        <v>NO PRIORITY</v>
      </c>
      <c r="C2541" s="291"/>
      <c r="D2541" s="306" t="str">
        <f t="shared" si="40"/>
        <v/>
      </c>
      <c r="E2541" s="171"/>
      <c r="F2541" s="491"/>
      <c r="G2541" s="156"/>
      <c r="H2541" s="340"/>
      <c r="I2541" s="329"/>
      <c r="J2541" s="181"/>
      <c r="K2541" s="177"/>
      <c r="L2541" s="23"/>
    </row>
    <row r="2542" spans="2:12" ht="21.2" customHeight="1">
      <c r="B2542" s="366" t="str">
        <f>IF(F2542="", "NO PRIORITY", _xlfn.XLOOKUP(F2542, Organizations!C:C, Organizations!B:B, "NO ORG NAME"))</f>
        <v>NO PRIORITY</v>
      </c>
      <c r="C2542" s="291"/>
      <c r="D2542" s="306" t="str">
        <f t="shared" si="40"/>
        <v/>
      </c>
      <c r="E2542" s="171"/>
      <c r="F2542" s="491"/>
      <c r="G2542" s="156"/>
      <c r="H2542" s="340"/>
      <c r="I2542" s="329"/>
      <c r="J2542" s="181"/>
      <c r="K2542" s="177"/>
      <c r="L2542" s="23"/>
    </row>
    <row r="2543" spans="2:12" ht="21.2" customHeight="1">
      <c r="B2543" s="366" t="str">
        <f>IF(F2543="", "NO PRIORITY", _xlfn.XLOOKUP(F2543, Organizations!C:C, Organizations!B:B, "NO ORG NAME"))</f>
        <v>NO PRIORITY</v>
      </c>
      <c r="C2543" s="291"/>
      <c r="D2543" s="306" t="str">
        <f t="shared" si="40"/>
        <v/>
      </c>
      <c r="E2543" s="171"/>
      <c r="F2543" s="491"/>
      <c r="G2543" s="156"/>
      <c r="H2543" s="340"/>
      <c r="I2543" s="329"/>
      <c r="J2543" s="181"/>
      <c r="K2543" s="177"/>
      <c r="L2543" s="23"/>
    </row>
    <row r="2544" spans="2:12" ht="21.2" customHeight="1">
      <c r="B2544" s="366" t="str">
        <f>IF(F2544="", "NO PRIORITY", _xlfn.XLOOKUP(F2544, Organizations!C:C, Organizations!B:B, "NO ORG NAME"))</f>
        <v>NO PRIORITY</v>
      </c>
      <c r="C2544" s="291"/>
      <c r="D2544" s="306" t="str">
        <f t="shared" si="40"/>
        <v/>
      </c>
      <c r="E2544" s="171"/>
      <c r="F2544" s="491"/>
      <c r="G2544" s="156"/>
      <c r="H2544" s="340"/>
      <c r="I2544" s="329"/>
      <c r="J2544" s="181"/>
      <c r="K2544" s="177"/>
      <c r="L2544" s="23"/>
    </row>
    <row r="2545" spans="2:12" ht="21.2" customHeight="1">
      <c r="B2545" s="366" t="str">
        <f>IF(F2545="", "NO PRIORITY", _xlfn.XLOOKUP(F2545, Organizations!C:C, Organizations!B:B, "NO ORG NAME"))</f>
        <v>NO PRIORITY</v>
      </c>
      <c r="C2545" s="291"/>
      <c r="D2545" s="306" t="str">
        <f t="shared" si="40"/>
        <v/>
      </c>
      <c r="E2545" s="171"/>
      <c r="F2545" s="491"/>
      <c r="G2545" s="156"/>
      <c r="H2545" s="340"/>
      <c r="I2545" s="329"/>
      <c r="J2545" s="181"/>
      <c r="K2545" s="177"/>
      <c r="L2545" s="23"/>
    </row>
    <row r="2546" spans="2:12" ht="21.2" customHeight="1">
      <c r="B2546" s="366" t="str">
        <f>IF(F2546="", "NO PRIORITY", _xlfn.XLOOKUP(F2546, Organizations!C:C, Organizations!B:B, "NO ORG NAME"))</f>
        <v>NO PRIORITY</v>
      </c>
      <c r="C2546" s="291"/>
      <c r="D2546" s="306" t="str">
        <f t="shared" si="40"/>
        <v/>
      </c>
      <c r="E2546" s="171"/>
      <c r="F2546" s="491"/>
      <c r="G2546" s="156"/>
      <c r="H2546" s="340"/>
      <c r="I2546" s="329"/>
      <c r="J2546" s="181"/>
      <c r="K2546" s="177"/>
      <c r="L2546" s="23"/>
    </row>
    <row r="2547" spans="2:12" ht="21.2" customHeight="1">
      <c r="B2547" s="366" t="str">
        <f>IF(F2547="", "NO PRIORITY", _xlfn.XLOOKUP(F2547, Organizations!C:C, Organizations!B:B, "NO ORG NAME"))</f>
        <v>NO PRIORITY</v>
      </c>
      <c r="C2547" s="291"/>
      <c r="D2547" s="306" t="str">
        <f t="shared" si="40"/>
        <v/>
      </c>
      <c r="E2547" s="171"/>
      <c r="F2547" s="491"/>
      <c r="G2547" s="156"/>
      <c r="H2547" s="340"/>
      <c r="I2547" s="329"/>
      <c r="J2547" s="181"/>
      <c r="K2547" s="177"/>
      <c r="L2547" s="23"/>
    </row>
    <row r="2548" spans="2:12" ht="21.2" customHeight="1">
      <c r="B2548" s="366" t="str">
        <f>IF(F2548="", "NO PRIORITY", _xlfn.XLOOKUP(F2548, Organizations!C:C, Organizations!B:B, "NO ORG NAME"))</f>
        <v>NO PRIORITY</v>
      </c>
      <c r="C2548" s="291"/>
      <c r="D2548" s="306" t="str">
        <f t="shared" si="40"/>
        <v/>
      </c>
      <c r="E2548" s="171"/>
      <c r="F2548" s="491"/>
      <c r="G2548" s="156"/>
      <c r="H2548" s="340"/>
      <c r="I2548" s="329"/>
      <c r="J2548" s="181"/>
      <c r="K2548" s="177"/>
      <c r="L2548" s="23"/>
    </row>
    <row r="2549" spans="2:12" ht="21.2" customHeight="1">
      <c r="B2549" s="366" t="str">
        <f>IF(F2549="", "NO PRIORITY", _xlfn.XLOOKUP(F2549, Organizations!C:C, Organizations!B:B, "NO ORG NAME"))</f>
        <v>NO PRIORITY</v>
      </c>
      <c r="C2549" s="291"/>
      <c r="D2549" s="306" t="str">
        <f t="shared" si="40"/>
        <v/>
      </c>
      <c r="E2549" s="171"/>
      <c r="F2549" s="491"/>
      <c r="G2549" s="156"/>
      <c r="H2549" s="340"/>
      <c r="I2549" s="329"/>
      <c r="J2549" s="181"/>
      <c r="K2549" s="177"/>
      <c r="L2549" s="23"/>
    </row>
    <row r="2550" spans="2:12" ht="21.2" customHeight="1">
      <c r="B2550" s="366" t="str">
        <f>IF(F2550="", "NO PRIORITY", _xlfn.XLOOKUP(F2550, Organizations!C:C, Organizations!B:B, "NO ORG NAME"))</f>
        <v>NO PRIORITY</v>
      </c>
      <c r="C2550" s="291"/>
      <c r="D2550" s="306" t="str">
        <f t="shared" si="40"/>
        <v/>
      </c>
      <c r="E2550" s="171"/>
      <c r="F2550" s="491"/>
      <c r="G2550" s="156"/>
      <c r="H2550" s="340"/>
      <c r="I2550" s="329"/>
      <c r="J2550" s="181"/>
      <c r="K2550" s="177"/>
      <c r="L2550" s="23"/>
    </row>
    <row r="2551" spans="2:12" ht="21.2" customHeight="1">
      <c r="B2551" s="366" t="str">
        <f>IF(F2551="", "NO PRIORITY", _xlfn.XLOOKUP(F2551, Organizations!C:C, Organizations!B:B, "NO ORG NAME"))</f>
        <v>NO PRIORITY</v>
      </c>
      <c r="C2551" s="291"/>
      <c r="D2551" s="306" t="str">
        <f t="shared" si="40"/>
        <v/>
      </c>
      <c r="E2551" s="171"/>
      <c r="F2551" s="491"/>
      <c r="G2551" s="156"/>
      <c r="H2551" s="340"/>
      <c r="I2551" s="329"/>
      <c r="J2551" s="181"/>
      <c r="K2551" s="177"/>
      <c r="L2551" s="23"/>
    </row>
    <row r="2552" spans="2:12" ht="21.2" customHeight="1">
      <c r="B2552" s="366" t="str">
        <f>IF(F2552="", "NO PRIORITY", _xlfn.XLOOKUP(F2552, Organizations!C:C, Organizations!B:B, "NO ORG NAME"))</f>
        <v>NO PRIORITY</v>
      </c>
      <c r="C2552" s="291"/>
      <c r="D2552" s="306" t="str">
        <f t="shared" si="40"/>
        <v/>
      </c>
      <c r="E2552" s="171"/>
      <c r="F2552" s="491"/>
      <c r="G2552" s="156"/>
      <c r="H2552" s="340"/>
      <c r="I2552" s="329"/>
      <c r="J2552" s="181"/>
      <c r="K2552" s="177"/>
      <c r="L2552" s="23"/>
    </row>
    <row r="2553" spans="2:12" ht="21.2" customHeight="1">
      <c r="B2553" s="366" t="str">
        <f>IF(F2553="", "NO PRIORITY", _xlfn.XLOOKUP(F2553, Organizations!C:C, Organizations!B:B, "NO ORG NAME"))</f>
        <v>NO PRIORITY</v>
      </c>
      <c r="C2553" s="291"/>
      <c r="D2553" s="306" t="str">
        <f t="shared" si="40"/>
        <v/>
      </c>
      <c r="E2553" s="171"/>
      <c r="F2553" s="491"/>
      <c r="G2553" s="156"/>
      <c r="H2553" s="340"/>
      <c r="I2553" s="329"/>
      <c r="J2553" s="181"/>
      <c r="K2553" s="177"/>
      <c r="L2553" s="23"/>
    </row>
    <row r="2554" spans="2:12" ht="21.2" customHeight="1">
      <c r="B2554" s="366" t="str">
        <f>IF(F2554="", "NO PRIORITY", _xlfn.XLOOKUP(F2554, Organizations!C:C, Organizations!B:B, "NO ORG NAME"))</f>
        <v>NO PRIORITY</v>
      </c>
      <c r="C2554" s="291"/>
      <c r="D2554" s="306" t="str">
        <f t="shared" si="40"/>
        <v/>
      </c>
      <c r="E2554" s="171"/>
      <c r="F2554" s="491"/>
      <c r="G2554" s="156"/>
      <c r="H2554" s="340"/>
      <c r="I2554" s="329"/>
      <c r="J2554" s="181"/>
      <c r="K2554" s="177"/>
      <c r="L2554" s="23"/>
    </row>
    <row r="2555" spans="2:12" ht="21.2" customHeight="1">
      <c r="B2555" s="366" t="str">
        <f>IF(F2555="", "NO PRIORITY", _xlfn.XLOOKUP(F2555, Organizations!C:C, Organizations!B:B, "NO ORG NAME"))</f>
        <v>NO PRIORITY</v>
      </c>
      <c r="C2555" s="291"/>
      <c r="D2555" s="306" t="str">
        <f t="shared" si="40"/>
        <v/>
      </c>
      <c r="E2555" s="171"/>
      <c r="F2555" s="491"/>
      <c r="G2555" s="156"/>
      <c r="H2555" s="340"/>
      <c r="I2555" s="329"/>
      <c r="J2555" s="181"/>
      <c r="K2555" s="177"/>
      <c r="L2555" s="23"/>
    </row>
    <row r="2556" spans="2:12" ht="21.2" customHeight="1">
      <c r="B2556" s="366" t="str">
        <f>IF(F2556="", "NO PRIORITY", _xlfn.XLOOKUP(F2556, Organizations!C:C, Organizations!B:B, "NO ORG NAME"))</f>
        <v>NO PRIORITY</v>
      </c>
      <c r="C2556" s="291"/>
      <c r="D2556" s="306" t="str">
        <f t="shared" si="40"/>
        <v/>
      </c>
      <c r="E2556" s="171"/>
      <c r="F2556" s="491"/>
      <c r="G2556" s="156"/>
      <c r="H2556" s="340"/>
      <c r="I2556" s="329"/>
      <c r="J2556" s="181"/>
      <c r="K2556" s="177"/>
      <c r="L2556" s="23"/>
    </row>
    <row r="2557" spans="2:12" ht="21.2" customHeight="1">
      <c r="B2557" s="366" t="str">
        <f>IF(F2557="", "NO PRIORITY", _xlfn.XLOOKUP(F2557, Organizations!C:C, Organizations!B:B, "NO ORG NAME"))</f>
        <v>NO PRIORITY</v>
      </c>
      <c r="C2557" s="291"/>
      <c r="D2557" s="306" t="str">
        <f t="shared" si="40"/>
        <v/>
      </c>
      <c r="E2557" s="171"/>
      <c r="F2557" s="491"/>
      <c r="G2557" s="156"/>
      <c r="H2557" s="340"/>
      <c r="I2557" s="329"/>
      <c r="J2557" s="181"/>
      <c r="K2557" s="177"/>
      <c r="L2557" s="23"/>
    </row>
    <row r="2558" spans="2:12" ht="21.2" customHeight="1">
      <c r="B2558" s="366" t="str">
        <f>IF(F2558="", "NO PRIORITY", _xlfn.XLOOKUP(F2558, Organizations!C:C, Organizations!B:B, "NO ORG NAME"))</f>
        <v>NO PRIORITY</v>
      </c>
      <c r="C2558" s="291"/>
      <c r="D2558" s="306" t="str">
        <f t="shared" si="40"/>
        <v/>
      </c>
      <c r="E2558" s="171"/>
      <c r="F2558" s="491"/>
      <c r="G2558" s="156"/>
      <c r="H2558" s="340"/>
      <c r="I2558" s="329"/>
      <c r="J2558" s="181"/>
      <c r="K2558" s="177"/>
      <c r="L2558" s="23"/>
    </row>
    <row r="2559" spans="2:12" ht="21.2" customHeight="1">
      <c r="B2559" s="366" t="str">
        <f>IF(F2559="", "NO PRIORITY", _xlfn.XLOOKUP(F2559, Organizations!C:C, Organizations!B:B, "NO ORG NAME"))</f>
        <v>NO PRIORITY</v>
      </c>
      <c r="C2559" s="291"/>
      <c r="D2559" s="306" t="str">
        <f t="shared" si="40"/>
        <v/>
      </c>
      <c r="E2559" s="171"/>
      <c r="F2559" s="491"/>
      <c r="G2559" s="156"/>
      <c r="H2559" s="340"/>
      <c r="I2559" s="329"/>
      <c r="J2559" s="181"/>
      <c r="K2559" s="177"/>
      <c r="L2559" s="23"/>
    </row>
    <row r="2560" spans="2:12" ht="21.2" customHeight="1">
      <c r="B2560" s="366" t="str">
        <f>IF(F2560="", "NO PRIORITY", _xlfn.XLOOKUP(F2560, Organizations!C:C, Organizations!B:B, "NO ORG NAME"))</f>
        <v>NO PRIORITY</v>
      </c>
      <c r="C2560" s="291"/>
      <c r="D2560" s="306" t="str">
        <f t="shared" si="40"/>
        <v/>
      </c>
      <c r="E2560" s="171"/>
      <c r="F2560" s="491"/>
      <c r="G2560" s="156"/>
      <c r="H2560" s="340"/>
      <c r="I2560" s="329"/>
      <c r="J2560" s="181"/>
      <c r="K2560" s="177"/>
      <c r="L2560" s="23"/>
    </row>
    <row r="2561" spans="2:12" ht="21.2" customHeight="1">
      <c r="B2561" s="366" t="str">
        <f>IF(F2561="", "NO PRIORITY", _xlfn.XLOOKUP(F2561, Organizations!C:C, Organizations!B:B, "NO ORG NAME"))</f>
        <v>NO PRIORITY</v>
      </c>
      <c r="C2561" s="291"/>
      <c r="D2561" s="306" t="str">
        <f t="shared" si="40"/>
        <v/>
      </c>
      <c r="E2561" s="171"/>
      <c r="F2561" s="491"/>
      <c r="G2561" s="156"/>
      <c r="H2561" s="340"/>
      <c r="I2561" s="329"/>
      <c r="J2561" s="181"/>
      <c r="K2561" s="177"/>
      <c r="L2561" s="23"/>
    </row>
    <row r="2562" spans="2:12" ht="21.2" customHeight="1">
      <c r="B2562" s="366" t="str">
        <f>IF(F2562="", "NO PRIORITY", _xlfn.XLOOKUP(F2562, Organizations!C:C, Organizations!B:B, "NO ORG NAME"))</f>
        <v>NO PRIORITY</v>
      </c>
      <c r="C2562" s="291"/>
      <c r="D2562" s="306" t="str">
        <f t="shared" si="40"/>
        <v/>
      </c>
      <c r="E2562" s="171"/>
      <c r="F2562" s="491"/>
      <c r="G2562" s="156"/>
      <c r="H2562" s="340"/>
      <c r="I2562" s="329"/>
      <c r="J2562" s="181"/>
      <c r="K2562" s="177"/>
      <c r="L2562" s="23"/>
    </row>
    <row r="2563" spans="2:12" ht="21.2" customHeight="1">
      <c r="B2563" s="366" t="str">
        <f>IF(F2563="", "NO PRIORITY", _xlfn.XLOOKUP(F2563, Organizations!C:C, Organizations!B:B, "NO ORG NAME"))</f>
        <v>NO PRIORITY</v>
      </c>
      <c r="C2563" s="291"/>
      <c r="D2563" s="306" t="str">
        <f t="shared" si="40"/>
        <v/>
      </c>
      <c r="E2563" s="171"/>
      <c r="F2563" s="491"/>
      <c r="G2563" s="156"/>
      <c r="H2563" s="340"/>
      <c r="I2563" s="329"/>
      <c r="J2563" s="181"/>
      <c r="K2563" s="177"/>
      <c r="L2563" s="23"/>
    </row>
    <row r="2564" spans="2:12" ht="21.2" customHeight="1">
      <c r="B2564" s="366" t="str">
        <f>IF(F2564="", "NO PRIORITY", _xlfn.XLOOKUP(F2564, Organizations!C:C, Organizations!B:B, "NO ORG NAME"))</f>
        <v>NO PRIORITY</v>
      </c>
      <c r="C2564" s="291"/>
      <c r="D2564" s="306" t="str">
        <f t="shared" si="40"/>
        <v/>
      </c>
      <c r="E2564" s="171"/>
      <c r="F2564" s="491"/>
      <c r="G2564" s="156"/>
      <c r="H2564" s="340"/>
      <c r="I2564" s="329"/>
      <c r="J2564" s="181"/>
      <c r="K2564" s="177"/>
      <c r="L2564" s="23"/>
    </row>
    <row r="2565" spans="2:12" ht="21.2" customHeight="1">
      <c r="B2565" s="366" t="str">
        <f>IF(F2565="", "NO PRIORITY", _xlfn.XLOOKUP(F2565, Organizations!C:C, Organizations!B:B, "NO ORG NAME"))</f>
        <v>NO PRIORITY</v>
      </c>
      <c r="C2565" s="291"/>
      <c r="D2565" s="306" t="str">
        <f t="shared" si="40"/>
        <v/>
      </c>
      <c r="E2565" s="171"/>
      <c r="F2565" s="491"/>
      <c r="G2565" s="156"/>
      <c r="H2565" s="340"/>
      <c r="I2565" s="329"/>
      <c r="J2565" s="181"/>
      <c r="K2565" s="177"/>
      <c r="L2565" s="23"/>
    </row>
    <row r="2566" spans="2:12" ht="21.2" customHeight="1">
      <c r="B2566" s="366" t="str">
        <f>IF(F2566="", "NO PRIORITY", _xlfn.XLOOKUP(F2566, Organizations!C:C, Organizations!B:B, "NO ORG NAME"))</f>
        <v>NO PRIORITY</v>
      </c>
      <c r="C2566" s="291"/>
      <c r="D2566" s="306" t="str">
        <f t="shared" si="40"/>
        <v/>
      </c>
      <c r="E2566" s="171"/>
      <c r="F2566" s="491"/>
      <c r="G2566" s="156"/>
      <c r="H2566" s="340"/>
      <c r="I2566" s="329"/>
      <c r="J2566" s="181"/>
      <c r="K2566" s="177"/>
      <c r="L2566" s="23"/>
    </row>
    <row r="2567" spans="2:12" ht="21.2" customHeight="1">
      <c r="B2567" s="366" t="str">
        <f>IF(F2567="", "NO PRIORITY", _xlfn.XLOOKUP(F2567, Organizations!C:C, Organizations!B:B, "NO ORG NAME"))</f>
        <v>NO PRIORITY</v>
      </c>
      <c r="C2567" s="291"/>
      <c r="D2567" s="306" t="str">
        <f t="shared" si="40"/>
        <v/>
      </c>
      <c r="E2567" s="171"/>
      <c r="F2567" s="491"/>
      <c r="G2567" s="156"/>
      <c r="H2567" s="340"/>
      <c r="I2567" s="329"/>
      <c r="J2567" s="181"/>
      <c r="K2567" s="177"/>
      <c r="L2567" s="23"/>
    </row>
    <row r="2568" spans="2:12" ht="21.2" customHeight="1">
      <c r="B2568" s="366" t="str">
        <f>IF(F2568="", "NO PRIORITY", _xlfn.XLOOKUP(F2568, Organizations!C:C, Organizations!B:B, "NO ORG NAME"))</f>
        <v>NO PRIORITY</v>
      </c>
      <c r="C2568" s="291"/>
      <c r="D2568" s="306" t="str">
        <f t="shared" si="40"/>
        <v/>
      </c>
      <c r="E2568" s="171"/>
      <c r="F2568" s="491"/>
      <c r="G2568" s="156"/>
      <c r="H2568" s="340"/>
      <c r="I2568" s="329"/>
      <c r="J2568" s="181"/>
      <c r="K2568" s="177"/>
      <c r="L2568" s="23"/>
    </row>
    <row r="2569" spans="2:12" ht="21.2" customHeight="1">
      <c r="B2569" s="366" t="str">
        <f>IF(F2569="", "NO PRIORITY", _xlfn.XLOOKUP(F2569, Organizations!C:C, Organizations!B:B, "NO ORG NAME"))</f>
        <v>NO PRIORITY</v>
      </c>
      <c r="C2569" s="291"/>
      <c r="D2569" s="306" t="str">
        <f t="shared" si="40"/>
        <v/>
      </c>
      <c r="E2569" s="171"/>
      <c r="F2569" s="491"/>
      <c r="G2569" s="156"/>
      <c r="H2569" s="340"/>
      <c r="I2569" s="329"/>
      <c r="J2569" s="181"/>
      <c r="K2569" s="177"/>
      <c r="L2569" s="23"/>
    </row>
    <row r="2570" spans="2:12" ht="21.2" customHeight="1">
      <c r="B2570" s="366" t="str">
        <f>IF(F2570="", "NO PRIORITY", _xlfn.XLOOKUP(F2570, Organizations!C:C, Organizations!B:B, "NO ORG NAME"))</f>
        <v>NO PRIORITY</v>
      </c>
      <c r="C2570" s="291"/>
      <c r="D2570" s="306" t="str">
        <f t="shared" si="40"/>
        <v/>
      </c>
      <c r="E2570" s="171"/>
      <c r="F2570" s="491"/>
      <c r="G2570" s="156"/>
      <c r="H2570" s="340"/>
      <c r="I2570" s="329"/>
      <c r="J2570" s="181"/>
      <c r="K2570" s="177"/>
      <c r="L2570" s="23"/>
    </row>
    <row r="2571" spans="2:12" ht="21.2" customHeight="1">
      <c r="B2571" s="366" t="str">
        <f>IF(F2571="", "NO PRIORITY", _xlfn.XLOOKUP(F2571, Organizations!C:C, Organizations!B:B, "NO ORG NAME"))</f>
        <v>NO PRIORITY</v>
      </c>
      <c r="C2571" s="291"/>
      <c r="D2571" s="306" t="str">
        <f t="shared" si="40"/>
        <v/>
      </c>
      <c r="E2571" s="171"/>
      <c r="F2571" s="491"/>
      <c r="G2571" s="156"/>
      <c r="H2571" s="340"/>
      <c r="I2571" s="329"/>
      <c r="J2571" s="181"/>
      <c r="K2571" s="177"/>
      <c r="L2571" s="23"/>
    </row>
    <row r="2572" spans="2:12" ht="21.2" customHeight="1">
      <c r="B2572" s="366" t="str">
        <f>IF(F2572="", "NO PRIORITY", _xlfn.XLOOKUP(F2572, Organizations!C:C, Organizations!B:B, "NO ORG NAME"))</f>
        <v>NO PRIORITY</v>
      </c>
      <c r="C2572" s="291"/>
      <c r="D2572" s="306" t="str">
        <f t="shared" si="40"/>
        <v/>
      </c>
      <c r="E2572" s="171"/>
      <c r="F2572" s="491"/>
      <c r="G2572" s="156"/>
      <c r="H2572" s="340"/>
      <c r="I2572" s="329"/>
      <c r="J2572" s="181"/>
      <c r="K2572" s="177"/>
      <c r="L2572" s="23"/>
    </row>
    <row r="2573" spans="2:12" ht="21.2" customHeight="1">
      <c r="B2573" s="366" t="str">
        <f>IF(F2573="", "NO PRIORITY", _xlfn.XLOOKUP(F2573, Organizations!C:C, Organizations!B:B, "NO ORG NAME"))</f>
        <v>NO PRIORITY</v>
      </c>
      <c r="C2573" s="291"/>
      <c r="D2573" s="306" t="str">
        <f t="shared" si="40"/>
        <v/>
      </c>
      <c r="E2573" s="171"/>
      <c r="F2573" s="491"/>
      <c r="G2573" s="156"/>
      <c r="H2573" s="340"/>
      <c r="I2573" s="329"/>
      <c r="J2573" s="181"/>
      <c r="K2573" s="177"/>
      <c r="L2573" s="23"/>
    </row>
    <row r="2574" spans="2:12" ht="21.2" customHeight="1">
      <c r="B2574" s="366" t="str">
        <f>IF(F2574="", "NO PRIORITY", _xlfn.XLOOKUP(F2574, Organizations!C:C, Organizations!B:B, "NO ORG NAME"))</f>
        <v>NO PRIORITY</v>
      </c>
      <c r="C2574" s="291"/>
      <c r="D2574" s="306" t="str">
        <f t="shared" si="40"/>
        <v/>
      </c>
      <c r="E2574" s="171"/>
      <c r="F2574" s="491"/>
      <c r="G2574" s="156"/>
      <c r="H2574" s="340"/>
      <c r="I2574" s="329"/>
      <c r="J2574" s="181"/>
      <c r="K2574" s="177"/>
      <c r="L2574" s="23"/>
    </row>
    <row r="2575" spans="2:12" ht="21.2" customHeight="1">
      <c r="B2575" s="366" t="str">
        <f>IF(F2575="", "NO PRIORITY", _xlfn.XLOOKUP(F2575, Organizations!C:C, Organizations!B:B, "NO ORG NAME"))</f>
        <v>NO PRIORITY</v>
      </c>
      <c r="C2575" s="291"/>
      <c r="D2575" s="306" t="str">
        <f t="shared" si="40"/>
        <v/>
      </c>
      <c r="E2575" s="171"/>
      <c r="F2575" s="491"/>
      <c r="G2575" s="156"/>
      <c r="H2575" s="340"/>
      <c r="I2575" s="329"/>
      <c r="J2575" s="181"/>
      <c r="K2575" s="177"/>
      <c r="L2575" s="23"/>
    </row>
    <row r="2576" spans="2:12" ht="21.2" customHeight="1">
      <c r="B2576" s="366" t="str">
        <f>IF(F2576="", "NO PRIORITY", _xlfn.XLOOKUP(F2576, Organizations!C:C, Organizations!B:B, "NO ORG NAME"))</f>
        <v>NO PRIORITY</v>
      </c>
      <c r="C2576" s="291"/>
      <c r="D2576" s="306" t="str">
        <f t="shared" si="40"/>
        <v/>
      </c>
      <c r="E2576" s="171"/>
      <c r="F2576" s="491"/>
      <c r="G2576" s="156"/>
      <c r="H2576" s="340"/>
      <c r="I2576" s="329"/>
      <c r="J2576" s="181"/>
      <c r="K2576" s="177"/>
      <c r="L2576" s="23"/>
    </row>
    <row r="2577" spans="2:12" ht="21.2" customHeight="1">
      <c r="B2577" s="366" t="str">
        <f>IF(F2577="", "NO PRIORITY", _xlfn.XLOOKUP(F2577, Organizations!C:C, Organizations!B:B, "NO ORG NAME"))</f>
        <v>NO PRIORITY</v>
      </c>
      <c r="C2577" s="291"/>
      <c r="D2577" s="306" t="str">
        <f t="shared" si="40"/>
        <v/>
      </c>
      <c r="E2577" s="171"/>
      <c r="F2577" s="491"/>
      <c r="G2577" s="156"/>
      <c r="H2577" s="340"/>
      <c r="I2577" s="329"/>
      <c r="J2577" s="181"/>
      <c r="K2577" s="177"/>
      <c r="L2577" s="23"/>
    </row>
    <row r="2578" spans="2:12" ht="21.2" customHeight="1">
      <c r="B2578" s="366" t="str">
        <f>IF(F2578="", "NO PRIORITY", _xlfn.XLOOKUP(F2578, Organizations!C:C, Organizations!B:B, "NO ORG NAME"))</f>
        <v>NO PRIORITY</v>
      </c>
      <c r="C2578" s="291"/>
      <c r="D2578" s="306" t="str">
        <f t="shared" si="40"/>
        <v/>
      </c>
      <c r="E2578" s="171"/>
      <c r="F2578" s="491"/>
      <c r="G2578" s="156"/>
      <c r="H2578" s="340"/>
      <c r="I2578" s="329"/>
      <c r="J2578" s="181"/>
      <c r="K2578" s="177"/>
      <c r="L2578" s="23"/>
    </row>
    <row r="2579" spans="2:12" ht="21.2" customHeight="1">
      <c r="B2579" s="366" t="str">
        <f>IF(F2579="", "NO PRIORITY", _xlfn.XLOOKUP(F2579, Organizations!C:C, Organizations!B:B, "NO ORG NAME"))</f>
        <v>NO PRIORITY</v>
      </c>
      <c r="C2579" s="291"/>
      <c r="D2579" s="306" t="str">
        <f t="shared" si="40"/>
        <v/>
      </c>
      <c r="E2579" s="171"/>
      <c r="F2579" s="491"/>
      <c r="G2579" s="156"/>
      <c r="H2579" s="340"/>
      <c r="I2579" s="329"/>
      <c r="J2579" s="181"/>
      <c r="K2579" s="177"/>
      <c r="L2579" s="23"/>
    </row>
    <row r="2580" spans="2:12" ht="21.2" customHeight="1">
      <c r="B2580" s="366" t="str">
        <f>IF(F2580="", "NO PRIORITY", _xlfn.XLOOKUP(F2580, Organizations!C:C, Organizations!B:B, "NO ORG NAME"))</f>
        <v>NO PRIORITY</v>
      </c>
      <c r="C2580" s="291"/>
      <c r="D2580" s="306" t="str">
        <f t="shared" si="40"/>
        <v/>
      </c>
      <c r="E2580" s="171"/>
      <c r="F2580" s="491"/>
      <c r="G2580" s="156"/>
      <c r="H2580" s="340"/>
      <c r="I2580" s="329"/>
      <c r="J2580" s="181"/>
      <c r="K2580" s="177"/>
      <c r="L2580" s="23"/>
    </row>
    <row r="2581" spans="2:12" ht="21.2" customHeight="1">
      <c r="B2581" s="366" t="str">
        <f>IF(F2581="", "NO PRIORITY", _xlfn.XLOOKUP(F2581, Organizations!C:C, Organizations!B:B, "NO ORG NAME"))</f>
        <v>NO PRIORITY</v>
      </c>
      <c r="C2581" s="291"/>
      <c r="D2581" s="306" t="str">
        <f t="shared" si="40"/>
        <v/>
      </c>
      <c r="E2581" s="171"/>
      <c r="F2581" s="491"/>
      <c r="G2581" s="156"/>
      <c r="H2581" s="340"/>
      <c r="I2581" s="329"/>
      <c r="J2581" s="181"/>
      <c r="K2581" s="177"/>
      <c r="L2581" s="23"/>
    </row>
    <row r="2582" spans="2:12" ht="21.2" customHeight="1">
      <c r="B2582" s="366" t="str">
        <f>IF(F2582="", "NO PRIORITY", _xlfn.XLOOKUP(F2582, Organizations!C:C, Organizations!B:B, "NO ORG NAME"))</f>
        <v>NO PRIORITY</v>
      </c>
      <c r="C2582" s="291"/>
      <c r="D2582" s="306" t="str">
        <f t="shared" si="40"/>
        <v/>
      </c>
      <c r="E2582" s="171"/>
      <c r="F2582" s="491"/>
      <c r="G2582" s="156"/>
      <c r="H2582" s="340"/>
      <c r="I2582" s="329"/>
      <c r="J2582" s="181"/>
      <c r="K2582" s="177"/>
      <c r="L2582" s="23"/>
    </row>
    <row r="2583" spans="2:12" ht="21.2" customHeight="1">
      <c r="B2583" s="366" t="str">
        <f>IF(F2583="", "NO PRIORITY", _xlfn.XLOOKUP(F2583, Organizations!C:C, Organizations!B:B, "NO ORG NAME"))</f>
        <v>NO PRIORITY</v>
      </c>
      <c r="C2583" s="291"/>
      <c r="D2583" s="306" t="str">
        <f t="shared" si="40"/>
        <v/>
      </c>
      <c r="E2583" s="171"/>
      <c r="F2583" s="491"/>
      <c r="G2583" s="156"/>
      <c r="H2583" s="340"/>
      <c r="I2583" s="329"/>
      <c r="J2583" s="181"/>
      <c r="K2583" s="177"/>
      <c r="L2583" s="23"/>
    </row>
    <row r="2584" spans="2:12" ht="21.2" customHeight="1">
      <c r="B2584" s="366" t="str">
        <f>IF(F2584="", "NO PRIORITY", _xlfn.XLOOKUP(F2584, Organizations!C:C, Organizations!B:B, "NO ORG NAME"))</f>
        <v>NO PRIORITY</v>
      </c>
      <c r="C2584" s="291"/>
      <c r="D2584" s="306" t="str">
        <f t="shared" si="40"/>
        <v/>
      </c>
      <c r="E2584" s="171"/>
      <c r="F2584" s="491"/>
      <c r="G2584" s="156"/>
      <c r="H2584" s="340"/>
      <c r="I2584" s="329"/>
      <c r="J2584" s="181"/>
      <c r="K2584" s="177"/>
      <c r="L2584" s="23"/>
    </row>
    <row r="2585" spans="2:12" ht="21.2" customHeight="1">
      <c r="B2585" s="366" t="str">
        <f>IF(F2585="", "NO PRIORITY", _xlfn.XLOOKUP(F2585, Organizations!C:C, Organizations!B:B, "NO ORG NAME"))</f>
        <v>NO PRIORITY</v>
      </c>
      <c r="C2585" s="291"/>
      <c r="D2585" s="306" t="str">
        <f t="shared" si="40"/>
        <v/>
      </c>
      <c r="E2585" s="171"/>
      <c r="F2585" s="491"/>
      <c r="G2585" s="156"/>
      <c r="H2585" s="340"/>
      <c r="I2585" s="329"/>
      <c r="J2585" s="181"/>
      <c r="K2585" s="177"/>
      <c r="L2585" s="23"/>
    </row>
    <row r="2586" spans="2:12" ht="21.2" customHeight="1">
      <c r="B2586" s="366" t="str">
        <f>IF(F2586="", "NO PRIORITY", _xlfn.XLOOKUP(F2586, Organizations!C:C, Organizations!B:B, "NO ORG NAME"))</f>
        <v>NO PRIORITY</v>
      </c>
      <c r="C2586" s="291"/>
      <c r="D2586" s="306" t="str">
        <f t="shared" si="40"/>
        <v/>
      </c>
      <c r="E2586" s="171"/>
      <c r="F2586" s="491"/>
      <c r="G2586" s="156"/>
      <c r="H2586" s="340"/>
      <c r="I2586" s="329"/>
      <c r="J2586" s="181"/>
      <c r="K2586" s="177"/>
      <c r="L2586" s="23"/>
    </row>
    <row r="2587" spans="2:12" ht="21.2" customHeight="1">
      <c r="B2587" s="366" t="str">
        <f>IF(F2587="", "NO PRIORITY", _xlfn.XLOOKUP(F2587, Organizations!C:C, Organizations!B:B, "NO ORG NAME"))</f>
        <v>NO PRIORITY</v>
      </c>
      <c r="C2587" s="291"/>
      <c r="D2587" s="306" t="str">
        <f t="shared" si="40"/>
        <v/>
      </c>
      <c r="E2587" s="171"/>
      <c r="F2587" s="491"/>
      <c r="G2587" s="156"/>
      <c r="H2587" s="340"/>
      <c r="I2587" s="329"/>
      <c r="J2587" s="181"/>
      <c r="K2587" s="177"/>
      <c r="L2587" s="23"/>
    </row>
    <row r="2588" spans="2:12" ht="21.2" customHeight="1">
      <c r="B2588" s="366" t="str">
        <f>IF(F2588="", "NO PRIORITY", _xlfn.XLOOKUP(F2588, Organizations!C:C, Organizations!B:B, "NO ORG NAME"))</f>
        <v>NO PRIORITY</v>
      </c>
      <c r="C2588" s="291"/>
      <c r="D2588" s="306" t="str">
        <f t="shared" si="40"/>
        <v/>
      </c>
      <c r="E2588" s="171"/>
      <c r="F2588" s="491"/>
      <c r="G2588" s="156"/>
      <c r="H2588" s="340"/>
      <c r="I2588" s="329"/>
      <c r="J2588" s="181"/>
      <c r="K2588" s="177"/>
      <c r="L2588" s="23"/>
    </row>
    <row r="2589" spans="2:12" ht="21.2" customHeight="1">
      <c r="B2589" s="366" t="str">
        <f>IF(F2589="", "NO PRIORITY", _xlfn.XLOOKUP(F2589, Organizations!C:C, Organizations!B:B, "NO ORG NAME"))</f>
        <v>NO PRIORITY</v>
      </c>
      <c r="C2589" s="291"/>
      <c r="D2589" s="306" t="str">
        <f t="shared" si="40"/>
        <v/>
      </c>
      <c r="E2589" s="171"/>
      <c r="F2589" s="491"/>
      <c r="G2589" s="156"/>
      <c r="H2589" s="340"/>
      <c r="I2589" s="329"/>
      <c r="J2589" s="181"/>
      <c r="K2589" s="177"/>
      <c r="L2589" s="23"/>
    </row>
    <row r="2590" spans="2:12" ht="21.2" customHeight="1">
      <c r="B2590" s="366" t="str">
        <f>IF(F2590="", "NO PRIORITY", _xlfn.XLOOKUP(F2590, Organizations!C:C, Organizations!B:B, "NO ORG NAME"))</f>
        <v>NO PRIORITY</v>
      </c>
      <c r="C2590" s="291"/>
      <c r="D2590" s="306" t="str">
        <f t="shared" si="40"/>
        <v/>
      </c>
      <c r="E2590" s="171"/>
      <c r="F2590" s="491"/>
      <c r="G2590" s="156"/>
      <c r="H2590" s="340"/>
      <c r="I2590" s="329"/>
      <c r="J2590" s="181"/>
      <c r="K2590" s="177"/>
      <c r="L2590" s="23"/>
    </row>
    <row r="2591" spans="2:12" ht="21.2" customHeight="1">
      <c r="B2591" s="366" t="str">
        <f>IF(F2591="", "NO PRIORITY", _xlfn.XLOOKUP(F2591, Organizations!C:C, Organizations!B:B, "NO ORG NAME"))</f>
        <v>NO PRIORITY</v>
      </c>
      <c r="C2591" s="291"/>
      <c r="D2591" s="306" t="str">
        <f t="shared" si="40"/>
        <v/>
      </c>
      <c r="E2591" s="171"/>
      <c r="F2591" s="491"/>
      <c r="G2591" s="156"/>
      <c r="H2591" s="340"/>
      <c r="I2591" s="329"/>
      <c r="J2591" s="181"/>
      <c r="K2591" s="177"/>
      <c r="L2591" s="23"/>
    </row>
    <row r="2592" spans="2:12" ht="21.2" customHeight="1">
      <c r="B2592" s="366" t="str">
        <f>IF(F2592="", "NO PRIORITY", _xlfn.XLOOKUP(F2592, Organizations!C:C, Organizations!B:B, "NO ORG NAME"))</f>
        <v>NO PRIORITY</v>
      </c>
      <c r="C2592" s="291"/>
      <c r="D2592" s="306" t="str">
        <f t="shared" si="40"/>
        <v/>
      </c>
      <c r="E2592" s="171"/>
      <c r="F2592" s="491"/>
      <c r="G2592" s="156"/>
      <c r="H2592" s="340"/>
      <c r="I2592" s="329"/>
      <c r="J2592" s="181"/>
      <c r="K2592" s="177"/>
      <c r="L2592" s="23"/>
    </row>
    <row r="2593" spans="2:12" ht="21.2" customHeight="1">
      <c r="B2593" s="366" t="str">
        <f>IF(F2593="", "NO PRIORITY", _xlfn.XLOOKUP(F2593, Organizations!C:C, Organizations!B:B, "NO ORG NAME"))</f>
        <v>NO PRIORITY</v>
      </c>
      <c r="C2593" s="291"/>
      <c r="D2593" s="306" t="str">
        <f t="shared" si="40"/>
        <v/>
      </c>
      <c r="E2593" s="171"/>
      <c r="F2593" s="491"/>
      <c r="G2593" s="156"/>
      <c r="H2593" s="340"/>
      <c r="I2593" s="329"/>
      <c r="J2593" s="181"/>
      <c r="K2593" s="177"/>
      <c r="L2593" s="23"/>
    </row>
    <row r="2594" spans="2:12" ht="21.2" customHeight="1">
      <c r="B2594" s="366" t="str">
        <f>IF(F2594="", "NO PRIORITY", _xlfn.XLOOKUP(F2594, Organizations!C:C, Organizations!B:B, "NO ORG NAME"))</f>
        <v>NO PRIORITY</v>
      </c>
      <c r="C2594" s="291"/>
      <c r="D2594" s="306" t="str">
        <f t="shared" si="40"/>
        <v/>
      </c>
      <c r="E2594" s="171"/>
      <c r="F2594" s="491"/>
      <c r="G2594" s="156"/>
      <c r="H2594" s="340"/>
      <c r="I2594" s="329"/>
      <c r="J2594" s="181"/>
      <c r="K2594" s="177"/>
      <c r="L2594" s="23"/>
    </row>
    <row r="2595" spans="2:12" ht="21.2" customHeight="1">
      <c r="B2595" s="366" t="str">
        <f>IF(F2595="", "NO PRIORITY", _xlfn.XLOOKUP(F2595, Organizations!C:C, Organizations!B:B, "NO ORG NAME"))</f>
        <v>NO PRIORITY</v>
      </c>
      <c r="C2595" s="291"/>
      <c r="D2595" s="306" t="str">
        <f t="shared" si="40"/>
        <v/>
      </c>
      <c r="E2595" s="171"/>
      <c r="F2595" s="491"/>
      <c r="G2595" s="156"/>
      <c r="H2595" s="340"/>
      <c r="I2595" s="329"/>
      <c r="J2595" s="181"/>
      <c r="K2595" s="177"/>
      <c r="L2595" s="23"/>
    </row>
    <row r="2596" spans="2:12" ht="21.2" customHeight="1">
      <c r="B2596" s="366" t="str">
        <f>IF(F2596="", "NO PRIORITY", _xlfn.XLOOKUP(F2596, Organizations!C:C, Organizations!B:B, "NO ORG NAME"))</f>
        <v>NO PRIORITY</v>
      </c>
      <c r="C2596" s="291"/>
      <c r="D2596" s="306" t="str">
        <f t="shared" si="40"/>
        <v/>
      </c>
      <c r="E2596" s="171"/>
      <c r="F2596" s="491"/>
      <c r="G2596" s="156"/>
      <c r="H2596" s="340"/>
      <c r="I2596" s="329"/>
      <c r="J2596" s="181"/>
      <c r="K2596" s="177"/>
      <c r="L2596" s="23"/>
    </row>
    <row r="2597" spans="2:12" ht="21.2" customHeight="1">
      <c r="B2597" s="366" t="str">
        <f>IF(F2597="", "NO PRIORITY", _xlfn.XLOOKUP(F2597, Organizations!C:C, Organizations!B:B, "NO ORG NAME"))</f>
        <v>NO PRIORITY</v>
      </c>
      <c r="C2597" s="291"/>
      <c r="D2597" s="306" t="str">
        <f t="shared" si="40"/>
        <v/>
      </c>
      <c r="E2597" s="171"/>
      <c r="F2597" s="491"/>
      <c r="G2597" s="156"/>
      <c r="H2597" s="340"/>
      <c r="I2597" s="329"/>
      <c r="J2597" s="181"/>
      <c r="K2597" s="177"/>
      <c r="L2597" s="23"/>
    </row>
    <row r="2598" spans="2:12" ht="21.2" customHeight="1">
      <c r="B2598" s="366" t="str">
        <f>IF(F2598="", "NO PRIORITY", _xlfn.XLOOKUP(F2598, Organizations!C:C, Organizations!B:B, "NO ORG NAME"))</f>
        <v>NO PRIORITY</v>
      </c>
      <c r="C2598" s="291"/>
      <c r="D2598" s="306" t="str">
        <f t="shared" si="40"/>
        <v/>
      </c>
      <c r="E2598" s="171"/>
      <c r="F2598" s="491"/>
      <c r="G2598" s="156"/>
      <c r="H2598" s="340"/>
      <c r="I2598" s="329"/>
      <c r="J2598" s="181"/>
      <c r="K2598" s="177"/>
      <c r="L2598" s="23"/>
    </row>
    <row r="2599" spans="2:12" ht="21.2" customHeight="1">
      <c r="B2599" s="366" t="str">
        <f>IF(F2599="", "NO PRIORITY", _xlfn.XLOOKUP(F2599, Organizations!C:C, Organizations!B:B, "NO ORG NAME"))</f>
        <v>NO PRIORITY</v>
      </c>
      <c r="C2599" s="291"/>
      <c r="D2599" s="306" t="str">
        <f t="shared" si="40"/>
        <v/>
      </c>
      <c r="E2599" s="171"/>
      <c r="F2599" s="491"/>
      <c r="G2599" s="156"/>
      <c r="H2599" s="340"/>
      <c r="I2599" s="329"/>
      <c r="J2599" s="181"/>
      <c r="K2599" s="177"/>
      <c r="L2599" s="23"/>
    </row>
    <row r="2600" spans="2:12" ht="21.2" customHeight="1">
      <c r="B2600" s="366" t="str">
        <f>IF(F2600="", "NO PRIORITY", _xlfn.XLOOKUP(F2600, Organizations!C:C, Organizations!B:B, "NO ORG NAME"))</f>
        <v>NO PRIORITY</v>
      </c>
      <c r="C2600" s="291"/>
      <c r="D2600" s="306" t="str">
        <f t="shared" si="40"/>
        <v/>
      </c>
      <c r="E2600" s="171"/>
      <c r="F2600" s="491"/>
      <c r="G2600" s="156"/>
      <c r="H2600" s="340"/>
      <c r="I2600" s="329"/>
      <c r="J2600" s="181"/>
      <c r="K2600" s="177"/>
      <c r="L2600" s="23"/>
    </row>
    <row r="2601" spans="2:12" ht="21.2" customHeight="1">
      <c r="B2601" s="366" t="str">
        <f>IF(F2601="", "NO PRIORITY", _xlfn.XLOOKUP(F2601, Organizations!C:C, Organizations!B:B, "NO ORG NAME"))</f>
        <v>NO PRIORITY</v>
      </c>
      <c r="C2601" s="291"/>
      <c r="D2601" s="306" t="str">
        <f t="shared" ref="D2601:D2664" si="41">IF(ISBLANK(C2601),"",C2601-WEEKDAY(C2601)+2)</f>
        <v/>
      </c>
      <c r="E2601" s="171"/>
      <c r="F2601" s="491"/>
      <c r="G2601" s="156"/>
      <c r="H2601" s="340"/>
      <c r="I2601" s="329"/>
      <c r="J2601" s="181"/>
      <c r="K2601" s="177"/>
      <c r="L2601" s="23"/>
    </row>
    <row r="2602" spans="2:12" ht="21.2" customHeight="1">
      <c r="B2602" s="366" t="str">
        <f>IF(F2602="", "NO PRIORITY", _xlfn.XLOOKUP(F2602, Organizations!C:C, Organizations!B:B, "NO ORG NAME"))</f>
        <v>NO PRIORITY</v>
      </c>
      <c r="C2602" s="291"/>
      <c r="D2602" s="306" t="str">
        <f t="shared" si="41"/>
        <v/>
      </c>
      <c r="E2602" s="171"/>
      <c r="F2602" s="491"/>
      <c r="G2602" s="156"/>
      <c r="H2602" s="340"/>
      <c r="I2602" s="329"/>
      <c r="J2602" s="181"/>
      <c r="K2602" s="177"/>
      <c r="L2602" s="23"/>
    </row>
    <row r="2603" spans="2:12" ht="21.2" customHeight="1">
      <c r="B2603" s="366" t="str">
        <f>IF(F2603="", "NO PRIORITY", _xlfn.XLOOKUP(F2603, Organizations!C:C, Organizations!B:B, "NO ORG NAME"))</f>
        <v>NO PRIORITY</v>
      </c>
      <c r="C2603" s="291"/>
      <c r="D2603" s="306" t="str">
        <f t="shared" si="41"/>
        <v/>
      </c>
      <c r="E2603" s="171"/>
      <c r="F2603" s="491"/>
      <c r="G2603" s="156"/>
      <c r="H2603" s="340"/>
      <c r="I2603" s="329"/>
      <c r="J2603" s="181"/>
      <c r="K2603" s="177"/>
      <c r="L2603" s="23"/>
    </row>
    <row r="2604" spans="2:12" ht="21.2" customHeight="1">
      <c r="B2604" s="366" t="str">
        <f>IF(F2604="", "NO PRIORITY", _xlfn.XLOOKUP(F2604, Organizations!C:C, Organizations!B:B, "NO ORG NAME"))</f>
        <v>NO PRIORITY</v>
      </c>
      <c r="C2604" s="291"/>
      <c r="D2604" s="306" t="str">
        <f t="shared" si="41"/>
        <v/>
      </c>
      <c r="E2604" s="171"/>
      <c r="F2604" s="491"/>
      <c r="G2604" s="156"/>
      <c r="H2604" s="340"/>
      <c r="I2604" s="329"/>
      <c r="J2604" s="181"/>
      <c r="K2604" s="177"/>
      <c r="L2604" s="23"/>
    </row>
    <row r="2605" spans="2:12" ht="21.2" customHeight="1">
      <c r="B2605" s="366" t="str">
        <f>IF(F2605="", "NO PRIORITY", _xlfn.XLOOKUP(F2605, Organizations!C:C, Organizations!B:B, "NO ORG NAME"))</f>
        <v>NO PRIORITY</v>
      </c>
      <c r="C2605" s="291"/>
      <c r="D2605" s="306" t="str">
        <f t="shared" si="41"/>
        <v/>
      </c>
      <c r="E2605" s="171"/>
      <c r="F2605" s="491"/>
      <c r="G2605" s="156"/>
      <c r="H2605" s="340"/>
      <c r="I2605" s="329"/>
      <c r="J2605" s="181"/>
      <c r="K2605" s="177"/>
      <c r="L2605" s="23"/>
    </row>
    <row r="2606" spans="2:12" ht="21.2" customHeight="1">
      <c r="B2606" s="366" t="str">
        <f>IF(F2606="", "NO PRIORITY", _xlfn.XLOOKUP(F2606, Organizations!C:C, Organizations!B:B, "NO ORG NAME"))</f>
        <v>NO PRIORITY</v>
      </c>
      <c r="C2606" s="291"/>
      <c r="D2606" s="306" t="str">
        <f t="shared" si="41"/>
        <v/>
      </c>
      <c r="E2606" s="171"/>
      <c r="F2606" s="491"/>
      <c r="G2606" s="156"/>
      <c r="H2606" s="340"/>
      <c r="I2606" s="329"/>
      <c r="J2606" s="181"/>
      <c r="K2606" s="177"/>
      <c r="L2606" s="23"/>
    </row>
    <row r="2607" spans="2:12" ht="21.2" customHeight="1">
      <c r="B2607" s="366" t="str">
        <f>IF(F2607="", "NO PRIORITY", _xlfn.XLOOKUP(F2607, Organizations!C:C, Organizations!B:B, "NO ORG NAME"))</f>
        <v>NO PRIORITY</v>
      </c>
      <c r="C2607" s="291"/>
      <c r="D2607" s="306" t="str">
        <f t="shared" si="41"/>
        <v/>
      </c>
      <c r="E2607" s="171"/>
      <c r="F2607" s="491"/>
      <c r="G2607" s="156"/>
      <c r="H2607" s="340"/>
      <c r="I2607" s="329"/>
      <c r="J2607" s="181"/>
      <c r="K2607" s="177"/>
      <c r="L2607" s="23"/>
    </row>
    <row r="2608" spans="2:12" ht="21.2" customHeight="1">
      <c r="B2608" s="366" t="str">
        <f>IF(F2608="", "NO PRIORITY", _xlfn.XLOOKUP(F2608, Organizations!C:C, Organizations!B:B, "NO ORG NAME"))</f>
        <v>NO PRIORITY</v>
      </c>
      <c r="C2608" s="291"/>
      <c r="D2608" s="306" t="str">
        <f t="shared" si="41"/>
        <v/>
      </c>
      <c r="E2608" s="171"/>
      <c r="F2608" s="491"/>
      <c r="G2608" s="156"/>
      <c r="H2608" s="340"/>
      <c r="I2608" s="329"/>
      <c r="J2608" s="181"/>
      <c r="K2608" s="177"/>
      <c r="L2608" s="23"/>
    </row>
    <row r="2609" spans="2:12" ht="21.2" customHeight="1">
      <c r="B2609" s="366" t="str">
        <f>IF(F2609="", "NO PRIORITY", _xlfn.XLOOKUP(F2609, Organizations!C:C, Organizations!B:B, "NO ORG NAME"))</f>
        <v>NO PRIORITY</v>
      </c>
      <c r="C2609" s="291"/>
      <c r="D2609" s="306" t="str">
        <f t="shared" si="41"/>
        <v/>
      </c>
      <c r="E2609" s="171"/>
      <c r="F2609" s="491"/>
      <c r="G2609" s="156"/>
      <c r="H2609" s="340"/>
      <c r="I2609" s="329"/>
      <c r="J2609" s="181"/>
      <c r="K2609" s="177"/>
      <c r="L2609" s="23"/>
    </row>
    <row r="2610" spans="2:12" ht="21.2" customHeight="1">
      <c r="B2610" s="366" t="str">
        <f>IF(F2610="", "NO PRIORITY", _xlfn.XLOOKUP(F2610, Organizations!C:C, Organizations!B:B, "NO ORG NAME"))</f>
        <v>NO PRIORITY</v>
      </c>
      <c r="C2610" s="291"/>
      <c r="D2610" s="306" t="str">
        <f t="shared" si="41"/>
        <v/>
      </c>
      <c r="E2610" s="171"/>
      <c r="F2610" s="491"/>
      <c r="G2610" s="156"/>
      <c r="H2610" s="340"/>
      <c r="I2610" s="329"/>
      <c r="J2610" s="181"/>
      <c r="K2610" s="177"/>
      <c r="L2610" s="23"/>
    </row>
    <row r="2611" spans="2:12" ht="21.2" customHeight="1">
      <c r="B2611" s="366" t="str">
        <f>IF(F2611="", "NO PRIORITY", _xlfn.XLOOKUP(F2611, Organizations!C:C, Organizations!B:B, "NO ORG NAME"))</f>
        <v>NO PRIORITY</v>
      </c>
      <c r="C2611" s="291"/>
      <c r="D2611" s="306" t="str">
        <f t="shared" si="41"/>
        <v/>
      </c>
      <c r="E2611" s="171"/>
      <c r="F2611" s="491"/>
      <c r="G2611" s="156"/>
      <c r="H2611" s="340"/>
      <c r="I2611" s="329"/>
      <c r="J2611" s="181"/>
      <c r="K2611" s="177"/>
      <c r="L2611" s="23"/>
    </row>
    <row r="2612" spans="2:12" ht="21.2" customHeight="1">
      <c r="B2612" s="366" t="str">
        <f>IF(F2612="", "NO PRIORITY", _xlfn.XLOOKUP(F2612, Organizations!C:C, Organizations!B:B, "NO ORG NAME"))</f>
        <v>NO PRIORITY</v>
      </c>
      <c r="C2612" s="291"/>
      <c r="D2612" s="306" t="str">
        <f t="shared" si="41"/>
        <v/>
      </c>
      <c r="E2612" s="171"/>
      <c r="F2612" s="491"/>
      <c r="G2612" s="156"/>
      <c r="H2612" s="340"/>
      <c r="I2612" s="329"/>
      <c r="J2612" s="181"/>
      <c r="K2612" s="177"/>
      <c r="L2612" s="23"/>
    </row>
    <row r="2613" spans="2:12" ht="21.2" customHeight="1">
      <c r="B2613" s="366" t="str">
        <f>IF(F2613="", "NO PRIORITY", _xlfn.XLOOKUP(F2613, Organizations!C:C, Organizations!B:B, "NO ORG NAME"))</f>
        <v>NO PRIORITY</v>
      </c>
      <c r="C2613" s="291"/>
      <c r="D2613" s="306" t="str">
        <f t="shared" si="41"/>
        <v/>
      </c>
      <c r="E2613" s="171"/>
      <c r="F2613" s="491"/>
      <c r="G2613" s="156"/>
      <c r="H2613" s="340"/>
      <c r="I2613" s="329"/>
      <c r="J2613" s="181"/>
      <c r="K2613" s="177"/>
      <c r="L2613" s="23"/>
    </row>
    <row r="2614" spans="2:12" ht="21.2" customHeight="1">
      <c r="B2614" s="366" t="str">
        <f>IF(F2614="", "NO PRIORITY", _xlfn.XLOOKUP(F2614, Organizations!C:C, Organizations!B:B, "NO ORG NAME"))</f>
        <v>NO PRIORITY</v>
      </c>
      <c r="C2614" s="291"/>
      <c r="D2614" s="306" t="str">
        <f t="shared" si="41"/>
        <v/>
      </c>
      <c r="E2614" s="171"/>
      <c r="F2614" s="491"/>
      <c r="G2614" s="156"/>
      <c r="H2614" s="340"/>
      <c r="I2614" s="329"/>
      <c r="J2614" s="181"/>
      <c r="K2614" s="177"/>
      <c r="L2614" s="23"/>
    </row>
    <row r="2615" spans="2:12" ht="21.2" customHeight="1">
      <c r="B2615" s="366" t="str">
        <f>IF(F2615="", "NO PRIORITY", _xlfn.XLOOKUP(F2615, Organizations!C:C, Organizations!B:B, "NO ORG NAME"))</f>
        <v>NO PRIORITY</v>
      </c>
      <c r="C2615" s="291"/>
      <c r="D2615" s="306" t="str">
        <f t="shared" si="41"/>
        <v/>
      </c>
      <c r="E2615" s="171"/>
      <c r="F2615" s="491"/>
      <c r="G2615" s="156"/>
      <c r="H2615" s="340"/>
      <c r="I2615" s="329"/>
      <c r="J2615" s="181"/>
      <c r="K2615" s="177"/>
      <c r="L2615" s="23"/>
    </row>
    <row r="2616" spans="2:12" ht="21.2" customHeight="1">
      <c r="B2616" s="366" t="str">
        <f>IF(F2616="", "NO PRIORITY", _xlfn.XLOOKUP(F2616, Organizations!C:C, Organizations!B:B, "NO ORG NAME"))</f>
        <v>NO PRIORITY</v>
      </c>
      <c r="C2616" s="291"/>
      <c r="D2616" s="306" t="str">
        <f t="shared" si="41"/>
        <v/>
      </c>
      <c r="E2616" s="171"/>
      <c r="F2616" s="491"/>
      <c r="G2616" s="156"/>
      <c r="H2616" s="340"/>
      <c r="I2616" s="329"/>
      <c r="J2616" s="181"/>
      <c r="K2616" s="177"/>
      <c r="L2616" s="23"/>
    </row>
    <row r="2617" spans="2:12" ht="21.2" customHeight="1">
      <c r="B2617" s="366" t="str">
        <f>IF(F2617="", "NO PRIORITY", _xlfn.XLOOKUP(F2617, Organizations!C:C, Organizations!B:B, "NO ORG NAME"))</f>
        <v>NO PRIORITY</v>
      </c>
      <c r="C2617" s="291"/>
      <c r="D2617" s="306" t="str">
        <f t="shared" si="41"/>
        <v/>
      </c>
      <c r="E2617" s="171"/>
      <c r="F2617" s="491"/>
      <c r="G2617" s="156"/>
      <c r="H2617" s="340"/>
      <c r="I2617" s="329"/>
      <c r="J2617" s="181"/>
      <c r="K2617" s="177"/>
      <c r="L2617" s="23"/>
    </row>
    <row r="2618" spans="2:12" ht="21.2" customHeight="1">
      <c r="B2618" s="366" t="str">
        <f>IF(F2618="", "NO PRIORITY", _xlfn.XLOOKUP(F2618, Organizations!C:C, Organizations!B:B, "NO ORG NAME"))</f>
        <v>NO PRIORITY</v>
      </c>
      <c r="C2618" s="291"/>
      <c r="D2618" s="306" t="str">
        <f t="shared" si="41"/>
        <v/>
      </c>
      <c r="E2618" s="171"/>
      <c r="F2618" s="491"/>
      <c r="G2618" s="156"/>
      <c r="H2618" s="340"/>
      <c r="I2618" s="329"/>
      <c r="J2618" s="181"/>
      <c r="K2618" s="177"/>
      <c r="L2618" s="23"/>
    </row>
    <row r="2619" spans="2:12" ht="21.2" customHeight="1">
      <c r="B2619" s="366" t="str">
        <f>IF(F2619="", "NO PRIORITY", _xlfn.XLOOKUP(F2619, Organizations!C:C, Organizations!B:B, "NO ORG NAME"))</f>
        <v>NO PRIORITY</v>
      </c>
      <c r="C2619" s="291"/>
      <c r="D2619" s="306" t="str">
        <f t="shared" si="41"/>
        <v/>
      </c>
      <c r="E2619" s="171"/>
      <c r="F2619" s="491"/>
      <c r="G2619" s="156"/>
      <c r="H2619" s="340"/>
      <c r="I2619" s="329"/>
      <c r="J2619" s="181"/>
      <c r="K2619" s="177"/>
      <c r="L2619" s="23"/>
    </row>
    <row r="2620" spans="2:12" ht="21.2" customHeight="1">
      <c r="B2620" s="366" t="str">
        <f>IF(F2620="", "NO PRIORITY", _xlfn.XLOOKUP(F2620, Organizations!C:C, Organizations!B:B, "NO ORG NAME"))</f>
        <v>NO PRIORITY</v>
      </c>
      <c r="C2620" s="291"/>
      <c r="D2620" s="306" t="str">
        <f t="shared" si="41"/>
        <v/>
      </c>
      <c r="E2620" s="171"/>
      <c r="F2620" s="491"/>
      <c r="G2620" s="156"/>
      <c r="H2620" s="340"/>
      <c r="I2620" s="329"/>
      <c r="J2620" s="181"/>
      <c r="K2620" s="177"/>
      <c r="L2620" s="23"/>
    </row>
    <row r="2621" spans="2:12" ht="21.2" customHeight="1">
      <c r="B2621" s="366" t="str">
        <f>IF(F2621="", "NO PRIORITY", _xlfn.XLOOKUP(F2621, Organizations!C:C, Organizations!B:B, "NO ORG NAME"))</f>
        <v>NO PRIORITY</v>
      </c>
      <c r="C2621" s="291"/>
      <c r="D2621" s="306" t="str">
        <f t="shared" si="41"/>
        <v/>
      </c>
      <c r="E2621" s="171"/>
      <c r="F2621" s="491"/>
      <c r="G2621" s="156"/>
      <c r="H2621" s="340"/>
      <c r="I2621" s="329"/>
      <c r="J2621" s="181"/>
      <c r="K2621" s="177"/>
      <c r="L2621" s="23"/>
    </row>
    <row r="2622" spans="2:12" ht="21.2" customHeight="1">
      <c r="B2622" s="366" t="str">
        <f>IF(F2622="", "NO PRIORITY", _xlfn.XLOOKUP(F2622, Organizations!C:C, Organizations!B:B, "NO ORG NAME"))</f>
        <v>NO PRIORITY</v>
      </c>
      <c r="C2622" s="291"/>
      <c r="D2622" s="306" t="str">
        <f t="shared" si="41"/>
        <v/>
      </c>
      <c r="E2622" s="171"/>
      <c r="F2622" s="491"/>
      <c r="G2622" s="156"/>
      <c r="H2622" s="340"/>
      <c r="I2622" s="329"/>
      <c r="J2622" s="181"/>
      <c r="K2622" s="177"/>
      <c r="L2622" s="23"/>
    </row>
    <row r="2623" spans="2:12" ht="21.2" customHeight="1">
      <c r="B2623" s="366" t="str">
        <f>IF(F2623="", "NO PRIORITY", _xlfn.XLOOKUP(F2623, Organizations!C:C, Organizations!B:B, "NO ORG NAME"))</f>
        <v>NO PRIORITY</v>
      </c>
      <c r="C2623" s="291"/>
      <c r="D2623" s="306" t="str">
        <f t="shared" si="41"/>
        <v/>
      </c>
      <c r="E2623" s="171"/>
      <c r="F2623" s="491"/>
      <c r="G2623" s="156"/>
      <c r="H2623" s="340"/>
      <c r="I2623" s="329"/>
      <c r="J2623" s="181"/>
      <c r="K2623" s="177"/>
      <c r="L2623" s="23"/>
    </row>
    <row r="2624" spans="2:12" ht="21.2" customHeight="1">
      <c r="B2624" s="366" t="str">
        <f>IF(F2624="", "NO PRIORITY", _xlfn.XLOOKUP(F2624, Organizations!C:C, Organizations!B:B, "NO ORG NAME"))</f>
        <v>NO PRIORITY</v>
      </c>
      <c r="C2624" s="291"/>
      <c r="D2624" s="306" t="str">
        <f t="shared" si="41"/>
        <v/>
      </c>
      <c r="E2624" s="171"/>
      <c r="F2624" s="491"/>
      <c r="G2624" s="156"/>
      <c r="H2624" s="340"/>
      <c r="I2624" s="329"/>
      <c r="J2624" s="181"/>
      <c r="K2624" s="177"/>
      <c r="L2624" s="23"/>
    </row>
    <row r="2625" spans="2:12" ht="21.2" customHeight="1">
      <c r="B2625" s="366" t="str">
        <f>IF(F2625="", "NO PRIORITY", _xlfn.XLOOKUP(F2625, Organizations!C:C, Organizations!B:B, "NO ORG NAME"))</f>
        <v>NO PRIORITY</v>
      </c>
      <c r="C2625" s="291"/>
      <c r="D2625" s="306" t="str">
        <f t="shared" si="41"/>
        <v/>
      </c>
      <c r="E2625" s="171"/>
      <c r="F2625" s="491"/>
      <c r="G2625" s="156"/>
      <c r="H2625" s="340"/>
      <c r="I2625" s="329"/>
      <c r="J2625" s="181"/>
      <c r="K2625" s="177"/>
      <c r="L2625" s="23"/>
    </row>
    <row r="2626" spans="2:12" ht="21.2" customHeight="1">
      <c r="B2626" s="366" t="str">
        <f>IF(F2626="", "NO PRIORITY", _xlfn.XLOOKUP(F2626, Organizations!C:C, Organizations!B:B, "NO ORG NAME"))</f>
        <v>NO PRIORITY</v>
      </c>
      <c r="C2626" s="291"/>
      <c r="D2626" s="306" t="str">
        <f t="shared" si="41"/>
        <v/>
      </c>
      <c r="E2626" s="171"/>
      <c r="F2626" s="491"/>
      <c r="G2626" s="156"/>
      <c r="H2626" s="340"/>
      <c r="I2626" s="329"/>
      <c r="J2626" s="181"/>
      <c r="K2626" s="177"/>
      <c r="L2626" s="23"/>
    </row>
    <row r="2627" spans="2:12" ht="21.2" customHeight="1">
      <c r="B2627" s="366" t="str">
        <f>IF(F2627="", "NO PRIORITY", _xlfn.XLOOKUP(F2627, Organizations!C:C, Organizations!B:B, "NO ORG NAME"))</f>
        <v>NO PRIORITY</v>
      </c>
      <c r="C2627" s="291"/>
      <c r="D2627" s="306" t="str">
        <f t="shared" si="41"/>
        <v/>
      </c>
      <c r="E2627" s="171"/>
      <c r="F2627" s="491"/>
      <c r="G2627" s="156"/>
      <c r="H2627" s="340"/>
      <c r="I2627" s="329"/>
      <c r="J2627" s="181"/>
      <c r="K2627" s="177"/>
      <c r="L2627" s="23"/>
    </row>
    <row r="2628" spans="2:12" ht="21.2" customHeight="1">
      <c r="B2628" s="366" t="str">
        <f>IF(F2628="", "NO PRIORITY", _xlfn.XLOOKUP(F2628, Organizations!C:C, Organizations!B:B, "NO ORG NAME"))</f>
        <v>NO PRIORITY</v>
      </c>
      <c r="C2628" s="291"/>
      <c r="D2628" s="306" t="str">
        <f t="shared" si="41"/>
        <v/>
      </c>
      <c r="E2628" s="171"/>
      <c r="F2628" s="491"/>
      <c r="G2628" s="156"/>
      <c r="H2628" s="340"/>
      <c r="I2628" s="329"/>
      <c r="J2628" s="181"/>
      <c r="K2628" s="177"/>
      <c r="L2628" s="23"/>
    </row>
    <row r="2629" spans="2:12" ht="21.2" customHeight="1">
      <c r="B2629" s="366" t="str">
        <f>IF(F2629="", "NO PRIORITY", _xlfn.XLOOKUP(F2629, Organizations!C:C, Organizations!B:B, "NO ORG NAME"))</f>
        <v>NO PRIORITY</v>
      </c>
      <c r="C2629" s="291"/>
      <c r="D2629" s="306" t="str">
        <f t="shared" si="41"/>
        <v/>
      </c>
      <c r="E2629" s="171"/>
      <c r="F2629" s="491"/>
      <c r="G2629" s="156"/>
      <c r="H2629" s="340"/>
      <c r="I2629" s="329"/>
      <c r="J2629" s="181"/>
      <c r="K2629" s="177"/>
      <c r="L2629" s="23"/>
    </row>
    <row r="2630" spans="2:12" ht="21.2" customHeight="1">
      <c r="B2630" s="366" t="str">
        <f>IF(F2630="", "NO PRIORITY", _xlfn.XLOOKUP(F2630, Organizations!C:C, Organizations!B:B, "NO ORG NAME"))</f>
        <v>NO PRIORITY</v>
      </c>
      <c r="C2630" s="291"/>
      <c r="D2630" s="306" t="str">
        <f t="shared" si="41"/>
        <v/>
      </c>
      <c r="E2630" s="171"/>
      <c r="F2630" s="491"/>
      <c r="G2630" s="156"/>
      <c r="H2630" s="340"/>
      <c r="I2630" s="329"/>
      <c r="J2630" s="181"/>
      <c r="K2630" s="177"/>
      <c r="L2630" s="23"/>
    </row>
    <row r="2631" spans="2:12" ht="21.2" customHeight="1">
      <c r="B2631" s="366" t="str">
        <f>IF(F2631="", "NO PRIORITY", _xlfn.XLOOKUP(F2631, Organizations!C:C, Organizations!B:B, "NO ORG NAME"))</f>
        <v>NO PRIORITY</v>
      </c>
      <c r="C2631" s="291"/>
      <c r="D2631" s="306" t="str">
        <f t="shared" si="41"/>
        <v/>
      </c>
      <c r="E2631" s="171"/>
      <c r="F2631" s="491"/>
      <c r="G2631" s="156"/>
      <c r="H2631" s="340"/>
      <c r="I2631" s="329"/>
      <c r="J2631" s="181"/>
      <c r="K2631" s="177"/>
      <c r="L2631" s="23"/>
    </row>
    <row r="2632" spans="2:12" ht="21.2" customHeight="1">
      <c r="B2632" s="366" t="str">
        <f>IF(F2632="", "NO PRIORITY", _xlfn.XLOOKUP(F2632, Organizations!C:C, Organizations!B:B, "NO ORG NAME"))</f>
        <v>NO PRIORITY</v>
      </c>
      <c r="C2632" s="291"/>
      <c r="D2632" s="306" t="str">
        <f t="shared" si="41"/>
        <v/>
      </c>
      <c r="E2632" s="171"/>
      <c r="F2632" s="491"/>
      <c r="G2632" s="156"/>
      <c r="H2632" s="340"/>
      <c r="I2632" s="329"/>
      <c r="J2632" s="181"/>
      <c r="K2632" s="177"/>
      <c r="L2632" s="23"/>
    </row>
    <row r="2633" spans="2:12" ht="21.2" customHeight="1">
      <c r="B2633" s="366" t="str">
        <f>IF(F2633="", "NO PRIORITY", _xlfn.XLOOKUP(F2633, Organizations!C:C, Organizations!B:B, "NO ORG NAME"))</f>
        <v>NO PRIORITY</v>
      </c>
      <c r="C2633" s="291"/>
      <c r="D2633" s="306" t="str">
        <f t="shared" si="41"/>
        <v/>
      </c>
      <c r="E2633" s="171"/>
      <c r="F2633" s="491"/>
      <c r="G2633" s="156"/>
      <c r="H2633" s="340"/>
      <c r="I2633" s="329"/>
      <c r="J2633" s="181"/>
      <c r="K2633" s="177"/>
      <c r="L2633" s="23"/>
    </row>
    <row r="2634" spans="2:12" ht="21.2" customHeight="1">
      <c r="B2634" s="366" t="str">
        <f>IF(F2634="", "NO PRIORITY", _xlfn.XLOOKUP(F2634, Organizations!C:C, Organizations!B:B, "NO ORG NAME"))</f>
        <v>NO PRIORITY</v>
      </c>
      <c r="C2634" s="291"/>
      <c r="D2634" s="306" t="str">
        <f t="shared" si="41"/>
        <v/>
      </c>
      <c r="E2634" s="171"/>
      <c r="F2634" s="491"/>
      <c r="G2634" s="156"/>
      <c r="H2634" s="340"/>
      <c r="I2634" s="329"/>
      <c r="J2634" s="181"/>
      <c r="K2634" s="177"/>
      <c r="L2634" s="23"/>
    </row>
    <row r="2635" spans="2:12" ht="21.2" customHeight="1">
      <c r="B2635" s="366" t="str">
        <f>IF(F2635="", "NO PRIORITY", _xlfn.XLOOKUP(F2635, Organizations!C:C, Organizations!B:B, "NO ORG NAME"))</f>
        <v>NO PRIORITY</v>
      </c>
      <c r="C2635" s="291"/>
      <c r="D2635" s="306" t="str">
        <f t="shared" si="41"/>
        <v/>
      </c>
      <c r="E2635" s="171"/>
      <c r="F2635" s="491"/>
      <c r="G2635" s="156"/>
      <c r="H2635" s="340"/>
      <c r="I2635" s="329"/>
      <c r="J2635" s="181"/>
      <c r="K2635" s="177"/>
      <c r="L2635" s="23"/>
    </row>
    <row r="2636" spans="2:12" ht="21.2" customHeight="1">
      <c r="B2636" s="366" t="str">
        <f>IF(F2636="", "NO PRIORITY", _xlfn.XLOOKUP(F2636, Organizations!C:C, Organizations!B:B, "NO ORG NAME"))</f>
        <v>NO PRIORITY</v>
      </c>
      <c r="C2636" s="291"/>
      <c r="D2636" s="306" t="str">
        <f t="shared" si="41"/>
        <v/>
      </c>
      <c r="E2636" s="171"/>
      <c r="F2636" s="491"/>
      <c r="G2636" s="156"/>
      <c r="H2636" s="340"/>
      <c r="I2636" s="329"/>
      <c r="J2636" s="181"/>
      <c r="K2636" s="177"/>
      <c r="L2636" s="23"/>
    </row>
    <row r="2637" spans="2:12" ht="21.2" customHeight="1">
      <c r="B2637" s="366" t="str">
        <f>IF(F2637="", "NO PRIORITY", _xlfn.XLOOKUP(F2637, Organizations!C:C, Organizations!B:B, "NO ORG NAME"))</f>
        <v>NO PRIORITY</v>
      </c>
      <c r="C2637" s="291"/>
      <c r="D2637" s="306" t="str">
        <f t="shared" si="41"/>
        <v/>
      </c>
      <c r="E2637" s="171"/>
      <c r="F2637" s="491"/>
      <c r="G2637" s="156"/>
      <c r="H2637" s="340"/>
      <c r="I2637" s="329"/>
      <c r="J2637" s="181"/>
      <c r="K2637" s="177"/>
      <c r="L2637" s="23"/>
    </row>
    <row r="2638" spans="2:12" ht="21.2" customHeight="1">
      <c r="B2638" s="366" t="str">
        <f>IF(F2638="", "NO PRIORITY", _xlfn.XLOOKUP(F2638, Organizations!C:C, Organizations!B:B, "NO ORG NAME"))</f>
        <v>NO PRIORITY</v>
      </c>
      <c r="C2638" s="291"/>
      <c r="D2638" s="306" t="str">
        <f t="shared" si="41"/>
        <v/>
      </c>
      <c r="E2638" s="171"/>
      <c r="F2638" s="491"/>
      <c r="G2638" s="156"/>
      <c r="H2638" s="340"/>
      <c r="I2638" s="329"/>
      <c r="J2638" s="181"/>
      <c r="K2638" s="177"/>
      <c r="L2638" s="23"/>
    </row>
    <row r="2639" spans="2:12" ht="21.2" customHeight="1">
      <c r="B2639" s="366" t="str">
        <f>IF(F2639="", "NO PRIORITY", _xlfn.XLOOKUP(F2639, Organizations!C:C, Organizations!B:B, "NO ORG NAME"))</f>
        <v>NO PRIORITY</v>
      </c>
      <c r="C2639" s="291"/>
      <c r="D2639" s="306" t="str">
        <f t="shared" si="41"/>
        <v/>
      </c>
      <c r="E2639" s="171"/>
      <c r="F2639" s="491"/>
      <c r="G2639" s="156"/>
      <c r="H2639" s="340"/>
      <c r="I2639" s="329"/>
      <c r="J2639" s="181"/>
      <c r="K2639" s="177"/>
      <c r="L2639" s="23"/>
    </row>
    <row r="2640" spans="2:12" ht="21.2" customHeight="1">
      <c r="B2640" s="366" t="str">
        <f>IF(F2640="", "NO PRIORITY", _xlfn.XLOOKUP(F2640, Organizations!C:C, Organizations!B:B, "NO ORG NAME"))</f>
        <v>NO PRIORITY</v>
      </c>
      <c r="C2640" s="291"/>
      <c r="D2640" s="306" t="str">
        <f t="shared" si="41"/>
        <v/>
      </c>
      <c r="E2640" s="171"/>
      <c r="F2640" s="491"/>
      <c r="G2640" s="156"/>
      <c r="H2640" s="340"/>
      <c r="I2640" s="329"/>
      <c r="J2640" s="181"/>
      <c r="K2640" s="177"/>
      <c r="L2640" s="23"/>
    </row>
    <row r="2641" spans="2:12" ht="21.2" customHeight="1">
      <c r="B2641" s="366" t="str">
        <f>IF(F2641="", "NO PRIORITY", _xlfn.XLOOKUP(F2641, Organizations!C:C, Organizations!B:B, "NO ORG NAME"))</f>
        <v>NO PRIORITY</v>
      </c>
      <c r="C2641" s="291"/>
      <c r="D2641" s="306" t="str">
        <f t="shared" si="41"/>
        <v/>
      </c>
      <c r="E2641" s="171"/>
      <c r="F2641" s="491"/>
      <c r="G2641" s="156"/>
      <c r="H2641" s="340"/>
      <c r="I2641" s="329"/>
      <c r="J2641" s="181"/>
      <c r="K2641" s="177"/>
      <c r="L2641" s="23"/>
    </row>
    <row r="2642" spans="2:12" ht="21.2" customHeight="1">
      <c r="B2642" s="366" t="str">
        <f>IF(F2642="", "NO PRIORITY", _xlfn.XLOOKUP(F2642, Organizations!C:C, Organizations!B:B, "NO ORG NAME"))</f>
        <v>NO PRIORITY</v>
      </c>
      <c r="C2642" s="291"/>
      <c r="D2642" s="306" t="str">
        <f t="shared" si="41"/>
        <v/>
      </c>
      <c r="E2642" s="171"/>
      <c r="F2642" s="491"/>
      <c r="G2642" s="156"/>
      <c r="H2642" s="340"/>
      <c r="I2642" s="329"/>
      <c r="J2642" s="181"/>
      <c r="K2642" s="177"/>
      <c r="L2642" s="23"/>
    </row>
    <row r="2643" spans="2:12" ht="21.2" customHeight="1">
      <c r="B2643" s="366" t="str">
        <f>IF(F2643="", "NO PRIORITY", _xlfn.XLOOKUP(F2643, Organizations!C:C, Organizations!B:B, "NO ORG NAME"))</f>
        <v>NO PRIORITY</v>
      </c>
      <c r="C2643" s="291"/>
      <c r="D2643" s="306" t="str">
        <f t="shared" si="41"/>
        <v/>
      </c>
      <c r="E2643" s="171"/>
      <c r="F2643" s="491"/>
      <c r="G2643" s="156"/>
      <c r="H2643" s="340"/>
      <c r="I2643" s="329"/>
      <c r="J2643" s="181"/>
      <c r="K2643" s="177"/>
      <c r="L2643" s="23"/>
    </row>
    <row r="2644" spans="2:12" ht="21.2" customHeight="1">
      <c r="B2644" s="366" t="str">
        <f>IF(F2644="", "NO PRIORITY", _xlfn.XLOOKUP(F2644, Organizations!C:C, Organizations!B:B, "NO ORG NAME"))</f>
        <v>NO PRIORITY</v>
      </c>
      <c r="C2644" s="291"/>
      <c r="D2644" s="306" t="str">
        <f t="shared" si="41"/>
        <v/>
      </c>
      <c r="E2644" s="171"/>
      <c r="F2644" s="491"/>
      <c r="G2644" s="156"/>
      <c r="H2644" s="340"/>
      <c r="I2644" s="329"/>
      <c r="J2644" s="181"/>
      <c r="K2644" s="177"/>
      <c r="L2644" s="23"/>
    </row>
    <row r="2645" spans="2:12" ht="21.2" customHeight="1">
      <c r="B2645" s="366" t="str">
        <f>IF(F2645="", "NO PRIORITY", _xlfn.XLOOKUP(F2645, Organizations!C:C, Organizations!B:B, "NO ORG NAME"))</f>
        <v>NO PRIORITY</v>
      </c>
      <c r="C2645" s="291"/>
      <c r="D2645" s="306" t="str">
        <f t="shared" si="41"/>
        <v/>
      </c>
      <c r="E2645" s="171"/>
      <c r="F2645" s="491"/>
      <c r="G2645" s="156"/>
      <c r="H2645" s="340"/>
      <c r="I2645" s="329"/>
      <c r="J2645" s="181"/>
      <c r="K2645" s="177"/>
      <c r="L2645" s="23"/>
    </row>
    <row r="2646" spans="2:12" ht="21.2" customHeight="1">
      <c r="B2646" s="366" t="str">
        <f>IF(F2646="", "NO PRIORITY", _xlfn.XLOOKUP(F2646, Organizations!C:C, Organizations!B:B, "NO ORG NAME"))</f>
        <v>NO PRIORITY</v>
      </c>
      <c r="C2646" s="291"/>
      <c r="D2646" s="306" t="str">
        <f t="shared" si="41"/>
        <v/>
      </c>
      <c r="E2646" s="171"/>
      <c r="F2646" s="491"/>
      <c r="G2646" s="156"/>
      <c r="H2646" s="340"/>
      <c r="I2646" s="329"/>
      <c r="J2646" s="181"/>
      <c r="K2646" s="177"/>
      <c r="L2646" s="23"/>
    </row>
    <row r="2647" spans="2:12" ht="21.2" customHeight="1">
      <c r="B2647" s="366" t="str">
        <f>IF(F2647="", "NO PRIORITY", _xlfn.XLOOKUP(F2647, Organizations!C:C, Organizations!B:B, "NO ORG NAME"))</f>
        <v>NO PRIORITY</v>
      </c>
      <c r="C2647" s="291"/>
      <c r="D2647" s="306" t="str">
        <f t="shared" si="41"/>
        <v/>
      </c>
      <c r="E2647" s="171"/>
      <c r="F2647" s="491"/>
      <c r="G2647" s="156"/>
      <c r="H2647" s="340"/>
      <c r="I2647" s="329"/>
      <c r="J2647" s="181"/>
      <c r="K2647" s="177"/>
      <c r="L2647" s="23"/>
    </row>
    <row r="2648" spans="2:12" ht="21.2" customHeight="1">
      <c r="B2648" s="366" t="str">
        <f>IF(F2648="", "NO PRIORITY", _xlfn.XLOOKUP(F2648, Organizations!C:C, Organizations!B:B, "NO ORG NAME"))</f>
        <v>NO PRIORITY</v>
      </c>
      <c r="C2648" s="291"/>
      <c r="D2648" s="306" t="str">
        <f t="shared" si="41"/>
        <v/>
      </c>
      <c r="E2648" s="171"/>
      <c r="F2648" s="491"/>
      <c r="G2648" s="156"/>
      <c r="H2648" s="340"/>
      <c r="I2648" s="329"/>
      <c r="J2648" s="181"/>
      <c r="K2648" s="177"/>
      <c r="L2648" s="23"/>
    </row>
    <row r="2649" spans="2:12" ht="21.2" customHeight="1">
      <c r="B2649" s="366" t="str">
        <f>IF(F2649="", "NO PRIORITY", _xlfn.XLOOKUP(F2649, Organizations!C:C, Organizations!B:B, "NO ORG NAME"))</f>
        <v>NO PRIORITY</v>
      </c>
      <c r="C2649" s="291"/>
      <c r="D2649" s="306" t="str">
        <f t="shared" si="41"/>
        <v/>
      </c>
      <c r="E2649" s="171"/>
      <c r="F2649" s="491"/>
      <c r="G2649" s="156"/>
      <c r="H2649" s="340"/>
      <c r="I2649" s="329"/>
      <c r="J2649" s="181"/>
      <c r="K2649" s="177"/>
      <c r="L2649" s="23"/>
    </row>
    <row r="2650" spans="2:12" ht="21.2" customHeight="1">
      <c r="B2650" s="366" t="str">
        <f>IF(F2650="", "NO PRIORITY", _xlfn.XLOOKUP(F2650, Organizations!C:C, Organizations!B:B, "NO ORG NAME"))</f>
        <v>NO PRIORITY</v>
      </c>
      <c r="C2650" s="291"/>
      <c r="D2650" s="306" t="str">
        <f t="shared" si="41"/>
        <v/>
      </c>
      <c r="E2650" s="171"/>
      <c r="F2650" s="491"/>
      <c r="G2650" s="156"/>
      <c r="H2650" s="340"/>
      <c r="I2650" s="329"/>
      <c r="J2650" s="181"/>
      <c r="K2650" s="177"/>
      <c r="L2650" s="23"/>
    </row>
    <row r="2651" spans="2:12" ht="21.2" customHeight="1">
      <c r="B2651" s="366" t="str">
        <f>IF(F2651="", "NO PRIORITY", _xlfn.XLOOKUP(F2651, Organizations!C:C, Organizations!B:B, "NO ORG NAME"))</f>
        <v>NO PRIORITY</v>
      </c>
      <c r="C2651" s="291"/>
      <c r="D2651" s="306" t="str">
        <f t="shared" si="41"/>
        <v/>
      </c>
      <c r="E2651" s="171"/>
      <c r="F2651" s="491"/>
      <c r="G2651" s="156"/>
      <c r="H2651" s="340"/>
      <c r="I2651" s="329"/>
      <c r="J2651" s="181"/>
      <c r="K2651" s="177"/>
      <c r="L2651" s="23"/>
    </row>
    <row r="2652" spans="2:12" ht="21.2" customHeight="1">
      <c r="B2652" s="366" t="str">
        <f>IF(F2652="", "NO PRIORITY", _xlfn.XLOOKUP(F2652, Organizations!C:C, Organizations!B:B, "NO ORG NAME"))</f>
        <v>NO PRIORITY</v>
      </c>
      <c r="C2652" s="291"/>
      <c r="D2652" s="306" t="str">
        <f t="shared" si="41"/>
        <v/>
      </c>
      <c r="E2652" s="171"/>
      <c r="F2652" s="491"/>
      <c r="G2652" s="156"/>
      <c r="H2652" s="340"/>
      <c r="I2652" s="329"/>
      <c r="J2652" s="181"/>
      <c r="K2652" s="177"/>
      <c r="L2652" s="23"/>
    </row>
    <row r="2653" spans="2:12" ht="21.2" customHeight="1">
      <c r="B2653" s="366" t="str">
        <f>IF(F2653="", "NO PRIORITY", _xlfn.XLOOKUP(F2653, Organizations!C:C, Organizations!B:B, "NO ORG NAME"))</f>
        <v>NO PRIORITY</v>
      </c>
      <c r="C2653" s="291"/>
      <c r="D2653" s="306" t="str">
        <f t="shared" si="41"/>
        <v/>
      </c>
      <c r="E2653" s="171"/>
      <c r="F2653" s="491"/>
      <c r="G2653" s="156"/>
      <c r="H2653" s="340"/>
      <c r="I2653" s="329"/>
      <c r="J2653" s="181"/>
      <c r="K2653" s="177"/>
      <c r="L2653" s="23"/>
    </row>
    <row r="2654" spans="2:12" ht="21.2" customHeight="1">
      <c r="B2654" s="366" t="str">
        <f>IF(F2654="", "NO PRIORITY", _xlfn.XLOOKUP(F2654, Organizations!C:C, Organizations!B:B, "NO ORG NAME"))</f>
        <v>NO PRIORITY</v>
      </c>
      <c r="C2654" s="291"/>
      <c r="D2654" s="306" t="str">
        <f t="shared" si="41"/>
        <v/>
      </c>
      <c r="E2654" s="171"/>
      <c r="F2654" s="491"/>
      <c r="G2654" s="156"/>
      <c r="H2654" s="340"/>
      <c r="I2654" s="329"/>
      <c r="J2654" s="181"/>
      <c r="K2654" s="177"/>
      <c r="L2654" s="23"/>
    </row>
    <row r="2655" spans="2:12" ht="21.2" customHeight="1">
      <c r="B2655" s="366" t="str">
        <f>IF(F2655="", "NO PRIORITY", _xlfn.XLOOKUP(F2655, Organizations!C:C, Organizations!B:B, "NO ORG NAME"))</f>
        <v>NO PRIORITY</v>
      </c>
      <c r="C2655" s="291"/>
      <c r="D2655" s="306" t="str">
        <f t="shared" si="41"/>
        <v/>
      </c>
      <c r="E2655" s="171"/>
      <c r="F2655" s="491"/>
      <c r="G2655" s="156"/>
      <c r="H2655" s="340"/>
      <c r="I2655" s="329"/>
      <c r="J2655" s="181"/>
      <c r="K2655" s="177"/>
      <c r="L2655" s="23"/>
    </row>
    <row r="2656" spans="2:12" ht="21.2" customHeight="1">
      <c r="B2656" s="366" t="str">
        <f>IF(F2656="", "NO PRIORITY", _xlfn.XLOOKUP(F2656, Organizations!C:C, Organizations!B:B, "NO ORG NAME"))</f>
        <v>NO PRIORITY</v>
      </c>
      <c r="C2656" s="291"/>
      <c r="D2656" s="306" t="str">
        <f t="shared" si="41"/>
        <v/>
      </c>
      <c r="E2656" s="171"/>
      <c r="F2656" s="491"/>
      <c r="G2656" s="156"/>
      <c r="H2656" s="340"/>
      <c r="I2656" s="329"/>
      <c r="J2656" s="181"/>
      <c r="K2656" s="177"/>
      <c r="L2656" s="23"/>
    </row>
    <row r="2657" spans="2:12" ht="21.2" customHeight="1">
      <c r="B2657" s="366" t="str">
        <f>IF(F2657="", "NO PRIORITY", _xlfn.XLOOKUP(F2657, Organizations!C:C, Organizations!B:B, "NO ORG NAME"))</f>
        <v>NO PRIORITY</v>
      </c>
      <c r="C2657" s="291"/>
      <c r="D2657" s="306" t="str">
        <f t="shared" si="41"/>
        <v/>
      </c>
      <c r="E2657" s="171"/>
      <c r="F2657" s="491"/>
      <c r="G2657" s="156"/>
      <c r="H2657" s="340"/>
      <c r="I2657" s="329"/>
      <c r="J2657" s="181"/>
      <c r="K2657" s="177"/>
      <c r="L2657" s="23"/>
    </row>
    <row r="2658" spans="2:12" ht="21.2" customHeight="1">
      <c r="B2658" s="366" t="str">
        <f>IF(F2658="", "NO PRIORITY", _xlfn.XLOOKUP(F2658, Organizations!C:C, Organizations!B:B, "NO ORG NAME"))</f>
        <v>NO PRIORITY</v>
      </c>
      <c r="C2658" s="291"/>
      <c r="D2658" s="306" t="str">
        <f t="shared" si="41"/>
        <v/>
      </c>
      <c r="E2658" s="171"/>
      <c r="F2658" s="491"/>
      <c r="G2658" s="156"/>
      <c r="H2658" s="340"/>
      <c r="I2658" s="329"/>
      <c r="J2658" s="181"/>
      <c r="K2658" s="177"/>
      <c r="L2658" s="23"/>
    </row>
    <row r="2659" spans="2:12" ht="21.2" customHeight="1">
      <c r="B2659" s="366" t="str">
        <f>IF(F2659="", "NO PRIORITY", _xlfn.XLOOKUP(F2659, Organizations!C:C, Organizations!B:B, "NO ORG NAME"))</f>
        <v>NO PRIORITY</v>
      </c>
      <c r="C2659" s="291"/>
      <c r="D2659" s="306" t="str">
        <f t="shared" si="41"/>
        <v/>
      </c>
      <c r="E2659" s="171"/>
      <c r="F2659" s="491"/>
      <c r="G2659" s="156"/>
      <c r="H2659" s="340"/>
      <c r="I2659" s="329"/>
      <c r="J2659" s="181"/>
      <c r="K2659" s="177"/>
      <c r="L2659" s="23"/>
    </row>
    <row r="2660" spans="2:12" ht="21.2" customHeight="1">
      <c r="B2660" s="366" t="str">
        <f>IF(F2660="", "NO PRIORITY", _xlfn.XLOOKUP(F2660, Organizations!C:C, Organizations!B:B, "NO ORG NAME"))</f>
        <v>NO PRIORITY</v>
      </c>
      <c r="C2660" s="291"/>
      <c r="D2660" s="306" t="str">
        <f t="shared" si="41"/>
        <v/>
      </c>
      <c r="E2660" s="171"/>
      <c r="F2660" s="491"/>
      <c r="G2660" s="156"/>
      <c r="H2660" s="340"/>
      <c r="I2660" s="329"/>
      <c r="J2660" s="181"/>
      <c r="K2660" s="177"/>
      <c r="L2660" s="23"/>
    </row>
    <row r="2661" spans="2:12" ht="21.2" customHeight="1">
      <c r="B2661" s="366" t="str">
        <f>IF(F2661="", "NO PRIORITY", _xlfn.XLOOKUP(F2661, Organizations!C:C, Organizations!B:B, "NO ORG NAME"))</f>
        <v>NO PRIORITY</v>
      </c>
      <c r="C2661" s="291"/>
      <c r="D2661" s="306" t="str">
        <f t="shared" si="41"/>
        <v/>
      </c>
      <c r="E2661" s="171"/>
      <c r="F2661" s="491"/>
      <c r="G2661" s="156"/>
      <c r="H2661" s="340"/>
      <c r="I2661" s="329"/>
      <c r="J2661" s="181"/>
      <c r="K2661" s="177"/>
      <c r="L2661" s="23"/>
    </row>
    <row r="2662" spans="2:12" ht="21.2" customHeight="1">
      <c r="B2662" s="366" t="str">
        <f>IF(F2662="", "NO PRIORITY", _xlfn.XLOOKUP(F2662, Organizations!C:C, Organizations!B:B, "NO ORG NAME"))</f>
        <v>NO PRIORITY</v>
      </c>
      <c r="C2662" s="291"/>
      <c r="D2662" s="306" t="str">
        <f t="shared" si="41"/>
        <v/>
      </c>
      <c r="E2662" s="171"/>
      <c r="F2662" s="491"/>
      <c r="G2662" s="156"/>
      <c r="H2662" s="340"/>
      <c r="I2662" s="329"/>
      <c r="J2662" s="181"/>
      <c r="K2662" s="177"/>
      <c r="L2662" s="23"/>
    </row>
    <row r="2663" spans="2:12" ht="21.2" customHeight="1">
      <c r="B2663" s="366" t="str">
        <f>IF(F2663="", "NO PRIORITY", _xlfn.XLOOKUP(F2663, Organizations!C:C, Organizations!B:B, "NO ORG NAME"))</f>
        <v>NO PRIORITY</v>
      </c>
      <c r="C2663" s="291"/>
      <c r="D2663" s="306" t="str">
        <f t="shared" si="41"/>
        <v/>
      </c>
      <c r="E2663" s="171"/>
      <c r="F2663" s="491"/>
      <c r="G2663" s="156"/>
      <c r="H2663" s="340"/>
      <c r="I2663" s="329"/>
      <c r="J2663" s="181"/>
      <c r="K2663" s="177"/>
      <c r="L2663" s="23"/>
    </row>
    <row r="2664" spans="2:12" ht="21.2" customHeight="1">
      <c r="B2664" s="366" t="str">
        <f>IF(F2664="", "NO PRIORITY", _xlfn.XLOOKUP(F2664, Organizations!C:C, Organizations!B:B, "NO ORG NAME"))</f>
        <v>NO PRIORITY</v>
      </c>
      <c r="C2664" s="291"/>
      <c r="D2664" s="306" t="str">
        <f t="shared" si="41"/>
        <v/>
      </c>
      <c r="E2664" s="171"/>
      <c r="F2664" s="491"/>
      <c r="G2664" s="156"/>
      <c r="H2664" s="340"/>
      <c r="I2664" s="329"/>
      <c r="J2664" s="181"/>
      <c r="K2664" s="177"/>
      <c r="L2664" s="23"/>
    </row>
    <row r="2665" spans="2:12" ht="21.2" customHeight="1">
      <c r="B2665" s="366" t="str">
        <f>IF(F2665="", "NO PRIORITY", _xlfn.XLOOKUP(F2665, Organizations!C:C, Organizations!B:B, "NO ORG NAME"))</f>
        <v>NO PRIORITY</v>
      </c>
      <c r="C2665" s="291"/>
      <c r="D2665" s="306" t="str">
        <f t="shared" ref="D2665:D2728" si="42">IF(ISBLANK(C2665),"",C2665-WEEKDAY(C2665)+2)</f>
        <v/>
      </c>
      <c r="E2665" s="171"/>
      <c r="F2665" s="491"/>
      <c r="G2665" s="156"/>
      <c r="H2665" s="340"/>
      <c r="I2665" s="329"/>
      <c r="J2665" s="181"/>
      <c r="K2665" s="177"/>
      <c r="L2665" s="23"/>
    </row>
    <row r="2666" spans="2:12" ht="21.2" customHeight="1">
      <c r="B2666" s="366" t="str">
        <f>IF(F2666="", "NO PRIORITY", _xlfn.XLOOKUP(F2666, Organizations!C:C, Organizations!B:B, "NO ORG NAME"))</f>
        <v>NO PRIORITY</v>
      </c>
      <c r="C2666" s="291"/>
      <c r="D2666" s="306" t="str">
        <f t="shared" si="42"/>
        <v/>
      </c>
      <c r="E2666" s="171"/>
      <c r="F2666" s="491"/>
      <c r="G2666" s="156"/>
      <c r="H2666" s="340"/>
      <c r="I2666" s="329"/>
      <c r="J2666" s="181"/>
      <c r="K2666" s="177"/>
      <c r="L2666" s="23"/>
    </row>
    <row r="2667" spans="2:12" ht="21.2" customHeight="1">
      <c r="B2667" s="366" t="str">
        <f>IF(F2667="", "NO PRIORITY", _xlfn.XLOOKUP(F2667, Organizations!C:C, Organizations!B:B, "NO ORG NAME"))</f>
        <v>NO PRIORITY</v>
      </c>
      <c r="C2667" s="291"/>
      <c r="D2667" s="306" t="str">
        <f t="shared" si="42"/>
        <v/>
      </c>
      <c r="E2667" s="171"/>
      <c r="F2667" s="491"/>
      <c r="G2667" s="156"/>
      <c r="H2667" s="340"/>
      <c r="I2667" s="329"/>
      <c r="J2667" s="181"/>
      <c r="K2667" s="177"/>
      <c r="L2667" s="23"/>
    </row>
    <row r="2668" spans="2:12" ht="21.2" customHeight="1">
      <c r="B2668" s="366" t="str">
        <f>IF(F2668="", "NO PRIORITY", _xlfn.XLOOKUP(F2668, Organizations!C:C, Organizations!B:B, "NO ORG NAME"))</f>
        <v>NO PRIORITY</v>
      </c>
      <c r="C2668" s="291"/>
      <c r="D2668" s="306" t="str">
        <f t="shared" si="42"/>
        <v/>
      </c>
      <c r="E2668" s="171"/>
      <c r="F2668" s="491"/>
      <c r="G2668" s="156"/>
      <c r="H2668" s="340"/>
      <c r="I2668" s="329"/>
      <c r="J2668" s="181"/>
      <c r="K2668" s="177"/>
      <c r="L2668" s="23"/>
    </row>
    <row r="2669" spans="2:12" ht="21.2" customHeight="1">
      <c r="B2669" s="366" t="str">
        <f>IF(F2669="", "NO PRIORITY", _xlfn.XLOOKUP(F2669, Organizations!C:C, Organizations!B:B, "NO ORG NAME"))</f>
        <v>NO PRIORITY</v>
      </c>
      <c r="C2669" s="291"/>
      <c r="D2669" s="306" t="str">
        <f t="shared" si="42"/>
        <v/>
      </c>
      <c r="E2669" s="171"/>
      <c r="F2669" s="491"/>
      <c r="G2669" s="156"/>
      <c r="H2669" s="340"/>
      <c r="I2669" s="329"/>
      <c r="J2669" s="181"/>
      <c r="K2669" s="177"/>
      <c r="L2669" s="23"/>
    </row>
    <row r="2670" spans="2:12" ht="21.2" customHeight="1">
      <c r="B2670" s="366" t="str">
        <f>IF(F2670="", "NO PRIORITY", _xlfn.XLOOKUP(F2670, Organizations!C:C, Organizations!B:B, "NO ORG NAME"))</f>
        <v>NO PRIORITY</v>
      </c>
      <c r="C2670" s="291"/>
      <c r="D2670" s="306" t="str">
        <f t="shared" si="42"/>
        <v/>
      </c>
      <c r="E2670" s="171"/>
      <c r="F2670" s="491"/>
      <c r="G2670" s="156"/>
      <c r="H2670" s="340"/>
      <c r="I2670" s="329"/>
      <c r="J2670" s="181"/>
      <c r="K2670" s="177"/>
      <c r="L2670" s="23"/>
    </row>
    <row r="2671" spans="2:12" ht="21.2" customHeight="1">
      <c r="B2671" s="366" t="str">
        <f>IF(F2671="", "NO PRIORITY", _xlfn.XLOOKUP(F2671, Organizations!C:C, Organizations!B:B, "NO ORG NAME"))</f>
        <v>NO PRIORITY</v>
      </c>
      <c r="C2671" s="291"/>
      <c r="D2671" s="306" t="str">
        <f t="shared" si="42"/>
        <v/>
      </c>
      <c r="E2671" s="171"/>
      <c r="F2671" s="491"/>
      <c r="G2671" s="156"/>
      <c r="H2671" s="340"/>
      <c r="I2671" s="329"/>
      <c r="J2671" s="181"/>
      <c r="K2671" s="177"/>
      <c r="L2671" s="23"/>
    </row>
    <row r="2672" spans="2:12" ht="21.2" customHeight="1">
      <c r="B2672" s="366" t="str">
        <f>IF(F2672="", "NO PRIORITY", _xlfn.XLOOKUP(F2672, Organizations!C:C, Organizations!B:B, "NO ORG NAME"))</f>
        <v>NO PRIORITY</v>
      </c>
      <c r="C2672" s="291"/>
      <c r="D2672" s="306" t="str">
        <f t="shared" si="42"/>
        <v/>
      </c>
      <c r="E2672" s="171"/>
      <c r="F2672" s="491"/>
      <c r="G2672" s="156"/>
      <c r="H2672" s="340"/>
      <c r="I2672" s="329"/>
      <c r="J2672" s="181"/>
      <c r="K2672" s="177"/>
      <c r="L2672" s="23"/>
    </row>
    <row r="2673" spans="2:12" ht="21.2" customHeight="1">
      <c r="B2673" s="366" t="str">
        <f>IF(F2673="", "NO PRIORITY", _xlfn.XLOOKUP(F2673, Organizations!C:C, Organizations!B:B, "NO ORG NAME"))</f>
        <v>NO PRIORITY</v>
      </c>
      <c r="C2673" s="291"/>
      <c r="D2673" s="306" t="str">
        <f t="shared" si="42"/>
        <v/>
      </c>
      <c r="E2673" s="171"/>
      <c r="F2673" s="491"/>
      <c r="G2673" s="156"/>
      <c r="H2673" s="340"/>
      <c r="I2673" s="329"/>
      <c r="J2673" s="181"/>
      <c r="K2673" s="177"/>
      <c r="L2673" s="23"/>
    </row>
    <row r="2674" spans="2:12" ht="21.2" customHeight="1">
      <c r="B2674" s="366" t="str">
        <f>IF(F2674="", "NO PRIORITY", _xlfn.XLOOKUP(F2674, Organizations!C:C, Organizations!B:B, "NO ORG NAME"))</f>
        <v>NO PRIORITY</v>
      </c>
      <c r="C2674" s="291"/>
      <c r="D2674" s="306" t="str">
        <f t="shared" si="42"/>
        <v/>
      </c>
      <c r="E2674" s="171"/>
      <c r="F2674" s="491"/>
      <c r="G2674" s="156"/>
      <c r="H2674" s="340"/>
      <c r="I2674" s="329"/>
      <c r="J2674" s="181"/>
      <c r="K2674" s="177"/>
      <c r="L2674" s="23"/>
    </row>
    <row r="2675" spans="2:12" ht="21.2" customHeight="1">
      <c r="B2675" s="366" t="str">
        <f>IF(F2675="", "NO PRIORITY", _xlfn.XLOOKUP(F2675, Organizations!C:C, Organizations!B:B, "NO ORG NAME"))</f>
        <v>NO PRIORITY</v>
      </c>
      <c r="C2675" s="291"/>
      <c r="D2675" s="306" t="str">
        <f t="shared" si="42"/>
        <v/>
      </c>
      <c r="E2675" s="171"/>
      <c r="F2675" s="491"/>
      <c r="G2675" s="156"/>
      <c r="H2675" s="340"/>
      <c r="I2675" s="329"/>
      <c r="J2675" s="181"/>
      <c r="K2675" s="177"/>
      <c r="L2675" s="23"/>
    </row>
    <row r="2676" spans="2:12" ht="21.2" customHeight="1">
      <c r="B2676" s="366" t="str">
        <f>IF(F2676="", "NO PRIORITY", _xlfn.XLOOKUP(F2676, Organizations!C:C, Organizations!B:B, "NO ORG NAME"))</f>
        <v>NO PRIORITY</v>
      </c>
      <c r="C2676" s="291"/>
      <c r="D2676" s="306" t="str">
        <f t="shared" si="42"/>
        <v/>
      </c>
      <c r="E2676" s="171"/>
      <c r="F2676" s="491"/>
      <c r="G2676" s="156"/>
      <c r="H2676" s="340"/>
      <c r="I2676" s="329"/>
      <c r="J2676" s="181"/>
      <c r="K2676" s="177"/>
      <c r="L2676" s="23"/>
    </row>
    <row r="2677" spans="2:12" ht="21.2" customHeight="1">
      <c r="B2677" s="366" t="str">
        <f>IF(F2677="", "NO PRIORITY", _xlfn.XLOOKUP(F2677, Organizations!C:C, Organizations!B:B, "NO ORG NAME"))</f>
        <v>NO PRIORITY</v>
      </c>
      <c r="C2677" s="291"/>
      <c r="D2677" s="306" t="str">
        <f t="shared" si="42"/>
        <v/>
      </c>
      <c r="E2677" s="171"/>
      <c r="F2677" s="491"/>
      <c r="G2677" s="156"/>
      <c r="H2677" s="340"/>
      <c r="I2677" s="329"/>
      <c r="J2677" s="181"/>
      <c r="K2677" s="177"/>
      <c r="L2677" s="23"/>
    </row>
    <row r="2678" spans="2:12" ht="21.2" customHeight="1">
      <c r="B2678" s="366" t="str">
        <f>IF(F2678="", "NO PRIORITY", _xlfn.XLOOKUP(F2678, Organizations!C:C, Organizations!B:B, "NO ORG NAME"))</f>
        <v>NO PRIORITY</v>
      </c>
      <c r="C2678" s="291"/>
      <c r="D2678" s="306" t="str">
        <f t="shared" si="42"/>
        <v/>
      </c>
      <c r="E2678" s="171"/>
      <c r="F2678" s="491"/>
      <c r="G2678" s="156"/>
      <c r="H2678" s="340"/>
      <c r="I2678" s="329"/>
      <c r="J2678" s="181"/>
      <c r="K2678" s="177"/>
      <c r="L2678" s="23"/>
    </row>
    <row r="2679" spans="2:12" ht="21.2" customHeight="1">
      <c r="B2679" s="366" t="str">
        <f>IF(F2679="", "NO PRIORITY", _xlfn.XLOOKUP(F2679, Organizations!C:C, Organizations!B:B, "NO ORG NAME"))</f>
        <v>NO PRIORITY</v>
      </c>
      <c r="C2679" s="291"/>
      <c r="D2679" s="306" t="str">
        <f t="shared" si="42"/>
        <v/>
      </c>
      <c r="E2679" s="171"/>
      <c r="F2679" s="491"/>
      <c r="G2679" s="156"/>
      <c r="H2679" s="340"/>
      <c r="I2679" s="329"/>
      <c r="J2679" s="181"/>
      <c r="K2679" s="177"/>
      <c r="L2679" s="23"/>
    </row>
    <row r="2680" spans="2:12" ht="21.2" customHeight="1">
      <c r="B2680" s="366" t="str">
        <f>IF(F2680="", "NO PRIORITY", _xlfn.XLOOKUP(F2680, Organizations!C:C, Organizations!B:B, "NO ORG NAME"))</f>
        <v>NO PRIORITY</v>
      </c>
      <c r="C2680" s="291"/>
      <c r="D2680" s="306" t="str">
        <f t="shared" si="42"/>
        <v/>
      </c>
      <c r="E2680" s="171"/>
      <c r="F2680" s="491"/>
      <c r="G2680" s="156"/>
      <c r="H2680" s="340"/>
      <c r="I2680" s="329"/>
      <c r="J2680" s="181"/>
      <c r="K2680" s="177"/>
      <c r="L2680" s="23"/>
    </row>
    <row r="2681" spans="2:12" ht="21.2" customHeight="1">
      <c r="B2681" s="366" t="str">
        <f>IF(F2681="", "NO PRIORITY", _xlfn.XLOOKUP(F2681, Organizations!C:C, Organizations!B:B, "NO ORG NAME"))</f>
        <v>NO PRIORITY</v>
      </c>
      <c r="C2681" s="291"/>
      <c r="D2681" s="306" t="str">
        <f t="shared" si="42"/>
        <v/>
      </c>
      <c r="E2681" s="171"/>
      <c r="F2681" s="491"/>
      <c r="G2681" s="156"/>
      <c r="H2681" s="340"/>
      <c r="I2681" s="329"/>
      <c r="J2681" s="181"/>
      <c r="K2681" s="177"/>
      <c r="L2681" s="23"/>
    </row>
    <row r="2682" spans="2:12" ht="21.2" customHeight="1">
      <c r="B2682" s="366" t="str">
        <f>IF(F2682="", "NO PRIORITY", _xlfn.XLOOKUP(F2682, Organizations!C:C, Organizations!B:B, "NO ORG NAME"))</f>
        <v>NO PRIORITY</v>
      </c>
      <c r="C2682" s="291"/>
      <c r="D2682" s="306" t="str">
        <f t="shared" si="42"/>
        <v/>
      </c>
      <c r="E2682" s="171"/>
      <c r="F2682" s="491"/>
      <c r="G2682" s="156"/>
      <c r="H2682" s="340"/>
      <c r="I2682" s="329"/>
      <c r="J2682" s="181"/>
      <c r="K2682" s="177"/>
      <c r="L2682" s="23"/>
    </row>
    <row r="2683" spans="2:12" ht="21.2" customHeight="1">
      <c r="B2683" s="366" t="str">
        <f>IF(F2683="", "NO PRIORITY", _xlfn.XLOOKUP(F2683, Organizations!C:C, Organizations!B:B, "NO ORG NAME"))</f>
        <v>NO PRIORITY</v>
      </c>
      <c r="C2683" s="291"/>
      <c r="D2683" s="306" t="str">
        <f t="shared" si="42"/>
        <v/>
      </c>
      <c r="E2683" s="171"/>
      <c r="F2683" s="491"/>
      <c r="G2683" s="156"/>
      <c r="H2683" s="340"/>
      <c r="I2683" s="329"/>
      <c r="J2683" s="181"/>
      <c r="K2683" s="177"/>
      <c r="L2683" s="23"/>
    </row>
    <row r="2684" spans="2:12" ht="21.2" customHeight="1">
      <c r="B2684" s="366" t="str">
        <f>IF(F2684="", "NO PRIORITY", _xlfn.XLOOKUP(F2684, Organizations!C:C, Organizations!B:B, "NO ORG NAME"))</f>
        <v>NO PRIORITY</v>
      </c>
      <c r="C2684" s="291"/>
      <c r="D2684" s="306" t="str">
        <f t="shared" si="42"/>
        <v/>
      </c>
      <c r="E2684" s="171"/>
      <c r="F2684" s="491"/>
      <c r="G2684" s="156"/>
      <c r="H2684" s="340"/>
      <c r="I2684" s="329"/>
      <c r="J2684" s="181"/>
      <c r="K2684" s="177"/>
      <c r="L2684" s="23"/>
    </row>
    <row r="2685" spans="2:12" ht="21.2" customHeight="1">
      <c r="B2685" s="366" t="str">
        <f>IF(F2685="", "NO PRIORITY", _xlfn.XLOOKUP(F2685, Organizations!C:C, Organizations!B:B, "NO ORG NAME"))</f>
        <v>NO PRIORITY</v>
      </c>
      <c r="C2685" s="291"/>
      <c r="D2685" s="306" t="str">
        <f t="shared" si="42"/>
        <v/>
      </c>
      <c r="E2685" s="171"/>
      <c r="F2685" s="491"/>
      <c r="G2685" s="156"/>
      <c r="H2685" s="340"/>
      <c r="I2685" s="329"/>
      <c r="J2685" s="181"/>
      <c r="K2685" s="177"/>
      <c r="L2685" s="23"/>
    </row>
    <row r="2686" spans="2:12" ht="21.2" customHeight="1">
      <c r="B2686" s="366" t="str">
        <f>IF(F2686="", "NO PRIORITY", _xlfn.XLOOKUP(F2686, Organizations!C:C, Organizations!B:B, "NO ORG NAME"))</f>
        <v>NO PRIORITY</v>
      </c>
      <c r="C2686" s="291"/>
      <c r="D2686" s="306" t="str">
        <f t="shared" si="42"/>
        <v/>
      </c>
      <c r="E2686" s="171"/>
      <c r="F2686" s="491"/>
      <c r="G2686" s="156"/>
      <c r="H2686" s="340"/>
      <c r="I2686" s="329"/>
      <c r="J2686" s="181"/>
      <c r="K2686" s="177"/>
      <c r="L2686" s="23"/>
    </row>
    <row r="2687" spans="2:12" ht="21.2" customHeight="1">
      <c r="B2687" s="366" t="str">
        <f>IF(F2687="", "NO PRIORITY", _xlfn.XLOOKUP(F2687, Organizations!C:C, Organizations!B:B, "NO ORG NAME"))</f>
        <v>NO PRIORITY</v>
      </c>
      <c r="C2687" s="291"/>
      <c r="D2687" s="306" t="str">
        <f t="shared" si="42"/>
        <v/>
      </c>
      <c r="E2687" s="171"/>
      <c r="F2687" s="491"/>
      <c r="G2687" s="156"/>
      <c r="H2687" s="340"/>
      <c r="I2687" s="329"/>
      <c r="J2687" s="181"/>
      <c r="K2687" s="177"/>
      <c r="L2687" s="23"/>
    </row>
    <row r="2688" spans="2:12" ht="21.2" customHeight="1">
      <c r="B2688" s="366" t="str">
        <f>IF(F2688="", "NO PRIORITY", _xlfn.XLOOKUP(F2688, Organizations!C:C, Organizations!B:B, "NO ORG NAME"))</f>
        <v>NO PRIORITY</v>
      </c>
      <c r="C2688" s="291"/>
      <c r="D2688" s="306" t="str">
        <f t="shared" si="42"/>
        <v/>
      </c>
      <c r="E2688" s="171"/>
      <c r="F2688" s="491"/>
      <c r="G2688" s="156"/>
      <c r="H2688" s="340"/>
      <c r="I2688" s="329"/>
      <c r="J2688" s="181"/>
      <c r="K2688" s="177"/>
      <c r="L2688" s="23"/>
    </row>
    <row r="2689" spans="2:12" ht="21.2" customHeight="1">
      <c r="B2689" s="366" t="str">
        <f>IF(F2689="", "NO PRIORITY", _xlfn.XLOOKUP(F2689, Organizations!C:C, Organizations!B:B, "NO ORG NAME"))</f>
        <v>NO PRIORITY</v>
      </c>
      <c r="C2689" s="291"/>
      <c r="D2689" s="306" t="str">
        <f t="shared" si="42"/>
        <v/>
      </c>
      <c r="E2689" s="171"/>
      <c r="F2689" s="491"/>
      <c r="G2689" s="156"/>
      <c r="H2689" s="340"/>
      <c r="I2689" s="329"/>
      <c r="J2689" s="181"/>
      <c r="K2689" s="177"/>
      <c r="L2689" s="23"/>
    </row>
    <row r="2690" spans="2:12" ht="21.2" customHeight="1">
      <c r="B2690" s="366" t="str">
        <f>IF(F2690="", "NO PRIORITY", _xlfn.XLOOKUP(F2690, Organizations!C:C, Organizations!B:B, "NO ORG NAME"))</f>
        <v>NO PRIORITY</v>
      </c>
      <c r="C2690" s="291"/>
      <c r="D2690" s="306" t="str">
        <f t="shared" si="42"/>
        <v/>
      </c>
      <c r="E2690" s="171"/>
      <c r="F2690" s="491"/>
      <c r="G2690" s="156"/>
      <c r="H2690" s="340"/>
      <c r="I2690" s="329"/>
      <c r="J2690" s="181"/>
      <c r="K2690" s="177"/>
      <c r="L2690" s="23"/>
    </row>
    <row r="2691" spans="2:12" ht="21.2" customHeight="1">
      <c r="B2691" s="366" t="str">
        <f>IF(F2691="", "NO PRIORITY", _xlfn.XLOOKUP(F2691, Organizations!C:C, Organizations!B:B, "NO ORG NAME"))</f>
        <v>NO PRIORITY</v>
      </c>
      <c r="C2691" s="291"/>
      <c r="D2691" s="306" t="str">
        <f t="shared" si="42"/>
        <v/>
      </c>
      <c r="E2691" s="171"/>
      <c r="F2691" s="491"/>
      <c r="G2691" s="156"/>
      <c r="H2691" s="340"/>
      <c r="I2691" s="329"/>
      <c r="J2691" s="181"/>
      <c r="K2691" s="177"/>
      <c r="L2691" s="23"/>
    </row>
    <row r="2692" spans="2:12" ht="21.2" customHeight="1">
      <c r="B2692" s="366" t="str">
        <f>IF(F2692="", "NO PRIORITY", _xlfn.XLOOKUP(F2692, Organizations!C:C, Organizations!B:B, "NO ORG NAME"))</f>
        <v>NO PRIORITY</v>
      </c>
      <c r="C2692" s="291"/>
      <c r="D2692" s="306" t="str">
        <f t="shared" si="42"/>
        <v/>
      </c>
      <c r="E2692" s="171"/>
      <c r="F2692" s="491"/>
      <c r="G2692" s="156"/>
      <c r="H2692" s="340"/>
      <c r="I2692" s="329"/>
      <c r="J2692" s="181"/>
      <c r="K2692" s="177"/>
      <c r="L2692" s="23"/>
    </row>
    <row r="2693" spans="2:12" ht="21.2" customHeight="1">
      <c r="B2693" s="366" t="str">
        <f>IF(F2693="", "NO PRIORITY", _xlfn.XLOOKUP(F2693, Organizations!C:C, Organizations!B:B, "NO ORG NAME"))</f>
        <v>NO PRIORITY</v>
      </c>
      <c r="C2693" s="291"/>
      <c r="D2693" s="306" t="str">
        <f t="shared" si="42"/>
        <v/>
      </c>
      <c r="E2693" s="171"/>
      <c r="F2693" s="491"/>
      <c r="G2693" s="156"/>
      <c r="H2693" s="340"/>
      <c r="I2693" s="329"/>
      <c r="J2693" s="181"/>
      <c r="K2693" s="177"/>
      <c r="L2693" s="23"/>
    </row>
    <row r="2694" spans="2:12" ht="21.2" customHeight="1">
      <c r="B2694" s="366" t="str">
        <f>IF(F2694="", "NO PRIORITY", _xlfn.XLOOKUP(F2694, Organizations!C:C, Organizations!B:B, "NO ORG NAME"))</f>
        <v>NO PRIORITY</v>
      </c>
      <c r="C2694" s="291"/>
      <c r="D2694" s="306" t="str">
        <f t="shared" si="42"/>
        <v/>
      </c>
      <c r="E2694" s="171"/>
      <c r="F2694" s="491"/>
      <c r="G2694" s="156"/>
      <c r="H2694" s="340"/>
      <c r="I2694" s="329"/>
      <c r="J2694" s="181"/>
      <c r="K2694" s="177"/>
      <c r="L2694" s="23"/>
    </row>
    <row r="2695" spans="2:12" ht="21.2" customHeight="1">
      <c r="B2695" s="366" t="str">
        <f>IF(F2695="", "NO PRIORITY", _xlfn.XLOOKUP(F2695, Organizations!C:C, Organizations!B:B, "NO ORG NAME"))</f>
        <v>NO PRIORITY</v>
      </c>
      <c r="C2695" s="291"/>
      <c r="D2695" s="306" t="str">
        <f t="shared" si="42"/>
        <v/>
      </c>
      <c r="E2695" s="171"/>
      <c r="F2695" s="491"/>
      <c r="G2695" s="156"/>
      <c r="H2695" s="340"/>
      <c r="I2695" s="329"/>
      <c r="J2695" s="181"/>
      <c r="K2695" s="177"/>
      <c r="L2695" s="23"/>
    </row>
    <row r="2696" spans="2:12" ht="21.2" customHeight="1">
      <c r="B2696" s="366" t="str">
        <f>IF(F2696="", "NO PRIORITY", _xlfn.XLOOKUP(F2696, Organizations!C:C, Organizations!B:B, "NO ORG NAME"))</f>
        <v>NO PRIORITY</v>
      </c>
      <c r="C2696" s="291"/>
      <c r="D2696" s="306" t="str">
        <f t="shared" si="42"/>
        <v/>
      </c>
      <c r="E2696" s="171"/>
      <c r="F2696" s="491"/>
      <c r="G2696" s="156"/>
      <c r="H2696" s="340"/>
      <c r="I2696" s="329"/>
      <c r="J2696" s="181"/>
      <c r="K2696" s="177"/>
      <c r="L2696" s="23"/>
    </row>
    <row r="2697" spans="2:12" ht="21.2" customHeight="1">
      <c r="B2697" s="366" t="str">
        <f>IF(F2697="", "NO PRIORITY", _xlfn.XLOOKUP(F2697, Organizations!C:C, Organizations!B:B, "NO ORG NAME"))</f>
        <v>NO PRIORITY</v>
      </c>
      <c r="C2697" s="291"/>
      <c r="D2697" s="306" t="str">
        <f t="shared" si="42"/>
        <v/>
      </c>
      <c r="E2697" s="171"/>
      <c r="F2697" s="491"/>
      <c r="G2697" s="156"/>
      <c r="H2697" s="340"/>
      <c r="I2697" s="329"/>
      <c r="J2697" s="181"/>
      <c r="K2697" s="177"/>
      <c r="L2697" s="23"/>
    </row>
    <row r="2698" spans="2:12" ht="21.2" customHeight="1">
      <c r="B2698" s="366" t="str">
        <f>IF(F2698="", "NO PRIORITY", _xlfn.XLOOKUP(F2698, Organizations!C:C, Organizations!B:B, "NO ORG NAME"))</f>
        <v>NO PRIORITY</v>
      </c>
      <c r="C2698" s="291"/>
      <c r="D2698" s="306" t="str">
        <f t="shared" si="42"/>
        <v/>
      </c>
      <c r="E2698" s="171"/>
      <c r="F2698" s="491"/>
      <c r="G2698" s="156"/>
      <c r="H2698" s="340"/>
      <c r="I2698" s="329"/>
      <c r="J2698" s="181"/>
      <c r="K2698" s="177"/>
      <c r="L2698" s="23"/>
    </row>
    <row r="2699" spans="2:12" ht="21.2" customHeight="1">
      <c r="B2699" s="366" t="str">
        <f>IF(F2699="", "NO PRIORITY", _xlfn.XLOOKUP(F2699, Organizations!C:C, Organizations!B:B, "NO ORG NAME"))</f>
        <v>NO PRIORITY</v>
      </c>
      <c r="C2699" s="291"/>
      <c r="D2699" s="306" t="str">
        <f t="shared" si="42"/>
        <v/>
      </c>
      <c r="E2699" s="171"/>
      <c r="F2699" s="491"/>
      <c r="G2699" s="156"/>
      <c r="H2699" s="340"/>
      <c r="I2699" s="329"/>
      <c r="J2699" s="181"/>
      <c r="K2699" s="177"/>
      <c r="L2699" s="23"/>
    </row>
    <row r="2700" spans="2:12" ht="21.2" customHeight="1">
      <c r="B2700" s="366" t="str">
        <f>IF(F2700="", "NO PRIORITY", _xlfn.XLOOKUP(F2700, Organizations!C:C, Organizations!B:B, "NO ORG NAME"))</f>
        <v>NO PRIORITY</v>
      </c>
      <c r="C2700" s="291"/>
      <c r="D2700" s="306" t="str">
        <f t="shared" si="42"/>
        <v/>
      </c>
      <c r="E2700" s="171"/>
      <c r="F2700" s="491"/>
      <c r="G2700" s="156"/>
      <c r="H2700" s="340"/>
      <c r="I2700" s="329"/>
      <c r="J2700" s="181"/>
      <c r="K2700" s="177"/>
      <c r="L2700" s="23"/>
    </row>
    <row r="2701" spans="2:12" ht="21.2" customHeight="1">
      <c r="B2701" s="366" t="str">
        <f>IF(F2701="", "NO PRIORITY", _xlfn.XLOOKUP(F2701, Organizations!C:C, Organizations!B:B, "NO ORG NAME"))</f>
        <v>NO PRIORITY</v>
      </c>
      <c r="C2701" s="291"/>
      <c r="D2701" s="306" t="str">
        <f t="shared" si="42"/>
        <v/>
      </c>
      <c r="E2701" s="171"/>
      <c r="F2701" s="491"/>
      <c r="G2701" s="156"/>
      <c r="H2701" s="340"/>
      <c r="I2701" s="329"/>
      <c r="J2701" s="181"/>
      <c r="K2701" s="177"/>
      <c r="L2701" s="23"/>
    </row>
    <row r="2702" spans="2:12" ht="21.2" customHeight="1">
      <c r="B2702" s="366" t="str">
        <f>IF(F2702="", "NO PRIORITY", _xlfn.XLOOKUP(F2702, Organizations!C:C, Organizations!B:B, "NO ORG NAME"))</f>
        <v>NO PRIORITY</v>
      </c>
      <c r="C2702" s="291"/>
      <c r="D2702" s="306" t="str">
        <f t="shared" si="42"/>
        <v/>
      </c>
      <c r="E2702" s="171"/>
      <c r="F2702" s="491"/>
      <c r="G2702" s="156"/>
      <c r="H2702" s="340"/>
      <c r="I2702" s="329"/>
      <c r="J2702" s="181"/>
      <c r="K2702" s="177"/>
      <c r="L2702" s="23"/>
    </row>
    <row r="2703" spans="2:12" ht="21.2" customHeight="1">
      <c r="B2703" s="366" t="str">
        <f>IF(F2703="", "NO PRIORITY", _xlfn.XLOOKUP(F2703, Organizations!C:C, Organizations!B:B, "NO ORG NAME"))</f>
        <v>NO PRIORITY</v>
      </c>
      <c r="C2703" s="291"/>
      <c r="D2703" s="306" t="str">
        <f t="shared" si="42"/>
        <v/>
      </c>
      <c r="E2703" s="171"/>
      <c r="F2703" s="491"/>
      <c r="G2703" s="156"/>
      <c r="H2703" s="340"/>
      <c r="I2703" s="329"/>
      <c r="J2703" s="181"/>
      <c r="K2703" s="177"/>
      <c r="L2703" s="23"/>
    </row>
    <row r="2704" spans="2:12" ht="21.2" customHeight="1">
      <c r="B2704" s="366" t="str">
        <f>IF(F2704="", "NO PRIORITY", _xlfn.XLOOKUP(F2704, Organizations!C:C, Organizations!B:B, "NO ORG NAME"))</f>
        <v>NO PRIORITY</v>
      </c>
      <c r="C2704" s="291"/>
      <c r="D2704" s="306" t="str">
        <f t="shared" si="42"/>
        <v/>
      </c>
      <c r="E2704" s="171"/>
      <c r="F2704" s="491"/>
      <c r="G2704" s="156"/>
      <c r="H2704" s="340"/>
      <c r="I2704" s="329"/>
      <c r="J2704" s="181"/>
      <c r="K2704" s="177"/>
      <c r="L2704" s="23"/>
    </row>
    <row r="2705" spans="2:12" ht="21.2" customHeight="1">
      <c r="B2705" s="366" t="str">
        <f>IF(F2705="", "NO PRIORITY", _xlfn.XLOOKUP(F2705, Organizations!C:C, Organizations!B:B, "NO ORG NAME"))</f>
        <v>NO PRIORITY</v>
      </c>
      <c r="C2705" s="291"/>
      <c r="D2705" s="306" t="str">
        <f t="shared" si="42"/>
        <v/>
      </c>
      <c r="E2705" s="171"/>
      <c r="F2705" s="491"/>
      <c r="G2705" s="156"/>
      <c r="H2705" s="340"/>
      <c r="I2705" s="329"/>
      <c r="J2705" s="181"/>
      <c r="K2705" s="177"/>
      <c r="L2705" s="23"/>
    </row>
    <row r="2706" spans="2:12" ht="21.2" customHeight="1">
      <c r="B2706" s="366" t="str">
        <f>IF(F2706="", "NO PRIORITY", _xlfn.XLOOKUP(F2706, Organizations!C:C, Organizations!B:B, "NO ORG NAME"))</f>
        <v>NO PRIORITY</v>
      </c>
      <c r="C2706" s="291"/>
      <c r="D2706" s="306" t="str">
        <f t="shared" si="42"/>
        <v/>
      </c>
      <c r="E2706" s="171"/>
      <c r="F2706" s="491"/>
      <c r="G2706" s="156"/>
      <c r="H2706" s="340"/>
      <c r="I2706" s="329"/>
      <c r="J2706" s="181"/>
      <c r="K2706" s="177"/>
      <c r="L2706" s="23"/>
    </row>
    <row r="2707" spans="2:12" ht="21.2" customHeight="1">
      <c r="B2707" s="366" t="str">
        <f>IF(F2707="", "NO PRIORITY", _xlfn.XLOOKUP(F2707, Organizations!C:C, Organizations!B:B, "NO ORG NAME"))</f>
        <v>NO PRIORITY</v>
      </c>
      <c r="C2707" s="291"/>
      <c r="D2707" s="306" t="str">
        <f t="shared" si="42"/>
        <v/>
      </c>
      <c r="E2707" s="171"/>
      <c r="F2707" s="491"/>
      <c r="G2707" s="156"/>
      <c r="H2707" s="340"/>
      <c r="I2707" s="329"/>
      <c r="J2707" s="181"/>
      <c r="K2707" s="177"/>
      <c r="L2707" s="23"/>
    </row>
    <row r="2708" spans="2:12" ht="21.2" customHeight="1">
      <c r="B2708" s="366" t="str">
        <f>IF(F2708="", "NO PRIORITY", _xlfn.XLOOKUP(F2708, Organizations!C:C, Organizations!B:B, "NO ORG NAME"))</f>
        <v>NO PRIORITY</v>
      </c>
      <c r="C2708" s="291"/>
      <c r="D2708" s="306" t="str">
        <f t="shared" si="42"/>
        <v/>
      </c>
      <c r="E2708" s="171"/>
      <c r="F2708" s="491"/>
      <c r="G2708" s="156"/>
      <c r="H2708" s="340"/>
      <c r="I2708" s="329"/>
      <c r="J2708" s="181"/>
      <c r="K2708" s="177"/>
      <c r="L2708" s="23"/>
    </row>
    <row r="2709" spans="2:12" ht="21.2" customHeight="1">
      <c r="B2709" s="366" t="str">
        <f>IF(F2709="", "NO PRIORITY", _xlfn.XLOOKUP(F2709, Organizations!C:C, Organizations!B:B, "NO ORG NAME"))</f>
        <v>NO PRIORITY</v>
      </c>
      <c r="C2709" s="291"/>
      <c r="D2709" s="306" t="str">
        <f t="shared" si="42"/>
        <v/>
      </c>
      <c r="E2709" s="171"/>
      <c r="F2709" s="491"/>
      <c r="G2709" s="156"/>
      <c r="H2709" s="340"/>
      <c r="I2709" s="329"/>
      <c r="J2709" s="181"/>
      <c r="K2709" s="177"/>
      <c r="L2709" s="23"/>
    </row>
    <row r="2710" spans="2:12" ht="21.2" customHeight="1">
      <c r="B2710" s="366" t="str">
        <f>IF(F2710="", "NO PRIORITY", _xlfn.XLOOKUP(F2710, Organizations!C:C, Organizations!B:B, "NO ORG NAME"))</f>
        <v>NO PRIORITY</v>
      </c>
      <c r="C2710" s="291"/>
      <c r="D2710" s="306" t="str">
        <f t="shared" si="42"/>
        <v/>
      </c>
      <c r="E2710" s="171"/>
      <c r="F2710" s="491"/>
      <c r="G2710" s="156"/>
      <c r="H2710" s="340"/>
      <c r="I2710" s="329"/>
      <c r="J2710" s="181"/>
      <c r="K2710" s="177"/>
      <c r="L2710" s="23"/>
    </row>
    <row r="2711" spans="2:12" ht="21.2" customHeight="1">
      <c r="B2711" s="366" t="str">
        <f>IF(F2711="", "NO PRIORITY", _xlfn.XLOOKUP(F2711, Organizations!C:C, Organizations!B:B, "NO ORG NAME"))</f>
        <v>NO PRIORITY</v>
      </c>
      <c r="C2711" s="291"/>
      <c r="D2711" s="306" t="str">
        <f t="shared" si="42"/>
        <v/>
      </c>
      <c r="E2711" s="171"/>
      <c r="F2711" s="491"/>
      <c r="G2711" s="156"/>
      <c r="H2711" s="340"/>
      <c r="I2711" s="329"/>
      <c r="J2711" s="181"/>
      <c r="K2711" s="177"/>
      <c r="L2711" s="23"/>
    </row>
    <row r="2712" spans="2:12" ht="21.2" customHeight="1">
      <c r="B2712" s="366" t="str">
        <f>IF(F2712="", "NO PRIORITY", _xlfn.XLOOKUP(F2712, Organizations!C:C, Organizations!B:B, "NO ORG NAME"))</f>
        <v>NO PRIORITY</v>
      </c>
      <c r="C2712" s="291"/>
      <c r="D2712" s="306" t="str">
        <f t="shared" si="42"/>
        <v/>
      </c>
      <c r="E2712" s="171"/>
      <c r="F2712" s="491"/>
      <c r="G2712" s="156"/>
      <c r="H2712" s="340"/>
      <c r="I2712" s="329"/>
      <c r="J2712" s="181"/>
      <c r="K2712" s="177"/>
      <c r="L2712" s="23"/>
    </row>
    <row r="2713" spans="2:12" ht="21.2" customHeight="1">
      <c r="B2713" s="366" t="str">
        <f>IF(F2713="", "NO PRIORITY", _xlfn.XLOOKUP(F2713, Organizations!C:C, Organizations!B:B, "NO ORG NAME"))</f>
        <v>NO PRIORITY</v>
      </c>
      <c r="C2713" s="291"/>
      <c r="D2713" s="306" t="str">
        <f t="shared" si="42"/>
        <v/>
      </c>
      <c r="E2713" s="171"/>
      <c r="F2713" s="491"/>
      <c r="G2713" s="156"/>
      <c r="H2713" s="340"/>
      <c r="I2713" s="329"/>
      <c r="J2713" s="181"/>
      <c r="K2713" s="177"/>
      <c r="L2713" s="23"/>
    </row>
    <row r="2714" spans="2:12" ht="21.2" customHeight="1">
      <c r="B2714" s="366" t="str">
        <f>IF(F2714="", "NO PRIORITY", _xlfn.XLOOKUP(F2714, Organizations!C:C, Organizations!B:B, "NO ORG NAME"))</f>
        <v>NO PRIORITY</v>
      </c>
      <c r="C2714" s="291"/>
      <c r="D2714" s="306" t="str">
        <f t="shared" si="42"/>
        <v/>
      </c>
      <c r="E2714" s="171"/>
      <c r="F2714" s="491"/>
      <c r="G2714" s="156"/>
      <c r="H2714" s="340"/>
      <c r="I2714" s="329"/>
      <c r="J2714" s="181"/>
      <c r="K2714" s="177"/>
      <c r="L2714" s="23"/>
    </row>
    <row r="2715" spans="2:12" ht="21.2" customHeight="1">
      <c r="B2715" s="366" t="str">
        <f>IF(F2715="", "NO PRIORITY", _xlfn.XLOOKUP(F2715, Organizations!C:C, Organizations!B:B, "NO ORG NAME"))</f>
        <v>NO PRIORITY</v>
      </c>
      <c r="C2715" s="291"/>
      <c r="D2715" s="306" t="str">
        <f t="shared" si="42"/>
        <v/>
      </c>
      <c r="E2715" s="171"/>
      <c r="F2715" s="491"/>
      <c r="G2715" s="156"/>
      <c r="H2715" s="340"/>
      <c r="I2715" s="329"/>
      <c r="J2715" s="181"/>
      <c r="K2715" s="177"/>
      <c r="L2715" s="23"/>
    </row>
    <row r="2716" spans="2:12" ht="21.2" customHeight="1">
      <c r="B2716" s="366" t="str">
        <f>IF(F2716="", "NO PRIORITY", _xlfn.XLOOKUP(F2716, Organizations!C:C, Organizations!B:B, "NO ORG NAME"))</f>
        <v>NO PRIORITY</v>
      </c>
      <c r="C2716" s="291"/>
      <c r="D2716" s="306" t="str">
        <f t="shared" si="42"/>
        <v/>
      </c>
      <c r="E2716" s="171"/>
      <c r="F2716" s="491"/>
      <c r="G2716" s="156"/>
      <c r="H2716" s="340"/>
      <c r="I2716" s="329"/>
      <c r="J2716" s="181"/>
      <c r="K2716" s="177"/>
      <c r="L2716" s="23"/>
    </row>
    <row r="2717" spans="2:12" ht="21.2" customHeight="1">
      <c r="B2717" s="366" t="str">
        <f>IF(F2717="", "NO PRIORITY", _xlfn.XLOOKUP(F2717, Organizations!C:C, Organizations!B:B, "NO ORG NAME"))</f>
        <v>NO PRIORITY</v>
      </c>
      <c r="C2717" s="291"/>
      <c r="D2717" s="306" t="str">
        <f t="shared" si="42"/>
        <v/>
      </c>
      <c r="E2717" s="171"/>
      <c r="F2717" s="491"/>
      <c r="G2717" s="156"/>
      <c r="H2717" s="340"/>
      <c r="I2717" s="329"/>
      <c r="J2717" s="181"/>
      <c r="K2717" s="177"/>
      <c r="L2717" s="23"/>
    </row>
    <row r="2718" spans="2:12" ht="21.2" customHeight="1">
      <c r="B2718" s="366" t="str">
        <f>IF(F2718="", "NO PRIORITY", _xlfn.XLOOKUP(F2718, Organizations!C:C, Organizations!B:B, "NO ORG NAME"))</f>
        <v>NO PRIORITY</v>
      </c>
      <c r="C2718" s="291"/>
      <c r="D2718" s="306" t="str">
        <f t="shared" si="42"/>
        <v/>
      </c>
      <c r="E2718" s="171"/>
      <c r="F2718" s="491"/>
      <c r="G2718" s="156"/>
      <c r="H2718" s="340"/>
      <c r="I2718" s="329"/>
      <c r="J2718" s="181"/>
      <c r="K2718" s="177"/>
      <c r="L2718" s="23"/>
    </row>
    <row r="2719" spans="2:12" ht="21.2" customHeight="1">
      <c r="B2719" s="366" t="str">
        <f>IF(F2719="", "NO PRIORITY", _xlfn.XLOOKUP(F2719, Organizations!C:C, Organizations!B:B, "NO ORG NAME"))</f>
        <v>NO PRIORITY</v>
      </c>
      <c r="C2719" s="291"/>
      <c r="D2719" s="306" t="str">
        <f t="shared" si="42"/>
        <v/>
      </c>
      <c r="E2719" s="171"/>
      <c r="F2719" s="491"/>
      <c r="G2719" s="156"/>
      <c r="H2719" s="340"/>
      <c r="I2719" s="329"/>
      <c r="J2719" s="181"/>
      <c r="K2719" s="177"/>
      <c r="L2719" s="23"/>
    </row>
    <row r="2720" spans="2:12" ht="21.2" customHeight="1">
      <c r="B2720" s="366" t="str">
        <f>IF(F2720="", "NO PRIORITY", _xlfn.XLOOKUP(F2720, Organizations!C:C, Organizations!B:B, "NO ORG NAME"))</f>
        <v>NO PRIORITY</v>
      </c>
      <c r="C2720" s="291"/>
      <c r="D2720" s="306" t="str">
        <f t="shared" si="42"/>
        <v/>
      </c>
      <c r="E2720" s="171"/>
      <c r="F2720" s="491"/>
      <c r="G2720" s="156"/>
      <c r="H2720" s="340"/>
      <c r="I2720" s="329"/>
      <c r="J2720" s="181"/>
      <c r="K2720" s="177"/>
      <c r="L2720" s="23"/>
    </row>
    <row r="2721" spans="2:12" ht="21.2" customHeight="1">
      <c r="B2721" s="366" t="str">
        <f>IF(F2721="", "NO PRIORITY", _xlfn.XLOOKUP(F2721, Organizations!C:C, Organizations!B:B, "NO ORG NAME"))</f>
        <v>NO PRIORITY</v>
      </c>
      <c r="C2721" s="291"/>
      <c r="D2721" s="306" t="str">
        <f t="shared" si="42"/>
        <v/>
      </c>
      <c r="E2721" s="171"/>
      <c r="F2721" s="491"/>
      <c r="G2721" s="156"/>
      <c r="H2721" s="340"/>
      <c r="I2721" s="329"/>
      <c r="J2721" s="181"/>
      <c r="K2721" s="177"/>
      <c r="L2721" s="23"/>
    </row>
    <row r="2722" spans="2:12" ht="21.2" customHeight="1">
      <c r="B2722" s="366" t="str">
        <f>IF(F2722="", "NO PRIORITY", _xlfn.XLOOKUP(F2722, Organizations!C:C, Organizations!B:B, "NO ORG NAME"))</f>
        <v>NO PRIORITY</v>
      </c>
      <c r="C2722" s="291"/>
      <c r="D2722" s="306" t="str">
        <f t="shared" si="42"/>
        <v/>
      </c>
      <c r="E2722" s="171"/>
      <c r="F2722" s="491"/>
      <c r="G2722" s="156"/>
      <c r="H2722" s="340"/>
      <c r="I2722" s="329"/>
      <c r="J2722" s="181"/>
      <c r="K2722" s="177"/>
      <c r="L2722" s="23"/>
    </row>
    <row r="2723" spans="2:12" ht="21.2" customHeight="1">
      <c r="B2723" s="366" t="str">
        <f>IF(F2723="", "NO PRIORITY", _xlfn.XLOOKUP(F2723, Organizations!C:C, Organizations!B:B, "NO ORG NAME"))</f>
        <v>NO PRIORITY</v>
      </c>
      <c r="C2723" s="291"/>
      <c r="D2723" s="306" t="str">
        <f t="shared" si="42"/>
        <v/>
      </c>
      <c r="E2723" s="171"/>
      <c r="F2723" s="491"/>
      <c r="G2723" s="156"/>
      <c r="H2723" s="340"/>
      <c r="I2723" s="329"/>
      <c r="J2723" s="181"/>
      <c r="K2723" s="177"/>
      <c r="L2723" s="23"/>
    </row>
    <row r="2724" spans="2:12" ht="21.2" customHeight="1">
      <c r="B2724" s="366" t="str">
        <f>IF(F2724="", "NO PRIORITY", _xlfn.XLOOKUP(F2724, Organizations!C:C, Organizations!B:B, "NO ORG NAME"))</f>
        <v>NO PRIORITY</v>
      </c>
      <c r="C2724" s="291"/>
      <c r="D2724" s="306" t="str">
        <f t="shared" si="42"/>
        <v/>
      </c>
      <c r="E2724" s="171"/>
      <c r="F2724" s="491"/>
      <c r="G2724" s="156"/>
      <c r="H2724" s="340"/>
      <c r="I2724" s="329"/>
      <c r="J2724" s="181"/>
      <c r="K2724" s="177"/>
      <c r="L2724" s="23"/>
    </row>
    <row r="2725" spans="2:12" ht="21.2" customHeight="1">
      <c r="B2725" s="366" t="str">
        <f>IF(F2725="", "NO PRIORITY", _xlfn.XLOOKUP(F2725, Organizations!C:C, Organizations!B:B, "NO ORG NAME"))</f>
        <v>NO PRIORITY</v>
      </c>
      <c r="C2725" s="291"/>
      <c r="D2725" s="306" t="str">
        <f t="shared" si="42"/>
        <v/>
      </c>
      <c r="E2725" s="171"/>
      <c r="F2725" s="491"/>
      <c r="G2725" s="156"/>
      <c r="H2725" s="340"/>
      <c r="I2725" s="329"/>
      <c r="J2725" s="181"/>
      <c r="K2725" s="177"/>
      <c r="L2725" s="23"/>
    </row>
    <row r="2726" spans="2:12" ht="21.2" customHeight="1">
      <c r="B2726" s="366" t="str">
        <f>IF(F2726="", "NO PRIORITY", _xlfn.XLOOKUP(F2726, Organizations!C:C, Organizations!B:B, "NO ORG NAME"))</f>
        <v>NO PRIORITY</v>
      </c>
      <c r="C2726" s="291"/>
      <c r="D2726" s="306" t="str">
        <f t="shared" si="42"/>
        <v/>
      </c>
      <c r="E2726" s="171"/>
      <c r="F2726" s="491"/>
      <c r="G2726" s="156"/>
      <c r="H2726" s="340"/>
      <c r="I2726" s="329"/>
      <c r="J2726" s="181"/>
      <c r="K2726" s="177"/>
      <c r="L2726" s="23"/>
    </row>
    <row r="2727" spans="2:12" ht="21.2" customHeight="1">
      <c r="B2727" s="366" t="str">
        <f>IF(F2727="", "NO PRIORITY", _xlfn.XLOOKUP(F2727, Organizations!C:C, Organizations!B:B, "NO ORG NAME"))</f>
        <v>NO PRIORITY</v>
      </c>
      <c r="C2727" s="291"/>
      <c r="D2727" s="306" t="str">
        <f t="shared" si="42"/>
        <v/>
      </c>
      <c r="E2727" s="171"/>
      <c r="F2727" s="491"/>
      <c r="G2727" s="156"/>
      <c r="H2727" s="340"/>
      <c r="I2727" s="329"/>
      <c r="J2727" s="181"/>
      <c r="K2727" s="177"/>
      <c r="L2727" s="23"/>
    </row>
    <row r="2728" spans="2:12" ht="21.2" customHeight="1">
      <c r="B2728" s="366" t="str">
        <f>IF(F2728="", "NO PRIORITY", _xlfn.XLOOKUP(F2728, Organizations!C:C, Organizations!B:B, "NO ORG NAME"))</f>
        <v>NO PRIORITY</v>
      </c>
      <c r="C2728" s="291"/>
      <c r="D2728" s="306" t="str">
        <f t="shared" si="42"/>
        <v/>
      </c>
      <c r="E2728" s="171"/>
      <c r="F2728" s="491"/>
      <c r="G2728" s="156"/>
      <c r="H2728" s="340"/>
      <c r="I2728" s="329"/>
      <c r="J2728" s="181"/>
      <c r="K2728" s="177"/>
      <c r="L2728" s="23"/>
    </row>
    <row r="2729" spans="2:12" ht="21.2" customHeight="1">
      <c r="B2729" s="366" t="str">
        <f>IF(F2729="", "NO PRIORITY", _xlfn.XLOOKUP(F2729, Organizations!C:C, Organizations!B:B, "NO ORG NAME"))</f>
        <v>NO PRIORITY</v>
      </c>
      <c r="C2729" s="291"/>
      <c r="D2729" s="306" t="str">
        <f t="shared" ref="D2729:D2741" si="43">IF(ISBLANK(C2729),"",C2729-WEEKDAY(C2729)+2)</f>
        <v/>
      </c>
      <c r="E2729" s="171"/>
      <c r="F2729" s="491"/>
      <c r="G2729" s="156"/>
      <c r="H2729" s="340"/>
      <c r="I2729" s="329"/>
      <c r="J2729" s="181"/>
      <c r="K2729" s="177"/>
      <c r="L2729" s="23"/>
    </row>
    <row r="2730" spans="2:12" ht="21.2" customHeight="1">
      <c r="B2730" s="366" t="str">
        <f>IF(F2730="", "NO PRIORITY", _xlfn.XLOOKUP(F2730, Organizations!C:C, Organizations!B:B, "NO ORG NAME"))</f>
        <v>NO PRIORITY</v>
      </c>
      <c r="C2730" s="291"/>
      <c r="D2730" s="306" t="str">
        <f t="shared" si="43"/>
        <v/>
      </c>
      <c r="E2730" s="171"/>
      <c r="F2730" s="491"/>
      <c r="G2730" s="156"/>
      <c r="H2730" s="340"/>
      <c r="I2730" s="329"/>
      <c r="J2730" s="181"/>
      <c r="K2730" s="177"/>
      <c r="L2730" s="23"/>
    </row>
    <row r="2731" spans="2:12" ht="21.2" customHeight="1">
      <c r="B2731" s="366" t="str">
        <f>IF(F2731="", "NO PRIORITY", _xlfn.XLOOKUP(F2731, Organizations!C:C, Organizations!B:B, "NO ORG NAME"))</f>
        <v>NO PRIORITY</v>
      </c>
      <c r="C2731" s="291"/>
      <c r="D2731" s="306" t="str">
        <f t="shared" si="43"/>
        <v/>
      </c>
      <c r="E2731" s="171"/>
      <c r="F2731" s="491"/>
      <c r="G2731" s="156"/>
      <c r="H2731" s="340"/>
      <c r="I2731" s="329"/>
      <c r="J2731" s="181"/>
      <c r="K2731" s="177"/>
      <c r="L2731" s="23"/>
    </row>
    <row r="2732" spans="2:12" ht="21.2" customHeight="1">
      <c r="B2732" s="366" t="str">
        <f>IF(F2732="", "NO PRIORITY", _xlfn.XLOOKUP(F2732, Organizations!C:C, Organizations!B:B, "NO ORG NAME"))</f>
        <v>NO PRIORITY</v>
      </c>
      <c r="C2732" s="291"/>
      <c r="D2732" s="306" t="str">
        <f t="shared" si="43"/>
        <v/>
      </c>
      <c r="E2732" s="171"/>
      <c r="F2732" s="491"/>
      <c r="G2732" s="156"/>
      <c r="H2732" s="340"/>
      <c r="I2732" s="329"/>
      <c r="J2732" s="181"/>
      <c r="K2732" s="177"/>
      <c r="L2732" s="23"/>
    </row>
    <row r="2733" spans="2:12" ht="21.2" customHeight="1">
      <c r="B2733" s="366" t="str">
        <f>IF(F2733="", "NO PRIORITY", _xlfn.XLOOKUP(F2733, Organizations!C:C, Organizations!B:B, "NO ORG NAME"))</f>
        <v>NO PRIORITY</v>
      </c>
      <c r="C2733" s="291"/>
      <c r="D2733" s="306" t="str">
        <f t="shared" si="43"/>
        <v/>
      </c>
      <c r="E2733" s="171"/>
      <c r="F2733" s="491"/>
      <c r="G2733" s="156"/>
      <c r="H2733" s="340"/>
      <c r="I2733" s="329"/>
      <c r="J2733" s="181"/>
      <c r="K2733" s="177"/>
      <c r="L2733" s="23"/>
    </row>
    <row r="2734" spans="2:12" ht="21.2" customHeight="1">
      <c r="B2734" s="366" t="str">
        <f>IF(F2734="", "NO PRIORITY", _xlfn.XLOOKUP(F2734, Organizations!C:C, Organizations!B:B, "NO ORG NAME"))</f>
        <v>NO PRIORITY</v>
      </c>
      <c r="C2734" s="291"/>
      <c r="D2734" s="306" t="str">
        <f t="shared" si="43"/>
        <v/>
      </c>
      <c r="E2734" s="171"/>
      <c r="F2734" s="491"/>
      <c r="G2734" s="156"/>
      <c r="H2734" s="340"/>
      <c r="I2734" s="329"/>
      <c r="J2734" s="181"/>
      <c r="K2734" s="177"/>
      <c r="L2734" s="23"/>
    </row>
    <row r="2735" spans="2:12" ht="21.2" customHeight="1">
      <c r="B2735" s="366" t="str">
        <f>IF(F2735="", "NO PRIORITY", _xlfn.XLOOKUP(F2735, Organizations!C:C, Organizations!B:B, "NO ORG NAME"))</f>
        <v>NO PRIORITY</v>
      </c>
      <c r="C2735" s="291"/>
      <c r="D2735" s="306" t="str">
        <f t="shared" si="43"/>
        <v/>
      </c>
      <c r="E2735" s="171"/>
      <c r="F2735" s="491"/>
      <c r="G2735" s="156"/>
      <c r="H2735" s="340"/>
      <c r="I2735" s="329"/>
      <c r="J2735" s="181"/>
      <c r="K2735" s="177"/>
      <c r="L2735" s="23"/>
    </row>
    <row r="2736" spans="2:12" ht="21.2" customHeight="1">
      <c r="B2736" s="395" t="str">
        <f>IF(F2736="", "NO PRIORITY", _xlfn.XLOOKUP(F2736, Organizations!C:C, Organizations!B:B, "NO ORG NAME"))</f>
        <v>NO PRIORITY</v>
      </c>
      <c r="C2736" s="291"/>
      <c r="D2736" s="306" t="str">
        <f t="shared" si="43"/>
        <v/>
      </c>
      <c r="E2736" s="485"/>
      <c r="F2736" s="491"/>
      <c r="G2736" s="486"/>
      <c r="H2736" s="498"/>
      <c r="I2736" s="396"/>
      <c r="J2736" s="488"/>
      <c r="K2736" s="489"/>
      <c r="L2736" s="23"/>
    </row>
    <row r="2737" spans="2:12" ht="21.2" customHeight="1">
      <c r="B2737" s="395" t="str">
        <f>IF(F2737="", "NO PRIORITY", _xlfn.XLOOKUP(F2737, Organizations!C:C, Organizations!B:B, "NO ORG NAME"))</f>
        <v>NO PRIORITY</v>
      </c>
      <c r="C2737" s="291"/>
      <c r="D2737" s="306" t="str">
        <f t="shared" si="43"/>
        <v/>
      </c>
      <c r="E2737" s="495"/>
      <c r="F2737" s="497"/>
      <c r="G2737" s="486"/>
      <c r="H2737" s="498"/>
      <c r="I2737" s="396"/>
      <c r="J2737" s="488"/>
      <c r="K2737" s="489"/>
      <c r="L2737" s="23"/>
    </row>
    <row r="2738" spans="2:12" ht="21.2" customHeight="1">
      <c r="B2738" s="395" t="str">
        <f>IF(F2738="", "NO PRIORITY", _xlfn.XLOOKUP(F2738, Organizations!C:C, Organizations!B:B, "NO ORG NAME"))</f>
        <v>NO PRIORITY</v>
      </c>
      <c r="C2738" s="291"/>
      <c r="D2738" s="306" t="str">
        <f t="shared" si="43"/>
        <v/>
      </c>
      <c r="E2738" s="495"/>
      <c r="F2738" s="497"/>
      <c r="G2738" s="486"/>
      <c r="H2738" s="498"/>
      <c r="I2738" s="396"/>
      <c r="J2738" s="488"/>
      <c r="K2738" s="489"/>
      <c r="L2738" s="23"/>
    </row>
    <row r="2739" spans="2:12" ht="21.2" customHeight="1">
      <c r="B2739" s="395" t="str">
        <f>IF(F2739="", "NO PRIORITY", _xlfn.XLOOKUP(F2739, Organizations!C:C, Organizations!B:B, "NO ORG NAME"))</f>
        <v>NO PRIORITY</v>
      </c>
      <c r="C2739" s="291"/>
      <c r="D2739" s="306" t="str">
        <f t="shared" si="43"/>
        <v/>
      </c>
      <c r="E2739" s="495"/>
      <c r="F2739" s="497"/>
      <c r="G2739" s="486"/>
      <c r="H2739" s="498"/>
      <c r="I2739" s="396"/>
      <c r="J2739" s="488"/>
      <c r="K2739" s="489"/>
      <c r="L2739" s="23"/>
    </row>
    <row r="2740" spans="2:12" ht="21.2" customHeight="1">
      <c r="B2740" s="395" t="str">
        <f>IF(F2740="", "NO PRIORITY", _xlfn.XLOOKUP(F2740, Organizations!C:C, Organizations!B:B, "NO ORG NAME"))</f>
        <v>NO PRIORITY</v>
      </c>
      <c r="C2740" s="291"/>
      <c r="D2740" s="306" t="str">
        <f t="shared" si="43"/>
        <v/>
      </c>
      <c r="E2740" s="495"/>
      <c r="F2740" s="497"/>
      <c r="G2740" s="486"/>
      <c r="H2740" s="498"/>
      <c r="I2740" s="396"/>
      <c r="J2740" s="488"/>
      <c r="K2740" s="489"/>
      <c r="L2740" s="23"/>
    </row>
    <row r="2741" spans="2:12" ht="21" customHeight="1">
      <c r="B2741" s="395" t="str">
        <f>IF(F2741="", "NO PRIORITY", _xlfn.XLOOKUP(F2741, Organizations!C:C, Organizations!B:B, "NO ORG NAME"))</f>
        <v>NO PRIORITY</v>
      </c>
      <c r="C2741" s="291"/>
      <c r="D2741" s="306" t="str">
        <f t="shared" si="43"/>
        <v/>
      </c>
      <c r="E2741" s="495"/>
      <c r="F2741" s="497"/>
      <c r="G2741" s="486"/>
      <c r="H2741" s="498"/>
      <c r="I2741" s="396"/>
      <c r="J2741" s="488"/>
      <c r="K2741" s="489"/>
      <c r="L2741" s="23"/>
    </row>
    <row r="2742" spans="2:12" ht="21.2" customHeight="1">
      <c r="B2742" s="395"/>
      <c r="C2742" s="291"/>
      <c r="D2742" s="484"/>
      <c r="E2742" s="495"/>
      <c r="F2742" s="497"/>
      <c r="G2742" s="486"/>
      <c r="H2742" s="487"/>
      <c r="I2742" s="396"/>
      <c r="J2742" s="488"/>
      <c r="K2742" s="489"/>
      <c r="L2742" s="23"/>
    </row>
    <row r="2743" spans="2:12" ht="21.2" customHeight="1">
      <c r="K2743" s="23"/>
      <c r="L2743" s="23"/>
    </row>
    <row r="2744" spans="2:12" ht="21.2" customHeight="1">
      <c r="K2744" s="23"/>
      <c r="L2744" s="23"/>
    </row>
    <row r="2745" spans="2:12" ht="21.2" customHeight="1">
      <c r="K2745" s="23"/>
      <c r="L2745" s="23"/>
    </row>
    <row r="2746" spans="2:12" ht="21.2" customHeight="1">
      <c r="K2746" s="23"/>
      <c r="L2746" s="23"/>
    </row>
    <row r="2747" spans="2:12" ht="21.2" customHeight="1">
      <c r="K2747" s="23"/>
      <c r="L2747" s="23"/>
    </row>
    <row r="2748" spans="2:12" ht="21.2" customHeight="1">
      <c r="K2748" s="23"/>
      <c r="L2748" s="23"/>
    </row>
    <row r="2749" spans="2:12" ht="21.2" customHeight="1">
      <c r="K2749" s="23"/>
      <c r="L2749" s="23"/>
    </row>
    <row r="2750" spans="2:12" ht="21.2" customHeight="1">
      <c r="K2750" s="23"/>
      <c r="L2750" s="23"/>
    </row>
    <row r="2751" spans="2:12" ht="21.2" customHeight="1">
      <c r="K2751" s="23"/>
      <c r="L2751" s="23"/>
    </row>
    <row r="2752" spans="2:12" ht="21.2" customHeight="1">
      <c r="K2752" s="23"/>
      <c r="L2752" s="23"/>
    </row>
    <row r="2753" spans="11:12" ht="21.2" customHeight="1">
      <c r="K2753" s="23"/>
      <c r="L2753" s="23"/>
    </row>
    <row r="2754" spans="11:12" ht="21.2" customHeight="1">
      <c r="K2754" s="23"/>
      <c r="L2754" s="23"/>
    </row>
    <row r="2755" spans="11:12" ht="21.2" customHeight="1">
      <c r="K2755" s="23"/>
      <c r="L2755" s="23"/>
    </row>
    <row r="2756" spans="11:12" ht="21.2" customHeight="1">
      <c r="K2756" s="23"/>
      <c r="L2756" s="23"/>
    </row>
    <row r="2757" spans="11:12" ht="21.2" customHeight="1">
      <c r="K2757" s="23"/>
      <c r="L2757" s="23"/>
    </row>
    <row r="2758" spans="11:12" ht="21.2" customHeight="1">
      <c r="K2758" s="23"/>
      <c r="L2758" s="23"/>
    </row>
    <row r="2759" spans="11:12" ht="21.2" customHeight="1">
      <c r="K2759" s="23"/>
      <c r="L2759" s="23"/>
    </row>
    <row r="2760" spans="11:12" ht="21.2" customHeight="1">
      <c r="K2760" s="23"/>
      <c r="L2760" s="23"/>
    </row>
    <row r="2761" spans="11:12" ht="21.2" customHeight="1">
      <c r="K2761" s="23"/>
      <c r="L2761" s="23"/>
    </row>
    <row r="2762" spans="11:12" ht="21.2" customHeight="1">
      <c r="K2762" s="23"/>
      <c r="L2762" s="23"/>
    </row>
    <row r="2763" spans="11:12" ht="21.2" customHeight="1">
      <c r="K2763" s="23"/>
      <c r="L2763" s="23"/>
    </row>
    <row r="2764" spans="11:12" ht="21.2" customHeight="1">
      <c r="K2764" s="23"/>
      <c r="L2764" s="23"/>
    </row>
    <row r="2765" spans="11:12" ht="21.2" customHeight="1">
      <c r="K2765" s="23"/>
      <c r="L2765" s="23"/>
    </row>
    <row r="2766" spans="11:12" ht="21.2" customHeight="1">
      <c r="K2766" s="23"/>
      <c r="L2766" s="23"/>
    </row>
    <row r="2767" spans="11:12" ht="21.2" customHeight="1">
      <c r="K2767" s="23"/>
      <c r="L2767" s="23"/>
    </row>
    <row r="2768" spans="11:12" ht="21.2" customHeight="1">
      <c r="K2768" s="23"/>
      <c r="L2768" s="23"/>
    </row>
    <row r="2769" spans="11:12" ht="21.2" customHeight="1">
      <c r="K2769" s="23"/>
      <c r="L2769" s="23"/>
    </row>
    <row r="2770" spans="11:12" ht="21.2" customHeight="1">
      <c r="K2770" s="23"/>
      <c r="L2770" s="23"/>
    </row>
    <row r="2771" spans="11:12" ht="21.2" customHeight="1">
      <c r="K2771" s="23"/>
      <c r="L2771" s="23"/>
    </row>
    <row r="2772" spans="11:12" ht="21.2" customHeight="1">
      <c r="K2772" s="23"/>
      <c r="L2772" s="23"/>
    </row>
    <row r="2773" spans="11:12" ht="21.2" customHeight="1">
      <c r="K2773" s="23"/>
      <c r="L2773" s="23"/>
    </row>
    <row r="2774" spans="11:12" ht="21.2" customHeight="1">
      <c r="K2774" s="23"/>
      <c r="L2774" s="23"/>
    </row>
    <row r="2775" spans="11:12" ht="21.2" customHeight="1">
      <c r="K2775" s="23"/>
      <c r="L2775" s="23"/>
    </row>
    <row r="2776" spans="11:12" ht="21.2" customHeight="1">
      <c r="K2776" s="23"/>
      <c r="L2776" s="23"/>
    </row>
    <row r="2777" spans="11:12" ht="21.2" customHeight="1">
      <c r="K2777" s="23"/>
      <c r="L2777" s="23"/>
    </row>
    <row r="2778" spans="11:12" ht="21.2" customHeight="1">
      <c r="K2778" s="23"/>
      <c r="L2778" s="23"/>
    </row>
    <row r="2779" spans="11:12" ht="21.2" customHeight="1">
      <c r="K2779" s="23"/>
      <c r="L2779" s="23"/>
    </row>
    <row r="2780" spans="11:12" ht="21.2" customHeight="1">
      <c r="K2780" s="23"/>
      <c r="L2780" s="23"/>
    </row>
    <row r="2781" spans="11:12" ht="21.2" customHeight="1">
      <c r="K2781" s="23"/>
      <c r="L2781" s="23"/>
    </row>
    <row r="2782" spans="11:12" ht="21.2" customHeight="1">
      <c r="K2782" s="23"/>
      <c r="L2782" s="23"/>
    </row>
    <row r="2783" spans="11:12" ht="21.2" customHeight="1">
      <c r="K2783" s="23"/>
      <c r="L2783" s="23"/>
    </row>
    <row r="2784" spans="11:12" ht="21.2" customHeight="1">
      <c r="K2784" s="23"/>
      <c r="L2784" s="23"/>
    </row>
    <row r="2785" spans="11:12" ht="21.2" customHeight="1">
      <c r="K2785" s="23"/>
      <c r="L2785" s="23"/>
    </row>
    <row r="2786" spans="11:12" ht="21.2" customHeight="1">
      <c r="K2786" s="23"/>
      <c r="L2786" s="23"/>
    </row>
    <row r="2787" spans="11:12" ht="21.2" customHeight="1">
      <c r="K2787" s="23"/>
      <c r="L2787" s="23"/>
    </row>
    <row r="2788" spans="11:12" ht="21.2" customHeight="1">
      <c r="K2788" s="23"/>
      <c r="L2788" s="23"/>
    </row>
    <row r="2789" spans="11:12" ht="21.2" customHeight="1">
      <c r="K2789" s="23"/>
      <c r="L2789" s="23"/>
    </row>
    <row r="2790" spans="11:12" ht="21.2" customHeight="1">
      <c r="K2790" s="23"/>
      <c r="L2790" s="23"/>
    </row>
    <row r="2791" spans="11:12" ht="21.2" customHeight="1">
      <c r="K2791" s="23"/>
      <c r="L2791" s="23"/>
    </row>
    <row r="2792" spans="11:12" ht="21.2" customHeight="1">
      <c r="K2792" s="23"/>
      <c r="L2792" s="23"/>
    </row>
    <row r="2793" spans="11:12" ht="21.2" customHeight="1">
      <c r="K2793" s="23"/>
      <c r="L2793" s="23"/>
    </row>
    <row r="2794" spans="11:12" ht="21.2" customHeight="1">
      <c r="K2794" s="23"/>
      <c r="L2794" s="23"/>
    </row>
    <row r="2795" spans="11:12" ht="21.2" customHeight="1">
      <c r="K2795" s="23"/>
      <c r="L2795" s="23"/>
    </row>
    <row r="2796" spans="11:12" ht="21.2" customHeight="1">
      <c r="K2796" s="23"/>
      <c r="L2796" s="23"/>
    </row>
    <row r="2797" spans="11:12" ht="21.2" customHeight="1">
      <c r="K2797" s="23"/>
      <c r="L2797" s="23"/>
    </row>
    <row r="2798" spans="11:12" ht="21.2" customHeight="1">
      <c r="K2798" s="23"/>
      <c r="L2798" s="23"/>
    </row>
    <row r="2799" spans="11:12" ht="21.2" customHeight="1">
      <c r="K2799" s="23"/>
      <c r="L2799" s="23"/>
    </row>
    <row r="2800" spans="11:12" ht="21.2" customHeight="1">
      <c r="K2800" s="23"/>
      <c r="L2800" s="23"/>
    </row>
    <row r="2801" spans="11:12" ht="21.2" customHeight="1">
      <c r="K2801" s="23"/>
      <c r="L2801" s="23"/>
    </row>
    <row r="2802" spans="11:12" ht="21.2" customHeight="1">
      <c r="K2802" s="23"/>
      <c r="L2802" s="23"/>
    </row>
    <row r="2803" spans="11:12" ht="21.2" customHeight="1">
      <c r="K2803" s="23"/>
      <c r="L2803" s="23"/>
    </row>
    <row r="2804" spans="11:12" ht="21.2" customHeight="1">
      <c r="K2804" s="23"/>
      <c r="L2804" s="23"/>
    </row>
    <row r="2805" spans="11:12" ht="21.2" customHeight="1">
      <c r="K2805" s="23"/>
      <c r="L2805" s="23"/>
    </row>
    <row r="2806" spans="11:12" ht="21.2" customHeight="1">
      <c r="K2806" s="23"/>
      <c r="L2806" s="23"/>
    </row>
    <row r="2807" spans="11:12" ht="21.2" customHeight="1">
      <c r="K2807" s="23"/>
      <c r="L2807" s="23"/>
    </row>
    <row r="2808" spans="11:12" ht="21.2" customHeight="1">
      <c r="K2808" s="23"/>
      <c r="L2808" s="23"/>
    </row>
    <row r="2809" spans="11:12" ht="21.2" customHeight="1">
      <c r="K2809" s="23"/>
      <c r="L2809" s="23"/>
    </row>
    <row r="2810" spans="11:12" ht="21.2" customHeight="1">
      <c r="K2810" s="23"/>
      <c r="L2810" s="23"/>
    </row>
    <row r="2811" spans="11:12" ht="21.2" customHeight="1">
      <c r="K2811" s="23"/>
      <c r="L2811" s="23"/>
    </row>
    <row r="2812" spans="11:12" ht="21.2" customHeight="1">
      <c r="K2812" s="23"/>
      <c r="L2812" s="23"/>
    </row>
    <row r="2813" spans="11:12" ht="21.2" customHeight="1">
      <c r="K2813" s="23"/>
      <c r="L2813" s="23"/>
    </row>
    <row r="2814" spans="11:12" ht="21.2" customHeight="1">
      <c r="K2814" s="23"/>
      <c r="L2814" s="23"/>
    </row>
    <row r="2815" spans="11:12" ht="21.2" customHeight="1">
      <c r="K2815" s="23"/>
      <c r="L2815" s="23"/>
    </row>
    <row r="2816" spans="11:12" ht="21.2" customHeight="1">
      <c r="K2816" s="23"/>
      <c r="L2816" s="23"/>
    </row>
    <row r="2817" spans="11:12" ht="21.2" customHeight="1">
      <c r="K2817" s="23"/>
      <c r="L2817" s="23"/>
    </row>
    <row r="2818" spans="11:12" ht="21.2" customHeight="1">
      <c r="K2818" s="23"/>
      <c r="L2818" s="23"/>
    </row>
    <row r="2819" spans="11:12" ht="21.2" customHeight="1">
      <c r="K2819" s="23"/>
      <c r="L2819" s="23"/>
    </row>
    <row r="2820" spans="11:12" ht="21.2" customHeight="1">
      <c r="K2820" s="23"/>
      <c r="L2820" s="23"/>
    </row>
    <row r="2821" spans="11:12" ht="21.2" customHeight="1">
      <c r="K2821" s="23"/>
      <c r="L2821" s="23"/>
    </row>
    <row r="2822" spans="11:12" ht="21.2" customHeight="1">
      <c r="K2822" s="23"/>
      <c r="L2822" s="23"/>
    </row>
    <row r="2823" spans="11:12" ht="21.2" customHeight="1">
      <c r="K2823" s="23"/>
      <c r="L2823" s="23"/>
    </row>
    <row r="2824" spans="11:12" ht="21.2" customHeight="1">
      <c r="K2824" s="23"/>
      <c r="L2824" s="23"/>
    </row>
    <row r="2825" spans="11:12" ht="21.2" customHeight="1">
      <c r="K2825" s="23"/>
      <c r="L2825" s="23"/>
    </row>
    <row r="2826" spans="11:12" ht="21.2" customHeight="1">
      <c r="K2826" s="23"/>
      <c r="L2826" s="23"/>
    </row>
    <row r="2827" spans="11:12" ht="21.2" customHeight="1">
      <c r="K2827" s="23"/>
      <c r="L2827" s="23"/>
    </row>
    <row r="2828" spans="11:12" ht="21.2" customHeight="1">
      <c r="K2828" s="23"/>
      <c r="L2828" s="23"/>
    </row>
    <row r="2829" spans="11:12" ht="21.2" customHeight="1">
      <c r="K2829" s="23"/>
      <c r="L2829" s="23"/>
    </row>
    <row r="2830" spans="11:12" ht="21.2" customHeight="1">
      <c r="K2830" s="23"/>
      <c r="L2830" s="23"/>
    </row>
    <row r="2831" spans="11:12" ht="21.2" customHeight="1">
      <c r="K2831" s="23"/>
      <c r="L2831" s="23"/>
    </row>
    <row r="2832" spans="11:12" ht="21.2" customHeight="1">
      <c r="K2832" s="23"/>
      <c r="L2832" s="23"/>
    </row>
    <row r="2833" spans="11:12" ht="21.2" customHeight="1">
      <c r="K2833" s="23"/>
      <c r="L2833" s="23"/>
    </row>
    <row r="2834" spans="11:12" ht="21.2" customHeight="1">
      <c r="K2834" s="23"/>
      <c r="L2834" s="23"/>
    </row>
    <row r="2835" spans="11:12" ht="21.2" customHeight="1">
      <c r="K2835" s="23"/>
      <c r="L2835" s="23"/>
    </row>
    <row r="2836" spans="11:12" ht="21.2" customHeight="1">
      <c r="K2836" s="23"/>
      <c r="L2836" s="23"/>
    </row>
    <row r="2837" spans="11:12" ht="21.2" customHeight="1">
      <c r="K2837" s="23"/>
      <c r="L2837" s="23"/>
    </row>
    <row r="2838" spans="11:12" ht="21.2" customHeight="1">
      <c r="K2838" s="23"/>
      <c r="L2838" s="23"/>
    </row>
    <row r="2839" spans="11:12" ht="21.2" customHeight="1">
      <c r="K2839" s="23"/>
      <c r="L2839" s="23"/>
    </row>
    <row r="2840" spans="11:12" ht="21.2" customHeight="1">
      <c r="K2840" s="23"/>
      <c r="L2840" s="23"/>
    </row>
    <row r="2841" spans="11:12" ht="21.2" customHeight="1">
      <c r="K2841" s="23"/>
      <c r="L2841" s="23"/>
    </row>
    <row r="2842" spans="11:12" ht="21.2" customHeight="1">
      <c r="K2842" s="23"/>
      <c r="L2842" s="23"/>
    </row>
    <row r="2843" spans="11:12" ht="21.2" customHeight="1">
      <c r="K2843" s="23"/>
      <c r="L2843" s="23"/>
    </row>
    <row r="2844" spans="11:12" ht="21.2" customHeight="1">
      <c r="K2844" s="23"/>
      <c r="L2844" s="23"/>
    </row>
    <row r="2845" spans="11:12" ht="21.2" customHeight="1">
      <c r="K2845" s="23"/>
      <c r="L2845" s="23"/>
    </row>
    <row r="2846" spans="11:12" ht="21.2" customHeight="1">
      <c r="K2846" s="23"/>
      <c r="L2846" s="23"/>
    </row>
    <row r="2847" spans="11:12" ht="21.2" customHeight="1">
      <c r="K2847" s="23"/>
      <c r="L2847" s="23"/>
    </row>
    <row r="2848" spans="11:12" ht="21.2" customHeight="1">
      <c r="K2848" s="23"/>
      <c r="L2848" s="23"/>
    </row>
    <row r="2849" spans="11:12" ht="21.2" customHeight="1">
      <c r="K2849" s="23"/>
      <c r="L2849" s="23"/>
    </row>
    <row r="2850" spans="11:12" ht="21.2" customHeight="1">
      <c r="K2850" s="23"/>
      <c r="L2850" s="23"/>
    </row>
    <row r="2851" spans="11:12" ht="21.2" customHeight="1">
      <c r="K2851" s="23"/>
      <c r="L2851" s="23"/>
    </row>
    <row r="2852" spans="11:12" ht="21.2" customHeight="1">
      <c r="K2852" s="23"/>
      <c r="L2852" s="23"/>
    </row>
    <row r="2853" spans="11:12" ht="21.2" customHeight="1">
      <c r="K2853" s="23"/>
      <c r="L2853" s="23"/>
    </row>
    <row r="2854" spans="11:12" ht="21.2" customHeight="1">
      <c r="K2854" s="23"/>
      <c r="L2854" s="23"/>
    </row>
    <row r="2855" spans="11:12" ht="21.2" customHeight="1">
      <c r="K2855" s="23"/>
      <c r="L2855" s="23"/>
    </row>
    <row r="2856" spans="11:12" ht="21.2" customHeight="1">
      <c r="K2856" s="23"/>
      <c r="L2856" s="23"/>
    </row>
    <row r="2857" spans="11:12" ht="21.2" customHeight="1">
      <c r="K2857" s="23"/>
      <c r="L2857" s="23"/>
    </row>
    <row r="2858" spans="11:12" ht="21.2" customHeight="1">
      <c r="K2858" s="23"/>
      <c r="L2858" s="23"/>
    </row>
    <row r="2859" spans="11:12" ht="21.2" customHeight="1">
      <c r="K2859" s="23"/>
      <c r="L2859" s="23"/>
    </row>
    <row r="2860" spans="11:12" ht="21.2" customHeight="1">
      <c r="K2860" s="23"/>
      <c r="L2860" s="23"/>
    </row>
    <row r="2861" spans="11:12" ht="21.2" customHeight="1">
      <c r="K2861" s="23"/>
      <c r="L2861" s="23"/>
    </row>
    <row r="2862" spans="11:12" ht="21.2" customHeight="1">
      <c r="K2862" s="23"/>
      <c r="L2862" s="23"/>
    </row>
    <row r="2863" spans="11:12" ht="21.2" customHeight="1">
      <c r="K2863" s="23"/>
      <c r="L2863" s="23"/>
    </row>
    <row r="2864" spans="11:12" ht="21.2" customHeight="1">
      <c r="K2864" s="23"/>
      <c r="L2864" s="23"/>
    </row>
    <row r="2865" spans="11:12" ht="21.2" customHeight="1">
      <c r="K2865" s="23"/>
      <c r="L2865" s="23"/>
    </row>
    <row r="2866" spans="11:12" ht="21.2" customHeight="1">
      <c r="K2866" s="23"/>
      <c r="L2866" s="23"/>
    </row>
    <row r="2867" spans="11:12" ht="21.2" customHeight="1">
      <c r="K2867" s="23"/>
      <c r="L2867" s="23"/>
    </row>
    <row r="2868" spans="11:12" ht="21.2" customHeight="1">
      <c r="K2868" s="23"/>
      <c r="L2868" s="23"/>
    </row>
    <row r="2869" spans="11:12" ht="21.2" customHeight="1">
      <c r="K2869" s="23"/>
      <c r="L2869" s="23"/>
    </row>
    <row r="2870" spans="11:12" ht="21.2" customHeight="1">
      <c r="K2870" s="23"/>
      <c r="L2870" s="23"/>
    </row>
    <row r="2871" spans="11:12" ht="21.2" customHeight="1">
      <c r="K2871" s="23"/>
      <c r="L2871" s="23"/>
    </row>
    <row r="2872" spans="11:12" ht="21.2" customHeight="1">
      <c r="K2872" s="23"/>
      <c r="L2872" s="23"/>
    </row>
    <row r="2873" spans="11:12" ht="21.2" customHeight="1">
      <c r="K2873" s="23"/>
      <c r="L2873" s="23"/>
    </row>
    <row r="2874" spans="11:12" ht="21.2" customHeight="1">
      <c r="K2874" s="23"/>
      <c r="L2874" s="23"/>
    </row>
    <row r="2875" spans="11:12" ht="21.2" customHeight="1">
      <c r="K2875" s="23"/>
      <c r="L2875" s="23"/>
    </row>
    <row r="2876" spans="11:12" ht="21.2" customHeight="1">
      <c r="K2876" s="23"/>
      <c r="L2876" s="23"/>
    </row>
    <row r="2877" spans="11:12" ht="21.2" customHeight="1">
      <c r="K2877" s="23"/>
      <c r="L2877" s="23"/>
    </row>
    <row r="2878" spans="11:12" ht="21.2" customHeight="1">
      <c r="K2878" s="23"/>
      <c r="L2878" s="23"/>
    </row>
    <row r="2879" spans="11:12" ht="21.2" customHeight="1">
      <c r="K2879" s="23"/>
      <c r="L2879" s="23"/>
    </row>
    <row r="2880" spans="11:12" ht="21.2" customHeight="1">
      <c r="K2880" s="23"/>
      <c r="L2880" s="23"/>
    </row>
    <row r="2881" spans="11:12" ht="21.2" customHeight="1">
      <c r="K2881" s="23"/>
      <c r="L2881" s="23"/>
    </row>
    <row r="2882" spans="11:12" ht="21.2" customHeight="1">
      <c r="K2882" s="23"/>
      <c r="L2882" s="23"/>
    </row>
    <row r="2883" spans="11:12" ht="21.2" customHeight="1">
      <c r="K2883" s="23"/>
      <c r="L2883" s="23"/>
    </row>
    <row r="2884" spans="11:12" ht="21.2" customHeight="1">
      <c r="K2884" s="23"/>
      <c r="L2884" s="23"/>
    </row>
    <row r="2885" spans="11:12" ht="21.2" customHeight="1">
      <c r="K2885" s="23"/>
      <c r="L2885" s="23"/>
    </row>
    <row r="2886" spans="11:12" ht="21.2" customHeight="1">
      <c r="K2886" s="23"/>
      <c r="L2886" s="23"/>
    </row>
    <row r="2887" spans="11:12" ht="21.2" customHeight="1">
      <c r="K2887" s="23"/>
      <c r="L2887" s="23"/>
    </row>
    <row r="2888" spans="11:12" ht="21.2" customHeight="1">
      <c r="K2888" s="23"/>
      <c r="L2888" s="23"/>
    </row>
    <row r="2889" spans="11:12" ht="21.2" customHeight="1">
      <c r="K2889" s="23"/>
      <c r="L2889" s="23"/>
    </row>
    <row r="2890" spans="11:12" ht="21.2" customHeight="1">
      <c r="K2890" s="23"/>
      <c r="L2890" s="23"/>
    </row>
    <row r="2891" spans="11:12" ht="21.2" customHeight="1">
      <c r="K2891" s="23"/>
      <c r="L2891" s="23"/>
    </row>
    <row r="2892" spans="11:12" ht="21.2" customHeight="1">
      <c r="K2892" s="23"/>
      <c r="L2892" s="23"/>
    </row>
    <row r="2893" spans="11:12" ht="21.2" customHeight="1">
      <c r="K2893" s="23"/>
      <c r="L2893" s="23"/>
    </row>
    <row r="2894" spans="11:12" ht="21.2" customHeight="1">
      <c r="K2894" s="23"/>
      <c r="L2894" s="23"/>
    </row>
    <row r="2895" spans="11:12" ht="21.2" customHeight="1">
      <c r="K2895" s="23"/>
      <c r="L2895" s="23"/>
    </row>
    <row r="2896" spans="11:12" ht="21.2" customHeight="1">
      <c r="K2896" s="23"/>
      <c r="L2896" s="23"/>
    </row>
    <row r="2897" spans="11:12" ht="21.2" customHeight="1">
      <c r="K2897" s="23"/>
      <c r="L2897" s="23"/>
    </row>
    <row r="2898" spans="11:12" ht="21.2" customHeight="1">
      <c r="K2898" s="23"/>
      <c r="L2898" s="23"/>
    </row>
    <row r="2899" spans="11:12" ht="21.2" customHeight="1">
      <c r="K2899" s="23"/>
      <c r="L2899" s="23"/>
    </row>
    <row r="2900" spans="11:12" ht="21.2" customHeight="1">
      <c r="K2900" s="23"/>
      <c r="L2900" s="23"/>
    </row>
    <row r="2901" spans="11:12" ht="21.2" customHeight="1">
      <c r="K2901" s="23"/>
      <c r="L2901" s="23"/>
    </row>
    <row r="2902" spans="11:12" ht="21.2" customHeight="1">
      <c r="K2902" s="23"/>
      <c r="L2902" s="23"/>
    </row>
    <row r="2903" spans="11:12" ht="21.2" customHeight="1">
      <c r="K2903" s="23"/>
      <c r="L2903" s="23"/>
    </row>
    <row r="2904" spans="11:12" ht="21.2" customHeight="1">
      <c r="K2904" s="23"/>
      <c r="L2904" s="23"/>
    </row>
    <row r="2905" spans="11:12" ht="21.2" customHeight="1">
      <c r="K2905" s="23"/>
      <c r="L2905" s="23"/>
    </row>
    <row r="2906" spans="11:12" ht="21.2" customHeight="1">
      <c r="K2906" s="23"/>
      <c r="L2906" s="23"/>
    </row>
    <row r="2907" spans="11:12" ht="21.2" customHeight="1">
      <c r="K2907" s="23"/>
      <c r="L2907" s="23"/>
    </row>
    <row r="2908" spans="11:12" ht="21.2" customHeight="1">
      <c r="K2908" s="23"/>
      <c r="L2908" s="23"/>
    </row>
    <row r="2909" spans="11:12" ht="21.2" customHeight="1">
      <c r="K2909" s="23"/>
      <c r="L2909" s="23"/>
    </row>
    <row r="2910" spans="11:12" ht="21.2" customHeight="1">
      <c r="K2910" s="23"/>
      <c r="L2910" s="23"/>
    </row>
    <row r="2911" spans="11:12" ht="21.2" customHeight="1">
      <c r="K2911" s="23"/>
      <c r="L2911" s="23"/>
    </row>
    <row r="2912" spans="11:12" ht="21.2" customHeight="1">
      <c r="K2912" s="23"/>
      <c r="L2912" s="23"/>
    </row>
    <row r="2913" spans="11:12" ht="21.2" customHeight="1">
      <c r="K2913" s="23"/>
      <c r="L2913" s="23"/>
    </row>
    <row r="2914" spans="11:12" ht="21.2" customHeight="1">
      <c r="K2914" s="23"/>
      <c r="L2914" s="23"/>
    </row>
    <row r="2915" spans="11:12" ht="21.2" customHeight="1">
      <c r="K2915" s="23"/>
      <c r="L2915" s="23"/>
    </row>
    <row r="2916" spans="11:12" ht="21.2" customHeight="1">
      <c r="K2916" s="23"/>
      <c r="L2916" s="23"/>
    </row>
    <row r="2917" spans="11:12" ht="21.2" customHeight="1">
      <c r="K2917" s="23"/>
      <c r="L2917" s="23"/>
    </row>
    <row r="2918" spans="11:12" ht="21.2" customHeight="1">
      <c r="K2918" s="23"/>
      <c r="L2918" s="23"/>
    </row>
    <row r="2919" spans="11:12" ht="21.2" customHeight="1">
      <c r="K2919" s="23"/>
      <c r="L2919" s="23"/>
    </row>
    <row r="2920" spans="11:12" ht="21.2" customHeight="1">
      <c r="K2920" s="23"/>
      <c r="L2920" s="23"/>
    </row>
    <row r="2921" spans="11:12" ht="21.2" customHeight="1">
      <c r="K2921" s="23"/>
      <c r="L2921" s="23"/>
    </row>
    <row r="2922" spans="11:12" ht="21.2" customHeight="1">
      <c r="K2922" s="23"/>
      <c r="L2922" s="23"/>
    </row>
    <row r="2923" spans="11:12" ht="21.2" customHeight="1">
      <c r="K2923" s="23"/>
      <c r="L2923" s="23"/>
    </row>
    <row r="2924" spans="11:12" ht="21.2" customHeight="1">
      <c r="K2924" s="23"/>
      <c r="L2924" s="23"/>
    </row>
    <row r="2925" spans="11:12" ht="21.2" customHeight="1">
      <c r="K2925" s="23"/>
      <c r="L2925" s="23"/>
    </row>
    <row r="2926" spans="11:12" ht="21.2" customHeight="1">
      <c r="K2926" s="23"/>
      <c r="L2926" s="23"/>
    </row>
    <row r="2927" spans="11:12" ht="21.2" customHeight="1">
      <c r="K2927" s="23"/>
      <c r="L2927" s="23"/>
    </row>
    <row r="2928" spans="11:12" ht="21.2" customHeight="1">
      <c r="K2928" s="23"/>
      <c r="L2928" s="23"/>
    </row>
    <row r="2929" spans="11:12" ht="21.2" customHeight="1">
      <c r="K2929" s="23"/>
      <c r="L2929" s="23"/>
    </row>
    <row r="2930" spans="11:12" ht="21.2" customHeight="1">
      <c r="K2930" s="23"/>
      <c r="L2930" s="23"/>
    </row>
    <row r="2931" spans="11:12" ht="21.2" customHeight="1">
      <c r="K2931" s="23"/>
      <c r="L2931" s="23"/>
    </row>
    <row r="2932" spans="11:12" ht="21.2" customHeight="1">
      <c r="K2932" s="23"/>
      <c r="L2932" s="23"/>
    </row>
    <row r="2933" spans="11:12" ht="21.2" customHeight="1">
      <c r="K2933" s="23"/>
      <c r="L2933" s="23"/>
    </row>
    <row r="2934" spans="11:12" ht="21.2" customHeight="1">
      <c r="K2934" s="23"/>
      <c r="L2934" s="23"/>
    </row>
    <row r="2935" spans="11:12" ht="21.2" customHeight="1">
      <c r="K2935" s="23"/>
      <c r="L2935" s="23"/>
    </row>
    <row r="2936" spans="11:12" ht="21.2" customHeight="1">
      <c r="K2936" s="23"/>
      <c r="L2936" s="23"/>
    </row>
    <row r="2937" spans="11:12" ht="21.2" customHeight="1">
      <c r="K2937" s="23"/>
      <c r="L2937" s="23"/>
    </row>
    <row r="2938" spans="11:12" ht="21.2" customHeight="1">
      <c r="K2938" s="23"/>
      <c r="L2938" s="23"/>
    </row>
    <row r="2939" spans="11:12" ht="21.2" customHeight="1">
      <c r="K2939" s="23"/>
      <c r="L2939" s="23"/>
    </row>
    <row r="2940" spans="11:12" ht="21.2" customHeight="1">
      <c r="K2940" s="23"/>
      <c r="L2940" s="23"/>
    </row>
    <row r="2941" spans="11:12" ht="21.2" customHeight="1">
      <c r="K2941" s="23"/>
      <c r="L2941" s="23"/>
    </row>
    <row r="2942" spans="11:12" ht="21.2" customHeight="1">
      <c r="K2942" s="23"/>
      <c r="L2942" s="23"/>
    </row>
    <row r="2943" spans="11:12" ht="21.2" customHeight="1">
      <c r="K2943" s="23"/>
      <c r="L2943" s="23"/>
    </row>
    <row r="2944" spans="11:12" ht="21.2" customHeight="1">
      <c r="K2944" s="23"/>
      <c r="L2944" s="23"/>
    </row>
    <row r="2945" spans="11:12" ht="21.2" customHeight="1">
      <c r="K2945" s="23"/>
      <c r="L2945" s="23"/>
    </row>
    <row r="2946" spans="11:12" ht="21.2" customHeight="1">
      <c r="K2946" s="23"/>
      <c r="L2946" s="23"/>
    </row>
    <row r="2947" spans="11:12" ht="21.2" customHeight="1">
      <c r="K2947" s="23"/>
      <c r="L2947" s="23"/>
    </row>
    <row r="2948" spans="11:12" ht="21.2" customHeight="1">
      <c r="K2948" s="23"/>
      <c r="L2948" s="23"/>
    </row>
    <row r="2949" spans="11:12" ht="21.2" customHeight="1">
      <c r="K2949" s="23"/>
      <c r="L2949" s="23"/>
    </row>
    <row r="2950" spans="11:12" ht="21.2" customHeight="1">
      <c r="K2950" s="23"/>
      <c r="L2950" s="23"/>
    </row>
    <row r="2951" spans="11:12" ht="21.2" customHeight="1">
      <c r="K2951" s="23"/>
      <c r="L2951" s="23"/>
    </row>
    <row r="2952" spans="11:12" ht="21.2" customHeight="1">
      <c r="K2952" s="23"/>
      <c r="L2952" s="23"/>
    </row>
    <row r="2953" spans="11:12" ht="21.2" customHeight="1">
      <c r="K2953" s="23"/>
      <c r="L2953" s="23"/>
    </row>
    <row r="2954" spans="11:12" ht="21.2" customHeight="1">
      <c r="K2954" s="23"/>
      <c r="L2954" s="23"/>
    </row>
    <row r="2955" spans="11:12" ht="21.2" customHeight="1">
      <c r="K2955" s="23"/>
      <c r="L2955" s="23"/>
    </row>
    <row r="2956" spans="11:12" ht="21.2" customHeight="1">
      <c r="K2956" s="23"/>
      <c r="L2956" s="23"/>
    </row>
    <row r="2957" spans="11:12" ht="21.2" customHeight="1">
      <c r="K2957" s="23"/>
      <c r="L2957" s="23"/>
    </row>
    <row r="2958" spans="11:12" ht="21.2" customHeight="1">
      <c r="K2958" s="23"/>
      <c r="L2958" s="23"/>
    </row>
    <row r="2959" spans="11:12" ht="21.2" customHeight="1">
      <c r="K2959" s="23"/>
      <c r="L2959" s="23"/>
    </row>
    <row r="2960" spans="11:12" ht="21.2" customHeight="1">
      <c r="K2960" s="23"/>
      <c r="L2960" s="23"/>
    </row>
    <row r="2961" spans="11:12" ht="21.2" customHeight="1">
      <c r="K2961" s="23"/>
      <c r="L2961" s="23"/>
    </row>
    <row r="2962" spans="11:12" ht="21.2" customHeight="1">
      <c r="K2962" s="23"/>
      <c r="L2962" s="23"/>
    </row>
    <row r="2963" spans="11:12" ht="21.2" customHeight="1">
      <c r="K2963" s="23"/>
      <c r="L2963" s="23"/>
    </row>
    <row r="2964" spans="11:12" ht="21.2" customHeight="1">
      <c r="K2964" s="23"/>
      <c r="L2964" s="23"/>
    </row>
    <row r="2965" spans="11:12" ht="21.2" customHeight="1">
      <c r="K2965" s="23"/>
      <c r="L2965" s="23"/>
    </row>
    <row r="2966" spans="11:12" ht="21.2" customHeight="1">
      <c r="K2966" s="23"/>
      <c r="L2966" s="23"/>
    </row>
    <row r="2967" spans="11:12" ht="21.2" customHeight="1">
      <c r="K2967" s="23"/>
      <c r="L2967" s="23"/>
    </row>
    <row r="2968" spans="11:12" ht="21.2" customHeight="1">
      <c r="K2968" s="23"/>
      <c r="L2968" s="23"/>
    </row>
    <row r="2969" spans="11:12" ht="21.2" customHeight="1">
      <c r="K2969" s="23"/>
      <c r="L2969" s="23"/>
    </row>
    <row r="2970" spans="11:12" ht="21.2" customHeight="1">
      <c r="K2970" s="23"/>
      <c r="L2970" s="23"/>
    </row>
    <row r="2971" spans="11:12" ht="21.2" customHeight="1">
      <c r="K2971" s="23"/>
      <c r="L2971" s="23"/>
    </row>
    <row r="2972" spans="11:12" ht="21.2" customHeight="1">
      <c r="K2972" s="23"/>
      <c r="L2972" s="23"/>
    </row>
    <row r="2973" spans="11:12" ht="21.2" customHeight="1">
      <c r="K2973" s="23"/>
      <c r="L2973" s="23"/>
    </row>
    <row r="2974" spans="11:12" ht="21.2" customHeight="1">
      <c r="K2974" s="23"/>
      <c r="L2974" s="23"/>
    </row>
    <row r="2975" spans="11:12" ht="21.2" customHeight="1">
      <c r="K2975" s="23"/>
      <c r="L2975" s="23"/>
    </row>
    <row r="2976" spans="11:12" ht="21.2" customHeight="1">
      <c r="K2976" s="23"/>
      <c r="L2976" s="23"/>
    </row>
    <row r="2977" spans="11:12" ht="21.2" customHeight="1">
      <c r="K2977" s="23"/>
      <c r="L2977" s="23"/>
    </row>
    <row r="2978" spans="11:12" ht="21.2" customHeight="1">
      <c r="K2978" s="23"/>
      <c r="L2978" s="23"/>
    </row>
    <row r="2979" spans="11:12" ht="21.2" customHeight="1">
      <c r="K2979" s="23"/>
      <c r="L2979" s="23"/>
    </row>
    <row r="2980" spans="11:12" ht="21.2" customHeight="1">
      <c r="K2980" s="23"/>
      <c r="L2980" s="23"/>
    </row>
    <row r="2981" spans="11:12" ht="21.2" customHeight="1">
      <c r="K2981" s="23"/>
      <c r="L2981" s="23"/>
    </row>
    <row r="2982" spans="11:12" ht="21.2" customHeight="1">
      <c r="K2982" s="23"/>
      <c r="L2982" s="23"/>
    </row>
    <row r="2983" spans="11:12" ht="21.2" customHeight="1">
      <c r="K2983" s="23"/>
      <c r="L2983" s="23"/>
    </row>
    <row r="2984" spans="11:12" ht="21.2" customHeight="1">
      <c r="K2984" s="23"/>
      <c r="L2984" s="23"/>
    </row>
    <row r="2985" spans="11:12" ht="21.2" customHeight="1">
      <c r="L2985" s="23"/>
    </row>
    <row r="2986" spans="11:12" ht="21.2" customHeight="1">
      <c r="L2986" s="23"/>
    </row>
    <row r="2987" spans="11:12" ht="21.2" customHeight="1">
      <c r="L2987" s="23"/>
    </row>
    <row r="2988" spans="11:12" ht="21.2" customHeight="1">
      <c r="L2988" s="23"/>
    </row>
    <row r="2989" spans="11:12" ht="21.2" customHeight="1">
      <c r="L2989" s="23"/>
    </row>
    <row r="2990" spans="11:12" ht="21.2" customHeight="1">
      <c r="L2990" s="23"/>
    </row>
    <row r="2991" spans="11:12" ht="21.2" customHeight="1">
      <c r="L2991" s="23"/>
    </row>
    <row r="2992" spans="11:12" ht="21.2" customHeight="1">
      <c r="L2992" s="23"/>
    </row>
    <row r="2993" spans="12:12" ht="21.2" customHeight="1">
      <c r="L2993" s="23"/>
    </row>
    <row r="2994" spans="12:12" ht="21.2" customHeight="1">
      <c r="L2994" s="23"/>
    </row>
    <row r="2995" spans="12:12" ht="21.2" customHeight="1">
      <c r="L2995" s="23"/>
    </row>
    <row r="2996" spans="12:12" ht="21.2" customHeight="1">
      <c r="L2996" s="23"/>
    </row>
    <row r="2997" spans="12:12" ht="21.2" customHeight="1">
      <c r="L2997" s="23"/>
    </row>
    <row r="2998" spans="12:12" ht="21.2" customHeight="1">
      <c r="L2998" s="23"/>
    </row>
    <row r="2999" spans="12:12" ht="21.2" customHeight="1">
      <c r="L2999" s="23"/>
    </row>
    <row r="3000" spans="12:12" ht="21.2" customHeight="1">
      <c r="L3000" s="23"/>
    </row>
    <row r="3001" spans="12:12" ht="21.2" customHeight="1">
      <c r="L3001" s="23"/>
    </row>
    <row r="3002" spans="12:12" ht="21.2" customHeight="1">
      <c r="L3002" s="23"/>
    </row>
    <row r="3003" spans="12:12" ht="21.2" customHeight="1">
      <c r="L3003" s="23"/>
    </row>
    <row r="3004" spans="12:12" ht="21.2" customHeight="1">
      <c r="L3004" s="23"/>
    </row>
    <row r="3005" spans="12:12" ht="21.2" customHeight="1">
      <c r="L3005" s="23"/>
    </row>
    <row r="3006" spans="12:12" ht="21.2" customHeight="1">
      <c r="L3006" s="23"/>
    </row>
    <row r="3007" spans="12:12" ht="21.2" customHeight="1">
      <c r="L3007" s="23"/>
    </row>
    <row r="3008" spans="12:12" ht="21.2" customHeight="1">
      <c r="L3008" s="23"/>
    </row>
    <row r="3009" spans="12:12" ht="21.2" customHeight="1">
      <c r="L3009" s="23"/>
    </row>
    <row r="3010" spans="12:12" ht="21.2" customHeight="1">
      <c r="L3010" s="23"/>
    </row>
    <row r="3011" spans="12:12" ht="21.2" customHeight="1">
      <c r="L3011" s="23"/>
    </row>
    <row r="3012" spans="12:12" ht="21.2" customHeight="1">
      <c r="L3012" s="23"/>
    </row>
    <row r="3013" spans="12:12" ht="21.2" customHeight="1">
      <c r="L3013" s="23"/>
    </row>
    <row r="3014" spans="12:12" ht="21.2" customHeight="1">
      <c r="L3014" s="23"/>
    </row>
    <row r="3015" spans="12:12" ht="21.2" customHeight="1">
      <c r="L3015" s="23"/>
    </row>
    <row r="3016" spans="12:12" ht="21.2" customHeight="1">
      <c r="L3016" s="23"/>
    </row>
    <row r="3017" spans="12:12" ht="21.2" customHeight="1">
      <c r="L3017" s="23"/>
    </row>
    <row r="3018" spans="12:12" ht="21.2" customHeight="1">
      <c r="L3018" s="23"/>
    </row>
    <row r="3019" spans="12:12" ht="21.2" customHeight="1">
      <c r="L3019" s="23"/>
    </row>
    <row r="3020" spans="12:12" ht="21.2" customHeight="1">
      <c r="L3020" s="23"/>
    </row>
    <row r="3021" spans="12:12" ht="21.2" customHeight="1">
      <c r="L3021" s="23"/>
    </row>
    <row r="3022" spans="12:12" ht="21.2" customHeight="1">
      <c r="L3022" s="23"/>
    </row>
    <row r="3023" spans="12:12" ht="21.2" customHeight="1">
      <c r="L3023" s="23"/>
    </row>
    <row r="3024" spans="12:12" ht="21.2" customHeight="1">
      <c r="L3024" s="23"/>
    </row>
    <row r="3025" spans="12:12" ht="21.2" customHeight="1">
      <c r="L3025" s="23"/>
    </row>
    <row r="3026" spans="12:12" ht="21.2" customHeight="1">
      <c r="L3026" s="23"/>
    </row>
    <row r="3027" spans="12:12" ht="21.2" customHeight="1">
      <c r="L3027" s="23"/>
    </row>
    <row r="3028" spans="12:12" ht="21.2" customHeight="1">
      <c r="L3028" s="23"/>
    </row>
    <row r="3029" spans="12:12" ht="21.2" customHeight="1">
      <c r="L3029" s="23"/>
    </row>
    <row r="3030" spans="12:12" ht="21.2" customHeight="1">
      <c r="L3030" s="23"/>
    </row>
    <row r="3031" spans="12:12" ht="21.2" customHeight="1">
      <c r="L3031" s="23"/>
    </row>
    <row r="3032" spans="12:12" ht="21.2" customHeight="1">
      <c r="L3032" s="23"/>
    </row>
    <row r="3033" spans="12:12" ht="21.2" customHeight="1">
      <c r="L3033" s="23"/>
    </row>
    <row r="3034" spans="12:12" ht="21.2" customHeight="1">
      <c r="L3034" s="23"/>
    </row>
    <row r="3035" spans="12:12" ht="21.2" customHeight="1">
      <c r="L3035" s="23"/>
    </row>
    <row r="3036" spans="12:12" ht="21.2" customHeight="1">
      <c r="L3036" s="23"/>
    </row>
    <row r="3037" spans="12:12" ht="21.2" customHeight="1">
      <c r="L3037" s="23"/>
    </row>
    <row r="3038" spans="12:12" ht="21.2" customHeight="1">
      <c r="L3038" s="23"/>
    </row>
    <row r="3039" spans="12:12" ht="21.2" customHeight="1">
      <c r="L3039" s="23"/>
    </row>
    <row r="3040" spans="12:12" ht="21.2" customHeight="1">
      <c r="L3040" s="23"/>
    </row>
    <row r="3041" spans="12:12" ht="21.2" customHeight="1">
      <c r="L3041" s="23"/>
    </row>
    <row r="3042" spans="12:12" ht="21.2" customHeight="1">
      <c r="L3042" s="23"/>
    </row>
    <row r="3043" spans="12:12" ht="21.2" customHeight="1">
      <c r="L3043" s="23"/>
    </row>
    <row r="3044" spans="12:12" ht="21.2" customHeight="1">
      <c r="L3044" s="23"/>
    </row>
    <row r="3045" spans="12:12" ht="21.2" customHeight="1">
      <c r="L3045" s="23"/>
    </row>
    <row r="3046" spans="12:12" ht="21.2" customHeight="1">
      <c r="L3046" s="23"/>
    </row>
    <row r="3047" spans="12:12" ht="21.2" customHeight="1">
      <c r="L3047" s="23"/>
    </row>
    <row r="3048" spans="12:12" ht="21.2" customHeight="1">
      <c r="L3048" s="23"/>
    </row>
    <row r="3049" spans="12:12" ht="21.2" customHeight="1">
      <c r="L3049" s="23"/>
    </row>
    <row r="3050" spans="12:12" ht="21.2" customHeight="1">
      <c r="L3050" s="23"/>
    </row>
    <row r="3051" spans="12:12" ht="21.2" customHeight="1">
      <c r="L3051" s="23"/>
    </row>
    <row r="3052" spans="12:12" ht="21.2" customHeight="1">
      <c r="L3052" s="23"/>
    </row>
    <row r="3053" spans="12:12" ht="21.2" customHeight="1">
      <c r="L3053" s="23"/>
    </row>
    <row r="3054" spans="12:12" ht="21.2" customHeight="1">
      <c r="L3054" s="23"/>
    </row>
    <row r="3055" spans="12:12" ht="21.2" customHeight="1">
      <c r="L3055" s="23"/>
    </row>
    <row r="3056" spans="12:12" ht="21.2" customHeight="1">
      <c r="L3056" s="23"/>
    </row>
    <row r="3057" spans="12:12" ht="21.2" customHeight="1">
      <c r="L3057" s="23"/>
    </row>
    <row r="3058" spans="12:12" ht="21.2" customHeight="1">
      <c r="L3058" s="23"/>
    </row>
    <row r="3059" spans="12:12" ht="21.2" customHeight="1">
      <c r="L3059" s="23"/>
    </row>
    <row r="3060" spans="12:12" ht="21.2" customHeight="1">
      <c r="L3060" s="23"/>
    </row>
    <row r="3061" spans="12:12" ht="21.2" customHeight="1">
      <c r="L3061" s="23"/>
    </row>
    <row r="3062" spans="12:12" ht="21.2" customHeight="1">
      <c r="L3062" s="23"/>
    </row>
    <row r="3063" spans="12:12" ht="21.2" customHeight="1">
      <c r="L3063" s="23"/>
    </row>
    <row r="3064" spans="12:12" ht="21.2" customHeight="1">
      <c r="L3064" s="23"/>
    </row>
    <row r="3065" spans="12:12" ht="21.2" customHeight="1">
      <c r="L3065" s="23"/>
    </row>
    <row r="3066" spans="12:12" ht="21.2" customHeight="1">
      <c r="L3066" s="23"/>
    </row>
    <row r="3067" spans="12:12" ht="21.2" customHeight="1">
      <c r="L3067" s="23"/>
    </row>
    <row r="3068" spans="12:12" ht="21.2" customHeight="1">
      <c r="L3068" s="23"/>
    </row>
    <row r="3069" spans="12:12" ht="21.2" customHeight="1">
      <c r="L3069" s="23"/>
    </row>
    <row r="3070" spans="12:12" ht="21.2" customHeight="1">
      <c r="L3070" s="23"/>
    </row>
    <row r="3071" spans="12:12" ht="21.2" customHeight="1">
      <c r="L3071" s="23"/>
    </row>
    <row r="3072" spans="12:12" ht="21.2" customHeight="1">
      <c r="L3072" s="23"/>
    </row>
    <row r="3073" spans="12:12" ht="21.2" customHeight="1">
      <c r="L3073" s="23"/>
    </row>
    <row r="3074" spans="12:12" ht="21.2" customHeight="1">
      <c r="L3074" s="23"/>
    </row>
    <row r="3075" spans="12:12" ht="21.2" customHeight="1">
      <c r="L3075" s="23"/>
    </row>
    <row r="3076" spans="12:12" ht="21.2" customHeight="1">
      <c r="L3076" s="23"/>
    </row>
    <row r="3077" spans="12:12" ht="21.2" customHeight="1">
      <c r="L3077" s="23"/>
    </row>
    <row r="3078" spans="12:12" ht="21.2" customHeight="1">
      <c r="L3078" s="23"/>
    </row>
    <row r="3079" spans="12:12" ht="21.2" customHeight="1">
      <c r="L3079" s="23"/>
    </row>
    <row r="3080" spans="12:12" ht="21.2" customHeight="1">
      <c r="L3080" s="23"/>
    </row>
    <row r="3081" spans="12:12" ht="21.2" customHeight="1">
      <c r="L3081" s="23"/>
    </row>
    <row r="3082" spans="12:12" ht="21.2" customHeight="1">
      <c r="L3082" s="23"/>
    </row>
    <row r="3083" spans="12:12" ht="21.2" customHeight="1">
      <c r="L3083" s="23"/>
    </row>
    <row r="3084" spans="12:12" ht="21.2" customHeight="1">
      <c r="L3084" s="23"/>
    </row>
    <row r="3085" spans="12:12" ht="21.2" customHeight="1">
      <c r="L3085" s="23"/>
    </row>
    <row r="3086" spans="12:12" ht="21.2" customHeight="1">
      <c r="L3086" s="23"/>
    </row>
    <row r="3087" spans="12:12" ht="21.2" customHeight="1">
      <c r="L3087" s="23"/>
    </row>
    <row r="3088" spans="12:12" ht="21.2" customHeight="1">
      <c r="L3088" s="23"/>
    </row>
    <row r="3089" spans="12:12" ht="21.2" customHeight="1">
      <c r="L3089" s="23"/>
    </row>
    <row r="3090" spans="12:12" ht="21.2" customHeight="1">
      <c r="L3090" s="23"/>
    </row>
    <row r="3091" spans="12:12" ht="21.2" customHeight="1">
      <c r="L3091" s="23"/>
    </row>
    <row r="3092" spans="12:12" ht="21.2" customHeight="1">
      <c r="L3092" s="23"/>
    </row>
    <row r="3093" spans="12:12" ht="21.2" customHeight="1">
      <c r="L3093" s="23"/>
    </row>
    <row r="3094" spans="12:12" ht="21.2" customHeight="1">
      <c r="L3094" s="23"/>
    </row>
    <row r="3095" spans="12:12" ht="21.2" customHeight="1">
      <c r="L3095" s="23"/>
    </row>
    <row r="3096" spans="12:12" ht="21.2" customHeight="1">
      <c r="L3096" s="23"/>
    </row>
    <row r="3097" spans="12:12" ht="21.2" customHeight="1">
      <c r="L3097" s="23"/>
    </row>
    <row r="3098" spans="12:12" ht="21.2" customHeight="1">
      <c r="L3098" s="23"/>
    </row>
    <row r="3099" spans="12:12" ht="21.2" customHeight="1">
      <c r="L3099" s="23"/>
    </row>
    <row r="3100" spans="12:12" ht="21.2" customHeight="1">
      <c r="L3100" s="23"/>
    </row>
    <row r="3101" spans="12:12" ht="21.2" customHeight="1">
      <c r="L3101" s="23"/>
    </row>
    <row r="3102" spans="12:12" ht="21.2" customHeight="1">
      <c r="L3102" s="23"/>
    </row>
    <row r="3103" spans="12:12" ht="21.2" customHeight="1">
      <c r="L3103" s="23"/>
    </row>
    <row r="3104" spans="12:12" ht="21.2" customHeight="1">
      <c r="L3104" s="23"/>
    </row>
    <row r="3105" spans="12:12" ht="21.2" customHeight="1">
      <c r="L3105" s="23"/>
    </row>
    <row r="3106" spans="12:12" ht="21.2" customHeight="1">
      <c r="L3106" s="23"/>
    </row>
    <row r="3107" spans="12:12" ht="21.2" customHeight="1">
      <c r="L3107" s="23"/>
    </row>
    <row r="3108" spans="12:12" ht="21.2" customHeight="1">
      <c r="L3108" s="23"/>
    </row>
    <row r="3109" spans="12:12" ht="21.2" customHeight="1">
      <c r="L3109" s="23"/>
    </row>
    <row r="3110" spans="12:12" ht="21.2" customHeight="1">
      <c r="L3110" s="23"/>
    </row>
    <row r="3111" spans="12:12" ht="21.2" customHeight="1">
      <c r="L3111" s="23"/>
    </row>
    <row r="3112" spans="12:12" ht="21.2" customHeight="1">
      <c r="L3112" s="23"/>
    </row>
    <row r="3113" spans="12:12" ht="21.2" customHeight="1">
      <c r="L3113" s="23"/>
    </row>
    <row r="3114" spans="12:12" ht="21.2" customHeight="1">
      <c r="L3114" s="23"/>
    </row>
    <row r="3115" spans="12:12" ht="21.2" customHeight="1">
      <c r="L3115" s="23"/>
    </row>
    <row r="3116" spans="12:12" ht="21.2" customHeight="1">
      <c r="L3116" s="23"/>
    </row>
    <row r="3117" spans="12:12" ht="21.2" customHeight="1">
      <c r="L3117" s="23"/>
    </row>
    <row r="3118" spans="12:12" ht="21.2" customHeight="1">
      <c r="L3118" s="23"/>
    </row>
    <row r="3119" spans="12:12" ht="21.2" customHeight="1">
      <c r="L3119" s="23"/>
    </row>
    <row r="3120" spans="12:12" ht="21.2" customHeight="1">
      <c r="L3120" s="23"/>
    </row>
    <row r="3121" spans="12:12" ht="21.2" customHeight="1">
      <c r="L3121" s="23"/>
    </row>
    <row r="3122" spans="12:12" ht="21.2" customHeight="1">
      <c r="L3122" s="23"/>
    </row>
    <row r="3123" spans="12:12" ht="21.2" customHeight="1">
      <c r="L3123" s="23"/>
    </row>
    <row r="3124" spans="12:12" ht="21.2" customHeight="1">
      <c r="L3124" s="23"/>
    </row>
    <row r="3125" spans="12:12" ht="21.2" customHeight="1">
      <c r="L3125" s="23"/>
    </row>
    <row r="3126" spans="12:12" ht="21.2" customHeight="1">
      <c r="L3126" s="23"/>
    </row>
    <row r="3127" spans="12:12" ht="21.2" customHeight="1">
      <c r="L3127" s="23"/>
    </row>
    <row r="3128" spans="12:12" ht="21.2" customHeight="1">
      <c r="L3128" s="23"/>
    </row>
    <row r="3129" spans="12:12" ht="21.2" customHeight="1">
      <c r="L3129" s="23"/>
    </row>
    <row r="3130" spans="12:12" ht="21.2" customHeight="1">
      <c r="L3130" s="23"/>
    </row>
    <row r="3131" spans="12:12" ht="21.2" customHeight="1">
      <c r="L3131" s="23"/>
    </row>
    <row r="3132" spans="12:12" ht="21.2" customHeight="1">
      <c r="L3132" s="23"/>
    </row>
    <row r="3133" spans="12:12" ht="21.2" customHeight="1">
      <c r="L3133" s="23"/>
    </row>
    <row r="3134" spans="12:12" ht="21.2" customHeight="1">
      <c r="L3134" s="23"/>
    </row>
    <row r="3135" spans="12:12" ht="21.2" customHeight="1">
      <c r="L3135" s="23"/>
    </row>
    <row r="3136" spans="12:12" ht="21.2" customHeight="1">
      <c r="L3136" s="23"/>
    </row>
    <row r="3137" spans="12:12" ht="21.2" customHeight="1">
      <c r="L3137" s="23"/>
    </row>
    <row r="3138" spans="12:12" ht="21.2" customHeight="1">
      <c r="L3138" s="23"/>
    </row>
    <row r="3139" spans="12:12" ht="21.2" customHeight="1">
      <c r="L3139" s="23"/>
    </row>
    <row r="3140" spans="12:12" ht="21.2" customHeight="1">
      <c r="L3140" s="23"/>
    </row>
    <row r="3141" spans="12:12" ht="21.2" customHeight="1">
      <c r="L3141" s="23"/>
    </row>
    <row r="3142" spans="12:12" ht="21.2" customHeight="1">
      <c r="L3142" s="23"/>
    </row>
    <row r="3143" spans="12:12" ht="21.2" customHeight="1">
      <c r="L3143" s="23"/>
    </row>
    <row r="3144" spans="12:12" ht="21.2" customHeight="1">
      <c r="L3144" s="23"/>
    </row>
    <row r="3145" spans="12:12" ht="21.2" customHeight="1">
      <c r="L3145" s="23"/>
    </row>
    <row r="3146" spans="12:12" ht="21.2" customHeight="1">
      <c r="L3146" s="23"/>
    </row>
    <row r="3147" spans="12:12" ht="21.2" customHeight="1">
      <c r="L3147" s="23"/>
    </row>
    <row r="3148" spans="12:12" ht="21.2" customHeight="1">
      <c r="L3148" s="23"/>
    </row>
    <row r="3149" spans="12:12" ht="21.2" customHeight="1">
      <c r="L3149" s="23"/>
    </row>
    <row r="3150" spans="12:12" ht="21.2" customHeight="1">
      <c r="L3150" s="23"/>
    </row>
    <row r="3151" spans="12:12" ht="21.2" customHeight="1">
      <c r="L3151" s="23"/>
    </row>
    <row r="3152" spans="12:12" ht="21.2" customHeight="1">
      <c r="L3152" s="23"/>
    </row>
    <row r="3153" spans="12:12" ht="21.2" customHeight="1">
      <c r="L3153" s="23"/>
    </row>
    <row r="3154" spans="12:12" ht="21.2" customHeight="1">
      <c r="L3154" s="23"/>
    </row>
    <row r="3155" spans="12:12" ht="21.2" customHeight="1">
      <c r="L3155" s="23"/>
    </row>
    <row r="3156" spans="12:12" ht="21.2" customHeight="1">
      <c r="L3156" s="23"/>
    </row>
    <row r="3157" spans="12:12" ht="21.2" customHeight="1">
      <c r="L3157" s="23"/>
    </row>
    <row r="3158" spans="12:12" ht="21.2" customHeight="1">
      <c r="L3158" s="23"/>
    </row>
    <row r="3159" spans="12:12" ht="21.2" customHeight="1">
      <c r="L3159" s="23"/>
    </row>
    <row r="3160" spans="12:12" ht="21.2" customHeight="1">
      <c r="L3160" s="23"/>
    </row>
    <row r="3161" spans="12:12" ht="21.2" customHeight="1">
      <c r="L3161" s="23"/>
    </row>
    <row r="3162" spans="12:12" ht="21.2" customHeight="1">
      <c r="L3162" s="23"/>
    </row>
    <row r="3163" spans="12:12" ht="21.2" customHeight="1">
      <c r="L3163" s="23"/>
    </row>
    <row r="3164" spans="12:12" ht="21.2" customHeight="1">
      <c r="L3164" s="23"/>
    </row>
    <row r="3165" spans="12:12" ht="21.2" customHeight="1">
      <c r="L3165" s="23"/>
    </row>
    <row r="3166" spans="12:12" ht="21.2" customHeight="1">
      <c r="L3166" s="23"/>
    </row>
    <row r="3167" spans="12:12" ht="21.2" customHeight="1">
      <c r="L3167" s="23"/>
    </row>
    <row r="3168" spans="12:12" ht="21.2" customHeight="1">
      <c r="L3168" s="23"/>
    </row>
    <row r="3169" spans="12:12" ht="21.2" customHeight="1">
      <c r="L3169" s="23"/>
    </row>
    <row r="3170" spans="12:12" ht="21.2" customHeight="1">
      <c r="L3170" s="23"/>
    </row>
    <row r="3171" spans="12:12" ht="21.2" customHeight="1">
      <c r="L3171" s="23"/>
    </row>
    <row r="3172" spans="12:12" ht="21.2" customHeight="1">
      <c r="L3172" s="23"/>
    </row>
    <row r="3173" spans="12:12" ht="21.2" customHeight="1">
      <c r="L3173" s="23"/>
    </row>
    <row r="3174" spans="12:12" ht="21.2" customHeight="1">
      <c r="L3174" s="23"/>
    </row>
    <row r="3175" spans="12:12" ht="21.2" customHeight="1">
      <c r="L3175" s="23"/>
    </row>
    <row r="3176" spans="12:12" ht="21.2" customHeight="1">
      <c r="L3176" s="23"/>
    </row>
    <row r="3177" spans="12:12" ht="21.2" customHeight="1">
      <c r="L3177" s="23"/>
    </row>
    <row r="3178" spans="12:12" ht="21.2" customHeight="1">
      <c r="L3178" s="23"/>
    </row>
    <row r="3179" spans="12:12" ht="21.2" customHeight="1">
      <c r="L3179" s="23"/>
    </row>
    <row r="3180" spans="12:12" ht="21.2" customHeight="1">
      <c r="L3180" s="23"/>
    </row>
    <row r="3181" spans="12:12" ht="21.2" customHeight="1">
      <c r="L3181" s="23"/>
    </row>
    <row r="3182" spans="12:12" ht="21.2" customHeight="1">
      <c r="L3182" s="23"/>
    </row>
    <row r="3183" spans="12:12" ht="21.2" customHeight="1">
      <c r="L3183" s="23"/>
    </row>
    <row r="3184" spans="12:12" ht="21.2" customHeight="1">
      <c r="L3184" s="23"/>
    </row>
    <row r="3185" spans="12:12" ht="21.2" customHeight="1">
      <c r="L3185" s="23"/>
    </row>
    <row r="3186" spans="12:12" ht="21.2" customHeight="1">
      <c r="L3186" s="23"/>
    </row>
    <row r="3187" spans="12:12" ht="21.2" customHeight="1">
      <c r="L3187" s="23"/>
    </row>
    <row r="3188" spans="12:12" ht="21.2" customHeight="1">
      <c r="L3188" s="23"/>
    </row>
    <row r="3189" spans="12:12" ht="21.2" customHeight="1">
      <c r="L3189" s="23"/>
    </row>
    <row r="3190" spans="12:12" ht="21.2" customHeight="1">
      <c r="L3190" s="23"/>
    </row>
    <row r="3191" spans="12:12" ht="21.2" customHeight="1">
      <c r="L3191" s="23"/>
    </row>
    <row r="3192" spans="12:12" ht="21.2" customHeight="1">
      <c r="L3192" s="23"/>
    </row>
    <row r="3193" spans="12:12" ht="21.2" customHeight="1">
      <c r="L3193" s="23"/>
    </row>
    <row r="3194" spans="12:12" ht="21.2" customHeight="1">
      <c r="L3194" s="23"/>
    </row>
    <row r="3195" spans="12:12" ht="21.2" customHeight="1">
      <c r="L3195" s="23"/>
    </row>
    <row r="3196" spans="12:12" ht="21.2" customHeight="1">
      <c r="L3196" s="23"/>
    </row>
    <row r="3197" spans="12:12" ht="21.2" customHeight="1">
      <c r="L3197" s="23"/>
    </row>
    <row r="3198" spans="12:12" ht="21.2" customHeight="1">
      <c r="L3198" s="23"/>
    </row>
    <row r="3199" spans="12:12" ht="21.2" customHeight="1">
      <c r="L3199" s="23"/>
    </row>
    <row r="3200" spans="12:12" ht="21.2" customHeight="1">
      <c r="L3200" s="23"/>
    </row>
    <row r="3201" spans="12:12" ht="21.2" customHeight="1">
      <c r="L3201" s="23"/>
    </row>
    <row r="3202" spans="12:12" ht="21.2" customHeight="1">
      <c r="L3202" s="23"/>
    </row>
    <row r="3203" spans="12:12" ht="21.2" customHeight="1">
      <c r="L3203" s="23"/>
    </row>
    <row r="3204" spans="12:12" ht="21.2" customHeight="1">
      <c r="L3204" s="23"/>
    </row>
    <row r="3205" spans="12:12" ht="21.2" customHeight="1">
      <c r="L3205" s="23"/>
    </row>
    <row r="3206" spans="12:12" ht="21.2" customHeight="1">
      <c r="L3206" s="23"/>
    </row>
    <row r="3207" spans="12:12" ht="21.2" customHeight="1">
      <c r="L3207" s="23"/>
    </row>
    <row r="3208" spans="12:12" ht="21.2" customHeight="1">
      <c r="L3208" s="23"/>
    </row>
    <row r="3209" spans="12:12" ht="21.2" customHeight="1">
      <c r="L3209" s="23"/>
    </row>
    <row r="3210" spans="12:12" ht="21.2" customHeight="1">
      <c r="L3210" s="23"/>
    </row>
    <row r="3211" spans="12:12" ht="21.2" customHeight="1">
      <c r="L3211" s="23"/>
    </row>
    <row r="3212" spans="12:12" ht="21.2" customHeight="1">
      <c r="L3212" s="23"/>
    </row>
    <row r="3213" spans="12:12" ht="21.2" customHeight="1">
      <c r="L3213" s="23"/>
    </row>
    <row r="3214" spans="12:12" ht="21.2" customHeight="1">
      <c r="L3214" s="23"/>
    </row>
    <row r="3215" spans="12:12" ht="21.2" customHeight="1">
      <c r="L3215" s="23"/>
    </row>
    <row r="3216" spans="12:12" ht="21.2" customHeight="1">
      <c r="L3216" s="23"/>
    </row>
    <row r="3217" spans="12:12" ht="21.2" customHeight="1">
      <c r="L3217" s="23"/>
    </row>
    <row r="3218" spans="12:12" ht="21.2" customHeight="1">
      <c r="L3218" s="23"/>
    </row>
    <row r="3219" spans="12:12" ht="21.2" customHeight="1">
      <c r="L3219" s="23"/>
    </row>
    <row r="3220" spans="12:12" ht="21.2" customHeight="1">
      <c r="L3220" s="23"/>
    </row>
    <row r="3221" spans="12:12" ht="21.2" customHeight="1">
      <c r="L3221" s="23"/>
    </row>
    <row r="3222" spans="12:12" ht="21.2" customHeight="1">
      <c r="L3222" s="23"/>
    </row>
    <row r="3223" spans="12:12" ht="21.2" customHeight="1">
      <c r="L3223" s="23"/>
    </row>
    <row r="3224" spans="12:12" ht="21.2" customHeight="1">
      <c r="L3224" s="23"/>
    </row>
    <row r="3225" spans="12:12" ht="21.2" customHeight="1">
      <c r="L3225" s="23"/>
    </row>
    <row r="3226" spans="12:12" ht="21.2" customHeight="1">
      <c r="L3226" s="23"/>
    </row>
    <row r="3227" spans="12:12" ht="21.2" customHeight="1">
      <c r="L3227" s="23"/>
    </row>
    <row r="3228" spans="12:12" ht="21.2" customHeight="1">
      <c r="L3228" s="23"/>
    </row>
    <row r="3229" spans="12:12" ht="21.2" customHeight="1">
      <c r="L3229" s="23"/>
    </row>
    <row r="3230" spans="12:12" ht="21.2" customHeight="1">
      <c r="L3230" s="23"/>
    </row>
    <row r="3231" spans="12:12" ht="21.2" customHeight="1">
      <c r="L3231" s="23"/>
    </row>
    <row r="3232" spans="12:12" ht="21.2" customHeight="1">
      <c r="L3232" s="23"/>
    </row>
    <row r="3233" spans="12:12" ht="21.2" customHeight="1">
      <c r="L3233" s="23"/>
    </row>
    <row r="3234" spans="12:12" ht="21.2" customHeight="1">
      <c r="L3234" s="23"/>
    </row>
    <row r="3235" spans="12:12" ht="21.2" customHeight="1">
      <c r="L3235" s="23"/>
    </row>
    <row r="3236" spans="12:12" ht="21.2" customHeight="1">
      <c r="L3236" s="23"/>
    </row>
    <row r="3237" spans="12:12" ht="21.2" customHeight="1">
      <c r="L3237" s="23"/>
    </row>
    <row r="3238" spans="12:12" ht="21.2" customHeight="1">
      <c r="L3238" s="23"/>
    </row>
    <row r="3239" spans="12:12" ht="21.2" customHeight="1">
      <c r="L3239" s="23"/>
    </row>
    <row r="3240" spans="12:12" ht="21.2" customHeight="1">
      <c r="L3240" s="23"/>
    </row>
    <row r="3241" spans="12:12" ht="21.2" customHeight="1">
      <c r="L3241" s="23"/>
    </row>
    <row r="3242" spans="12:12" ht="21.2" customHeight="1">
      <c r="L3242" s="23"/>
    </row>
    <row r="3243" spans="12:12" ht="21.2" customHeight="1">
      <c r="L3243" s="23"/>
    </row>
    <row r="3244" spans="12:12" ht="21.2" customHeight="1">
      <c r="L3244" s="23"/>
    </row>
    <row r="3245" spans="12:12" ht="21.2" customHeight="1">
      <c r="L3245" s="23"/>
    </row>
    <row r="3246" spans="12:12" ht="21.2" customHeight="1">
      <c r="L3246" s="23"/>
    </row>
    <row r="3247" spans="12:12" ht="21.2" customHeight="1">
      <c r="L3247" s="23"/>
    </row>
    <row r="3248" spans="12:12" ht="21.2" customHeight="1">
      <c r="L3248" s="23"/>
    </row>
    <row r="3249" spans="12:12" ht="21.2" customHeight="1">
      <c r="L3249" s="23"/>
    </row>
    <row r="3250" spans="12:12" ht="21.2" customHeight="1">
      <c r="L3250" s="23"/>
    </row>
    <row r="3251" spans="12:12" ht="21.2" customHeight="1">
      <c r="L3251" s="23"/>
    </row>
    <row r="3252" spans="12:12" ht="21.2" customHeight="1">
      <c r="L3252" s="23"/>
    </row>
    <row r="3253" spans="12:12" ht="21.2" customHeight="1">
      <c r="L3253" s="23"/>
    </row>
    <row r="3254" spans="12:12" ht="21.2" customHeight="1">
      <c r="L3254" s="23"/>
    </row>
    <row r="3255" spans="12:12" ht="21.2" customHeight="1">
      <c r="L3255" s="23"/>
    </row>
    <row r="3256" spans="12:12" ht="21.2" customHeight="1">
      <c r="L3256" s="23"/>
    </row>
    <row r="3257" spans="12:12" ht="21.2" customHeight="1">
      <c r="L3257" s="23"/>
    </row>
    <row r="3258" spans="12:12" ht="21.2" customHeight="1">
      <c r="L3258" s="23"/>
    </row>
    <row r="3259" spans="12:12" ht="21.2" customHeight="1">
      <c r="L3259" s="23"/>
    </row>
    <row r="3260" spans="12:12" ht="21.2" customHeight="1">
      <c r="L3260" s="23"/>
    </row>
    <row r="3261" spans="12:12" ht="21.2" customHeight="1">
      <c r="L3261" s="23"/>
    </row>
    <row r="3262" spans="12:12" ht="21.2" customHeight="1">
      <c r="L3262" s="23"/>
    </row>
    <row r="3263" spans="12:12" ht="21.2" customHeight="1">
      <c r="L3263" s="23"/>
    </row>
    <row r="3264" spans="12:12" ht="21.2" customHeight="1">
      <c r="L3264" s="23"/>
    </row>
    <row r="3265" spans="12:12" ht="21.2" customHeight="1">
      <c r="L3265" s="23"/>
    </row>
    <row r="3266" spans="12:12" ht="21.2" customHeight="1">
      <c r="L3266" s="23"/>
    </row>
    <row r="3267" spans="12:12" ht="21.2" customHeight="1">
      <c r="L3267" s="23"/>
    </row>
    <row r="3268" spans="12:12" ht="21.2" customHeight="1">
      <c r="L3268" s="23"/>
    </row>
    <row r="3269" spans="12:12" ht="21.2" customHeight="1">
      <c r="L3269" s="23"/>
    </row>
    <row r="3270" spans="12:12" ht="21.2" customHeight="1">
      <c r="L3270" s="23"/>
    </row>
    <row r="3271" spans="12:12" ht="21.2" customHeight="1">
      <c r="L3271" s="23"/>
    </row>
    <row r="3272" spans="12:12" ht="21.2" customHeight="1">
      <c r="L3272" s="23"/>
    </row>
    <row r="3273" spans="12:12" ht="21.2" customHeight="1">
      <c r="L3273" s="23"/>
    </row>
    <row r="3274" spans="12:12" ht="21.2" customHeight="1">
      <c r="L3274" s="23"/>
    </row>
    <row r="3275" spans="12:12" ht="21.2" customHeight="1">
      <c r="L3275" s="23"/>
    </row>
    <row r="3276" spans="12:12" ht="21.2" customHeight="1">
      <c r="L3276" s="23"/>
    </row>
    <row r="3277" spans="12:12" ht="21.2" customHeight="1">
      <c r="L3277" s="23"/>
    </row>
    <row r="3278" spans="12:12" ht="21.2" customHeight="1">
      <c r="L3278" s="23"/>
    </row>
    <row r="3279" spans="12:12" ht="21.2" customHeight="1">
      <c r="L3279" s="23"/>
    </row>
    <row r="3280" spans="12:12" ht="21.2" customHeight="1">
      <c r="L3280" s="23"/>
    </row>
    <row r="3281" spans="12:12" ht="21.2" customHeight="1">
      <c r="L3281" s="23"/>
    </row>
    <row r="3282" spans="12:12" ht="21.2" customHeight="1">
      <c r="L3282" s="23"/>
    </row>
    <row r="3283" spans="12:12" ht="21.2" customHeight="1">
      <c r="L3283" s="23"/>
    </row>
    <row r="3284" spans="12:12" ht="21.2" customHeight="1">
      <c r="L3284" s="23"/>
    </row>
    <row r="3285" spans="12:12" ht="21.2" customHeight="1">
      <c r="L3285" s="23"/>
    </row>
    <row r="3286" spans="12:12" ht="21.2" customHeight="1">
      <c r="L3286" s="23"/>
    </row>
    <row r="3287" spans="12:12" ht="21.2" customHeight="1">
      <c r="L3287" s="23"/>
    </row>
    <row r="3288" spans="12:12" ht="21.2" customHeight="1">
      <c r="L3288" s="23"/>
    </row>
    <row r="3289" spans="12:12" ht="21.2" customHeight="1">
      <c r="L3289" s="23"/>
    </row>
    <row r="3290" spans="12:12" ht="21.2" customHeight="1">
      <c r="L3290" s="23"/>
    </row>
    <row r="3291" spans="12:12" ht="21.2" customHeight="1">
      <c r="L3291" s="23"/>
    </row>
    <row r="3292" spans="12:12" ht="21.2" customHeight="1">
      <c r="L3292" s="23"/>
    </row>
    <row r="3293" spans="12:12" ht="21.2" customHeight="1">
      <c r="L3293" s="23"/>
    </row>
    <row r="3294" spans="12:12" ht="21.2" customHeight="1">
      <c r="L3294" s="23"/>
    </row>
    <row r="3295" spans="12:12" ht="21.2" customHeight="1">
      <c r="L3295" s="23"/>
    </row>
    <row r="3296" spans="12:12" ht="21.2" customHeight="1">
      <c r="L3296" s="23"/>
    </row>
    <row r="3297" spans="12:12" ht="21.2" customHeight="1">
      <c r="L3297" s="23"/>
    </row>
    <row r="3298" spans="12:12" ht="21.2" customHeight="1">
      <c r="L3298" s="23"/>
    </row>
    <row r="3299" spans="12:12" ht="21.2" customHeight="1">
      <c r="L3299" s="23"/>
    </row>
    <row r="3300" spans="12:12" ht="21.2" customHeight="1">
      <c r="L3300" s="23"/>
    </row>
    <row r="3301" spans="12:12" ht="21.2" customHeight="1">
      <c r="L3301" s="23"/>
    </row>
    <row r="3302" spans="12:12" ht="21.2" customHeight="1">
      <c r="L3302" s="23"/>
    </row>
    <row r="3303" spans="12:12" ht="21.2" customHeight="1">
      <c r="L3303" s="23"/>
    </row>
    <row r="3304" spans="12:12" ht="21.2" customHeight="1">
      <c r="L3304" s="23"/>
    </row>
    <row r="3305" spans="12:12" ht="21.2" customHeight="1">
      <c r="L3305" s="23"/>
    </row>
    <row r="3306" spans="12:12" ht="21.2" customHeight="1">
      <c r="L3306" s="23"/>
    </row>
    <row r="3307" spans="12:12" ht="21.2" customHeight="1">
      <c r="L3307" s="23"/>
    </row>
    <row r="3308" spans="12:12" ht="21.2" customHeight="1">
      <c r="L3308" s="23"/>
    </row>
    <row r="3309" spans="12:12" ht="21.2" customHeight="1">
      <c r="L3309" s="23"/>
    </row>
    <row r="3310" spans="12:12" ht="21.2" customHeight="1">
      <c r="L3310" s="23"/>
    </row>
    <row r="3311" spans="12:12" ht="21.2" customHeight="1">
      <c r="L3311" s="23"/>
    </row>
    <row r="3312" spans="12:12" ht="21.2" customHeight="1">
      <c r="L3312" s="23"/>
    </row>
    <row r="3313" spans="12:12" ht="21.2" customHeight="1">
      <c r="L3313" s="23"/>
    </row>
    <row r="3314" spans="12:12" ht="21.2" customHeight="1">
      <c r="L3314" s="23"/>
    </row>
    <row r="3315" spans="12:12" ht="21.2" customHeight="1">
      <c r="L3315" s="23"/>
    </row>
    <row r="3316" spans="12:12" ht="21.2" customHeight="1">
      <c r="L3316" s="23"/>
    </row>
    <row r="3317" spans="12:12" ht="21.2" customHeight="1">
      <c r="L3317" s="23"/>
    </row>
    <row r="3318" spans="12:12" ht="21.2" customHeight="1">
      <c r="L3318" s="23"/>
    </row>
    <row r="3319" spans="12:12" ht="21.2" customHeight="1">
      <c r="L3319" s="23"/>
    </row>
    <row r="3320" spans="12:12" ht="21.2" customHeight="1">
      <c r="L3320" s="23"/>
    </row>
    <row r="3321" spans="12:12" ht="21.2" customHeight="1">
      <c r="L3321" s="23"/>
    </row>
    <row r="3322" spans="12:12" ht="21.2" customHeight="1">
      <c r="L3322" s="23"/>
    </row>
    <row r="3323" spans="12:12" ht="21.2" customHeight="1">
      <c r="L3323" s="23"/>
    </row>
    <row r="3324" spans="12:12" ht="21.2" customHeight="1">
      <c r="L3324" s="23"/>
    </row>
    <row r="3325" spans="12:12" ht="21.2" customHeight="1">
      <c r="L3325" s="23"/>
    </row>
    <row r="3326" spans="12:12" ht="21.2" customHeight="1">
      <c r="L3326" s="23"/>
    </row>
    <row r="3327" spans="12:12" ht="21.2" customHeight="1">
      <c r="L3327" s="23"/>
    </row>
    <row r="3328" spans="12:12" ht="21.2" customHeight="1">
      <c r="L3328" s="23"/>
    </row>
    <row r="3329" spans="12:12" ht="21.2" customHeight="1">
      <c r="L3329" s="23"/>
    </row>
    <row r="3330" spans="12:12" ht="21.2" customHeight="1">
      <c r="L3330" s="23"/>
    </row>
    <row r="3331" spans="12:12" ht="21.2" customHeight="1">
      <c r="L3331" s="23"/>
    </row>
    <row r="3332" spans="12:12" ht="21.2" customHeight="1">
      <c r="L3332" s="23"/>
    </row>
    <row r="3333" spans="12:12" ht="21.2" customHeight="1">
      <c r="L3333" s="23"/>
    </row>
    <row r="3334" spans="12:12" ht="21.2" customHeight="1">
      <c r="L3334" s="23"/>
    </row>
    <row r="3335" spans="12:12" ht="21.2" customHeight="1">
      <c r="L3335" s="23"/>
    </row>
    <row r="3336" spans="12:12" ht="21.2" customHeight="1">
      <c r="L3336" s="23"/>
    </row>
    <row r="3337" spans="12:12" ht="21.2" customHeight="1">
      <c r="L3337" s="23"/>
    </row>
    <row r="3338" spans="12:12" ht="21.2" customHeight="1">
      <c r="L3338" s="23"/>
    </row>
    <row r="3339" spans="12:12" ht="21.2" customHeight="1">
      <c r="L3339" s="23"/>
    </row>
    <row r="3340" spans="12:12" ht="21.2" customHeight="1">
      <c r="L3340" s="23"/>
    </row>
    <row r="3341" spans="12:12" ht="21.2" customHeight="1">
      <c r="L3341" s="23"/>
    </row>
    <row r="3342" spans="12:12" ht="21.2" customHeight="1">
      <c r="L3342" s="23"/>
    </row>
    <row r="3343" spans="12:12" ht="21.2" customHeight="1">
      <c r="L3343" s="23"/>
    </row>
    <row r="3344" spans="12:12" ht="21.2" customHeight="1">
      <c r="L3344" s="23"/>
    </row>
    <row r="3345" spans="12:12" ht="21.2" customHeight="1">
      <c r="L3345" s="23"/>
    </row>
    <row r="3346" spans="12:12" ht="21.2" customHeight="1">
      <c r="L3346" s="23"/>
    </row>
    <row r="3347" spans="12:12" ht="21.2" customHeight="1">
      <c r="L3347" s="23"/>
    </row>
    <row r="3348" spans="12:12" ht="21.2" customHeight="1">
      <c r="L3348" s="23"/>
    </row>
    <row r="3349" spans="12:12" ht="21.2" customHeight="1">
      <c r="L3349" s="23"/>
    </row>
    <row r="3350" spans="12:12" ht="21.2" customHeight="1">
      <c r="L3350" s="23"/>
    </row>
    <row r="3351" spans="12:12" ht="21.2" customHeight="1">
      <c r="L3351" s="23"/>
    </row>
    <row r="3352" spans="12:12" ht="21.2" customHeight="1">
      <c r="L3352" s="23"/>
    </row>
    <row r="3353" spans="12:12" ht="21.2" customHeight="1">
      <c r="L3353" s="23"/>
    </row>
    <row r="3354" spans="12:12" ht="21.2" customHeight="1">
      <c r="L3354" s="23"/>
    </row>
    <row r="3355" spans="12:12" ht="21.2" customHeight="1">
      <c r="L3355" s="23"/>
    </row>
    <row r="3356" spans="12:12" ht="21.2" customHeight="1">
      <c r="L3356" s="23"/>
    </row>
    <row r="3357" spans="12:12" ht="21.2" customHeight="1">
      <c r="L3357" s="23"/>
    </row>
    <row r="3358" spans="12:12" ht="21.2" customHeight="1">
      <c r="L3358" s="23"/>
    </row>
    <row r="3359" spans="12:12" ht="21.2" customHeight="1">
      <c r="L3359" s="23"/>
    </row>
    <row r="3360" spans="12:12" ht="21.2" customHeight="1">
      <c r="L3360" s="23"/>
    </row>
    <row r="3361" spans="12:12" ht="21.2" customHeight="1">
      <c r="L3361" s="23"/>
    </row>
    <row r="3362" spans="12:12" ht="21.2" customHeight="1">
      <c r="L3362" s="23"/>
    </row>
    <row r="3363" spans="12:12" ht="21.2" customHeight="1">
      <c r="L3363" s="23"/>
    </row>
    <row r="3364" spans="12:12" ht="21.2" customHeight="1">
      <c r="L3364" s="23"/>
    </row>
    <row r="3365" spans="12:12" ht="21.2" customHeight="1">
      <c r="L3365" s="23"/>
    </row>
    <row r="3366" spans="12:12" ht="21.2" customHeight="1">
      <c r="L3366" s="23"/>
    </row>
    <row r="3367" spans="12:12" ht="21.2" customHeight="1">
      <c r="L3367" s="23"/>
    </row>
    <row r="3368" spans="12:12" ht="21.2" customHeight="1">
      <c r="L3368" s="23"/>
    </row>
    <row r="3369" spans="12:12" ht="21.2" customHeight="1">
      <c r="L3369" s="23"/>
    </row>
    <row r="3370" spans="12:12" ht="21.2" customHeight="1">
      <c r="L3370" s="23"/>
    </row>
    <row r="3371" spans="12:12" ht="21.2" customHeight="1">
      <c r="L3371" s="23"/>
    </row>
    <row r="3372" spans="12:12" ht="21.2" customHeight="1">
      <c r="L3372" s="23"/>
    </row>
    <row r="3373" spans="12:12" ht="21.2" customHeight="1">
      <c r="L3373" s="23"/>
    </row>
    <row r="3374" spans="12:12" ht="21.2" customHeight="1">
      <c r="L3374" s="23"/>
    </row>
    <row r="3375" spans="12:12" ht="21.2" customHeight="1">
      <c r="L3375" s="23"/>
    </row>
    <row r="3376" spans="12:12" ht="21.2" customHeight="1">
      <c r="L3376" s="23"/>
    </row>
    <row r="3377" spans="12:12" ht="21.2" customHeight="1">
      <c r="L3377" s="23"/>
    </row>
    <row r="3378" spans="12:12" ht="21.2" customHeight="1">
      <c r="L3378" s="23"/>
    </row>
    <row r="3379" spans="12:12" ht="21.2" customHeight="1">
      <c r="L3379" s="23"/>
    </row>
    <row r="3380" spans="12:12" ht="21.2" customHeight="1">
      <c r="L3380" s="23"/>
    </row>
    <row r="3381" spans="12:12" ht="21.2" customHeight="1">
      <c r="L3381" s="23"/>
    </row>
    <row r="3382" spans="12:12" ht="21.2" customHeight="1">
      <c r="L3382" s="23"/>
    </row>
    <row r="3383" spans="12:12" ht="21.2" customHeight="1">
      <c r="L3383" s="23"/>
    </row>
    <row r="3384" spans="12:12" ht="21.2" customHeight="1">
      <c r="L3384" s="23"/>
    </row>
    <row r="3385" spans="12:12" ht="21.2" customHeight="1">
      <c r="L3385" s="23"/>
    </row>
    <row r="3386" spans="12:12" ht="21.2" customHeight="1">
      <c r="L3386" s="23"/>
    </row>
    <row r="3387" spans="12:12" ht="21.2" customHeight="1">
      <c r="L3387" s="23"/>
    </row>
    <row r="3388" spans="12:12" ht="21.2" customHeight="1">
      <c r="L3388" s="23"/>
    </row>
    <row r="3389" spans="12:12" ht="21.2" customHeight="1">
      <c r="L3389" s="23"/>
    </row>
    <row r="3390" spans="12:12" ht="21.2" customHeight="1">
      <c r="L3390" s="23"/>
    </row>
    <row r="3391" spans="12:12" ht="21.2" customHeight="1">
      <c r="L3391" s="23"/>
    </row>
    <row r="3392" spans="12:12" ht="21.2" customHeight="1">
      <c r="L3392" s="23"/>
    </row>
    <row r="3393" spans="12:12" ht="21.2" customHeight="1">
      <c r="L3393" s="23"/>
    </row>
    <row r="3394" spans="12:12" ht="21.2" customHeight="1">
      <c r="L3394" s="23"/>
    </row>
    <row r="3395" spans="12:12" ht="21.2" customHeight="1">
      <c r="L3395" s="23"/>
    </row>
    <row r="3396" spans="12:12" ht="21.2" customHeight="1">
      <c r="L3396" s="23"/>
    </row>
    <row r="3397" spans="12:12" ht="21.2" customHeight="1">
      <c r="L3397" s="23"/>
    </row>
    <row r="3398" spans="12:12" ht="21.2" customHeight="1">
      <c r="L3398" s="23"/>
    </row>
    <row r="3399" spans="12:12" ht="21.2" customHeight="1">
      <c r="L3399" s="23"/>
    </row>
    <row r="3400" spans="12:12" ht="21.2" customHeight="1">
      <c r="L3400" s="23"/>
    </row>
    <row r="3401" spans="12:12" ht="21.2" customHeight="1">
      <c r="L3401" s="23"/>
    </row>
    <row r="3402" spans="12:12" ht="21.2" customHeight="1">
      <c r="L3402" s="23"/>
    </row>
    <row r="3403" spans="12:12" ht="21.2" customHeight="1">
      <c r="L3403" s="23"/>
    </row>
    <row r="3404" spans="12:12" ht="21.2" customHeight="1">
      <c r="L3404" s="23"/>
    </row>
    <row r="3405" spans="12:12" ht="21.2" customHeight="1">
      <c r="L3405" s="23"/>
    </row>
    <row r="3406" spans="12:12" ht="21.2" customHeight="1">
      <c r="L3406" s="23"/>
    </row>
    <row r="3407" spans="12:12" ht="21.2" customHeight="1">
      <c r="L3407" s="23"/>
    </row>
    <row r="3408" spans="12:12" ht="21.2" customHeight="1">
      <c r="L3408" s="23"/>
    </row>
    <row r="3409" spans="12:12" ht="21.2" customHeight="1">
      <c r="L3409" s="23"/>
    </row>
    <row r="3410" spans="12:12" ht="21.2" customHeight="1">
      <c r="L3410" s="23"/>
    </row>
    <row r="3411" spans="12:12" ht="21.2" customHeight="1">
      <c r="L3411" s="23"/>
    </row>
    <row r="3412" spans="12:12" ht="21.2" customHeight="1">
      <c r="L3412" s="23"/>
    </row>
    <row r="3413" spans="12:12" ht="21.2" customHeight="1">
      <c r="L3413" s="23"/>
    </row>
    <row r="3414" spans="12:12" ht="21.2" customHeight="1">
      <c r="L3414" s="23"/>
    </row>
    <row r="3415" spans="12:12" ht="21.2" customHeight="1">
      <c r="L3415" s="23"/>
    </row>
    <row r="3416" spans="12:12" ht="21.2" customHeight="1">
      <c r="L3416" s="23"/>
    </row>
    <row r="3417" spans="12:12" ht="21.2" customHeight="1">
      <c r="L3417" s="23"/>
    </row>
    <row r="3418" spans="12:12" ht="21.2" customHeight="1">
      <c r="L3418" s="23"/>
    </row>
    <row r="3419" spans="12:12" ht="21.2" customHeight="1">
      <c r="L3419" s="23"/>
    </row>
    <row r="3420" spans="12:12" ht="21.2" customHeight="1">
      <c r="L3420" s="23"/>
    </row>
    <row r="3421" spans="12:12" ht="21.2" customHeight="1">
      <c r="L3421" s="23"/>
    </row>
    <row r="3422" spans="12:12" ht="21.2" customHeight="1">
      <c r="L3422" s="23"/>
    </row>
    <row r="3423" spans="12:12" ht="21.2" customHeight="1">
      <c r="L3423" s="23"/>
    </row>
    <row r="3424" spans="12:12" ht="21.2" customHeight="1">
      <c r="L3424" s="23"/>
    </row>
    <row r="3425" spans="12:12" ht="21.2" customHeight="1">
      <c r="L3425" s="23"/>
    </row>
    <row r="3426" spans="12:12" ht="21.2" customHeight="1">
      <c r="L3426" s="23"/>
    </row>
    <row r="3427" spans="12:12" ht="21.2" customHeight="1">
      <c r="L3427" s="23"/>
    </row>
    <row r="3428" spans="12:12" ht="21.2" customHeight="1">
      <c r="L3428" s="23"/>
    </row>
    <row r="3429" spans="12:12" ht="21.2" customHeight="1">
      <c r="L3429" s="23"/>
    </row>
    <row r="3430" spans="12:12" ht="21.2" customHeight="1">
      <c r="L3430" s="23"/>
    </row>
    <row r="3431" spans="12:12" ht="21.2" customHeight="1">
      <c r="L3431" s="23"/>
    </row>
    <row r="3432" spans="12:12" ht="21.2" customHeight="1">
      <c r="L3432" s="23"/>
    </row>
    <row r="3433" spans="12:12" ht="21.2" customHeight="1">
      <c r="L3433" s="23"/>
    </row>
    <row r="3434" spans="12:12" ht="21.2" customHeight="1">
      <c r="L3434" s="23"/>
    </row>
    <row r="3435" spans="12:12" ht="21.2" customHeight="1">
      <c r="L3435" s="23"/>
    </row>
    <row r="3436" spans="12:12" ht="21.2" customHeight="1">
      <c r="L3436" s="23"/>
    </row>
    <row r="3437" spans="12:12" ht="21.2" customHeight="1">
      <c r="L3437" s="23"/>
    </row>
    <row r="3438" spans="12:12" ht="21.2" customHeight="1">
      <c r="L3438" s="23"/>
    </row>
    <row r="3439" spans="12:12" ht="21.2" customHeight="1">
      <c r="L3439" s="23"/>
    </row>
    <row r="3440" spans="12:12" ht="21.2" customHeight="1">
      <c r="L3440" s="23"/>
    </row>
    <row r="3441" spans="12:12" ht="21.2" customHeight="1">
      <c r="L3441" s="23"/>
    </row>
    <row r="3442" spans="12:12" ht="21.2" customHeight="1">
      <c r="L3442" s="23"/>
    </row>
    <row r="3443" spans="12:12" ht="21.2" customHeight="1">
      <c r="L3443" s="23"/>
    </row>
    <row r="3444" spans="12:12" ht="21.2" customHeight="1">
      <c r="L3444" s="23"/>
    </row>
    <row r="3445" spans="12:12" ht="21.2" customHeight="1">
      <c r="L3445" s="23"/>
    </row>
    <row r="3446" spans="12:12" ht="21.2" customHeight="1">
      <c r="L3446" s="23"/>
    </row>
    <row r="3447" spans="12:12" ht="21.2" customHeight="1">
      <c r="L3447" s="23"/>
    </row>
    <row r="3448" spans="12:12" ht="21.2" customHeight="1">
      <c r="L3448" s="23"/>
    </row>
    <row r="3449" spans="12:12" ht="21.2" customHeight="1">
      <c r="L3449" s="23"/>
    </row>
    <row r="3450" spans="12:12" ht="21.2" customHeight="1">
      <c r="L3450" s="23"/>
    </row>
    <row r="3451" spans="12:12" ht="21.2" customHeight="1">
      <c r="L3451" s="23"/>
    </row>
    <row r="3452" spans="12:12" ht="21.2" customHeight="1">
      <c r="L3452" s="23"/>
    </row>
    <row r="3453" spans="12:12" ht="21.2" customHeight="1">
      <c r="L3453" s="23"/>
    </row>
    <row r="3454" spans="12:12" ht="21.2" customHeight="1">
      <c r="L3454" s="23"/>
    </row>
    <row r="3455" spans="12:12" ht="21.2" customHeight="1">
      <c r="L3455" s="23"/>
    </row>
    <row r="3456" spans="12:12" ht="21.2" customHeight="1">
      <c r="L3456" s="23"/>
    </row>
    <row r="3457" spans="12:12" ht="21.2" customHeight="1">
      <c r="L3457" s="23"/>
    </row>
    <row r="3458" spans="12:12" ht="21.2" customHeight="1">
      <c r="L3458" s="23"/>
    </row>
    <row r="3459" spans="12:12" ht="21.2" customHeight="1">
      <c r="L3459" s="23"/>
    </row>
    <row r="3460" spans="12:12" ht="21.2" customHeight="1">
      <c r="L3460" s="23"/>
    </row>
    <row r="3461" spans="12:12" ht="21.2" customHeight="1">
      <c r="L3461" s="23"/>
    </row>
    <row r="3462" spans="12:12" ht="21.2" customHeight="1">
      <c r="L3462" s="23"/>
    </row>
    <row r="3463" spans="12:12" ht="21.2" customHeight="1">
      <c r="L3463" s="23"/>
    </row>
    <row r="3464" spans="12:12" ht="21.2" customHeight="1">
      <c r="L3464" s="23"/>
    </row>
    <row r="3465" spans="12:12" ht="21.2" customHeight="1">
      <c r="L3465" s="23"/>
    </row>
    <row r="3466" spans="12:12" ht="21.2" customHeight="1">
      <c r="L3466" s="23"/>
    </row>
    <row r="3467" spans="12:12" ht="21.2" customHeight="1">
      <c r="L3467" s="23"/>
    </row>
    <row r="3468" spans="12:12" ht="21.2" customHeight="1">
      <c r="L3468" s="23"/>
    </row>
    <row r="3469" spans="12:12" ht="21.2" customHeight="1">
      <c r="L3469" s="23"/>
    </row>
    <row r="3470" spans="12:12" ht="21.2" customHeight="1">
      <c r="L3470" s="23"/>
    </row>
    <row r="3471" spans="12:12" ht="21.2" customHeight="1">
      <c r="L3471" s="23"/>
    </row>
    <row r="3472" spans="12:12" ht="21.2" customHeight="1">
      <c r="L3472" s="23"/>
    </row>
    <row r="3473" spans="12:12" ht="21.2" customHeight="1">
      <c r="L3473" s="23"/>
    </row>
    <row r="3474" spans="12:12" ht="21.2" customHeight="1">
      <c r="L3474" s="23"/>
    </row>
  </sheetData>
  <sheetProtection selectLockedCells="1" sort="0" autoFilter="0"/>
  <mergeCells count="1">
    <mergeCell ref="E2:H2"/>
  </mergeCells>
  <phoneticPr fontId="23" type="noConversion"/>
  <conditionalFormatting sqref="B1:H3">
    <cfRule type="expression" dxfId="8" priority="22">
      <formula>AND(ISEVEN(ROW($B1)), ROW($B1)&gt;4)</formula>
    </cfRule>
  </conditionalFormatting>
  <conditionalFormatting sqref="I5:I194 I199:I618">
    <cfRule type="cellIs" dxfId="5" priority="16" operator="equal">
      <formula>""</formula>
    </cfRule>
  </conditionalFormatting>
  <conditionalFormatting sqref="I656">
    <cfRule type="cellIs" dxfId="4" priority="2" operator="equal">
      <formula>""</formula>
    </cfRule>
  </conditionalFormatting>
  <dataValidations xWindow="880" yWindow="451" count="9">
    <dataValidation allowBlank="1" showInputMessage="1" showErrorMessage="1" promptTitle="Select Opportunity" prompt="Please select a valid opportunity from the dropdown list._x000a_If the opportunity you need is not listed, update the &quot;Opportunities&quot; sheet with new entries._x000a_Ensure accurate data entry for reporting purposes._x000a_" sqref="H5:H58" xr:uid="{500B93D3-4193-42BC-91C6-BD9A790729EB}"/>
    <dataValidation type="list" allowBlank="1" showInputMessage="1" showErrorMessage="1" sqref="F5:F150 F159:F170 F180:F340 F385:F410 F488:F576 F656" xr:uid="{64166240-3549-47E0-B2B7-3DEBFE7A02CC}">
      <formula1>OperatorList</formula1>
    </dataValidation>
    <dataValidation type="list" allowBlank="1" sqref="F151:F158 F341:F384 F658:F669" xr:uid="{A5080C66-DE69-4DEB-8BC0-1CA66D20E7B7}">
      <formula1>OperatorList</formula1>
    </dataValidation>
    <dataValidation type="list" allowBlank="1" showInputMessage="1" showErrorMessage="1" promptTitle="Select an Operator" prompt="Select the Operator that is giving the Opportunity._x000a__x000a_Note: Cell will turn red if text is entered that is not in the dropdown list." sqref="F151:F158 F341:F384 F658:F669" xr:uid="{C297EC56-098B-4494-89A0-179BE47C75D7}">
      <formula1>OperatorList</formula1>
    </dataValidation>
    <dataValidation allowBlank="1" showErrorMessage="1" error="Not an Option" sqref="F171:F179" xr:uid="{F7771BDE-B5F7-4CCD-9D7C-4D3B8F24F67E}"/>
    <dataValidation type="list" allowBlank="1" showInputMessage="1" showErrorMessage="1" promptTitle="Select Account Manager" prompt="Select Account Manager from dropdown._x000a_Update list in Dropdowns if needed._x000a__x000a_Note: Non-dropdown entries turn red._x000a__x000a__x000a_" sqref="G5:G2735" xr:uid="{75BC4CEF-D189-4EBC-BFEC-8CCE1435D14F}">
      <formula1>AcctManagerList</formula1>
    </dataValidation>
    <dataValidation type="list" allowBlank="1" showInputMessage="1" showErrorMessage="1" promptTitle="Select Interaction Type" prompt="Please select the type of interaction from the dropdown._x000a__x000a_Note: Cell will turn red if text is entered that is not in the dropdown list._x000a_" sqref="E5:E2735" xr:uid="{76FE55B6-E01F-4AE0-937A-5CC5BDB777C9}">
      <formula1>InteractionList</formula1>
    </dataValidation>
    <dataValidation type="list" allowBlank="1" showInputMessage="1" showErrorMessage="1" sqref="J5:J2735" xr:uid="{8D97DDAF-8ED2-460A-A6B1-97D1128A24F0}">
      <formula1>INDIRECT("ProductTable[#Headers]")</formula1>
    </dataValidation>
    <dataValidation type="list" allowBlank="1" showInputMessage="1" showErrorMessage="1" sqref="I5:I2742" xr:uid="{64A94F35-A0DD-48D6-AC4F-B036FD8C2458}">
      <formula1>INDIRECT("ContactsData!$D" &amp; ROW() &amp; ":$Z" &amp; ROW())</formula1>
    </dataValidation>
  </dataValidations>
  <printOptions gridLines="1"/>
  <pageMargins left="0.25" right="0.25" top="0.25" bottom="0.75" header="0" footer="0"/>
  <pageSetup scale="38" pageOrder="overThenDown" orientation="landscape" cellComments="atEnd"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5" id="{22DB26D0-6292-4B0B-8B1C-8A5158C821AF}">
            <xm:f>AND($E59&lt;&gt;"",COUNTIF(Dropdowns!$J$5:$J$940,$E59)=0)</xm:f>
            <x14:dxf>
              <fill>
                <patternFill>
                  <bgColor rgb="FFFF0000"/>
                </patternFill>
              </fill>
            </x14:dxf>
          </x14:cfRule>
          <xm:sqref>E59:E651</xm:sqref>
        </x14:conditionalFormatting>
        <x14:conditionalFormatting xmlns:xm="http://schemas.microsoft.com/office/excel/2006/main">
          <x14:cfRule type="expression" priority="1" id="{71B319E6-5A12-4CC7-A562-F354BD854C19}">
            <xm:f>AND($E656&lt;&gt;"",COUNTIF(Dropdowns!$J$5:$J$940,$E656)=0)</xm:f>
            <x14:dxf>
              <fill>
                <patternFill>
                  <bgColor rgb="FFFF0000"/>
                </patternFill>
              </fill>
            </x14:dxf>
          </x14:cfRule>
          <xm:sqref>E656</xm:sqref>
        </x14:conditionalFormatting>
      </x14:conditionalFormattings>
    </ext>
    <ext xmlns:x14="http://schemas.microsoft.com/office/spreadsheetml/2009/9/main" uri="{CCE6A557-97BC-4b89-ADB6-D9C93CAAB3DF}">
      <x14:dataValidations xmlns:xm="http://schemas.microsoft.com/office/excel/2006/main" xWindow="880" yWindow="451" count="1">
        <x14:dataValidation type="list" allowBlank="1" showErrorMessage="1" error="Not an Option" xr:uid="{1B7D2B52-2F13-4BEC-B369-81EA55DEAF71}">
          <x14:formula1>
            <xm:f>Dropdowns!$I$5:$I$946</xm:f>
          </x14:formula1>
          <xm:sqref>K10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56296-6E8A-492F-9403-8F8AC36C1BFD}">
  <dimension ref="A1"/>
  <sheetViews>
    <sheetView workbookViewId="0"/>
  </sheetViews>
  <sheetFormatPr defaultRowHeight="12.7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E5CDA-F935-451C-90F2-CB888DC59E33}">
  <dimension ref="A1:M91"/>
  <sheetViews>
    <sheetView topLeftCell="M10" workbookViewId="0">
      <selection activeCell="M10" sqref="M10"/>
    </sheetView>
  </sheetViews>
  <sheetFormatPr defaultRowHeight="21"/>
  <cols>
    <col min="1" max="1" width="14.7109375" style="438" customWidth="1"/>
    <col min="2" max="2" width="61.28515625" customWidth="1"/>
    <col min="3" max="3" width="32.85546875" customWidth="1"/>
    <col min="4" max="4" width="41.7109375" customWidth="1"/>
    <col min="5" max="5" width="43.85546875" customWidth="1"/>
    <col min="6" max="6" width="32" customWidth="1"/>
    <col min="7" max="7" width="31.7109375" customWidth="1"/>
    <col min="8" max="8" width="34.28515625" customWidth="1"/>
    <col min="9" max="9" width="32.42578125" customWidth="1"/>
    <col min="10" max="10" width="31.28515625" customWidth="1"/>
    <col min="11" max="11" width="35.28515625" customWidth="1"/>
    <col min="12" max="12" width="38.140625" customWidth="1"/>
    <col min="13" max="13" width="47.140625" customWidth="1"/>
  </cols>
  <sheetData>
    <row r="1" spans="1:13">
      <c r="D1" s="439" t="s">
        <v>4625</v>
      </c>
      <c r="E1" s="439" t="s">
        <v>4626</v>
      </c>
    </row>
    <row r="2" spans="1:13" s="466" customFormat="1" ht="96" customHeight="1">
      <c r="A2" s="462"/>
      <c r="B2" s="463" t="s">
        <v>4627</v>
      </c>
      <c r="C2" s="464" t="s">
        <v>154</v>
      </c>
      <c r="D2" s="465" t="s">
        <v>4628</v>
      </c>
      <c r="E2" s="468" t="s">
        <v>4629</v>
      </c>
    </row>
    <row r="3" spans="1:13" ht="61.5">
      <c r="B3" s="467"/>
      <c r="C3" s="440" t="s">
        <v>4630</v>
      </c>
      <c r="D3" s="441" t="s">
        <v>4631</v>
      </c>
      <c r="E3" s="442" t="s">
        <v>4632</v>
      </c>
    </row>
    <row r="4" spans="1:13" ht="60.75">
      <c r="C4" s="440" t="s">
        <v>4633</v>
      </c>
      <c r="D4" s="443" t="s">
        <v>4634</v>
      </c>
      <c r="E4" s="442" t="s">
        <v>4635</v>
      </c>
    </row>
    <row r="5" spans="1:13" ht="61.5">
      <c r="C5" s="440" t="s">
        <v>4636</v>
      </c>
      <c r="D5" s="441" t="s">
        <v>4637</v>
      </c>
      <c r="E5" s="442" t="s">
        <v>4638</v>
      </c>
      <c r="F5" s="444"/>
    </row>
    <row r="6" spans="1:13" ht="61.5">
      <c r="C6" s="440" t="s">
        <v>4639</v>
      </c>
      <c r="D6" s="445" t="s">
        <v>4640</v>
      </c>
      <c r="E6" s="442" t="s">
        <v>4641</v>
      </c>
    </row>
    <row r="7" spans="1:13" ht="61.5">
      <c r="C7" s="440" t="s">
        <v>4642</v>
      </c>
      <c r="D7" s="441" t="s">
        <v>4643</v>
      </c>
      <c r="E7" s="446" t="s">
        <v>4644</v>
      </c>
    </row>
    <row r="8" spans="1:13" ht="61.5">
      <c r="D8" s="444"/>
      <c r="E8" s="442" t="s">
        <v>4645</v>
      </c>
    </row>
    <row r="9" spans="1:13" ht="42">
      <c r="C9" s="447" t="s">
        <v>4646</v>
      </c>
    </row>
    <row r="10" spans="1:13" ht="26.25">
      <c r="A10" s="438" t="s">
        <v>4647</v>
      </c>
      <c r="B10" s="448"/>
      <c r="C10" s="447" t="s">
        <v>4648</v>
      </c>
      <c r="D10" s="449" t="s">
        <v>4419</v>
      </c>
      <c r="E10" s="449" t="s">
        <v>4649</v>
      </c>
      <c r="F10" s="449" t="s">
        <v>4111</v>
      </c>
      <c r="G10" s="449" t="s">
        <v>4650</v>
      </c>
      <c r="H10" s="449" t="s">
        <v>3918</v>
      </c>
      <c r="I10" s="449" t="s">
        <v>4367</v>
      </c>
      <c r="J10" s="449" t="s">
        <v>4651</v>
      </c>
      <c r="K10" s="449" t="s">
        <v>4652</v>
      </c>
      <c r="L10" s="449" t="s">
        <v>3959</v>
      </c>
      <c r="M10" t="s">
        <v>4653</v>
      </c>
    </row>
    <row r="11" spans="1:13" ht="52.5">
      <c r="A11" s="450" t="s">
        <v>4654</v>
      </c>
      <c r="B11" s="451" t="s">
        <v>4655</v>
      </c>
      <c r="C11" s="452" t="s">
        <v>4656</v>
      </c>
      <c r="D11" s="453" t="s">
        <v>4657</v>
      </c>
      <c r="E11" s="453" t="s">
        <v>4657</v>
      </c>
      <c r="F11" s="453" t="s">
        <v>4658</v>
      </c>
      <c r="G11" s="453" t="s">
        <v>4658</v>
      </c>
      <c r="H11" s="453" t="s">
        <v>4658</v>
      </c>
      <c r="I11" s="453" t="s">
        <v>4658</v>
      </c>
      <c r="J11" s="453" t="s">
        <v>4658</v>
      </c>
      <c r="K11" s="453" t="s">
        <v>4658</v>
      </c>
      <c r="L11" s="453" t="s">
        <v>4658</v>
      </c>
    </row>
    <row r="12" spans="1:13" ht="26.25">
      <c r="B12" s="451" t="s">
        <v>4659</v>
      </c>
      <c r="C12" s="454"/>
      <c r="D12" s="449" t="s">
        <v>4660</v>
      </c>
      <c r="E12" s="449" t="s">
        <v>4661</v>
      </c>
      <c r="F12" s="449"/>
      <c r="G12" s="449"/>
      <c r="H12" s="449"/>
      <c r="I12" s="449"/>
      <c r="J12" s="449"/>
      <c r="K12" s="449"/>
    </row>
    <row r="13" spans="1:13" ht="26.25">
      <c r="B13" s="451"/>
      <c r="C13" s="455" t="s">
        <v>4662</v>
      </c>
      <c r="D13" s="456" t="s">
        <v>4663</v>
      </c>
      <c r="E13" s="456" t="s">
        <v>4663</v>
      </c>
      <c r="F13" s="456" t="s">
        <v>4663</v>
      </c>
      <c r="G13" s="456" t="s">
        <v>4663</v>
      </c>
      <c r="H13" s="456" t="s">
        <v>4663</v>
      </c>
      <c r="I13" s="456" t="s">
        <v>4663</v>
      </c>
      <c r="J13" s="456" t="s">
        <v>4663</v>
      </c>
      <c r="K13" s="456" t="s">
        <v>4663</v>
      </c>
      <c r="L13" s="456" t="s">
        <v>4663</v>
      </c>
    </row>
    <row r="14" spans="1:13" ht="26.25">
      <c r="B14" s="451"/>
      <c r="C14" s="455"/>
      <c r="D14" s="456"/>
      <c r="E14" s="456"/>
      <c r="F14" s="456"/>
      <c r="G14" s="456"/>
      <c r="H14" s="456"/>
      <c r="I14" s="456"/>
      <c r="J14" s="456"/>
      <c r="K14" s="456"/>
      <c r="L14" s="456"/>
    </row>
    <row r="15" spans="1:13">
      <c r="B15" s="448" t="s">
        <v>4664</v>
      </c>
      <c r="C15" s="454">
        <v>1</v>
      </c>
    </row>
    <row r="16" spans="1:13" ht="21.2" customHeight="1">
      <c r="B16" s="448" t="s">
        <v>4665</v>
      </c>
      <c r="C16" s="454">
        <v>2</v>
      </c>
    </row>
    <row r="17" spans="2:3" hidden="1">
      <c r="B17" s="448" t="s">
        <v>489</v>
      </c>
      <c r="C17" s="454">
        <v>3</v>
      </c>
    </row>
    <row r="18" spans="2:3">
      <c r="B18" s="448" t="s">
        <v>4666</v>
      </c>
      <c r="C18" s="454">
        <v>4</v>
      </c>
    </row>
    <row r="19" spans="2:3">
      <c r="B19" s="448" t="s">
        <v>4667</v>
      </c>
      <c r="C19" s="454"/>
    </row>
    <row r="20" spans="2:3">
      <c r="B20" s="448" t="s">
        <v>4668</v>
      </c>
      <c r="C20" s="454"/>
    </row>
    <row r="21" spans="2:3">
      <c r="B21" s="448" t="s">
        <v>4669</v>
      </c>
      <c r="C21" s="454"/>
    </row>
    <row r="22" spans="2:3">
      <c r="B22" s="448" t="s">
        <v>4670</v>
      </c>
      <c r="C22" s="454"/>
    </row>
    <row r="23" spans="2:3">
      <c r="B23" s="448" t="s">
        <v>4671</v>
      </c>
      <c r="C23" s="454"/>
    </row>
    <row r="24" spans="2:3">
      <c r="B24" s="448" t="s">
        <v>4672</v>
      </c>
      <c r="C24" s="454"/>
    </row>
    <row r="25" spans="2:3">
      <c r="B25" s="448" t="s">
        <v>4673</v>
      </c>
      <c r="C25" s="454"/>
    </row>
    <row r="26" spans="2:3">
      <c r="B26" s="448" t="s">
        <v>4674</v>
      </c>
      <c r="C26" s="454"/>
    </row>
    <row r="27" spans="2:3">
      <c r="B27" s="448" t="s">
        <v>4675</v>
      </c>
      <c r="C27" s="454"/>
    </row>
    <row r="28" spans="2:3">
      <c r="B28" s="448" t="s">
        <v>4676</v>
      </c>
      <c r="C28" s="454"/>
    </row>
    <row r="29" spans="2:3">
      <c r="B29" s="448" t="s">
        <v>4677</v>
      </c>
      <c r="C29" s="454"/>
    </row>
    <row r="30" spans="2:3">
      <c r="B30" s="448" t="s">
        <v>4678</v>
      </c>
      <c r="C30" s="454"/>
    </row>
    <row r="31" spans="2:3">
      <c r="B31" s="448" t="s">
        <v>4679</v>
      </c>
      <c r="C31" s="454"/>
    </row>
    <row r="32" spans="2:3">
      <c r="B32" s="448" t="s">
        <v>1511</v>
      </c>
      <c r="C32" s="454">
        <v>4</v>
      </c>
    </row>
    <row r="33" spans="1:9">
      <c r="C33" s="454"/>
    </row>
    <row r="34" spans="1:9">
      <c r="A34" s="438" t="s">
        <v>4680</v>
      </c>
      <c r="B34" s="457"/>
      <c r="C34" s="454"/>
    </row>
    <row r="35" spans="1:9">
      <c r="B35" s="457" t="s">
        <v>4681</v>
      </c>
      <c r="C35" s="454">
        <v>1</v>
      </c>
    </row>
    <row r="36" spans="1:9" ht="27.75">
      <c r="B36" s="457" t="s">
        <v>172</v>
      </c>
      <c r="C36" s="454">
        <v>2</v>
      </c>
      <c r="E36" s="119" t="s">
        <v>4682</v>
      </c>
    </row>
    <row r="37" spans="1:9">
      <c r="B37" s="457" t="s">
        <v>1328</v>
      </c>
      <c r="C37" s="454">
        <v>2</v>
      </c>
    </row>
    <row r="38" spans="1:9">
      <c r="B38" s="457" t="s">
        <v>4683</v>
      </c>
      <c r="C38" s="454">
        <v>3</v>
      </c>
    </row>
    <row r="39" spans="1:9">
      <c r="B39" s="457" t="s">
        <v>489</v>
      </c>
      <c r="C39" s="454"/>
    </row>
    <row r="40" spans="1:9">
      <c r="B40" s="457" t="s">
        <v>240</v>
      </c>
      <c r="C40" s="454"/>
    </row>
    <row r="41" spans="1:9">
      <c r="B41" s="457" t="s">
        <v>4684</v>
      </c>
      <c r="C41" s="454">
        <v>4</v>
      </c>
    </row>
    <row r="42" spans="1:9">
      <c r="B42" s="119"/>
      <c r="C42" s="454"/>
    </row>
    <row r="43" spans="1:9">
      <c r="A43" s="438" t="s">
        <v>4685</v>
      </c>
      <c r="B43" s="457"/>
      <c r="C43" s="454"/>
    </row>
    <row r="44" spans="1:9">
      <c r="B44" s="457" t="s">
        <v>4686</v>
      </c>
      <c r="C44" s="454"/>
      <c r="E44" t="s">
        <v>4687</v>
      </c>
      <c r="I44" t="s">
        <v>4688</v>
      </c>
    </row>
    <row r="45" spans="1:9" ht="27.75">
      <c r="B45" s="457" t="s">
        <v>4689</v>
      </c>
      <c r="C45" s="454">
        <v>1</v>
      </c>
      <c r="D45" s="119" t="s">
        <v>4690</v>
      </c>
      <c r="F45" t="s">
        <v>4691</v>
      </c>
      <c r="G45" t="s">
        <v>4630</v>
      </c>
      <c r="I45" s="119" t="s">
        <v>4692</v>
      </c>
    </row>
    <row r="46" spans="1:9">
      <c r="B46" s="457" t="s">
        <v>2360</v>
      </c>
      <c r="C46" s="454">
        <v>2</v>
      </c>
      <c r="D46" s="458" t="s">
        <v>4693</v>
      </c>
    </row>
    <row r="47" spans="1:9">
      <c r="B47" s="457" t="s">
        <v>4694</v>
      </c>
      <c r="C47" s="454">
        <v>3</v>
      </c>
      <c r="D47" s="119" t="s">
        <v>4695</v>
      </c>
    </row>
    <row r="48" spans="1:9">
      <c r="B48" s="457" t="s">
        <v>709</v>
      </c>
      <c r="C48" s="454">
        <v>4</v>
      </c>
      <c r="D48" s="119" t="s">
        <v>4696</v>
      </c>
    </row>
    <row r="49" spans="1:9">
      <c r="B49" s="457" t="s">
        <v>708</v>
      </c>
      <c r="C49" s="454">
        <v>4</v>
      </c>
      <c r="D49" s="119" t="s">
        <v>4697</v>
      </c>
      <c r="I49" t="s">
        <v>4630</v>
      </c>
    </row>
    <row r="50" spans="1:9" ht="27.75">
      <c r="B50" s="457" t="s">
        <v>250</v>
      </c>
      <c r="C50" s="454">
        <v>3</v>
      </c>
      <c r="D50" s="459" t="s">
        <v>4698</v>
      </c>
    </row>
    <row r="51" spans="1:9">
      <c r="B51" s="457" t="s">
        <v>4699</v>
      </c>
      <c r="C51" s="454">
        <v>3</v>
      </c>
      <c r="D51" s="119" t="s">
        <v>4700</v>
      </c>
    </row>
    <row r="52" spans="1:9">
      <c r="B52" s="457" t="s">
        <v>1092</v>
      </c>
      <c r="C52" s="454">
        <v>3</v>
      </c>
      <c r="D52" s="119" t="s">
        <v>4695</v>
      </c>
      <c r="F52" t="s">
        <v>4701</v>
      </c>
    </row>
    <row r="53" spans="1:9">
      <c r="B53" s="457" t="s">
        <v>4702</v>
      </c>
      <c r="C53" s="454">
        <v>2</v>
      </c>
      <c r="D53" s="119" t="s">
        <v>4703</v>
      </c>
    </row>
    <row r="54" spans="1:9" ht="30.75" customHeight="1">
      <c r="B54" s="457" t="s">
        <v>4704</v>
      </c>
      <c r="C54" s="454">
        <v>2</v>
      </c>
      <c r="D54" s="119" t="s">
        <v>4705</v>
      </c>
      <c r="E54" t="s">
        <v>4706</v>
      </c>
    </row>
    <row r="55" spans="1:9">
      <c r="B55" s="457" t="s">
        <v>4707</v>
      </c>
      <c r="C55" s="454">
        <v>2</v>
      </c>
      <c r="D55" s="119"/>
      <c r="G55" t="s">
        <v>4708</v>
      </c>
    </row>
    <row r="56" spans="1:9">
      <c r="B56" s="457" t="s">
        <v>4709</v>
      </c>
      <c r="C56" s="454"/>
      <c r="D56" s="119"/>
    </row>
    <row r="57" spans="1:9">
      <c r="B57" s="457" t="s">
        <v>4710</v>
      </c>
      <c r="C57" s="454"/>
      <c r="D57" s="119"/>
    </row>
    <row r="58" spans="1:9">
      <c r="B58" s="119"/>
      <c r="C58" s="454"/>
    </row>
    <row r="59" spans="1:9">
      <c r="A59" s="438" t="s">
        <v>4711</v>
      </c>
      <c r="B59" s="457"/>
      <c r="C59" s="454"/>
    </row>
    <row r="60" spans="1:9">
      <c r="B60" s="457" t="s">
        <v>4712</v>
      </c>
      <c r="C60" s="460" t="s">
        <v>4713</v>
      </c>
    </row>
    <row r="61" spans="1:9">
      <c r="B61" s="457" t="s">
        <v>4714</v>
      </c>
      <c r="C61" s="454" t="s">
        <v>4715</v>
      </c>
    </row>
    <row r="62" spans="1:9">
      <c r="B62" s="119" t="s">
        <v>407</v>
      </c>
      <c r="C62" s="454">
        <v>3</v>
      </c>
    </row>
    <row r="63" spans="1:9">
      <c r="B63" s="119" t="s">
        <v>708</v>
      </c>
      <c r="C63" s="454">
        <v>3</v>
      </c>
    </row>
    <row r="64" spans="1:9">
      <c r="B64" s="119"/>
      <c r="C64" s="454"/>
    </row>
    <row r="65" spans="1:8">
      <c r="A65" s="438" t="s">
        <v>4716</v>
      </c>
      <c r="B65" s="457"/>
      <c r="C65" s="454"/>
    </row>
    <row r="66" spans="1:8">
      <c r="B66" s="457" t="s">
        <v>4717</v>
      </c>
      <c r="C66" s="454">
        <v>1</v>
      </c>
    </row>
    <row r="67" spans="1:8">
      <c r="B67" s="457" t="s">
        <v>4718</v>
      </c>
      <c r="C67" s="454">
        <v>2</v>
      </c>
      <c r="F67" t="s">
        <v>4719</v>
      </c>
    </row>
    <row r="68" spans="1:8">
      <c r="B68" s="457" t="s">
        <v>407</v>
      </c>
      <c r="C68" s="454">
        <v>3</v>
      </c>
    </row>
    <row r="69" spans="1:8">
      <c r="B69" s="470" t="s">
        <v>1864</v>
      </c>
      <c r="C69" s="454">
        <v>4</v>
      </c>
    </row>
    <row r="70" spans="1:8">
      <c r="B70" s="470" t="s">
        <v>4720</v>
      </c>
      <c r="C70" s="454"/>
    </row>
    <row r="71" spans="1:8">
      <c r="B71" s="470"/>
      <c r="C71" s="454"/>
    </row>
    <row r="72" spans="1:8">
      <c r="B72" s="470"/>
      <c r="C72" s="454"/>
    </row>
    <row r="74" spans="1:8">
      <c r="A74" s="438" t="s">
        <v>4721</v>
      </c>
    </row>
    <row r="75" spans="1:8">
      <c r="B75" s="461" t="s">
        <v>4722</v>
      </c>
    </row>
    <row r="76" spans="1:8">
      <c r="B76" s="461" t="s">
        <v>4723</v>
      </c>
    </row>
    <row r="77" spans="1:8">
      <c r="B77" s="461" t="s">
        <v>4724</v>
      </c>
    </row>
    <row r="78" spans="1:8">
      <c r="B78" s="461" t="s">
        <v>4725</v>
      </c>
      <c r="H78" t="s">
        <v>4726</v>
      </c>
    </row>
    <row r="79" spans="1:8">
      <c r="B79" s="461" t="s">
        <v>4727</v>
      </c>
    </row>
    <row r="80" spans="1:8">
      <c r="B80" s="461" t="s">
        <v>4728</v>
      </c>
    </row>
    <row r="81" spans="2:2">
      <c r="B81" s="461" t="s">
        <v>4729</v>
      </c>
    </row>
    <row r="82" spans="2:2">
      <c r="B82" s="461" t="s">
        <v>4730</v>
      </c>
    </row>
    <row r="83" spans="2:2">
      <c r="B83" s="461" t="s">
        <v>4731</v>
      </c>
    </row>
    <row r="84" spans="2:2">
      <c r="B84" t="s">
        <v>4732</v>
      </c>
    </row>
    <row r="85" spans="2:2">
      <c r="B85" t="s">
        <v>4733</v>
      </c>
    </row>
    <row r="86" spans="2:2">
      <c r="B86" t="s">
        <v>4734</v>
      </c>
    </row>
    <row r="87" spans="2:2">
      <c r="B87" t="s">
        <v>4735</v>
      </c>
    </row>
    <row r="88" spans="2:2">
      <c r="B88" t="s">
        <v>4736</v>
      </c>
    </row>
    <row r="89" spans="2:2">
      <c r="B89" t="s">
        <v>4737</v>
      </c>
    </row>
    <row r="90" spans="2:2">
      <c r="B90" t="s">
        <v>4738</v>
      </c>
    </row>
    <row r="91" spans="2:2">
      <c r="B91" t="s">
        <v>160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33475B"/>
    <outlinePr summaryBelow="0" summaryRight="0"/>
    <pageSetUpPr fitToPage="1"/>
  </sheetPr>
  <dimension ref="A2:S941"/>
  <sheetViews>
    <sheetView showFormulas="1" showGridLines="0" topLeftCell="A2" zoomScale="70" zoomScaleNormal="70" workbookViewId="0">
      <pane ySplit="3" topLeftCell="A32" activePane="bottomLeft" state="frozen"/>
      <selection activeCell="C7" sqref="C7"/>
      <selection pane="bottomLeft" activeCell="D39" sqref="D39"/>
    </sheetView>
  </sheetViews>
  <sheetFormatPr defaultColWidth="0" defaultRowHeight="0" customHeight="1" zeroHeight="1"/>
  <cols>
    <col min="1" max="1" width="4.42578125" style="1" customWidth="1"/>
    <col min="2" max="4" width="25.42578125" style="1" customWidth="1"/>
    <col min="5" max="5" width="9" style="1" bestFit="1" customWidth="1"/>
    <col min="6" max="10" width="25.42578125" style="1" customWidth="1"/>
    <col min="11" max="11" width="22.7109375" style="1" customWidth="1"/>
    <col min="12" max="12" width="25.42578125" style="1" hidden="1" customWidth="1"/>
    <col min="13" max="13" width="25.85546875" style="1" hidden="1" customWidth="1"/>
    <col min="14" max="14" width="14.42578125" style="1" customWidth="1"/>
    <col min="15" max="17" width="14.42578125" style="1" hidden="1" customWidth="1"/>
    <col min="18" max="19" width="0" style="1" hidden="1" customWidth="1"/>
    <col min="20" max="16384" width="14.42578125" style="1" hidden="1"/>
  </cols>
  <sheetData>
    <row r="2" spans="2:16" ht="67.150000000000006" customHeight="1">
      <c r="B2" s="5" t="s">
        <v>4739</v>
      </c>
      <c r="C2" s="2"/>
      <c r="D2" s="2"/>
      <c r="E2" s="4"/>
      <c r="F2" s="3" t="s">
        <v>112</v>
      </c>
      <c r="G2" s="520" t="s">
        <v>4740</v>
      </c>
      <c r="H2" s="520"/>
      <c r="I2" s="520"/>
      <c r="J2" s="520"/>
      <c r="K2" s="520"/>
      <c r="L2" s="8"/>
      <c r="M2" s="8"/>
    </row>
    <row r="3" spans="2:16" ht="12.75">
      <c r="B3" s="13"/>
      <c r="C3" s="13"/>
      <c r="D3" s="13"/>
      <c r="E3" s="13"/>
      <c r="F3" s="13"/>
      <c r="G3" s="13"/>
      <c r="H3" s="13"/>
      <c r="I3" s="13"/>
      <c r="J3" s="13"/>
      <c r="K3" s="13"/>
      <c r="L3" s="13"/>
      <c r="M3" s="13"/>
    </row>
    <row r="4" spans="2:16" ht="60" customHeight="1">
      <c r="B4" s="62" t="s">
        <v>4741</v>
      </c>
      <c r="C4" s="7" t="s">
        <v>4742</v>
      </c>
      <c r="D4" s="7" t="s">
        <v>4743</v>
      </c>
      <c r="E4" s="7" t="s">
        <v>4744</v>
      </c>
      <c r="F4" s="7" t="s">
        <v>4745</v>
      </c>
      <c r="G4" s="7" t="s">
        <v>4746</v>
      </c>
      <c r="H4" s="7" t="s">
        <v>4747</v>
      </c>
      <c r="I4" s="7" t="s">
        <v>4748</v>
      </c>
      <c r="J4" s="7" t="s">
        <v>4749</v>
      </c>
      <c r="K4" s="7" t="s">
        <v>4750</v>
      </c>
      <c r="L4" s="7" t="s">
        <v>95</v>
      </c>
      <c r="M4" s="7" t="s">
        <v>4751</v>
      </c>
    </row>
    <row r="5" spans="2:16" ht="30.2" customHeight="1">
      <c r="B5" s="14" t="s">
        <v>154</v>
      </c>
      <c r="C5" s="8" t="s">
        <v>157</v>
      </c>
      <c r="D5" s="8" t="s">
        <v>407</v>
      </c>
      <c r="E5" s="8" t="s">
        <v>900</v>
      </c>
      <c r="F5" s="8" t="s">
        <v>4</v>
      </c>
      <c r="G5" s="8" t="s">
        <v>2438</v>
      </c>
      <c r="H5" s="8" t="s">
        <v>4752</v>
      </c>
      <c r="I5" s="8" t="s">
        <v>3953</v>
      </c>
      <c r="J5" s="8" t="s">
        <v>3934</v>
      </c>
      <c r="K5" s="8" t="s">
        <v>108</v>
      </c>
      <c r="L5" s="8" t="s">
        <v>96</v>
      </c>
      <c r="M5" s="8" t="s">
        <v>4753</v>
      </c>
      <c r="P5" s="12" t="s">
        <v>4754</v>
      </c>
    </row>
    <row r="6" spans="2:16" ht="30.2" customHeight="1">
      <c r="B6" s="14" t="s">
        <v>130</v>
      </c>
      <c r="C6" s="8" t="s">
        <v>466</v>
      </c>
      <c r="D6" s="8" t="s">
        <v>276</v>
      </c>
      <c r="E6" s="8" t="s">
        <v>150</v>
      </c>
      <c r="F6" s="8" t="s">
        <v>5</v>
      </c>
      <c r="G6" s="8" t="s">
        <v>2380</v>
      </c>
      <c r="H6" s="8" t="s">
        <v>4755</v>
      </c>
      <c r="I6" s="8" t="s">
        <v>3934</v>
      </c>
      <c r="J6" s="8" t="s">
        <v>4249</v>
      </c>
      <c r="K6" s="8" t="s">
        <v>3937</v>
      </c>
      <c r="L6" s="8" t="s">
        <v>96</v>
      </c>
      <c r="M6" s="8" t="s">
        <v>4756</v>
      </c>
      <c r="P6" s="10" t="str" cm="1">
        <f t="array" ref="P6:P17">_xlfn.UNIQUE(L$5:L$1910)</f>
        <v>Kaufholds</v>
      </c>
    </row>
    <row r="7" spans="2:16" ht="30.2" customHeight="1">
      <c r="B7" s="14" t="s">
        <v>199</v>
      </c>
      <c r="C7" s="8" t="s">
        <v>183</v>
      </c>
      <c r="D7" s="8" t="s">
        <v>160</v>
      </c>
      <c r="E7" s="8" t="s">
        <v>141</v>
      </c>
      <c r="F7" s="8" t="s">
        <v>6</v>
      </c>
      <c r="G7" s="8" t="s">
        <v>2542</v>
      </c>
      <c r="H7" s="8" t="s">
        <v>3951</v>
      </c>
      <c r="I7" s="8" t="s">
        <v>3990</v>
      </c>
      <c r="J7" s="8" t="s">
        <v>99</v>
      </c>
      <c r="K7" s="8" t="s">
        <v>4757</v>
      </c>
      <c r="L7" s="8" t="s">
        <v>96</v>
      </c>
      <c r="M7" s="8" t="s">
        <v>4758</v>
      </c>
      <c r="P7" s="10">
        <v>0</v>
      </c>
    </row>
    <row r="8" spans="2:16" ht="30.2" customHeight="1">
      <c r="B8" s="14" t="s">
        <v>132</v>
      </c>
      <c r="C8" s="8" t="s">
        <v>185</v>
      </c>
      <c r="D8" s="8" t="s">
        <v>237</v>
      </c>
      <c r="E8" s="8" t="s">
        <v>138</v>
      </c>
      <c r="F8" s="8" t="s">
        <v>7</v>
      </c>
      <c r="G8" s="8" t="s">
        <v>2512</v>
      </c>
      <c r="H8" s="8" t="s">
        <v>4759</v>
      </c>
      <c r="I8" s="8" t="s">
        <v>3965</v>
      </c>
      <c r="J8" s="8" t="s">
        <v>4256</v>
      </c>
      <c r="K8" s="8" t="s">
        <v>4760</v>
      </c>
      <c r="L8" s="8" t="s">
        <v>96</v>
      </c>
      <c r="M8" s="8" t="s">
        <v>4761</v>
      </c>
      <c r="P8" s="10" t="str">
        <v>Frites Street</v>
      </c>
    </row>
    <row r="9" spans="2:16" ht="30.2" customHeight="1">
      <c r="B9" s="14" t="s">
        <v>139</v>
      </c>
      <c r="C9" s="8" t="s">
        <v>149</v>
      </c>
      <c r="D9" s="8" t="s">
        <v>172</v>
      </c>
      <c r="E9" s="8" t="s">
        <v>166</v>
      </c>
      <c r="F9" s="8" t="s">
        <v>8</v>
      </c>
      <c r="G9" s="8" t="s">
        <v>2403</v>
      </c>
      <c r="H9" s="8" t="s">
        <v>377</v>
      </c>
      <c r="I9" s="8" t="s">
        <v>4106</v>
      </c>
      <c r="J9" s="8" t="s">
        <v>4412</v>
      </c>
      <c r="K9" s="8" t="s">
        <v>3949</v>
      </c>
      <c r="L9" s="8" t="s">
        <v>96</v>
      </c>
      <c r="M9" s="8" t="s">
        <v>4128</v>
      </c>
      <c r="P9" s="10" t="str">
        <v>Better Balance</v>
      </c>
    </row>
    <row r="10" spans="2:16" ht="30.2" customHeight="1">
      <c r="B10" s="14"/>
      <c r="C10" s="8" t="s">
        <v>183</v>
      </c>
      <c r="D10" s="8" t="s">
        <v>1474</v>
      </c>
      <c r="E10" s="8" t="s">
        <v>161</v>
      </c>
      <c r="F10" s="8" t="s">
        <v>9</v>
      </c>
      <c r="G10" s="8" t="s">
        <v>2377</v>
      </c>
      <c r="H10" s="8" t="s">
        <v>4762</v>
      </c>
      <c r="I10" s="8" t="s">
        <v>4763</v>
      </c>
      <c r="J10" s="8" t="s">
        <v>4764</v>
      </c>
      <c r="K10" s="8" t="s">
        <v>4765</v>
      </c>
      <c r="L10" s="8" t="s">
        <v>96</v>
      </c>
      <c r="M10" s="8" t="s">
        <v>4766</v>
      </c>
      <c r="P10" s="10" t="str">
        <v>VAF</v>
      </c>
    </row>
    <row r="11" spans="2:16" ht="30.2" customHeight="1">
      <c r="B11" s="14"/>
      <c r="C11" s="8" t="s">
        <v>611</v>
      </c>
      <c r="D11" s="8" t="s">
        <v>296</v>
      </c>
      <c r="E11" s="8" t="s">
        <v>188</v>
      </c>
      <c r="F11" s="8" t="s">
        <v>10</v>
      </c>
      <c r="G11" s="8" t="s">
        <v>2780</v>
      </c>
      <c r="H11" s="8"/>
      <c r="I11" s="8" t="s">
        <v>1436</v>
      </c>
      <c r="J11" s="8" t="s">
        <v>4275</v>
      </c>
      <c r="K11" s="8"/>
      <c r="L11" s="159"/>
      <c r="M11" s="8" t="s">
        <v>4767</v>
      </c>
      <c r="P11" s="10" t="str">
        <v>Ofk</v>
      </c>
    </row>
    <row r="12" spans="2:16" ht="30.2" customHeight="1">
      <c r="B12" s="14"/>
      <c r="C12" s="8" t="s">
        <v>171</v>
      </c>
      <c r="D12" s="8" t="s">
        <v>261</v>
      </c>
      <c r="E12" s="8" t="s">
        <v>4768</v>
      </c>
      <c r="F12" s="8" t="s">
        <v>109</v>
      </c>
      <c r="G12" s="8" t="s">
        <v>3000</v>
      </c>
      <c r="H12" s="8"/>
      <c r="I12" s="8" t="s">
        <v>4070</v>
      </c>
      <c r="J12" s="8" t="s">
        <v>4253</v>
      </c>
      <c r="K12" s="8"/>
      <c r="L12" s="8" t="s">
        <v>96</v>
      </c>
      <c r="M12" s="8" t="s">
        <v>4769</v>
      </c>
      <c r="P12" s="10" t="str">
        <v>Annasea</v>
      </c>
    </row>
    <row r="13" spans="2:16" ht="30.2" customHeight="1">
      <c r="B13" s="14"/>
      <c r="C13" s="8" t="s">
        <v>159</v>
      </c>
      <c r="D13" s="8" t="s">
        <v>377</v>
      </c>
      <c r="E13" s="8" t="s">
        <v>4075</v>
      </c>
      <c r="F13" s="8" t="s">
        <v>4122</v>
      </c>
      <c r="G13" s="8" t="s">
        <v>3010</v>
      </c>
      <c r="H13" s="8"/>
      <c r="I13" s="8" t="s">
        <v>3950</v>
      </c>
      <c r="J13" s="8" t="s">
        <v>4294</v>
      </c>
      <c r="K13" s="8"/>
      <c r="L13" s="8" t="s">
        <v>96</v>
      </c>
      <c r="M13" s="8" t="s">
        <v>4770</v>
      </c>
      <c r="P13" s="10" t="str">
        <v>TCCF</v>
      </c>
    </row>
    <row r="14" spans="2:16" ht="30.2" customHeight="1">
      <c r="B14" s="14"/>
      <c r="C14" s="8" t="s">
        <v>496</v>
      </c>
      <c r="D14" s="8" t="s">
        <v>1264</v>
      </c>
      <c r="E14" s="8" t="s">
        <v>287</v>
      </c>
      <c r="F14" s="8" t="s">
        <v>4172</v>
      </c>
      <c r="G14" s="8" t="s">
        <v>3158</v>
      </c>
      <c r="H14" s="8"/>
      <c r="I14" s="8" t="s">
        <v>3962</v>
      </c>
      <c r="J14" s="8" t="s">
        <v>4287</v>
      </c>
      <c r="K14" s="8"/>
      <c r="L14" s="8" t="s">
        <v>96</v>
      </c>
      <c r="M14" s="8" t="s">
        <v>4771</v>
      </c>
      <c r="P14" s="10" t="str">
        <v>Wicks</v>
      </c>
    </row>
    <row r="15" spans="2:16" ht="30.2" customHeight="1">
      <c r="B15" s="14"/>
      <c r="C15" s="8" t="s">
        <v>295</v>
      </c>
      <c r="D15" s="8" t="s">
        <v>4669</v>
      </c>
      <c r="E15" s="8" t="s">
        <v>251</v>
      </c>
      <c r="F15" s="8"/>
      <c r="G15" s="8"/>
      <c r="H15" s="8"/>
      <c r="I15" s="8" t="s">
        <v>4772</v>
      </c>
      <c r="J15" s="240" t="s">
        <v>4450</v>
      </c>
      <c r="K15" s="8"/>
      <c r="L15" s="8" t="s">
        <v>96</v>
      </c>
      <c r="M15" s="8" t="s">
        <v>4773</v>
      </c>
      <c r="P15" s="10" t="str">
        <v>RJC</v>
      </c>
    </row>
    <row r="16" spans="2:16" ht="30.2" customHeight="1">
      <c r="B16" s="14"/>
      <c r="C16" s="8" t="s">
        <v>974</v>
      </c>
      <c r="D16" s="8" t="s">
        <v>1328</v>
      </c>
      <c r="E16" s="8"/>
      <c r="F16" s="8"/>
      <c r="G16" s="8"/>
      <c r="H16" s="8"/>
      <c r="I16" s="8" t="s">
        <v>1195</v>
      </c>
      <c r="J16" s="8"/>
      <c r="K16" s="8"/>
      <c r="L16" s="8" t="s">
        <v>3912</v>
      </c>
      <c r="M16" s="8" t="s">
        <v>3967</v>
      </c>
      <c r="P16" s="10" t="str">
        <v>Kayco</v>
      </c>
    </row>
    <row r="17" spans="2:16" ht="30.2" customHeight="1">
      <c r="B17" s="14"/>
      <c r="C17" s="8" t="s">
        <v>392</v>
      </c>
      <c r="D17" s="8" t="s">
        <v>4774</v>
      </c>
      <c r="E17" s="8"/>
      <c r="F17" s="8"/>
      <c r="G17" s="8"/>
      <c r="H17" s="8"/>
      <c r="I17" s="8" t="s">
        <v>4075</v>
      </c>
      <c r="J17" s="8"/>
      <c r="K17" s="8"/>
      <c r="L17" s="8" t="s">
        <v>3912</v>
      </c>
      <c r="M17" s="8" t="s">
        <v>3976</v>
      </c>
      <c r="P17" s="10" t="str">
        <v>Abdale</v>
      </c>
    </row>
    <row r="18" spans="2:16" ht="30.2" customHeight="1">
      <c r="B18" s="14"/>
      <c r="C18" s="9" t="s">
        <v>195</v>
      </c>
      <c r="D18" s="8" t="s">
        <v>250</v>
      </c>
      <c r="E18" s="8"/>
      <c r="F18" s="8"/>
      <c r="G18" s="8"/>
      <c r="H18" s="8"/>
      <c r="I18" s="8" t="s">
        <v>3919</v>
      </c>
      <c r="J18" s="8"/>
      <c r="K18" s="8"/>
      <c r="L18" s="8" t="s">
        <v>3912</v>
      </c>
      <c r="M18" s="8" t="s">
        <v>4113</v>
      </c>
      <c r="P18" s="10"/>
    </row>
    <row r="19" spans="2:16" ht="30.2" customHeight="1">
      <c r="B19" s="14"/>
      <c r="C19" s="8" t="s">
        <v>303</v>
      </c>
      <c r="D19" s="8" t="s">
        <v>1511</v>
      </c>
      <c r="E19" s="8"/>
      <c r="F19" s="8"/>
      <c r="G19" s="8"/>
      <c r="H19" s="8"/>
      <c r="I19" s="8" t="s">
        <v>3931</v>
      </c>
      <c r="J19" s="8"/>
      <c r="K19" s="8"/>
      <c r="L19" s="8" t="s">
        <v>3912</v>
      </c>
      <c r="M19" s="8" t="s">
        <v>4775</v>
      </c>
      <c r="P19" s="11"/>
    </row>
    <row r="20" spans="2:16" s="6" customFormat="1" ht="30.2" customHeight="1">
      <c r="B20" s="14"/>
      <c r="C20" s="8" t="s">
        <v>339</v>
      </c>
      <c r="D20" s="8" t="s">
        <v>467</v>
      </c>
      <c r="E20" s="8"/>
      <c r="F20" s="8"/>
      <c r="G20" s="8"/>
      <c r="H20" s="8"/>
      <c r="I20" s="8" t="s">
        <v>4172</v>
      </c>
      <c r="J20" s="8"/>
      <c r="K20" s="8"/>
      <c r="L20" s="8" t="s">
        <v>3912</v>
      </c>
      <c r="M20" s="8" t="s">
        <v>4776</v>
      </c>
    </row>
    <row r="21" spans="2:16" ht="30.2" customHeight="1">
      <c r="B21" s="14"/>
      <c r="C21" s="8" t="s">
        <v>4777</v>
      </c>
      <c r="D21" s="8" t="s">
        <v>1679</v>
      </c>
      <c r="E21" s="8"/>
      <c r="F21" s="8"/>
      <c r="G21" s="8"/>
      <c r="H21" s="8"/>
      <c r="I21" s="8"/>
      <c r="J21" s="8"/>
      <c r="K21" s="8"/>
      <c r="L21" s="8" t="s">
        <v>3912</v>
      </c>
      <c r="M21" s="8" t="s">
        <v>3913</v>
      </c>
    </row>
    <row r="22" spans="2:16" s="6" customFormat="1" ht="30.2" customHeight="1">
      <c r="B22" s="14"/>
      <c r="C22" s="8" t="s">
        <v>2225</v>
      </c>
      <c r="D22" s="8"/>
      <c r="E22" s="8"/>
      <c r="F22" s="8"/>
      <c r="G22" s="8"/>
      <c r="H22" s="8"/>
      <c r="I22" s="8"/>
      <c r="J22" s="8"/>
      <c r="K22" s="8"/>
      <c r="L22" s="8" t="s">
        <v>3912</v>
      </c>
      <c r="M22" s="8" t="s">
        <v>4778</v>
      </c>
    </row>
    <row r="23" spans="2:16" ht="30.2" customHeight="1">
      <c r="B23" s="14"/>
      <c r="C23" s="8" t="s">
        <v>421</v>
      </c>
      <c r="D23" s="8" t="s">
        <v>4779</v>
      </c>
      <c r="E23" s="8"/>
      <c r="F23" s="8"/>
      <c r="G23" s="8"/>
      <c r="H23" s="8"/>
      <c r="I23" s="8"/>
      <c r="J23" s="8"/>
      <c r="K23" s="8"/>
      <c r="L23" s="8" t="s">
        <v>3912</v>
      </c>
      <c r="M23" s="8" t="s">
        <v>4780</v>
      </c>
    </row>
    <row r="24" spans="2:16" s="6" customFormat="1" ht="30.2" customHeight="1">
      <c r="B24" s="14"/>
      <c r="C24" s="8" t="s">
        <v>2115</v>
      </c>
      <c r="D24" s="8" t="s">
        <v>709</v>
      </c>
      <c r="E24" s="8"/>
      <c r="F24" s="8"/>
      <c r="G24" s="8"/>
      <c r="H24" s="8"/>
      <c r="I24" s="8"/>
      <c r="J24" s="8"/>
      <c r="K24" s="8"/>
      <c r="L24" s="8" t="s">
        <v>3912</v>
      </c>
      <c r="M24" s="8" t="s">
        <v>4028</v>
      </c>
    </row>
    <row r="25" spans="2:16" s="6" customFormat="1" ht="30.2" customHeight="1">
      <c r="B25" s="14"/>
      <c r="C25" s="8" t="s">
        <v>645</v>
      </c>
      <c r="D25" s="8" t="s">
        <v>4781</v>
      </c>
      <c r="E25" s="8"/>
      <c r="F25" s="8"/>
      <c r="G25" s="8"/>
      <c r="H25" s="8"/>
      <c r="I25" s="8"/>
      <c r="J25" s="8"/>
      <c r="K25" s="8"/>
      <c r="L25" s="8" t="s">
        <v>3927</v>
      </c>
      <c r="M25" s="8" t="s">
        <v>3928</v>
      </c>
      <c r="N25" s="1"/>
    </row>
    <row r="26" spans="2:16" ht="30.2" customHeight="1">
      <c r="B26" s="14"/>
      <c r="C26" s="8" t="s">
        <v>512</v>
      </c>
      <c r="D26" s="8" t="s">
        <v>240</v>
      </c>
      <c r="E26" s="8"/>
      <c r="F26" s="8"/>
      <c r="G26" s="8"/>
      <c r="H26" s="8"/>
      <c r="I26" s="8"/>
      <c r="J26" s="8"/>
      <c r="K26" s="8"/>
      <c r="L26" s="8" t="s">
        <v>3918</v>
      </c>
      <c r="M26" s="8" t="s">
        <v>4782</v>
      </c>
      <c r="N26" s="6"/>
    </row>
    <row r="27" spans="2:16" s="6" customFormat="1" ht="30.2" customHeight="1">
      <c r="B27" s="14"/>
      <c r="C27" s="8" t="s">
        <v>719</v>
      </c>
      <c r="D27" s="8" t="s">
        <v>240</v>
      </c>
      <c r="E27" s="8"/>
      <c r="F27" s="8"/>
      <c r="G27" s="8"/>
      <c r="H27" s="8"/>
      <c r="I27" s="8"/>
      <c r="J27" s="8"/>
      <c r="K27" s="8"/>
      <c r="L27" s="8" t="s">
        <v>4005</v>
      </c>
      <c r="M27" s="8" t="s">
        <v>4783</v>
      </c>
      <c r="N27" s="1"/>
      <c r="O27" s="1"/>
    </row>
    <row r="28" spans="2:16" s="6" customFormat="1" ht="30.2" customHeight="1">
      <c r="B28" s="14"/>
      <c r="C28" s="8" t="s">
        <v>135</v>
      </c>
      <c r="D28" s="8" t="s">
        <v>1211</v>
      </c>
      <c r="E28" s="8"/>
      <c r="F28" s="8"/>
      <c r="G28" s="8"/>
      <c r="H28" s="8"/>
      <c r="I28" s="8"/>
      <c r="J28" s="8"/>
      <c r="K28" s="8"/>
      <c r="L28" s="8" t="s">
        <v>3915</v>
      </c>
      <c r="M28" s="8" t="s">
        <v>3916</v>
      </c>
      <c r="N28" s="1"/>
      <c r="O28" s="1"/>
    </row>
    <row r="29" spans="2:16" s="6" customFormat="1" ht="30.2" customHeight="1">
      <c r="B29" s="14"/>
      <c r="C29" s="8" t="s">
        <v>803</v>
      </c>
      <c r="D29" s="8" t="s">
        <v>444</v>
      </c>
      <c r="E29" s="8"/>
      <c r="F29" s="8"/>
      <c r="G29" s="8"/>
      <c r="H29" s="8"/>
      <c r="I29" s="8"/>
      <c r="J29" s="8"/>
      <c r="K29" s="8"/>
      <c r="L29" s="8" t="s">
        <v>4111</v>
      </c>
      <c r="M29" s="8"/>
      <c r="N29" s="1"/>
      <c r="O29" s="1"/>
    </row>
    <row r="30" spans="2:16" s="6" customFormat="1" ht="30.2" customHeight="1">
      <c r="B30" s="14"/>
      <c r="C30" s="8" t="s">
        <v>934</v>
      </c>
      <c r="D30" s="8" t="s">
        <v>618</v>
      </c>
      <c r="E30" s="8"/>
      <c r="F30" s="8"/>
      <c r="G30" s="8"/>
      <c r="H30" s="8"/>
      <c r="I30" s="8"/>
      <c r="J30" s="8"/>
      <c r="K30" s="8"/>
      <c r="L30" s="8" t="s">
        <v>4652</v>
      </c>
      <c r="M30" s="8" t="s">
        <v>4784</v>
      </c>
      <c r="N30" s="1"/>
      <c r="O30" s="1"/>
    </row>
    <row r="31" spans="2:16" s="6" customFormat="1" ht="30.2" customHeight="1">
      <c r="B31" s="14"/>
      <c r="C31" s="8" t="s">
        <v>236</v>
      </c>
      <c r="D31" s="8" t="s">
        <v>4785</v>
      </c>
      <c r="E31" s="8"/>
      <c r="F31" s="8"/>
      <c r="G31" s="8"/>
      <c r="H31" s="8"/>
      <c r="I31" s="8"/>
      <c r="J31" s="8"/>
      <c r="K31" s="8"/>
      <c r="L31" s="8" t="s">
        <v>1901</v>
      </c>
      <c r="M31" s="8"/>
      <c r="N31" s="1"/>
      <c r="O31" s="1"/>
    </row>
    <row r="32" spans="2:16" s="6" customFormat="1" ht="30.2" customHeight="1">
      <c r="B32" s="14"/>
      <c r="C32" s="8" t="s">
        <v>1080</v>
      </c>
      <c r="D32" s="8" t="s">
        <v>4786</v>
      </c>
      <c r="E32" s="8"/>
      <c r="F32" s="8"/>
      <c r="G32" s="8"/>
      <c r="H32" s="8"/>
      <c r="I32" s="8"/>
      <c r="J32" s="8"/>
      <c r="K32" s="8"/>
      <c r="L32" s="8" t="s">
        <v>1500</v>
      </c>
      <c r="M32" s="8"/>
      <c r="N32" s="1"/>
      <c r="O32" s="1"/>
    </row>
    <row r="33" spans="2:13" s="6" customFormat="1" ht="30.2" customHeight="1">
      <c r="B33" s="14"/>
      <c r="C33" s="8" t="s">
        <v>1138</v>
      </c>
      <c r="D33" s="8" t="s">
        <v>1864</v>
      </c>
      <c r="E33" s="8"/>
      <c r="F33" s="8"/>
      <c r="G33" s="8"/>
      <c r="H33" s="8"/>
      <c r="I33" s="8"/>
      <c r="J33" s="8"/>
      <c r="K33" s="8"/>
      <c r="L33" s="8" t="s">
        <v>4055</v>
      </c>
      <c r="M33" s="8" t="s">
        <v>4787</v>
      </c>
    </row>
    <row r="34" spans="2:13" s="6" customFormat="1" ht="30.2" customHeight="1">
      <c r="B34" s="14"/>
      <c r="C34" s="8" t="s">
        <v>364</v>
      </c>
      <c r="D34" s="8" t="s">
        <v>4788</v>
      </c>
      <c r="E34" s="8"/>
      <c r="F34" s="8"/>
      <c r="G34" s="8"/>
      <c r="H34" s="8"/>
      <c r="I34" s="8"/>
      <c r="J34" s="8"/>
      <c r="K34" s="8"/>
      <c r="L34" s="8" t="s">
        <v>4075</v>
      </c>
      <c r="M34" s="8"/>
    </row>
    <row r="35" spans="2:13" s="6" customFormat="1" ht="30.2" customHeight="1">
      <c r="B35" s="14"/>
      <c r="C35" s="8" t="s">
        <v>528</v>
      </c>
      <c r="D35" s="8" t="s">
        <v>1928</v>
      </c>
      <c r="E35" s="8"/>
      <c r="F35" s="8"/>
      <c r="G35" s="8"/>
      <c r="H35" s="8"/>
      <c r="I35" s="8"/>
      <c r="J35" s="8"/>
      <c r="K35" s="8"/>
      <c r="L35" s="8" t="s">
        <v>3918</v>
      </c>
      <c r="M35" s="8" t="s">
        <v>4789</v>
      </c>
    </row>
    <row r="36" spans="2:13" s="6" customFormat="1" ht="30.2" customHeight="1">
      <c r="B36" s="14"/>
      <c r="C36" s="8" t="s">
        <v>787</v>
      </c>
      <c r="D36" s="8" t="s">
        <v>4790</v>
      </c>
      <c r="E36" s="8"/>
      <c r="F36" s="8"/>
      <c r="G36" s="8"/>
      <c r="H36" s="8"/>
      <c r="I36" s="8"/>
      <c r="J36" s="8"/>
      <c r="K36" s="8"/>
      <c r="L36" s="8" t="s">
        <v>3912</v>
      </c>
      <c r="M36" s="9" t="s">
        <v>4031</v>
      </c>
    </row>
    <row r="37" spans="2:13" s="6" customFormat="1" ht="30.2" customHeight="1">
      <c r="B37" s="14"/>
      <c r="C37" s="8"/>
      <c r="D37" s="8" t="s">
        <v>4592</v>
      </c>
      <c r="E37" s="8"/>
      <c r="F37" s="8"/>
      <c r="G37" s="8"/>
      <c r="H37" s="8"/>
      <c r="I37" s="8"/>
      <c r="J37" s="8"/>
      <c r="K37" s="8"/>
      <c r="L37" s="8" t="s">
        <v>96</v>
      </c>
      <c r="M37" s="8" t="s">
        <v>3986</v>
      </c>
    </row>
    <row r="38" spans="2:13" s="6" customFormat="1" ht="30.2" customHeight="1">
      <c r="B38" s="14"/>
      <c r="C38" s="8"/>
      <c r="D38" s="8" t="s">
        <v>2360</v>
      </c>
      <c r="E38" s="8"/>
      <c r="F38" s="8"/>
      <c r="G38" s="8"/>
      <c r="H38" s="8"/>
      <c r="I38" s="8"/>
      <c r="J38" s="8"/>
      <c r="K38" s="8"/>
      <c r="L38" s="8"/>
      <c r="M38" s="8"/>
    </row>
    <row r="39" spans="2:13" s="6" customFormat="1" ht="30.2" customHeight="1">
      <c r="B39" s="14"/>
      <c r="C39" s="8"/>
      <c r="D39" s="8"/>
      <c r="E39" s="8"/>
      <c r="F39" s="8"/>
      <c r="G39" s="8"/>
      <c r="H39" s="8"/>
      <c r="I39" s="8"/>
      <c r="J39" s="8"/>
      <c r="K39" s="8"/>
      <c r="L39" s="8"/>
      <c r="M39" s="8"/>
    </row>
    <row r="40" spans="2:13" s="6" customFormat="1" ht="30.2" customHeight="1">
      <c r="B40" s="14"/>
      <c r="C40" s="8"/>
      <c r="D40" s="8"/>
      <c r="E40" s="8"/>
      <c r="F40" s="8"/>
      <c r="G40" s="8"/>
      <c r="H40" s="8"/>
      <c r="I40" s="8"/>
      <c r="J40" s="8"/>
      <c r="K40" s="8"/>
      <c r="L40" s="8"/>
      <c r="M40" s="8"/>
    </row>
    <row r="41" spans="2:13" s="6" customFormat="1" ht="30.2" customHeight="1">
      <c r="B41" s="14"/>
      <c r="C41" s="8"/>
      <c r="D41" s="8"/>
      <c r="E41" s="8"/>
      <c r="F41" s="8"/>
      <c r="G41" s="8"/>
      <c r="H41" s="8"/>
      <c r="I41" s="8"/>
      <c r="J41" s="8"/>
      <c r="K41" s="8"/>
      <c r="L41" s="8"/>
      <c r="M41" s="8"/>
    </row>
    <row r="42" spans="2:13" s="6" customFormat="1" ht="30.2" customHeight="1">
      <c r="B42" s="14"/>
      <c r="C42" s="8"/>
      <c r="D42" s="8"/>
      <c r="E42" s="8"/>
      <c r="F42" s="8"/>
      <c r="G42" s="8"/>
      <c r="H42" s="8"/>
      <c r="I42" s="8"/>
      <c r="J42" s="8"/>
      <c r="K42" s="8"/>
      <c r="L42" s="8"/>
      <c r="M42" s="8"/>
    </row>
    <row r="43" spans="2:13" s="6" customFormat="1" ht="30.2" customHeight="1">
      <c r="B43" s="14"/>
      <c r="C43" s="8"/>
      <c r="D43" s="8"/>
      <c r="E43" s="8"/>
      <c r="F43" s="8"/>
      <c r="G43" s="8"/>
      <c r="H43" s="8"/>
      <c r="I43" s="8"/>
      <c r="J43" s="8"/>
      <c r="K43" s="8"/>
      <c r="L43" s="8"/>
      <c r="M43" s="8"/>
    </row>
    <row r="44" spans="2:13" s="6" customFormat="1" ht="30.2" customHeight="1">
      <c r="B44" s="14"/>
      <c r="C44" s="8"/>
      <c r="D44" s="8"/>
      <c r="E44" s="8"/>
      <c r="F44" s="8"/>
      <c r="G44" s="8"/>
      <c r="H44" s="8"/>
      <c r="I44" s="8"/>
      <c r="J44" s="8"/>
      <c r="K44" s="8"/>
      <c r="L44" s="8"/>
      <c r="M44" s="8"/>
    </row>
    <row r="45" spans="2:13" s="6" customFormat="1" ht="30.2" customHeight="1">
      <c r="B45" s="14"/>
      <c r="C45" s="8"/>
      <c r="D45" s="8"/>
      <c r="E45" s="8"/>
      <c r="F45" s="8"/>
      <c r="G45" s="8"/>
      <c r="H45" s="8"/>
      <c r="I45" s="8"/>
      <c r="J45" s="8"/>
      <c r="K45" s="8"/>
      <c r="L45" s="8"/>
      <c r="M45" s="8"/>
    </row>
    <row r="46" spans="2:13" s="6" customFormat="1" ht="30.2" customHeight="1">
      <c r="B46" s="14"/>
      <c r="C46" s="8"/>
      <c r="D46" s="8"/>
      <c r="E46" s="8"/>
      <c r="F46" s="8"/>
      <c r="G46" s="8"/>
      <c r="H46" s="8"/>
      <c r="I46" s="8"/>
      <c r="J46" s="8"/>
      <c r="K46" s="8"/>
      <c r="L46" s="8"/>
      <c r="M46" s="8"/>
    </row>
    <row r="47" spans="2:13" s="6" customFormat="1" ht="30.2" customHeight="1">
      <c r="B47" s="14"/>
      <c r="C47" s="8"/>
      <c r="D47" s="8"/>
      <c r="E47" s="8"/>
      <c r="F47" s="8"/>
      <c r="G47" s="8"/>
      <c r="H47" s="8"/>
      <c r="I47" s="8"/>
      <c r="J47" s="8"/>
      <c r="K47" s="8"/>
      <c r="L47" s="8"/>
      <c r="M47" s="8"/>
    </row>
    <row r="48" spans="2:13" s="6" customFormat="1" ht="30.2" customHeight="1">
      <c r="B48" s="14"/>
      <c r="C48" s="8"/>
      <c r="D48" s="8"/>
      <c r="E48" s="8"/>
      <c r="F48" s="8"/>
      <c r="G48" s="8"/>
      <c r="H48" s="8"/>
      <c r="I48" s="8"/>
      <c r="J48" s="8"/>
      <c r="K48" s="8"/>
      <c r="L48" s="8"/>
      <c r="M48" s="8"/>
    </row>
    <row r="49" spans="2:13" s="6" customFormat="1" ht="30.2" customHeight="1">
      <c r="B49" s="14"/>
      <c r="C49" s="8"/>
      <c r="D49" s="8"/>
      <c r="E49" s="8"/>
      <c r="F49" s="8"/>
      <c r="G49" s="8"/>
      <c r="H49" s="8"/>
      <c r="I49" s="8"/>
      <c r="J49" s="8"/>
      <c r="K49" s="8"/>
      <c r="L49" s="8"/>
      <c r="M49" s="8"/>
    </row>
    <row r="50" spans="2:13" s="6" customFormat="1" ht="30.2" customHeight="1">
      <c r="B50" s="14"/>
      <c r="C50" s="8"/>
      <c r="D50" s="8"/>
      <c r="E50" s="8"/>
      <c r="F50" s="8"/>
      <c r="G50" s="8"/>
      <c r="H50" s="8"/>
      <c r="I50" s="8"/>
      <c r="J50" s="8"/>
      <c r="K50" s="8"/>
      <c r="L50" s="8"/>
      <c r="M50" s="8"/>
    </row>
    <row r="51" spans="2:13" s="6" customFormat="1" ht="30.2" customHeight="1">
      <c r="B51" s="14"/>
      <c r="C51" s="8"/>
      <c r="D51" s="8"/>
      <c r="E51" s="8"/>
      <c r="F51" s="8"/>
      <c r="G51" s="8"/>
      <c r="H51" s="8"/>
      <c r="I51" s="8"/>
      <c r="J51" s="8"/>
      <c r="K51" s="8"/>
      <c r="L51" s="8"/>
      <c r="M51" s="8"/>
    </row>
    <row r="52" spans="2:13" s="6" customFormat="1" ht="30.2" customHeight="1">
      <c r="B52" s="14"/>
      <c r="C52" s="8"/>
      <c r="D52" s="8"/>
      <c r="E52" s="8"/>
      <c r="F52" s="8"/>
      <c r="G52" s="8"/>
      <c r="H52" s="8"/>
      <c r="I52" s="8"/>
      <c r="J52" s="8"/>
      <c r="K52" s="8"/>
      <c r="L52" s="8"/>
      <c r="M52" s="8"/>
    </row>
    <row r="53" spans="2:13" s="6" customFormat="1" ht="30.2" customHeight="1">
      <c r="B53" s="14"/>
      <c r="C53" s="8"/>
      <c r="D53" s="8"/>
      <c r="E53" s="8"/>
      <c r="F53" s="8"/>
      <c r="G53" s="8"/>
      <c r="H53" s="8"/>
      <c r="I53" s="8"/>
      <c r="J53" s="8"/>
      <c r="K53" s="8"/>
      <c r="L53" s="8"/>
      <c r="M53" s="8"/>
    </row>
    <row r="54" spans="2:13" s="6" customFormat="1" ht="30.2" customHeight="1">
      <c r="B54" s="14"/>
      <c r="C54" s="8"/>
      <c r="D54" s="8"/>
      <c r="E54" s="8"/>
      <c r="F54" s="8"/>
      <c r="G54" s="8"/>
      <c r="H54" s="8"/>
      <c r="I54" s="8"/>
      <c r="J54" s="8"/>
      <c r="K54" s="8"/>
      <c r="L54" s="8"/>
      <c r="M54" s="8"/>
    </row>
    <row r="55" spans="2:13" s="6" customFormat="1" ht="30.2" customHeight="1">
      <c r="B55" s="14"/>
      <c r="C55" s="8"/>
      <c r="D55" s="8"/>
      <c r="E55" s="8"/>
      <c r="F55" s="8"/>
      <c r="G55" s="8"/>
      <c r="H55" s="8"/>
      <c r="I55" s="8"/>
      <c r="J55" s="8"/>
      <c r="K55" s="8"/>
      <c r="L55" s="8"/>
      <c r="M55" s="8"/>
    </row>
    <row r="56" spans="2:13" s="6" customFormat="1" ht="30.2" customHeight="1">
      <c r="B56" s="14"/>
      <c r="C56" s="8"/>
      <c r="D56" s="8"/>
      <c r="E56" s="8"/>
      <c r="F56" s="8"/>
      <c r="G56" s="8"/>
      <c r="H56" s="8"/>
      <c r="I56" s="8"/>
      <c r="J56" s="8"/>
      <c r="K56" s="8"/>
      <c r="L56" s="8"/>
      <c r="M56" s="8"/>
    </row>
    <row r="57" spans="2:13" s="6" customFormat="1" ht="30.2" customHeight="1">
      <c r="B57" s="14"/>
      <c r="C57" s="8"/>
      <c r="D57" s="8"/>
      <c r="E57" s="8"/>
      <c r="F57" s="8"/>
      <c r="G57" s="8"/>
      <c r="H57" s="8"/>
      <c r="I57" s="8"/>
      <c r="J57" s="8"/>
      <c r="K57" s="8"/>
      <c r="L57" s="8"/>
      <c r="M57" s="8"/>
    </row>
    <row r="58" spans="2:13" s="6" customFormat="1" ht="30.2" customHeight="1">
      <c r="B58" s="14"/>
      <c r="C58" s="8"/>
      <c r="D58" s="8"/>
      <c r="E58" s="8"/>
      <c r="F58" s="8"/>
      <c r="G58" s="8"/>
      <c r="H58" s="8"/>
      <c r="I58" s="8"/>
      <c r="J58" s="8"/>
      <c r="K58" s="8"/>
      <c r="L58" s="8"/>
      <c r="M58" s="8"/>
    </row>
    <row r="59" spans="2:13" s="6" customFormat="1" ht="30.2" customHeight="1">
      <c r="B59" s="14"/>
      <c r="C59" s="8"/>
      <c r="D59" s="8"/>
      <c r="E59" s="8"/>
      <c r="F59" s="8"/>
      <c r="G59" s="8"/>
      <c r="H59" s="8"/>
      <c r="I59" s="8"/>
      <c r="J59" s="8"/>
      <c r="K59" s="8"/>
      <c r="L59" s="8"/>
      <c r="M59" s="8"/>
    </row>
    <row r="60" spans="2:13" s="6" customFormat="1" ht="30.2" customHeight="1">
      <c r="B60" s="14"/>
      <c r="C60" s="8"/>
      <c r="D60" s="8"/>
      <c r="E60" s="8"/>
      <c r="F60" s="8"/>
      <c r="G60" s="8"/>
      <c r="H60" s="8"/>
      <c r="I60" s="8"/>
      <c r="J60" s="8"/>
      <c r="K60" s="8"/>
      <c r="L60" s="8"/>
      <c r="M60" s="8"/>
    </row>
    <row r="61" spans="2:13" s="6" customFormat="1" ht="30.2" customHeight="1">
      <c r="B61" s="14"/>
      <c r="C61" s="8"/>
      <c r="D61" s="8"/>
      <c r="E61" s="8"/>
      <c r="F61" s="8"/>
      <c r="G61" s="8"/>
      <c r="H61" s="8"/>
      <c r="I61" s="8"/>
      <c r="J61" s="8"/>
      <c r="K61" s="8"/>
      <c r="L61" s="8"/>
      <c r="M61" s="8"/>
    </row>
    <row r="62" spans="2:13" s="6" customFormat="1" ht="30.2" customHeight="1">
      <c r="B62" s="14"/>
      <c r="C62" s="8"/>
      <c r="D62" s="8"/>
      <c r="E62" s="8"/>
      <c r="F62" s="8"/>
      <c r="G62" s="8"/>
      <c r="H62" s="8"/>
      <c r="I62" s="8"/>
      <c r="J62" s="8"/>
      <c r="K62" s="8"/>
      <c r="L62" s="8"/>
      <c r="M62" s="8"/>
    </row>
    <row r="63" spans="2:13" s="6" customFormat="1" ht="30.2" customHeight="1">
      <c r="B63" s="14"/>
      <c r="C63" s="8"/>
      <c r="D63" s="8"/>
      <c r="E63" s="8"/>
      <c r="F63" s="8"/>
      <c r="G63" s="8"/>
      <c r="H63" s="8"/>
      <c r="I63" s="8"/>
      <c r="J63" s="8"/>
      <c r="K63" s="8"/>
      <c r="L63" s="8"/>
      <c r="M63" s="8"/>
    </row>
    <row r="64" spans="2:13" s="6" customFormat="1" ht="30.2" customHeight="1">
      <c r="B64" s="14"/>
      <c r="C64" s="8"/>
      <c r="D64" s="8"/>
      <c r="E64" s="8"/>
      <c r="F64" s="8"/>
      <c r="G64" s="8"/>
      <c r="H64" s="8"/>
      <c r="I64" s="8"/>
      <c r="J64" s="8"/>
      <c r="K64" s="8"/>
      <c r="L64" s="8"/>
      <c r="M64" s="8"/>
    </row>
    <row r="65" spans="2:13" s="6" customFormat="1" ht="30.2" customHeight="1">
      <c r="B65" s="14"/>
      <c r="C65" s="8"/>
      <c r="D65" s="8"/>
      <c r="E65" s="8"/>
      <c r="F65" s="8"/>
      <c r="G65" s="8"/>
      <c r="H65" s="8"/>
      <c r="I65" s="8"/>
      <c r="J65" s="8"/>
      <c r="K65" s="8"/>
      <c r="L65" s="8"/>
      <c r="M65" s="8"/>
    </row>
    <row r="66" spans="2:13" s="6" customFormat="1" ht="30.2" customHeight="1">
      <c r="B66" s="14"/>
      <c r="C66" s="8"/>
      <c r="D66" s="8"/>
      <c r="E66" s="8"/>
      <c r="F66" s="8"/>
      <c r="G66" s="8"/>
      <c r="H66" s="8"/>
      <c r="I66" s="8"/>
      <c r="J66" s="8"/>
      <c r="K66" s="8"/>
      <c r="L66" s="8"/>
      <c r="M66" s="8"/>
    </row>
    <row r="67" spans="2:13" s="6" customFormat="1" ht="30.2" customHeight="1">
      <c r="B67" s="14"/>
      <c r="C67" s="8"/>
      <c r="D67" s="8"/>
      <c r="E67" s="8"/>
      <c r="F67" s="8"/>
      <c r="G67" s="8"/>
      <c r="H67" s="8"/>
      <c r="I67" s="8"/>
      <c r="J67" s="8"/>
      <c r="K67" s="8"/>
      <c r="L67" s="8"/>
      <c r="M67" s="8"/>
    </row>
    <row r="68" spans="2:13" s="6" customFormat="1" ht="30.2" customHeight="1">
      <c r="B68" s="14"/>
      <c r="C68" s="8"/>
      <c r="D68" s="8"/>
      <c r="E68" s="8"/>
      <c r="F68" s="8"/>
      <c r="G68" s="8"/>
      <c r="H68" s="8"/>
      <c r="I68" s="8"/>
      <c r="J68" s="8"/>
      <c r="K68" s="8"/>
      <c r="L68" s="8"/>
      <c r="M68" s="8"/>
    </row>
    <row r="69" spans="2:13" s="6" customFormat="1" ht="30.2" customHeight="1">
      <c r="B69" s="14"/>
      <c r="C69" s="8"/>
      <c r="D69" s="8"/>
      <c r="E69" s="8"/>
      <c r="F69" s="8"/>
      <c r="G69" s="8"/>
      <c r="H69" s="8"/>
      <c r="I69" s="8"/>
      <c r="J69" s="8"/>
      <c r="K69" s="8"/>
      <c r="L69" s="8"/>
      <c r="M69" s="8"/>
    </row>
    <row r="70" spans="2:13" s="6" customFormat="1" ht="30.2" customHeight="1">
      <c r="B70" s="14"/>
      <c r="C70" s="8"/>
      <c r="D70" s="8"/>
      <c r="E70" s="8"/>
      <c r="F70" s="8"/>
      <c r="G70" s="8"/>
      <c r="H70" s="8"/>
      <c r="I70" s="8"/>
      <c r="J70" s="8"/>
      <c r="K70" s="8"/>
      <c r="L70" s="8"/>
      <c r="M70" s="8"/>
    </row>
    <row r="71" spans="2:13" s="6" customFormat="1" ht="30.2" customHeight="1">
      <c r="B71" s="14"/>
      <c r="C71" s="8"/>
      <c r="D71" s="8"/>
      <c r="E71" s="8"/>
      <c r="F71" s="8"/>
      <c r="G71" s="8"/>
      <c r="H71" s="8"/>
      <c r="I71" s="8"/>
      <c r="J71" s="8"/>
      <c r="K71" s="8"/>
      <c r="L71" s="8"/>
      <c r="M71" s="8"/>
    </row>
    <row r="72" spans="2:13" s="6" customFormat="1" ht="30.2" customHeight="1">
      <c r="B72" s="14"/>
      <c r="C72" s="8"/>
      <c r="D72" s="8"/>
      <c r="E72" s="8"/>
      <c r="F72" s="8"/>
      <c r="G72" s="8"/>
      <c r="H72" s="8"/>
      <c r="I72" s="8"/>
      <c r="J72" s="8"/>
      <c r="K72" s="8"/>
      <c r="L72" s="8"/>
      <c r="M72" s="8"/>
    </row>
    <row r="73" spans="2:13" s="6" customFormat="1" ht="30.2" customHeight="1">
      <c r="B73" s="14"/>
      <c r="C73" s="8"/>
      <c r="D73" s="8"/>
      <c r="E73" s="8"/>
      <c r="F73" s="8"/>
      <c r="G73" s="8"/>
      <c r="H73" s="8"/>
      <c r="I73" s="8"/>
      <c r="J73" s="8"/>
      <c r="K73" s="8"/>
      <c r="L73" s="8"/>
      <c r="M73" s="8"/>
    </row>
    <row r="74" spans="2:13" s="6" customFormat="1" ht="30.2" customHeight="1">
      <c r="B74" s="14"/>
      <c r="C74" s="8"/>
      <c r="D74" s="8"/>
      <c r="E74" s="8"/>
      <c r="F74" s="8"/>
      <c r="G74" s="8"/>
      <c r="H74" s="8"/>
      <c r="I74" s="8"/>
      <c r="J74" s="8"/>
      <c r="K74" s="8"/>
      <c r="L74" s="8"/>
      <c r="M74" s="8"/>
    </row>
    <row r="75" spans="2:13" s="6" customFormat="1" ht="30.2" customHeight="1">
      <c r="B75" s="14"/>
      <c r="C75" s="8"/>
      <c r="D75" s="8"/>
      <c r="E75" s="8"/>
      <c r="F75" s="8"/>
      <c r="G75" s="8"/>
      <c r="H75" s="8"/>
      <c r="I75" s="8"/>
      <c r="J75" s="8"/>
      <c r="K75" s="8"/>
      <c r="L75" s="8"/>
      <c r="M75" s="8"/>
    </row>
    <row r="76" spans="2:13" s="6" customFormat="1" ht="30.2" customHeight="1">
      <c r="B76" s="14"/>
      <c r="C76" s="8"/>
      <c r="D76" s="8"/>
      <c r="E76" s="8"/>
      <c r="F76" s="8"/>
      <c r="G76" s="8"/>
      <c r="H76" s="8"/>
      <c r="I76" s="8"/>
      <c r="J76" s="8"/>
      <c r="K76" s="8"/>
      <c r="L76" s="8"/>
      <c r="M76" s="8"/>
    </row>
    <row r="77" spans="2:13" s="6" customFormat="1" ht="30.2" customHeight="1">
      <c r="B77" s="14"/>
      <c r="C77" s="8"/>
      <c r="D77" s="8"/>
      <c r="E77" s="8"/>
      <c r="F77" s="8"/>
      <c r="G77" s="8"/>
      <c r="H77" s="8"/>
      <c r="I77" s="8"/>
      <c r="J77" s="8"/>
      <c r="K77" s="8"/>
      <c r="L77" s="8"/>
      <c r="M77" s="8"/>
    </row>
    <row r="78" spans="2:13" s="6" customFormat="1" ht="30.2" customHeight="1">
      <c r="B78" s="14"/>
      <c r="C78" s="8"/>
      <c r="D78" s="8"/>
      <c r="E78" s="8"/>
      <c r="F78" s="8"/>
      <c r="G78" s="8"/>
      <c r="H78" s="8"/>
      <c r="I78" s="8"/>
      <c r="J78" s="8"/>
      <c r="K78" s="8"/>
      <c r="L78" s="8"/>
      <c r="M78" s="8"/>
    </row>
    <row r="79" spans="2:13" s="6" customFormat="1" ht="30.2" customHeight="1">
      <c r="B79" s="14"/>
      <c r="C79" s="8"/>
      <c r="D79" s="8"/>
      <c r="E79" s="8"/>
      <c r="F79" s="8"/>
      <c r="G79" s="8"/>
      <c r="H79" s="8"/>
      <c r="I79" s="8"/>
      <c r="J79" s="8"/>
      <c r="K79" s="8"/>
      <c r="L79" s="8"/>
      <c r="M79" s="8"/>
    </row>
    <row r="80" spans="2:13" s="6" customFormat="1" ht="30.2" customHeight="1">
      <c r="B80" s="14"/>
      <c r="C80" s="8"/>
      <c r="D80" s="8"/>
      <c r="E80" s="8"/>
      <c r="F80" s="8"/>
      <c r="G80" s="8"/>
      <c r="H80" s="8"/>
      <c r="I80" s="8"/>
      <c r="J80" s="8"/>
      <c r="K80" s="8"/>
      <c r="L80" s="8"/>
      <c r="M80" s="8"/>
    </row>
    <row r="81" spans="2:13" s="6" customFormat="1" ht="30.2" customHeight="1">
      <c r="B81" s="14"/>
      <c r="C81" s="8"/>
      <c r="D81" s="8"/>
      <c r="E81" s="8"/>
      <c r="F81" s="8"/>
      <c r="G81" s="8"/>
      <c r="H81" s="8"/>
      <c r="I81" s="8"/>
      <c r="J81" s="8"/>
      <c r="K81" s="8"/>
      <c r="L81" s="8"/>
      <c r="M81" s="8"/>
    </row>
    <row r="82" spans="2:13" s="6" customFormat="1" ht="30.2" customHeight="1">
      <c r="B82" s="14"/>
      <c r="C82" s="8"/>
      <c r="D82" s="8"/>
      <c r="E82" s="8"/>
      <c r="F82" s="8"/>
      <c r="G82" s="8"/>
      <c r="H82" s="8"/>
      <c r="I82" s="8"/>
      <c r="J82" s="8"/>
      <c r="K82" s="8"/>
      <c r="L82" s="8"/>
      <c r="M82" s="8"/>
    </row>
    <row r="83" spans="2:13" s="6" customFormat="1" ht="30.2" customHeight="1">
      <c r="B83" s="14"/>
      <c r="C83" s="8"/>
      <c r="D83" s="8"/>
      <c r="E83" s="8"/>
      <c r="F83" s="8"/>
      <c r="G83" s="8"/>
      <c r="H83" s="8"/>
      <c r="I83" s="8"/>
      <c r="J83" s="8"/>
      <c r="K83" s="8"/>
      <c r="L83" s="8"/>
      <c r="M83" s="8"/>
    </row>
    <row r="84" spans="2:13" s="6" customFormat="1" ht="30.2" customHeight="1">
      <c r="B84" s="14"/>
      <c r="C84" s="8"/>
      <c r="D84" s="8"/>
      <c r="E84" s="8"/>
      <c r="F84" s="8"/>
      <c r="G84" s="8"/>
      <c r="H84" s="8"/>
      <c r="I84" s="8"/>
      <c r="J84" s="8"/>
      <c r="K84" s="8"/>
      <c r="L84" s="8"/>
      <c r="M84" s="8"/>
    </row>
    <row r="85" spans="2:13" s="6" customFormat="1" ht="30.2" customHeight="1">
      <c r="B85" s="14"/>
      <c r="C85" s="8"/>
      <c r="D85" s="8"/>
      <c r="E85" s="8"/>
      <c r="F85" s="8"/>
      <c r="G85" s="8"/>
      <c r="H85" s="8"/>
      <c r="I85" s="8"/>
      <c r="J85" s="8"/>
      <c r="K85" s="8"/>
      <c r="L85" s="8"/>
      <c r="M85" s="8"/>
    </row>
    <row r="86" spans="2:13" s="6" customFormat="1" ht="30.2" customHeight="1">
      <c r="B86" s="14"/>
      <c r="C86" s="8"/>
      <c r="D86" s="8"/>
      <c r="E86" s="8"/>
      <c r="F86" s="8"/>
      <c r="G86" s="8"/>
      <c r="H86" s="8"/>
      <c r="I86" s="8"/>
      <c r="J86" s="8"/>
      <c r="K86" s="8"/>
      <c r="L86" s="8"/>
      <c r="M86" s="8"/>
    </row>
    <row r="87" spans="2:13" s="6" customFormat="1" ht="30.2" customHeight="1">
      <c r="B87" s="14"/>
      <c r="C87" s="8"/>
      <c r="D87" s="8"/>
      <c r="E87" s="8"/>
      <c r="F87" s="8"/>
      <c r="G87" s="8"/>
      <c r="H87" s="8"/>
      <c r="I87" s="8"/>
      <c r="J87" s="8"/>
      <c r="K87" s="8"/>
      <c r="L87" s="8"/>
      <c r="M87" s="8"/>
    </row>
    <row r="88" spans="2:13" s="6" customFormat="1" ht="30.2" customHeight="1">
      <c r="B88" s="14"/>
      <c r="C88" s="8"/>
      <c r="D88" s="8"/>
      <c r="E88" s="8"/>
      <c r="F88" s="8"/>
      <c r="G88" s="8"/>
      <c r="H88" s="8"/>
      <c r="I88" s="8"/>
      <c r="J88" s="8"/>
      <c r="K88" s="8"/>
      <c r="L88" s="8"/>
      <c r="M88" s="8"/>
    </row>
    <row r="89" spans="2:13" s="6" customFormat="1" ht="30.2" customHeight="1">
      <c r="B89" s="14"/>
      <c r="C89" s="8"/>
      <c r="D89" s="8"/>
      <c r="E89" s="8"/>
      <c r="F89" s="8"/>
      <c r="G89" s="8"/>
      <c r="H89" s="8"/>
      <c r="I89" s="8"/>
      <c r="J89" s="8"/>
      <c r="K89" s="8"/>
      <c r="L89" s="8"/>
      <c r="M89" s="8"/>
    </row>
    <row r="90" spans="2:13" s="6" customFormat="1" ht="30.2" customHeight="1">
      <c r="B90" s="14"/>
      <c r="C90" s="8"/>
      <c r="D90" s="8"/>
      <c r="E90" s="8"/>
      <c r="F90" s="8"/>
      <c r="G90" s="8"/>
      <c r="H90" s="8"/>
      <c r="I90" s="8"/>
      <c r="J90" s="8"/>
      <c r="K90" s="8"/>
      <c r="L90" s="8"/>
      <c r="M90" s="8"/>
    </row>
    <row r="91" spans="2:13" s="6" customFormat="1" ht="30.2" customHeight="1">
      <c r="B91" s="14"/>
      <c r="C91" s="8"/>
      <c r="D91" s="8"/>
      <c r="E91" s="8"/>
      <c r="F91" s="8"/>
      <c r="G91" s="8"/>
      <c r="H91" s="8"/>
      <c r="I91" s="8"/>
      <c r="J91" s="8"/>
      <c r="K91" s="8"/>
      <c r="L91" s="8"/>
      <c r="M91" s="8"/>
    </row>
    <row r="92" spans="2:13" s="6" customFormat="1" ht="30.2" customHeight="1">
      <c r="B92" s="14"/>
      <c r="C92" s="8"/>
      <c r="D92" s="8"/>
      <c r="E92" s="8"/>
      <c r="F92" s="8"/>
      <c r="G92" s="8"/>
      <c r="H92" s="8"/>
      <c r="I92" s="8"/>
      <c r="J92" s="8"/>
      <c r="K92" s="8"/>
      <c r="L92" s="8"/>
      <c r="M92" s="8"/>
    </row>
    <row r="93" spans="2:13" s="6" customFormat="1" ht="30.2" customHeight="1">
      <c r="B93" s="14"/>
      <c r="C93" s="8"/>
      <c r="D93" s="8"/>
      <c r="E93" s="8"/>
      <c r="F93" s="8"/>
      <c r="G93" s="8"/>
      <c r="H93" s="8"/>
      <c r="I93" s="8"/>
      <c r="J93" s="8"/>
      <c r="K93" s="8"/>
      <c r="L93" s="8"/>
      <c r="M93" s="8"/>
    </row>
    <row r="94" spans="2:13" s="6" customFormat="1" ht="30.2" customHeight="1">
      <c r="B94" s="14"/>
      <c r="C94" s="8"/>
      <c r="D94" s="8"/>
      <c r="E94" s="8"/>
      <c r="F94" s="8"/>
      <c r="G94" s="8"/>
      <c r="H94" s="8"/>
      <c r="I94" s="8"/>
      <c r="J94" s="8"/>
      <c r="K94" s="8"/>
      <c r="L94" s="8"/>
      <c r="M94" s="8"/>
    </row>
    <row r="95" spans="2:13" s="6" customFormat="1" ht="30.2" customHeight="1">
      <c r="B95" s="14"/>
      <c r="C95" s="8"/>
      <c r="D95" s="8"/>
      <c r="E95" s="8"/>
      <c r="F95" s="8"/>
      <c r="G95" s="8"/>
      <c r="H95" s="8"/>
      <c r="I95" s="8"/>
      <c r="J95" s="8"/>
      <c r="K95" s="8"/>
      <c r="L95" s="8"/>
      <c r="M95" s="8"/>
    </row>
    <row r="96" spans="2:13" s="6" customFormat="1" ht="30.2" customHeight="1">
      <c r="B96" s="14"/>
      <c r="C96" s="8"/>
      <c r="D96" s="8"/>
      <c r="E96" s="8"/>
      <c r="F96" s="8"/>
      <c r="G96" s="8"/>
      <c r="H96" s="8"/>
      <c r="I96" s="8"/>
      <c r="J96" s="8"/>
      <c r="K96" s="8"/>
      <c r="L96" s="8"/>
      <c r="M96" s="8"/>
    </row>
    <row r="97" spans="2:13" s="6" customFormat="1" ht="30.2" customHeight="1">
      <c r="B97" s="14"/>
      <c r="C97" s="8"/>
      <c r="D97" s="8"/>
      <c r="E97" s="8"/>
      <c r="F97" s="8"/>
      <c r="G97" s="8"/>
      <c r="H97" s="8"/>
      <c r="I97" s="8"/>
      <c r="J97" s="8"/>
      <c r="K97" s="8"/>
      <c r="L97" s="8"/>
      <c r="M97" s="8"/>
    </row>
    <row r="98" spans="2:13" s="6" customFormat="1" ht="30.2" customHeight="1">
      <c r="B98" s="14"/>
      <c r="C98" s="8"/>
      <c r="D98" s="8"/>
      <c r="E98" s="8"/>
      <c r="F98" s="8"/>
      <c r="G98" s="8"/>
      <c r="H98" s="8"/>
      <c r="I98" s="8"/>
      <c r="J98" s="8"/>
      <c r="K98" s="8"/>
      <c r="L98" s="8"/>
      <c r="M98" s="8"/>
    </row>
    <row r="99" spans="2:13" s="6" customFormat="1" ht="30.2" customHeight="1">
      <c r="B99" s="14"/>
      <c r="C99" s="8"/>
      <c r="D99" s="8"/>
      <c r="E99" s="8"/>
      <c r="F99" s="8"/>
      <c r="G99" s="8"/>
      <c r="H99" s="8"/>
      <c r="I99" s="8"/>
      <c r="J99" s="8"/>
      <c r="K99" s="8"/>
      <c r="L99" s="8"/>
      <c r="M99" s="8"/>
    </row>
    <row r="100" spans="2:13" s="6" customFormat="1" ht="30.2" customHeight="1">
      <c r="B100" s="14"/>
      <c r="C100" s="8"/>
      <c r="D100" s="8"/>
      <c r="E100" s="8"/>
      <c r="F100" s="8"/>
      <c r="G100" s="8"/>
      <c r="H100" s="8"/>
      <c r="I100" s="8"/>
      <c r="J100" s="8"/>
      <c r="K100" s="8"/>
      <c r="L100" s="8"/>
      <c r="M100" s="8"/>
    </row>
    <row r="101" spans="2:13" s="6" customFormat="1" ht="30.2" customHeight="1">
      <c r="B101" s="14"/>
      <c r="C101" s="8"/>
      <c r="D101" s="8"/>
      <c r="E101" s="8"/>
      <c r="F101" s="8"/>
      <c r="G101" s="8"/>
      <c r="H101" s="8"/>
      <c r="I101" s="8"/>
      <c r="J101" s="8"/>
      <c r="K101" s="8"/>
      <c r="L101" s="8"/>
      <c r="M101" s="8"/>
    </row>
    <row r="102" spans="2:13" s="6" customFormat="1" ht="30.2" customHeight="1">
      <c r="B102" s="14"/>
      <c r="C102" s="8"/>
      <c r="D102" s="8"/>
      <c r="E102" s="8"/>
      <c r="F102" s="8"/>
      <c r="G102" s="8"/>
      <c r="H102" s="8"/>
      <c r="I102" s="8"/>
      <c r="J102" s="8"/>
      <c r="K102" s="8"/>
      <c r="L102" s="8"/>
      <c r="M102" s="8"/>
    </row>
    <row r="103" spans="2:13" s="6" customFormat="1" ht="30.2" customHeight="1">
      <c r="B103" s="14"/>
      <c r="C103" s="8"/>
      <c r="D103" s="8"/>
      <c r="E103" s="8"/>
      <c r="F103" s="8"/>
      <c r="G103" s="8"/>
      <c r="H103" s="8"/>
      <c r="I103" s="8"/>
      <c r="J103" s="8"/>
      <c r="K103" s="8"/>
      <c r="L103" s="8"/>
      <c r="M103" s="8"/>
    </row>
    <row r="104" spans="2:13" s="6" customFormat="1" ht="30.2" customHeight="1">
      <c r="B104" s="14"/>
      <c r="C104" s="8"/>
      <c r="D104" s="8"/>
      <c r="E104" s="8"/>
      <c r="F104" s="8"/>
      <c r="G104" s="8"/>
      <c r="H104" s="8"/>
      <c r="I104" s="8"/>
      <c r="J104" s="8"/>
      <c r="K104" s="8"/>
      <c r="L104" s="8"/>
      <c r="M104" s="8"/>
    </row>
    <row r="105" spans="2:13" s="6" customFormat="1" ht="30.2" customHeight="1">
      <c r="B105" s="14"/>
      <c r="C105" s="8"/>
      <c r="D105" s="8"/>
      <c r="E105" s="8"/>
      <c r="F105" s="8"/>
      <c r="G105" s="8"/>
      <c r="H105" s="8"/>
      <c r="I105" s="8"/>
      <c r="J105" s="8"/>
      <c r="K105" s="8"/>
      <c r="L105" s="8"/>
      <c r="M105" s="8"/>
    </row>
    <row r="106" spans="2:13" s="6" customFormat="1" ht="30.2" customHeight="1">
      <c r="B106" s="14"/>
      <c r="C106" s="8"/>
      <c r="D106" s="8"/>
      <c r="E106" s="8"/>
      <c r="F106" s="8"/>
      <c r="G106" s="8"/>
      <c r="H106" s="8"/>
      <c r="I106" s="8"/>
      <c r="J106" s="8"/>
      <c r="K106" s="8"/>
      <c r="L106" s="8"/>
      <c r="M106" s="8"/>
    </row>
    <row r="107" spans="2:13" s="6" customFormat="1" ht="30.2" customHeight="1">
      <c r="B107" s="14"/>
      <c r="C107" s="8"/>
      <c r="D107" s="8"/>
      <c r="E107" s="8"/>
      <c r="F107" s="8"/>
      <c r="G107" s="8"/>
      <c r="H107" s="8"/>
      <c r="I107" s="8"/>
      <c r="J107" s="8"/>
      <c r="K107" s="8"/>
      <c r="L107" s="8"/>
      <c r="M107" s="8"/>
    </row>
    <row r="108" spans="2:13" s="6" customFormat="1" ht="30.2" customHeight="1">
      <c r="B108" s="14"/>
      <c r="C108" s="8"/>
      <c r="D108" s="8"/>
      <c r="E108" s="8"/>
      <c r="F108" s="8"/>
      <c r="G108" s="8"/>
      <c r="H108" s="8"/>
      <c r="I108" s="8"/>
      <c r="J108" s="8"/>
      <c r="K108" s="8"/>
      <c r="L108" s="8"/>
      <c r="M108" s="8"/>
    </row>
    <row r="109" spans="2:13" s="6" customFormat="1" ht="30.2" customHeight="1">
      <c r="B109" s="14"/>
      <c r="C109" s="8"/>
      <c r="D109" s="8"/>
      <c r="E109" s="8"/>
      <c r="F109" s="8"/>
      <c r="G109" s="8"/>
      <c r="H109" s="8"/>
      <c r="I109" s="8"/>
      <c r="J109" s="8"/>
      <c r="K109" s="8"/>
      <c r="L109" s="8"/>
      <c r="M109" s="8"/>
    </row>
    <row r="110" spans="2:13" s="6" customFormat="1" ht="30.2" customHeight="1">
      <c r="B110" s="14"/>
      <c r="C110" s="8"/>
      <c r="D110" s="8"/>
      <c r="E110" s="8"/>
      <c r="F110" s="8"/>
      <c r="G110" s="8"/>
      <c r="H110" s="8"/>
      <c r="I110" s="8"/>
      <c r="J110" s="8"/>
      <c r="K110" s="8"/>
      <c r="L110" s="8"/>
      <c r="M110" s="8"/>
    </row>
    <row r="111" spans="2:13" s="6" customFormat="1" ht="30.2" customHeight="1">
      <c r="B111" s="14"/>
      <c r="C111" s="8"/>
      <c r="D111" s="8"/>
      <c r="E111" s="8"/>
      <c r="F111" s="8"/>
      <c r="G111" s="8"/>
      <c r="H111" s="8"/>
      <c r="I111" s="8"/>
      <c r="J111" s="8"/>
      <c r="K111" s="8"/>
      <c r="L111" s="8"/>
      <c r="M111" s="8"/>
    </row>
    <row r="112" spans="2:13" s="6" customFormat="1" ht="30.2" customHeight="1">
      <c r="B112" s="14"/>
      <c r="C112" s="8"/>
      <c r="D112" s="8"/>
      <c r="E112" s="8"/>
      <c r="F112" s="8"/>
      <c r="G112" s="8"/>
      <c r="H112" s="8"/>
      <c r="I112" s="8"/>
      <c r="J112" s="8"/>
      <c r="K112" s="8"/>
      <c r="L112" s="8"/>
      <c r="M112" s="8"/>
    </row>
    <row r="113" spans="2:13" s="6" customFormat="1" ht="30.2" customHeight="1">
      <c r="B113" s="14"/>
      <c r="C113" s="8"/>
      <c r="D113" s="8"/>
      <c r="E113" s="8"/>
      <c r="F113" s="8"/>
      <c r="G113" s="8"/>
      <c r="H113" s="8"/>
      <c r="I113" s="8"/>
      <c r="J113" s="8"/>
      <c r="K113" s="8"/>
      <c r="L113" s="8"/>
      <c r="M113" s="8"/>
    </row>
    <row r="114" spans="2:13" s="6" customFormat="1" ht="30.2" customHeight="1">
      <c r="B114" s="14"/>
      <c r="C114" s="8"/>
      <c r="D114" s="8"/>
      <c r="E114" s="8"/>
      <c r="F114" s="8"/>
      <c r="G114" s="8"/>
      <c r="H114" s="8"/>
      <c r="I114" s="8"/>
      <c r="J114" s="8"/>
      <c r="K114" s="8"/>
      <c r="L114" s="8"/>
      <c r="M114" s="8"/>
    </row>
    <row r="115" spans="2:13" s="6" customFormat="1" ht="30.2" customHeight="1">
      <c r="B115" s="14"/>
      <c r="C115" s="8"/>
      <c r="D115" s="8"/>
      <c r="E115" s="8"/>
      <c r="F115" s="8"/>
      <c r="G115" s="8"/>
      <c r="H115" s="8"/>
      <c r="I115" s="8"/>
      <c r="J115" s="8"/>
      <c r="K115" s="8"/>
      <c r="L115" s="8"/>
      <c r="M115" s="8"/>
    </row>
    <row r="116" spans="2:13" s="6" customFormat="1" ht="30.2" customHeight="1">
      <c r="B116" s="14"/>
      <c r="C116" s="8"/>
      <c r="D116" s="8"/>
      <c r="E116" s="8"/>
      <c r="F116" s="8"/>
      <c r="G116" s="8"/>
      <c r="H116" s="8"/>
      <c r="I116" s="8"/>
      <c r="J116" s="8"/>
      <c r="K116" s="8"/>
      <c r="L116" s="8"/>
      <c r="M116" s="8"/>
    </row>
    <row r="117" spans="2:13" s="6" customFormat="1" ht="30.2" customHeight="1">
      <c r="B117" s="14"/>
      <c r="C117" s="8"/>
      <c r="D117" s="8"/>
      <c r="E117" s="8"/>
      <c r="F117" s="8"/>
      <c r="G117" s="8"/>
      <c r="H117" s="8"/>
      <c r="I117" s="8"/>
      <c r="J117" s="8"/>
      <c r="K117" s="8"/>
      <c r="L117" s="8"/>
      <c r="M117" s="8"/>
    </row>
    <row r="118" spans="2:13" s="6" customFormat="1" ht="30.2" customHeight="1">
      <c r="B118" s="14"/>
      <c r="C118" s="8"/>
      <c r="D118" s="8"/>
      <c r="E118" s="8"/>
      <c r="F118" s="8"/>
      <c r="G118" s="8"/>
      <c r="H118" s="8"/>
      <c r="I118" s="8"/>
      <c r="J118" s="8"/>
      <c r="K118" s="8"/>
      <c r="L118" s="8"/>
      <c r="M118" s="8"/>
    </row>
    <row r="119" spans="2:13" s="6" customFormat="1" ht="30.2" customHeight="1">
      <c r="B119" s="14"/>
      <c r="C119" s="8"/>
      <c r="D119" s="8"/>
      <c r="E119" s="8"/>
      <c r="F119" s="8"/>
      <c r="G119" s="8"/>
      <c r="H119" s="8"/>
      <c r="I119" s="8"/>
      <c r="J119" s="8"/>
      <c r="K119" s="8"/>
      <c r="L119" s="8"/>
      <c r="M119" s="8"/>
    </row>
    <row r="120" spans="2:13" s="6" customFormat="1" ht="30.2" customHeight="1">
      <c r="B120" s="14"/>
      <c r="C120" s="8"/>
      <c r="D120" s="8"/>
      <c r="E120" s="8"/>
      <c r="F120" s="8"/>
      <c r="G120" s="8"/>
      <c r="H120" s="8"/>
      <c r="I120" s="8"/>
      <c r="J120" s="8"/>
      <c r="K120" s="8"/>
      <c r="L120" s="8"/>
      <c r="M120" s="8"/>
    </row>
    <row r="121" spans="2:13" s="6" customFormat="1" ht="30.2" customHeight="1">
      <c r="B121" s="14"/>
      <c r="C121" s="8"/>
      <c r="D121" s="8"/>
      <c r="E121" s="8"/>
      <c r="F121" s="8"/>
      <c r="G121" s="8"/>
      <c r="H121" s="8"/>
      <c r="I121" s="8"/>
      <c r="J121" s="8"/>
      <c r="K121" s="8"/>
      <c r="L121" s="8"/>
      <c r="M121" s="8"/>
    </row>
    <row r="122" spans="2:13" s="6" customFormat="1" ht="30.2" customHeight="1">
      <c r="B122" s="14"/>
      <c r="C122" s="8"/>
      <c r="D122" s="8"/>
      <c r="E122" s="8"/>
      <c r="F122" s="8"/>
      <c r="G122" s="8"/>
      <c r="H122" s="8"/>
      <c r="I122" s="8"/>
      <c r="J122" s="8"/>
      <c r="K122" s="8"/>
      <c r="L122" s="8"/>
      <c r="M122" s="8"/>
    </row>
    <row r="123" spans="2:13" s="6" customFormat="1" ht="30.2" customHeight="1">
      <c r="B123" s="14"/>
      <c r="C123" s="8"/>
      <c r="D123" s="8"/>
      <c r="E123" s="8"/>
      <c r="F123" s="8"/>
      <c r="G123" s="8"/>
      <c r="H123" s="8"/>
      <c r="I123" s="8"/>
      <c r="J123" s="8"/>
      <c r="K123" s="8"/>
      <c r="L123" s="8"/>
      <c r="M123" s="8"/>
    </row>
    <row r="124" spans="2:13" s="6" customFormat="1" ht="30.2" customHeight="1">
      <c r="B124" s="14"/>
      <c r="C124" s="8"/>
      <c r="D124" s="8"/>
      <c r="E124" s="8"/>
      <c r="F124" s="8"/>
      <c r="G124" s="8"/>
      <c r="H124" s="8"/>
      <c r="I124" s="8"/>
      <c r="J124" s="8"/>
      <c r="K124" s="8"/>
      <c r="L124" s="8"/>
      <c r="M124" s="8"/>
    </row>
    <row r="125" spans="2:13" s="6" customFormat="1" ht="30.2" customHeight="1">
      <c r="B125" s="14"/>
      <c r="C125" s="8"/>
      <c r="D125" s="8"/>
      <c r="E125" s="8"/>
      <c r="F125" s="8"/>
      <c r="G125" s="8"/>
      <c r="H125" s="8"/>
      <c r="I125" s="8"/>
      <c r="J125" s="8"/>
      <c r="K125" s="8"/>
      <c r="L125" s="8"/>
      <c r="M125" s="8"/>
    </row>
    <row r="126" spans="2:13" s="6" customFormat="1" ht="30.2" customHeight="1">
      <c r="B126" s="14"/>
      <c r="C126" s="8"/>
      <c r="D126" s="8"/>
      <c r="E126" s="8"/>
      <c r="F126" s="8"/>
      <c r="G126" s="8"/>
      <c r="H126" s="8"/>
      <c r="I126" s="8"/>
      <c r="J126" s="8"/>
      <c r="K126" s="8"/>
      <c r="L126" s="8"/>
      <c r="M126" s="8"/>
    </row>
    <row r="127" spans="2:13" s="6" customFormat="1" ht="30.2" customHeight="1">
      <c r="B127" s="14"/>
      <c r="C127" s="8"/>
      <c r="D127" s="8"/>
      <c r="E127" s="8"/>
      <c r="F127" s="8"/>
      <c r="G127" s="8"/>
      <c r="H127" s="8"/>
      <c r="I127" s="8"/>
      <c r="J127" s="8"/>
      <c r="K127" s="8"/>
      <c r="L127" s="8"/>
      <c r="M127" s="8"/>
    </row>
    <row r="128" spans="2:13" s="6" customFormat="1" ht="30.2" customHeight="1">
      <c r="B128" s="14"/>
      <c r="C128" s="8"/>
      <c r="D128" s="8"/>
      <c r="E128" s="8"/>
      <c r="F128" s="8"/>
      <c r="G128" s="8"/>
      <c r="H128" s="8"/>
      <c r="I128" s="8"/>
      <c r="J128" s="8"/>
      <c r="K128" s="8"/>
      <c r="L128" s="8"/>
      <c r="M128" s="8"/>
    </row>
    <row r="129" spans="2:13" s="6" customFormat="1" ht="30.2" customHeight="1">
      <c r="B129" s="14"/>
      <c r="C129" s="8"/>
      <c r="D129" s="8"/>
      <c r="E129" s="8"/>
      <c r="F129" s="8"/>
      <c r="G129" s="8"/>
      <c r="H129" s="8"/>
      <c r="I129" s="8"/>
      <c r="J129" s="8"/>
      <c r="K129" s="8"/>
      <c r="L129" s="8"/>
      <c r="M129" s="8"/>
    </row>
    <row r="130" spans="2:13" s="6" customFormat="1" ht="30.2" customHeight="1">
      <c r="B130" s="14"/>
      <c r="C130" s="8"/>
      <c r="D130" s="8"/>
      <c r="E130" s="8"/>
      <c r="F130" s="8"/>
      <c r="G130" s="8"/>
      <c r="H130" s="8"/>
      <c r="I130" s="8"/>
      <c r="J130" s="8"/>
      <c r="K130" s="8"/>
      <c r="L130" s="8"/>
      <c r="M130" s="8"/>
    </row>
    <row r="131" spans="2:13" s="6" customFormat="1" ht="30.2" customHeight="1">
      <c r="B131" s="14"/>
      <c r="C131" s="8"/>
      <c r="D131" s="8"/>
      <c r="E131" s="8"/>
      <c r="F131" s="8"/>
      <c r="G131" s="8"/>
      <c r="H131" s="8"/>
      <c r="I131" s="8"/>
      <c r="J131" s="8"/>
      <c r="K131" s="8"/>
      <c r="L131" s="8"/>
      <c r="M131" s="8"/>
    </row>
    <row r="132" spans="2:13" s="6" customFormat="1" ht="30.2" customHeight="1">
      <c r="B132" s="14"/>
      <c r="C132" s="8"/>
      <c r="D132" s="8"/>
      <c r="E132" s="8"/>
      <c r="F132" s="8"/>
      <c r="G132" s="8"/>
      <c r="H132" s="8"/>
      <c r="I132" s="8"/>
      <c r="J132" s="8"/>
      <c r="K132" s="8"/>
      <c r="L132" s="8"/>
      <c r="M132" s="8"/>
    </row>
    <row r="133" spans="2:13" s="6" customFormat="1" ht="30.2" customHeight="1">
      <c r="B133" s="14"/>
      <c r="C133" s="8"/>
      <c r="D133" s="8"/>
      <c r="E133" s="8"/>
      <c r="F133" s="8"/>
      <c r="G133" s="8"/>
      <c r="H133" s="8"/>
      <c r="I133" s="8"/>
      <c r="J133" s="8"/>
      <c r="K133" s="8"/>
      <c r="L133" s="8"/>
      <c r="M133" s="8"/>
    </row>
    <row r="134" spans="2:13" s="6" customFormat="1" ht="30.2" customHeight="1">
      <c r="B134" s="14"/>
      <c r="C134" s="8"/>
      <c r="D134" s="8"/>
      <c r="E134" s="8"/>
      <c r="F134" s="8"/>
      <c r="G134" s="8"/>
      <c r="H134" s="8"/>
      <c r="I134" s="8"/>
      <c r="J134" s="8"/>
      <c r="K134" s="8"/>
      <c r="L134" s="8"/>
      <c r="M134" s="8"/>
    </row>
    <row r="135" spans="2:13" s="6" customFormat="1" ht="30.2" customHeight="1">
      <c r="B135" s="14"/>
      <c r="C135" s="8"/>
      <c r="D135" s="8"/>
      <c r="E135" s="8"/>
      <c r="F135" s="8"/>
      <c r="G135" s="8"/>
      <c r="H135" s="8"/>
      <c r="I135" s="8"/>
      <c r="J135" s="8"/>
      <c r="K135" s="8"/>
      <c r="L135" s="8"/>
      <c r="M135" s="8"/>
    </row>
    <row r="136" spans="2:13" s="6" customFormat="1" ht="30.2" customHeight="1">
      <c r="B136" s="14"/>
      <c r="C136" s="8"/>
      <c r="D136" s="8"/>
      <c r="E136" s="8"/>
      <c r="F136" s="8"/>
      <c r="G136" s="8"/>
      <c r="H136" s="8"/>
      <c r="I136" s="8"/>
      <c r="J136" s="8"/>
      <c r="K136" s="8"/>
      <c r="L136" s="8"/>
      <c r="M136" s="8"/>
    </row>
    <row r="137" spans="2:13" s="6" customFormat="1" ht="30.2" customHeight="1">
      <c r="B137" s="14"/>
      <c r="C137" s="8"/>
      <c r="D137" s="8"/>
      <c r="E137" s="8"/>
      <c r="F137" s="8"/>
      <c r="G137" s="8"/>
      <c r="H137" s="8"/>
      <c r="I137" s="8"/>
      <c r="J137" s="8"/>
      <c r="K137" s="8"/>
      <c r="L137" s="8"/>
      <c r="M137" s="8"/>
    </row>
    <row r="138" spans="2:13" s="6" customFormat="1" ht="30.2" customHeight="1">
      <c r="B138" s="14"/>
      <c r="C138" s="8"/>
      <c r="D138" s="8"/>
      <c r="E138" s="8"/>
      <c r="F138" s="8"/>
      <c r="G138" s="8"/>
      <c r="H138" s="8"/>
      <c r="I138" s="8"/>
      <c r="J138" s="8"/>
      <c r="K138" s="8"/>
      <c r="L138" s="8"/>
      <c r="M138" s="8"/>
    </row>
    <row r="139" spans="2:13" s="6" customFormat="1" ht="30.2" customHeight="1">
      <c r="B139" s="14"/>
      <c r="C139" s="8"/>
      <c r="D139" s="8"/>
      <c r="E139" s="8"/>
      <c r="F139" s="8"/>
      <c r="G139" s="8"/>
      <c r="H139" s="8"/>
      <c r="I139" s="8"/>
      <c r="J139" s="8"/>
      <c r="K139" s="8"/>
      <c r="L139" s="8"/>
      <c r="M139" s="8"/>
    </row>
    <row r="140" spans="2:13" s="6" customFormat="1" ht="30.2" customHeight="1">
      <c r="B140" s="14"/>
      <c r="C140" s="8"/>
      <c r="D140" s="8"/>
      <c r="E140" s="8"/>
      <c r="F140" s="8"/>
      <c r="G140" s="8"/>
      <c r="H140" s="8"/>
      <c r="I140" s="8"/>
      <c r="J140" s="8"/>
      <c r="K140" s="8"/>
      <c r="L140" s="8"/>
      <c r="M140" s="8"/>
    </row>
    <row r="141" spans="2:13" s="6" customFormat="1" ht="30.2" customHeight="1">
      <c r="B141" s="14"/>
      <c r="C141" s="8"/>
      <c r="D141" s="8"/>
      <c r="E141" s="8"/>
      <c r="F141" s="8"/>
      <c r="G141" s="8"/>
      <c r="H141" s="8"/>
      <c r="I141" s="8"/>
      <c r="J141" s="8"/>
      <c r="K141" s="8"/>
      <c r="L141" s="8"/>
      <c r="M141" s="8"/>
    </row>
    <row r="142" spans="2:13" s="6" customFormat="1" ht="30.2" customHeight="1">
      <c r="B142" s="14"/>
      <c r="C142" s="8"/>
      <c r="D142" s="8"/>
      <c r="E142" s="8"/>
      <c r="F142" s="8"/>
      <c r="G142" s="8"/>
      <c r="H142" s="8"/>
      <c r="I142" s="8"/>
      <c r="J142" s="8"/>
      <c r="K142" s="8"/>
      <c r="L142" s="8"/>
      <c r="M142" s="8"/>
    </row>
    <row r="143" spans="2:13" s="6" customFormat="1" ht="30.2" customHeight="1">
      <c r="B143" s="14"/>
      <c r="C143" s="8"/>
      <c r="D143" s="8"/>
      <c r="E143" s="8"/>
      <c r="F143" s="8"/>
      <c r="G143" s="8"/>
      <c r="H143" s="8"/>
      <c r="I143" s="8"/>
      <c r="J143" s="8"/>
      <c r="K143" s="8"/>
      <c r="L143" s="8"/>
      <c r="M143" s="8"/>
    </row>
    <row r="144" spans="2:13" s="6" customFormat="1" ht="30.2" customHeight="1">
      <c r="B144" s="14"/>
      <c r="C144" s="8"/>
      <c r="D144" s="8"/>
      <c r="E144" s="8"/>
      <c r="F144" s="8"/>
      <c r="G144" s="8"/>
      <c r="H144" s="8"/>
      <c r="I144" s="8"/>
      <c r="J144" s="8"/>
      <c r="K144" s="8"/>
      <c r="L144" s="8"/>
      <c r="M144" s="8"/>
    </row>
    <row r="145" spans="2:13" s="6" customFormat="1" ht="30.2" customHeight="1">
      <c r="B145" s="14"/>
      <c r="C145" s="8"/>
      <c r="D145" s="8"/>
      <c r="E145" s="8"/>
      <c r="F145" s="8"/>
      <c r="G145" s="8"/>
      <c r="H145" s="8"/>
      <c r="I145" s="8"/>
      <c r="J145" s="8"/>
      <c r="K145" s="8"/>
      <c r="L145" s="8"/>
      <c r="M145" s="8"/>
    </row>
    <row r="146" spans="2:13" s="6" customFormat="1" ht="30.2" customHeight="1">
      <c r="B146" s="14"/>
      <c r="C146" s="8"/>
      <c r="D146" s="8"/>
      <c r="E146" s="8"/>
      <c r="F146" s="8"/>
      <c r="G146" s="8"/>
      <c r="H146" s="8"/>
      <c r="I146" s="8"/>
      <c r="J146" s="8"/>
      <c r="K146" s="8"/>
      <c r="L146" s="8"/>
      <c r="M146" s="8"/>
    </row>
    <row r="147" spans="2:13" s="6" customFormat="1" ht="30.2" customHeight="1">
      <c r="B147" s="14"/>
      <c r="C147" s="8"/>
      <c r="D147" s="8"/>
      <c r="E147" s="8"/>
      <c r="F147" s="8"/>
      <c r="G147" s="8"/>
      <c r="H147" s="8"/>
      <c r="I147" s="8"/>
      <c r="J147" s="8"/>
      <c r="K147" s="8"/>
      <c r="L147" s="8"/>
      <c r="M147" s="8"/>
    </row>
    <row r="148" spans="2:13" s="6" customFormat="1" ht="30.2" customHeight="1">
      <c r="B148" s="14"/>
      <c r="C148" s="8"/>
      <c r="D148" s="8"/>
      <c r="E148" s="8"/>
      <c r="F148" s="8"/>
      <c r="G148" s="8"/>
      <c r="H148" s="8"/>
      <c r="I148" s="8"/>
      <c r="J148" s="8"/>
      <c r="K148" s="8"/>
      <c r="L148" s="8"/>
      <c r="M148" s="8"/>
    </row>
    <row r="149" spans="2:13" s="6" customFormat="1" ht="30.2" customHeight="1">
      <c r="B149" s="14"/>
      <c r="C149" s="8"/>
      <c r="D149" s="8"/>
      <c r="E149" s="8"/>
      <c r="F149" s="8"/>
      <c r="G149" s="8"/>
      <c r="H149" s="8"/>
      <c r="I149" s="8"/>
      <c r="J149" s="8"/>
      <c r="K149" s="8"/>
      <c r="L149" s="8"/>
      <c r="M149" s="8"/>
    </row>
    <row r="150" spans="2:13" s="6" customFormat="1" ht="30.2" customHeight="1">
      <c r="B150" s="14"/>
      <c r="C150" s="8"/>
      <c r="D150" s="8"/>
      <c r="E150" s="8"/>
      <c r="F150" s="8"/>
      <c r="G150" s="8"/>
      <c r="H150" s="8"/>
      <c r="I150" s="8"/>
      <c r="J150" s="8"/>
      <c r="K150" s="8"/>
      <c r="L150" s="8"/>
      <c r="M150" s="8"/>
    </row>
    <row r="151" spans="2:13" s="6" customFormat="1" ht="30.2" customHeight="1">
      <c r="B151" s="14"/>
      <c r="C151" s="8"/>
      <c r="D151" s="8"/>
      <c r="E151" s="8"/>
      <c r="F151" s="8"/>
      <c r="G151" s="8"/>
      <c r="H151" s="8"/>
      <c r="I151" s="8"/>
      <c r="J151" s="8"/>
      <c r="K151" s="8"/>
      <c r="L151" s="8"/>
      <c r="M151" s="8"/>
    </row>
    <row r="152" spans="2:13" s="6" customFormat="1" ht="30.2" customHeight="1">
      <c r="B152" s="14"/>
      <c r="C152" s="8"/>
      <c r="D152" s="8"/>
      <c r="E152" s="8"/>
      <c r="F152" s="8"/>
      <c r="G152" s="8"/>
      <c r="H152" s="8"/>
      <c r="I152" s="8"/>
      <c r="J152" s="8"/>
      <c r="K152" s="8"/>
      <c r="L152" s="8"/>
      <c r="M152" s="8"/>
    </row>
    <row r="153" spans="2:13" s="6" customFormat="1" ht="30.2" customHeight="1">
      <c r="B153" s="14"/>
      <c r="C153" s="8"/>
      <c r="D153" s="8"/>
      <c r="E153" s="8"/>
      <c r="F153" s="8"/>
      <c r="G153" s="8"/>
      <c r="H153" s="8"/>
      <c r="I153" s="8"/>
      <c r="J153" s="8"/>
      <c r="K153" s="8"/>
      <c r="L153" s="8"/>
      <c r="M153" s="8"/>
    </row>
    <row r="154" spans="2:13" s="6" customFormat="1" ht="30.2" customHeight="1">
      <c r="B154" s="14"/>
      <c r="C154" s="8"/>
      <c r="D154" s="8"/>
      <c r="E154" s="8"/>
      <c r="F154" s="8"/>
      <c r="G154" s="8"/>
      <c r="H154" s="8"/>
      <c r="I154" s="8"/>
      <c r="J154" s="8"/>
      <c r="K154" s="8"/>
      <c r="L154" s="8"/>
      <c r="M154" s="8"/>
    </row>
    <row r="155" spans="2:13" s="6" customFormat="1" ht="30.2" customHeight="1">
      <c r="B155" s="14"/>
      <c r="C155" s="8"/>
      <c r="D155" s="8"/>
      <c r="E155" s="8"/>
      <c r="F155" s="8"/>
      <c r="G155" s="8"/>
      <c r="H155" s="8"/>
      <c r="I155" s="8"/>
      <c r="J155" s="8"/>
      <c r="K155" s="8"/>
      <c r="L155" s="8"/>
      <c r="M155" s="8"/>
    </row>
    <row r="156" spans="2:13" s="6" customFormat="1" ht="30.2" customHeight="1">
      <c r="B156" s="14"/>
      <c r="C156" s="8"/>
      <c r="D156" s="8"/>
      <c r="E156" s="8"/>
      <c r="F156" s="8"/>
      <c r="G156" s="8"/>
      <c r="H156" s="8"/>
      <c r="I156" s="8"/>
      <c r="J156" s="8"/>
      <c r="K156" s="8"/>
      <c r="L156" s="8"/>
      <c r="M156" s="8"/>
    </row>
    <row r="157" spans="2:13" s="6" customFormat="1" ht="30.2" customHeight="1">
      <c r="B157" s="14"/>
      <c r="C157" s="8"/>
      <c r="D157" s="8"/>
      <c r="E157" s="8"/>
      <c r="F157" s="8"/>
      <c r="G157" s="8"/>
      <c r="H157" s="8"/>
      <c r="I157" s="8"/>
      <c r="J157" s="8"/>
      <c r="K157" s="8"/>
      <c r="L157" s="8"/>
      <c r="M157" s="8"/>
    </row>
    <row r="158" spans="2:13" s="6" customFormat="1" ht="30.2" customHeight="1">
      <c r="B158" s="14"/>
      <c r="C158" s="8"/>
      <c r="D158" s="8"/>
      <c r="E158" s="8"/>
      <c r="F158" s="8"/>
      <c r="G158" s="8"/>
      <c r="H158" s="8"/>
      <c r="I158" s="8"/>
      <c r="J158" s="8"/>
      <c r="K158" s="8"/>
      <c r="L158" s="8"/>
      <c r="M158" s="8"/>
    </row>
    <row r="159" spans="2:13" s="6" customFormat="1" ht="30.2" customHeight="1">
      <c r="B159" s="14"/>
      <c r="C159" s="8"/>
      <c r="D159" s="8"/>
      <c r="E159" s="8"/>
      <c r="F159" s="8"/>
      <c r="G159" s="8"/>
      <c r="H159" s="8"/>
      <c r="I159" s="8"/>
      <c r="J159" s="8"/>
      <c r="K159" s="8"/>
      <c r="L159" s="8"/>
      <c r="M159" s="8"/>
    </row>
    <row r="160" spans="2:13" s="6" customFormat="1" ht="30.2" customHeight="1">
      <c r="B160" s="14"/>
      <c r="C160" s="8"/>
      <c r="D160" s="8"/>
      <c r="E160" s="8"/>
      <c r="F160" s="8"/>
      <c r="G160" s="8"/>
      <c r="H160" s="8"/>
      <c r="I160" s="8"/>
      <c r="J160" s="8"/>
      <c r="K160" s="8"/>
      <c r="L160" s="8"/>
      <c r="M160" s="8"/>
    </row>
    <row r="161" spans="2:13" s="6" customFormat="1" ht="30.2" customHeight="1">
      <c r="B161" s="14"/>
      <c r="C161" s="8"/>
      <c r="D161" s="8"/>
      <c r="E161" s="8"/>
      <c r="F161" s="8"/>
      <c r="G161" s="8"/>
      <c r="H161" s="8"/>
      <c r="I161" s="8"/>
      <c r="J161" s="8"/>
      <c r="K161" s="8"/>
      <c r="L161" s="8"/>
      <c r="M161" s="8"/>
    </row>
    <row r="162" spans="2:13" s="6" customFormat="1" ht="30.2" customHeight="1">
      <c r="B162" s="14"/>
      <c r="C162" s="8"/>
      <c r="D162" s="8"/>
      <c r="E162" s="8"/>
      <c r="F162" s="8"/>
      <c r="G162" s="8"/>
      <c r="H162" s="8"/>
      <c r="I162" s="8"/>
      <c r="J162" s="8"/>
      <c r="K162" s="8"/>
      <c r="L162" s="8"/>
      <c r="M162" s="8"/>
    </row>
    <row r="163" spans="2:13" s="6" customFormat="1" ht="30.2" customHeight="1">
      <c r="B163" s="14"/>
      <c r="C163" s="8"/>
      <c r="D163" s="8"/>
      <c r="E163" s="8"/>
      <c r="F163" s="8"/>
      <c r="G163" s="8"/>
      <c r="H163" s="8"/>
      <c r="I163" s="8"/>
      <c r="J163" s="8"/>
      <c r="K163" s="8"/>
      <c r="L163" s="8"/>
      <c r="M163" s="8"/>
    </row>
    <row r="164" spans="2:13" s="6" customFormat="1" ht="30.2" customHeight="1">
      <c r="B164" s="14"/>
      <c r="C164" s="8"/>
      <c r="D164" s="8"/>
      <c r="E164" s="8"/>
      <c r="F164" s="8"/>
      <c r="G164" s="8"/>
      <c r="H164" s="8"/>
      <c r="I164" s="8"/>
      <c r="J164" s="8"/>
      <c r="K164" s="8"/>
      <c r="L164" s="8"/>
      <c r="M164" s="8"/>
    </row>
    <row r="165" spans="2:13" s="6" customFormat="1" ht="30.2" customHeight="1">
      <c r="B165" s="14"/>
      <c r="C165" s="8"/>
      <c r="D165" s="8"/>
      <c r="E165" s="8"/>
      <c r="F165" s="8"/>
      <c r="G165" s="8"/>
      <c r="H165" s="8"/>
      <c r="I165" s="8"/>
      <c r="J165" s="8"/>
      <c r="K165" s="8"/>
      <c r="L165" s="8"/>
      <c r="M165" s="8"/>
    </row>
    <row r="166" spans="2:13" s="6" customFormat="1" ht="30.2" customHeight="1">
      <c r="B166" s="14"/>
      <c r="C166" s="8"/>
      <c r="D166" s="8"/>
      <c r="E166" s="8"/>
      <c r="F166" s="8"/>
      <c r="G166" s="8"/>
      <c r="H166" s="8"/>
      <c r="I166" s="8"/>
      <c r="J166" s="8"/>
      <c r="K166" s="8"/>
      <c r="L166" s="8"/>
      <c r="M166" s="8"/>
    </row>
    <row r="167" spans="2:13" s="6" customFormat="1" ht="30.2" customHeight="1">
      <c r="B167" s="14"/>
      <c r="C167" s="8"/>
      <c r="D167" s="8"/>
      <c r="E167" s="8"/>
      <c r="F167" s="8"/>
      <c r="G167" s="8"/>
      <c r="H167" s="8"/>
      <c r="I167" s="8"/>
      <c r="J167" s="8"/>
      <c r="K167" s="8"/>
      <c r="L167" s="8"/>
      <c r="M167" s="8"/>
    </row>
    <row r="168" spans="2:13" s="6" customFormat="1" ht="30.2" customHeight="1">
      <c r="B168" s="14"/>
      <c r="C168" s="8"/>
      <c r="D168" s="8"/>
      <c r="E168" s="8"/>
      <c r="F168" s="8"/>
      <c r="G168" s="8"/>
      <c r="H168" s="8"/>
      <c r="I168" s="8"/>
      <c r="J168" s="8"/>
      <c r="K168" s="8"/>
      <c r="L168" s="8"/>
      <c r="M168" s="8"/>
    </row>
    <row r="169" spans="2:13" s="6" customFormat="1" ht="30.2" customHeight="1">
      <c r="B169" s="14"/>
      <c r="C169" s="8"/>
      <c r="D169" s="8"/>
      <c r="E169" s="8"/>
      <c r="F169" s="8"/>
      <c r="G169" s="8"/>
      <c r="H169" s="8"/>
      <c r="I169" s="8"/>
      <c r="J169" s="8"/>
      <c r="K169" s="8"/>
      <c r="L169" s="8"/>
      <c r="M169" s="8"/>
    </row>
    <row r="170" spans="2:13" s="6" customFormat="1" ht="30.2" customHeight="1">
      <c r="B170" s="14"/>
      <c r="C170" s="8"/>
      <c r="D170" s="8"/>
      <c r="E170" s="8"/>
      <c r="F170" s="8"/>
      <c r="G170" s="8"/>
      <c r="H170" s="8"/>
      <c r="I170" s="8"/>
      <c r="J170" s="8"/>
      <c r="K170" s="8"/>
      <c r="L170" s="8"/>
      <c r="M170" s="8"/>
    </row>
    <row r="171" spans="2:13" s="6" customFormat="1" ht="30.2" customHeight="1">
      <c r="B171" s="14"/>
      <c r="C171" s="8"/>
      <c r="D171" s="8"/>
      <c r="E171" s="8"/>
      <c r="F171" s="8"/>
      <c r="G171" s="8"/>
      <c r="H171" s="8"/>
      <c r="I171" s="8"/>
      <c r="J171" s="8"/>
      <c r="K171" s="8"/>
      <c r="L171" s="8"/>
      <c r="M171" s="8"/>
    </row>
    <row r="172" spans="2:13" s="6" customFormat="1" ht="30.2" customHeight="1">
      <c r="B172" s="14"/>
      <c r="C172" s="8"/>
      <c r="D172" s="8"/>
      <c r="E172" s="8"/>
      <c r="F172" s="8"/>
      <c r="G172" s="8"/>
      <c r="H172" s="8"/>
      <c r="I172" s="8"/>
      <c r="J172" s="8"/>
      <c r="K172" s="8"/>
      <c r="L172" s="8"/>
      <c r="M172" s="8"/>
    </row>
    <row r="173" spans="2:13" s="6" customFormat="1" ht="30.2" customHeight="1">
      <c r="B173" s="14"/>
      <c r="C173" s="8"/>
      <c r="D173" s="8"/>
      <c r="E173" s="8"/>
      <c r="F173" s="8"/>
      <c r="G173" s="8"/>
      <c r="H173" s="8"/>
      <c r="I173" s="8"/>
      <c r="J173" s="8"/>
      <c r="K173" s="8"/>
      <c r="L173" s="8"/>
      <c r="M173" s="8"/>
    </row>
    <row r="174" spans="2:13" s="6" customFormat="1" ht="30.2" customHeight="1">
      <c r="B174" s="14"/>
      <c r="C174" s="8"/>
      <c r="D174" s="8"/>
      <c r="E174" s="8"/>
      <c r="F174" s="8"/>
      <c r="G174" s="8"/>
      <c r="H174" s="8"/>
      <c r="I174" s="8"/>
      <c r="J174" s="8"/>
      <c r="K174" s="8"/>
      <c r="L174" s="8"/>
      <c r="M174" s="8"/>
    </row>
    <row r="175" spans="2:13" s="6" customFormat="1" ht="30.2" customHeight="1">
      <c r="B175" s="14"/>
      <c r="C175" s="8"/>
      <c r="D175" s="8"/>
      <c r="E175" s="8"/>
      <c r="F175" s="8"/>
      <c r="G175" s="8"/>
      <c r="H175" s="8"/>
      <c r="I175" s="8"/>
      <c r="J175" s="8"/>
      <c r="K175" s="8"/>
      <c r="L175" s="8"/>
      <c r="M175" s="8"/>
    </row>
    <row r="176" spans="2:13" s="6" customFormat="1" ht="30.2" customHeight="1">
      <c r="B176" s="14"/>
      <c r="C176" s="8"/>
      <c r="D176" s="8"/>
      <c r="E176" s="8"/>
      <c r="F176" s="8"/>
      <c r="G176" s="8"/>
      <c r="H176" s="8"/>
      <c r="I176" s="8"/>
      <c r="J176" s="8"/>
      <c r="K176" s="8"/>
      <c r="L176" s="8"/>
      <c r="M176" s="8"/>
    </row>
    <row r="177" spans="2:13" s="6" customFormat="1" ht="30.2" customHeight="1">
      <c r="B177" s="14"/>
      <c r="C177" s="8"/>
      <c r="D177" s="8"/>
      <c r="E177" s="8"/>
      <c r="F177" s="8"/>
      <c r="G177" s="8"/>
      <c r="H177" s="8"/>
      <c r="I177" s="8"/>
      <c r="J177" s="8"/>
      <c r="K177" s="8"/>
      <c r="L177" s="8"/>
      <c r="M177" s="8"/>
    </row>
    <row r="178" spans="2:13" s="6" customFormat="1" ht="30.2" customHeight="1">
      <c r="B178" s="14"/>
      <c r="C178" s="8"/>
      <c r="D178" s="8"/>
      <c r="E178" s="8"/>
      <c r="F178" s="8"/>
      <c r="G178" s="8"/>
      <c r="H178" s="8"/>
      <c r="I178" s="8"/>
      <c r="J178" s="8"/>
      <c r="K178" s="8"/>
      <c r="L178" s="8"/>
      <c r="M178" s="8"/>
    </row>
    <row r="179" spans="2:13" s="6" customFormat="1" ht="30.2" customHeight="1">
      <c r="B179" s="14"/>
      <c r="C179" s="8"/>
      <c r="D179" s="8"/>
      <c r="E179" s="8"/>
      <c r="F179" s="8"/>
      <c r="G179" s="8"/>
      <c r="H179" s="8"/>
      <c r="I179" s="8"/>
      <c r="J179" s="8"/>
      <c r="K179" s="8"/>
      <c r="L179" s="8"/>
      <c r="M179" s="8"/>
    </row>
    <row r="180" spans="2:13" s="6" customFormat="1" ht="30.2" customHeight="1">
      <c r="B180" s="14"/>
      <c r="C180" s="8"/>
      <c r="D180" s="8"/>
      <c r="E180" s="8"/>
      <c r="F180" s="8"/>
      <c r="G180" s="8"/>
      <c r="H180" s="8"/>
      <c r="I180" s="8"/>
      <c r="J180" s="8"/>
      <c r="K180" s="8"/>
      <c r="L180" s="8"/>
      <c r="M180" s="8"/>
    </row>
    <row r="181" spans="2:13" s="6" customFormat="1" ht="30.2" customHeight="1">
      <c r="B181" s="14"/>
      <c r="C181" s="8"/>
      <c r="D181" s="8"/>
      <c r="E181" s="8"/>
      <c r="F181" s="8"/>
      <c r="G181" s="8"/>
      <c r="H181" s="8"/>
      <c r="I181" s="8"/>
      <c r="J181" s="8"/>
      <c r="K181" s="8"/>
      <c r="L181" s="8"/>
      <c r="M181" s="8"/>
    </row>
    <row r="182" spans="2:13" s="6" customFormat="1" ht="30.2" customHeight="1">
      <c r="B182" s="14"/>
      <c r="C182" s="8"/>
      <c r="D182" s="8"/>
      <c r="E182" s="8"/>
      <c r="F182" s="8"/>
      <c r="G182" s="8"/>
      <c r="H182" s="8"/>
      <c r="I182" s="8"/>
      <c r="J182" s="8"/>
      <c r="K182" s="8"/>
      <c r="L182" s="8"/>
      <c r="M182" s="8"/>
    </row>
    <row r="183" spans="2:13" s="6" customFormat="1" ht="30.2" customHeight="1">
      <c r="B183" s="14"/>
      <c r="C183" s="8"/>
      <c r="D183" s="8"/>
      <c r="E183" s="8"/>
      <c r="F183" s="8"/>
      <c r="G183" s="8"/>
      <c r="H183" s="8"/>
      <c r="I183" s="8"/>
      <c r="J183" s="8"/>
      <c r="K183" s="8"/>
      <c r="L183" s="8"/>
      <c r="M183" s="8"/>
    </row>
    <row r="184" spans="2:13" s="6" customFormat="1" ht="30.2" customHeight="1">
      <c r="B184" s="14"/>
      <c r="C184" s="8"/>
      <c r="D184" s="8"/>
      <c r="E184" s="8"/>
      <c r="F184" s="8"/>
      <c r="G184" s="8"/>
      <c r="H184" s="8"/>
      <c r="I184" s="8"/>
      <c r="J184" s="8"/>
      <c r="K184" s="8"/>
      <c r="L184" s="8"/>
      <c r="M184" s="8"/>
    </row>
    <row r="185" spans="2:13" s="6" customFormat="1" ht="30.2" customHeight="1">
      <c r="B185" s="14"/>
      <c r="C185" s="8"/>
      <c r="D185" s="8"/>
      <c r="E185" s="8"/>
      <c r="F185" s="8"/>
      <c r="G185" s="8"/>
      <c r="H185" s="8"/>
      <c r="I185" s="8"/>
      <c r="J185" s="8"/>
      <c r="K185" s="8"/>
      <c r="L185" s="8"/>
      <c r="M185" s="8"/>
    </row>
    <row r="186" spans="2:13" s="6" customFormat="1" ht="30.2" customHeight="1">
      <c r="B186" s="14"/>
      <c r="C186" s="8"/>
      <c r="D186" s="8"/>
      <c r="E186" s="8"/>
      <c r="F186" s="8"/>
      <c r="G186" s="8"/>
      <c r="H186" s="8"/>
      <c r="I186" s="8"/>
      <c r="J186" s="8"/>
      <c r="K186" s="8"/>
      <c r="L186" s="8"/>
      <c r="M186" s="8"/>
    </row>
    <row r="187" spans="2:13" s="6" customFormat="1" ht="30.2" customHeight="1">
      <c r="B187" s="14"/>
      <c r="C187" s="8"/>
      <c r="D187" s="8"/>
      <c r="E187" s="8"/>
      <c r="F187" s="8"/>
      <c r="G187" s="8"/>
      <c r="H187" s="8"/>
      <c r="I187" s="8"/>
      <c r="J187" s="8"/>
      <c r="K187" s="8"/>
      <c r="L187" s="8"/>
      <c r="M187" s="8"/>
    </row>
    <row r="188" spans="2:13" s="6" customFormat="1" ht="30.2" customHeight="1">
      <c r="B188" s="14"/>
      <c r="C188" s="8"/>
      <c r="D188" s="8"/>
      <c r="E188" s="8"/>
      <c r="F188" s="8"/>
      <c r="G188" s="8"/>
      <c r="H188" s="8"/>
      <c r="I188" s="8"/>
      <c r="J188" s="8"/>
      <c r="K188" s="8"/>
      <c r="L188" s="8"/>
      <c r="M188" s="8"/>
    </row>
    <row r="189" spans="2:13" s="6" customFormat="1" ht="30.2" customHeight="1">
      <c r="B189" s="14"/>
      <c r="C189" s="8"/>
      <c r="D189" s="8"/>
      <c r="E189" s="8"/>
      <c r="F189" s="8"/>
      <c r="G189" s="8"/>
      <c r="H189" s="8"/>
      <c r="I189" s="8"/>
      <c r="J189" s="8"/>
      <c r="K189" s="8"/>
      <c r="L189" s="8"/>
      <c r="M189" s="8"/>
    </row>
    <row r="190" spans="2:13" s="6" customFormat="1" ht="30.2" customHeight="1">
      <c r="B190" s="14"/>
      <c r="C190" s="8"/>
      <c r="D190" s="8"/>
      <c r="E190" s="8"/>
      <c r="F190" s="8"/>
      <c r="G190" s="8"/>
      <c r="H190" s="8"/>
      <c r="I190" s="8"/>
      <c r="J190" s="8"/>
      <c r="K190" s="8"/>
      <c r="L190" s="8"/>
      <c r="M190" s="8"/>
    </row>
    <row r="191" spans="2:13" s="6" customFormat="1" ht="30.2" customHeight="1">
      <c r="B191" s="14"/>
      <c r="C191" s="8"/>
      <c r="D191" s="8"/>
      <c r="E191" s="8"/>
      <c r="F191" s="8"/>
      <c r="G191" s="8"/>
      <c r="H191" s="8"/>
      <c r="I191" s="8"/>
      <c r="J191" s="8"/>
      <c r="K191" s="8"/>
      <c r="L191" s="8"/>
      <c r="M191" s="8"/>
    </row>
    <row r="192" spans="2:13" s="6" customFormat="1" ht="30.2" customHeight="1">
      <c r="B192" s="14"/>
      <c r="C192" s="8"/>
      <c r="D192" s="8"/>
      <c r="E192" s="8"/>
      <c r="F192" s="8"/>
      <c r="G192" s="8"/>
      <c r="H192" s="8"/>
      <c r="I192" s="8"/>
      <c r="J192" s="8"/>
      <c r="K192" s="8"/>
      <c r="L192" s="8"/>
      <c r="M192" s="8"/>
    </row>
    <row r="193" spans="2:13" s="6" customFormat="1" ht="30.2" customHeight="1">
      <c r="B193" s="14"/>
      <c r="C193" s="8"/>
      <c r="D193" s="8"/>
      <c r="E193" s="8"/>
      <c r="F193" s="8"/>
      <c r="G193" s="8"/>
      <c r="H193" s="8"/>
      <c r="I193" s="8"/>
      <c r="J193" s="8"/>
      <c r="K193" s="8"/>
      <c r="L193" s="8"/>
      <c r="M193" s="8"/>
    </row>
    <row r="194" spans="2:13" s="6" customFormat="1" ht="30.2" customHeight="1">
      <c r="B194" s="14"/>
      <c r="C194" s="8"/>
      <c r="D194" s="8"/>
      <c r="E194" s="8"/>
      <c r="F194" s="8"/>
      <c r="G194" s="8"/>
      <c r="H194" s="8"/>
      <c r="I194" s="8"/>
      <c r="J194" s="8"/>
      <c r="K194" s="8"/>
      <c r="L194" s="8"/>
      <c r="M194" s="8"/>
    </row>
    <row r="195" spans="2:13" s="6" customFormat="1" ht="30.2" customHeight="1">
      <c r="B195" s="14"/>
      <c r="C195" s="8"/>
      <c r="D195" s="8"/>
      <c r="E195" s="8"/>
      <c r="F195" s="8"/>
      <c r="G195" s="8"/>
      <c r="H195" s="8"/>
      <c r="I195" s="8"/>
      <c r="J195" s="8"/>
      <c r="K195" s="8"/>
      <c r="L195" s="8"/>
      <c r="M195" s="8"/>
    </row>
    <row r="196" spans="2:13" s="6" customFormat="1" ht="30.2" customHeight="1">
      <c r="B196" s="14"/>
      <c r="C196" s="8"/>
      <c r="D196" s="8"/>
      <c r="E196" s="8"/>
      <c r="F196" s="8"/>
      <c r="G196" s="8"/>
      <c r="H196" s="8"/>
      <c r="I196" s="8"/>
      <c r="J196" s="8"/>
      <c r="K196" s="8"/>
      <c r="L196" s="8"/>
      <c r="M196" s="8"/>
    </row>
    <row r="197" spans="2:13" s="6" customFormat="1" ht="30.2" customHeight="1">
      <c r="B197" s="14"/>
      <c r="C197" s="8"/>
      <c r="D197" s="8"/>
      <c r="E197" s="8"/>
      <c r="F197" s="8"/>
      <c r="G197" s="8"/>
      <c r="H197" s="8"/>
      <c r="I197" s="8"/>
      <c r="J197" s="8"/>
      <c r="K197" s="8"/>
      <c r="L197" s="8"/>
      <c r="M197" s="8"/>
    </row>
    <row r="198" spans="2:13" s="6" customFormat="1" ht="30.2" customHeight="1">
      <c r="B198" s="14"/>
      <c r="C198" s="8"/>
      <c r="D198" s="8"/>
      <c r="E198" s="8"/>
      <c r="F198" s="8"/>
      <c r="G198" s="8"/>
      <c r="H198" s="8"/>
      <c r="I198" s="8"/>
      <c r="J198" s="8"/>
      <c r="K198" s="8"/>
      <c r="L198" s="8"/>
      <c r="M198" s="8"/>
    </row>
    <row r="199" spans="2:13" s="6" customFormat="1" ht="30.2" customHeight="1">
      <c r="B199" s="14"/>
      <c r="C199" s="8"/>
      <c r="D199" s="8"/>
      <c r="E199" s="8"/>
      <c r="F199" s="8"/>
      <c r="G199" s="8"/>
      <c r="H199" s="8"/>
      <c r="I199" s="8"/>
      <c r="J199" s="8"/>
      <c r="K199" s="8"/>
      <c r="L199" s="8"/>
      <c r="M199" s="8"/>
    </row>
    <row r="200" spans="2:13" s="6" customFormat="1" ht="30.2" customHeight="1">
      <c r="B200" s="14"/>
      <c r="C200" s="8"/>
      <c r="D200" s="8"/>
      <c r="E200" s="8"/>
      <c r="F200" s="8"/>
      <c r="G200" s="8"/>
      <c r="H200" s="8"/>
      <c r="I200" s="8"/>
      <c r="J200" s="8"/>
      <c r="K200" s="8"/>
      <c r="L200" s="8"/>
      <c r="M200" s="8"/>
    </row>
    <row r="201" spans="2:13" s="6" customFormat="1" ht="30.2" customHeight="1">
      <c r="B201" s="14"/>
      <c r="C201" s="8"/>
      <c r="D201" s="8"/>
      <c r="E201" s="8"/>
      <c r="F201" s="8"/>
      <c r="G201" s="8"/>
      <c r="H201" s="8"/>
      <c r="I201" s="8"/>
      <c r="J201" s="8"/>
      <c r="K201" s="8"/>
      <c r="L201" s="8"/>
      <c r="M201" s="8"/>
    </row>
    <row r="202" spans="2:13" s="6" customFormat="1" ht="30.2" customHeight="1">
      <c r="B202" s="14"/>
      <c r="C202" s="8"/>
      <c r="D202" s="8"/>
      <c r="E202" s="8"/>
      <c r="F202" s="8"/>
      <c r="G202" s="8"/>
      <c r="H202" s="8"/>
      <c r="I202" s="8"/>
      <c r="J202" s="8"/>
      <c r="K202" s="8"/>
      <c r="L202" s="8"/>
      <c r="M202" s="8"/>
    </row>
    <row r="203" spans="2:13" s="6" customFormat="1" ht="30.2" customHeight="1">
      <c r="B203" s="14"/>
      <c r="C203" s="8"/>
      <c r="D203" s="8"/>
      <c r="E203" s="8"/>
      <c r="F203" s="8"/>
      <c r="G203" s="8"/>
      <c r="H203" s="8"/>
      <c r="I203" s="8"/>
      <c r="J203" s="8"/>
      <c r="K203" s="8"/>
      <c r="L203" s="8"/>
      <c r="M203" s="8"/>
    </row>
    <row r="204" spans="2:13" s="6" customFormat="1" ht="30.2" customHeight="1">
      <c r="B204" s="14"/>
      <c r="C204" s="8"/>
      <c r="D204" s="8"/>
      <c r="E204" s="8"/>
      <c r="F204" s="8"/>
      <c r="G204" s="8"/>
      <c r="H204" s="8"/>
      <c r="I204" s="8"/>
      <c r="J204" s="8"/>
      <c r="K204" s="8"/>
      <c r="L204" s="8"/>
      <c r="M204" s="8"/>
    </row>
    <row r="205" spans="2:13" s="6" customFormat="1" ht="30.2" customHeight="1">
      <c r="B205" s="14"/>
      <c r="C205" s="8"/>
      <c r="D205" s="8"/>
      <c r="E205" s="8"/>
      <c r="F205" s="8"/>
      <c r="G205" s="8"/>
      <c r="H205" s="8"/>
      <c r="I205" s="8"/>
      <c r="J205" s="8"/>
      <c r="K205" s="8"/>
      <c r="L205" s="8"/>
      <c r="M205" s="8"/>
    </row>
    <row r="206" spans="2:13" s="6" customFormat="1" ht="30.2" customHeight="1">
      <c r="B206" s="14"/>
      <c r="C206" s="8"/>
      <c r="D206" s="8"/>
      <c r="E206" s="8"/>
      <c r="F206" s="8"/>
      <c r="G206" s="8"/>
      <c r="H206" s="8"/>
      <c r="I206" s="8"/>
      <c r="J206" s="8"/>
      <c r="K206" s="8"/>
      <c r="L206" s="8"/>
      <c r="M206" s="8"/>
    </row>
    <row r="207" spans="2:13" s="6" customFormat="1" ht="30.2" customHeight="1">
      <c r="B207" s="14"/>
      <c r="C207" s="8"/>
      <c r="D207" s="8"/>
      <c r="E207" s="8"/>
      <c r="F207" s="8"/>
      <c r="G207" s="8"/>
      <c r="H207" s="8"/>
      <c r="I207" s="8"/>
      <c r="J207" s="8"/>
      <c r="K207" s="8"/>
      <c r="L207" s="8"/>
      <c r="M207" s="8"/>
    </row>
    <row r="208" spans="2:13" s="6" customFormat="1" ht="30.2" customHeight="1">
      <c r="B208" s="14"/>
      <c r="C208" s="8"/>
      <c r="D208" s="8"/>
      <c r="E208" s="8"/>
      <c r="F208" s="8"/>
      <c r="G208" s="8"/>
      <c r="H208" s="8"/>
      <c r="I208" s="8"/>
      <c r="J208" s="8"/>
      <c r="K208" s="8"/>
      <c r="L208" s="8"/>
      <c r="M208" s="8"/>
    </row>
    <row r="209" spans="2:13" s="6" customFormat="1" ht="30.2" customHeight="1">
      <c r="B209" s="14"/>
      <c r="C209" s="8"/>
      <c r="D209" s="8"/>
      <c r="E209" s="8"/>
      <c r="F209" s="8"/>
      <c r="G209" s="8"/>
      <c r="H209" s="8"/>
      <c r="I209" s="8"/>
      <c r="J209" s="8"/>
      <c r="K209" s="8"/>
      <c r="L209" s="8"/>
      <c r="M209" s="8"/>
    </row>
    <row r="210" spans="2:13" s="6" customFormat="1" ht="30.2" customHeight="1">
      <c r="B210" s="14"/>
      <c r="C210" s="8"/>
      <c r="D210" s="8"/>
      <c r="E210" s="8"/>
      <c r="F210" s="8"/>
      <c r="G210" s="8"/>
      <c r="H210" s="8"/>
      <c r="I210" s="8"/>
      <c r="J210" s="8"/>
      <c r="K210" s="8"/>
      <c r="L210" s="8"/>
      <c r="M210" s="8"/>
    </row>
    <row r="211" spans="2:13" s="6" customFormat="1" ht="30.2" customHeight="1">
      <c r="B211" s="14"/>
      <c r="C211" s="8"/>
      <c r="D211" s="8"/>
      <c r="E211" s="8"/>
      <c r="F211" s="8"/>
      <c r="G211" s="8"/>
      <c r="H211" s="8"/>
      <c r="I211" s="8"/>
      <c r="J211" s="8"/>
      <c r="K211" s="8"/>
      <c r="L211" s="8"/>
      <c r="M211" s="8"/>
    </row>
    <row r="212" spans="2:13" s="6" customFormat="1" ht="30.2" customHeight="1">
      <c r="B212" s="14"/>
      <c r="C212" s="8"/>
      <c r="D212" s="8"/>
      <c r="E212" s="8"/>
      <c r="F212" s="8"/>
      <c r="G212" s="8"/>
      <c r="H212" s="8"/>
      <c r="I212" s="8"/>
      <c r="J212" s="8"/>
      <c r="K212" s="8"/>
      <c r="L212" s="8"/>
      <c r="M212" s="8"/>
    </row>
    <row r="213" spans="2:13" s="6" customFormat="1" ht="30.2" customHeight="1">
      <c r="B213" s="14"/>
      <c r="C213" s="8"/>
      <c r="D213" s="8"/>
      <c r="E213" s="8"/>
      <c r="F213" s="8"/>
      <c r="G213" s="8"/>
      <c r="H213" s="8"/>
      <c r="I213" s="8"/>
      <c r="J213" s="8"/>
      <c r="K213" s="8"/>
      <c r="L213" s="8"/>
      <c r="M213" s="8"/>
    </row>
    <row r="214" spans="2:13" s="6" customFormat="1" ht="30.2" customHeight="1">
      <c r="B214" s="14"/>
      <c r="C214" s="8"/>
      <c r="D214" s="8"/>
      <c r="E214" s="8"/>
      <c r="F214" s="8"/>
      <c r="G214" s="8"/>
      <c r="H214" s="8"/>
      <c r="I214" s="8"/>
      <c r="J214" s="8"/>
      <c r="K214" s="8"/>
      <c r="L214" s="8"/>
      <c r="M214" s="8"/>
    </row>
    <row r="215" spans="2:13" s="6" customFormat="1" ht="30.2" customHeight="1">
      <c r="B215" s="14"/>
      <c r="C215" s="8"/>
      <c r="D215" s="8"/>
      <c r="E215" s="8"/>
      <c r="F215" s="8"/>
      <c r="G215" s="8"/>
      <c r="H215" s="8"/>
      <c r="I215" s="8"/>
      <c r="J215" s="8"/>
      <c r="K215" s="8"/>
      <c r="L215" s="8"/>
      <c r="M215" s="8"/>
    </row>
    <row r="216" spans="2:13" s="6" customFormat="1" ht="30.2" customHeight="1">
      <c r="B216" s="14"/>
      <c r="C216" s="8"/>
      <c r="D216" s="8"/>
      <c r="E216" s="8"/>
      <c r="F216" s="8"/>
      <c r="G216" s="8"/>
      <c r="H216" s="8"/>
      <c r="I216" s="8"/>
      <c r="J216" s="8"/>
      <c r="K216" s="8"/>
      <c r="L216" s="8"/>
      <c r="M216" s="8"/>
    </row>
    <row r="217" spans="2:13" s="6" customFormat="1" ht="30.2" customHeight="1">
      <c r="B217" s="14"/>
      <c r="C217" s="8"/>
      <c r="D217" s="8"/>
      <c r="E217" s="8"/>
      <c r="F217" s="8"/>
      <c r="G217" s="8"/>
      <c r="H217" s="8"/>
      <c r="I217" s="8"/>
      <c r="J217" s="8"/>
      <c r="K217" s="8"/>
      <c r="L217" s="8"/>
      <c r="M217" s="8"/>
    </row>
    <row r="218" spans="2:13" s="6" customFormat="1" ht="30.2" customHeight="1">
      <c r="B218" s="14"/>
      <c r="C218" s="8"/>
      <c r="D218" s="8"/>
      <c r="E218" s="8"/>
      <c r="F218" s="8"/>
      <c r="G218" s="8"/>
      <c r="H218" s="8"/>
      <c r="I218" s="8"/>
      <c r="J218" s="8"/>
      <c r="K218" s="8"/>
      <c r="L218" s="8"/>
      <c r="M218" s="8"/>
    </row>
    <row r="219" spans="2:13" s="6" customFormat="1" ht="30.2" customHeight="1">
      <c r="B219" s="14"/>
      <c r="C219" s="8"/>
      <c r="D219" s="8"/>
      <c r="E219" s="8"/>
      <c r="F219" s="8"/>
      <c r="G219" s="8"/>
      <c r="H219" s="8"/>
      <c r="I219" s="8"/>
      <c r="J219" s="8"/>
      <c r="K219" s="8"/>
      <c r="L219" s="8"/>
      <c r="M219" s="8"/>
    </row>
    <row r="220" spans="2:13" s="6" customFormat="1" ht="30.2" customHeight="1">
      <c r="B220" s="14"/>
      <c r="C220" s="8"/>
      <c r="D220" s="8"/>
      <c r="E220" s="8"/>
      <c r="F220" s="8"/>
      <c r="G220" s="8"/>
      <c r="H220" s="8"/>
      <c r="I220" s="8"/>
      <c r="J220" s="8"/>
      <c r="K220" s="8"/>
      <c r="L220" s="8"/>
      <c r="M220" s="8"/>
    </row>
    <row r="221" spans="2:13" s="6" customFormat="1" ht="30.2" customHeight="1">
      <c r="B221" s="14"/>
      <c r="C221" s="8"/>
      <c r="D221" s="8"/>
      <c r="E221" s="8"/>
      <c r="F221" s="8"/>
      <c r="G221" s="8"/>
      <c r="H221" s="8"/>
      <c r="I221" s="8"/>
      <c r="J221" s="8"/>
      <c r="K221" s="8"/>
      <c r="L221" s="8"/>
      <c r="M221" s="8"/>
    </row>
    <row r="222" spans="2:13" s="6" customFormat="1" ht="30.2" customHeight="1">
      <c r="B222" s="14"/>
      <c r="C222" s="8"/>
      <c r="D222" s="8"/>
      <c r="E222" s="8"/>
      <c r="F222" s="8"/>
      <c r="G222" s="8"/>
      <c r="H222" s="8"/>
      <c r="I222" s="8"/>
      <c r="J222" s="8"/>
      <c r="K222" s="8"/>
      <c r="L222" s="8"/>
      <c r="M222" s="8"/>
    </row>
    <row r="223" spans="2:13" s="6" customFormat="1" ht="30.2" customHeight="1">
      <c r="B223" s="14"/>
      <c r="C223" s="8"/>
      <c r="D223" s="8"/>
      <c r="E223" s="8"/>
      <c r="F223" s="8"/>
      <c r="G223" s="8"/>
      <c r="H223" s="8"/>
      <c r="I223" s="8"/>
      <c r="J223" s="8"/>
      <c r="K223" s="8"/>
      <c r="L223" s="8"/>
      <c r="M223" s="8"/>
    </row>
    <row r="224" spans="2:13" s="6" customFormat="1" ht="30.2" customHeight="1">
      <c r="B224" s="14"/>
      <c r="C224" s="8"/>
      <c r="D224" s="8"/>
      <c r="E224" s="8"/>
      <c r="F224" s="8"/>
      <c r="G224" s="8"/>
      <c r="H224" s="8"/>
      <c r="I224" s="8"/>
      <c r="J224" s="8"/>
      <c r="K224" s="8"/>
      <c r="L224" s="8"/>
      <c r="M224" s="8"/>
    </row>
    <row r="225" spans="2:13" s="6" customFormat="1" ht="30.2" customHeight="1">
      <c r="B225" s="14"/>
      <c r="C225" s="8"/>
      <c r="D225" s="8"/>
      <c r="E225" s="8"/>
      <c r="F225" s="8"/>
      <c r="G225" s="8"/>
      <c r="H225" s="8"/>
      <c r="I225" s="8"/>
      <c r="J225" s="8"/>
      <c r="K225" s="8"/>
      <c r="L225" s="8"/>
      <c r="M225" s="8"/>
    </row>
    <row r="226" spans="2:13" s="6" customFormat="1" ht="30.2" customHeight="1">
      <c r="B226" s="14"/>
      <c r="C226" s="8"/>
      <c r="D226" s="8"/>
      <c r="E226" s="8"/>
      <c r="F226" s="8"/>
      <c r="G226" s="8"/>
      <c r="H226" s="8"/>
      <c r="I226" s="8"/>
      <c r="J226" s="8"/>
      <c r="K226" s="8"/>
      <c r="L226" s="8"/>
      <c r="M226" s="8"/>
    </row>
    <row r="227" spans="2:13" s="6" customFormat="1" ht="30.2" customHeight="1">
      <c r="B227" s="14"/>
      <c r="C227" s="8"/>
      <c r="D227" s="8"/>
      <c r="E227" s="8"/>
      <c r="F227" s="8"/>
      <c r="G227" s="8"/>
      <c r="H227" s="8"/>
      <c r="I227" s="8"/>
      <c r="J227" s="8"/>
      <c r="K227" s="8"/>
      <c r="L227" s="8"/>
      <c r="M227" s="8"/>
    </row>
    <row r="228" spans="2:13" s="6" customFormat="1" ht="30.2" customHeight="1">
      <c r="B228" s="14"/>
      <c r="C228" s="8"/>
      <c r="D228" s="8"/>
      <c r="E228" s="8"/>
      <c r="F228" s="8"/>
      <c r="G228" s="8"/>
      <c r="H228" s="8"/>
      <c r="I228" s="8"/>
      <c r="J228" s="8"/>
      <c r="K228" s="8"/>
      <c r="L228" s="8"/>
      <c r="M228" s="8"/>
    </row>
    <row r="229" spans="2:13" s="6" customFormat="1" ht="30.2" customHeight="1">
      <c r="B229" s="14"/>
      <c r="C229" s="8"/>
      <c r="D229" s="8"/>
      <c r="E229" s="8"/>
      <c r="F229" s="8"/>
      <c r="G229" s="8"/>
      <c r="H229" s="8"/>
      <c r="I229" s="8"/>
      <c r="J229" s="8"/>
      <c r="K229" s="8"/>
      <c r="L229" s="8"/>
      <c r="M229" s="8"/>
    </row>
    <row r="230" spans="2:13" s="6" customFormat="1" ht="30.2" customHeight="1">
      <c r="B230" s="14"/>
      <c r="C230" s="8"/>
      <c r="D230" s="8"/>
      <c r="E230" s="8"/>
      <c r="F230" s="8"/>
      <c r="G230" s="8"/>
      <c r="H230" s="8"/>
      <c r="I230" s="8"/>
      <c r="J230" s="8"/>
      <c r="K230" s="8"/>
      <c r="L230" s="8"/>
      <c r="M230" s="8"/>
    </row>
    <row r="231" spans="2:13" s="6" customFormat="1" ht="30.2" customHeight="1">
      <c r="B231" s="14"/>
      <c r="C231" s="8"/>
      <c r="D231" s="8"/>
      <c r="E231" s="8"/>
      <c r="F231" s="8"/>
      <c r="G231" s="8"/>
      <c r="H231" s="8"/>
      <c r="I231" s="8"/>
      <c r="J231" s="8"/>
      <c r="K231" s="8"/>
      <c r="L231" s="8"/>
      <c r="M231" s="8"/>
    </row>
    <row r="232" spans="2:13" s="6" customFormat="1" ht="30.2" customHeight="1">
      <c r="B232" s="14"/>
      <c r="C232" s="8"/>
      <c r="D232" s="8"/>
      <c r="E232" s="8"/>
      <c r="F232" s="8"/>
      <c r="G232" s="8"/>
      <c r="H232" s="8"/>
      <c r="I232" s="8"/>
      <c r="J232" s="8"/>
      <c r="K232" s="8"/>
      <c r="L232" s="8"/>
      <c r="M232" s="8"/>
    </row>
    <row r="233" spans="2:13" s="6" customFormat="1" ht="30.2" customHeight="1">
      <c r="B233" s="14"/>
      <c r="C233" s="8"/>
      <c r="D233" s="8"/>
      <c r="E233" s="8"/>
      <c r="F233" s="8"/>
      <c r="G233" s="8"/>
      <c r="H233" s="8"/>
      <c r="I233" s="8"/>
      <c r="J233" s="8"/>
      <c r="K233" s="8"/>
      <c r="L233" s="8"/>
      <c r="M233" s="8"/>
    </row>
    <row r="234" spans="2:13" s="6" customFormat="1" ht="30.2" customHeight="1">
      <c r="B234" s="14"/>
      <c r="C234" s="8"/>
      <c r="D234" s="8"/>
      <c r="E234" s="8"/>
      <c r="F234" s="8"/>
      <c r="G234" s="8"/>
      <c r="H234" s="8"/>
      <c r="I234" s="8"/>
      <c r="J234" s="8"/>
      <c r="K234" s="8"/>
      <c r="L234" s="8"/>
      <c r="M234" s="8"/>
    </row>
    <row r="235" spans="2:13" s="6" customFormat="1" ht="30.2" customHeight="1">
      <c r="B235" s="14"/>
      <c r="C235" s="8"/>
      <c r="D235" s="8"/>
      <c r="E235" s="8"/>
      <c r="F235" s="8"/>
      <c r="G235" s="8"/>
      <c r="H235" s="8"/>
      <c r="I235" s="8"/>
      <c r="J235" s="8"/>
      <c r="K235" s="8"/>
      <c r="L235" s="8"/>
      <c r="M235" s="8"/>
    </row>
    <row r="236" spans="2:13" s="6" customFormat="1" ht="30.2" customHeight="1">
      <c r="B236" s="14"/>
      <c r="C236" s="8"/>
      <c r="D236" s="8"/>
      <c r="E236" s="8"/>
      <c r="F236" s="8"/>
      <c r="G236" s="8"/>
      <c r="H236" s="8"/>
      <c r="I236" s="8"/>
      <c r="J236" s="8"/>
      <c r="K236" s="8"/>
      <c r="L236" s="8"/>
      <c r="M236" s="8"/>
    </row>
    <row r="237" spans="2:13" s="6" customFormat="1" ht="30.2" customHeight="1">
      <c r="B237" s="14"/>
      <c r="C237" s="8"/>
      <c r="D237" s="8"/>
      <c r="E237" s="8"/>
      <c r="F237" s="8"/>
      <c r="G237" s="8"/>
      <c r="H237" s="8"/>
      <c r="I237" s="8"/>
      <c r="J237" s="8"/>
      <c r="K237" s="8"/>
      <c r="L237" s="8"/>
      <c r="M237" s="8"/>
    </row>
    <row r="238" spans="2:13" s="6" customFormat="1" ht="30.2" customHeight="1">
      <c r="B238" s="14"/>
      <c r="C238" s="8"/>
      <c r="D238" s="8"/>
      <c r="E238" s="8"/>
      <c r="F238" s="8"/>
      <c r="G238" s="8"/>
      <c r="H238" s="8"/>
      <c r="I238" s="8"/>
      <c r="J238" s="8"/>
      <c r="K238" s="8"/>
      <c r="L238" s="8"/>
      <c r="M238" s="8"/>
    </row>
    <row r="239" spans="2:13" s="6" customFormat="1" ht="30.2" customHeight="1">
      <c r="B239" s="14"/>
      <c r="C239" s="8"/>
      <c r="D239" s="8"/>
      <c r="E239" s="8"/>
      <c r="F239" s="8"/>
      <c r="G239" s="8"/>
      <c r="H239" s="8"/>
      <c r="I239" s="8"/>
      <c r="J239" s="8"/>
      <c r="K239" s="8"/>
      <c r="L239" s="8"/>
      <c r="M239" s="8"/>
    </row>
    <row r="240" spans="2:13" s="6" customFormat="1" ht="30.2" customHeight="1">
      <c r="B240" s="14"/>
      <c r="C240" s="8"/>
      <c r="D240" s="8"/>
      <c r="E240" s="8"/>
      <c r="F240" s="8"/>
      <c r="G240" s="8"/>
      <c r="H240" s="8"/>
      <c r="I240" s="8"/>
      <c r="J240" s="8"/>
      <c r="K240" s="8"/>
      <c r="L240" s="8"/>
      <c r="M240" s="8"/>
    </row>
    <row r="241" spans="2:13" s="6" customFormat="1" ht="30.2" customHeight="1">
      <c r="B241" s="14"/>
      <c r="C241" s="8"/>
      <c r="D241" s="8"/>
      <c r="E241" s="8"/>
      <c r="F241" s="8"/>
      <c r="G241" s="8"/>
      <c r="H241" s="8"/>
      <c r="I241" s="8"/>
      <c r="J241" s="8"/>
      <c r="K241" s="8"/>
      <c r="L241" s="8"/>
      <c r="M241" s="8"/>
    </row>
    <row r="242" spans="2:13" s="6" customFormat="1" ht="30.2" customHeight="1">
      <c r="B242" s="14"/>
      <c r="C242" s="8"/>
      <c r="D242" s="8"/>
      <c r="E242" s="8"/>
      <c r="F242" s="8"/>
      <c r="G242" s="8"/>
      <c r="H242" s="8"/>
      <c r="I242" s="8"/>
      <c r="J242" s="8"/>
      <c r="K242" s="8"/>
      <c r="L242" s="8"/>
      <c r="M242" s="8"/>
    </row>
    <row r="243" spans="2:13" s="6" customFormat="1" ht="30.2" customHeight="1">
      <c r="B243" s="14"/>
      <c r="C243" s="8"/>
      <c r="D243" s="8"/>
      <c r="E243" s="8"/>
      <c r="F243" s="8"/>
      <c r="G243" s="8"/>
      <c r="H243" s="8"/>
      <c r="I243" s="8"/>
      <c r="J243" s="8"/>
      <c r="K243" s="8"/>
      <c r="L243" s="8"/>
      <c r="M243" s="8"/>
    </row>
    <row r="244" spans="2:13" s="6" customFormat="1" ht="30.2" customHeight="1">
      <c r="B244" s="14"/>
      <c r="C244" s="8"/>
      <c r="D244" s="8"/>
      <c r="E244" s="8"/>
      <c r="F244" s="8"/>
      <c r="G244" s="8"/>
      <c r="H244" s="8"/>
      <c r="I244" s="8"/>
      <c r="J244" s="8"/>
      <c r="K244" s="8"/>
      <c r="L244" s="8"/>
      <c r="M244" s="8"/>
    </row>
    <row r="245" spans="2:13" s="6" customFormat="1" ht="30.2" customHeight="1">
      <c r="B245" s="14"/>
      <c r="C245" s="8"/>
      <c r="D245" s="8"/>
      <c r="E245" s="8"/>
      <c r="F245" s="8"/>
      <c r="G245" s="8"/>
      <c r="H245" s="8"/>
      <c r="I245" s="8"/>
      <c r="J245" s="8"/>
      <c r="K245" s="8"/>
      <c r="L245" s="8"/>
      <c r="M245" s="8"/>
    </row>
    <row r="246" spans="2:13" s="6" customFormat="1" ht="30.2" customHeight="1">
      <c r="B246" s="14"/>
      <c r="C246" s="8"/>
      <c r="D246" s="8"/>
      <c r="E246" s="8"/>
      <c r="F246" s="8"/>
      <c r="G246" s="8"/>
      <c r="H246" s="8"/>
      <c r="I246" s="8"/>
      <c r="J246" s="8"/>
      <c r="K246" s="8"/>
      <c r="L246" s="8"/>
      <c r="M246" s="8"/>
    </row>
    <row r="247" spans="2:13" s="6" customFormat="1" ht="30.2" customHeight="1">
      <c r="B247" s="14"/>
      <c r="C247" s="8"/>
      <c r="D247" s="8"/>
      <c r="E247" s="8"/>
      <c r="F247" s="8"/>
      <c r="G247" s="8"/>
      <c r="H247" s="8"/>
      <c r="I247" s="8"/>
      <c r="J247" s="8"/>
      <c r="K247" s="8"/>
      <c r="L247" s="8"/>
      <c r="M247" s="8"/>
    </row>
    <row r="248" spans="2:13" s="6" customFormat="1" ht="30.2" customHeight="1">
      <c r="B248" s="14"/>
      <c r="C248" s="8"/>
      <c r="D248" s="8"/>
      <c r="E248" s="8"/>
      <c r="F248" s="8"/>
      <c r="G248" s="8"/>
      <c r="H248" s="8"/>
      <c r="I248" s="8"/>
      <c r="J248" s="8"/>
      <c r="K248" s="8"/>
      <c r="L248" s="8"/>
      <c r="M248" s="8"/>
    </row>
    <row r="249" spans="2:13" s="6" customFormat="1" ht="30.2" customHeight="1">
      <c r="B249" s="14"/>
      <c r="C249" s="8"/>
      <c r="D249" s="8"/>
      <c r="E249" s="8"/>
      <c r="F249" s="8"/>
      <c r="G249" s="8"/>
      <c r="H249" s="8"/>
      <c r="I249" s="8"/>
      <c r="J249" s="8"/>
      <c r="K249" s="8"/>
      <c r="L249" s="8"/>
      <c r="M249" s="8"/>
    </row>
    <row r="250" spans="2:13" s="6" customFormat="1" ht="30.2" customHeight="1">
      <c r="B250" s="14"/>
      <c r="C250" s="8"/>
      <c r="D250" s="8"/>
      <c r="E250" s="8"/>
      <c r="F250" s="8"/>
      <c r="G250" s="8"/>
      <c r="H250" s="8"/>
      <c r="I250" s="8"/>
      <c r="J250" s="8"/>
      <c r="K250" s="8"/>
      <c r="L250" s="8"/>
      <c r="M250" s="8"/>
    </row>
    <row r="251" spans="2:13" s="6" customFormat="1" ht="30.2" customHeight="1">
      <c r="B251" s="14"/>
      <c r="C251" s="8"/>
      <c r="D251" s="8"/>
      <c r="E251" s="8"/>
      <c r="F251" s="8"/>
      <c r="G251" s="8"/>
      <c r="H251" s="8"/>
      <c r="I251" s="8"/>
      <c r="J251" s="8"/>
      <c r="K251" s="8"/>
      <c r="L251" s="8"/>
      <c r="M251" s="8"/>
    </row>
    <row r="252" spans="2:13" s="6" customFormat="1" ht="30.2" customHeight="1">
      <c r="B252" s="14"/>
      <c r="C252" s="8"/>
      <c r="D252" s="8"/>
      <c r="E252" s="8"/>
      <c r="F252" s="8"/>
      <c r="G252" s="8"/>
      <c r="H252" s="8"/>
      <c r="I252" s="8"/>
      <c r="J252" s="8"/>
      <c r="K252" s="8"/>
      <c r="L252" s="8"/>
      <c r="M252" s="8"/>
    </row>
    <row r="253" spans="2:13" s="6" customFormat="1" ht="30.2" customHeight="1">
      <c r="B253" s="14"/>
      <c r="C253" s="8"/>
      <c r="D253" s="8"/>
      <c r="E253" s="8"/>
      <c r="F253" s="8"/>
      <c r="G253" s="8"/>
      <c r="H253" s="8"/>
      <c r="I253" s="8"/>
      <c r="J253" s="8"/>
      <c r="K253" s="8"/>
      <c r="L253" s="8"/>
      <c r="M253" s="8"/>
    </row>
    <row r="254" spans="2:13" s="6" customFormat="1" ht="30.2" customHeight="1">
      <c r="B254" s="14"/>
      <c r="C254" s="8"/>
      <c r="D254" s="8"/>
      <c r="E254" s="8"/>
      <c r="F254" s="8"/>
      <c r="G254" s="8"/>
      <c r="H254" s="8"/>
      <c r="I254" s="8"/>
      <c r="J254" s="8"/>
      <c r="K254" s="8"/>
      <c r="L254" s="8"/>
      <c r="M254" s="8"/>
    </row>
    <row r="255" spans="2:13" s="6" customFormat="1" ht="30.2" customHeight="1">
      <c r="B255" s="14"/>
      <c r="C255" s="8"/>
      <c r="D255" s="8"/>
      <c r="E255" s="8"/>
      <c r="F255" s="8"/>
      <c r="G255" s="8"/>
      <c r="H255" s="8"/>
      <c r="I255" s="8"/>
      <c r="J255" s="8"/>
      <c r="K255" s="8"/>
      <c r="L255" s="8"/>
      <c r="M255" s="8"/>
    </row>
    <row r="256" spans="2:13" s="6" customFormat="1" ht="30.2" customHeight="1">
      <c r="B256" s="14"/>
      <c r="C256" s="8"/>
      <c r="D256" s="8"/>
      <c r="E256" s="8"/>
      <c r="F256" s="8"/>
      <c r="G256" s="8"/>
      <c r="H256" s="8"/>
      <c r="I256" s="8"/>
      <c r="J256" s="8"/>
      <c r="K256" s="8"/>
      <c r="L256" s="8"/>
      <c r="M256" s="8"/>
    </row>
    <row r="257" spans="2:13" s="6" customFormat="1" ht="30.2" customHeight="1">
      <c r="B257" s="14"/>
      <c r="C257" s="8"/>
      <c r="D257" s="8"/>
      <c r="E257" s="8"/>
      <c r="F257" s="8"/>
      <c r="G257" s="8"/>
      <c r="H257" s="8"/>
      <c r="I257" s="8"/>
      <c r="J257" s="8"/>
      <c r="K257" s="8"/>
      <c r="L257" s="8"/>
      <c r="M257" s="8"/>
    </row>
    <row r="258" spans="2:13" s="6" customFormat="1" ht="30.2" customHeight="1">
      <c r="B258" s="14"/>
      <c r="C258" s="8"/>
      <c r="D258" s="8"/>
      <c r="E258" s="8"/>
      <c r="F258" s="8"/>
      <c r="G258" s="8"/>
      <c r="H258" s="8"/>
      <c r="I258" s="8"/>
      <c r="J258" s="8"/>
      <c r="K258" s="8"/>
      <c r="L258" s="8"/>
      <c r="M258" s="8"/>
    </row>
    <row r="259" spans="2:13" s="6" customFormat="1" ht="30.2" customHeight="1">
      <c r="B259" s="14"/>
      <c r="C259" s="8"/>
      <c r="D259" s="8"/>
      <c r="E259" s="8"/>
      <c r="F259" s="8"/>
      <c r="G259" s="8"/>
      <c r="H259" s="8"/>
      <c r="I259" s="8"/>
      <c r="J259" s="8"/>
      <c r="K259" s="8"/>
      <c r="L259" s="8"/>
      <c r="M259" s="8"/>
    </row>
    <row r="260" spans="2:13" s="6" customFormat="1" ht="30.2" customHeight="1">
      <c r="B260" s="14"/>
      <c r="C260" s="8"/>
      <c r="D260" s="8"/>
      <c r="E260" s="8"/>
      <c r="F260" s="8"/>
      <c r="G260" s="8"/>
      <c r="H260" s="8"/>
      <c r="I260" s="8"/>
      <c r="J260" s="8"/>
      <c r="K260" s="8"/>
      <c r="L260" s="8"/>
      <c r="M260" s="8"/>
    </row>
    <row r="261" spans="2:13" s="6" customFormat="1" ht="30.2" customHeight="1">
      <c r="B261" s="14"/>
      <c r="C261" s="8"/>
      <c r="D261" s="8"/>
      <c r="E261" s="8"/>
      <c r="F261" s="8"/>
      <c r="G261" s="8"/>
      <c r="H261" s="8"/>
      <c r="I261" s="8"/>
      <c r="J261" s="8"/>
      <c r="K261" s="8"/>
      <c r="L261" s="8"/>
      <c r="M261" s="8"/>
    </row>
    <row r="262" spans="2:13" s="6" customFormat="1" ht="30.2" customHeight="1">
      <c r="B262" s="14"/>
      <c r="C262" s="8"/>
      <c r="D262" s="8"/>
      <c r="E262" s="8"/>
      <c r="F262" s="8"/>
      <c r="G262" s="8"/>
      <c r="H262" s="8"/>
      <c r="I262" s="8"/>
      <c r="J262" s="8"/>
      <c r="K262" s="8"/>
      <c r="L262" s="8"/>
      <c r="M262" s="8"/>
    </row>
    <row r="263" spans="2:13" s="6" customFormat="1" ht="30.2" customHeight="1">
      <c r="B263" s="14"/>
      <c r="C263" s="8"/>
      <c r="D263" s="8"/>
      <c r="E263" s="8"/>
      <c r="F263" s="8"/>
      <c r="G263" s="8"/>
      <c r="H263" s="8"/>
      <c r="I263" s="8"/>
      <c r="J263" s="8"/>
      <c r="K263" s="8"/>
      <c r="L263" s="8"/>
      <c r="M263" s="8"/>
    </row>
    <row r="264" spans="2:13" s="6" customFormat="1" ht="30.2" customHeight="1">
      <c r="B264" s="14"/>
      <c r="C264" s="8"/>
      <c r="D264" s="8"/>
      <c r="E264" s="8"/>
      <c r="F264" s="8"/>
      <c r="G264" s="8"/>
      <c r="H264" s="8"/>
      <c r="I264" s="8"/>
      <c r="J264" s="8"/>
      <c r="K264" s="8"/>
      <c r="L264" s="8"/>
      <c r="M264" s="8"/>
    </row>
    <row r="265" spans="2:13" s="6" customFormat="1" ht="30.2" customHeight="1">
      <c r="B265" s="14"/>
      <c r="C265" s="8"/>
      <c r="D265" s="8"/>
      <c r="E265" s="8"/>
      <c r="F265" s="8"/>
      <c r="G265" s="8"/>
      <c r="H265" s="8"/>
      <c r="I265" s="8"/>
      <c r="J265" s="8"/>
      <c r="K265" s="8"/>
      <c r="L265" s="8"/>
      <c r="M265" s="8"/>
    </row>
    <row r="266" spans="2:13" s="6" customFormat="1" ht="30.2" customHeight="1">
      <c r="B266" s="14"/>
      <c r="C266" s="8"/>
      <c r="D266" s="8"/>
      <c r="E266" s="8"/>
      <c r="F266" s="8"/>
      <c r="G266" s="8"/>
      <c r="H266" s="8"/>
      <c r="I266" s="8"/>
      <c r="J266" s="8"/>
      <c r="K266" s="8"/>
      <c r="L266" s="8"/>
      <c r="M266" s="8"/>
    </row>
    <row r="267" spans="2:13" s="6" customFormat="1" ht="30.2" customHeight="1">
      <c r="B267" s="14"/>
      <c r="C267" s="8"/>
      <c r="D267" s="8"/>
      <c r="E267" s="8"/>
      <c r="F267" s="8"/>
      <c r="G267" s="8"/>
      <c r="H267" s="8"/>
      <c r="I267" s="8"/>
      <c r="J267" s="8"/>
      <c r="K267" s="8"/>
      <c r="L267" s="8"/>
      <c r="M267" s="8"/>
    </row>
    <row r="268" spans="2:13" s="6" customFormat="1" ht="30.2" customHeight="1">
      <c r="B268" s="14"/>
      <c r="C268" s="8"/>
      <c r="D268" s="8"/>
      <c r="E268" s="8"/>
      <c r="F268" s="8"/>
      <c r="G268" s="8"/>
      <c r="H268" s="8"/>
      <c r="I268" s="8"/>
      <c r="J268" s="8"/>
      <c r="K268" s="8"/>
      <c r="L268" s="8"/>
      <c r="M268" s="8"/>
    </row>
    <row r="269" spans="2:13" s="6" customFormat="1" ht="30.2" customHeight="1">
      <c r="B269" s="14"/>
      <c r="C269" s="8"/>
      <c r="D269" s="8"/>
      <c r="E269" s="8"/>
      <c r="F269" s="8"/>
      <c r="G269" s="8"/>
      <c r="H269" s="8"/>
      <c r="I269" s="8"/>
      <c r="J269" s="8"/>
      <c r="K269" s="8"/>
      <c r="L269" s="8"/>
      <c r="M269" s="8"/>
    </row>
    <row r="270" spans="2:13" s="6" customFormat="1" ht="30.2" customHeight="1">
      <c r="B270" s="14"/>
      <c r="C270" s="8"/>
      <c r="D270" s="8"/>
      <c r="E270" s="8"/>
      <c r="F270" s="8"/>
      <c r="G270" s="8"/>
      <c r="H270" s="8"/>
      <c r="I270" s="8"/>
      <c r="J270" s="8"/>
      <c r="K270" s="8"/>
      <c r="L270" s="8"/>
      <c r="M270" s="8"/>
    </row>
    <row r="271" spans="2:13" s="6" customFormat="1" ht="30.2" customHeight="1">
      <c r="B271" s="14"/>
      <c r="C271" s="8"/>
      <c r="D271" s="8"/>
      <c r="E271" s="8"/>
      <c r="F271" s="8"/>
      <c r="G271" s="8"/>
      <c r="H271" s="8"/>
      <c r="I271" s="8"/>
      <c r="J271" s="8"/>
      <c r="K271" s="8"/>
      <c r="L271" s="8"/>
      <c r="M271" s="8"/>
    </row>
    <row r="272" spans="2:13" s="6" customFormat="1" ht="30.2" customHeight="1">
      <c r="B272" s="14"/>
      <c r="C272" s="8"/>
      <c r="D272" s="8"/>
      <c r="E272" s="8"/>
      <c r="F272" s="8"/>
      <c r="G272" s="8"/>
      <c r="H272" s="8"/>
      <c r="I272" s="8"/>
      <c r="J272" s="8"/>
      <c r="K272" s="8"/>
      <c r="L272" s="8"/>
      <c r="M272" s="8"/>
    </row>
    <row r="273" spans="2:13" s="6" customFormat="1" ht="30.2" customHeight="1">
      <c r="B273" s="14"/>
      <c r="C273" s="8"/>
      <c r="D273" s="8"/>
      <c r="E273" s="8"/>
      <c r="F273" s="8"/>
      <c r="G273" s="8"/>
      <c r="H273" s="8"/>
      <c r="I273" s="8"/>
      <c r="J273" s="8"/>
      <c r="K273" s="8"/>
      <c r="L273" s="8"/>
      <c r="M273" s="8"/>
    </row>
    <row r="274" spans="2:13" s="6" customFormat="1" ht="30.2" customHeight="1">
      <c r="B274" s="14"/>
      <c r="C274" s="8"/>
      <c r="D274" s="8"/>
      <c r="E274" s="8"/>
      <c r="F274" s="8"/>
      <c r="G274" s="8"/>
      <c r="H274" s="8"/>
      <c r="I274" s="8"/>
      <c r="J274" s="8"/>
      <c r="K274" s="8"/>
      <c r="L274" s="8"/>
      <c r="M274" s="8"/>
    </row>
    <row r="275" spans="2:13" s="6" customFormat="1" ht="30.2" customHeight="1">
      <c r="B275" s="14"/>
      <c r="C275" s="8"/>
      <c r="D275" s="8"/>
      <c r="E275" s="8"/>
      <c r="F275" s="8"/>
      <c r="G275" s="8"/>
      <c r="H275" s="8"/>
      <c r="I275" s="8"/>
      <c r="J275" s="8"/>
      <c r="K275" s="8"/>
      <c r="L275" s="8"/>
      <c r="M275" s="8"/>
    </row>
    <row r="276" spans="2:13" s="6" customFormat="1" ht="30.2" customHeight="1">
      <c r="B276" s="14"/>
      <c r="C276" s="8"/>
      <c r="D276" s="8"/>
      <c r="E276" s="8"/>
      <c r="F276" s="8"/>
      <c r="G276" s="8"/>
      <c r="H276" s="8"/>
      <c r="I276" s="8"/>
      <c r="J276" s="8"/>
      <c r="K276" s="8"/>
      <c r="L276" s="8"/>
      <c r="M276" s="8"/>
    </row>
    <row r="277" spans="2:13" s="6" customFormat="1" ht="30.2" customHeight="1">
      <c r="B277" s="14"/>
      <c r="C277" s="8"/>
      <c r="D277" s="8"/>
      <c r="E277" s="8"/>
      <c r="F277" s="8"/>
      <c r="G277" s="8"/>
      <c r="H277" s="8"/>
      <c r="I277" s="8"/>
      <c r="J277" s="8"/>
      <c r="K277" s="8"/>
      <c r="L277" s="8"/>
      <c r="M277" s="8"/>
    </row>
    <row r="278" spans="2:13" s="6" customFormat="1" ht="30.2" customHeight="1">
      <c r="B278" s="14"/>
      <c r="C278" s="8"/>
      <c r="D278" s="8"/>
      <c r="E278" s="8"/>
      <c r="F278" s="8"/>
      <c r="G278" s="8"/>
      <c r="H278" s="8"/>
      <c r="I278" s="8"/>
      <c r="J278" s="8"/>
      <c r="K278" s="8"/>
      <c r="L278" s="8"/>
      <c r="M278" s="8"/>
    </row>
    <row r="279" spans="2:13" s="6" customFormat="1" ht="30.2" customHeight="1">
      <c r="B279" s="14"/>
      <c r="C279" s="8"/>
      <c r="D279" s="8"/>
      <c r="E279" s="8"/>
      <c r="F279" s="8"/>
      <c r="G279" s="8"/>
      <c r="H279" s="8"/>
      <c r="I279" s="8"/>
      <c r="J279" s="8"/>
      <c r="K279" s="8"/>
      <c r="L279" s="8"/>
      <c r="M279" s="8"/>
    </row>
    <row r="280" spans="2:13" s="6" customFormat="1" ht="30.2" customHeight="1">
      <c r="B280" s="14"/>
      <c r="C280" s="8"/>
      <c r="D280" s="8"/>
      <c r="E280" s="8"/>
      <c r="F280" s="8"/>
      <c r="G280" s="8"/>
      <c r="H280" s="8"/>
      <c r="I280" s="8"/>
      <c r="J280" s="8"/>
      <c r="K280" s="8"/>
      <c r="L280" s="8"/>
      <c r="M280" s="8"/>
    </row>
    <row r="281" spans="2:13" s="6" customFormat="1" ht="30.2" customHeight="1">
      <c r="B281" s="14"/>
      <c r="C281" s="8"/>
      <c r="D281" s="8"/>
      <c r="E281" s="8"/>
      <c r="F281" s="8"/>
      <c r="G281" s="8"/>
      <c r="H281" s="8"/>
      <c r="I281" s="8"/>
      <c r="J281" s="8"/>
      <c r="K281" s="8"/>
      <c r="L281" s="8"/>
      <c r="M281" s="8"/>
    </row>
    <row r="282" spans="2:13" s="6" customFormat="1" ht="30.2" customHeight="1">
      <c r="B282" s="14"/>
      <c r="C282" s="8"/>
      <c r="D282" s="8"/>
      <c r="E282" s="8"/>
      <c r="F282" s="8"/>
      <c r="G282" s="8"/>
      <c r="H282" s="8"/>
      <c r="I282" s="8"/>
      <c r="J282" s="8"/>
      <c r="K282" s="8"/>
      <c r="L282" s="8"/>
      <c r="M282" s="8"/>
    </row>
    <row r="283" spans="2:13" s="6" customFormat="1" ht="30.2" customHeight="1">
      <c r="B283" s="14"/>
      <c r="C283" s="8"/>
      <c r="D283" s="8"/>
      <c r="E283" s="8"/>
      <c r="F283" s="8"/>
      <c r="G283" s="8"/>
      <c r="H283" s="8"/>
      <c r="I283" s="8"/>
      <c r="J283" s="8"/>
      <c r="K283" s="8"/>
      <c r="L283" s="8"/>
      <c r="M283" s="8"/>
    </row>
    <row r="284" spans="2:13" s="6" customFormat="1" ht="30.2" customHeight="1">
      <c r="B284" s="14"/>
      <c r="C284" s="8"/>
      <c r="D284" s="8"/>
      <c r="E284" s="8"/>
      <c r="F284" s="8"/>
      <c r="G284" s="8"/>
      <c r="H284" s="8"/>
      <c r="I284" s="8"/>
      <c r="J284" s="8"/>
      <c r="K284" s="8"/>
      <c r="L284" s="8"/>
      <c r="M284" s="8"/>
    </row>
    <row r="285" spans="2:13" s="6" customFormat="1" ht="30.2" customHeight="1">
      <c r="B285" s="14"/>
      <c r="C285" s="8"/>
      <c r="D285" s="8"/>
      <c r="E285" s="8"/>
      <c r="F285" s="8"/>
      <c r="G285" s="8"/>
      <c r="H285" s="8"/>
      <c r="I285" s="8"/>
      <c r="J285" s="8"/>
      <c r="K285" s="8"/>
      <c r="L285" s="8"/>
      <c r="M285" s="8"/>
    </row>
    <row r="286" spans="2:13" s="6" customFormat="1" ht="30.2" customHeight="1">
      <c r="B286" s="14"/>
      <c r="C286" s="8"/>
      <c r="D286" s="8"/>
      <c r="E286" s="8"/>
      <c r="F286" s="8"/>
      <c r="G286" s="8"/>
      <c r="H286" s="8"/>
      <c r="I286" s="8"/>
      <c r="J286" s="8"/>
      <c r="K286" s="8"/>
      <c r="L286" s="8"/>
      <c r="M286" s="8"/>
    </row>
    <row r="287" spans="2:13" s="6" customFormat="1" ht="30.2" customHeight="1">
      <c r="B287" s="14"/>
      <c r="C287" s="8"/>
      <c r="D287" s="8"/>
      <c r="E287" s="8"/>
      <c r="F287" s="8"/>
      <c r="G287" s="8"/>
      <c r="H287" s="8"/>
      <c r="I287" s="8"/>
      <c r="J287" s="8"/>
      <c r="K287" s="8"/>
      <c r="L287" s="8"/>
      <c r="M287" s="8"/>
    </row>
    <row r="288" spans="2:13" s="6" customFormat="1" ht="30.2" customHeight="1">
      <c r="B288" s="14"/>
      <c r="C288" s="8"/>
      <c r="D288" s="8"/>
      <c r="E288" s="8"/>
      <c r="F288" s="8"/>
      <c r="G288" s="8"/>
      <c r="H288" s="8"/>
      <c r="I288" s="8"/>
      <c r="J288" s="8"/>
      <c r="K288" s="8"/>
      <c r="L288" s="8"/>
      <c r="M288" s="8"/>
    </row>
    <row r="289" spans="2:13" s="6" customFormat="1" ht="30.2" customHeight="1">
      <c r="B289" s="14"/>
      <c r="C289" s="8"/>
      <c r="D289" s="8"/>
      <c r="E289" s="8"/>
      <c r="F289" s="8"/>
      <c r="G289" s="8"/>
      <c r="H289" s="8"/>
      <c r="I289" s="8"/>
      <c r="J289" s="8"/>
      <c r="K289" s="8"/>
      <c r="L289" s="8"/>
      <c r="M289" s="8"/>
    </row>
    <row r="290" spans="2:13" s="6" customFormat="1" ht="30.2" customHeight="1">
      <c r="B290" s="14"/>
      <c r="C290" s="8"/>
      <c r="D290" s="8"/>
      <c r="E290" s="8"/>
      <c r="F290" s="8"/>
      <c r="G290" s="8"/>
      <c r="H290" s="8"/>
      <c r="I290" s="8"/>
      <c r="J290" s="8"/>
      <c r="K290" s="8"/>
      <c r="L290" s="8"/>
      <c r="M290" s="8"/>
    </row>
    <row r="291" spans="2:13" s="6" customFormat="1" ht="30.2" customHeight="1">
      <c r="B291" s="14"/>
      <c r="C291" s="8"/>
      <c r="D291" s="8"/>
      <c r="E291" s="8"/>
      <c r="F291" s="8"/>
      <c r="G291" s="8"/>
      <c r="H291" s="8"/>
      <c r="I291" s="8"/>
      <c r="J291" s="8"/>
      <c r="K291" s="8"/>
      <c r="L291" s="8"/>
      <c r="M291" s="8"/>
    </row>
    <row r="292" spans="2:13" s="6" customFormat="1" ht="30.2" customHeight="1">
      <c r="B292" s="14"/>
      <c r="C292" s="8"/>
      <c r="D292" s="8"/>
      <c r="E292" s="8"/>
      <c r="F292" s="8"/>
      <c r="G292" s="8"/>
      <c r="H292" s="8"/>
      <c r="I292" s="8"/>
      <c r="J292" s="8"/>
      <c r="K292" s="8"/>
      <c r="L292" s="8"/>
      <c r="M292" s="8"/>
    </row>
    <row r="293" spans="2:13" s="6" customFormat="1" ht="30.2" customHeight="1">
      <c r="B293" s="14"/>
      <c r="C293" s="8"/>
      <c r="D293" s="8"/>
      <c r="E293" s="8"/>
      <c r="F293" s="8"/>
      <c r="G293" s="8"/>
      <c r="H293" s="8"/>
      <c r="I293" s="8"/>
      <c r="J293" s="8"/>
      <c r="K293" s="8"/>
      <c r="L293" s="8"/>
      <c r="M293" s="8"/>
    </row>
    <row r="294" spans="2:13" s="6" customFormat="1" ht="30.2" customHeight="1">
      <c r="B294" s="14"/>
      <c r="C294" s="8"/>
      <c r="D294" s="8"/>
      <c r="E294" s="8"/>
      <c r="F294" s="8"/>
      <c r="G294" s="8"/>
      <c r="H294" s="8"/>
      <c r="I294" s="8"/>
      <c r="J294" s="8"/>
      <c r="K294" s="8"/>
      <c r="L294" s="8"/>
      <c r="M294" s="8"/>
    </row>
    <row r="295" spans="2:13" s="6" customFormat="1" ht="30.2" customHeight="1">
      <c r="B295" s="14"/>
      <c r="C295" s="8"/>
      <c r="D295" s="8"/>
      <c r="E295" s="8"/>
      <c r="F295" s="8"/>
      <c r="G295" s="8"/>
      <c r="H295" s="8"/>
      <c r="I295" s="8"/>
      <c r="J295" s="8"/>
      <c r="K295" s="8"/>
      <c r="L295" s="8"/>
      <c r="M295" s="8"/>
    </row>
    <row r="296" spans="2:13" s="6" customFormat="1" ht="30.2" customHeight="1">
      <c r="B296" s="14"/>
      <c r="C296" s="8"/>
      <c r="D296" s="8"/>
      <c r="E296" s="8"/>
      <c r="F296" s="8"/>
      <c r="G296" s="8"/>
      <c r="H296" s="8"/>
      <c r="I296" s="8"/>
      <c r="J296" s="8"/>
      <c r="K296" s="8"/>
      <c r="L296" s="8"/>
      <c r="M296" s="8"/>
    </row>
    <row r="297" spans="2:13" s="6" customFormat="1" ht="30.2" customHeight="1">
      <c r="B297" s="14"/>
      <c r="C297" s="8"/>
      <c r="D297" s="8"/>
      <c r="E297" s="8"/>
      <c r="F297" s="8"/>
      <c r="G297" s="8"/>
      <c r="H297" s="8"/>
      <c r="I297" s="8"/>
      <c r="J297" s="8"/>
      <c r="K297" s="8"/>
      <c r="L297" s="8"/>
      <c r="M297" s="8"/>
    </row>
    <row r="298" spans="2:13" s="6" customFormat="1" ht="30.2" customHeight="1">
      <c r="B298" s="14"/>
      <c r="C298" s="8"/>
      <c r="D298" s="8"/>
      <c r="E298" s="8"/>
      <c r="F298" s="8"/>
      <c r="G298" s="8"/>
      <c r="H298" s="8"/>
      <c r="I298" s="8"/>
      <c r="J298" s="8"/>
      <c r="K298" s="8"/>
      <c r="L298" s="8"/>
      <c r="M298" s="8"/>
    </row>
    <row r="299" spans="2:13" s="6" customFormat="1" ht="30.2" customHeight="1">
      <c r="B299" s="14"/>
      <c r="C299" s="8"/>
      <c r="D299" s="8"/>
      <c r="E299" s="8"/>
      <c r="F299" s="8"/>
      <c r="G299" s="8"/>
      <c r="H299" s="8"/>
      <c r="I299" s="8"/>
      <c r="J299" s="8"/>
      <c r="K299" s="8"/>
      <c r="L299" s="8"/>
      <c r="M299" s="8"/>
    </row>
    <row r="300" spans="2:13" s="6" customFormat="1" ht="30.2" customHeight="1">
      <c r="B300" s="14"/>
      <c r="C300" s="8"/>
      <c r="D300" s="8"/>
      <c r="E300" s="8"/>
      <c r="F300" s="8"/>
      <c r="G300" s="8"/>
      <c r="H300" s="8"/>
      <c r="I300" s="8"/>
      <c r="J300" s="8"/>
      <c r="K300" s="8"/>
      <c r="L300" s="8"/>
      <c r="M300" s="8"/>
    </row>
    <row r="301" spans="2:13" s="6" customFormat="1" ht="30.2" customHeight="1">
      <c r="B301" s="14"/>
      <c r="C301" s="8"/>
      <c r="D301" s="8"/>
      <c r="E301" s="8"/>
      <c r="F301" s="8"/>
      <c r="G301" s="8"/>
      <c r="H301" s="8"/>
      <c r="I301" s="8"/>
      <c r="J301" s="8"/>
      <c r="K301" s="8"/>
      <c r="L301" s="8"/>
      <c r="M301" s="8"/>
    </row>
    <row r="302" spans="2:13" s="6" customFormat="1" ht="30.2" customHeight="1">
      <c r="B302" s="14"/>
      <c r="C302" s="8"/>
      <c r="D302" s="8"/>
      <c r="E302" s="8"/>
      <c r="F302" s="8"/>
      <c r="G302" s="8"/>
      <c r="H302" s="8"/>
      <c r="I302" s="8"/>
      <c r="J302" s="8"/>
      <c r="K302" s="8"/>
      <c r="L302" s="8"/>
      <c r="M302" s="8"/>
    </row>
    <row r="303" spans="2:13" s="6" customFormat="1" ht="30.2" customHeight="1">
      <c r="B303" s="14"/>
      <c r="C303" s="8"/>
      <c r="D303" s="8"/>
      <c r="E303" s="8"/>
      <c r="F303" s="8"/>
      <c r="G303" s="8"/>
      <c r="H303" s="8"/>
      <c r="I303" s="8"/>
      <c r="J303" s="8"/>
      <c r="K303" s="8"/>
      <c r="L303" s="8"/>
      <c r="M303" s="8"/>
    </row>
    <row r="304" spans="2:13" s="6" customFormat="1" ht="30.2" customHeight="1">
      <c r="B304" s="14"/>
      <c r="C304" s="8"/>
      <c r="D304" s="8"/>
      <c r="E304" s="8"/>
      <c r="F304" s="8"/>
      <c r="G304" s="8"/>
      <c r="H304" s="8"/>
      <c r="I304" s="8"/>
      <c r="J304" s="8"/>
      <c r="K304" s="8"/>
      <c r="L304" s="8"/>
      <c r="M304" s="8"/>
    </row>
    <row r="305" spans="2:13" s="6" customFormat="1" ht="30.2" customHeight="1">
      <c r="B305" s="14"/>
      <c r="C305" s="8"/>
      <c r="D305" s="8"/>
      <c r="E305" s="8"/>
      <c r="F305" s="8"/>
      <c r="G305" s="8"/>
      <c r="H305" s="8"/>
      <c r="I305" s="8"/>
      <c r="J305" s="8"/>
      <c r="K305" s="8"/>
      <c r="L305" s="8"/>
      <c r="M305" s="8"/>
    </row>
    <row r="306" spans="2:13" s="6" customFormat="1" ht="30.2" customHeight="1">
      <c r="B306" s="14"/>
      <c r="C306" s="8"/>
      <c r="D306" s="8"/>
      <c r="E306" s="8"/>
      <c r="F306" s="8"/>
      <c r="G306" s="8"/>
      <c r="H306" s="8"/>
      <c r="I306" s="8"/>
      <c r="J306" s="8"/>
      <c r="K306" s="8"/>
      <c r="L306" s="8"/>
      <c r="M306" s="8"/>
    </row>
    <row r="307" spans="2:13" s="6" customFormat="1" ht="30.2" customHeight="1">
      <c r="B307" s="14"/>
      <c r="C307" s="8"/>
      <c r="D307" s="8"/>
      <c r="E307" s="8"/>
      <c r="F307" s="8"/>
      <c r="G307" s="8"/>
      <c r="H307" s="8"/>
      <c r="I307" s="8"/>
      <c r="J307" s="8"/>
      <c r="K307" s="8"/>
      <c r="L307" s="8"/>
      <c r="M307" s="8"/>
    </row>
    <row r="308" spans="2:13" s="6" customFormat="1" ht="30.2" customHeight="1">
      <c r="B308" s="14"/>
      <c r="C308" s="8"/>
      <c r="D308" s="8"/>
      <c r="E308" s="8"/>
      <c r="F308" s="8"/>
      <c r="G308" s="8"/>
      <c r="H308" s="8"/>
      <c r="I308" s="8"/>
      <c r="J308" s="8"/>
      <c r="K308" s="8"/>
      <c r="L308" s="8"/>
      <c r="M308" s="8"/>
    </row>
    <row r="309" spans="2:13" s="6" customFormat="1" ht="30.2" customHeight="1">
      <c r="B309" s="14"/>
      <c r="C309" s="8"/>
      <c r="D309" s="8"/>
      <c r="E309" s="8"/>
      <c r="F309" s="8"/>
      <c r="G309" s="8"/>
      <c r="H309" s="8"/>
      <c r="I309" s="8"/>
      <c r="J309" s="8"/>
      <c r="K309" s="8"/>
      <c r="L309" s="8"/>
      <c r="M309" s="8"/>
    </row>
    <row r="310" spans="2:13" s="6" customFormat="1" ht="30.2" customHeight="1">
      <c r="B310" s="14"/>
      <c r="C310" s="8"/>
      <c r="D310" s="8"/>
      <c r="E310" s="8"/>
      <c r="F310" s="8"/>
      <c r="G310" s="8"/>
      <c r="H310" s="8"/>
      <c r="I310" s="8"/>
      <c r="J310" s="8"/>
      <c r="K310" s="8"/>
      <c r="L310" s="8"/>
      <c r="M310" s="8"/>
    </row>
    <row r="311" spans="2:13" s="6" customFormat="1" ht="30.2" customHeight="1">
      <c r="B311" s="14"/>
      <c r="C311" s="8"/>
      <c r="D311" s="8"/>
      <c r="E311" s="8"/>
      <c r="F311" s="8"/>
      <c r="G311" s="8"/>
      <c r="H311" s="8"/>
      <c r="I311" s="8"/>
      <c r="J311" s="8"/>
      <c r="K311" s="8"/>
      <c r="L311" s="8"/>
      <c r="M311" s="8"/>
    </row>
    <row r="312" spans="2:13" s="6" customFormat="1" ht="30.2" customHeight="1">
      <c r="B312" s="14"/>
      <c r="C312" s="8"/>
      <c r="D312" s="8"/>
      <c r="E312" s="8"/>
      <c r="F312" s="8"/>
      <c r="G312" s="8"/>
      <c r="H312" s="8"/>
      <c r="I312" s="8"/>
      <c r="J312" s="8"/>
      <c r="K312" s="8"/>
      <c r="L312" s="8"/>
      <c r="M312" s="8"/>
    </row>
    <row r="313" spans="2:13" s="6" customFormat="1" ht="30.2" customHeight="1">
      <c r="B313" s="14"/>
      <c r="C313" s="8"/>
      <c r="D313" s="8"/>
      <c r="E313" s="8"/>
      <c r="F313" s="8"/>
      <c r="G313" s="8"/>
      <c r="H313" s="8"/>
      <c r="I313" s="8"/>
      <c r="J313" s="8"/>
      <c r="K313" s="8"/>
      <c r="L313" s="8"/>
      <c r="M313" s="8"/>
    </row>
    <row r="314" spans="2:13" s="6" customFormat="1" ht="30.2" customHeight="1">
      <c r="B314" s="14"/>
      <c r="C314" s="8"/>
      <c r="D314" s="8"/>
      <c r="E314" s="8"/>
      <c r="F314" s="8"/>
      <c r="G314" s="8"/>
      <c r="H314" s="8"/>
      <c r="I314" s="8"/>
      <c r="J314" s="8"/>
      <c r="K314" s="8"/>
      <c r="L314" s="8"/>
      <c r="M314" s="8"/>
    </row>
    <row r="315" spans="2:13" s="6" customFormat="1" ht="30.2" customHeight="1">
      <c r="B315" s="14"/>
      <c r="C315" s="8"/>
      <c r="D315" s="8"/>
      <c r="E315" s="8"/>
      <c r="F315" s="8"/>
      <c r="G315" s="8"/>
      <c r="H315" s="8"/>
      <c r="I315" s="8"/>
      <c r="J315" s="8"/>
      <c r="K315" s="8"/>
      <c r="L315" s="8"/>
      <c r="M315" s="8"/>
    </row>
    <row r="316" spans="2:13" s="6" customFormat="1" ht="30.2" customHeight="1">
      <c r="B316" s="14"/>
      <c r="C316" s="8"/>
      <c r="D316" s="8"/>
      <c r="E316" s="8"/>
      <c r="F316" s="8"/>
      <c r="G316" s="8"/>
      <c r="H316" s="8"/>
      <c r="I316" s="8"/>
      <c r="J316" s="8"/>
      <c r="K316" s="8"/>
      <c r="L316" s="8"/>
      <c r="M316" s="8"/>
    </row>
    <row r="317" spans="2:13" s="6" customFormat="1" ht="30.2" customHeight="1">
      <c r="B317" s="14"/>
      <c r="C317" s="8"/>
      <c r="D317" s="8"/>
      <c r="E317" s="8"/>
      <c r="F317" s="8"/>
      <c r="G317" s="8"/>
      <c r="H317" s="8"/>
      <c r="I317" s="8"/>
      <c r="J317" s="8"/>
      <c r="K317" s="8"/>
      <c r="L317" s="8"/>
      <c r="M317" s="8"/>
    </row>
    <row r="318" spans="2:13" s="6" customFormat="1" ht="30.2" customHeight="1">
      <c r="B318" s="14"/>
      <c r="C318" s="8"/>
      <c r="D318" s="8"/>
      <c r="E318" s="8"/>
      <c r="F318" s="8"/>
      <c r="G318" s="8"/>
      <c r="H318" s="8"/>
      <c r="I318" s="8"/>
      <c r="J318" s="8"/>
      <c r="K318" s="8"/>
      <c r="L318" s="8"/>
      <c r="M318" s="8"/>
    </row>
    <row r="319" spans="2:13" s="6" customFormat="1" ht="30.2" customHeight="1">
      <c r="B319" s="14"/>
      <c r="C319" s="8"/>
      <c r="D319" s="8"/>
      <c r="E319" s="8"/>
      <c r="F319" s="8"/>
      <c r="G319" s="8"/>
      <c r="H319" s="8"/>
      <c r="I319" s="8"/>
      <c r="J319" s="8"/>
      <c r="K319" s="8"/>
      <c r="L319" s="8"/>
      <c r="M319" s="8"/>
    </row>
    <row r="320" spans="2:13" s="6" customFormat="1" ht="30.2" customHeight="1">
      <c r="B320" s="14"/>
      <c r="C320" s="8"/>
      <c r="D320" s="8"/>
      <c r="E320" s="8"/>
      <c r="F320" s="8"/>
      <c r="G320" s="8"/>
      <c r="H320" s="8"/>
      <c r="I320" s="8"/>
      <c r="J320" s="8"/>
      <c r="K320" s="8"/>
      <c r="L320" s="8"/>
      <c r="M320" s="8"/>
    </row>
    <row r="321" spans="2:13" s="6" customFormat="1" ht="30.2" customHeight="1">
      <c r="B321" s="14"/>
      <c r="C321" s="8"/>
      <c r="D321" s="8"/>
      <c r="E321" s="8"/>
      <c r="F321" s="8"/>
      <c r="G321" s="8"/>
      <c r="H321" s="8"/>
      <c r="I321" s="8"/>
      <c r="J321" s="8"/>
      <c r="K321" s="8"/>
      <c r="L321" s="8"/>
      <c r="M321" s="8"/>
    </row>
    <row r="322" spans="2:13" s="6" customFormat="1" ht="30.2" customHeight="1">
      <c r="B322" s="14"/>
      <c r="C322" s="8"/>
      <c r="D322" s="8"/>
      <c r="E322" s="8"/>
      <c r="F322" s="8"/>
      <c r="G322" s="8"/>
      <c r="H322" s="8"/>
      <c r="I322" s="8"/>
      <c r="J322" s="8"/>
      <c r="K322" s="8"/>
      <c r="L322" s="8"/>
      <c r="M322" s="8"/>
    </row>
    <row r="323" spans="2:13" s="6" customFormat="1" ht="30.2" customHeight="1">
      <c r="B323" s="14"/>
      <c r="C323" s="8"/>
      <c r="D323" s="8"/>
      <c r="E323" s="8"/>
      <c r="F323" s="8"/>
      <c r="G323" s="8"/>
      <c r="H323" s="8"/>
      <c r="I323" s="8"/>
      <c r="J323" s="8"/>
      <c r="K323" s="8"/>
      <c r="L323" s="8"/>
      <c r="M323" s="8"/>
    </row>
    <row r="324" spans="2:13" s="6" customFormat="1" ht="30.2" customHeight="1">
      <c r="B324" s="14"/>
      <c r="C324" s="8"/>
      <c r="D324" s="8"/>
      <c r="E324" s="8"/>
      <c r="F324" s="8"/>
      <c r="G324" s="8"/>
      <c r="H324" s="8"/>
      <c r="I324" s="8"/>
      <c r="J324" s="8"/>
      <c r="K324" s="8"/>
      <c r="L324" s="8"/>
      <c r="M324" s="8"/>
    </row>
    <row r="325" spans="2:13" s="6" customFormat="1" ht="30.2" customHeight="1">
      <c r="B325" s="14"/>
      <c r="C325" s="8"/>
      <c r="D325" s="8"/>
      <c r="E325" s="8"/>
      <c r="F325" s="8"/>
      <c r="G325" s="8"/>
      <c r="H325" s="8"/>
      <c r="I325" s="8"/>
      <c r="J325" s="8"/>
      <c r="K325" s="8"/>
      <c r="L325" s="8"/>
      <c r="M325" s="8"/>
    </row>
    <row r="326" spans="2:13" s="6" customFormat="1" ht="30.2" customHeight="1">
      <c r="B326" s="14"/>
      <c r="C326" s="8"/>
      <c r="D326" s="8"/>
      <c r="E326" s="8"/>
      <c r="F326" s="8"/>
      <c r="G326" s="8"/>
      <c r="H326" s="8"/>
      <c r="I326" s="8"/>
      <c r="J326" s="8"/>
      <c r="K326" s="8"/>
      <c r="L326" s="8"/>
      <c r="M326" s="8"/>
    </row>
    <row r="327" spans="2:13" s="6" customFormat="1" ht="30.2" customHeight="1">
      <c r="B327" s="14"/>
      <c r="C327" s="8"/>
      <c r="D327" s="8"/>
      <c r="E327" s="8"/>
      <c r="F327" s="8"/>
      <c r="G327" s="8"/>
      <c r="H327" s="8"/>
      <c r="I327" s="8"/>
      <c r="J327" s="8"/>
      <c r="K327" s="8"/>
      <c r="L327" s="8"/>
      <c r="M327" s="8"/>
    </row>
    <row r="328" spans="2:13" s="6" customFormat="1" ht="30.2" customHeight="1">
      <c r="B328" s="14"/>
      <c r="C328" s="8"/>
      <c r="D328" s="8"/>
      <c r="E328" s="8"/>
      <c r="F328" s="8"/>
      <c r="G328" s="8"/>
      <c r="H328" s="8"/>
      <c r="I328" s="8"/>
      <c r="J328" s="8"/>
      <c r="K328" s="8"/>
      <c r="L328" s="8"/>
      <c r="M328" s="8"/>
    </row>
    <row r="329" spans="2:13" s="6" customFormat="1" ht="30.2" customHeight="1">
      <c r="B329" s="14"/>
      <c r="C329" s="8"/>
      <c r="D329" s="8"/>
      <c r="E329" s="8"/>
      <c r="F329" s="8"/>
      <c r="G329" s="8"/>
      <c r="H329" s="8"/>
      <c r="I329" s="8"/>
      <c r="J329" s="8"/>
      <c r="K329" s="8"/>
      <c r="L329" s="8"/>
      <c r="M329" s="8"/>
    </row>
    <row r="330" spans="2:13" s="6" customFormat="1" ht="30.2" customHeight="1">
      <c r="B330" s="14"/>
      <c r="C330" s="8"/>
      <c r="D330" s="8"/>
      <c r="E330" s="8"/>
      <c r="F330" s="8"/>
      <c r="G330" s="8"/>
      <c r="H330" s="8"/>
      <c r="I330" s="8"/>
      <c r="J330" s="8"/>
      <c r="K330" s="8"/>
      <c r="L330" s="8"/>
      <c r="M330" s="8"/>
    </row>
    <row r="331" spans="2:13" s="6" customFormat="1" ht="30.2" customHeight="1">
      <c r="B331" s="14"/>
      <c r="C331" s="8"/>
      <c r="D331" s="8"/>
      <c r="E331" s="8"/>
      <c r="F331" s="8"/>
      <c r="G331" s="8"/>
      <c r="H331" s="8"/>
      <c r="I331" s="8"/>
      <c r="J331" s="8"/>
      <c r="K331" s="8"/>
      <c r="L331" s="8"/>
      <c r="M331" s="8"/>
    </row>
    <row r="332" spans="2:13" s="6" customFormat="1" ht="30.2" customHeight="1">
      <c r="B332" s="14"/>
      <c r="C332" s="8"/>
      <c r="D332" s="8"/>
      <c r="E332" s="8"/>
      <c r="F332" s="8"/>
      <c r="G332" s="8"/>
      <c r="H332" s="8"/>
      <c r="I332" s="8"/>
      <c r="J332" s="8"/>
      <c r="K332" s="8"/>
      <c r="L332" s="8"/>
      <c r="M332" s="8"/>
    </row>
    <row r="333" spans="2:13" s="6" customFormat="1" ht="30.2" customHeight="1">
      <c r="B333" s="14"/>
      <c r="C333" s="8"/>
      <c r="D333" s="8"/>
      <c r="E333" s="8"/>
      <c r="F333" s="8"/>
      <c r="G333" s="8"/>
      <c r="H333" s="8"/>
      <c r="I333" s="8"/>
      <c r="J333" s="8"/>
      <c r="K333" s="8"/>
      <c r="L333" s="8"/>
      <c r="M333" s="8"/>
    </row>
    <row r="334" spans="2:13" s="6" customFormat="1" ht="30.2" customHeight="1">
      <c r="B334" s="14"/>
      <c r="C334" s="8"/>
      <c r="D334" s="8"/>
      <c r="E334" s="8"/>
      <c r="F334" s="8"/>
      <c r="G334" s="8"/>
      <c r="H334" s="8"/>
      <c r="I334" s="8"/>
      <c r="J334" s="8"/>
      <c r="K334" s="8"/>
      <c r="L334" s="8"/>
      <c r="M334" s="8"/>
    </row>
    <row r="335" spans="2:13" s="6" customFormat="1" ht="30.2" customHeight="1">
      <c r="B335" s="14"/>
      <c r="C335" s="8"/>
      <c r="D335" s="8"/>
      <c r="E335" s="8"/>
      <c r="F335" s="8"/>
      <c r="G335" s="8"/>
      <c r="H335" s="8"/>
      <c r="I335" s="8"/>
      <c r="J335" s="8"/>
      <c r="K335" s="8"/>
      <c r="L335" s="8"/>
      <c r="M335" s="8"/>
    </row>
    <row r="336" spans="2:13" s="6" customFormat="1" ht="30.2" customHeight="1">
      <c r="B336" s="14"/>
      <c r="C336" s="8"/>
      <c r="D336" s="8"/>
      <c r="E336" s="8"/>
      <c r="F336" s="8"/>
      <c r="G336" s="8"/>
      <c r="H336" s="8"/>
      <c r="I336" s="8"/>
      <c r="J336" s="8"/>
      <c r="K336" s="8"/>
      <c r="L336" s="8"/>
      <c r="M336" s="8"/>
    </row>
    <row r="337" spans="2:13" s="6" customFormat="1" ht="30.2" customHeight="1">
      <c r="B337" s="14"/>
      <c r="C337" s="8"/>
      <c r="D337" s="8"/>
      <c r="E337" s="8"/>
      <c r="F337" s="8"/>
      <c r="G337" s="8"/>
      <c r="H337" s="8"/>
      <c r="I337" s="8"/>
      <c r="J337" s="8"/>
      <c r="K337" s="8"/>
      <c r="L337" s="8"/>
      <c r="M337" s="8"/>
    </row>
    <row r="338" spans="2:13" s="6" customFormat="1" ht="30.2" customHeight="1">
      <c r="B338" s="14"/>
      <c r="C338" s="8"/>
      <c r="D338" s="8"/>
      <c r="E338" s="8"/>
      <c r="F338" s="8"/>
      <c r="G338" s="8"/>
      <c r="H338" s="8"/>
      <c r="I338" s="8"/>
      <c r="J338" s="8"/>
      <c r="K338" s="8"/>
      <c r="L338" s="8"/>
      <c r="M338" s="8"/>
    </row>
    <row r="339" spans="2:13" s="6" customFormat="1" ht="30.2" customHeight="1">
      <c r="B339" s="14"/>
      <c r="C339" s="8"/>
      <c r="D339" s="8"/>
      <c r="E339" s="8"/>
      <c r="F339" s="8"/>
      <c r="G339" s="8"/>
      <c r="H339" s="8"/>
      <c r="I339" s="8"/>
      <c r="J339" s="8"/>
      <c r="K339" s="8"/>
      <c r="L339" s="8"/>
      <c r="M339" s="8"/>
    </row>
    <row r="340" spans="2:13" s="6" customFormat="1" ht="30.2" customHeight="1">
      <c r="B340" s="14"/>
      <c r="C340" s="8"/>
      <c r="D340" s="8"/>
      <c r="E340" s="8"/>
      <c r="F340" s="8"/>
      <c r="G340" s="8"/>
      <c r="H340" s="8"/>
      <c r="I340" s="8"/>
      <c r="J340" s="8"/>
      <c r="K340" s="8"/>
      <c r="L340" s="8"/>
      <c r="M340" s="8"/>
    </row>
    <row r="341" spans="2:13" s="6" customFormat="1" ht="30.2" customHeight="1">
      <c r="B341" s="14"/>
      <c r="C341" s="8"/>
      <c r="D341" s="8"/>
      <c r="E341" s="8"/>
      <c r="F341" s="8"/>
      <c r="G341" s="8"/>
      <c r="H341" s="8"/>
      <c r="I341" s="8"/>
      <c r="J341" s="8"/>
      <c r="K341" s="8"/>
      <c r="L341" s="8"/>
      <c r="M341" s="8"/>
    </row>
    <row r="342" spans="2:13" s="6" customFormat="1" ht="30.2" customHeight="1">
      <c r="B342" s="14"/>
      <c r="C342" s="8"/>
      <c r="D342" s="8"/>
      <c r="E342" s="8"/>
      <c r="F342" s="8"/>
      <c r="G342" s="8"/>
      <c r="H342" s="8"/>
      <c r="I342" s="8"/>
      <c r="J342" s="8"/>
      <c r="K342" s="8"/>
      <c r="L342" s="8"/>
      <c r="M342" s="8"/>
    </row>
    <row r="343" spans="2:13" s="6" customFormat="1" ht="30.2" customHeight="1">
      <c r="B343" s="14"/>
      <c r="C343" s="8"/>
      <c r="D343" s="8"/>
      <c r="E343" s="8"/>
      <c r="F343" s="8"/>
      <c r="G343" s="8"/>
      <c r="H343" s="8"/>
      <c r="I343" s="8"/>
      <c r="J343" s="8"/>
      <c r="K343" s="8"/>
      <c r="L343" s="8"/>
      <c r="M343" s="8"/>
    </row>
    <row r="344" spans="2:13" s="6" customFormat="1" ht="30.2" customHeight="1">
      <c r="B344" s="14"/>
      <c r="C344" s="8"/>
      <c r="D344" s="8"/>
      <c r="E344" s="8"/>
      <c r="F344" s="8"/>
      <c r="G344" s="8"/>
      <c r="H344" s="8"/>
      <c r="I344" s="8"/>
      <c r="J344" s="8"/>
      <c r="K344" s="8"/>
      <c r="L344" s="8"/>
      <c r="M344" s="8"/>
    </row>
    <row r="345" spans="2:13" s="6" customFormat="1" ht="30.2" customHeight="1">
      <c r="B345" s="14"/>
      <c r="C345" s="8"/>
      <c r="D345" s="8"/>
      <c r="E345" s="8"/>
      <c r="F345" s="8"/>
      <c r="G345" s="8"/>
      <c r="H345" s="8"/>
      <c r="I345" s="8"/>
      <c r="J345" s="8"/>
      <c r="K345" s="8"/>
      <c r="L345" s="8"/>
      <c r="M345" s="8"/>
    </row>
    <row r="346" spans="2:13" s="6" customFormat="1" ht="30.2" customHeight="1">
      <c r="B346" s="14"/>
      <c r="C346" s="8"/>
      <c r="D346" s="8"/>
      <c r="E346" s="8"/>
      <c r="F346" s="8"/>
      <c r="G346" s="8"/>
      <c r="H346" s="8"/>
      <c r="I346" s="8"/>
      <c r="J346" s="8"/>
      <c r="K346" s="8"/>
      <c r="L346" s="8"/>
      <c r="M346" s="8"/>
    </row>
    <row r="347" spans="2:13" s="6" customFormat="1" ht="30.2" customHeight="1">
      <c r="B347" s="14"/>
      <c r="C347" s="8"/>
      <c r="D347" s="8"/>
      <c r="E347" s="8"/>
      <c r="F347" s="8"/>
      <c r="G347" s="8"/>
      <c r="H347" s="8"/>
      <c r="I347" s="8"/>
      <c r="J347" s="8"/>
      <c r="K347" s="8"/>
      <c r="L347" s="8"/>
      <c r="M347" s="8"/>
    </row>
    <row r="348" spans="2:13" s="6" customFormat="1" ht="30.2" customHeight="1">
      <c r="B348" s="14"/>
      <c r="C348" s="8"/>
      <c r="D348" s="8"/>
      <c r="E348" s="8"/>
      <c r="F348" s="8"/>
      <c r="G348" s="8"/>
      <c r="H348" s="8"/>
      <c r="I348" s="8"/>
      <c r="J348" s="8"/>
      <c r="K348" s="8"/>
      <c r="L348" s="8"/>
      <c r="M348" s="8"/>
    </row>
    <row r="349" spans="2:13" s="6" customFormat="1" ht="30.2" customHeight="1">
      <c r="B349" s="14"/>
      <c r="C349" s="8"/>
      <c r="D349" s="8"/>
      <c r="E349" s="8"/>
      <c r="F349" s="8"/>
      <c r="G349" s="8"/>
      <c r="H349" s="8"/>
      <c r="I349" s="8"/>
      <c r="J349" s="8"/>
      <c r="K349" s="8"/>
      <c r="L349" s="8"/>
      <c r="M349" s="8"/>
    </row>
    <row r="350" spans="2:13" s="6" customFormat="1" ht="30.2" customHeight="1">
      <c r="B350" s="14"/>
      <c r="C350" s="8"/>
      <c r="D350" s="8"/>
      <c r="E350" s="8"/>
      <c r="F350" s="8"/>
      <c r="G350" s="8"/>
      <c r="H350" s="8"/>
      <c r="I350" s="8"/>
      <c r="J350" s="8"/>
      <c r="K350" s="8"/>
      <c r="L350" s="8"/>
      <c r="M350" s="8"/>
    </row>
    <row r="351" spans="2:13" s="6" customFormat="1" ht="30.2" customHeight="1">
      <c r="B351" s="14"/>
      <c r="C351" s="8"/>
      <c r="D351" s="8"/>
      <c r="E351" s="8"/>
      <c r="F351" s="8"/>
      <c r="G351" s="8"/>
      <c r="H351" s="8"/>
      <c r="I351" s="8"/>
      <c r="J351" s="8"/>
      <c r="K351" s="8"/>
      <c r="L351" s="8"/>
      <c r="M351" s="8"/>
    </row>
    <row r="352" spans="2:13" s="6" customFormat="1" ht="30.2" customHeight="1">
      <c r="B352" s="14"/>
      <c r="C352" s="8"/>
      <c r="D352" s="8"/>
      <c r="E352" s="8"/>
      <c r="F352" s="8"/>
      <c r="G352" s="8"/>
      <c r="H352" s="8"/>
      <c r="I352" s="8"/>
      <c r="J352" s="8"/>
      <c r="K352" s="8"/>
      <c r="L352" s="8"/>
      <c r="M352" s="8"/>
    </row>
    <row r="353" spans="2:13" s="6" customFormat="1" ht="30.2" customHeight="1">
      <c r="B353" s="14"/>
      <c r="C353" s="8"/>
      <c r="D353" s="8"/>
      <c r="E353" s="8"/>
      <c r="F353" s="8"/>
      <c r="G353" s="8"/>
      <c r="H353" s="8"/>
      <c r="I353" s="8"/>
      <c r="J353" s="8"/>
      <c r="K353" s="8"/>
      <c r="L353" s="8"/>
      <c r="M353" s="8"/>
    </row>
    <row r="354" spans="2:13" s="6" customFormat="1" ht="30.2" customHeight="1">
      <c r="B354" s="14"/>
      <c r="C354" s="8"/>
      <c r="D354" s="8"/>
      <c r="E354" s="8"/>
      <c r="F354" s="8"/>
      <c r="G354" s="8"/>
      <c r="H354" s="8"/>
      <c r="I354" s="8"/>
      <c r="J354" s="8"/>
      <c r="K354" s="8"/>
      <c r="L354" s="8"/>
      <c r="M354" s="8"/>
    </row>
    <row r="355" spans="2:13" s="6" customFormat="1" ht="30.2" customHeight="1">
      <c r="B355" s="14"/>
      <c r="C355" s="8"/>
      <c r="D355" s="8"/>
      <c r="E355" s="8"/>
      <c r="F355" s="8"/>
      <c r="G355" s="8"/>
      <c r="H355" s="8"/>
      <c r="I355" s="8"/>
      <c r="J355" s="8"/>
      <c r="K355" s="8"/>
      <c r="L355" s="8"/>
      <c r="M355" s="8"/>
    </row>
    <row r="356" spans="2:13" s="6" customFormat="1" ht="30.2" customHeight="1">
      <c r="B356" s="14"/>
      <c r="C356" s="8"/>
      <c r="D356" s="8"/>
      <c r="E356" s="8"/>
      <c r="F356" s="8"/>
      <c r="G356" s="8"/>
      <c r="H356" s="8"/>
      <c r="I356" s="8"/>
      <c r="J356" s="8"/>
      <c r="K356" s="8"/>
      <c r="L356" s="8"/>
      <c r="M356" s="8"/>
    </row>
    <row r="357" spans="2:13" s="6" customFormat="1" ht="30.2" customHeight="1">
      <c r="B357" s="14"/>
      <c r="C357" s="8"/>
      <c r="D357" s="8"/>
      <c r="E357" s="8"/>
      <c r="F357" s="8"/>
      <c r="G357" s="8"/>
      <c r="H357" s="8"/>
      <c r="I357" s="8"/>
      <c r="J357" s="8"/>
      <c r="K357" s="8"/>
      <c r="L357" s="8"/>
      <c r="M357" s="8"/>
    </row>
    <row r="358" spans="2:13" s="6" customFormat="1" ht="30.2" customHeight="1">
      <c r="B358" s="14"/>
      <c r="C358" s="8"/>
      <c r="D358" s="8"/>
      <c r="E358" s="8"/>
      <c r="F358" s="8"/>
      <c r="G358" s="8"/>
      <c r="H358" s="8"/>
      <c r="I358" s="8"/>
      <c r="J358" s="8"/>
      <c r="K358" s="8"/>
      <c r="L358" s="8"/>
      <c r="M358" s="8"/>
    </row>
    <row r="359" spans="2:13" s="6" customFormat="1" ht="30.2" customHeight="1">
      <c r="B359" s="14"/>
      <c r="C359" s="8"/>
      <c r="D359" s="8"/>
      <c r="E359" s="8"/>
      <c r="F359" s="8"/>
      <c r="G359" s="8"/>
      <c r="H359" s="8"/>
      <c r="I359" s="8"/>
      <c r="J359" s="8"/>
      <c r="K359" s="8"/>
      <c r="L359" s="8"/>
      <c r="M359" s="8"/>
    </row>
    <row r="360" spans="2:13" s="6" customFormat="1" ht="30.2" customHeight="1">
      <c r="B360" s="14"/>
      <c r="C360" s="8"/>
      <c r="D360" s="8"/>
      <c r="E360" s="8"/>
      <c r="F360" s="8"/>
      <c r="G360" s="8"/>
      <c r="H360" s="8"/>
      <c r="I360" s="8"/>
      <c r="J360" s="8"/>
      <c r="K360" s="8"/>
      <c r="L360" s="8"/>
      <c r="M360" s="8"/>
    </row>
    <row r="361" spans="2:13" s="6" customFormat="1" ht="30.2" customHeight="1">
      <c r="B361" s="14"/>
      <c r="C361" s="8"/>
      <c r="D361" s="8"/>
      <c r="E361" s="8"/>
      <c r="F361" s="8"/>
      <c r="G361" s="8"/>
      <c r="H361" s="8"/>
      <c r="I361" s="8"/>
      <c r="J361" s="8"/>
      <c r="K361" s="8"/>
      <c r="L361" s="8"/>
      <c r="M361" s="8"/>
    </row>
    <row r="362" spans="2:13" s="6" customFormat="1" ht="30.2" customHeight="1">
      <c r="B362" s="14"/>
      <c r="C362" s="8"/>
      <c r="D362" s="8"/>
      <c r="E362" s="8"/>
      <c r="F362" s="8"/>
      <c r="G362" s="8"/>
      <c r="H362" s="8"/>
      <c r="I362" s="8"/>
      <c r="J362" s="8"/>
      <c r="K362" s="8"/>
      <c r="L362" s="8"/>
      <c r="M362" s="8"/>
    </row>
    <row r="363" spans="2:13" s="6" customFormat="1" ht="30.2" customHeight="1">
      <c r="B363" s="14"/>
      <c r="C363" s="8"/>
      <c r="D363" s="8"/>
      <c r="E363" s="8"/>
      <c r="F363" s="8"/>
      <c r="G363" s="8"/>
      <c r="H363" s="8"/>
      <c r="I363" s="8"/>
      <c r="J363" s="8"/>
      <c r="K363" s="8"/>
      <c r="L363" s="8"/>
      <c r="M363" s="8"/>
    </row>
    <row r="364" spans="2:13" s="6" customFormat="1" ht="30.2" customHeight="1">
      <c r="B364" s="14"/>
      <c r="C364" s="8"/>
      <c r="D364" s="8"/>
      <c r="E364" s="8"/>
      <c r="F364" s="8"/>
      <c r="G364" s="8"/>
      <c r="H364" s="8"/>
      <c r="I364" s="8"/>
      <c r="J364" s="8"/>
      <c r="K364" s="8"/>
      <c r="L364" s="8"/>
      <c r="M364" s="8"/>
    </row>
    <row r="365" spans="2:13" s="6" customFormat="1" ht="30.2" customHeight="1">
      <c r="B365" s="14"/>
      <c r="C365" s="8"/>
      <c r="D365" s="8"/>
      <c r="E365" s="8"/>
      <c r="F365" s="8"/>
      <c r="G365" s="8"/>
      <c r="H365" s="8"/>
      <c r="I365" s="8"/>
      <c r="J365" s="8"/>
      <c r="K365" s="8"/>
      <c r="L365" s="8"/>
      <c r="M365" s="8"/>
    </row>
    <row r="366" spans="2:13" s="6" customFormat="1" ht="30.2" customHeight="1">
      <c r="B366" s="14"/>
      <c r="C366" s="8"/>
      <c r="D366" s="8"/>
      <c r="E366" s="8"/>
      <c r="F366" s="8"/>
      <c r="G366" s="8"/>
      <c r="H366" s="8"/>
      <c r="I366" s="8"/>
      <c r="J366" s="8"/>
      <c r="K366" s="8"/>
      <c r="L366" s="8"/>
      <c r="M366" s="8"/>
    </row>
    <row r="367" spans="2:13" s="6" customFormat="1" ht="30.2" customHeight="1">
      <c r="B367" s="14"/>
      <c r="C367" s="8"/>
      <c r="D367" s="8"/>
      <c r="E367" s="8"/>
      <c r="F367" s="8"/>
      <c r="G367" s="8"/>
      <c r="H367" s="8"/>
      <c r="I367" s="8"/>
      <c r="J367" s="8"/>
      <c r="K367" s="8"/>
      <c r="L367" s="8"/>
      <c r="M367" s="8"/>
    </row>
    <row r="368" spans="2:13" s="6" customFormat="1" ht="30.2" customHeight="1">
      <c r="B368" s="14"/>
      <c r="C368" s="8"/>
      <c r="D368" s="8"/>
      <c r="E368" s="8"/>
      <c r="F368" s="8"/>
      <c r="G368" s="8"/>
      <c r="H368" s="8"/>
      <c r="I368" s="8"/>
      <c r="J368" s="8"/>
      <c r="K368" s="8"/>
      <c r="L368" s="8"/>
      <c r="M368" s="8"/>
    </row>
    <row r="369" spans="2:13" s="6" customFormat="1" ht="30.2" customHeight="1">
      <c r="B369" s="14"/>
      <c r="C369" s="8"/>
      <c r="D369" s="8"/>
      <c r="E369" s="8"/>
      <c r="F369" s="8"/>
      <c r="G369" s="8"/>
      <c r="H369" s="8"/>
      <c r="I369" s="8"/>
      <c r="J369" s="8"/>
      <c r="K369" s="8"/>
      <c r="L369" s="8"/>
      <c r="M369" s="8"/>
    </row>
    <row r="370" spans="2:13" s="6" customFormat="1" ht="30.2" customHeight="1">
      <c r="B370" s="14"/>
      <c r="C370" s="8"/>
      <c r="D370" s="8"/>
      <c r="E370" s="8"/>
      <c r="F370" s="8"/>
      <c r="G370" s="8"/>
      <c r="H370" s="8"/>
      <c r="I370" s="8"/>
      <c r="J370" s="8"/>
      <c r="K370" s="8"/>
      <c r="L370" s="8"/>
      <c r="M370" s="8"/>
    </row>
    <row r="371" spans="2:13" s="6" customFormat="1" ht="30.2" customHeight="1">
      <c r="B371" s="14"/>
      <c r="C371" s="8"/>
      <c r="D371" s="8"/>
      <c r="E371" s="8"/>
      <c r="F371" s="8"/>
      <c r="G371" s="8"/>
      <c r="H371" s="8"/>
      <c r="I371" s="8"/>
      <c r="J371" s="8"/>
      <c r="K371" s="8"/>
      <c r="L371" s="8"/>
      <c r="M371" s="8"/>
    </row>
    <row r="372" spans="2:13" s="6" customFormat="1" ht="30.2" customHeight="1">
      <c r="B372" s="14"/>
      <c r="C372" s="8"/>
      <c r="D372" s="8"/>
      <c r="E372" s="8"/>
      <c r="F372" s="8"/>
      <c r="G372" s="8"/>
      <c r="H372" s="8"/>
      <c r="I372" s="8"/>
      <c r="J372" s="8"/>
      <c r="K372" s="8"/>
      <c r="L372" s="8"/>
      <c r="M372" s="8"/>
    </row>
    <row r="373" spans="2:13" s="6" customFormat="1" ht="30.2" customHeight="1">
      <c r="B373" s="14"/>
      <c r="C373" s="8"/>
      <c r="D373" s="8"/>
      <c r="E373" s="8"/>
      <c r="F373" s="8"/>
      <c r="G373" s="8"/>
      <c r="H373" s="8"/>
      <c r="I373" s="8"/>
      <c r="J373" s="8"/>
      <c r="K373" s="8"/>
      <c r="L373" s="8"/>
      <c r="M373" s="8"/>
    </row>
    <row r="374" spans="2:13" s="6" customFormat="1" ht="30.2" customHeight="1">
      <c r="B374" s="14"/>
      <c r="C374" s="8"/>
      <c r="D374" s="8"/>
      <c r="E374" s="8"/>
      <c r="F374" s="8"/>
      <c r="G374" s="8"/>
      <c r="H374" s="8"/>
      <c r="I374" s="8"/>
      <c r="J374" s="8"/>
      <c r="K374" s="8"/>
      <c r="L374" s="8"/>
      <c r="M374" s="8"/>
    </row>
    <row r="375" spans="2:13" s="6" customFormat="1" ht="30.2" customHeight="1">
      <c r="B375" s="14"/>
      <c r="C375" s="8"/>
      <c r="D375" s="8"/>
      <c r="E375" s="8"/>
      <c r="F375" s="8"/>
      <c r="G375" s="8"/>
      <c r="H375" s="8"/>
      <c r="I375" s="8"/>
      <c r="J375" s="8"/>
      <c r="K375" s="8"/>
      <c r="L375" s="8"/>
      <c r="M375" s="8"/>
    </row>
    <row r="376" spans="2:13" s="6" customFormat="1" ht="30.2" customHeight="1">
      <c r="B376" s="14"/>
      <c r="C376" s="8"/>
      <c r="D376" s="8"/>
      <c r="E376" s="8"/>
      <c r="F376" s="8"/>
      <c r="G376" s="8"/>
      <c r="H376" s="8"/>
      <c r="I376" s="8"/>
      <c r="J376" s="8"/>
      <c r="K376" s="8"/>
      <c r="L376" s="8"/>
      <c r="M376" s="8"/>
    </row>
    <row r="377" spans="2:13" s="6" customFormat="1" ht="30.2" customHeight="1">
      <c r="B377" s="14"/>
      <c r="C377" s="8"/>
      <c r="D377" s="8"/>
      <c r="E377" s="8"/>
      <c r="F377" s="8"/>
      <c r="G377" s="8"/>
      <c r="H377" s="8"/>
      <c r="I377" s="8"/>
      <c r="J377" s="8"/>
      <c r="K377" s="8"/>
      <c r="L377" s="8"/>
      <c r="M377" s="8"/>
    </row>
    <row r="378" spans="2:13" s="6" customFormat="1" ht="30.2" customHeight="1">
      <c r="B378" s="14"/>
      <c r="C378" s="8"/>
      <c r="D378" s="8"/>
      <c r="E378" s="8"/>
      <c r="F378" s="8"/>
      <c r="G378" s="8"/>
      <c r="H378" s="8"/>
      <c r="I378" s="8"/>
      <c r="J378" s="8"/>
      <c r="K378" s="8"/>
      <c r="L378" s="8"/>
      <c r="M378" s="8"/>
    </row>
    <row r="379" spans="2:13" s="6" customFormat="1" ht="30.2" customHeight="1">
      <c r="B379" s="14"/>
      <c r="C379" s="8"/>
      <c r="D379" s="8"/>
      <c r="E379" s="8"/>
      <c r="F379" s="8"/>
      <c r="G379" s="8"/>
      <c r="H379" s="8"/>
      <c r="I379" s="8"/>
      <c r="J379" s="8"/>
      <c r="K379" s="8"/>
      <c r="L379" s="8"/>
      <c r="M379" s="8"/>
    </row>
    <row r="380" spans="2:13" s="6" customFormat="1" ht="30.2" customHeight="1">
      <c r="B380" s="14"/>
      <c r="C380" s="8"/>
      <c r="D380" s="8"/>
      <c r="E380" s="8"/>
      <c r="F380" s="8"/>
      <c r="G380" s="8"/>
      <c r="H380" s="8"/>
      <c r="I380" s="8"/>
      <c r="J380" s="8"/>
      <c r="K380" s="8"/>
      <c r="L380" s="8"/>
      <c r="M380" s="8"/>
    </row>
    <row r="381" spans="2:13" s="6" customFormat="1" ht="30.2" customHeight="1">
      <c r="B381" s="14"/>
      <c r="C381" s="8"/>
      <c r="D381" s="8"/>
      <c r="E381" s="8"/>
      <c r="F381" s="8"/>
      <c r="G381" s="8"/>
      <c r="H381" s="8"/>
      <c r="I381" s="8"/>
      <c r="J381" s="8"/>
      <c r="K381" s="8"/>
      <c r="L381" s="8"/>
      <c r="M381" s="8"/>
    </row>
    <row r="382" spans="2:13" s="6" customFormat="1" ht="30.2" customHeight="1">
      <c r="B382" s="14"/>
      <c r="C382" s="8"/>
      <c r="D382" s="8"/>
      <c r="E382" s="8"/>
      <c r="F382" s="8"/>
      <c r="G382" s="8"/>
      <c r="H382" s="8"/>
      <c r="I382" s="8"/>
      <c r="J382" s="8"/>
      <c r="K382" s="8"/>
      <c r="L382" s="8"/>
      <c r="M382" s="8"/>
    </row>
    <row r="383" spans="2:13" s="6" customFormat="1" ht="30.2" customHeight="1">
      <c r="B383" s="14"/>
      <c r="C383" s="8"/>
      <c r="D383" s="8"/>
      <c r="E383" s="8"/>
      <c r="F383" s="8"/>
      <c r="G383" s="8"/>
      <c r="H383" s="8"/>
      <c r="I383" s="8"/>
      <c r="J383" s="8"/>
      <c r="K383" s="8"/>
      <c r="L383" s="8"/>
      <c r="M383" s="8"/>
    </row>
    <row r="384" spans="2:13" s="6" customFormat="1" ht="30.2" customHeight="1">
      <c r="B384" s="14"/>
      <c r="C384" s="8"/>
      <c r="D384" s="8"/>
      <c r="E384" s="8"/>
      <c r="F384" s="8"/>
      <c r="G384" s="8"/>
      <c r="H384" s="8"/>
      <c r="I384" s="8"/>
      <c r="J384" s="8"/>
      <c r="K384" s="8"/>
      <c r="L384" s="8"/>
      <c r="M384" s="8"/>
    </row>
    <row r="385" spans="2:13" s="6" customFormat="1" ht="30.2" customHeight="1">
      <c r="B385" s="14"/>
      <c r="C385" s="8"/>
      <c r="D385" s="8"/>
      <c r="E385" s="8"/>
      <c r="F385" s="8"/>
      <c r="G385" s="8"/>
      <c r="H385" s="8"/>
      <c r="I385" s="8"/>
      <c r="J385" s="8"/>
      <c r="K385" s="8"/>
      <c r="L385" s="8"/>
      <c r="M385" s="8"/>
    </row>
    <row r="386" spans="2:13" s="6" customFormat="1" ht="30.2" customHeight="1">
      <c r="B386" s="14"/>
      <c r="C386" s="8"/>
      <c r="D386" s="8"/>
      <c r="E386" s="8"/>
      <c r="F386" s="8"/>
      <c r="G386" s="8"/>
      <c r="H386" s="8"/>
      <c r="I386" s="8"/>
      <c r="J386" s="8"/>
      <c r="K386" s="8"/>
      <c r="L386" s="8"/>
      <c r="M386" s="8"/>
    </row>
    <row r="387" spans="2:13" s="6" customFormat="1" ht="30.2" customHeight="1">
      <c r="B387" s="14"/>
      <c r="C387" s="8"/>
      <c r="D387" s="8"/>
      <c r="E387" s="8"/>
      <c r="F387" s="8"/>
      <c r="G387" s="8"/>
      <c r="H387" s="8"/>
      <c r="I387" s="8"/>
      <c r="J387" s="8"/>
      <c r="K387" s="8"/>
      <c r="L387" s="8"/>
      <c r="M387" s="8"/>
    </row>
    <row r="388" spans="2:13" s="6" customFormat="1" ht="30.2" customHeight="1">
      <c r="B388" s="14"/>
      <c r="C388" s="8"/>
      <c r="D388" s="8"/>
      <c r="E388" s="8"/>
      <c r="F388" s="8"/>
      <c r="G388" s="8"/>
      <c r="H388" s="8"/>
      <c r="I388" s="8"/>
      <c r="J388" s="8"/>
      <c r="K388" s="8"/>
      <c r="L388" s="8"/>
      <c r="M388" s="8"/>
    </row>
    <row r="389" spans="2:13" s="6" customFormat="1" ht="30.2" customHeight="1">
      <c r="B389" s="14"/>
      <c r="C389" s="8"/>
      <c r="D389" s="8"/>
      <c r="E389" s="8"/>
      <c r="F389" s="8"/>
      <c r="G389" s="8"/>
      <c r="H389" s="8"/>
      <c r="I389" s="8"/>
      <c r="J389" s="8"/>
      <c r="K389" s="8"/>
      <c r="L389" s="8"/>
      <c r="M389" s="8"/>
    </row>
    <row r="390" spans="2:13" s="6" customFormat="1" ht="30.2" customHeight="1">
      <c r="B390" s="14"/>
      <c r="C390" s="8"/>
      <c r="D390" s="8"/>
      <c r="E390" s="8"/>
      <c r="F390" s="8"/>
      <c r="G390" s="8"/>
      <c r="H390" s="8"/>
      <c r="I390" s="8"/>
      <c r="J390" s="8"/>
      <c r="K390" s="8"/>
      <c r="L390" s="8"/>
      <c r="M390" s="8"/>
    </row>
    <row r="391" spans="2:13" s="6" customFormat="1" ht="30.2" customHeight="1">
      <c r="B391" s="14"/>
      <c r="C391" s="8"/>
      <c r="D391" s="8"/>
      <c r="E391" s="8"/>
      <c r="F391" s="8"/>
      <c r="G391" s="8"/>
      <c r="H391" s="8"/>
      <c r="I391" s="8"/>
      <c r="J391" s="8"/>
      <c r="K391" s="8"/>
      <c r="L391" s="8"/>
      <c r="M391" s="8"/>
    </row>
    <row r="392" spans="2:13" s="6" customFormat="1" ht="30.2" customHeight="1">
      <c r="B392" s="14"/>
      <c r="C392" s="8"/>
      <c r="D392" s="8"/>
      <c r="E392" s="8"/>
      <c r="F392" s="8"/>
      <c r="G392" s="8"/>
      <c r="H392" s="8"/>
      <c r="I392" s="8"/>
      <c r="J392" s="8"/>
      <c r="K392" s="8"/>
      <c r="L392" s="8"/>
      <c r="M392" s="8"/>
    </row>
    <row r="393" spans="2:13" s="6" customFormat="1" ht="30.2" customHeight="1">
      <c r="B393" s="14"/>
      <c r="C393" s="8"/>
      <c r="D393" s="8"/>
      <c r="E393" s="8"/>
      <c r="F393" s="8"/>
      <c r="G393" s="8"/>
      <c r="H393" s="8"/>
      <c r="I393" s="8"/>
      <c r="J393" s="8"/>
      <c r="K393" s="8"/>
      <c r="L393" s="8"/>
      <c r="M393" s="8"/>
    </row>
    <row r="394" spans="2:13" s="6" customFormat="1" ht="30.2" customHeight="1">
      <c r="B394" s="14"/>
      <c r="C394" s="8"/>
      <c r="D394" s="8"/>
      <c r="E394" s="8"/>
      <c r="F394" s="8"/>
      <c r="G394" s="8"/>
      <c r="H394" s="8"/>
      <c r="I394" s="8"/>
      <c r="J394" s="8"/>
      <c r="K394" s="8"/>
      <c r="L394" s="8"/>
      <c r="M394" s="8"/>
    </row>
    <row r="395" spans="2:13" s="6" customFormat="1" ht="30.2" customHeight="1">
      <c r="B395" s="14"/>
      <c r="C395" s="8"/>
      <c r="D395" s="8"/>
      <c r="E395" s="8"/>
      <c r="F395" s="8"/>
      <c r="G395" s="8"/>
      <c r="H395" s="8"/>
      <c r="I395" s="8"/>
      <c r="J395" s="8"/>
      <c r="K395" s="8"/>
      <c r="L395" s="8"/>
      <c r="M395" s="8"/>
    </row>
    <row r="396" spans="2:13" s="6" customFormat="1" ht="30.2" customHeight="1">
      <c r="B396" s="14"/>
      <c r="C396" s="8"/>
      <c r="D396" s="8"/>
      <c r="E396" s="8"/>
      <c r="F396" s="8"/>
      <c r="G396" s="8"/>
      <c r="H396" s="8"/>
      <c r="I396" s="8"/>
      <c r="J396" s="8"/>
      <c r="K396" s="8"/>
      <c r="L396" s="8"/>
      <c r="M396" s="8"/>
    </row>
    <row r="397" spans="2:13" s="6" customFormat="1" ht="30.2" customHeight="1">
      <c r="B397" s="14"/>
      <c r="C397" s="8"/>
      <c r="D397" s="8"/>
      <c r="E397" s="8"/>
      <c r="F397" s="8"/>
      <c r="G397" s="8"/>
      <c r="H397" s="8"/>
      <c r="I397" s="8"/>
      <c r="J397" s="8"/>
      <c r="K397" s="8"/>
      <c r="L397" s="8"/>
      <c r="M397" s="8"/>
    </row>
    <row r="398" spans="2:13" s="6" customFormat="1" ht="30.2" customHeight="1">
      <c r="B398" s="14"/>
      <c r="C398" s="8"/>
      <c r="D398" s="8"/>
      <c r="E398" s="8"/>
      <c r="F398" s="8"/>
      <c r="G398" s="8"/>
      <c r="H398" s="8"/>
      <c r="I398" s="8"/>
      <c r="J398" s="8"/>
      <c r="K398" s="8"/>
      <c r="L398" s="8"/>
      <c r="M398" s="8"/>
    </row>
    <row r="399" spans="2:13" s="6" customFormat="1" ht="30.2" customHeight="1">
      <c r="B399" s="14"/>
      <c r="C399" s="8"/>
      <c r="D399" s="8"/>
      <c r="E399" s="8"/>
      <c r="F399" s="8"/>
      <c r="G399" s="8"/>
      <c r="H399" s="8"/>
      <c r="I399" s="8"/>
      <c r="J399" s="8"/>
      <c r="K399" s="8"/>
      <c r="L399" s="8"/>
      <c r="M399" s="8"/>
    </row>
    <row r="400" spans="2:13" s="6" customFormat="1" ht="30.2" customHeight="1">
      <c r="B400" s="14"/>
      <c r="C400" s="8"/>
      <c r="D400" s="8"/>
      <c r="E400" s="8"/>
      <c r="F400" s="8"/>
      <c r="G400" s="8"/>
      <c r="H400" s="8"/>
      <c r="I400" s="8"/>
      <c r="J400" s="8"/>
      <c r="K400" s="8"/>
      <c r="L400" s="8"/>
      <c r="M400" s="8"/>
    </row>
    <row r="401" spans="2:13" s="6" customFormat="1" ht="30.2" customHeight="1">
      <c r="B401" s="14"/>
      <c r="C401" s="8"/>
      <c r="D401" s="8"/>
      <c r="E401" s="8"/>
      <c r="F401" s="8"/>
      <c r="G401" s="8"/>
      <c r="H401" s="8"/>
      <c r="I401" s="8"/>
      <c r="J401" s="8"/>
      <c r="K401" s="8"/>
      <c r="L401" s="8"/>
      <c r="M401" s="8"/>
    </row>
    <row r="402" spans="2:13" s="6" customFormat="1" ht="30.2" customHeight="1">
      <c r="B402" s="14"/>
      <c r="C402" s="8"/>
      <c r="D402" s="8"/>
      <c r="E402" s="8"/>
      <c r="F402" s="8"/>
      <c r="G402" s="8"/>
      <c r="H402" s="8"/>
      <c r="I402" s="8"/>
      <c r="J402" s="8"/>
      <c r="K402" s="8"/>
      <c r="L402" s="8"/>
      <c r="M402" s="8"/>
    </row>
    <row r="403" spans="2:13" s="6" customFormat="1" ht="30.2" customHeight="1">
      <c r="B403" s="14"/>
      <c r="C403" s="8"/>
      <c r="D403" s="8"/>
      <c r="E403" s="8"/>
      <c r="F403" s="8"/>
      <c r="G403" s="8"/>
      <c r="H403" s="8"/>
      <c r="I403" s="8"/>
      <c r="J403" s="8"/>
      <c r="K403" s="8"/>
      <c r="L403" s="8"/>
      <c r="M403" s="8"/>
    </row>
    <row r="404" spans="2:13" s="6" customFormat="1" ht="30.2" customHeight="1">
      <c r="B404" s="14"/>
      <c r="C404" s="8"/>
      <c r="D404" s="8"/>
      <c r="E404" s="8"/>
      <c r="F404" s="8"/>
      <c r="G404" s="8"/>
      <c r="H404" s="8"/>
      <c r="I404" s="8"/>
      <c r="J404" s="8"/>
      <c r="K404" s="8"/>
      <c r="L404" s="8"/>
      <c r="M404" s="8"/>
    </row>
    <row r="405" spans="2:13" s="6" customFormat="1" ht="30.2" customHeight="1">
      <c r="B405" s="14"/>
      <c r="C405" s="8"/>
      <c r="D405" s="8"/>
      <c r="E405" s="8"/>
      <c r="F405" s="8"/>
      <c r="G405" s="8"/>
      <c r="H405" s="8"/>
      <c r="I405" s="8"/>
      <c r="J405" s="8"/>
      <c r="K405" s="8"/>
      <c r="L405" s="8"/>
      <c r="M405" s="8"/>
    </row>
    <row r="406" spans="2:13" s="6" customFormat="1" ht="30.2" customHeight="1">
      <c r="B406" s="14"/>
      <c r="C406" s="8"/>
      <c r="D406" s="8"/>
      <c r="E406" s="8"/>
      <c r="F406" s="8"/>
      <c r="G406" s="8"/>
      <c r="H406" s="8"/>
      <c r="I406" s="8"/>
      <c r="J406" s="8"/>
      <c r="K406" s="8"/>
      <c r="L406" s="8"/>
      <c r="M406" s="8"/>
    </row>
    <row r="407" spans="2:13" s="6" customFormat="1" ht="30.2" customHeight="1">
      <c r="B407" s="14"/>
      <c r="C407" s="8"/>
      <c r="D407" s="8"/>
      <c r="E407" s="8"/>
      <c r="F407" s="8"/>
      <c r="G407" s="8"/>
      <c r="H407" s="8"/>
      <c r="I407" s="8"/>
      <c r="J407" s="8"/>
      <c r="K407" s="8"/>
      <c r="L407" s="8"/>
      <c r="M407" s="8"/>
    </row>
    <row r="408" spans="2:13" s="6" customFormat="1" ht="30.2" customHeight="1">
      <c r="B408" s="14"/>
      <c r="C408" s="8"/>
      <c r="D408" s="8"/>
      <c r="E408" s="8"/>
      <c r="F408" s="8"/>
      <c r="G408" s="8"/>
      <c r="H408" s="8"/>
      <c r="I408" s="8"/>
      <c r="J408" s="8"/>
      <c r="K408" s="8"/>
      <c r="L408" s="8"/>
      <c r="M408" s="8"/>
    </row>
    <row r="409" spans="2:13" s="6" customFormat="1" ht="30.2" customHeight="1">
      <c r="B409" s="14"/>
      <c r="C409" s="8"/>
      <c r="D409" s="8"/>
      <c r="E409" s="8"/>
      <c r="F409" s="8"/>
      <c r="G409" s="8"/>
      <c r="H409" s="8"/>
      <c r="I409" s="8"/>
      <c r="J409" s="8"/>
      <c r="K409" s="8"/>
      <c r="L409" s="8"/>
      <c r="M409" s="8"/>
    </row>
    <row r="410" spans="2:13" s="6" customFormat="1" ht="30.2" customHeight="1">
      <c r="B410" s="14"/>
      <c r="C410" s="8"/>
      <c r="D410" s="8"/>
      <c r="E410" s="8"/>
      <c r="F410" s="8"/>
      <c r="G410" s="8"/>
      <c r="H410" s="8"/>
      <c r="I410" s="8"/>
      <c r="J410" s="8"/>
      <c r="K410" s="8"/>
      <c r="L410" s="8"/>
      <c r="M410" s="8"/>
    </row>
    <row r="411" spans="2:13" s="6" customFormat="1" ht="30.2" customHeight="1">
      <c r="B411" s="14"/>
      <c r="C411" s="8"/>
      <c r="D411" s="8"/>
      <c r="E411" s="8"/>
      <c r="F411" s="8"/>
      <c r="G411" s="8"/>
      <c r="H411" s="8"/>
      <c r="I411" s="8"/>
      <c r="J411" s="8"/>
      <c r="K411" s="8"/>
      <c r="L411" s="8"/>
      <c r="M411" s="8"/>
    </row>
    <row r="412" spans="2:13" s="6" customFormat="1" ht="30.2" customHeight="1">
      <c r="B412" s="14"/>
      <c r="C412" s="8"/>
      <c r="D412" s="8"/>
      <c r="E412" s="8"/>
      <c r="F412" s="8"/>
      <c r="G412" s="8"/>
      <c r="H412" s="8"/>
      <c r="I412" s="8"/>
      <c r="J412" s="8"/>
      <c r="K412" s="8"/>
      <c r="L412" s="8"/>
      <c r="M412" s="8"/>
    </row>
    <row r="413" spans="2:13" s="6" customFormat="1" ht="30.2" customHeight="1">
      <c r="B413" s="14"/>
      <c r="C413" s="8"/>
      <c r="D413" s="8"/>
      <c r="E413" s="8"/>
      <c r="F413" s="8"/>
      <c r="G413" s="8"/>
      <c r="H413" s="8"/>
      <c r="I413" s="8"/>
      <c r="J413" s="8"/>
      <c r="K413" s="8"/>
      <c r="L413" s="8"/>
      <c r="M413" s="8"/>
    </row>
    <row r="414" spans="2:13" s="6" customFormat="1" ht="30.2" customHeight="1">
      <c r="B414" s="14"/>
      <c r="C414" s="8"/>
      <c r="D414" s="8"/>
      <c r="E414" s="8"/>
      <c r="F414" s="8"/>
      <c r="G414" s="8"/>
      <c r="H414" s="8"/>
      <c r="I414" s="8"/>
      <c r="J414" s="8"/>
      <c r="K414" s="8"/>
      <c r="L414" s="8"/>
      <c r="M414" s="8"/>
    </row>
    <row r="415" spans="2:13" s="6" customFormat="1" ht="30.2" customHeight="1">
      <c r="B415" s="14"/>
      <c r="C415" s="8"/>
      <c r="D415" s="8"/>
      <c r="E415" s="8"/>
      <c r="F415" s="8"/>
      <c r="G415" s="8"/>
      <c r="H415" s="8"/>
      <c r="I415" s="8"/>
      <c r="J415" s="8"/>
      <c r="K415" s="8"/>
      <c r="L415" s="8"/>
      <c r="M415" s="8"/>
    </row>
    <row r="416" spans="2:13" s="6" customFormat="1" ht="30.2" customHeight="1">
      <c r="B416" s="14"/>
      <c r="C416" s="8"/>
      <c r="D416" s="8"/>
      <c r="E416" s="8"/>
      <c r="F416" s="8"/>
      <c r="G416" s="8"/>
      <c r="H416" s="8"/>
      <c r="I416" s="8"/>
      <c r="J416" s="8"/>
      <c r="K416" s="8"/>
      <c r="L416" s="8"/>
      <c r="M416" s="8"/>
    </row>
    <row r="417" spans="2:13" s="6" customFormat="1" ht="30.2" customHeight="1">
      <c r="B417" s="14"/>
      <c r="C417" s="8"/>
      <c r="D417" s="8"/>
      <c r="E417" s="8"/>
      <c r="F417" s="8"/>
      <c r="G417" s="8"/>
      <c r="H417" s="8"/>
      <c r="I417" s="8"/>
      <c r="J417" s="8"/>
      <c r="K417" s="8"/>
      <c r="L417" s="8"/>
      <c r="M417" s="8"/>
    </row>
    <row r="418" spans="2:13" s="6" customFormat="1" ht="30.2" customHeight="1">
      <c r="B418" s="14"/>
      <c r="C418" s="8"/>
      <c r="D418" s="8"/>
      <c r="E418" s="8"/>
      <c r="F418" s="8"/>
      <c r="G418" s="8"/>
      <c r="H418" s="8"/>
      <c r="I418" s="8"/>
      <c r="J418" s="8"/>
      <c r="K418" s="8"/>
      <c r="L418" s="8"/>
      <c r="M418" s="8"/>
    </row>
    <row r="419" spans="2:13" s="6" customFormat="1" ht="30.2" customHeight="1">
      <c r="B419" s="14"/>
      <c r="C419" s="8"/>
      <c r="D419" s="8"/>
      <c r="E419" s="8"/>
      <c r="F419" s="8"/>
      <c r="G419" s="8"/>
      <c r="H419" s="8"/>
      <c r="I419" s="8"/>
      <c r="J419" s="8"/>
      <c r="K419" s="8"/>
      <c r="L419" s="8"/>
      <c r="M419" s="8"/>
    </row>
    <row r="420" spans="2:13" s="6" customFormat="1" ht="30.2" customHeight="1">
      <c r="B420" s="14"/>
      <c r="C420" s="8"/>
      <c r="D420" s="8"/>
      <c r="E420" s="8"/>
      <c r="F420" s="8"/>
      <c r="G420" s="8"/>
      <c r="H420" s="8"/>
      <c r="I420" s="8"/>
      <c r="J420" s="8"/>
      <c r="K420" s="8"/>
      <c r="L420" s="8"/>
      <c r="M420" s="8"/>
    </row>
    <row r="421" spans="2:13" s="6" customFormat="1" ht="30.2" customHeight="1">
      <c r="B421" s="14"/>
      <c r="C421" s="8"/>
      <c r="D421" s="8"/>
      <c r="E421" s="8"/>
      <c r="F421" s="8"/>
      <c r="G421" s="8"/>
      <c r="H421" s="8"/>
      <c r="I421" s="8"/>
      <c r="J421" s="8"/>
      <c r="K421" s="8"/>
      <c r="L421" s="8"/>
      <c r="M421" s="8"/>
    </row>
    <row r="422" spans="2:13" s="6" customFormat="1" ht="30.2" customHeight="1">
      <c r="B422" s="14"/>
      <c r="C422" s="8"/>
      <c r="D422" s="8"/>
      <c r="E422" s="8"/>
      <c r="F422" s="8"/>
      <c r="G422" s="8"/>
      <c r="H422" s="8"/>
      <c r="I422" s="8"/>
      <c r="J422" s="8"/>
      <c r="K422" s="8"/>
      <c r="L422" s="8"/>
      <c r="M422" s="8"/>
    </row>
    <row r="423" spans="2:13" s="6" customFormat="1" ht="30.2" customHeight="1">
      <c r="B423" s="14"/>
      <c r="C423" s="8"/>
      <c r="D423" s="8"/>
      <c r="E423" s="8"/>
      <c r="F423" s="8"/>
      <c r="G423" s="8"/>
      <c r="H423" s="8"/>
      <c r="I423" s="8"/>
      <c r="J423" s="8"/>
      <c r="K423" s="8"/>
      <c r="L423" s="8"/>
      <c r="M423" s="8"/>
    </row>
    <row r="424" spans="2:13" s="6" customFormat="1" ht="30.2" customHeight="1">
      <c r="B424" s="14"/>
      <c r="C424" s="8"/>
      <c r="D424" s="8"/>
      <c r="E424" s="8"/>
      <c r="F424" s="8"/>
      <c r="G424" s="8"/>
      <c r="H424" s="8"/>
      <c r="I424" s="8"/>
      <c r="J424" s="8"/>
      <c r="K424" s="8"/>
      <c r="L424" s="8"/>
      <c r="M424" s="8"/>
    </row>
    <row r="425" spans="2:13" s="6" customFormat="1" ht="30.2" customHeight="1">
      <c r="B425" s="14"/>
      <c r="C425" s="8"/>
      <c r="D425" s="8"/>
      <c r="E425" s="8"/>
      <c r="F425" s="8"/>
      <c r="G425" s="8"/>
      <c r="H425" s="8"/>
      <c r="I425" s="8"/>
      <c r="J425" s="8"/>
      <c r="K425" s="8"/>
      <c r="L425" s="8"/>
      <c r="M425" s="8"/>
    </row>
    <row r="426" spans="2:13" s="6" customFormat="1" ht="30.2" customHeight="1">
      <c r="B426" s="14"/>
      <c r="C426" s="8"/>
      <c r="D426" s="8"/>
      <c r="E426" s="8"/>
      <c r="F426" s="8"/>
      <c r="G426" s="8"/>
      <c r="H426" s="8"/>
      <c r="I426" s="8"/>
      <c r="J426" s="8"/>
      <c r="K426" s="8"/>
      <c r="L426" s="8"/>
      <c r="M426" s="8"/>
    </row>
    <row r="427" spans="2:13" s="6" customFormat="1" ht="30.2" customHeight="1">
      <c r="B427" s="14"/>
      <c r="C427" s="8"/>
      <c r="D427" s="8"/>
      <c r="E427" s="8"/>
      <c r="F427" s="8"/>
      <c r="G427" s="8"/>
      <c r="H427" s="8"/>
      <c r="I427" s="8"/>
      <c r="J427" s="8"/>
      <c r="K427" s="8"/>
      <c r="L427" s="8"/>
      <c r="M427" s="8"/>
    </row>
    <row r="428" spans="2:13" s="6" customFormat="1" ht="30.2" customHeight="1">
      <c r="B428" s="14"/>
      <c r="C428" s="8"/>
      <c r="D428" s="8"/>
      <c r="E428" s="8"/>
      <c r="F428" s="8"/>
      <c r="G428" s="8"/>
      <c r="H428" s="8"/>
      <c r="I428" s="8"/>
      <c r="J428" s="8"/>
      <c r="K428" s="8"/>
      <c r="L428" s="8"/>
      <c r="M428" s="8"/>
    </row>
    <row r="429" spans="2:13" s="6" customFormat="1" ht="30.2" customHeight="1">
      <c r="B429" s="14"/>
      <c r="C429" s="8"/>
      <c r="D429" s="8"/>
      <c r="E429" s="8"/>
      <c r="F429" s="8"/>
      <c r="G429" s="8"/>
      <c r="H429" s="8"/>
      <c r="I429" s="8"/>
      <c r="J429" s="8"/>
      <c r="K429" s="8"/>
      <c r="L429" s="8"/>
      <c r="M429" s="8"/>
    </row>
    <row r="430" spans="2:13" s="6" customFormat="1" ht="30.2" customHeight="1">
      <c r="B430" s="14"/>
      <c r="C430" s="8"/>
      <c r="D430" s="8"/>
      <c r="E430" s="8"/>
      <c r="F430" s="8"/>
      <c r="G430" s="8"/>
      <c r="H430" s="8"/>
      <c r="I430" s="8"/>
      <c r="J430" s="8"/>
      <c r="K430" s="8"/>
      <c r="L430" s="8"/>
      <c r="M430" s="8"/>
    </row>
    <row r="431" spans="2:13" s="6" customFormat="1" ht="30.2" customHeight="1">
      <c r="B431" s="14"/>
      <c r="C431" s="8"/>
      <c r="D431" s="8"/>
      <c r="E431" s="8"/>
      <c r="F431" s="8"/>
      <c r="G431" s="8"/>
      <c r="H431" s="8"/>
      <c r="I431" s="8"/>
      <c r="J431" s="8"/>
      <c r="K431" s="8"/>
      <c r="L431" s="8"/>
      <c r="M431" s="8"/>
    </row>
    <row r="432" spans="2:13" s="6" customFormat="1" ht="30.2" customHeight="1">
      <c r="B432" s="14"/>
      <c r="C432" s="8"/>
      <c r="D432" s="8"/>
      <c r="E432" s="8"/>
      <c r="F432" s="8"/>
      <c r="G432" s="8"/>
      <c r="H432" s="8"/>
      <c r="I432" s="8"/>
      <c r="J432" s="8"/>
      <c r="K432" s="8"/>
      <c r="L432" s="8"/>
      <c r="M432" s="8"/>
    </row>
    <row r="433" spans="2:13" s="6" customFormat="1" ht="30.2" customHeight="1">
      <c r="B433" s="14"/>
      <c r="C433" s="8"/>
      <c r="D433" s="8"/>
      <c r="E433" s="8"/>
      <c r="F433" s="8"/>
      <c r="G433" s="8"/>
      <c r="H433" s="8"/>
      <c r="I433" s="8"/>
      <c r="J433" s="8"/>
      <c r="K433" s="8"/>
      <c r="L433" s="8"/>
      <c r="M433" s="8"/>
    </row>
    <row r="434" spans="2:13" s="6" customFormat="1" ht="30.2" customHeight="1">
      <c r="B434" s="14"/>
      <c r="C434" s="8"/>
      <c r="D434" s="8"/>
      <c r="E434" s="8"/>
      <c r="F434" s="8"/>
      <c r="G434" s="8"/>
      <c r="H434" s="8"/>
      <c r="I434" s="8"/>
      <c r="J434" s="8"/>
      <c r="K434" s="8"/>
      <c r="L434" s="8"/>
      <c r="M434" s="8"/>
    </row>
    <row r="435" spans="2:13" s="6" customFormat="1" ht="30.2" customHeight="1">
      <c r="B435" s="14"/>
      <c r="C435" s="8"/>
      <c r="D435" s="8"/>
      <c r="E435" s="8"/>
      <c r="F435" s="8"/>
      <c r="G435" s="8"/>
      <c r="H435" s="8"/>
      <c r="I435" s="8"/>
      <c r="J435" s="8"/>
      <c r="K435" s="8"/>
      <c r="L435" s="8"/>
      <c r="M435" s="8"/>
    </row>
    <row r="436" spans="2:13" s="6" customFormat="1" ht="30.2" customHeight="1">
      <c r="B436" s="14"/>
      <c r="C436" s="8"/>
      <c r="D436" s="8"/>
      <c r="E436" s="8"/>
      <c r="F436" s="8"/>
      <c r="G436" s="8"/>
      <c r="H436" s="8"/>
      <c r="I436" s="8"/>
      <c r="J436" s="8"/>
      <c r="K436" s="8"/>
      <c r="L436" s="8"/>
      <c r="M436" s="8"/>
    </row>
    <row r="437" spans="2:13" s="6" customFormat="1" ht="30.2" customHeight="1">
      <c r="B437" s="14"/>
      <c r="C437" s="8"/>
      <c r="D437" s="8"/>
      <c r="E437" s="8"/>
      <c r="F437" s="8"/>
      <c r="G437" s="8"/>
      <c r="H437" s="8"/>
      <c r="I437" s="8"/>
      <c r="J437" s="8"/>
      <c r="K437" s="8"/>
      <c r="L437" s="8"/>
      <c r="M437" s="8"/>
    </row>
    <row r="438" spans="2:13" s="6" customFormat="1" ht="30.2" customHeight="1">
      <c r="B438" s="14"/>
      <c r="C438" s="8"/>
      <c r="D438" s="8"/>
      <c r="E438" s="8"/>
      <c r="F438" s="8"/>
      <c r="G438" s="8"/>
      <c r="H438" s="8"/>
      <c r="I438" s="8"/>
      <c r="J438" s="8"/>
      <c r="K438" s="8"/>
      <c r="L438" s="8"/>
      <c r="M438" s="8"/>
    </row>
    <row r="439" spans="2:13" s="6" customFormat="1" ht="30.2" customHeight="1">
      <c r="B439" s="14"/>
      <c r="C439" s="8"/>
      <c r="D439" s="8"/>
      <c r="E439" s="8"/>
      <c r="F439" s="8"/>
      <c r="G439" s="8"/>
      <c r="H439" s="8"/>
      <c r="I439" s="8"/>
      <c r="J439" s="8"/>
      <c r="K439" s="8"/>
      <c r="L439" s="8"/>
      <c r="M439" s="8"/>
    </row>
    <row r="440" spans="2:13" s="6" customFormat="1" ht="30.2" customHeight="1">
      <c r="B440" s="14"/>
      <c r="C440" s="8"/>
      <c r="D440" s="8"/>
      <c r="E440" s="8"/>
      <c r="F440" s="8"/>
      <c r="G440" s="8"/>
      <c r="H440" s="8"/>
      <c r="I440" s="8"/>
      <c r="J440" s="8"/>
      <c r="K440" s="8"/>
      <c r="L440" s="8"/>
      <c r="M440" s="8"/>
    </row>
    <row r="441" spans="2:13" s="6" customFormat="1" ht="30.2" customHeight="1">
      <c r="B441" s="14"/>
      <c r="C441" s="8"/>
      <c r="D441" s="8"/>
      <c r="E441" s="8"/>
      <c r="F441" s="8"/>
      <c r="G441" s="8"/>
      <c r="H441" s="8"/>
      <c r="I441" s="8"/>
      <c r="J441" s="8"/>
      <c r="K441" s="8"/>
      <c r="L441" s="8"/>
      <c r="M441" s="8"/>
    </row>
    <row r="442" spans="2:13" s="6" customFormat="1" ht="30.2" customHeight="1">
      <c r="B442" s="14"/>
      <c r="C442" s="8"/>
      <c r="D442" s="8"/>
      <c r="E442" s="8"/>
      <c r="F442" s="8"/>
      <c r="G442" s="8"/>
      <c r="H442" s="8"/>
      <c r="I442" s="8"/>
      <c r="J442" s="8"/>
      <c r="K442" s="8"/>
      <c r="L442" s="8"/>
      <c r="M442" s="8"/>
    </row>
    <row r="443" spans="2:13" s="6" customFormat="1" ht="30.2" customHeight="1">
      <c r="B443" s="14"/>
      <c r="C443" s="8"/>
      <c r="D443" s="8"/>
      <c r="E443" s="8"/>
      <c r="F443" s="8"/>
      <c r="G443" s="8"/>
      <c r="H443" s="8"/>
      <c r="I443" s="8"/>
      <c r="J443" s="8"/>
      <c r="K443" s="8"/>
      <c r="L443" s="8"/>
      <c r="M443" s="8"/>
    </row>
    <row r="444" spans="2:13" s="6" customFormat="1" ht="30.2" customHeight="1">
      <c r="B444" s="14"/>
      <c r="C444" s="8"/>
      <c r="D444" s="8"/>
      <c r="E444" s="8"/>
      <c r="F444" s="8"/>
      <c r="G444" s="8"/>
      <c r="H444" s="8"/>
      <c r="I444" s="8"/>
      <c r="J444" s="8"/>
      <c r="K444" s="8"/>
      <c r="L444" s="8"/>
      <c r="M444" s="8"/>
    </row>
    <row r="445" spans="2:13" s="6" customFormat="1" ht="30.2" customHeight="1">
      <c r="B445" s="14"/>
      <c r="C445" s="8"/>
      <c r="D445" s="8"/>
      <c r="E445" s="8"/>
      <c r="F445" s="8"/>
      <c r="G445" s="8"/>
      <c r="H445" s="8"/>
      <c r="I445" s="8"/>
      <c r="J445" s="8"/>
      <c r="K445" s="8"/>
      <c r="L445" s="8"/>
      <c r="M445" s="8"/>
    </row>
    <row r="446" spans="2:13" s="6" customFormat="1" ht="30.2" customHeight="1">
      <c r="B446" s="14"/>
      <c r="C446" s="8"/>
      <c r="D446" s="8"/>
      <c r="E446" s="8"/>
      <c r="F446" s="8"/>
      <c r="G446" s="8"/>
      <c r="H446" s="8"/>
      <c r="I446" s="8"/>
      <c r="J446" s="8"/>
      <c r="K446" s="8"/>
      <c r="L446" s="8"/>
      <c r="M446" s="8"/>
    </row>
    <row r="447" spans="2:13" s="6" customFormat="1" ht="30.2" customHeight="1">
      <c r="B447" s="14"/>
      <c r="C447" s="8"/>
      <c r="D447" s="8"/>
      <c r="E447" s="8"/>
      <c r="F447" s="8"/>
      <c r="G447" s="8"/>
      <c r="H447" s="8"/>
      <c r="I447" s="8"/>
      <c r="J447" s="8"/>
      <c r="K447" s="8"/>
      <c r="L447" s="8"/>
      <c r="M447" s="8"/>
    </row>
    <row r="448" spans="2:13" s="6" customFormat="1" ht="30.2" customHeight="1">
      <c r="B448" s="14"/>
      <c r="C448" s="8"/>
      <c r="D448" s="8"/>
      <c r="E448" s="8"/>
      <c r="F448" s="8"/>
      <c r="G448" s="8"/>
      <c r="H448" s="8"/>
      <c r="I448" s="8"/>
      <c r="J448" s="8"/>
      <c r="K448" s="8"/>
      <c r="L448" s="8"/>
      <c r="M448" s="8"/>
    </row>
    <row r="449" spans="2:13" s="6" customFormat="1" ht="30.2" customHeight="1">
      <c r="B449" s="14"/>
      <c r="C449" s="8"/>
      <c r="D449" s="8"/>
      <c r="E449" s="8"/>
      <c r="F449" s="8"/>
      <c r="G449" s="8"/>
      <c r="H449" s="8"/>
      <c r="I449" s="8"/>
      <c r="J449" s="8"/>
      <c r="K449" s="8"/>
      <c r="L449" s="8"/>
      <c r="M449" s="8"/>
    </row>
    <row r="450" spans="2:13" s="6" customFormat="1" ht="30.2" customHeight="1">
      <c r="B450" s="14"/>
      <c r="C450" s="8"/>
      <c r="D450" s="8"/>
      <c r="E450" s="8"/>
      <c r="F450" s="8"/>
      <c r="G450" s="8"/>
      <c r="H450" s="8"/>
      <c r="I450" s="8"/>
      <c r="J450" s="8"/>
      <c r="K450" s="8"/>
      <c r="L450" s="8"/>
      <c r="M450" s="8"/>
    </row>
    <row r="451" spans="2:13" s="6" customFormat="1" ht="30.2" customHeight="1">
      <c r="B451" s="14"/>
      <c r="C451" s="8"/>
      <c r="D451" s="8"/>
      <c r="E451" s="8"/>
      <c r="F451" s="8"/>
      <c r="G451" s="8"/>
      <c r="H451" s="8"/>
      <c r="I451" s="8"/>
      <c r="J451" s="8"/>
      <c r="K451" s="8"/>
      <c r="L451" s="8"/>
      <c r="M451" s="8"/>
    </row>
    <row r="452" spans="2:13" s="6" customFormat="1" ht="30.2" customHeight="1">
      <c r="B452" s="14"/>
      <c r="C452" s="8"/>
      <c r="D452" s="8"/>
      <c r="E452" s="8"/>
      <c r="F452" s="8"/>
      <c r="G452" s="8"/>
      <c r="H452" s="8"/>
      <c r="I452" s="8"/>
      <c r="J452" s="8"/>
      <c r="K452" s="8"/>
      <c r="L452" s="8"/>
      <c r="M452" s="8"/>
    </row>
    <row r="453" spans="2:13" s="6" customFormat="1" ht="30.2" customHeight="1">
      <c r="B453" s="14"/>
      <c r="C453" s="8"/>
      <c r="D453" s="8"/>
      <c r="E453" s="8"/>
      <c r="F453" s="8"/>
      <c r="G453" s="8"/>
      <c r="H453" s="8"/>
      <c r="I453" s="8"/>
      <c r="J453" s="8"/>
      <c r="K453" s="8"/>
      <c r="L453" s="8"/>
      <c r="M453" s="8"/>
    </row>
    <row r="454" spans="2:13" s="6" customFormat="1" ht="30.2" customHeight="1">
      <c r="B454" s="14"/>
      <c r="C454" s="8"/>
      <c r="D454" s="8"/>
      <c r="E454" s="8"/>
      <c r="F454" s="8"/>
      <c r="G454" s="8"/>
      <c r="H454" s="8"/>
      <c r="I454" s="8"/>
      <c r="J454" s="8"/>
      <c r="K454" s="8"/>
      <c r="L454" s="8"/>
      <c r="M454" s="8"/>
    </row>
    <row r="455" spans="2:13" s="6" customFormat="1" ht="30.2" customHeight="1">
      <c r="B455" s="14"/>
      <c r="C455" s="8"/>
      <c r="D455" s="8"/>
      <c r="E455" s="8"/>
      <c r="F455" s="8"/>
      <c r="G455" s="8"/>
      <c r="H455" s="8"/>
      <c r="I455" s="8"/>
      <c r="J455" s="8"/>
      <c r="K455" s="8"/>
      <c r="L455" s="8"/>
      <c r="M455" s="8"/>
    </row>
    <row r="456" spans="2:13" s="6" customFormat="1" ht="30.2" customHeight="1">
      <c r="B456" s="14"/>
      <c r="C456" s="8"/>
      <c r="D456" s="8"/>
      <c r="E456" s="8"/>
      <c r="F456" s="8"/>
      <c r="G456" s="8"/>
      <c r="H456" s="8"/>
      <c r="I456" s="8"/>
      <c r="J456" s="8"/>
      <c r="K456" s="8"/>
      <c r="L456" s="8"/>
      <c r="M456" s="8"/>
    </row>
    <row r="457" spans="2:13" s="6" customFormat="1" ht="30.2" customHeight="1">
      <c r="B457" s="14"/>
      <c r="C457" s="8"/>
      <c r="D457" s="8"/>
      <c r="E457" s="8"/>
      <c r="F457" s="8"/>
      <c r="G457" s="8"/>
      <c r="H457" s="8"/>
      <c r="I457" s="8"/>
      <c r="J457" s="8"/>
      <c r="K457" s="8"/>
      <c r="L457" s="8"/>
      <c r="M457" s="8"/>
    </row>
    <row r="458" spans="2:13" s="6" customFormat="1" ht="30.2" customHeight="1">
      <c r="B458" s="14"/>
      <c r="C458" s="8"/>
      <c r="D458" s="8"/>
      <c r="E458" s="8"/>
      <c r="F458" s="8"/>
      <c r="G458" s="8"/>
      <c r="H458" s="8"/>
      <c r="I458" s="8"/>
      <c r="J458" s="8"/>
      <c r="K458" s="8"/>
      <c r="L458" s="8"/>
      <c r="M458" s="8"/>
    </row>
    <row r="459" spans="2:13" s="6" customFormat="1" ht="30.2" customHeight="1">
      <c r="B459" s="14"/>
      <c r="C459" s="8"/>
      <c r="D459" s="8"/>
      <c r="E459" s="8"/>
      <c r="F459" s="8"/>
      <c r="G459" s="8"/>
      <c r="H459" s="8"/>
      <c r="I459" s="8"/>
      <c r="J459" s="8"/>
      <c r="K459" s="8"/>
      <c r="L459" s="8"/>
      <c r="M459" s="8"/>
    </row>
    <row r="460" spans="2:13" s="6" customFormat="1" ht="30.2" customHeight="1">
      <c r="B460" s="14"/>
      <c r="C460" s="8"/>
      <c r="D460" s="8"/>
      <c r="E460" s="8"/>
      <c r="F460" s="8"/>
      <c r="G460" s="8"/>
      <c r="H460" s="8"/>
      <c r="I460" s="8"/>
      <c r="J460" s="8"/>
      <c r="K460" s="8"/>
      <c r="L460" s="8"/>
      <c r="M460" s="8"/>
    </row>
    <row r="461" spans="2:13" s="6" customFormat="1" ht="30.2" customHeight="1">
      <c r="B461" s="14"/>
      <c r="C461" s="8"/>
      <c r="D461" s="8"/>
      <c r="E461" s="8"/>
      <c r="F461" s="8"/>
      <c r="G461" s="8"/>
      <c r="H461" s="8"/>
      <c r="I461" s="8"/>
      <c r="J461" s="8"/>
      <c r="K461" s="8"/>
      <c r="L461" s="8"/>
      <c r="M461" s="8"/>
    </row>
    <row r="462" spans="2:13" s="6" customFormat="1" ht="30.2" customHeight="1">
      <c r="B462" s="14"/>
      <c r="C462" s="8"/>
      <c r="D462" s="8"/>
      <c r="E462" s="8"/>
      <c r="F462" s="8"/>
      <c r="G462" s="8"/>
      <c r="H462" s="8"/>
      <c r="I462" s="8"/>
      <c r="J462" s="8"/>
      <c r="K462" s="8"/>
      <c r="L462" s="8"/>
      <c r="M462" s="8"/>
    </row>
    <row r="463" spans="2:13" s="6" customFormat="1" ht="30.2" customHeight="1">
      <c r="B463" s="14"/>
      <c r="C463" s="8"/>
      <c r="D463" s="8"/>
      <c r="E463" s="8"/>
      <c r="F463" s="8"/>
      <c r="G463" s="8"/>
      <c r="H463" s="8"/>
      <c r="I463" s="8"/>
      <c r="J463" s="8"/>
      <c r="K463" s="8"/>
      <c r="L463" s="8"/>
      <c r="M463" s="8"/>
    </row>
    <row r="464" spans="2:13" s="6" customFormat="1" ht="30.2" customHeight="1">
      <c r="B464" s="14"/>
      <c r="C464" s="8"/>
      <c r="D464" s="8"/>
      <c r="E464" s="8"/>
      <c r="F464" s="8"/>
      <c r="G464" s="8"/>
      <c r="H464" s="8"/>
      <c r="I464" s="8"/>
      <c r="J464" s="8"/>
      <c r="K464" s="8"/>
      <c r="L464" s="8"/>
      <c r="M464" s="8"/>
    </row>
    <row r="465" spans="2:13" s="6" customFormat="1" ht="30.2" customHeight="1">
      <c r="B465" s="14"/>
      <c r="C465" s="8"/>
      <c r="D465" s="8"/>
      <c r="E465" s="8"/>
      <c r="F465" s="8"/>
      <c r="G465" s="8"/>
      <c r="H465" s="8"/>
      <c r="I465" s="8"/>
      <c r="J465" s="8"/>
      <c r="K465" s="8"/>
      <c r="L465" s="8"/>
      <c r="M465" s="8"/>
    </row>
    <row r="466" spans="2:13" s="6" customFormat="1" ht="30.2" customHeight="1">
      <c r="B466" s="14"/>
      <c r="C466" s="8"/>
      <c r="D466" s="8"/>
      <c r="E466" s="8"/>
      <c r="F466" s="8"/>
      <c r="G466" s="8"/>
      <c r="H466" s="8"/>
      <c r="I466" s="8"/>
      <c r="J466" s="8"/>
      <c r="K466" s="8"/>
      <c r="L466" s="8"/>
      <c r="M466" s="8"/>
    </row>
    <row r="467" spans="2:13" s="6" customFormat="1" ht="30.2" customHeight="1">
      <c r="B467" s="14"/>
      <c r="C467" s="8"/>
      <c r="D467" s="8"/>
      <c r="E467" s="8"/>
      <c r="F467" s="8"/>
      <c r="G467" s="8"/>
      <c r="H467" s="8"/>
      <c r="I467" s="8"/>
      <c r="J467" s="8"/>
      <c r="K467" s="8"/>
      <c r="L467" s="8"/>
      <c r="M467" s="8"/>
    </row>
    <row r="468" spans="2:13" s="6" customFormat="1" ht="30.2" customHeight="1">
      <c r="B468" s="14"/>
      <c r="C468" s="8"/>
      <c r="D468" s="8"/>
      <c r="E468" s="8"/>
      <c r="F468" s="8"/>
      <c r="G468" s="8"/>
      <c r="H468" s="8"/>
      <c r="I468" s="8"/>
      <c r="J468" s="8"/>
      <c r="K468" s="8"/>
      <c r="L468" s="8"/>
      <c r="M468" s="8"/>
    </row>
    <row r="469" spans="2:13" s="6" customFormat="1" ht="30.2" customHeight="1">
      <c r="B469" s="14"/>
      <c r="C469" s="8"/>
      <c r="D469" s="8"/>
      <c r="E469" s="8"/>
      <c r="F469" s="8"/>
      <c r="G469" s="8"/>
      <c r="H469" s="8"/>
      <c r="I469" s="8"/>
      <c r="J469" s="8"/>
      <c r="K469" s="8"/>
      <c r="L469" s="8"/>
      <c r="M469" s="8"/>
    </row>
    <row r="470" spans="2:13" s="6" customFormat="1" ht="30.2" customHeight="1">
      <c r="B470" s="14"/>
      <c r="C470" s="8"/>
      <c r="D470" s="8"/>
      <c r="E470" s="8"/>
      <c r="F470" s="8"/>
      <c r="G470" s="8"/>
      <c r="H470" s="8"/>
      <c r="I470" s="8"/>
      <c r="J470" s="8"/>
      <c r="K470" s="8"/>
      <c r="L470" s="8"/>
      <c r="M470" s="8"/>
    </row>
    <row r="471" spans="2:13" s="6" customFormat="1" ht="30.2" customHeight="1">
      <c r="B471" s="14"/>
      <c r="C471" s="8"/>
      <c r="D471" s="8"/>
      <c r="E471" s="8"/>
      <c r="F471" s="8"/>
      <c r="G471" s="8"/>
      <c r="H471" s="8"/>
      <c r="I471" s="8"/>
      <c r="J471" s="8"/>
      <c r="K471" s="8"/>
      <c r="L471" s="8"/>
      <c r="M471" s="8"/>
    </row>
    <row r="472" spans="2:13" s="6" customFormat="1" ht="30.2" customHeight="1">
      <c r="B472" s="14"/>
      <c r="C472" s="8"/>
      <c r="D472" s="8"/>
      <c r="E472" s="8"/>
      <c r="F472" s="8"/>
      <c r="G472" s="8"/>
      <c r="H472" s="8"/>
      <c r="I472" s="8"/>
      <c r="J472" s="8"/>
      <c r="K472" s="8"/>
      <c r="L472" s="8"/>
      <c r="M472" s="8"/>
    </row>
    <row r="473" spans="2:13" s="6" customFormat="1" ht="30.2" customHeight="1">
      <c r="B473" s="14"/>
      <c r="C473" s="8"/>
      <c r="D473" s="8"/>
      <c r="E473" s="8"/>
      <c r="F473" s="8"/>
      <c r="G473" s="8"/>
      <c r="H473" s="8"/>
      <c r="I473" s="8"/>
      <c r="J473" s="8"/>
      <c r="K473" s="8"/>
      <c r="L473" s="8"/>
      <c r="M473" s="8"/>
    </row>
    <row r="474" spans="2:13" s="6" customFormat="1" ht="30.2" customHeight="1">
      <c r="B474" s="14"/>
      <c r="C474" s="8"/>
      <c r="D474" s="8"/>
      <c r="E474" s="8"/>
      <c r="F474" s="8"/>
      <c r="G474" s="8"/>
      <c r="H474" s="8"/>
      <c r="I474" s="8"/>
      <c r="J474" s="8"/>
      <c r="K474" s="8"/>
      <c r="L474" s="8"/>
      <c r="M474" s="8"/>
    </row>
    <row r="475" spans="2:13" s="6" customFormat="1" ht="30.2" customHeight="1">
      <c r="B475" s="14"/>
      <c r="C475" s="8"/>
      <c r="D475" s="8"/>
      <c r="E475" s="8"/>
      <c r="F475" s="8"/>
      <c r="G475" s="8"/>
      <c r="H475" s="8"/>
      <c r="I475" s="8"/>
      <c r="J475" s="8"/>
      <c r="K475" s="8"/>
      <c r="L475" s="8"/>
      <c r="M475" s="8"/>
    </row>
    <row r="476" spans="2:13" s="6" customFormat="1" ht="30.2" customHeight="1">
      <c r="B476" s="14"/>
      <c r="C476" s="8"/>
      <c r="D476" s="8"/>
      <c r="E476" s="8"/>
      <c r="F476" s="8"/>
      <c r="G476" s="8"/>
      <c r="H476" s="8"/>
      <c r="I476" s="8"/>
      <c r="J476" s="8"/>
      <c r="K476" s="8"/>
      <c r="L476" s="8"/>
      <c r="M476" s="8"/>
    </row>
    <row r="477" spans="2:13" s="6" customFormat="1" ht="30.2" customHeight="1">
      <c r="B477" s="14"/>
      <c r="C477" s="8"/>
      <c r="D477" s="8"/>
      <c r="E477" s="8"/>
      <c r="F477" s="8"/>
      <c r="G477" s="8"/>
      <c r="H477" s="8"/>
      <c r="I477" s="8"/>
      <c r="J477" s="8"/>
      <c r="K477" s="8"/>
      <c r="L477" s="8"/>
      <c r="M477" s="8"/>
    </row>
    <row r="478" spans="2:13" s="6" customFormat="1" ht="30.2" customHeight="1">
      <c r="B478" s="14"/>
      <c r="C478" s="8"/>
      <c r="D478" s="8"/>
      <c r="E478" s="8"/>
      <c r="F478" s="8"/>
      <c r="G478" s="8"/>
      <c r="H478" s="8"/>
      <c r="I478" s="8"/>
      <c r="J478" s="8"/>
      <c r="K478" s="8"/>
      <c r="L478" s="8"/>
      <c r="M478" s="8"/>
    </row>
    <row r="479" spans="2:13" s="6" customFormat="1" ht="30.2" customHeight="1">
      <c r="B479" s="14"/>
      <c r="C479" s="8"/>
      <c r="D479" s="8"/>
      <c r="E479" s="8"/>
      <c r="F479" s="8"/>
      <c r="G479" s="8"/>
      <c r="H479" s="8"/>
      <c r="I479" s="8"/>
      <c r="J479" s="8"/>
      <c r="K479" s="8"/>
      <c r="L479" s="8"/>
      <c r="M479" s="8"/>
    </row>
    <row r="480" spans="2:13" s="6" customFormat="1" ht="30.2" customHeight="1">
      <c r="B480" s="14"/>
      <c r="C480" s="8"/>
      <c r="D480" s="8"/>
      <c r="E480" s="8"/>
      <c r="F480" s="8"/>
      <c r="G480" s="8"/>
      <c r="H480" s="8"/>
      <c r="I480" s="8"/>
      <c r="J480" s="8"/>
      <c r="K480" s="8"/>
      <c r="L480" s="8"/>
      <c r="M480" s="8"/>
    </row>
    <row r="481" spans="2:13" s="6" customFormat="1" ht="30.2" customHeight="1">
      <c r="B481" s="14"/>
      <c r="C481" s="8"/>
      <c r="D481" s="8"/>
      <c r="E481" s="8"/>
      <c r="F481" s="8"/>
      <c r="G481" s="8"/>
      <c r="H481" s="8"/>
      <c r="I481" s="8"/>
      <c r="J481" s="8"/>
      <c r="K481" s="8"/>
      <c r="L481" s="8"/>
      <c r="M481" s="8"/>
    </row>
    <row r="482" spans="2:13" s="6" customFormat="1" ht="30.2" customHeight="1">
      <c r="B482" s="14"/>
      <c r="C482" s="8"/>
      <c r="D482" s="8"/>
      <c r="E482" s="8"/>
      <c r="F482" s="8"/>
      <c r="G482" s="8"/>
      <c r="H482" s="8"/>
      <c r="I482" s="8"/>
      <c r="J482" s="8"/>
      <c r="K482" s="8"/>
      <c r="L482" s="8"/>
      <c r="M482" s="8"/>
    </row>
    <row r="483" spans="2:13" s="6" customFormat="1" ht="30.2" customHeight="1">
      <c r="B483" s="14"/>
      <c r="C483" s="8"/>
      <c r="D483" s="8"/>
      <c r="E483" s="8"/>
      <c r="F483" s="8"/>
      <c r="G483" s="8"/>
      <c r="H483" s="8"/>
      <c r="I483" s="8"/>
      <c r="J483" s="8"/>
      <c r="K483" s="8"/>
      <c r="L483" s="8"/>
      <c r="M483" s="8"/>
    </row>
    <row r="484" spans="2:13" s="6" customFormat="1" ht="30.2" customHeight="1">
      <c r="B484" s="14"/>
      <c r="C484" s="8"/>
      <c r="D484" s="8"/>
      <c r="E484" s="8"/>
      <c r="F484" s="8"/>
      <c r="G484" s="8"/>
      <c r="H484" s="8"/>
      <c r="I484" s="8"/>
      <c r="J484" s="8"/>
      <c r="K484" s="8"/>
      <c r="L484" s="8"/>
      <c r="M484" s="8"/>
    </row>
    <row r="485" spans="2:13" s="6" customFormat="1" ht="30.2" customHeight="1">
      <c r="B485" s="14"/>
      <c r="C485" s="8"/>
      <c r="D485" s="8"/>
      <c r="E485" s="8"/>
      <c r="F485" s="8"/>
      <c r="G485" s="8"/>
      <c r="H485" s="8"/>
      <c r="I485" s="8"/>
      <c r="J485" s="8"/>
      <c r="K485" s="8"/>
      <c r="L485" s="8"/>
      <c r="M485" s="8"/>
    </row>
    <row r="486" spans="2:13" s="6" customFormat="1" ht="30.2" customHeight="1">
      <c r="B486" s="14"/>
      <c r="C486" s="8"/>
      <c r="D486" s="8"/>
      <c r="E486" s="8"/>
      <c r="F486" s="8"/>
      <c r="G486" s="8"/>
      <c r="H486" s="8"/>
      <c r="I486" s="8"/>
      <c r="J486" s="8"/>
      <c r="K486" s="8"/>
      <c r="L486" s="8"/>
      <c r="M486" s="8"/>
    </row>
    <row r="487" spans="2:13" s="6" customFormat="1" ht="30.2" customHeight="1">
      <c r="B487" s="14"/>
      <c r="C487" s="8"/>
      <c r="D487" s="8"/>
      <c r="E487" s="8"/>
      <c r="F487" s="8"/>
      <c r="G487" s="8"/>
      <c r="H487" s="8"/>
      <c r="I487" s="8"/>
      <c r="J487" s="8"/>
      <c r="K487" s="8"/>
      <c r="L487" s="8"/>
      <c r="M487" s="8"/>
    </row>
    <row r="488" spans="2:13" s="6" customFormat="1" ht="30.2" customHeight="1">
      <c r="B488" s="14"/>
      <c r="C488" s="8"/>
      <c r="D488" s="8"/>
      <c r="E488" s="8"/>
      <c r="F488" s="8"/>
      <c r="G488" s="8"/>
      <c r="H488" s="8"/>
      <c r="I488" s="8"/>
      <c r="J488" s="8"/>
      <c r="K488" s="8"/>
      <c r="L488" s="8"/>
      <c r="M488" s="8"/>
    </row>
    <row r="489" spans="2:13" s="6" customFormat="1" ht="30.2" customHeight="1">
      <c r="B489" s="14"/>
      <c r="C489" s="8"/>
      <c r="D489" s="8"/>
      <c r="E489" s="8"/>
      <c r="F489" s="8"/>
      <c r="G489" s="8"/>
      <c r="H489" s="8"/>
      <c r="I489" s="8"/>
      <c r="J489" s="8"/>
      <c r="K489" s="8"/>
      <c r="L489" s="8"/>
      <c r="M489" s="8"/>
    </row>
    <row r="490" spans="2:13" s="6" customFormat="1" ht="30.2" customHeight="1">
      <c r="B490" s="14"/>
      <c r="C490" s="8"/>
      <c r="D490" s="8"/>
      <c r="E490" s="8"/>
      <c r="F490" s="8"/>
      <c r="G490" s="8"/>
      <c r="H490" s="8"/>
      <c r="I490" s="8"/>
      <c r="J490" s="8"/>
      <c r="K490" s="8"/>
      <c r="L490" s="8"/>
      <c r="M490" s="8"/>
    </row>
    <row r="491" spans="2:13" s="6" customFormat="1" ht="30.2" customHeight="1">
      <c r="B491" s="14"/>
      <c r="C491" s="8"/>
      <c r="D491" s="8"/>
      <c r="E491" s="8"/>
      <c r="F491" s="8"/>
      <c r="G491" s="8"/>
      <c r="H491" s="8"/>
      <c r="I491" s="8"/>
      <c r="J491" s="8"/>
      <c r="K491" s="8"/>
      <c r="L491" s="8"/>
      <c r="M491" s="8"/>
    </row>
    <row r="492" spans="2:13" s="6" customFormat="1" ht="30.2" customHeight="1">
      <c r="B492" s="14"/>
      <c r="C492" s="8"/>
      <c r="D492" s="8"/>
      <c r="E492" s="8"/>
      <c r="F492" s="8"/>
      <c r="G492" s="8"/>
      <c r="H492" s="8"/>
      <c r="I492" s="8"/>
      <c r="J492" s="8"/>
      <c r="K492" s="8"/>
      <c r="L492" s="8"/>
      <c r="M492" s="8"/>
    </row>
    <row r="493" spans="2:13" s="6" customFormat="1" ht="30.2" customHeight="1">
      <c r="B493" s="14"/>
      <c r="C493" s="8"/>
      <c r="D493" s="8"/>
      <c r="E493" s="8"/>
      <c r="F493" s="8"/>
      <c r="G493" s="8"/>
      <c r="H493" s="8"/>
      <c r="I493" s="8"/>
      <c r="J493" s="8"/>
      <c r="K493" s="8"/>
      <c r="L493" s="8"/>
      <c r="M493" s="8"/>
    </row>
    <row r="494" spans="2:13" s="6" customFormat="1" ht="30.2" customHeight="1">
      <c r="B494" s="14"/>
      <c r="C494" s="8"/>
      <c r="D494" s="8"/>
      <c r="E494" s="8"/>
      <c r="F494" s="8"/>
      <c r="G494" s="8"/>
      <c r="H494" s="8"/>
      <c r="I494" s="8"/>
      <c r="J494" s="8"/>
      <c r="K494" s="8"/>
      <c r="L494" s="8"/>
      <c r="M494" s="8"/>
    </row>
    <row r="495" spans="2:13" s="6" customFormat="1" ht="30.2" customHeight="1">
      <c r="B495" s="14"/>
      <c r="C495" s="8"/>
      <c r="D495" s="8"/>
      <c r="E495" s="8"/>
      <c r="F495" s="8"/>
      <c r="G495" s="8"/>
      <c r="H495" s="8"/>
      <c r="I495" s="8"/>
      <c r="J495" s="8"/>
      <c r="K495" s="8"/>
      <c r="L495" s="8"/>
      <c r="M495" s="8"/>
    </row>
    <row r="496" spans="2:13" s="6" customFormat="1" ht="30.2" customHeight="1">
      <c r="B496" s="14"/>
      <c r="C496" s="8"/>
      <c r="D496" s="8"/>
      <c r="E496" s="8"/>
      <c r="F496" s="8"/>
      <c r="G496" s="8"/>
      <c r="H496" s="8"/>
      <c r="I496" s="8"/>
      <c r="J496" s="8"/>
      <c r="K496" s="8"/>
      <c r="L496" s="8"/>
      <c r="M496" s="8"/>
    </row>
    <row r="497" spans="2:13" s="6" customFormat="1" ht="30.2" customHeight="1">
      <c r="B497" s="14"/>
      <c r="C497" s="8"/>
      <c r="D497" s="8"/>
      <c r="E497" s="8"/>
      <c r="F497" s="8"/>
      <c r="G497" s="8"/>
      <c r="H497" s="8"/>
      <c r="I497" s="8"/>
      <c r="J497" s="8"/>
      <c r="K497" s="8"/>
      <c r="L497" s="8"/>
      <c r="M497" s="8"/>
    </row>
    <row r="498" spans="2:13" s="6" customFormat="1" ht="30.2" customHeight="1">
      <c r="B498" s="14"/>
      <c r="C498" s="8"/>
      <c r="D498" s="8"/>
      <c r="E498" s="8"/>
      <c r="F498" s="8"/>
      <c r="G498" s="8"/>
      <c r="H498" s="8"/>
      <c r="I498" s="8"/>
      <c r="J498" s="8"/>
      <c r="K498" s="8"/>
      <c r="L498" s="8"/>
      <c r="M498" s="8"/>
    </row>
    <row r="499" spans="2:13" s="6" customFormat="1" ht="30.2" customHeight="1">
      <c r="B499" s="14"/>
      <c r="C499" s="8"/>
      <c r="D499" s="8"/>
      <c r="E499" s="8"/>
      <c r="F499" s="8"/>
      <c r="G499" s="8"/>
      <c r="H499" s="8"/>
      <c r="I499" s="8"/>
      <c r="J499" s="8"/>
      <c r="K499" s="8"/>
      <c r="L499" s="8"/>
      <c r="M499" s="8"/>
    </row>
    <row r="500" spans="2:13" s="6" customFormat="1" ht="30.2" customHeight="1">
      <c r="B500" s="14"/>
      <c r="C500" s="8"/>
      <c r="D500" s="8"/>
      <c r="E500" s="8"/>
      <c r="F500" s="8"/>
      <c r="G500" s="8"/>
      <c r="H500" s="8"/>
      <c r="I500" s="8"/>
      <c r="J500" s="8"/>
      <c r="K500" s="8"/>
      <c r="L500" s="8"/>
      <c r="M500" s="8"/>
    </row>
    <row r="501" spans="2:13" s="6" customFormat="1" ht="30.2" customHeight="1">
      <c r="B501" s="14"/>
      <c r="C501" s="8"/>
      <c r="D501" s="8"/>
      <c r="E501" s="8"/>
      <c r="F501" s="8"/>
      <c r="G501" s="8"/>
      <c r="H501" s="8"/>
      <c r="I501" s="8"/>
      <c r="J501" s="8"/>
      <c r="K501" s="8"/>
      <c r="L501" s="8"/>
      <c r="M501" s="8"/>
    </row>
    <row r="502" spans="2:13" s="6" customFormat="1" ht="30.2" customHeight="1">
      <c r="B502" s="14"/>
      <c r="C502" s="8"/>
      <c r="D502" s="8"/>
      <c r="E502" s="8"/>
      <c r="F502" s="8"/>
      <c r="G502" s="8"/>
      <c r="H502" s="8"/>
      <c r="I502" s="8"/>
      <c r="J502" s="8"/>
      <c r="K502" s="8"/>
      <c r="L502" s="8"/>
      <c r="M502" s="8"/>
    </row>
    <row r="503" spans="2:13" s="6" customFormat="1" ht="30.2" customHeight="1">
      <c r="B503" s="14"/>
      <c r="C503" s="8"/>
      <c r="D503" s="8"/>
      <c r="E503" s="8"/>
      <c r="F503" s="8"/>
      <c r="G503" s="8"/>
      <c r="H503" s="8"/>
      <c r="I503" s="8"/>
      <c r="J503" s="8"/>
      <c r="K503" s="8"/>
      <c r="L503" s="8"/>
      <c r="M503" s="8"/>
    </row>
    <row r="504" spans="2:13" s="6" customFormat="1" ht="30.2" customHeight="1">
      <c r="B504" s="14"/>
      <c r="C504" s="8"/>
      <c r="D504" s="8"/>
      <c r="E504" s="8"/>
      <c r="F504" s="8"/>
      <c r="G504" s="8"/>
      <c r="H504" s="8"/>
      <c r="I504" s="8"/>
      <c r="J504" s="8"/>
      <c r="K504" s="8"/>
      <c r="L504" s="8"/>
      <c r="M504" s="8"/>
    </row>
    <row r="505" spans="2:13" s="6" customFormat="1" ht="30.2" customHeight="1">
      <c r="B505" s="14"/>
      <c r="C505" s="8"/>
      <c r="D505" s="8"/>
      <c r="E505" s="8"/>
      <c r="F505" s="8"/>
      <c r="G505" s="8"/>
      <c r="H505" s="8"/>
      <c r="I505" s="8"/>
      <c r="J505" s="8"/>
      <c r="K505" s="8"/>
      <c r="L505" s="8"/>
      <c r="M505" s="8"/>
    </row>
    <row r="506" spans="2:13" s="6" customFormat="1" ht="30.2" customHeight="1">
      <c r="B506" s="14"/>
      <c r="C506" s="8"/>
      <c r="D506" s="8"/>
      <c r="E506" s="8"/>
      <c r="F506" s="8"/>
      <c r="G506" s="8"/>
      <c r="H506" s="8"/>
      <c r="I506" s="8"/>
      <c r="J506" s="8"/>
      <c r="K506" s="8"/>
      <c r="L506" s="8"/>
      <c r="M506" s="8"/>
    </row>
    <row r="507" spans="2:13" s="6" customFormat="1" ht="30.2" customHeight="1">
      <c r="B507" s="14"/>
      <c r="C507" s="8"/>
      <c r="D507" s="8"/>
      <c r="E507" s="8"/>
      <c r="F507" s="8"/>
      <c r="G507" s="8"/>
      <c r="H507" s="8"/>
      <c r="I507" s="8"/>
      <c r="J507" s="8"/>
      <c r="K507" s="8"/>
      <c r="L507" s="8"/>
      <c r="M507" s="8"/>
    </row>
    <row r="508" spans="2:13" s="6" customFormat="1" ht="30.2" customHeight="1">
      <c r="B508" s="14"/>
      <c r="C508" s="8"/>
      <c r="D508" s="8"/>
      <c r="E508" s="8"/>
      <c r="F508" s="8"/>
      <c r="G508" s="8"/>
      <c r="H508" s="8"/>
      <c r="I508" s="8"/>
      <c r="J508" s="8"/>
      <c r="K508" s="8"/>
      <c r="L508" s="8"/>
      <c r="M508" s="8"/>
    </row>
    <row r="509" spans="2:13" s="6" customFormat="1" ht="30.2" customHeight="1">
      <c r="B509" s="14"/>
      <c r="C509" s="8"/>
      <c r="D509" s="8"/>
      <c r="E509" s="8"/>
      <c r="F509" s="8"/>
      <c r="G509" s="8"/>
      <c r="H509" s="8"/>
      <c r="I509" s="8"/>
      <c r="J509" s="8"/>
      <c r="K509" s="8"/>
      <c r="L509" s="8"/>
      <c r="M509" s="8"/>
    </row>
    <row r="510" spans="2:13" s="6" customFormat="1" ht="30.2" customHeight="1">
      <c r="B510" s="14"/>
      <c r="C510" s="8"/>
      <c r="D510" s="8"/>
      <c r="E510" s="8"/>
      <c r="F510" s="8"/>
      <c r="G510" s="8"/>
      <c r="H510" s="8"/>
      <c r="I510" s="8"/>
      <c r="J510" s="8"/>
      <c r="K510" s="8"/>
      <c r="L510" s="8"/>
      <c r="M510" s="8"/>
    </row>
    <row r="511" spans="2:13" s="6" customFormat="1" ht="30.2" customHeight="1">
      <c r="B511" s="14"/>
      <c r="C511" s="8"/>
      <c r="D511" s="8"/>
      <c r="E511" s="8"/>
      <c r="F511" s="8"/>
      <c r="G511" s="8"/>
      <c r="H511" s="8"/>
      <c r="I511" s="8"/>
      <c r="J511" s="8"/>
      <c r="K511" s="8"/>
      <c r="L511" s="8"/>
      <c r="M511" s="8"/>
    </row>
    <row r="512" spans="2:13" s="6" customFormat="1" ht="30.2" customHeight="1">
      <c r="B512" s="14"/>
      <c r="C512" s="8"/>
      <c r="D512" s="8"/>
      <c r="E512" s="8"/>
      <c r="F512" s="8"/>
      <c r="G512" s="8"/>
      <c r="H512" s="8"/>
      <c r="I512" s="8"/>
      <c r="J512" s="8"/>
      <c r="K512" s="8"/>
      <c r="L512" s="8"/>
      <c r="M512" s="8"/>
    </row>
    <row r="513" spans="2:13" s="6" customFormat="1" ht="30.2" customHeight="1">
      <c r="B513" s="14"/>
      <c r="C513" s="8"/>
      <c r="D513" s="8"/>
      <c r="E513" s="8"/>
      <c r="F513" s="8"/>
      <c r="G513" s="8"/>
      <c r="H513" s="8"/>
      <c r="I513" s="8"/>
      <c r="J513" s="8"/>
      <c r="K513" s="8"/>
      <c r="L513" s="8"/>
      <c r="M513" s="8"/>
    </row>
    <row r="514" spans="2:13" s="6" customFormat="1" ht="30.2" customHeight="1">
      <c r="B514" s="14"/>
      <c r="C514" s="8"/>
      <c r="D514" s="8"/>
      <c r="E514" s="8"/>
      <c r="F514" s="8"/>
      <c r="G514" s="8"/>
      <c r="H514" s="8"/>
      <c r="I514" s="8"/>
      <c r="J514" s="8"/>
      <c r="K514" s="8"/>
      <c r="L514" s="8"/>
      <c r="M514" s="8"/>
    </row>
    <row r="515" spans="2:13" s="6" customFormat="1" ht="30.2" customHeight="1">
      <c r="B515" s="14"/>
      <c r="C515" s="8"/>
      <c r="D515" s="8"/>
      <c r="E515" s="8"/>
      <c r="F515" s="8"/>
      <c r="G515" s="8"/>
      <c r="H515" s="8"/>
      <c r="I515" s="8"/>
      <c r="J515" s="8"/>
      <c r="K515" s="8"/>
      <c r="L515" s="8"/>
      <c r="M515" s="8"/>
    </row>
    <row r="516" spans="2:13" s="6" customFormat="1" ht="30.2" customHeight="1">
      <c r="B516" s="14"/>
      <c r="C516" s="8"/>
      <c r="D516" s="8"/>
      <c r="E516" s="8"/>
      <c r="F516" s="8"/>
      <c r="G516" s="8"/>
      <c r="H516" s="8"/>
      <c r="I516" s="8"/>
      <c r="J516" s="8"/>
      <c r="K516" s="8"/>
      <c r="L516" s="8"/>
      <c r="M516" s="8"/>
    </row>
    <row r="517" spans="2:13" s="6" customFormat="1" ht="30.2" customHeight="1">
      <c r="B517" s="14"/>
      <c r="C517" s="8"/>
      <c r="D517" s="8"/>
      <c r="E517" s="8"/>
      <c r="F517" s="8"/>
      <c r="G517" s="8"/>
      <c r="H517" s="8"/>
      <c r="I517" s="8"/>
      <c r="J517" s="8"/>
      <c r="K517" s="8"/>
      <c r="L517" s="8"/>
      <c r="M517" s="8"/>
    </row>
    <row r="518" spans="2:13" s="6" customFormat="1" ht="30.2" customHeight="1">
      <c r="B518" s="14"/>
      <c r="C518" s="8"/>
      <c r="D518" s="8"/>
      <c r="E518" s="8"/>
      <c r="F518" s="8"/>
      <c r="G518" s="8"/>
      <c r="H518" s="8"/>
      <c r="I518" s="8"/>
      <c r="J518" s="8"/>
      <c r="K518" s="8"/>
      <c r="L518" s="8"/>
      <c r="M518" s="8"/>
    </row>
    <row r="519" spans="2:13" s="6" customFormat="1" ht="30.2" customHeight="1">
      <c r="B519" s="14"/>
      <c r="C519" s="8"/>
      <c r="D519" s="8"/>
      <c r="E519" s="8"/>
      <c r="F519" s="8"/>
      <c r="G519" s="8"/>
      <c r="H519" s="8"/>
      <c r="I519" s="8"/>
      <c r="J519" s="8"/>
      <c r="K519" s="8"/>
      <c r="L519" s="8"/>
      <c r="M519" s="8"/>
    </row>
    <row r="520" spans="2:13" s="6" customFormat="1" ht="30.2" customHeight="1">
      <c r="B520" s="14"/>
      <c r="C520" s="8"/>
      <c r="D520" s="8"/>
      <c r="E520" s="8"/>
      <c r="F520" s="8"/>
      <c r="G520" s="8"/>
      <c r="H520" s="8"/>
      <c r="I520" s="8"/>
      <c r="J520" s="8"/>
      <c r="K520" s="8"/>
      <c r="L520" s="8"/>
      <c r="M520" s="8"/>
    </row>
    <row r="521" spans="2:13" s="6" customFormat="1" ht="30.2" customHeight="1">
      <c r="B521" s="14"/>
      <c r="C521" s="8"/>
      <c r="D521" s="8"/>
      <c r="E521" s="8"/>
      <c r="F521" s="8"/>
      <c r="G521" s="8"/>
      <c r="H521" s="8"/>
      <c r="I521" s="8"/>
      <c r="J521" s="8"/>
      <c r="K521" s="8"/>
      <c r="L521" s="8"/>
      <c r="M521" s="8"/>
    </row>
    <row r="522" spans="2:13" s="6" customFormat="1" ht="30.2" customHeight="1">
      <c r="B522" s="14"/>
      <c r="C522" s="8"/>
      <c r="D522" s="8"/>
      <c r="E522" s="8"/>
      <c r="F522" s="8"/>
      <c r="G522" s="8"/>
      <c r="H522" s="8"/>
      <c r="I522" s="8"/>
      <c r="J522" s="8"/>
      <c r="K522" s="8"/>
      <c r="L522" s="8"/>
      <c r="M522" s="8"/>
    </row>
    <row r="523" spans="2:13" s="6" customFormat="1" ht="30.2" customHeight="1">
      <c r="B523" s="14"/>
      <c r="C523" s="8"/>
      <c r="D523" s="8"/>
      <c r="E523" s="8"/>
      <c r="F523" s="8"/>
      <c r="G523" s="8"/>
      <c r="H523" s="8"/>
      <c r="I523" s="8"/>
      <c r="J523" s="8"/>
      <c r="K523" s="8"/>
      <c r="L523" s="8"/>
      <c r="M523" s="8"/>
    </row>
    <row r="524" spans="2:13" s="6" customFormat="1" ht="30.2" customHeight="1">
      <c r="B524" s="14"/>
      <c r="C524" s="8"/>
      <c r="D524" s="8"/>
      <c r="E524" s="8"/>
      <c r="F524" s="8"/>
      <c r="G524" s="8"/>
      <c r="H524" s="8"/>
      <c r="I524" s="8"/>
      <c r="J524" s="8"/>
      <c r="K524" s="8"/>
      <c r="L524" s="8"/>
      <c r="M524" s="8"/>
    </row>
    <row r="525" spans="2:13" s="6" customFormat="1" ht="30.2" customHeight="1">
      <c r="B525" s="14"/>
      <c r="C525" s="8"/>
      <c r="D525" s="8"/>
      <c r="E525" s="8"/>
      <c r="F525" s="8"/>
      <c r="G525" s="8"/>
      <c r="H525" s="8"/>
      <c r="I525" s="8"/>
      <c r="J525" s="8"/>
      <c r="K525" s="8"/>
      <c r="L525" s="8"/>
      <c r="M525" s="8"/>
    </row>
    <row r="526" spans="2:13" s="6" customFormat="1" ht="30.2" customHeight="1">
      <c r="B526" s="14"/>
      <c r="C526" s="8"/>
      <c r="D526" s="8"/>
      <c r="E526" s="8"/>
      <c r="F526" s="8"/>
      <c r="G526" s="8"/>
      <c r="H526" s="8"/>
      <c r="I526" s="8"/>
      <c r="J526" s="8"/>
      <c r="K526" s="8"/>
      <c r="L526" s="8"/>
      <c r="M526" s="8"/>
    </row>
    <row r="527" spans="2:13" s="6" customFormat="1" ht="30.2" customHeight="1">
      <c r="B527" s="14"/>
      <c r="C527" s="8"/>
      <c r="D527" s="8"/>
      <c r="E527" s="8"/>
      <c r="F527" s="8"/>
      <c r="G527" s="8"/>
      <c r="H527" s="8"/>
      <c r="I527" s="8"/>
      <c r="J527" s="8"/>
      <c r="K527" s="8"/>
      <c r="L527" s="8"/>
      <c r="M527" s="8"/>
    </row>
    <row r="528" spans="2:13" s="6" customFormat="1" ht="30.2" customHeight="1">
      <c r="B528" s="14"/>
      <c r="C528" s="8"/>
      <c r="D528" s="8"/>
      <c r="E528" s="8"/>
      <c r="F528" s="8"/>
      <c r="G528" s="8"/>
      <c r="H528" s="8"/>
      <c r="I528" s="8"/>
      <c r="J528" s="8"/>
      <c r="K528" s="8"/>
      <c r="L528" s="8"/>
      <c r="M528" s="8"/>
    </row>
    <row r="529" spans="2:13" s="6" customFormat="1" ht="30.2" customHeight="1">
      <c r="B529" s="14"/>
      <c r="C529" s="8"/>
      <c r="D529" s="8"/>
      <c r="E529" s="8"/>
      <c r="F529" s="8"/>
      <c r="G529" s="8"/>
      <c r="H529" s="8"/>
      <c r="I529" s="8"/>
      <c r="J529" s="8"/>
      <c r="K529" s="8"/>
      <c r="L529" s="8"/>
      <c r="M529" s="8"/>
    </row>
    <row r="530" spans="2:13" s="6" customFormat="1" ht="30.2" customHeight="1">
      <c r="B530" s="14"/>
      <c r="C530" s="8"/>
      <c r="D530" s="8"/>
      <c r="E530" s="8"/>
      <c r="F530" s="8"/>
      <c r="G530" s="8"/>
      <c r="H530" s="8"/>
      <c r="I530" s="8"/>
      <c r="J530" s="8"/>
      <c r="K530" s="8"/>
      <c r="L530" s="8"/>
      <c r="M530" s="8"/>
    </row>
    <row r="531" spans="2:13" s="6" customFormat="1" ht="30.2" customHeight="1">
      <c r="B531" s="14"/>
      <c r="C531" s="8"/>
      <c r="D531" s="8"/>
      <c r="E531" s="8"/>
      <c r="F531" s="8"/>
      <c r="G531" s="8"/>
      <c r="H531" s="8"/>
      <c r="I531" s="8"/>
      <c r="J531" s="8"/>
      <c r="K531" s="8"/>
      <c r="L531" s="8"/>
      <c r="M531" s="8"/>
    </row>
    <row r="532" spans="2:13" s="6" customFormat="1" ht="30.2" customHeight="1">
      <c r="B532" s="14"/>
      <c r="C532" s="8"/>
      <c r="D532" s="8"/>
      <c r="E532" s="8"/>
      <c r="F532" s="8"/>
      <c r="G532" s="8"/>
      <c r="H532" s="8"/>
      <c r="I532" s="8"/>
      <c r="J532" s="8"/>
      <c r="K532" s="8"/>
      <c r="L532" s="8"/>
      <c r="M532" s="8"/>
    </row>
    <row r="533" spans="2:13" s="6" customFormat="1" ht="30.2" customHeight="1">
      <c r="B533" s="14"/>
      <c r="C533" s="8"/>
      <c r="D533" s="8"/>
      <c r="E533" s="8"/>
      <c r="F533" s="8"/>
      <c r="G533" s="8"/>
      <c r="H533" s="8"/>
      <c r="I533" s="8"/>
      <c r="J533" s="8"/>
      <c r="K533" s="8"/>
      <c r="L533" s="8"/>
      <c r="M533" s="8"/>
    </row>
    <row r="534" spans="2:13" s="6" customFormat="1" ht="30.2" customHeight="1">
      <c r="B534" s="14"/>
      <c r="C534" s="8"/>
      <c r="D534" s="8"/>
      <c r="E534" s="8"/>
      <c r="F534" s="8"/>
      <c r="G534" s="8"/>
      <c r="H534" s="8"/>
      <c r="I534" s="8"/>
      <c r="J534" s="8"/>
      <c r="K534" s="8"/>
      <c r="L534" s="8"/>
      <c r="M534" s="8"/>
    </row>
    <row r="535" spans="2:13" s="6" customFormat="1" ht="30.2" customHeight="1">
      <c r="B535" s="14"/>
      <c r="C535" s="8"/>
      <c r="D535" s="8"/>
      <c r="E535" s="8"/>
      <c r="F535" s="8"/>
      <c r="G535" s="8"/>
      <c r="H535" s="8"/>
      <c r="I535" s="8"/>
      <c r="J535" s="8"/>
      <c r="K535" s="8"/>
      <c r="L535" s="8"/>
      <c r="M535" s="8"/>
    </row>
    <row r="536" spans="2:13" s="6" customFormat="1" ht="30.2" customHeight="1">
      <c r="B536" s="14"/>
      <c r="C536" s="8"/>
      <c r="D536" s="8"/>
      <c r="E536" s="8"/>
      <c r="F536" s="8"/>
      <c r="G536" s="8"/>
      <c r="H536" s="8"/>
      <c r="I536" s="8"/>
      <c r="J536" s="8"/>
      <c r="K536" s="8"/>
      <c r="L536" s="8"/>
      <c r="M536" s="8"/>
    </row>
    <row r="537" spans="2:13" s="6" customFormat="1" ht="30.2" customHeight="1">
      <c r="B537" s="14"/>
      <c r="C537" s="8"/>
      <c r="D537" s="8"/>
      <c r="E537" s="8"/>
      <c r="F537" s="8"/>
      <c r="G537" s="8"/>
      <c r="H537" s="8"/>
      <c r="I537" s="8"/>
      <c r="J537" s="8"/>
      <c r="K537" s="8"/>
      <c r="L537" s="8"/>
      <c r="M537" s="8"/>
    </row>
    <row r="538" spans="2:13" s="6" customFormat="1" ht="30.2" customHeight="1">
      <c r="B538" s="14"/>
      <c r="C538" s="8"/>
      <c r="D538" s="8"/>
      <c r="E538" s="8"/>
      <c r="F538" s="8"/>
      <c r="G538" s="8"/>
      <c r="H538" s="8"/>
      <c r="I538" s="8"/>
      <c r="J538" s="8"/>
      <c r="K538" s="8"/>
      <c r="L538" s="8"/>
      <c r="M538" s="8"/>
    </row>
    <row r="539" spans="2:13" s="6" customFormat="1" ht="30.2" customHeight="1">
      <c r="B539" s="14"/>
      <c r="C539" s="8"/>
      <c r="D539" s="8"/>
      <c r="E539" s="8"/>
      <c r="F539" s="8"/>
      <c r="G539" s="8"/>
      <c r="H539" s="8"/>
      <c r="I539" s="8"/>
      <c r="J539" s="8"/>
      <c r="K539" s="8"/>
      <c r="L539" s="8"/>
      <c r="M539" s="8"/>
    </row>
    <row r="540" spans="2:13" s="6" customFormat="1" ht="30.2" customHeight="1">
      <c r="B540" s="14"/>
      <c r="C540" s="8"/>
      <c r="D540" s="8"/>
      <c r="E540" s="8"/>
      <c r="F540" s="8"/>
      <c r="G540" s="8"/>
      <c r="H540" s="8"/>
      <c r="I540" s="8"/>
      <c r="J540" s="8"/>
      <c r="K540" s="8"/>
      <c r="L540" s="8"/>
      <c r="M540" s="8"/>
    </row>
    <row r="541" spans="2:13" s="6" customFormat="1" ht="30.2" customHeight="1">
      <c r="B541" s="14"/>
      <c r="C541" s="8"/>
      <c r="D541" s="8"/>
      <c r="E541" s="8"/>
      <c r="F541" s="8"/>
      <c r="G541" s="8"/>
      <c r="H541" s="8"/>
      <c r="I541" s="8"/>
      <c r="J541" s="8"/>
      <c r="K541" s="8"/>
      <c r="L541" s="8"/>
      <c r="M541" s="8"/>
    </row>
    <row r="542" spans="2:13" s="6" customFormat="1" ht="30.2" customHeight="1">
      <c r="B542" s="14"/>
      <c r="C542" s="8"/>
      <c r="D542" s="8"/>
      <c r="E542" s="8"/>
      <c r="F542" s="8"/>
      <c r="G542" s="8"/>
      <c r="H542" s="8"/>
      <c r="I542" s="8"/>
      <c r="J542" s="8"/>
      <c r="K542" s="8"/>
      <c r="L542" s="8"/>
      <c r="M542" s="8"/>
    </row>
    <row r="543" spans="2:13" s="6" customFormat="1" ht="30.2" customHeight="1">
      <c r="B543" s="14"/>
      <c r="C543" s="8"/>
      <c r="D543" s="8"/>
      <c r="E543" s="8"/>
      <c r="F543" s="8"/>
      <c r="G543" s="8"/>
      <c r="H543" s="8"/>
      <c r="I543" s="8"/>
      <c r="J543" s="8"/>
      <c r="K543" s="8"/>
      <c r="L543" s="8"/>
      <c r="M543" s="8"/>
    </row>
    <row r="544" spans="2:13" s="6" customFormat="1" ht="30.2" customHeight="1">
      <c r="B544" s="14"/>
      <c r="C544" s="8"/>
      <c r="D544" s="8"/>
      <c r="E544" s="8"/>
      <c r="F544" s="8"/>
      <c r="G544" s="8"/>
      <c r="H544" s="8"/>
      <c r="I544" s="8"/>
      <c r="J544" s="8"/>
      <c r="K544" s="8"/>
      <c r="L544" s="8"/>
      <c r="M544" s="8"/>
    </row>
    <row r="545" spans="2:13" s="6" customFormat="1" ht="30.2" customHeight="1">
      <c r="B545" s="14"/>
      <c r="C545" s="8"/>
      <c r="D545" s="8"/>
      <c r="E545" s="8"/>
      <c r="F545" s="8"/>
      <c r="G545" s="8"/>
      <c r="H545" s="8"/>
      <c r="I545" s="8"/>
      <c r="J545" s="8"/>
      <c r="K545" s="8"/>
      <c r="L545" s="8"/>
      <c r="M545" s="8"/>
    </row>
    <row r="546" spans="2:13" s="6" customFormat="1" ht="30.2" customHeight="1">
      <c r="B546" s="14"/>
      <c r="C546" s="8"/>
      <c r="D546" s="8"/>
      <c r="E546" s="8"/>
      <c r="F546" s="8"/>
      <c r="G546" s="8"/>
      <c r="H546" s="8"/>
      <c r="I546" s="8"/>
      <c r="J546" s="8"/>
      <c r="K546" s="8"/>
      <c r="L546" s="8"/>
      <c r="M546" s="8"/>
    </row>
    <row r="547" spans="2:13" s="6" customFormat="1" ht="30.2" customHeight="1">
      <c r="B547" s="14"/>
      <c r="C547" s="8"/>
      <c r="D547" s="8"/>
      <c r="E547" s="8"/>
      <c r="F547" s="8"/>
      <c r="G547" s="8"/>
      <c r="H547" s="8"/>
      <c r="I547" s="8"/>
      <c r="J547" s="8"/>
      <c r="K547" s="8"/>
      <c r="L547" s="8"/>
      <c r="M547" s="8"/>
    </row>
    <row r="548" spans="2:13" s="6" customFormat="1" ht="30.2" customHeight="1">
      <c r="B548" s="14"/>
      <c r="C548" s="8"/>
      <c r="D548" s="8"/>
      <c r="E548" s="8"/>
      <c r="F548" s="8"/>
      <c r="G548" s="8"/>
      <c r="H548" s="8"/>
      <c r="I548" s="8"/>
      <c r="J548" s="8"/>
      <c r="K548" s="8"/>
      <c r="L548" s="8"/>
      <c r="M548" s="8"/>
    </row>
    <row r="549" spans="2:13" s="6" customFormat="1" ht="30.2" customHeight="1">
      <c r="B549" s="14"/>
      <c r="C549" s="8"/>
      <c r="D549" s="8"/>
      <c r="E549" s="8"/>
      <c r="F549" s="8"/>
      <c r="G549" s="8"/>
      <c r="H549" s="8"/>
      <c r="I549" s="8"/>
      <c r="J549" s="8"/>
      <c r="K549" s="8"/>
      <c r="L549" s="8"/>
      <c r="M549" s="8"/>
    </row>
    <row r="550" spans="2:13" s="6" customFormat="1" ht="30.2" customHeight="1">
      <c r="B550" s="14"/>
      <c r="C550" s="8"/>
      <c r="D550" s="8"/>
      <c r="E550" s="8"/>
      <c r="F550" s="8"/>
      <c r="G550" s="8"/>
      <c r="H550" s="8"/>
      <c r="I550" s="8"/>
      <c r="J550" s="8"/>
      <c r="K550" s="8"/>
      <c r="L550" s="8"/>
      <c r="M550" s="8"/>
    </row>
    <row r="551" spans="2:13" s="6" customFormat="1" ht="30.2" customHeight="1">
      <c r="B551" s="14"/>
      <c r="C551" s="8"/>
      <c r="D551" s="8"/>
      <c r="E551" s="8"/>
      <c r="F551" s="8"/>
      <c r="G551" s="8"/>
      <c r="H551" s="8"/>
      <c r="I551" s="8"/>
      <c r="J551" s="8"/>
      <c r="K551" s="8"/>
      <c r="L551" s="8"/>
      <c r="M551" s="8"/>
    </row>
    <row r="552" spans="2:13" s="6" customFormat="1" ht="30.2" customHeight="1">
      <c r="B552" s="14"/>
      <c r="C552" s="8"/>
      <c r="D552" s="8"/>
      <c r="E552" s="8"/>
      <c r="F552" s="8"/>
      <c r="G552" s="8"/>
      <c r="H552" s="8"/>
      <c r="I552" s="8"/>
      <c r="J552" s="8"/>
      <c r="K552" s="8"/>
      <c r="L552" s="8"/>
      <c r="M552" s="8"/>
    </row>
    <row r="553" spans="2:13" s="6" customFormat="1" ht="30.2" customHeight="1">
      <c r="B553" s="14"/>
      <c r="C553" s="8"/>
      <c r="D553" s="8"/>
      <c r="E553" s="8"/>
      <c r="F553" s="8"/>
      <c r="G553" s="8"/>
      <c r="H553" s="8"/>
      <c r="I553" s="8"/>
      <c r="J553" s="8"/>
      <c r="K553" s="8"/>
      <c r="L553" s="8"/>
      <c r="M553" s="8"/>
    </row>
    <row r="554" spans="2:13" s="6" customFormat="1" ht="30.2" customHeight="1">
      <c r="B554" s="14"/>
      <c r="C554" s="8"/>
      <c r="D554" s="8"/>
      <c r="E554" s="8"/>
      <c r="F554" s="8"/>
      <c r="G554" s="8"/>
      <c r="H554" s="8"/>
      <c r="I554" s="8"/>
      <c r="J554" s="8"/>
      <c r="K554" s="8"/>
      <c r="L554" s="8"/>
      <c r="M554" s="8"/>
    </row>
    <row r="555" spans="2:13" s="6" customFormat="1" ht="30.2" customHeight="1">
      <c r="B555" s="14"/>
      <c r="C555" s="8"/>
      <c r="D555" s="8"/>
      <c r="E555" s="8"/>
      <c r="F555" s="8"/>
      <c r="G555" s="8"/>
      <c r="H555" s="8"/>
      <c r="I555" s="8"/>
      <c r="J555" s="8"/>
      <c r="K555" s="8"/>
      <c r="L555" s="8"/>
      <c r="M555" s="8"/>
    </row>
    <row r="556" spans="2:13" s="6" customFormat="1" ht="30.2" customHeight="1">
      <c r="B556" s="14"/>
      <c r="C556" s="8"/>
      <c r="D556" s="8"/>
      <c r="E556" s="8"/>
      <c r="F556" s="8"/>
      <c r="G556" s="8"/>
      <c r="H556" s="8"/>
      <c r="I556" s="8"/>
      <c r="J556" s="8"/>
      <c r="K556" s="8"/>
      <c r="L556" s="8"/>
      <c r="M556" s="8"/>
    </row>
    <row r="557" spans="2:13" s="6" customFormat="1" ht="30.2" customHeight="1">
      <c r="B557" s="14"/>
      <c r="C557" s="8"/>
      <c r="D557" s="8"/>
      <c r="E557" s="8"/>
      <c r="F557" s="8"/>
      <c r="G557" s="8"/>
      <c r="H557" s="8"/>
      <c r="I557" s="8"/>
      <c r="J557" s="8"/>
      <c r="K557" s="8"/>
      <c r="L557" s="8"/>
      <c r="M557" s="8"/>
    </row>
    <row r="558" spans="2:13" s="6" customFormat="1" ht="30.2" customHeight="1">
      <c r="B558" s="14"/>
      <c r="C558" s="8"/>
      <c r="D558" s="8"/>
      <c r="E558" s="8"/>
      <c r="F558" s="8"/>
      <c r="G558" s="8"/>
      <c r="H558" s="8"/>
      <c r="I558" s="8"/>
      <c r="J558" s="8"/>
      <c r="K558" s="8"/>
      <c r="L558" s="8"/>
      <c r="M558" s="8"/>
    </row>
    <row r="559" spans="2:13" s="6" customFormat="1" ht="30.2" customHeight="1">
      <c r="B559" s="14"/>
      <c r="C559" s="8"/>
      <c r="D559" s="8"/>
      <c r="E559" s="8"/>
      <c r="F559" s="8"/>
      <c r="G559" s="8"/>
      <c r="H559" s="8"/>
      <c r="I559" s="8"/>
      <c r="J559" s="8"/>
      <c r="K559" s="8"/>
      <c r="L559" s="8"/>
      <c r="M559" s="8"/>
    </row>
    <row r="560" spans="2:13" s="6" customFormat="1" ht="30.2" customHeight="1">
      <c r="B560" s="14"/>
      <c r="C560" s="8"/>
      <c r="D560" s="8"/>
      <c r="E560" s="8"/>
      <c r="F560" s="8"/>
      <c r="G560" s="8"/>
      <c r="H560" s="8"/>
      <c r="I560" s="8"/>
      <c r="J560" s="8"/>
      <c r="K560" s="8"/>
      <c r="L560" s="8"/>
      <c r="M560" s="8"/>
    </row>
    <row r="561" spans="2:13" s="6" customFormat="1" ht="30.2" customHeight="1">
      <c r="B561" s="14"/>
      <c r="C561" s="8"/>
      <c r="D561" s="8"/>
      <c r="E561" s="8"/>
      <c r="F561" s="8"/>
      <c r="G561" s="8"/>
      <c r="H561" s="8"/>
      <c r="I561" s="8"/>
      <c r="J561" s="8"/>
      <c r="K561" s="8"/>
      <c r="L561" s="8"/>
      <c r="M561" s="8"/>
    </row>
    <row r="562" spans="2:13" s="6" customFormat="1" ht="30.2" customHeight="1">
      <c r="B562" s="14"/>
      <c r="C562" s="8"/>
      <c r="D562" s="8"/>
      <c r="E562" s="8"/>
      <c r="F562" s="8"/>
      <c r="G562" s="8"/>
      <c r="H562" s="8"/>
      <c r="I562" s="8"/>
      <c r="J562" s="8"/>
      <c r="K562" s="8"/>
      <c r="L562" s="8"/>
      <c r="M562" s="8"/>
    </row>
    <row r="563" spans="2:13" s="6" customFormat="1" ht="30.2" customHeight="1">
      <c r="B563" s="14"/>
      <c r="C563" s="8"/>
      <c r="D563" s="8"/>
      <c r="E563" s="8"/>
      <c r="F563" s="8"/>
      <c r="G563" s="8"/>
      <c r="H563" s="8"/>
      <c r="I563" s="8"/>
      <c r="J563" s="8"/>
      <c r="K563" s="8"/>
      <c r="L563" s="8"/>
      <c r="M563" s="8"/>
    </row>
    <row r="564" spans="2:13" s="6" customFormat="1" ht="30.2" customHeight="1">
      <c r="B564" s="14"/>
      <c r="C564" s="8"/>
      <c r="D564" s="8"/>
      <c r="E564" s="8"/>
      <c r="F564" s="8"/>
      <c r="G564" s="8"/>
      <c r="H564" s="8"/>
      <c r="I564" s="8"/>
      <c r="J564" s="8"/>
      <c r="K564" s="8"/>
      <c r="L564" s="8"/>
      <c r="M564" s="8"/>
    </row>
    <row r="565" spans="2:13" s="6" customFormat="1" ht="30.2" customHeight="1">
      <c r="B565" s="14"/>
      <c r="C565" s="8"/>
      <c r="D565" s="8"/>
      <c r="E565" s="8"/>
      <c r="F565" s="8"/>
      <c r="G565" s="8"/>
      <c r="H565" s="8"/>
      <c r="I565" s="8"/>
      <c r="J565" s="8"/>
      <c r="K565" s="8"/>
      <c r="L565" s="8"/>
      <c r="M565" s="8"/>
    </row>
    <row r="566" spans="2:13" s="6" customFormat="1" ht="30.2" customHeight="1">
      <c r="B566" s="14"/>
      <c r="C566" s="8"/>
      <c r="D566" s="8"/>
      <c r="E566" s="8"/>
      <c r="F566" s="8"/>
      <c r="G566" s="8"/>
      <c r="H566" s="8"/>
      <c r="I566" s="8"/>
      <c r="J566" s="8"/>
      <c r="K566" s="8"/>
      <c r="L566" s="8"/>
      <c r="M566" s="8"/>
    </row>
    <row r="567" spans="2:13" s="6" customFormat="1" ht="30.2" customHeight="1">
      <c r="B567" s="14"/>
      <c r="C567" s="8"/>
      <c r="D567" s="8"/>
      <c r="E567" s="8"/>
      <c r="F567" s="8"/>
      <c r="G567" s="8"/>
      <c r="H567" s="8"/>
      <c r="I567" s="8"/>
      <c r="J567" s="8"/>
      <c r="K567" s="8"/>
      <c r="L567" s="8"/>
      <c r="M567" s="8"/>
    </row>
    <row r="568" spans="2:13" s="6" customFormat="1" ht="30.2" customHeight="1">
      <c r="B568" s="14"/>
      <c r="C568" s="8"/>
      <c r="D568" s="8"/>
      <c r="E568" s="8"/>
      <c r="F568" s="8"/>
      <c r="G568" s="8"/>
      <c r="H568" s="8"/>
      <c r="I568" s="8"/>
      <c r="J568" s="8"/>
      <c r="K568" s="8"/>
      <c r="L568" s="8"/>
      <c r="M568" s="8"/>
    </row>
    <row r="569" spans="2:13" s="6" customFormat="1" ht="30.2" customHeight="1">
      <c r="B569" s="14"/>
      <c r="C569" s="8"/>
      <c r="D569" s="8"/>
      <c r="E569" s="8"/>
      <c r="F569" s="8"/>
      <c r="G569" s="8"/>
      <c r="H569" s="8"/>
      <c r="I569" s="8"/>
      <c r="J569" s="8"/>
      <c r="K569" s="8"/>
      <c r="L569" s="8"/>
      <c r="M569" s="8"/>
    </row>
    <row r="570" spans="2:13" s="6" customFormat="1" ht="30.2" customHeight="1">
      <c r="B570" s="14"/>
      <c r="C570" s="8"/>
      <c r="D570" s="8"/>
      <c r="E570" s="8"/>
      <c r="F570" s="8"/>
      <c r="G570" s="8"/>
      <c r="H570" s="8"/>
      <c r="I570" s="8"/>
      <c r="J570" s="8"/>
      <c r="K570" s="8"/>
      <c r="L570" s="8"/>
      <c r="M570" s="8"/>
    </row>
    <row r="571" spans="2:13" s="6" customFormat="1" ht="30.2" customHeight="1">
      <c r="B571" s="14"/>
      <c r="C571" s="8"/>
      <c r="D571" s="8"/>
      <c r="E571" s="8"/>
      <c r="F571" s="8"/>
      <c r="G571" s="8"/>
      <c r="H571" s="8"/>
      <c r="I571" s="8"/>
      <c r="J571" s="8"/>
      <c r="K571" s="8"/>
      <c r="L571" s="8"/>
      <c r="M571" s="8"/>
    </row>
    <row r="572" spans="2:13" s="6" customFormat="1" ht="30.2" customHeight="1">
      <c r="B572" s="14"/>
      <c r="C572" s="8"/>
      <c r="D572" s="8"/>
      <c r="E572" s="8"/>
      <c r="F572" s="8"/>
      <c r="G572" s="8"/>
      <c r="H572" s="8"/>
      <c r="I572" s="8"/>
      <c r="J572" s="8"/>
      <c r="K572" s="8"/>
      <c r="L572" s="8"/>
      <c r="M572" s="8"/>
    </row>
    <row r="573" spans="2:13" s="6" customFormat="1" ht="30.2" customHeight="1">
      <c r="B573" s="14"/>
      <c r="C573" s="8"/>
      <c r="D573" s="8"/>
      <c r="E573" s="8"/>
      <c r="F573" s="8"/>
      <c r="G573" s="8"/>
      <c r="H573" s="8"/>
      <c r="I573" s="8"/>
      <c r="J573" s="8"/>
      <c r="K573" s="8"/>
      <c r="L573" s="8"/>
      <c r="M573" s="8"/>
    </row>
    <row r="574" spans="2:13" s="6" customFormat="1" ht="30.2" customHeight="1">
      <c r="B574" s="14"/>
      <c r="C574" s="8"/>
      <c r="D574" s="8"/>
      <c r="E574" s="8"/>
      <c r="F574" s="8"/>
      <c r="G574" s="8"/>
      <c r="H574" s="8"/>
      <c r="I574" s="8"/>
      <c r="J574" s="8"/>
      <c r="K574" s="8"/>
      <c r="L574" s="8"/>
      <c r="M574" s="8"/>
    </row>
    <row r="575" spans="2:13" s="6" customFormat="1" ht="30.2" customHeight="1">
      <c r="B575" s="14"/>
      <c r="C575" s="8"/>
      <c r="D575" s="8"/>
      <c r="E575" s="8"/>
      <c r="F575" s="8"/>
      <c r="G575" s="8"/>
      <c r="H575" s="8"/>
      <c r="I575" s="8"/>
      <c r="J575" s="8"/>
      <c r="K575" s="8"/>
      <c r="L575" s="8"/>
      <c r="M575" s="8"/>
    </row>
    <row r="576" spans="2:13" s="6" customFormat="1" ht="30.2" customHeight="1">
      <c r="B576" s="14"/>
      <c r="C576" s="8"/>
      <c r="D576" s="8"/>
      <c r="E576" s="8"/>
      <c r="F576" s="8"/>
      <c r="G576" s="8"/>
      <c r="H576" s="8"/>
      <c r="I576" s="8"/>
      <c r="J576" s="8"/>
      <c r="K576" s="8"/>
      <c r="L576" s="8"/>
      <c r="M576" s="8"/>
    </row>
    <row r="577" spans="2:13" s="6" customFormat="1" ht="30.2" customHeight="1">
      <c r="B577" s="14"/>
      <c r="C577" s="8"/>
      <c r="D577" s="8"/>
      <c r="E577" s="8"/>
      <c r="F577" s="8"/>
      <c r="G577" s="8"/>
      <c r="H577" s="8"/>
      <c r="I577" s="8"/>
      <c r="J577" s="8"/>
      <c r="K577" s="8"/>
      <c r="L577" s="8"/>
      <c r="M577" s="8"/>
    </row>
    <row r="578" spans="2:13" s="6" customFormat="1" ht="30.2" customHeight="1">
      <c r="B578" s="14"/>
      <c r="C578" s="8"/>
      <c r="D578" s="8"/>
      <c r="E578" s="8"/>
      <c r="F578" s="8"/>
      <c r="G578" s="8"/>
      <c r="H578" s="8"/>
      <c r="I578" s="8"/>
      <c r="J578" s="8"/>
      <c r="K578" s="8"/>
      <c r="L578" s="8"/>
      <c r="M578" s="8"/>
    </row>
    <row r="579" spans="2:13" s="6" customFormat="1" ht="30.2" customHeight="1">
      <c r="B579" s="14"/>
      <c r="C579" s="8"/>
      <c r="D579" s="8"/>
      <c r="E579" s="8"/>
      <c r="F579" s="8"/>
      <c r="G579" s="8"/>
      <c r="H579" s="8"/>
      <c r="I579" s="8"/>
      <c r="J579" s="8"/>
      <c r="K579" s="8"/>
      <c r="L579" s="8"/>
      <c r="M579" s="8"/>
    </row>
    <row r="580" spans="2:13" s="6" customFormat="1" ht="30.2" customHeight="1">
      <c r="B580" s="14"/>
      <c r="C580" s="8"/>
      <c r="D580" s="8"/>
      <c r="E580" s="8"/>
      <c r="F580" s="8"/>
      <c r="G580" s="8"/>
      <c r="H580" s="8"/>
      <c r="I580" s="8"/>
      <c r="J580" s="8"/>
      <c r="K580" s="8"/>
      <c r="L580" s="8"/>
      <c r="M580" s="8"/>
    </row>
    <row r="581" spans="2:13" s="6" customFormat="1" ht="30.2" customHeight="1">
      <c r="B581" s="14"/>
      <c r="C581" s="8"/>
      <c r="D581" s="8"/>
      <c r="E581" s="8"/>
      <c r="F581" s="8"/>
      <c r="G581" s="8"/>
      <c r="H581" s="8"/>
      <c r="I581" s="8"/>
      <c r="J581" s="8"/>
      <c r="K581" s="8"/>
      <c r="L581" s="8"/>
      <c r="M581" s="8"/>
    </row>
    <row r="582" spans="2:13" s="6" customFormat="1" ht="30.2" customHeight="1">
      <c r="B582" s="14"/>
      <c r="C582" s="8"/>
      <c r="D582" s="8"/>
      <c r="E582" s="8"/>
      <c r="F582" s="8"/>
      <c r="G582" s="8"/>
      <c r="H582" s="8"/>
      <c r="I582" s="8"/>
      <c r="J582" s="8"/>
      <c r="K582" s="8"/>
      <c r="L582" s="8"/>
      <c r="M582" s="8"/>
    </row>
    <row r="583" spans="2:13" s="6" customFormat="1" ht="30.2" customHeight="1">
      <c r="B583" s="14"/>
      <c r="C583" s="8"/>
      <c r="D583" s="8"/>
      <c r="E583" s="8"/>
      <c r="F583" s="8"/>
      <c r="G583" s="8"/>
      <c r="H583" s="8"/>
      <c r="I583" s="8"/>
      <c r="J583" s="8"/>
      <c r="K583" s="8"/>
      <c r="L583" s="8"/>
      <c r="M583" s="8"/>
    </row>
    <row r="584" spans="2:13" s="6" customFormat="1" ht="30.2" customHeight="1">
      <c r="B584" s="14"/>
      <c r="C584" s="8"/>
      <c r="D584" s="8"/>
      <c r="E584" s="8"/>
      <c r="F584" s="8"/>
      <c r="G584" s="8"/>
      <c r="H584" s="8"/>
      <c r="I584" s="8"/>
      <c r="J584" s="8"/>
      <c r="K584" s="8"/>
      <c r="L584" s="8"/>
      <c r="M584" s="8"/>
    </row>
    <row r="585" spans="2:13" s="6" customFormat="1" ht="30.2" customHeight="1">
      <c r="B585" s="14"/>
      <c r="C585" s="8"/>
      <c r="D585" s="8"/>
      <c r="E585" s="8"/>
      <c r="F585" s="8"/>
      <c r="G585" s="8"/>
      <c r="H585" s="8"/>
      <c r="I585" s="8"/>
      <c r="J585" s="8"/>
      <c r="K585" s="8"/>
      <c r="L585" s="8"/>
      <c r="M585" s="8"/>
    </row>
    <row r="586" spans="2:13" s="6" customFormat="1" ht="30.2" customHeight="1">
      <c r="B586" s="14"/>
      <c r="C586" s="8"/>
      <c r="D586" s="8"/>
      <c r="E586" s="8"/>
      <c r="F586" s="8"/>
      <c r="G586" s="8"/>
      <c r="H586" s="8"/>
      <c r="I586" s="8"/>
      <c r="J586" s="8"/>
      <c r="K586" s="8"/>
      <c r="L586" s="8"/>
      <c r="M586" s="8"/>
    </row>
    <row r="587" spans="2:13" s="6" customFormat="1" ht="30.2" customHeight="1">
      <c r="B587" s="14"/>
      <c r="C587" s="8"/>
      <c r="D587" s="8"/>
      <c r="E587" s="8"/>
      <c r="F587" s="8"/>
      <c r="G587" s="8"/>
      <c r="H587" s="8"/>
      <c r="I587" s="8"/>
      <c r="J587" s="8"/>
      <c r="K587" s="8"/>
      <c r="L587" s="8"/>
      <c r="M587" s="8"/>
    </row>
    <row r="588" spans="2:13" s="6" customFormat="1" ht="30.2" customHeight="1">
      <c r="B588" s="14"/>
      <c r="C588" s="8"/>
      <c r="D588" s="8"/>
      <c r="E588" s="8"/>
      <c r="F588" s="8"/>
      <c r="G588" s="8"/>
      <c r="H588" s="8"/>
      <c r="I588" s="8"/>
      <c r="J588" s="8"/>
      <c r="K588" s="8"/>
      <c r="L588" s="8"/>
      <c r="M588" s="8"/>
    </row>
    <row r="589" spans="2:13" s="6" customFormat="1" ht="30.2" customHeight="1">
      <c r="B589" s="14"/>
      <c r="C589" s="8"/>
      <c r="D589" s="8"/>
      <c r="E589" s="8"/>
      <c r="F589" s="8"/>
      <c r="G589" s="8"/>
      <c r="H589" s="8"/>
      <c r="I589" s="8"/>
      <c r="J589" s="8"/>
      <c r="K589" s="8"/>
      <c r="L589" s="8"/>
      <c r="M589" s="8"/>
    </row>
    <row r="590" spans="2:13" s="6" customFormat="1" ht="30.2" customHeight="1">
      <c r="B590" s="14"/>
      <c r="C590" s="8"/>
      <c r="D590" s="8"/>
      <c r="E590" s="8"/>
      <c r="F590" s="8"/>
      <c r="G590" s="8"/>
      <c r="H590" s="8"/>
      <c r="I590" s="8"/>
      <c r="J590" s="8"/>
      <c r="K590" s="8"/>
      <c r="L590" s="8"/>
      <c r="M590" s="8"/>
    </row>
    <row r="591" spans="2:13" s="6" customFormat="1" ht="30.2" customHeight="1">
      <c r="B591" s="14"/>
      <c r="C591" s="8"/>
      <c r="D591" s="8"/>
      <c r="E591" s="8"/>
      <c r="F591" s="8"/>
      <c r="G591" s="8"/>
      <c r="H591" s="8"/>
      <c r="I591" s="8"/>
      <c r="J591" s="8"/>
      <c r="K591" s="8"/>
      <c r="L591" s="8"/>
      <c r="M591" s="8"/>
    </row>
    <row r="592" spans="2:13" s="6" customFormat="1" ht="30.2" customHeight="1">
      <c r="B592" s="14"/>
      <c r="C592" s="8"/>
      <c r="D592" s="8"/>
      <c r="E592" s="8"/>
      <c r="F592" s="8"/>
      <c r="G592" s="8"/>
      <c r="H592" s="8"/>
      <c r="I592" s="8"/>
      <c r="J592" s="8"/>
      <c r="K592" s="8"/>
      <c r="L592" s="8"/>
      <c r="M592" s="8"/>
    </row>
    <row r="593" spans="2:13" s="6" customFormat="1" ht="30.2" customHeight="1">
      <c r="B593" s="14"/>
      <c r="C593" s="8"/>
      <c r="D593" s="8"/>
      <c r="E593" s="8"/>
      <c r="F593" s="8"/>
      <c r="G593" s="8"/>
      <c r="H593" s="8"/>
      <c r="I593" s="8"/>
      <c r="J593" s="8"/>
      <c r="K593" s="8"/>
      <c r="L593" s="8"/>
      <c r="M593" s="8"/>
    </row>
    <row r="594" spans="2:13" s="6" customFormat="1" ht="30.2" customHeight="1">
      <c r="B594" s="14"/>
      <c r="C594" s="8"/>
      <c r="D594" s="8"/>
      <c r="E594" s="8"/>
      <c r="F594" s="8"/>
      <c r="G594" s="8"/>
      <c r="H594" s="8"/>
      <c r="I594" s="8"/>
      <c r="J594" s="8"/>
      <c r="K594" s="8"/>
      <c r="L594" s="8"/>
      <c r="M594" s="8"/>
    </row>
    <row r="595" spans="2:13" s="6" customFormat="1" ht="30.2" customHeight="1">
      <c r="B595" s="14"/>
      <c r="C595" s="8"/>
      <c r="D595" s="8"/>
      <c r="E595" s="8"/>
      <c r="F595" s="8"/>
      <c r="G595" s="8"/>
      <c r="H595" s="8"/>
      <c r="I595" s="8"/>
      <c r="J595" s="8"/>
      <c r="K595" s="8"/>
      <c r="L595" s="8"/>
      <c r="M595" s="8"/>
    </row>
    <row r="596" spans="2:13" s="6" customFormat="1" ht="30.2" customHeight="1">
      <c r="B596" s="14"/>
      <c r="C596" s="8"/>
      <c r="D596" s="8"/>
      <c r="E596" s="8"/>
      <c r="F596" s="8"/>
      <c r="G596" s="8"/>
      <c r="H596" s="8"/>
      <c r="I596" s="8"/>
      <c r="J596" s="8"/>
      <c r="K596" s="8"/>
      <c r="L596" s="8"/>
      <c r="M596" s="8"/>
    </row>
    <row r="597" spans="2:13" s="6" customFormat="1" ht="30.2" customHeight="1">
      <c r="B597" s="14"/>
      <c r="C597" s="8"/>
      <c r="D597" s="8"/>
      <c r="E597" s="8"/>
      <c r="F597" s="8"/>
      <c r="G597" s="8"/>
      <c r="H597" s="8"/>
      <c r="I597" s="8"/>
      <c r="J597" s="8"/>
      <c r="K597" s="8"/>
      <c r="L597" s="8"/>
      <c r="M597" s="8"/>
    </row>
    <row r="598" spans="2:13" s="6" customFormat="1" ht="30.2" customHeight="1">
      <c r="B598" s="14"/>
      <c r="C598" s="8"/>
      <c r="D598" s="8"/>
      <c r="E598" s="8"/>
      <c r="F598" s="8"/>
      <c r="G598" s="8"/>
      <c r="H598" s="8"/>
      <c r="I598" s="8"/>
      <c r="J598" s="8"/>
      <c r="K598" s="8"/>
      <c r="L598" s="8"/>
      <c r="M598" s="8"/>
    </row>
    <row r="599" spans="2:13" s="6" customFormat="1" ht="30.2" customHeight="1">
      <c r="B599" s="14"/>
      <c r="C599" s="8"/>
      <c r="D599" s="8"/>
      <c r="E599" s="8"/>
      <c r="F599" s="8"/>
      <c r="G599" s="8"/>
      <c r="H599" s="8"/>
      <c r="I599" s="8"/>
      <c r="J599" s="8"/>
      <c r="K599" s="8"/>
      <c r="L599" s="8"/>
      <c r="M599" s="8"/>
    </row>
    <row r="600" spans="2:13" s="6" customFormat="1" ht="30.2" customHeight="1">
      <c r="B600" s="14"/>
      <c r="C600" s="8"/>
      <c r="D600" s="8"/>
      <c r="E600" s="8"/>
      <c r="F600" s="8"/>
      <c r="G600" s="8"/>
      <c r="H600" s="8"/>
      <c r="I600" s="8"/>
      <c r="J600" s="8"/>
      <c r="K600" s="8"/>
      <c r="L600" s="8"/>
      <c r="M600" s="8"/>
    </row>
    <row r="601" spans="2:13" s="6" customFormat="1" ht="30.2" customHeight="1">
      <c r="B601" s="14"/>
      <c r="C601" s="8"/>
      <c r="D601" s="8"/>
      <c r="E601" s="8"/>
      <c r="F601" s="8"/>
      <c r="G601" s="8"/>
      <c r="H601" s="8"/>
      <c r="I601" s="8"/>
      <c r="J601" s="8"/>
      <c r="K601" s="8"/>
      <c r="L601" s="8"/>
      <c r="M601" s="8"/>
    </row>
    <row r="602" spans="2:13" s="6" customFormat="1" ht="30.2" customHeight="1">
      <c r="B602" s="14"/>
      <c r="C602" s="8"/>
      <c r="D602" s="8"/>
      <c r="E602" s="8"/>
      <c r="F602" s="8"/>
      <c r="G602" s="8"/>
      <c r="H602" s="8"/>
      <c r="I602" s="8"/>
      <c r="J602" s="8"/>
      <c r="K602" s="8"/>
      <c r="L602" s="8"/>
      <c r="M602" s="8"/>
    </row>
    <row r="603" spans="2:13" s="6" customFormat="1" ht="30.2" customHeight="1">
      <c r="B603" s="14"/>
      <c r="C603" s="8"/>
      <c r="D603" s="8"/>
      <c r="E603" s="8"/>
      <c r="F603" s="8"/>
      <c r="G603" s="8"/>
      <c r="H603" s="8"/>
      <c r="I603" s="8"/>
      <c r="J603" s="8"/>
      <c r="K603" s="8"/>
      <c r="L603" s="8"/>
      <c r="M603" s="8"/>
    </row>
    <row r="604" spans="2:13" s="6" customFormat="1" ht="30.2" customHeight="1">
      <c r="B604" s="14"/>
      <c r="C604" s="8"/>
      <c r="D604" s="8"/>
      <c r="E604" s="8"/>
      <c r="F604" s="8"/>
      <c r="G604" s="8"/>
      <c r="H604" s="8"/>
      <c r="I604" s="8"/>
      <c r="J604" s="8"/>
      <c r="K604" s="8"/>
      <c r="L604" s="8"/>
      <c r="M604" s="8"/>
    </row>
    <row r="605" spans="2:13" s="6" customFormat="1" ht="30.2" customHeight="1">
      <c r="B605" s="14"/>
      <c r="C605" s="8"/>
      <c r="D605" s="8"/>
      <c r="E605" s="8"/>
      <c r="F605" s="8"/>
      <c r="G605" s="8"/>
      <c r="H605" s="8"/>
      <c r="I605" s="8"/>
      <c r="J605" s="8"/>
      <c r="K605" s="8"/>
      <c r="L605" s="8"/>
      <c r="M605" s="8"/>
    </row>
    <row r="606" spans="2:13" s="6" customFormat="1" ht="30.2" customHeight="1">
      <c r="B606" s="14"/>
      <c r="C606" s="8"/>
      <c r="D606" s="8"/>
      <c r="E606" s="8"/>
      <c r="F606" s="8"/>
      <c r="G606" s="8"/>
      <c r="H606" s="8"/>
      <c r="I606" s="8"/>
      <c r="J606" s="8"/>
      <c r="K606" s="8"/>
      <c r="L606" s="8"/>
      <c r="M606" s="8"/>
    </row>
    <row r="607" spans="2:13" s="6" customFormat="1" ht="30.2" customHeight="1">
      <c r="B607" s="14"/>
      <c r="C607" s="8"/>
      <c r="D607" s="8"/>
      <c r="E607" s="8"/>
      <c r="F607" s="8"/>
      <c r="G607" s="8"/>
      <c r="H607" s="8"/>
      <c r="I607" s="8"/>
      <c r="J607" s="8"/>
      <c r="K607" s="8"/>
      <c r="L607" s="8"/>
      <c r="M607" s="8"/>
    </row>
    <row r="608" spans="2:13" s="6" customFormat="1" ht="30.2" customHeight="1">
      <c r="B608" s="14"/>
      <c r="C608" s="8"/>
      <c r="D608" s="8"/>
      <c r="E608" s="8"/>
      <c r="F608" s="8"/>
      <c r="G608" s="8"/>
      <c r="H608" s="8"/>
      <c r="I608" s="8"/>
      <c r="J608" s="8"/>
      <c r="K608" s="8"/>
      <c r="L608" s="8"/>
      <c r="M608" s="8"/>
    </row>
    <row r="609" spans="2:13" s="6" customFormat="1" ht="30.2" customHeight="1">
      <c r="B609" s="14"/>
      <c r="C609" s="8"/>
      <c r="D609" s="8"/>
      <c r="E609" s="8"/>
      <c r="F609" s="8"/>
      <c r="G609" s="8"/>
      <c r="H609" s="8"/>
      <c r="I609" s="8"/>
      <c r="J609" s="8"/>
      <c r="K609" s="8"/>
      <c r="L609" s="8"/>
      <c r="M609" s="8"/>
    </row>
    <row r="610" spans="2:13" s="6" customFormat="1" ht="30.2" customHeight="1">
      <c r="B610" s="14"/>
      <c r="C610" s="8"/>
      <c r="D610" s="8"/>
      <c r="E610" s="8"/>
      <c r="F610" s="8"/>
      <c r="G610" s="8"/>
      <c r="H610" s="8"/>
      <c r="I610" s="8"/>
      <c r="J610" s="8"/>
      <c r="K610" s="8"/>
      <c r="L610" s="8"/>
      <c r="M610" s="8"/>
    </row>
    <row r="611" spans="2:13" s="6" customFormat="1" ht="30.2" customHeight="1">
      <c r="B611" s="14"/>
      <c r="C611" s="8"/>
      <c r="D611" s="8"/>
      <c r="E611" s="8"/>
      <c r="F611" s="8"/>
      <c r="G611" s="8"/>
      <c r="H611" s="8"/>
      <c r="I611" s="8"/>
      <c r="J611" s="8"/>
      <c r="K611" s="8"/>
      <c r="L611" s="8"/>
      <c r="M611" s="8"/>
    </row>
    <row r="612" spans="2:13" s="6" customFormat="1" ht="30.2" customHeight="1">
      <c r="B612" s="14"/>
      <c r="C612" s="8"/>
      <c r="D612" s="8"/>
      <c r="E612" s="8"/>
      <c r="F612" s="8"/>
      <c r="G612" s="8"/>
      <c r="H612" s="8"/>
      <c r="I612" s="8"/>
      <c r="J612" s="8"/>
      <c r="K612" s="8"/>
      <c r="L612" s="8"/>
      <c r="M612" s="8"/>
    </row>
    <row r="613" spans="2:13" s="6" customFormat="1" ht="30.2" customHeight="1">
      <c r="B613" s="14"/>
      <c r="C613" s="8"/>
      <c r="D613" s="8"/>
      <c r="E613" s="8"/>
      <c r="F613" s="8"/>
      <c r="G613" s="8"/>
      <c r="H613" s="8"/>
      <c r="I613" s="8"/>
      <c r="J613" s="8"/>
      <c r="K613" s="8"/>
      <c r="L613" s="8"/>
      <c r="M613" s="8"/>
    </row>
    <row r="614" spans="2:13" s="6" customFormat="1" ht="30.2" customHeight="1">
      <c r="B614" s="14"/>
      <c r="C614" s="8"/>
      <c r="D614" s="8"/>
      <c r="E614" s="8"/>
      <c r="F614" s="8"/>
      <c r="G614" s="8"/>
      <c r="H614" s="8"/>
      <c r="I614" s="8"/>
      <c r="J614" s="8"/>
      <c r="K614" s="8"/>
      <c r="L614" s="8"/>
      <c r="M614" s="8"/>
    </row>
    <row r="615" spans="2:13" s="6" customFormat="1" ht="30.2" customHeight="1">
      <c r="B615" s="14"/>
      <c r="C615" s="8"/>
      <c r="D615" s="8"/>
      <c r="E615" s="8"/>
      <c r="F615" s="8"/>
      <c r="G615" s="8"/>
      <c r="H615" s="8"/>
      <c r="I615" s="8"/>
      <c r="J615" s="8"/>
      <c r="K615" s="8"/>
      <c r="L615" s="8"/>
      <c r="M615" s="8"/>
    </row>
    <row r="616" spans="2:13" s="6" customFormat="1" ht="30.2" customHeight="1">
      <c r="B616" s="14"/>
      <c r="C616" s="8"/>
      <c r="D616" s="8"/>
      <c r="E616" s="8"/>
      <c r="F616" s="8"/>
      <c r="G616" s="8"/>
      <c r="H616" s="8"/>
      <c r="I616" s="8"/>
      <c r="J616" s="8"/>
      <c r="K616" s="8"/>
      <c r="L616" s="8"/>
      <c r="M616" s="8"/>
    </row>
    <row r="617" spans="2:13" s="6" customFormat="1" ht="30.2" customHeight="1">
      <c r="B617" s="14"/>
      <c r="C617" s="8"/>
      <c r="D617" s="8"/>
      <c r="E617" s="8"/>
      <c r="F617" s="8"/>
      <c r="G617" s="8"/>
      <c r="H617" s="8"/>
      <c r="I617" s="8"/>
      <c r="J617" s="8"/>
      <c r="K617" s="8"/>
      <c r="L617" s="8"/>
      <c r="M617" s="8"/>
    </row>
    <row r="618" spans="2:13" s="6" customFormat="1" ht="30.2" customHeight="1">
      <c r="B618" s="14"/>
      <c r="C618" s="8"/>
      <c r="D618" s="8"/>
      <c r="E618" s="8"/>
      <c r="F618" s="8"/>
      <c r="G618" s="8"/>
      <c r="H618" s="8"/>
      <c r="I618" s="8"/>
      <c r="J618" s="8"/>
      <c r="K618" s="8"/>
      <c r="L618" s="8"/>
      <c r="M618" s="8"/>
    </row>
    <row r="619" spans="2:13" s="6" customFormat="1" ht="30.2" customHeight="1">
      <c r="B619" s="14"/>
      <c r="C619" s="8"/>
      <c r="D619" s="8"/>
      <c r="E619" s="8"/>
      <c r="F619" s="8"/>
      <c r="G619" s="8"/>
      <c r="H619" s="8"/>
      <c r="I619" s="8"/>
      <c r="J619" s="8"/>
      <c r="K619" s="8"/>
      <c r="L619" s="8"/>
      <c r="M619" s="8"/>
    </row>
    <row r="620" spans="2:13" s="6" customFormat="1" ht="30.2" customHeight="1">
      <c r="B620" s="14"/>
      <c r="C620" s="8"/>
      <c r="D620" s="8"/>
      <c r="E620" s="8"/>
      <c r="F620" s="8"/>
      <c r="G620" s="8"/>
      <c r="H620" s="8"/>
      <c r="I620" s="8"/>
      <c r="J620" s="8"/>
      <c r="K620" s="8"/>
      <c r="L620" s="8"/>
      <c r="M620" s="8"/>
    </row>
    <row r="621" spans="2:13" s="6" customFormat="1" ht="30.2" customHeight="1">
      <c r="B621" s="14"/>
      <c r="C621" s="8"/>
      <c r="D621" s="8"/>
      <c r="E621" s="8"/>
      <c r="F621" s="8"/>
      <c r="G621" s="8"/>
      <c r="H621" s="8"/>
      <c r="I621" s="8"/>
      <c r="J621" s="8"/>
      <c r="K621" s="8"/>
      <c r="L621" s="8"/>
      <c r="M621" s="8"/>
    </row>
    <row r="622" spans="2:13" s="6" customFormat="1" ht="30.2" customHeight="1">
      <c r="B622" s="14"/>
      <c r="C622" s="8"/>
      <c r="D622" s="8"/>
      <c r="E622" s="8"/>
      <c r="F622" s="8"/>
      <c r="G622" s="8"/>
      <c r="H622" s="8"/>
      <c r="I622" s="8"/>
      <c r="J622" s="8"/>
      <c r="K622" s="8"/>
      <c r="L622" s="8"/>
      <c r="M622" s="8"/>
    </row>
    <row r="623" spans="2:13" s="6" customFormat="1" ht="30.2" customHeight="1">
      <c r="B623" s="14"/>
      <c r="C623" s="8"/>
      <c r="D623" s="8"/>
      <c r="E623" s="8"/>
      <c r="F623" s="8"/>
      <c r="G623" s="8"/>
      <c r="H623" s="8"/>
      <c r="I623" s="8"/>
      <c r="J623" s="8"/>
      <c r="K623" s="8"/>
      <c r="L623" s="8"/>
      <c r="M623" s="8"/>
    </row>
    <row r="624" spans="2:13" s="6" customFormat="1" ht="30.2" customHeight="1">
      <c r="B624" s="14"/>
      <c r="C624" s="8"/>
      <c r="D624" s="8"/>
      <c r="E624" s="8"/>
      <c r="F624" s="8"/>
      <c r="G624" s="8"/>
      <c r="H624" s="8"/>
      <c r="I624" s="8"/>
      <c r="J624" s="8"/>
      <c r="K624" s="8"/>
      <c r="L624" s="8"/>
      <c r="M624" s="8"/>
    </row>
    <row r="625" spans="2:13" s="6" customFormat="1" ht="30.2" customHeight="1">
      <c r="B625" s="14"/>
      <c r="C625" s="8"/>
      <c r="D625" s="8"/>
      <c r="E625" s="8"/>
      <c r="F625" s="8"/>
      <c r="G625" s="8"/>
      <c r="H625" s="8"/>
      <c r="I625" s="8"/>
      <c r="J625" s="8"/>
      <c r="K625" s="8"/>
      <c r="L625" s="8"/>
      <c r="M625" s="8"/>
    </row>
    <row r="626" spans="2:13" s="6" customFormat="1" ht="30.2" customHeight="1">
      <c r="B626" s="14"/>
      <c r="C626" s="8"/>
      <c r="D626" s="8"/>
      <c r="E626" s="8"/>
      <c r="F626" s="8"/>
      <c r="G626" s="8"/>
      <c r="H626" s="8"/>
      <c r="I626" s="8"/>
      <c r="J626" s="8"/>
      <c r="K626" s="8"/>
      <c r="L626" s="8"/>
      <c r="M626" s="8"/>
    </row>
    <row r="627" spans="2:13" s="6" customFormat="1" ht="30.2" customHeight="1">
      <c r="B627" s="14"/>
      <c r="C627" s="8"/>
      <c r="D627" s="8"/>
      <c r="E627" s="8"/>
      <c r="F627" s="8"/>
      <c r="G627" s="8"/>
      <c r="H627" s="8"/>
      <c r="I627" s="8"/>
      <c r="J627" s="8"/>
      <c r="K627" s="8"/>
      <c r="L627" s="8"/>
      <c r="M627" s="8"/>
    </row>
    <row r="628" spans="2:13" s="6" customFormat="1" ht="30.2" customHeight="1">
      <c r="B628" s="14"/>
      <c r="C628" s="8"/>
      <c r="D628" s="8"/>
      <c r="E628" s="8"/>
      <c r="F628" s="8"/>
      <c r="G628" s="8"/>
      <c r="H628" s="8"/>
      <c r="I628" s="8"/>
      <c r="J628" s="8"/>
      <c r="K628" s="8"/>
      <c r="L628" s="8"/>
      <c r="M628" s="8"/>
    </row>
    <row r="629" spans="2:13" s="6" customFormat="1" ht="30.2" customHeight="1">
      <c r="B629" s="14"/>
      <c r="C629" s="8"/>
      <c r="D629" s="8"/>
      <c r="E629" s="8"/>
      <c r="F629" s="8"/>
      <c r="G629" s="8"/>
      <c r="H629" s="8"/>
      <c r="I629" s="8"/>
      <c r="J629" s="8"/>
      <c r="K629" s="8"/>
      <c r="L629" s="8"/>
      <c r="M629" s="8"/>
    </row>
    <row r="630" spans="2:13" s="6" customFormat="1" ht="30.2" customHeight="1">
      <c r="B630" s="14"/>
      <c r="C630" s="8"/>
      <c r="D630" s="8"/>
      <c r="E630" s="8"/>
      <c r="F630" s="8"/>
      <c r="G630" s="8"/>
      <c r="H630" s="8"/>
      <c r="I630" s="8"/>
      <c r="J630" s="8"/>
      <c r="K630" s="8"/>
      <c r="L630" s="8"/>
      <c r="M630" s="8"/>
    </row>
    <row r="631" spans="2:13" s="6" customFormat="1" ht="30.2" customHeight="1">
      <c r="B631" s="14"/>
      <c r="C631" s="8"/>
      <c r="D631" s="8"/>
      <c r="E631" s="8"/>
      <c r="F631" s="8"/>
      <c r="G631" s="8"/>
      <c r="H631" s="8"/>
      <c r="I631" s="8"/>
      <c r="J631" s="8"/>
      <c r="K631" s="8"/>
      <c r="L631" s="8"/>
      <c r="M631" s="8"/>
    </row>
    <row r="632" spans="2:13" s="6" customFormat="1" ht="30.2" customHeight="1">
      <c r="B632" s="14"/>
      <c r="C632" s="8"/>
      <c r="D632" s="8"/>
      <c r="E632" s="8"/>
      <c r="F632" s="8"/>
      <c r="G632" s="8"/>
      <c r="H632" s="8"/>
      <c r="I632" s="8"/>
      <c r="J632" s="8"/>
      <c r="K632" s="8"/>
      <c r="L632" s="8"/>
      <c r="M632" s="8"/>
    </row>
    <row r="633" spans="2:13" s="6" customFormat="1" ht="30.2" customHeight="1">
      <c r="B633" s="14"/>
      <c r="C633" s="8"/>
      <c r="D633" s="8"/>
      <c r="E633" s="8"/>
      <c r="F633" s="8"/>
      <c r="G633" s="8"/>
      <c r="H633" s="8"/>
      <c r="I633" s="8"/>
      <c r="J633" s="8"/>
      <c r="K633" s="8"/>
      <c r="L633" s="8"/>
      <c r="M633" s="8"/>
    </row>
    <row r="634" spans="2:13" s="6" customFormat="1" ht="30.2" customHeight="1">
      <c r="B634" s="14"/>
      <c r="C634" s="8"/>
      <c r="D634" s="8"/>
      <c r="E634" s="8"/>
      <c r="F634" s="8"/>
      <c r="G634" s="8"/>
      <c r="H634" s="8"/>
      <c r="I634" s="8"/>
      <c r="J634" s="8"/>
      <c r="K634" s="8"/>
      <c r="L634" s="8"/>
      <c r="M634" s="8"/>
    </row>
    <row r="635" spans="2:13" s="6" customFormat="1" ht="30.2" customHeight="1">
      <c r="B635" s="14"/>
      <c r="C635" s="8"/>
      <c r="D635" s="8"/>
      <c r="E635" s="8"/>
      <c r="F635" s="8"/>
      <c r="G635" s="8"/>
      <c r="H635" s="8"/>
      <c r="I635" s="8"/>
      <c r="J635" s="8"/>
      <c r="K635" s="8"/>
      <c r="L635" s="8"/>
      <c r="M635" s="8"/>
    </row>
    <row r="636" spans="2:13" s="6" customFormat="1" ht="30.2" customHeight="1">
      <c r="B636" s="14"/>
      <c r="C636" s="8"/>
      <c r="D636" s="8"/>
      <c r="E636" s="8"/>
      <c r="F636" s="8"/>
      <c r="G636" s="8"/>
      <c r="H636" s="8"/>
      <c r="I636" s="8"/>
      <c r="J636" s="8"/>
      <c r="K636" s="8"/>
      <c r="L636" s="8"/>
      <c r="M636" s="8"/>
    </row>
    <row r="637" spans="2:13" s="6" customFormat="1" ht="30.2" customHeight="1">
      <c r="B637" s="14"/>
      <c r="C637" s="8"/>
      <c r="D637" s="8"/>
      <c r="E637" s="8"/>
      <c r="F637" s="8"/>
      <c r="G637" s="8"/>
      <c r="H637" s="8"/>
      <c r="I637" s="8"/>
      <c r="J637" s="8"/>
      <c r="K637" s="8"/>
      <c r="L637" s="8"/>
      <c r="M637" s="8"/>
    </row>
    <row r="638" spans="2:13" s="6" customFormat="1" ht="30.2" customHeight="1">
      <c r="B638" s="14"/>
      <c r="C638" s="8"/>
      <c r="D638" s="8"/>
      <c r="E638" s="8"/>
      <c r="F638" s="8"/>
      <c r="G638" s="8"/>
      <c r="H638" s="8"/>
      <c r="I638" s="8"/>
      <c r="J638" s="8"/>
      <c r="K638" s="8"/>
      <c r="L638" s="8"/>
      <c r="M638" s="8"/>
    </row>
    <row r="639" spans="2:13" s="6" customFormat="1" ht="30.2" customHeight="1">
      <c r="B639" s="14"/>
      <c r="C639" s="8"/>
      <c r="D639" s="8"/>
      <c r="E639" s="8"/>
      <c r="F639" s="8"/>
      <c r="G639" s="8"/>
      <c r="H639" s="8"/>
      <c r="I639" s="8"/>
      <c r="J639" s="8"/>
      <c r="K639" s="8"/>
      <c r="L639" s="8"/>
      <c r="M639" s="8"/>
    </row>
    <row r="640" spans="2:13" s="6" customFormat="1" ht="30.2" customHeight="1">
      <c r="B640" s="14"/>
      <c r="C640" s="8"/>
      <c r="D640" s="8"/>
      <c r="E640" s="8"/>
      <c r="F640" s="8"/>
      <c r="G640" s="8"/>
      <c r="H640" s="8"/>
      <c r="I640" s="8"/>
      <c r="J640" s="8"/>
      <c r="K640" s="8"/>
      <c r="L640" s="8"/>
      <c r="M640" s="8"/>
    </row>
    <row r="641" spans="2:13" s="6" customFormat="1" ht="30.2" customHeight="1">
      <c r="B641" s="14"/>
      <c r="C641" s="8"/>
      <c r="D641" s="8"/>
      <c r="E641" s="8"/>
      <c r="F641" s="8"/>
      <c r="G641" s="8"/>
      <c r="H641" s="8"/>
      <c r="I641" s="8"/>
      <c r="J641" s="8"/>
      <c r="K641" s="8"/>
      <c r="L641" s="8"/>
      <c r="M641" s="8"/>
    </row>
    <row r="642" spans="2:13" s="6" customFormat="1" ht="30.2" customHeight="1">
      <c r="B642" s="14"/>
      <c r="C642" s="8"/>
      <c r="D642" s="8"/>
      <c r="E642" s="8"/>
      <c r="F642" s="8"/>
      <c r="G642" s="8"/>
      <c r="H642" s="8"/>
      <c r="I642" s="8"/>
      <c r="J642" s="8"/>
      <c r="K642" s="8"/>
      <c r="L642" s="8"/>
      <c r="M642" s="8"/>
    </row>
    <row r="643" spans="2:13" s="6" customFormat="1" ht="30.2" customHeight="1">
      <c r="B643" s="14"/>
      <c r="C643" s="8"/>
      <c r="D643" s="8"/>
      <c r="E643" s="8"/>
      <c r="F643" s="8"/>
      <c r="G643" s="8"/>
      <c r="H643" s="8"/>
      <c r="I643" s="8"/>
      <c r="J643" s="8"/>
      <c r="K643" s="8"/>
      <c r="L643" s="8"/>
      <c r="M643" s="8"/>
    </row>
    <row r="644" spans="2:13" s="6" customFormat="1" ht="30.2" customHeight="1">
      <c r="B644" s="14"/>
      <c r="C644" s="8"/>
      <c r="D644" s="8"/>
      <c r="E644" s="8"/>
      <c r="F644" s="8"/>
      <c r="G644" s="8"/>
      <c r="H644" s="8"/>
      <c r="I644" s="8"/>
      <c r="J644" s="8"/>
      <c r="K644" s="8"/>
      <c r="L644" s="8"/>
      <c r="M644" s="8"/>
    </row>
    <row r="645" spans="2:13" s="6" customFormat="1" ht="30.2" customHeight="1">
      <c r="B645" s="14"/>
      <c r="C645" s="8"/>
      <c r="D645" s="8"/>
      <c r="E645" s="8"/>
      <c r="F645" s="8"/>
      <c r="G645" s="8"/>
      <c r="H645" s="8"/>
      <c r="I645" s="8"/>
      <c r="J645" s="8"/>
      <c r="K645" s="8"/>
      <c r="L645" s="8"/>
      <c r="M645" s="8"/>
    </row>
    <row r="646" spans="2:13" s="6" customFormat="1" ht="30.2" customHeight="1">
      <c r="B646" s="14"/>
      <c r="C646" s="8"/>
      <c r="D646" s="8"/>
      <c r="E646" s="8"/>
      <c r="F646" s="8"/>
      <c r="G646" s="8"/>
      <c r="H646" s="8"/>
      <c r="I646" s="8"/>
      <c r="J646" s="8"/>
      <c r="K646" s="8"/>
      <c r="L646" s="8"/>
      <c r="M646" s="8"/>
    </row>
    <row r="647" spans="2:13" s="6" customFormat="1" ht="30.2" customHeight="1">
      <c r="B647" s="14"/>
      <c r="C647" s="8"/>
      <c r="D647" s="8"/>
      <c r="E647" s="8"/>
      <c r="F647" s="8"/>
      <c r="G647" s="8"/>
      <c r="H647" s="8"/>
      <c r="I647" s="8"/>
      <c r="J647" s="8"/>
      <c r="K647" s="8"/>
      <c r="L647" s="8"/>
      <c r="M647" s="8"/>
    </row>
    <row r="648" spans="2:13" s="6" customFormat="1" ht="30.2" customHeight="1">
      <c r="B648" s="14"/>
      <c r="C648" s="8"/>
      <c r="D648" s="8"/>
      <c r="E648" s="8"/>
      <c r="F648" s="8"/>
      <c r="G648" s="8"/>
      <c r="H648" s="8"/>
      <c r="I648" s="8"/>
      <c r="J648" s="8"/>
      <c r="K648" s="8"/>
      <c r="L648" s="8"/>
      <c r="M648" s="8"/>
    </row>
    <row r="649" spans="2:13" s="6" customFormat="1" ht="30.2" customHeight="1">
      <c r="B649" s="14"/>
      <c r="C649" s="8"/>
      <c r="D649" s="8"/>
      <c r="E649" s="8"/>
      <c r="F649" s="8"/>
      <c r="G649" s="8"/>
      <c r="H649" s="8"/>
      <c r="I649" s="8"/>
      <c r="J649" s="8"/>
      <c r="K649" s="8"/>
      <c r="L649" s="8"/>
      <c r="M649" s="8"/>
    </row>
    <row r="650" spans="2:13" s="6" customFormat="1" ht="30.2" customHeight="1">
      <c r="B650" s="14"/>
      <c r="C650" s="8"/>
      <c r="D650" s="8"/>
      <c r="E650" s="8"/>
      <c r="F650" s="8"/>
      <c r="G650" s="8"/>
      <c r="H650" s="8"/>
      <c r="I650" s="8"/>
      <c r="J650" s="8"/>
      <c r="K650" s="8"/>
      <c r="L650" s="8"/>
      <c r="M650" s="8"/>
    </row>
    <row r="651" spans="2:13" s="6" customFormat="1" ht="30.2" customHeight="1">
      <c r="B651" s="14"/>
      <c r="C651" s="8"/>
      <c r="D651" s="8"/>
      <c r="E651" s="8"/>
      <c r="F651" s="8"/>
      <c r="G651" s="8"/>
      <c r="H651" s="8"/>
      <c r="I651" s="8"/>
      <c r="J651" s="8"/>
      <c r="K651" s="8"/>
      <c r="L651" s="8"/>
      <c r="M651" s="8"/>
    </row>
    <row r="652" spans="2:13" s="6" customFormat="1" ht="30.2" customHeight="1">
      <c r="B652" s="14"/>
      <c r="C652" s="8"/>
      <c r="D652" s="8"/>
      <c r="E652" s="8"/>
      <c r="F652" s="8"/>
      <c r="G652" s="8"/>
      <c r="H652" s="8"/>
      <c r="I652" s="8"/>
      <c r="J652" s="8"/>
      <c r="K652" s="8"/>
      <c r="L652" s="8"/>
      <c r="M652" s="8"/>
    </row>
    <row r="653" spans="2:13" s="6" customFormat="1" ht="30.2" customHeight="1">
      <c r="B653" s="14"/>
      <c r="C653" s="8"/>
      <c r="D653" s="8"/>
      <c r="E653" s="8"/>
      <c r="F653" s="8"/>
      <c r="G653" s="8"/>
      <c r="H653" s="8"/>
      <c r="I653" s="8"/>
      <c r="J653" s="8"/>
      <c r="K653" s="8"/>
      <c r="L653" s="8"/>
      <c r="M653" s="8"/>
    </row>
    <row r="654" spans="2:13" s="6" customFormat="1" ht="30.2" customHeight="1">
      <c r="B654" s="14"/>
      <c r="C654" s="8"/>
      <c r="D654" s="8"/>
      <c r="E654" s="8"/>
      <c r="F654" s="8"/>
      <c r="G654" s="8"/>
      <c r="H654" s="8"/>
      <c r="I654" s="8"/>
      <c r="J654" s="8"/>
      <c r="K654" s="8"/>
      <c r="L654" s="8"/>
      <c r="M654" s="8"/>
    </row>
    <row r="655" spans="2:13" s="6" customFormat="1" ht="30.2" customHeight="1">
      <c r="B655" s="14"/>
      <c r="C655" s="8"/>
      <c r="D655" s="8"/>
      <c r="E655" s="8"/>
      <c r="F655" s="8"/>
      <c r="G655" s="8"/>
      <c r="H655" s="8"/>
      <c r="I655" s="8"/>
      <c r="J655" s="8"/>
      <c r="K655" s="8"/>
      <c r="L655" s="8"/>
      <c r="M655" s="8"/>
    </row>
    <row r="656" spans="2:13" s="6" customFormat="1" ht="30.2" customHeight="1">
      <c r="B656" s="14"/>
      <c r="C656" s="8"/>
      <c r="D656" s="8"/>
      <c r="E656" s="8"/>
      <c r="F656" s="8"/>
      <c r="G656" s="8"/>
      <c r="H656" s="8"/>
      <c r="I656" s="8"/>
      <c r="J656" s="8"/>
      <c r="K656" s="8"/>
      <c r="L656" s="8"/>
      <c r="M656" s="8"/>
    </row>
    <row r="657" spans="2:13" s="6" customFormat="1" ht="30.2" customHeight="1">
      <c r="B657" s="14"/>
      <c r="C657" s="8"/>
      <c r="D657" s="8"/>
      <c r="E657" s="8"/>
      <c r="F657" s="8"/>
      <c r="G657" s="8"/>
      <c r="H657" s="8"/>
      <c r="I657" s="8"/>
      <c r="J657" s="8"/>
      <c r="K657" s="8"/>
      <c r="L657" s="8"/>
      <c r="M657" s="8"/>
    </row>
    <row r="658" spans="2:13" s="6" customFormat="1" ht="30.2" customHeight="1">
      <c r="B658" s="14"/>
      <c r="C658" s="8"/>
      <c r="D658" s="8"/>
      <c r="E658" s="8"/>
      <c r="F658" s="8"/>
      <c r="G658" s="8"/>
      <c r="H658" s="8"/>
      <c r="I658" s="8"/>
      <c r="J658" s="8"/>
      <c r="K658" s="8"/>
      <c r="L658" s="8"/>
      <c r="M658" s="8"/>
    </row>
    <row r="659" spans="2:13" s="6" customFormat="1" ht="30.2" customHeight="1">
      <c r="B659" s="14"/>
      <c r="C659" s="8"/>
      <c r="D659" s="8"/>
      <c r="E659" s="8"/>
      <c r="F659" s="8"/>
      <c r="G659" s="8"/>
      <c r="H659" s="8"/>
      <c r="I659" s="8"/>
      <c r="J659" s="8"/>
      <c r="K659" s="8"/>
      <c r="L659" s="8"/>
      <c r="M659" s="8"/>
    </row>
    <row r="660" spans="2:13" s="6" customFormat="1" ht="30.2" customHeight="1">
      <c r="B660" s="14"/>
      <c r="C660" s="8"/>
      <c r="D660" s="8"/>
      <c r="E660" s="8"/>
      <c r="F660" s="8"/>
      <c r="G660" s="8"/>
      <c r="H660" s="8"/>
      <c r="I660" s="8"/>
      <c r="J660" s="8"/>
      <c r="K660" s="8"/>
      <c r="L660" s="8"/>
      <c r="M660" s="8"/>
    </row>
    <row r="661" spans="2:13" s="6" customFormat="1" ht="30.2" customHeight="1">
      <c r="B661" s="14"/>
      <c r="C661" s="8"/>
      <c r="D661" s="8"/>
      <c r="E661" s="8"/>
      <c r="F661" s="8"/>
      <c r="G661" s="8"/>
      <c r="H661" s="8"/>
      <c r="I661" s="8"/>
      <c r="J661" s="8"/>
      <c r="K661" s="8"/>
      <c r="L661" s="8"/>
      <c r="M661" s="8"/>
    </row>
    <row r="662" spans="2:13" s="6" customFormat="1" ht="30.2" customHeight="1">
      <c r="B662" s="14"/>
      <c r="C662" s="8"/>
      <c r="D662" s="8"/>
      <c r="E662" s="8"/>
      <c r="F662" s="8"/>
      <c r="G662" s="8"/>
      <c r="H662" s="8"/>
      <c r="I662" s="8"/>
      <c r="J662" s="8"/>
      <c r="K662" s="8"/>
      <c r="L662" s="8"/>
      <c r="M662" s="8"/>
    </row>
    <row r="663" spans="2:13" s="6" customFormat="1" ht="30.2" customHeight="1">
      <c r="B663" s="14"/>
      <c r="C663" s="8"/>
      <c r="D663" s="8"/>
      <c r="E663" s="8"/>
      <c r="F663" s="8"/>
      <c r="G663" s="8"/>
      <c r="H663" s="8"/>
      <c r="I663" s="8"/>
      <c r="J663" s="8"/>
      <c r="K663" s="8"/>
      <c r="L663" s="8"/>
      <c r="M663" s="8"/>
    </row>
    <row r="664" spans="2:13" s="6" customFormat="1" ht="30.2" customHeight="1">
      <c r="B664" s="14"/>
      <c r="C664" s="8"/>
      <c r="D664" s="8"/>
      <c r="E664" s="8"/>
      <c r="F664" s="8"/>
      <c r="G664" s="8"/>
      <c r="H664" s="8"/>
      <c r="I664" s="8"/>
      <c r="J664" s="8"/>
      <c r="K664" s="8"/>
      <c r="L664" s="8"/>
      <c r="M664" s="8"/>
    </row>
    <row r="665" spans="2:13" s="6" customFormat="1" ht="30.2" customHeight="1">
      <c r="B665" s="14"/>
      <c r="C665" s="8"/>
      <c r="D665" s="8"/>
      <c r="E665" s="8"/>
      <c r="F665" s="8"/>
      <c r="G665" s="8"/>
      <c r="H665" s="8"/>
      <c r="I665" s="8"/>
      <c r="J665" s="8"/>
      <c r="K665" s="8"/>
      <c r="L665" s="8"/>
      <c r="M665" s="8"/>
    </row>
    <row r="666" spans="2:13" s="6" customFormat="1" ht="30.2" customHeight="1">
      <c r="B666" s="14"/>
      <c r="C666" s="8"/>
      <c r="D666" s="8"/>
      <c r="E666" s="8"/>
      <c r="F666" s="8"/>
      <c r="G666" s="8"/>
      <c r="H666" s="8"/>
      <c r="I666" s="8"/>
      <c r="J666" s="8"/>
      <c r="K666" s="8"/>
      <c r="L666" s="8"/>
      <c r="M666" s="8"/>
    </row>
    <row r="667" spans="2:13" s="6" customFormat="1" ht="30.2" customHeight="1">
      <c r="B667" s="14"/>
      <c r="C667" s="8"/>
      <c r="D667" s="8"/>
      <c r="E667" s="8"/>
      <c r="F667" s="8"/>
      <c r="G667" s="8"/>
      <c r="H667" s="8"/>
      <c r="I667" s="8"/>
      <c r="J667" s="8"/>
      <c r="K667" s="8"/>
      <c r="L667" s="8"/>
      <c r="M667" s="8"/>
    </row>
    <row r="668" spans="2:13" s="6" customFormat="1" ht="30.2" customHeight="1">
      <c r="B668" s="14"/>
      <c r="C668" s="8"/>
      <c r="D668" s="8"/>
      <c r="E668" s="8"/>
      <c r="F668" s="8"/>
      <c r="G668" s="8"/>
      <c r="H668" s="8"/>
      <c r="I668" s="8"/>
      <c r="J668" s="8"/>
      <c r="K668" s="8"/>
      <c r="L668" s="8"/>
      <c r="M668" s="8"/>
    </row>
    <row r="669" spans="2:13" s="6" customFormat="1" ht="30.2" customHeight="1">
      <c r="B669" s="14"/>
      <c r="C669" s="8"/>
      <c r="D669" s="8"/>
      <c r="E669" s="8"/>
      <c r="F669" s="8"/>
      <c r="G669" s="8"/>
      <c r="H669" s="8"/>
      <c r="I669" s="8"/>
      <c r="J669" s="8"/>
      <c r="K669" s="8"/>
      <c r="L669" s="8"/>
      <c r="M669" s="8"/>
    </row>
    <row r="670" spans="2:13" s="6" customFormat="1" ht="30.2" customHeight="1">
      <c r="B670" s="14"/>
      <c r="C670" s="8"/>
      <c r="D670" s="8"/>
      <c r="E670" s="8"/>
      <c r="F670" s="8"/>
      <c r="G670" s="8"/>
      <c r="H670" s="8"/>
      <c r="I670" s="8"/>
      <c r="J670" s="8"/>
      <c r="K670" s="8"/>
      <c r="L670" s="8"/>
      <c r="M670" s="8"/>
    </row>
    <row r="671" spans="2:13" s="6" customFormat="1" ht="30.2" customHeight="1">
      <c r="B671" s="14"/>
      <c r="C671" s="8"/>
      <c r="D671" s="8"/>
      <c r="E671" s="8"/>
      <c r="F671" s="8"/>
      <c r="G671" s="8"/>
      <c r="H671" s="8"/>
      <c r="I671" s="8"/>
      <c r="J671" s="8"/>
      <c r="K671" s="8"/>
      <c r="L671" s="8"/>
      <c r="M671" s="8"/>
    </row>
    <row r="672" spans="2:13" s="6" customFormat="1" ht="30.2" customHeight="1">
      <c r="B672" s="14"/>
      <c r="C672" s="8"/>
      <c r="D672" s="8"/>
      <c r="E672" s="8"/>
      <c r="F672" s="8"/>
      <c r="G672" s="8"/>
      <c r="H672" s="8"/>
      <c r="I672" s="8"/>
      <c r="J672" s="8"/>
      <c r="K672" s="8"/>
      <c r="L672" s="8"/>
      <c r="M672" s="8"/>
    </row>
    <row r="673" spans="2:13" s="6" customFormat="1" ht="30.2" customHeight="1">
      <c r="B673" s="14"/>
      <c r="C673" s="8"/>
      <c r="D673" s="8"/>
      <c r="E673" s="8"/>
      <c r="F673" s="8"/>
      <c r="G673" s="8"/>
      <c r="H673" s="8"/>
      <c r="I673" s="8"/>
      <c r="J673" s="8"/>
      <c r="K673" s="8"/>
      <c r="L673" s="8"/>
      <c r="M673" s="8"/>
    </row>
    <row r="674" spans="2:13" s="6" customFormat="1" ht="30.2" customHeight="1">
      <c r="B674" s="14"/>
      <c r="C674" s="8"/>
      <c r="D674" s="8"/>
      <c r="E674" s="8"/>
      <c r="F674" s="8"/>
      <c r="G674" s="8"/>
      <c r="H674" s="8"/>
      <c r="I674" s="8"/>
      <c r="J674" s="8"/>
      <c r="K674" s="8"/>
      <c r="L674" s="8"/>
      <c r="M674" s="8"/>
    </row>
    <row r="675" spans="2:13" s="6" customFormat="1" ht="30.2" customHeight="1">
      <c r="B675" s="14"/>
      <c r="C675" s="8"/>
      <c r="D675" s="8"/>
      <c r="E675" s="8"/>
      <c r="F675" s="8"/>
      <c r="G675" s="8"/>
      <c r="H675" s="8"/>
      <c r="I675" s="8"/>
      <c r="J675" s="8"/>
      <c r="K675" s="8"/>
      <c r="L675" s="8"/>
      <c r="M675" s="8"/>
    </row>
    <row r="676" spans="2:13" s="6" customFormat="1" ht="30.2" customHeight="1">
      <c r="B676" s="14"/>
      <c r="C676" s="8"/>
      <c r="D676" s="8"/>
      <c r="E676" s="8"/>
      <c r="F676" s="8"/>
      <c r="G676" s="8"/>
      <c r="H676" s="8"/>
      <c r="I676" s="8"/>
      <c r="J676" s="8"/>
      <c r="K676" s="8"/>
      <c r="L676" s="8"/>
      <c r="M676" s="8"/>
    </row>
    <row r="677" spans="2:13" s="6" customFormat="1" ht="30.2" customHeight="1">
      <c r="B677" s="14"/>
      <c r="C677" s="8"/>
      <c r="D677" s="8"/>
      <c r="E677" s="8"/>
      <c r="F677" s="8"/>
      <c r="G677" s="8"/>
      <c r="H677" s="8"/>
      <c r="I677" s="8"/>
      <c r="J677" s="8"/>
      <c r="K677" s="8"/>
      <c r="L677" s="8"/>
      <c r="M677" s="8"/>
    </row>
    <row r="678" spans="2:13" s="6" customFormat="1" ht="30.2" customHeight="1">
      <c r="B678" s="14"/>
      <c r="C678" s="8"/>
      <c r="D678" s="8"/>
      <c r="E678" s="8"/>
      <c r="F678" s="8"/>
      <c r="G678" s="8"/>
      <c r="H678" s="8"/>
      <c r="I678" s="8"/>
      <c r="J678" s="8"/>
      <c r="K678" s="8"/>
      <c r="L678" s="8"/>
      <c r="M678" s="8"/>
    </row>
    <row r="679" spans="2:13" s="6" customFormat="1" ht="30.2" customHeight="1">
      <c r="B679" s="14"/>
      <c r="C679" s="8"/>
      <c r="D679" s="8"/>
      <c r="E679" s="8"/>
      <c r="F679" s="8"/>
      <c r="G679" s="8"/>
      <c r="H679" s="8"/>
      <c r="I679" s="8"/>
      <c r="J679" s="8"/>
      <c r="K679" s="8"/>
      <c r="L679" s="8"/>
      <c r="M679" s="8"/>
    </row>
    <row r="680" spans="2:13" s="6" customFormat="1" ht="30.2" customHeight="1">
      <c r="B680" s="14"/>
      <c r="C680" s="8"/>
      <c r="D680" s="8"/>
      <c r="E680" s="8"/>
      <c r="F680" s="8"/>
      <c r="G680" s="8"/>
      <c r="H680" s="8"/>
      <c r="I680" s="8"/>
      <c r="J680" s="8"/>
      <c r="K680" s="8"/>
      <c r="L680" s="8"/>
      <c r="M680" s="8"/>
    </row>
    <row r="681" spans="2:13" s="6" customFormat="1" ht="30.2" customHeight="1">
      <c r="B681" s="14"/>
      <c r="C681" s="8"/>
      <c r="D681" s="8"/>
      <c r="E681" s="8"/>
      <c r="F681" s="8"/>
      <c r="G681" s="8"/>
      <c r="H681" s="8"/>
      <c r="I681" s="8"/>
      <c r="J681" s="8"/>
      <c r="K681" s="8"/>
      <c r="L681" s="8"/>
      <c r="M681" s="8"/>
    </row>
    <row r="682" spans="2:13" s="6" customFormat="1" ht="30.2" customHeight="1">
      <c r="B682" s="14"/>
      <c r="C682" s="8"/>
      <c r="D682" s="8"/>
      <c r="E682" s="8"/>
      <c r="F682" s="8"/>
      <c r="G682" s="8"/>
      <c r="H682" s="8"/>
      <c r="I682" s="8"/>
      <c r="J682" s="8"/>
      <c r="K682" s="8"/>
      <c r="L682" s="8"/>
      <c r="M682" s="8"/>
    </row>
    <row r="683" spans="2:13" s="6" customFormat="1" ht="30.2" customHeight="1">
      <c r="B683" s="14"/>
      <c r="C683" s="8"/>
      <c r="D683" s="8"/>
      <c r="E683" s="8"/>
      <c r="F683" s="8"/>
      <c r="G683" s="8"/>
      <c r="H683" s="8"/>
      <c r="I683" s="8"/>
      <c r="J683" s="8"/>
      <c r="K683" s="8"/>
      <c r="L683" s="8"/>
      <c r="M683" s="8"/>
    </row>
    <row r="684" spans="2:13" s="6" customFormat="1" ht="30.2" customHeight="1">
      <c r="B684" s="14"/>
      <c r="C684" s="8"/>
      <c r="D684" s="8"/>
      <c r="E684" s="8"/>
      <c r="F684" s="8"/>
      <c r="G684" s="8"/>
      <c r="H684" s="8"/>
      <c r="I684" s="8"/>
      <c r="J684" s="8"/>
      <c r="K684" s="8"/>
      <c r="L684" s="8"/>
      <c r="M684" s="8"/>
    </row>
    <row r="685" spans="2:13" s="6" customFormat="1" ht="30.2" customHeight="1">
      <c r="B685" s="14"/>
      <c r="C685" s="8"/>
      <c r="D685" s="8"/>
      <c r="E685" s="8"/>
      <c r="F685" s="8"/>
      <c r="G685" s="8"/>
      <c r="H685" s="8"/>
      <c r="I685" s="8"/>
      <c r="J685" s="8"/>
      <c r="K685" s="8"/>
      <c r="L685" s="8"/>
      <c r="M685" s="8"/>
    </row>
    <row r="686" spans="2:13" s="6" customFormat="1" ht="30.2" customHeight="1">
      <c r="B686" s="14"/>
      <c r="C686" s="8"/>
      <c r="D686" s="8"/>
      <c r="E686" s="8"/>
      <c r="F686" s="8"/>
      <c r="G686" s="8"/>
      <c r="H686" s="8"/>
      <c r="I686" s="8"/>
      <c r="J686" s="8"/>
      <c r="K686" s="8"/>
      <c r="L686" s="8"/>
      <c r="M686" s="8"/>
    </row>
    <row r="687" spans="2:13" s="6" customFormat="1" ht="30.2" customHeight="1">
      <c r="B687" s="14"/>
      <c r="C687" s="8"/>
      <c r="D687" s="8"/>
      <c r="E687" s="8"/>
      <c r="F687" s="8"/>
      <c r="G687" s="8"/>
      <c r="H687" s="8"/>
      <c r="I687" s="8"/>
      <c r="J687" s="8"/>
      <c r="K687" s="8"/>
      <c r="L687" s="8"/>
      <c r="M687" s="8"/>
    </row>
    <row r="688" spans="2:13" s="6" customFormat="1" ht="30.2" customHeight="1">
      <c r="B688" s="14"/>
      <c r="C688" s="8"/>
      <c r="D688" s="8"/>
      <c r="E688" s="8"/>
      <c r="F688" s="8"/>
      <c r="G688" s="8"/>
      <c r="H688" s="8"/>
      <c r="I688" s="8"/>
      <c r="J688" s="8"/>
      <c r="K688" s="8"/>
      <c r="L688" s="8"/>
      <c r="M688" s="8"/>
    </row>
    <row r="689" spans="2:13" s="6" customFormat="1" ht="30.2" customHeight="1">
      <c r="B689" s="14"/>
      <c r="C689" s="8"/>
      <c r="D689" s="8"/>
      <c r="E689" s="8"/>
      <c r="F689" s="8"/>
      <c r="G689" s="8"/>
      <c r="H689" s="8"/>
      <c r="I689" s="8"/>
      <c r="J689" s="8"/>
      <c r="K689" s="8"/>
      <c r="L689" s="8"/>
      <c r="M689" s="8"/>
    </row>
    <row r="690" spans="2:13" s="6" customFormat="1" ht="30.2" customHeight="1">
      <c r="B690" s="14"/>
      <c r="C690" s="8"/>
      <c r="D690" s="8"/>
      <c r="E690" s="8"/>
      <c r="F690" s="8"/>
      <c r="G690" s="8"/>
      <c r="H690" s="8"/>
      <c r="I690" s="8"/>
      <c r="J690" s="8"/>
      <c r="K690" s="8"/>
      <c r="L690" s="8"/>
      <c r="M690" s="8"/>
    </row>
    <row r="691" spans="2:13" s="6" customFormat="1" ht="30.2" customHeight="1">
      <c r="B691" s="14"/>
      <c r="C691" s="8"/>
      <c r="D691" s="8"/>
      <c r="E691" s="8"/>
      <c r="F691" s="8"/>
      <c r="G691" s="8"/>
      <c r="H691" s="8"/>
      <c r="I691" s="8"/>
      <c r="J691" s="8"/>
      <c r="K691" s="8"/>
      <c r="L691" s="8"/>
      <c r="M691" s="8"/>
    </row>
    <row r="692" spans="2:13" s="6" customFormat="1" ht="30.2" customHeight="1">
      <c r="B692" s="14"/>
      <c r="C692" s="8"/>
      <c r="D692" s="8"/>
      <c r="E692" s="8"/>
      <c r="F692" s="8"/>
      <c r="G692" s="8"/>
      <c r="H692" s="8"/>
      <c r="I692" s="8"/>
      <c r="J692" s="8"/>
      <c r="K692" s="8"/>
      <c r="L692" s="8"/>
      <c r="M692" s="8"/>
    </row>
    <row r="693" spans="2:13" s="6" customFormat="1" ht="30.2" customHeight="1">
      <c r="B693" s="14"/>
      <c r="C693" s="8"/>
      <c r="D693" s="8"/>
      <c r="E693" s="8"/>
      <c r="F693" s="8"/>
      <c r="G693" s="8"/>
      <c r="H693" s="8"/>
      <c r="I693" s="8"/>
      <c r="J693" s="8"/>
      <c r="K693" s="8"/>
      <c r="L693" s="8"/>
      <c r="M693" s="8"/>
    </row>
    <row r="694" spans="2:13" s="6" customFormat="1" ht="30.2" customHeight="1">
      <c r="B694" s="14"/>
      <c r="C694" s="8"/>
      <c r="D694" s="8"/>
      <c r="E694" s="8"/>
      <c r="F694" s="8"/>
      <c r="G694" s="8"/>
      <c r="H694" s="8"/>
      <c r="I694" s="8"/>
      <c r="J694" s="8"/>
      <c r="K694" s="8"/>
      <c r="L694" s="8"/>
      <c r="M694" s="8"/>
    </row>
    <row r="695" spans="2:13" s="6" customFormat="1" ht="30.2" customHeight="1">
      <c r="B695" s="14"/>
      <c r="C695" s="8"/>
      <c r="D695" s="8"/>
      <c r="E695" s="8"/>
      <c r="F695" s="8"/>
      <c r="G695" s="8"/>
      <c r="H695" s="8"/>
      <c r="I695" s="8"/>
      <c r="J695" s="8"/>
      <c r="K695" s="8"/>
      <c r="L695" s="8"/>
      <c r="M695" s="8"/>
    </row>
    <row r="696" spans="2:13" s="6" customFormat="1" ht="30.2" customHeight="1">
      <c r="B696" s="14"/>
      <c r="C696" s="8"/>
      <c r="D696" s="8"/>
      <c r="E696" s="8"/>
      <c r="F696" s="8"/>
      <c r="G696" s="8"/>
      <c r="H696" s="8"/>
      <c r="I696" s="8"/>
      <c r="J696" s="8"/>
      <c r="K696" s="8"/>
      <c r="L696" s="8"/>
      <c r="M696" s="8"/>
    </row>
    <row r="697" spans="2:13" s="6" customFormat="1" ht="30.2" customHeight="1">
      <c r="B697" s="14"/>
      <c r="C697" s="8"/>
      <c r="D697" s="8"/>
      <c r="E697" s="8"/>
      <c r="F697" s="8"/>
      <c r="G697" s="8"/>
      <c r="H697" s="8"/>
      <c r="I697" s="8"/>
      <c r="J697" s="8"/>
      <c r="K697" s="8"/>
      <c r="L697" s="8"/>
      <c r="M697" s="8"/>
    </row>
    <row r="698" spans="2:13" s="6" customFormat="1" ht="30.2" customHeight="1">
      <c r="B698" s="14"/>
      <c r="C698" s="8"/>
      <c r="D698" s="8"/>
      <c r="E698" s="8"/>
      <c r="F698" s="8"/>
      <c r="G698" s="8"/>
      <c r="H698" s="8"/>
      <c r="I698" s="8"/>
      <c r="J698" s="8"/>
      <c r="K698" s="8"/>
      <c r="L698" s="8"/>
      <c r="M698" s="8"/>
    </row>
    <row r="699" spans="2:13" s="6" customFormat="1" ht="30.2" customHeight="1">
      <c r="B699" s="14"/>
      <c r="C699" s="8"/>
      <c r="D699" s="8"/>
      <c r="E699" s="8"/>
      <c r="F699" s="8"/>
      <c r="G699" s="8"/>
      <c r="H699" s="8"/>
      <c r="I699" s="8"/>
      <c r="J699" s="8"/>
      <c r="K699" s="8"/>
      <c r="L699" s="8"/>
      <c r="M699" s="8"/>
    </row>
    <row r="700" spans="2:13" s="6" customFormat="1" ht="30.2" customHeight="1">
      <c r="B700" s="14"/>
      <c r="C700" s="8"/>
      <c r="D700" s="8"/>
      <c r="E700" s="8"/>
      <c r="F700" s="8"/>
      <c r="G700" s="8"/>
      <c r="H700" s="8"/>
      <c r="I700" s="8"/>
      <c r="J700" s="8"/>
      <c r="K700" s="8"/>
      <c r="L700" s="8"/>
      <c r="M700" s="8"/>
    </row>
    <row r="701" spans="2:13" s="6" customFormat="1" ht="30.2" customHeight="1">
      <c r="B701" s="14"/>
      <c r="C701" s="8"/>
      <c r="D701" s="8"/>
      <c r="E701" s="8"/>
      <c r="F701" s="8"/>
      <c r="G701" s="8"/>
      <c r="H701" s="8"/>
      <c r="I701" s="8"/>
      <c r="J701" s="8"/>
      <c r="K701" s="8"/>
      <c r="L701" s="8"/>
      <c r="M701" s="8"/>
    </row>
    <row r="702" spans="2:13" s="6" customFormat="1" ht="30.2" customHeight="1">
      <c r="B702" s="14"/>
      <c r="C702" s="8"/>
      <c r="D702" s="8"/>
      <c r="E702" s="8"/>
      <c r="F702" s="8"/>
      <c r="G702" s="8"/>
      <c r="H702" s="8"/>
      <c r="I702" s="8"/>
      <c r="J702" s="8"/>
      <c r="K702" s="8"/>
      <c r="L702" s="8"/>
      <c r="M702" s="8"/>
    </row>
    <row r="703" spans="2:13" s="6" customFormat="1" ht="30.2" customHeight="1">
      <c r="B703" s="14"/>
      <c r="C703" s="8"/>
      <c r="D703" s="8"/>
      <c r="E703" s="8"/>
      <c r="F703" s="8"/>
      <c r="G703" s="8"/>
      <c r="H703" s="8"/>
      <c r="I703" s="8"/>
      <c r="J703" s="8"/>
      <c r="K703" s="8"/>
      <c r="L703" s="8"/>
      <c r="M703" s="8"/>
    </row>
    <row r="704" spans="2:13" s="6" customFormat="1" ht="30.2" customHeight="1">
      <c r="B704" s="14"/>
      <c r="C704" s="8"/>
      <c r="D704" s="8"/>
      <c r="E704" s="8"/>
      <c r="F704" s="8"/>
      <c r="G704" s="8"/>
      <c r="H704" s="8"/>
      <c r="I704" s="8"/>
      <c r="J704" s="8"/>
      <c r="K704" s="8"/>
      <c r="L704" s="8"/>
      <c r="M704" s="8"/>
    </row>
    <row r="705" spans="2:13" s="6" customFormat="1" ht="30.2" customHeight="1">
      <c r="B705" s="14"/>
      <c r="C705" s="8"/>
      <c r="D705" s="8"/>
      <c r="E705" s="8"/>
      <c r="F705" s="8"/>
      <c r="G705" s="8"/>
      <c r="H705" s="8"/>
      <c r="I705" s="8"/>
      <c r="J705" s="8"/>
      <c r="K705" s="8"/>
      <c r="L705" s="8"/>
      <c r="M705" s="8"/>
    </row>
    <row r="706" spans="2:13" s="6" customFormat="1" ht="30.2" customHeight="1">
      <c r="B706" s="14"/>
      <c r="C706" s="8"/>
      <c r="D706" s="8"/>
      <c r="E706" s="8"/>
      <c r="F706" s="8"/>
      <c r="G706" s="8"/>
      <c r="H706" s="8"/>
      <c r="I706" s="8"/>
      <c r="J706" s="8"/>
      <c r="K706" s="8"/>
      <c r="L706" s="8"/>
      <c r="M706" s="8"/>
    </row>
    <row r="707" spans="2:13" s="6" customFormat="1" ht="30.2" customHeight="1">
      <c r="B707" s="14"/>
      <c r="C707" s="8"/>
      <c r="D707" s="8"/>
      <c r="E707" s="8"/>
      <c r="F707" s="8"/>
      <c r="G707" s="8"/>
      <c r="H707" s="8"/>
      <c r="I707" s="8"/>
      <c r="J707" s="8"/>
      <c r="K707" s="8"/>
      <c r="L707" s="8"/>
      <c r="M707" s="8"/>
    </row>
    <row r="708" spans="2:13" s="6" customFormat="1" ht="30.2" customHeight="1">
      <c r="B708" s="14"/>
      <c r="C708" s="8"/>
      <c r="D708" s="8"/>
      <c r="E708" s="8"/>
      <c r="F708" s="8"/>
      <c r="G708" s="8"/>
      <c r="H708" s="8"/>
      <c r="I708" s="8"/>
      <c r="J708" s="8"/>
      <c r="K708" s="8"/>
      <c r="L708" s="8"/>
      <c r="M708" s="8"/>
    </row>
    <row r="709" spans="2:13" s="6" customFormat="1" ht="30.2" customHeight="1">
      <c r="B709" s="14"/>
      <c r="C709" s="8"/>
      <c r="D709" s="8"/>
      <c r="E709" s="8"/>
      <c r="F709" s="8"/>
      <c r="G709" s="8"/>
      <c r="H709" s="8"/>
      <c r="I709" s="8"/>
      <c r="J709" s="8"/>
      <c r="K709" s="8"/>
      <c r="L709" s="8"/>
      <c r="M709" s="8"/>
    </row>
    <row r="710" spans="2:13" s="6" customFormat="1" ht="30.2" customHeight="1">
      <c r="B710" s="14"/>
      <c r="C710" s="8"/>
      <c r="D710" s="8"/>
      <c r="E710" s="8"/>
      <c r="F710" s="8"/>
      <c r="G710" s="8"/>
      <c r="H710" s="8"/>
      <c r="I710" s="8"/>
      <c r="J710" s="8"/>
      <c r="K710" s="8"/>
      <c r="L710" s="8"/>
      <c r="M710" s="8"/>
    </row>
    <row r="711" spans="2:13" s="6" customFormat="1" ht="30.2" customHeight="1">
      <c r="B711" s="14"/>
      <c r="C711" s="8"/>
      <c r="D711" s="8"/>
      <c r="E711" s="8"/>
      <c r="F711" s="8"/>
      <c r="G711" s="8"/>
      <c r="H711" s="8"/>
      <c r="I711" s="8"/>
      <c r="J711" s="8"/>
      <c r="K711" s="8"/>
      <c r="L711" s="8"/>
      <c r="M711" s="8"/>
    </row>
    <row r="712" spans="2:13" s="6" customFormat="1" ht="30.2" customHeight="1">
      <c r="B712" s="14"/>
      <c r="C712" s="8"/>
      <c r="D712" s="8"/>
      <c r="E712" s="8"/>
      <c r="F712" s="8"/>
      <c r="G712" s="8"/>
      <c r="H712" s="8"/>
      <c r="I712" s="8"/>
      <c r="J712" s="8"/>
      <c r="K712" s="8"/>
      <c r="L712" s="8"/>
      <c r="M712" s="8"/>
    </row>
    <row r="713" spans="2:13" s="6" customFormat="1" ht="30.2" customHeight="1">
      <c r="B713" s="14"/>
      <c r="C713" s="8"/>
      <c r="D713" s="8"/>
      <c r="E713" s="8"/>
      <c r="F713" s="8"/>
      <c r="G713" s="8"/>
      <c r="H713" s="8"/>
      <c r="I713" s="8"/>
      <c r="J713" s="8"/>
      <c r="K713" s="8"/>
      <c r="L713" s="8"/>
      <c r="M713" s="8"/>
    </row>
    <row r="714" spans="2:13" s="6" customFormat="1" ht="30.2" customHeight="1">
      <c r="B714" s="14"/>
      <c r="C714" s="8"/>
      <c r="D714" s="8"/>
      <c r="E714" s="8"/>
      <c r="F714" s="8"/>
      <c r="G714" s="8"/>
      <c r="H714" s="8"/>
      <c r="I714" s="8"/>
      <c r="J714" s="8"/>
      <c r="K714" s="8"/>
      <c r="L714" s="8"/>
      <c r="M714" s="8"/>
    </row>
    <row r="715" spans="2:13" s="6" customFormat="1" ht="30.2" customHeight="1">
      <c r="B715" s="14"/>
      <c r="C715" s="8"/>
      <c r="D715" s="8"/>
      <c r="E715" s="8"/>
      <c r="F715" s="8"/>
      <c r="G715" s="8"/>
      <c r="H715" s="8"/>
      <c r="I715" s="8"/>
      <c r="J715" s="8"/>
      <c r="K715" s="8"/>
      <c r="L715" s="8"/>
      <c r="M715" s="8"/>
    </row>
    <row r="716" spans="2:13" s="6" customFormat="1" ht="30.2" customHeight="1">
      <c r="B716" s="14"/>
      <c r="C716" s="8"/>
      <c r="D716" s="8"/>
      <c r="E716" s="8"/>
      <c r="F716" s="8"/>
      <c r="G716" s="8"/>
      <c r="H716" s="8"/>
      <c r="I716" s="8"/>
      <c r="J716" s="8"/>
      <c r="K716" s="8"/>
      <c r="L716" s="8"/>
      <c r="M716" s="8"/>
    </row>
    <row r="717" spans="2:13" s="6" customFormat="1" ht="30.2" customHeight="1">
      <c r="B717" s="14"/>
      <c r="C717" s="8"/>
      <c r="D717" s="8"/>
      <c r="E717" s="8"/>
      <c r="F717" s="8"/>
      <c r="G717" s="8"/>
      <c r="H717" s="8"/>
      <c r="I717" s="8"/>
      <c r="J717" s="8"/>
      <c r="K717" s="8"/>
      <c r="L717" s="8"/>
      <c r="M717" s="8"/>
    </row>
    <row r="718" spans="2:13" s="6" customFormat="1" ht="30.2" customHeight="1">
      <c r="B718" s="14"/>
      <c r="C718" s="8"/>
      <c r="D718" s="8"/>
      <c r="E718" s="8"/>
      <c r="F718" s="8"/>
      <c r="G718" s="8"/>
      <c r="H718" s="8"/>
      <c r="I718" s="8"/>
      <c r="J718" s="8"/>
      <c r="K718" s="8"/>
      <c r="L718" s="8"/>
      <c r="M718" s="8"/>
    </row>
    <row r="719" spans="2:13" s="6" customFormat="1" ht="30.2" customHeight="1">
      <c r="B719" s="14"/>
      <c r="C719" s="8"/>
      <c r="D719" s="8"/>
      <c r="E719" s="8"/>
      <c r="F719" s="8"/>
      <c r="G719" s="8"/>
      <c r="H719" s="8"/>
      <c r="I719" s="8"/>
      <c r="J719" s="8"/>
      <c r="K719" s="8"/>
      <c r="L719" s="8"/>
      <c r="M719" s="8"/>
    </row>
    <row r="720" spans="2:13" s="6" customFormat="1" ht="30.2" customHeight="1">
      <c r="B720" s="14"/>
      <c r="C720" s="8"/>
      <c r="D720" s="8"/>
      <c r="E720" s="8"/>
      <c r="F720" s="8"/>
      <c r="G720" s="8"/>
      <c r="H720" s="8"/>
      <c r="I720" s="8"/>
      <c r="J720" s="8"/>
      <c r="K720" s="8"/>
      <c r="L720" s="8"/>
      <c r="M720" s="8"/>
    </row>
    <row r="721" spans="2:13" s="6" customFormat="1" ht="30.2" customHeight="1">
      <c r="B721" s="14"/>
      <c r="C721" s="8"/>
      <c r="D721" s="8"/>
      <c r="E721" s="8"/>
      <c r="F721" s="8"/>
      <c r="G721" s="8"/>
      <c r="H721" s="8"/>
      <c r="I721" s="8"/>
      <c r="J721" s="8"/>
      <c r="K721" s="8"/>
      <c r="L721" s="8"/>
      <c r="M721" s="8"/>
    </row>
    <row r="722" spans="2:13" s="6" customFormat="1" ht="30.2" customHeight="1">
      <c r="B722" s="14"/>
      <c r="C722" s="8"/>
      <c r="D722" s="8"/>
      <c r="E722" s="8"/>
      <c r="F722" s="8"/>
      <c r="G722" s="8"/>
      <c r="H722" s="8"/>
      <c r="I722" s="8"/>
      <c r="J722" s="8"/>
      <c r="K722" s="8"/>
      <c r="L722" s="8"/>
      <c r="M722" s="8"/>
    </row>
    <row r="723" spans="2:13" s="6" customFormat="1" ht="30.2" customHeight="1">
      <c r="B723" s="14"/>
      <c r="C723" s="8"/>
      <c r="D723" s="8"/>
      <c r="E723" s="8"/>
      <c r="F723" s="8"/>
      <c r="G723" s="8"/>
      <c r="H723" s="8"/>
      <c r="I723" s="8"/>
      <c r="J723" s="8"/>
      <c r="K723" s="8"/>
      <c r="L723" s="8"/>
      <c r="M723" s="8"/>
    </row>
    <row r="724" spans="2:13" s="6" customFormat="1" ht="30.2" customHeight="1">
      <c r="B724" s="14"/>
      <c r="C724" s="8"/>
      <c r="D724" s="8"/>
      <c r="E724" s="8"/>
      <c r="F724" s="8"/>
      <c r="G724" s="8"/>
      <c r="H724" s="8"/>
      <c r="I724" s="8"/>
      <c r="J724" s="8"/>
      <c r="K724" s="8"/>
      <c r="L724" s="8"/>
      <c r="M724" s="8"/>
    </row>
    <row r="725" spans="2:13" s="6" customFormat="1" ht="30.2" customHeight="1">
      <c r="B725" s="14"/>
      <c r="C725" s="8"/>
      <c r="D725" s="8"/>
      <c r="E725" s="8"/>
      <c r="F725" s="8"/>
      <c r="G725" s="8"/>
      <c r="H725" s="8"/>
      <c r="I725" s="8"/>
      <c r="J725" s="8"/>
      <c r="K725" s="8"/>
      <c r="L725" s="8"/>
      <c r="M725" s="8"/>
    </row>
    <row r="726" spans="2:13" s="6" customFormat="1" ht="30.2" customHeight="1">
      <c r="B726" s="14"/>
      <c r="C726" s="8"/>
      <c r="D726" s="8"/>
      <c r="E726" s="8"/>
      <c r="F726" s="8"/>
      <c r="G726" s="8"/>
      <c r="H726" s="8"/>
      <c r="I726" s="8"/>
      <c r="J726" s="8"/>
      <c r="K726" s="8"/>
      <c r="L726" s="8"/>
      <c r="M726" s="8"/>
    </row>
    <row r="727" spans="2:13" s="6" customFormat="1" ht="30.2" customHeight="1">
      <c r="B727" s="14"/>
      <c r="C727" s="8"/>
      <c r="D727" s="8"/>
      <c r="E727" s="8"/>
      <c r="F727" s="8"/>
      <c r="G727" s="8"/>
      <c r="H727" s="8"/>
      <c r="I727" s="8"/>
      <c r="J727" s="8"/>
      <c r="K727" s="8"/>
      <c r="L727" s="8"/>
      <c r="M727" s="8"/>
    </row>
    <row r="728" spans="2:13" s="6" customFormat="1" ht="30.2" customHeight="1">
      <c r="B728" s="14"/>
      <c r="C728" s="8"/>
      <c r="D728" s="8"/>
      <c r="E728" s="8"/>
      <c r="F728" s="8"/>
      <c r="G728" s="8"/>
      <c r="H728" s="8"/>
      <c r="I728" s="8"/>
      <c r="J728" s="8"/>
      <c r="K728" s="8"/>
      <c r="L728" s="8"/>
      <c r="M728" s="8"/>
    </row>
    <row r="729" spans="2:13" s="6" customFormat="1" ht="30.2" customHeight="1">
      <c r="B729" s="14"/>
      <c r="C729" s="8"/>
      <c r="D729" s="8"/>
      <c r="E729" s="8"/>
      <c r="F729" s="8"/>
      <c r="G729" s="8"/>
      <c r="H729" s="8"/>
      <c r="I729" s="8"/>
      <c r="J729" s="8"/>
      <c r="K729" s="8"/>
      <c r="L729" s="8"/>
      <c r="M729" s="8"/>
    </row>
    <row r="730" spans="2:13" s="6" customFormat="1" ht="30.2" customHeight="1">
      <c r="B730" s="14"/>
      <c r="C730" s="8"/>
      <c r="D730" s="8"/>
      <c r="E730" s="8"/>
      <c r="F730" s="8"/>
      <c r="G730" s="8"/>
      <c r="H730" s="8"/>
      <c r="I730" s="8"/>
      <c r="J730" s="8"/>
      <c r="K730" s="8"/>
      <c r="L730" s="8"/>
      <c r="M730" s="8"/>
    </row>
    <row r="731" spans="2:13" s="6" customFormat="1" ht="30.2" customHeight="1">
      <c r="B731" s="14"/>
      <c r="C731" s="8"/>
      <c r="D731" s="8"/>
      <c r="E731" s="8"/>
      <c r="F731" s="8"/>
      <c r="G731" s="8"/>
      <c r="H731" s="8"/>
      <c r="I731" s="8"/>
      <c r="J731" s="8"/>
      <c r="K731" s="8"/>
      <c r="L731" s="8"/>
      <c r="M731" s="8"/>
    </row>
    <row r="732" spans="2:13" s="6" customFormat="1" ht="30.2" customHeight="1">
      <c r="B732" s="14"/>
      <c r="C732" s="8"/>
      <c r="D732" s="8"/>
      <c r="E732" s="8"/>
      <c r="F732" s="8"/>
      <c r="G732" s="8"/>
      <c r="H732" s="8"/>
      <c r="I732" s="8"/>
      <c r="J732" s="8"/>
      <c r="K732" s="8"/>
      <c r="L732" s="8"/>
      <c r="M732" s="8"/>
    </row>
    <row r="733" spans="2:13" s="6" customFormat="1" ht="30.2" customHeight="1">
      <c r="B733" s="14"/>
      <c r="C733" s="8"/>
      <c r="D733" s="8"/>
      <c r="E733" s="8"/>
      <c r="F733" s="8"/>
      <c r="G733" s="8"/>
      <c r="H733" s="8"/>
      <c r="I733" s="8"/>
      <c r="J733" s="8"/>
      <c r="K733" s="8"/>
      <c r="L733" s="8"/>
      <c r="M733" s="8"/>
    </row>
    <row r="734" spans="2:13" s="6" customFormat="1" ht="30.2" customHeight="1">
      <c r="B734" s="14"/>
      <c r="C734" s="8"/>
      <c r="D734" s="8"/>
      <c r="E734" s="8"/>
      <c r="F734" s="8"/>
      <c r="G734" s="8"/>
      <c r="H734" s="8"/>
      <c r="I734" s="8"/>
      <c r="J734" s="8"/>
      <c r="K734" s="8"/>
      <c r="L734" s="8"/>
      <c r="M734" s="8"/>
    </row>
    <row r="735" spans="2:13" s="6" customFormat="1" ht="30.2" customHeight="1">
      <c r="B735" s="14"/>
      <c r="C735" s="8"/>
      <c r="D735" s="8"/>
      <c r="E735" s="8"/>
      <c r="F735" s="8"/>
      <c r="G735" s="8"/>
      <c r="H735" s="8"/>
      <c r="I735" s="8"/>
      <c r="J735" s="8"/>
      <c r="K735" s="8"/>
      <c r="L735" s="8"/>
      <c r="M735" s="8"/>
    </row>
    <row r="736" spans="2:13" s="6" customFormat="1" ht="30.2" customHeight="1">
      <c r="B736" s="14"/>
      <c r="C736" s="8"/>
      <c r="D736" s="8"/>
      <c r="E736" s="8"/>
      <c r="F736" s="8"/>
      <c r="G736" s="8"/>
      <c r="H736" s="8"/>
      <c r="I736" s="8"/>
      <c r="J736" s="8"/>
      <c r="K736" s="8"/>
      <c r="L736" s="8"/>
      <c r="M736" s="8"/>
    </row>
    <row r="737" spans="2:13" s="6" customFormat="1" ht="30.2" customHeight="1">
      <c r="B737" s="14"/>
      <c r="C737" s="8"/>
      <c r="D737" s="8"/>
      <c r="E737" s="8"/>
      <c r="F737" s="8"/>
      <c r="G737" s="8"/>
      <c r="H737" s="8"/>
      <c r="I737" s="8"/>
      <c r="J737" s="8"/>
      <c r="K737" s="8"/>
      <c r="L737" s="8"/>
      <c r="M737" s="8"/>
    </row>
    <row r="738" spans="2:13" s="6" customFormat="1" ht="30.2" customHeight="1">
      <c r="B738" s="14"/>
      <c r="C738" s="8"/>
      <c r="D738" s="8"/>
      <c r="E738" s="8"/>
      <c r="F738" s="8"/>
      <c r="G738" s="8"/>
      <c r="H738" s="8"/>
      <c r="I738" s="8"/>
      <c r="J738" s="8"/>
      <c r="K738" s="8"/>
      <c r="L738" s="8"/>
      <c r="M738" s="8"/>
    </row>
    <row r="739" spans="2:13" s="6" customFormat="1" ht="30.2" customHeight="1">
      <c r="B739" s="14"/>
      <c r="C739" s="8"/>
      <c r="D739" s="8"/>
      <c r="E739" s="8"/>
      <c r="F739" s="8"/>
      <c r="G739" s="8"/>
      <c r="H739" s="8"/>
      <c r="I739" s="8"/>
      <c r="J739" s="8"/>
      <c r="K739" s="8"/>
      <c r="L739" s="8"/>
      <c r="M739" s="8"/>
    </row>
    <row r="740" spans="2:13" s="6" customFormat="1" ht="30.2" customHeight="1">
      <c r="B740" s="14"/>
      <c r="C740" s="8"/>
      <c r="D740" s="8"/>
      <c r="E740" s="8"/>
      <c r="F740" s="8"/>
      <c r="G740" s="8"/>
      <c r="H740" s="8"/>
      <c r="I740" s="8"/>
      <c r="J740" s="8"/>
      <c r="K740" s="8"/>
      <c r="L740" s="8"/>
      <c r="M740" s="8"/>
    </row>
    <row r="741" spans="2:13" s="6" customFormat="1" ht="30.2" customHeight="1">
      <c r="B741" s="14"/>
      <c r="C741" s="8"/>
      <c r="D741" s="8"/>
      <c r="E741" s="8"/>
      <c r="F741" s="8"/>
      <c r="G741" s="8"/>
      <c r="H741" s="8"/>
      <c r="I741" s="8"/>
      <c r="J741" s="8"/>
      <c r="K741" s="8"/>
      <c r="L741" s="8"/>
      <c r="M741" s="8"/>
    </row>
    <row r="742" spans="2:13" s="6" customFormat="1" ht="30.2" customHeight="1">
      <c r="B742" s="14"/>
      <c r="C742" s="8"/>
      <c r="D742" s="8"/>
      <c r="E742" s="8"/>
      <c r="F742" s="8"/>
      <c r="G742" s="8"/>
      <c r="H742" s="8"/>
      <c r="I742" s="8"/>
      <c r="J742" s="8"/>
      <c r="K742" s="8"/>
      <c r="L742" s="8"/>
      <c r="M742" s="8"/>
    </row>
    <row r="743" spans="2:13" s="6" customFormat="1" ht="30.2" customHeight="1">
      <c r="B743" s="14"/>
      <c r="C743" s="8"/>
      <c r="D743" s="8"/>
      <c r="E743" s="8"/>
      <c r="F743" s="8"/>
      <c r="G743" s="8"/>
      <c r="H743" s="8"/>
      <c r="I743" s="8"/>
      <c r="J743" s="8"/>
      <c r="K743" s="8"/>
      <c r="L743" s="8"/>
      <c r="M743" s="8"/>
    </row>
    <row r="744" spans="2:13" s="6" customFormat="1" ht="30.2" customHeight="1">
      <c r="B744" s="14"/>
      <c r="C744" s="8"/>
      <c r="D744" s="8"/>
      <c r="E744" s="8"/>
      <c r="F744" s="8"/>
      <c r="G744" s="8"/>
      <c r="H744" s="8"/>
      <c r="I744" s="8"/>
      <c r="J744" s="8"/>
      <c r="K744" s="8"/>
      <c r="L744" s="8"/>
      <c r="M744" s="8"/>
    </row>
    <row r="745" spans="2:13" s="6" customFormat="1" ht="30.2" customHeight="1">
      <c r="B745" s="14"/>
      <c r="C745" s="8"/>
      <c r="D745" s="8"/>
      <c r="E745" s="8"/>
      <c r="F745" s="8"/>
      <c r="G745" s="8"/>
      <c r="H745" s="8"/>
      <c r="I745" s="8"/>
      <c r="J745" s="8"/>
      <c r="K745" s="8"/>
      <c r="L745" s="8"/>
      <c r="M745" s="8"/>
    </row>
    <row r="746" spans="2:13" s="6" customFormat="1" ht="30.2" customHeight="1">
      <c r="B746" s="14"/>
      <c r="C746" s="8"/>
      <c r="D746" s="8"/>
      <c r="E746" s="8"/>
      <c r="F746" s="8"/>
      <c r="G746" s="8"/>
      <c r="H746" s="8"/>
      <c r="I746" s="8"/>
      <c r="J746" s="8"/>
      <c r="K746" s="8"/>
      <c r="L746" s="8"/>
      <c r="M746" s="8"/>
    </row>
    <row r="747" spans="2:13" s="6" customFormat="1" ht="30.2" customHeight="1">
      <c r="B747" s="14"/>
      <c r="C747" s="8"/>
      <c r="D747" s="8"/>
      <c r="E747" s="8"/>
      <c r="F747" s="8"/>
      <c r="G747" s="8"/>
      <c r="H747" s="8"/>
      <c r="I747" s="8"/>
      <c r="J747" s="8"/>
      <c r="K747" s="8"/>
      <c r="L747" s="8"/>
      <c r="M747" s="8"/>
    </row>
    <row r="748" spans="2:13" s="6" customFormat="1" ht="30.2" customHeight="1">
      <c r="B748" s="14"/>
      <c r="C748" s="8"/>
      <c r="D748" s="8"/>
      <c r="E748" s="8"/>
      <c r="F748" s="8"/>
      <c r="G748" s="8"/>
      <c r="H748" s="8"/>
      <c r="I748" s="8"/>
      <c r="J748" s="8"/>
      <c r="K748" s="8"/>
      <c r="L748" s="8"/>
      <c r="M748" s="8"/>
    </row>
    <row r="749" spans="2:13" s="6" customFormat="1" ht="30.2" customHeight="1">
      <c r="B749" s="14"/>
      <c r="C749" s="8"/>
      <c r="D749" s="8"/>
      <c r="E749" s="8"/>
      <c r="F749" s="8"/>
      <c r="G749" s="8"/>
      <c r="H749" s="8"/>
      <c r="I749" s="8"/>
      <c r="J749" s="8"/>
      <c r="K749" s="8"/>
      <c r="L749" s="8"/>
      <c r="M749" s="8"/>
    </row>
    <row r="750" spans="2:13" s="6" customFormat="1" ht="30.2" customHeight="1">
      <c r="B750" s="14"/>
      <c r="C750" s="8"/>
      <c r="D750" s="8"/>
      <c r="E750" s="8"/>
      <c r="F750" s="8"/>
      <c r="G750" s="8"/>
      <c r="H750" s="8"/>
      <c r="I750" s="8"/>
      <c r="J750" s="8"/>
      <c r="K750" s="8"/>
      <c r="L750" s="8"/>
      <c r="M750" s="8"/>
    </row>
    <row r="751" spans="2:13" s="6" customFormat="1" ht="30.2" customHeight="1">
      <c r="B751" s="14"/>
      <c r="C751" s="8"/>
      <c r="D751" s="8"/>
      <c r="E751" s="8"/>
      <c r="F751" s="8"/>
      <c r="G751" s="8"/>
      <c r="H751" s="8"/>
      <c r="I751" s="8"/>
      <c r="J751" s="8"/>
      <c r="K751" s="8"/>
      <c r="L751" s="8"/>
      <c r="M751" s="8"/>
    </row>
    <row r="752" spans="2:13" s="6" customFormat="1" ht="30.2" customHeight="1">
      <c r="B752" s="14"/>
      <c r="C752" s="8"/>
      <c r="D752" s="8"/>
      <c r="E752" s="8"/>
      <c r="F752" s="8"/>
      <c r="G752" s="8"/>
      <c r="H752" s="8"/>
      <c r="I752" s="8"/>
      <c r="J752" s="8"/>
      <c r="K752" s="8"/>
      <c r="L752" s="8"/>
      <c r="M752" s="8"/>
    </row>
    <row r="753" spans="2:13" s="6" customFormat="1" ht="30.2" customHeight="1">
      <c r="B753" s="14"/>
      <c r="C753" s="8"/>
      <c r="D753" s="8"/>
      <c r="E753" s="8"/>
      <c r="F753" s="8"/>
      <c r="G753" s="8"/>
      <c r="H753" s="8"/>
      <c r="I753" s="8"/>
      <c r="J753" s="8"/>
      <c r="K753" s="8"/>
      <c r="L753" s="8"/>
      <c r="M753" s="8"/>
    </row>
    <row r="754" spans="2:13" s="6" customFormat="1" ht="30.2" customHeight="1">
      <c r="B754" s="14"/>
      <c r="C754" s="8"/>
      <c r="D754" s="8"/>
      <c r="E754" s="8"/>
      <c r="F754" s="8"/>
      <c r="G754" s="8"/>
      <c r="H754" s="8"/>
      <c r="I754" s="8"/>
      <c r="J754" s="8"/>
      <c r="K754" s="8"/>
      <c r="L754" s="8"/>
      <c r="M754" s="8"/>
    </row>
    <row r="755" spans="2:13" s="6" customFormat="1" ht="30.2" customHeight="1">
      <c r="B755" s="14"/>
      <c r="C755" s="8"/>
      <c r="D755" s="8"/>
      <c r="E755" s="8"/>
      <c r="F755" s="8"/>
      <c r="G755" s="8"/>
      <c r="H755" s="8"/>
      <c r="I755" s="8"/>
      <c r="J755" s="8"/>
      <c r="K755" s="8"/>
      <c r="L755" s="8"/>
      <c r="M755" s="8"/>
    </row>
    <row r="756" spans="2:13" s="6" customFormat="1" ht="30.2" customHeight="1">
      <c r="B756" s="14"/>
      <c r="C756" s="8"/>
      <c r="D756" s="8"/>
      <c r="E756" s="8"/>
      <c r="F756" s="8"/>
      <c r="G756" s="8"/>
      <c r="H756" s="8"/>
      <c r="I756" s="8"/>
      <c r="J756" s="8"/>
      <c r="K756" s="8"/>
      <c r="L756" s="8"/>
      <c r="M756" s="8"/>
    </row>
    <row r="757" spans="2:13" s="6" customFormat="1" ht="30.2" customHeight="1">
      <c r="B757" s="14"/>
      <c r="C757" s="8"/>
      <c r="D757" s="8"/>
      <c r="E757" s="8"/>
      <c r="F757" s="8"/>
      <c r="G757" s="8"/>
      <c r="H757" s="8"/>
      <c r="I757" s="8"/>
      <c r="J757" s="8"/>
      <c r="K757" s="8"/>
      <c r="L757" s="8"/>
      <c r="M757" s="8"/>
    </row>
    <row r="758" spans="2:13" s="6" customFormat="1" ht="30.2" customHeight="1">
      <c r="B758" s="14"/>
      <c r="C758" s="8"/>
      <c r="D758" s="8"/>
      <c r="E758" s="8"/>
      <c r="F758" s="8"/>
      <c r="G758" s="8"/>
      <c r="H758" s="8"/>
      <c r="I758" s="8"/>
      <c r="J758" s="8"/>
      <c r="K758" s="8"/>
      <c r="L758" s="8"/>
      <c r="M758" s="8"/>
    </row>
    <row r="759" spans="2:13" s="6" customFormat="1" ht="30.2" customHeight="1">
      <c r="B759" s="14"/>
      <c r="C759" s="8"/>
      <c r="D759" s="8"/>
      <c r="E759" s="8"/>
      <c r="F759" s="8"/>
      <c r="G759" s="8"/>
      <c r="H759" s="8"/>
      <c r="I759" s="8"/>
      <c r="J759" s="8"/>
      <c r="K759" s="8"/>
      <c r="L759" s="8"/>
      <c r="M759" s="8"/>
    </row>
    <row r="760" spans="2:13" s="6" customFormat="1" ht="30.2" customHeight="1">
      <c r="B760" s="14"/>
      <c r="C760" s="8"/>
      <c r="D760" s="8"/>
      <c r="E760" s="8"/>
      <c r="F760" s="8"/>
      <c r="G760" s="8"/>
      <c r="H760" s="8"/>
      <c r="I760" s="8"/>
      <c r="J760" s="8"/>
      <c r="K760" s="8"/>
      <c r="L760" s="8"/>
      <c r="M760" s="8"/>
    </row>
    <row r="761" spans="2:13" s="6" customFormat="1" ht="30.2" customHeight="1">
      <c r="B761" s="14"/>
      <c r="C761" s="8"/>
      <c r="D761" s="8"/>
      <c r="E761" s="8"/>
      <c r="F761" s="8"/>
      <c r="G761" s="8"/>
      <c r="H761" s="8"/>
      <c r="I761" s="8"/>
      <c r="J761" s="8"/>
      <c r="K761" s="8"/>
      <c r="L761" s="8"/>
      <c r="M761" s="8"/>
    </row>
    <row r="762" spans="2:13" s="6" customFormat="1" ht="30.2" customHeight="1">
      <c r="B762" s="14"/>
      <c r="C762" s="8"/>
      <c r="D762" s="8"/>
      <c r="E762" s="8"/>
      <c r="F762" s="8"/>
      <c r="G762" s="8"/>
      <c r="H762" s="8"/>
      <c r="I762" s="8"/>
      <c r="J762" s="8"/>
      <c r="K762" s="8"/>
      <c r="L762" s="8"/>
      <c r="M762" s="8"/>
    </row>
    <row r="763" spans="2:13" s="6" customFormat="1" ht="30.2" customHeight="1">
      <c r="B763" s="14"/>
      <c r="C763" s="8"/>
      <c r="D763" s="8"/>
      <c r="E763" s="8"/>
      <c r="F763" s="8"/>
      <c r="G763" s="8"/>
      <c r="H763" s="8"/>
      <c r="I763" s="8"/>
      <c r="J763" s="8"/>
      <c r="K763" s="8"/>
      <c r="L763" s="8"/>
      <c r="M763" s="8"/>
    </row>
    <row r="764" spans="2:13" s="6" customFormat="1" ht="30.2" customHeight="1">
      <c r="B764" s="14"/>
      <c r="C764" s="8"/>
      <c r="D764" s="8"/>
      <c r="E764" s="8"/>
      <c r="F764" s="8"/>
      <c r="G764" s="8"/>
      <c r="H764" s="8"/>
      <c r="I764" s="8"/>
      <c r="J764" s="8"/>
      <c r="K764" s="8"/>
      <c r="L764" s="8"/>
      <c r="M764" s="8"/>
    </row>
    <row r="765" spans="2:13" s="6" customFormat="1" ht="30.2" customHeight="1">
      <c r="B765" s="14"/>
      <c r="C765" s="8"/>
      <c r="D765" s="8"/>
      <c r="E765" s="8"/>
      <c r="F765" s="8"/>
      <c r="G765" s="8"/>
      <c r="H765" s="8"/>
      <c r="I765" s="8"/>
      <c r="J765" s="8"/>
      <c r="K765" s="8"/>
      <c r="L765" s="8"/>
      <c r="M765" s="8"/>
    </row>
    <row r="766" spans="2:13" s="6" customFormat="1" ht="30.2" customHeight="1">
      <c r="B766" s="14"/>
      <c r="C766" s="8"/>
      <c r="D766" s="8"/>
      <c r="E766" s="8"/>
      <c r="F766" s="8"/>
      <c r="G766" s="8"/>
      <c r="H766" s="8"/>
      <c r="I766" s="8"/>
      <c r="J766" s="8"/>
      <c r="K766" s="8"/>
      <c r="L766" s="8"/>
      <c r="M766" s="8"/>
    </row>
    <row r="767" spans="2:13" s="6" customFormat="1" ht="30.2" customHeight="1">
      <c r="B767" s="14"/>
      <c r="C767" s="8"/>
      <c r="D767" s="8"/>
      <c r="E767" s="8"/>
      <c r="F767" s="8"/>
      <c r="G767" s="8"/>
      <c r="H767" s="8"/>
      <c r="I767" s="8"/>
      <c r="J767" s="8"/>
      <c r="K767" s="8"/>
      <c r="L767" s="8"/>
      <c r="M767" s="8"/>
    </row>
    <row r="768" spans="2:13" s="6" customFormat="1" ht="30.2" customHeight="1">
      <c r="B768" s="14"/>
      <c r="C768" s="8"/>
      <c r="D768" s="8"/>
      <c r="E768" s="8"/>
      <c r="F768" s="8"/>
      <c r="G768" s="8"/>
      <c r="H768" s="8"/>
      <c r="I768" s="8"/>
      <c r="J768" s="8"/>
      <c r="K768" s="8"/>
      <c r="L768" s="8"/>
      <c r="M768" s="8"/>
    </row>
    <row r="769" spans="2:13" s="6" customFormat="1" ht="30.2" customHeight="1">
      <c r="B769" s="14"/>
      <c r="C769" s="8"/>
      <c r="D769" s="8"/>
      <c r="E769" s="8"/>
      <c r="F769" s="8"/>
      <c r="G769" s="8"/>
      <c r="H769" s="8"/>
      <c r="I769" s="8"/>
      <c r="J769" s="8"/>
      <c r="K769" s="8"/>
      <c r="L769" s="8"/>
      <c r="M769" s="8"/>
    </row>
    <row r="770" spans="2:13" s="6" customFormat="1" ht="30.2" customHeight="1">
      <c r="B770" s="14"/>
      <c r="C770" s="8"/>
      <c r="D770" s="8"/>
      <c r="E770" s="8"/>
      <c r="F770" s="8"/>
      <c r="G770" s="8"/>
      <c r="H770" s="8"/>
      <c r="I770" s="8"/>
      <c r="J770" s="8"/>
      <c r="K770" s="8"/>
      <c r="L770" s="8"/>
      <c r="M770" s="8"/>
    </row>
    <row r="771" spans="2:13" s="6" customFormat="1" ht="30.2" customHeight="1">
      <c r="B771" s="14"/>
      <c r="C771" s="8"/>
      <c r="D771" s="8"/>
      <c r="E771" s="8"/>
      <c r="F771" s="8"/>
      <c r="G771" s="8"/>
      <c r="H771" s="8"/>
      <c r="I771" s="8"/>
      <c r="J771" s="8"/>
      <c r="K771" s="8"/>
      <c r="L771" s="8"/>
      <c r="M771" s="8"/>
    </row>
    <row r="772" spans="2:13" s="6" customFormat="1" ht="30.2" customHeight="1">
      <c r="B772" s="14"/>
      <c r="C772" s="8"/>
      <c r="D772" s="8"/>
      <c r="E772" s="8"/>
      <c r="F772" s="8"/>
      <c r="G772" s="8"/>
      <c r="H772" s="8"/>
      <c r="I772" s="8"/>
      <c r="J772" s="8"/>
      <c r="K772" s="8"/>
      <c r="L772" s="8"/>
      <c r="M772" s="8"/>
    </row>
    <row r="773" spans="2:13" s="6" customFormat="1" ht="30.2" customHeight="1">
      <c r="B773" s="14"/>
      <c r="C773" s="8"/>
      <c r="D773" s="8"/>
      <c r="E773" s="8"/>
      <c r="F773" s="8"/>
      <c r="G773" s="8"/>
      <c r="H773" s="8"/>
      <c r="I773" s="8"/>
      <c r="J773" s="8"/>
      <c r="K773" s="8"/>
      <c r="L773" s="8"/>
      <c r="M773" s="8"/>
    </row>
    <row r="774" spans="2:13" s="6" customFormat="1" ht="30.2" customHeight="1">
      <c r="B774" s="14"/>
      <c r="C774" s="8"/>
      <c r="D774" s="8"/>
      <c r="E774" s="8"/>
      <c r="F774" s="8"/>
      <c r="G774" s="8"/>
      <c r="H774" s="8"/>
      <c r="I774" s="8"/>
      <c r="J774" s="8"/>
      <c r="K774" s="8"/>
      <c r="L774" s="8"/>
      <c r="M774" s="8"/>
    </row>
    <row r="775" spans="2:13" s="6" customFormat="1" ht="30.2" customHeight="1">
      <c r="B775" s="14"/>
      <c r="C775" s="8"/>
      <c r="D775" s="8"/>
      <c r="E775" s="8"/>
      <c r="F775" s="8"/>
      <c r="G775" s="8"/>
      <c r="H775" s="8"/>
      <c r="I775" s="8"/>
      <c r="J775" s="8"/>
      <c r="K775" s="8"/>
      <c r="L775" s="8"/>
      <c r="M775" s="8"/>
    </row>
    <row r="776" spans="2:13" s="6" customFormat="1" ht="30.2" customHeight="1">
      <c r="B776" s="14"/>
      <c r="C776" s="8"/>
      <c r="D776" s="8"/>
      <c r="E776" s="8"/>
      <c r="F776" s="8"/>
      <c r="G776" s="8"/>
      <c r="H776" s="8"/>
      <c r="I776" s="8"/>
      <c r="J776" s="8"/>
      <c r="K776" s="8"/>
      <c r="L776" s="8"/>
      <c r="M776" s="8"/>
    </row>
    <row r="777" spans="2:13" s="6" customFormat="1" ht="30.2" customHeight="1">
      <c r="B777" s="14"/>
      <c r="C777" s="8"/>
      <c r="D777" s="8"/>
      <c r="E777" s="8"/>
      <c r="F777" s="8"/>
      <c r="G777" s="8"/>
      <c r="H777" s="8"/>
      <c r="I777" s="8"/>
      <c r="J777" s="8"/>
      <c r="K777" s="8"/>
      <c r="L777" s="8"/>
      <c r="M777" s="8"/>
    </row>
    <row r="778" spans="2:13" s="6" customFormat="1" ht="30.2" customHeight="1">
      <c r="B778" s="14"/>
      <c r="C778" s="8"/>
      <c r="D778" s="8"/>
      <c r="E778" s="8"/>
      <c r="F778" s="8"/>
      <c r="G778" s="8"/>
      <c r="H778" s="8"/>
      <c r="I778" s="8"/>
      <c r="J778" s="8"/>
      <c r="K778" s="8"/>
      <c r="L778" s="8"/>
      <c r="M778" s="8"/>
    </row>
    <row r="779" spans="2:13" s="6" customFormat="1" ht="30.2" customHeight="1">
      <c r="B779" s="14"/>
      <c r="C779" s="8"/>
      <c r="D779" s="8"/>
      <c r="E779" s="8"/>
      <c r="F779" s="8"/>
      <c r="G779" s="8"/>
      <c r="H779" s="8"/>
      <c r="I779" s="8"/>
      <c r="J779" s="8"/>
      <c r="K779" s="8"/>
      <c r="L779" s="8"/>
      <c r="M779" s="8"/>
    </row>
    <row r="780" spans="2:13" s="6" customFormat="1" ht="30.2" customHeight="1">
      <c r="B780" s="14"/>
      <c r="C780" s="8"/>
      <c r="D780" s="8"/>
      <c r="E780" s="8"/>
      <c r="F780" s="8"/>
      <c r="G780" s="8"/>
      <c r="H780" s="8"/>
      <c r="I780" s="8"/>
      <c r="J780" s="8"/>
      <c r="K780" s="8"/>
      <c r="L780" s="8"/>
      <c r="M780" s="8"/>
    </row>
    <row r="781" spans="2:13" s="6" customFormat="1" ht="30.2" customHeight="1">
      <c r="B781" s="14"/>
      <c r="C781" s="8"/>
      <c r="D781" s="8"/>
      <c r="E781" s="8"/>
      <c r="F781" s="8"/>
      <c r="G781" s="8"/>
      <c r="H781" s="8"/>
      <c r="I781" s="8"/>
      <c r="J781" s="8"/>
      <c r="K781" s="8"/>
      <c r="L781" s="8"/>
      <c r="M781" s="8"/>
    </row>
    <row r="782" spans="2:13" s="6" customFormat="1" ht="30.2" customHeight="1">
      <c r="B782" s="14"/>
      <c r="C782" s="8"/>
      <c r="D782" s="8"/>
      <c r="E782" s="8"/>
      <c r="F782" s="8"/>
      <c r="G782" s="8"/>
      <c r="H782" s="8"/>
      <c r="I782" s="8"/>
      <c r="J782" s="8"/>
      <c r="K782" s="8"/>
      <c r="L782" s="8"/>
      <c r="M782" s="8"/>
    </row>
    <row r="783" spans="2:13" s="6" customFormat="1" ht="30.2" customHeight="1">
      <c r="B783" s="14"/>
      <c r="C783" s="8"/>
      <c r="D783" s="8"/>
      <c r="E783" s="8"/>
      <c r="F783" s="8"/>
      <c r="G783" s="8"/>
      <c r="H783" s="8"/>
      <c r="I783" s="8"/>
      <c r="J783" s="8"/>
      <c r="K783" s="8"/>
      <c r="L783" s="8"/>
      <c r="M783" s="8"/>
    </row>
    <row r="784" spans="2:13" s="6" customFormat="1" ht="30.2" customHeight="1">
      <c r="B784" s="14"/>
      <c r="C784" s="8"/>
      <c r="D784" s="8"/>
      <c r="E784" s="8"/>
      <c r="F784" s="8"/>
      <c r="G784" s="8"/>
      <c r="H784" s="8"/>
      <c r="I784" s="8"/>
      <c r="J784" s="8"/>
      <c r="K784" s="8"/>
      <c r="L784" s="8"/>
      <c r="M784" s="8"/>
    </row>
    <row r="785" spans="2:13" s="6" customFormat="1" ht="30.2" customHeight="1">
      <c r="B785" s="14"/>
      <c r="C785" s="8"/>
      <c r="D785" s="8"/>
      <c r="E785" s="8"/>
      <c r="F785" s="8"/>
      <c r="G785" s="8"/>
      <c r="H785" s="8"/>
      <c r="I785" s="8"/>
      <c r="J785" s="8"/>
      <c r="K785" s="8"/>
      <c r="L785" s="8"/>
      <c r="M785" s="8"/>
    </row>
    <row r="786" spans="2:13" s="6" customFormat="1" ht="30.2" customHeight="1">
      <c r="B786" s="14"/>
      <c r="C786" s="8"/>
      <c r="D786" s="8"/>
      <c r="E786" s="8"/>
      <c r="F786" s="8"/>
      <c r="G786" s="8"/>
      <c r="H786" s="8"/>
      <c r="I786" s="8"/>
      <c r="J786" s="8"/>
      <c r="K786" s="8"/>
      <c r="L786" s="8"/>
      <c r="M786" s="8"/>
    </row>
    <row r="787" spans="2:13" s="6" customFormat="1" ht="30.2" customHeight="1">
      <c r="B787" s="14"/>
      <c r="C787" s="8"/>
      <c r="D787" s="8"/>
      <c r="E787" s="8"/>
      <c r="F787" s="8"/>
      <c r="G787" s="8"/>
      <c r="H787" s="8"/>
      <c r="I787" s="8"/>
      <c r="J787" s="8"/>
      <c r="K787" s="8"/>
      <c r="L787" s="8"/>
      <c r="M787" s="8"/>
    </row>
    <row r="788" spans="2:13" s="6" customFormat="1" ht="30.2" customHeight="1">
      <c r="B788" s="14"/>
      <c r="C788" s="8"/>
      <c r="D788" s="8"/>
      <c r="E788" s="8"/>
      <c r="F788" s="8"/>
      <c r="G788" s="8"/>
      <c r="H788" s="8"/>
      <c r="I788" s="8"/>
      <c r="J788" s="8"/>
      <c r="K788" s="8"/>
      <c r="L788" s="8"/>
      <c r="M788" s="8"/>
    </row>
    <row r="789" spans="2:13" s="6" customFormat="1" ht="30.2" customHeight="1">
      <c r="B789" s="14"/>
      <c r="C789" s="8"/>
      <c r="D789" s="8"/>
      <c r="E789" s="8"/>
      <c r="F789" s="8"/>
      <c r="G789" s="8"/>
      <c r="H789" s="8"/>
      <c r="I789" s="8"/>
      <c r="J789" s="8"/>
      <c r="K789" s="8"/>
      <c r="L789" s="8"/>
      <c r="M789" s="8"/>
    </row>
    <row r="790" spans="2:13" s="6" customFormat="1" ht="30.2" customHeight="1">
      <c r="B790" s="14"/>
      <c r="C790" s="8"/>
      <c r="D790" s="8"/>
      <c r="E790" s="8"/>
      <c r="F790" s="8"/>
      <c r="G790" s="8"/>
      <c r="H790" s="8"/>
      <c r="I790" s="8"/>
      <c r="J790" s="8"/>
      <c r="K790" s="8"/>
      <c r="L790" s="8"/>
      <c r="M790" s="8"/>
    </row>
    <row r="791" spans="2:13" s="6" customFormat="1" ht="30.2" customHeight="1">
      <c r="B791" s="14"/>
      <c r="C791" s="8"/>
      <c r="D791" s="8"/>
      <c r="E791" s="8"/>
      <c r="F791" s="8"/>
      <c r="G791" s="8"/>
      <c r="H791" s="8"/>
      <c r="I791" s="8"/>
      <c r="J791" s="8"/>
      <c r="K791" s="8"/>
      <c r="L791" s="8"/>
      <c r="M791" s="8"/>
    </row>
    <row r="792" spans="2:13" s="6" customFormat="1" ht="30.2" customHeight="1">
      <c r="B792" s="14"/>
      <c r="C792" s="8"/>
      <c r="D792" s="8"/>
      <c r="E792" s="8"/>
      <c r="F792" s="8"/>
      <c r="G792" s="8"/>
      <c r="H792" s="8"/>
      <c r="I792" s="8"/>
      <c r="J792" s="8"/>
      <c r="K792" s="8"/>
      <c r="L792" s="8"/>
      <c r="M792" s="8"/>
    </row>
    <row r="793" spans="2:13" s="6" customFormat="1" ht="30.2" customHeight="1">
      <c r="B793" s="14"/>
      <c r="C793" s="8"/>
      <c r="D793" s="8"/>
      <c r="E793" s="8"/>
      <c r="F793" s="8"/>
      <c r="G793" s="8"/>
      <c r="H793" s="8"/>
      <c r="I793" s="8"/>
      <c r="J793" s="8"/>
      <c r="K793" s="8"/>
      <c r="L793" s="8"/>
      <c r="M793" s="8"/>
    </row>
    <row r="794" spans="2:13" s="6" customFormat="1" ht="30.2" customHeight="1">
      <c r="B794" s="14"/>
      <c r="C794" s="8"/>
      <c r="D794" s="8"/>
      <c r="E794" s="8"/>
      <c r="F794" s="8"/>
      <c r="G794" s="8"/>
      <c r="H794" s="8"/>
      <c r="I794" s="8"/>
      <c r="J794" s="8"/>
      <c r="K794" s="8"/>
      <c r="L794" s="8"/>
      <c r="M794" s="8"/>
    </row>
    <row r="795" spans="2:13" s="6" customFormat="1" ht="30.2" customHeight="1">
      <c r="B795" s="14"/>
      <c r="C795" s="8"/>
      <c r="D795" s="8"/>
      <c r="E795" s="8"/>
      <c r="F795" s="8"/>
      <c r="G795" s="8"/>
      <c r="H795" s="8"/>
      <c r="I795" s="8"/>
      <c r="J795" s="8"/>
      <c r="K795" s="8"/>
      <c r="L795" s="8"/>
      <c r="M795" s="8"/>
    </row>
    <row r="796" spans="2:13" s="6" customFormat="1" ht="30.2" customHeight="1">
      <c r="B796" s="14"/>
      <c r="C796" s="8"/>
      <c r="D796" s="8"/>
      <c r="E796" s="8"/>
      <c r="F796" s="8"/>
      <c r="G796" s="8"/>
      <c r="H796" s="8"/>
      <c r="I796" s="8"/>
      <c r="J796" s="8"/>
      <c r="K796" s="8"/>
      <c r="L796" s="8"/>
      <c r="M796" s="8"/>
    </row>
    <row r="797" spans="2:13" s="6" customFormat="1" ht="30.2" customHeight="1">
      <c r="B797" s="14"/>
      <c r="C797" s="8"/>
      <c r="D797" s="8"/>
      <c r="E797" s="8"/>
      <c r="F797" s="8"/>
      <c r="G797" s="8"/>
      <c r="H797" s="8"/>
      <c r="I797" s="8"/>
      <c r="J797" s="8"/>
      <c r="K797" s="8"/>
      <c r="L797" s="8"/>
      <c r="M797" s="8"/>
    </row>
    <row r="798" spans="2:13" s="6" customFormat="1" ht="30.2" customHeight="1">
      <c r="B798" s="14"/>
      <c r="C798" s="8"/>
      <c r="D798" s="8"/>
      <c r="E798" s="8"/>
      <c r="F798" s="8"/>
      <c r="G798" s="8"/>
      <c r="H798" s="8"/>
      <c r="I798" s="8"/>
      <c r="J798" s="8"/>
      <c r="K798" s="8"/>
      <c r="L798" s="8"/>
      <c r="M798" s="8"/>
    </row>
    <row r="799" spans="2:13" s="6" customFormat="1" ht="30.2" customHeight="1">
      <c r="B799" s="14"/>
      <c r="C799" s="8"/>
      <c r="D799" s="8"/>
      <c r="E799" s="8"/>
      <c r="F799" s="8"/>
      <c r="G799" s="8"/>
      <c r="H799" s="8"/>
      <c r="I799" s="8"/>
      <c r="J799" s="8"/>
      <c r="K799" s="8"/>
      <c r="L799" s="8"/>
      <c r="M799" s="8"/>
    </row>
    <row r="800" spans="2:13" s="6" customFormat="1" ht="30.2" customHeight="1">
      <c r="B800" s="14"/>
      <c r="C800" s="8"/>
      <c r="D800" s="8"/>
      <c r="E800" s="8"/>
      <c r="F800" s="8"/>
      <c r="G800" s="8"/>
      <c r="H800" s="8"/>
      <c r="I800" s="8"/>
      <c r="J800" s="8"/>
      <c r="K800" s="8"/>
      <c r="L800" s="8"/>
      <c r="M800" s="8"/>
    </row>
    <row r="801" spans="2:13" s="6" customFormat="1" ht="30.2" customHeight="1">
      <c r="B801" s="14"/>
      <c r="C801" s="8"/>
      <c r="D801" s="8"/>
      <c r="E801" s="8"/>
      <c r="F801" s="8"/>
      <c r="G801" s="8"/>
      <c r="H801" s="8"/>
      <c r="I801" s="8"/>
      <c r="J801" s="8"/>
      <c r="K801" s="8"/>
      <c r="L801" s="8"/>
      <c r="M801" s="8"/>
    </row>
    <row r="802" spans="2:13" s="6" customFormat="1" ht="30.2" customHeight="1">
      <c r="B802" s="14"/>
      <c r="C802" s="8"/>
      <c r="D802" s="8"/>
      <c r="E802" s="8"/>
      <c r="F802" s="8"/>
      <c r="G802" s="8"/>
      <c r="H802" s="8"/>
      <c r="I802" s="8"/>
      <c r="J802" s="8"/>
      <c r="K802" s="8"/>
      <c r="L802" s="8"/>
      <c r="M802" s="8"/>
    </row>
    <row r="803" spans="2:13" s="6" customFormat="1" ht="30.2" customHeight="1">
      <c r="B803" s="14"/>
      <c r="C803" s="8"/>
      <c r="D803" s="8"/>
      <c r="E803" s="8"/>
      <c r="F803" s="8"/>
      <c r="G803" s="8"/>
      <c r="H803" s="8"/>
      <c r="I803" s="8"/>
      <c r="J803" s="8"/>
      <c r="K803" s="8"/>
      <c r="L803" s="8"/>
      <c r="M803" s="8"/>
    </row>
    <row r="804" spans="2:13" s="6" customFormat="1" ht="30.2" customHeight="1">
      <c r="B804" s="14"/>
      <c r="C804" s="8"/>
      <c r="D804" s="8"/>
      <c r="E804" s="8"/>
      <c r="F804" s="8"/>
      <c r="G804" s="8"/>
      <c r="H804" s="8"/>
      <c r="I804" s="8"/>
      <c r="J804" s="8"/>
      <c r="K804" s="8"/>
      <c r="L804" s="8"/>
      <c r="M804" s="8"/>
    </row>
    <row r="805" spans="2:13" s="6" customFormat="1" ht="30.2" customHeight="1">
      <c r="B805" s="14"/>
      <c r="C805" s="8"/>
      <c r="D805" s="8"/>
      <c r="E805" s="8"/>
      <c r="F805" s="8"/>
      <c r="G805" s="8"/>
      <c r="H805" s="8"/>
      <c r="I805" s="8"/>
      <c r="J805" s="8"/>
      <c r="K805" s="8"/>
      <c r="L805" s="8"/>
      <c r="M805" s="8"/>
    </row>
    <row r="806" spans="2:13" s="6" customFormat="1" ht="30.2" customHeight="1">
      <c r="B806" s="14"/>
      <c r="C806" s="8"/>
      <c r="D806" s="8"/>
      <c r="E806" s="8"/>
      <c r="F806" s="8"/>
      <c r="G806" s="8"/>
      <c r="H806" s="8"/>
      <c r="I806" s="8"/>
      <c r="J806" s="8"/>
      <c r="K806" s="8"/>
      <c r="L806" s="8"/>
      <c r="M806" s="8"/>
    </row>
    <row r="807" spans="2:13" s="6" customFormat="1" ht="30.2" customHeight="1">
      <c r="B807" s="14"/>
      <c r="C807" s="8"/>
      <c r="D807" s="8"/>
      <c r="E807" s="8"/>
      <c r="F807" s="8"/>
      <c r="G807" s="8"/>
      <c r="H807" s="8"/>
      <c r="I807" s="8"/>
      <c r="J807" s="8"/>
      <c r="K807" s="8"/>
      <c r="L807" s="8"/>
      <c r="M807" s="8"/>
    </row>
    <row r="808" spans="2:13" s="6" customFormat="1" ht="30.2" customHeight="1">
      <c r="B808" s="14"/>
      <c r="C808" s="8"/>
      <c r="D808" s="8"/>
      <c r="E808" s="8"/>
      <c r="F808" s="8"/>
      <c r="G808" s="8"/>
      <c r="H808" s="8"/>
      <c r="I808" s="8"/>
      <c r="J808" s="8"/>
      <c r="K808" s="8"/>
      <c r="L808" s="8"/>
      <c r="M808" s="8"/>
    </row>
    <row r="809" spans="2:13" s="6" customFormat="1" ht="30.2" customHeight="1">
      <c r="B809" s="14"/>
      <c r="C809" s="8"/>
      <c r="D809" s="8"/>
      <c r="E809" s="8"/>
      <c r="F809" s="8"/>
      <c r="G809" s="8"/>
      <c r="H809" s="8"/>
      <c r="I809" s="8"/>
      <c r="J809" s="8"/>
      <c r="K809" s="8"/>
      <c r="L809" s="8"/>
      <c r="M809" s="8"/>
    </row>
    <row r="810" spans="2:13" s="6" customFormat="1" ht="30.2" customHeight="1">
      <c r="B810" s="14"/>
      <c r="C810" s="8"/>
      <c r="D810" s="8"/>
      <c r="E810" s="8"/>
      <c r="F810" s="8"/>
      <c r="G810" s="8"/>
      <c r="H810" s="8"/>
      <c r="I810" s="8"/>
      <c r="J810" s="8"/>
      <c r="K810" s="8"/>
      <c r="L810" s="8"/>
      <c r="M810" s="8"/>
    </row>
    <row r="811" spans="2:13" s="6" customFormat="1" ht="30.2" customHeight="1">
      <c r="B811" s="14"/>
      <c r="C811" s="8"/>
      <c r="D811" s="8"/>
      <c r="E811" s="8"/>
      <c r="F811" s="8"/>
      <c r="G811" s="8"/>
      <c r="H811" s="8"/>
      <c r="I811" s="8"/>
      <c r="J811" s="8"/>
      <c r="K811" s="8"/>
      <c r="L811" s="8"/>
      <c r="M811" s="8"/>
    </row>
    <row r="812" spans="2:13" s="6" customFormat="1" ht="30.2" customHeight="1">
      <c r="B812" s="14"/>
      <c r="C812" s="8"/>
      <c r="D812" s="8"/>
      <c r="E812" s="8"/>
      <c r="F812" s="8"/>
      <c r="G812" s="8"/>
      <c r="H812" s="8"/>
      <c r="I812" s="8"/>
      <c r="J812" s="8"/>
      <c r="K812" s="8"/>
      <c r="L812" s="8"/>
      <c r="M812" s="8"/>
    </row>
    <row r="813" spans="2:13" s="6" customFormat="1" ht="30.2" customHeight="1">
      <c r="B813" s="14"/>
      <c r="C813" s="8"/>
      <c r="D813" s="8"/>
      <c r="E813" s="8"/>
      <c r="F813" s="8"/>
      <c r="G813" s="8"/>
      <c r="H813" s="8"/>
      <c r="I813" s="8"/>
      <c r="J813" s="8"/>
      <c r="K813" s="8"/>
      <c r="L813" s="8"/>
      <c r="M813" s="8"/>
    </row>
    <row r="814" spans="2:13" s="6" customFormat="1" ht="30.2" customHeight="1">
      <c r="B814" s="14"/>
      <c r="C814" s="8"/>
      <c r="D814" s="8"/>
      <c r="E814" s="8"/>
      <c r="F814" s="8"/>
      <c r="G814" s="8"/>
      <c r="H814" s="8"/>
      <c r="I814" s="8"/>
      <c r="J814" s="8"/>
      <c r="K814" s="8"/>
      <c r="L814" s="8"/>
      <c r="M814" s="8"/>
    </row>
    <row r="815" spans="2:13" s="6" customFormat="1" ht="30.2" customHeight="1">
      <c r="B815" s="14"/>
      <c r="C815" s="8"/>
      <c r="D815" s="8"/>
      <c r="E815" s="8"/>
      <c r="F815" s="8"/>
      <c r="G815" s="8"/>
      <c r="H815" s="8"/>
      <c r="I815" s="8"/>
      <c r="J815" s="8"/>
      <c r="K815" s="8"/>
      <c r="L815" s="8"/>
      <c r="M815" s="8"/>
    </row>
    <row r="816" spans="2:13" s="6" customFormat="1" ht="30.2" customHeight="1">
      <c r="B816" s="14"/>
      <c r="C816" s="8"/>
      <c r="D816" s="8"/>
      <c r="E816" s="8"/>
      <c r="F816" s="8"/>
      <c r="G816" s="8"/>
      <c r="H816" s="8"/>
      <c r="I816" s="8"/>
      <c r="J816" s="8"/>
      <c r="K816" s="8"/>
      <c r="L816" s="8"/>
      <c r="M816" s="8"/>
    </row>
    <row r="817" spans="2:13" s="6" customFormat="1" ht="30.2" customHeight="1">
      <c r="B817" s="14"/>
      <c r="C817" s="8"/>
      <c r="D817" s="8"/>
      <c r="E817" s="8"/>
      <c r="F817" s="8"/>
      <c r="G817" s="8"/>
      <c r="H817" s="8"/>
      <c r="I817" s="8"/>
      <c r="J817" s="8"/>
      <c r="K817" s="8"/>
      <c r="L817" s="8"/>
      <c r="M817" s="8"/>
    </row>
    <row r="818" spans="2:13" s="6" customFormat="1" ht="30.2" customHeight="1">
      <c r="B818" s="14"/>
      <c r="C818" s="8"/>
      <c r="D818" s="8"/>
      <c r="E818" s="8"/>
      <c r="F818" s="8"/>
      <c r="G818" s="8"/>
      <c r="H818" s="8"/>
      <c r="I818" s="8"/>
      <c r="J818" s="8"/>
      <c r="K818" s="8"/>
      <c r="L818" s="8"/>
      <c r="M818" s="8"/>
    </row>
    <row r="819" spans="2:13" s="6" customFormat="1" ht="30.2" customHeight="1">
      <c r="B819" s="14"/>
      <c r="C819" s="8"/>
      <c r="D819" s="8"/>
      <c r="E819" s="8"/>
      <c r="F819" s="8"/>
      <c r="G819" s="8"/>
      <c r="H819" s="8"/>
      <c r="I819" s="8"/>
      <c r="J819" s="8"/>
      <c r="K819" s="8"/>
      <c r="L819" s="8"/>
      <c r="M819" s="8"/>
    </row>
    <row r="820" spans="2:13" s="6" customFormat="1" ht="30.2" customHeight="1">
      <c r="B820" s="14"/>
      <c r="C820" s="8"/>
      <c r="D820" s="8"/>
      <c r="E820" s="8"/>
      <c r="F820" s="8"/>
      <c r="G820" s="8"/>
      <c r="H820" s="8"/>
      <c r="I820" s="8"/>
      <c r="J820" s="8"/>
      <c r="K820" s="8"/>
      <c r="L820" s="8"/>
      <c r="M820" s="8"/>
    </row>
    <row r="821" spans="2:13" s="6" customFormat="1" ht="30.2" customHeight="1">
      <c r="B821" s="14"/>
      <c r="C821" s="8"/>
      <c r="D821" s="8"/>
      <c r="E821" s="8"/>
      <c r="F821" s="8"/>
      <c r="G821" s="8"/>
      <c r="H821" s="8"/>
      <c r="I821" s="8"/>
      <c r="J821" s="8"/>
      <c r="K821" s="8"/>
      <c r="L821" s="8"/>
      <c r="M821" s="8"/>
    </row>
    <row r="822" spans="2:13" s="6" customFormat="1" ht="30.2" customHeight="1">
      <c r="B822" s="14"/>
      <c r="C822" s="8"/>
      <c r="D822" s="8"/>
      <c r="E822" s="8"/>
      <c r="F822" s="8"/>
      <c r="G822" s="8"/>
      <c r="H822" s="8"/>
      <c r="I822" s="8"/>
      <c r="J822" s="8"/>
      <c r="K822" s="8"/>
      <c r="L822" s="8"/>
      <c r="M822" s="8"/>
    </row>
    <row r="823" spans="2:13" s="6" customFormat="1" ht="30.2" customHeight="1">
      <c r="B823" s="14"/>
      <c r="C823" s="8"/>
      <c r="D823" s="8"/>
      <c r="E823" s="8"/>
      <c r="F823" s="8"/>
      <c r="G823" s="8"/>
      <c r="H823" s="8"/>
      <c r="I823" s="8"/>
      <c r="J823" s="8"/>
      <c r="K823" s="8"/>
      <c r="L823" s="8"/>
      <c r="M823" s="8"/>
    </row>
    <row r="824" spans="2:13" s="6" customFormat="1" ht="30.2" customHeight="1">
      <c r="B824" s="14"/>
      <c r="C824" s="8"/>
      <c r="D824" s="8"/>
      <c r="E824" s="8"/>
      <c r="F824" s="8"/>
      <c r="G824" s="8"/>
      <c r="H824" s="8"/>
      <c r="I824" s="8"/>
      <c r="J824" s="8"/>
      <c r="K824" s="8"/>
      <c r="L824" s="8"/>
      <c r="M824" s="8"/>
    </row>
    <row r="825" spans="2:13" s="6" customFormat="1" ht="30.2" customHeight="1">
      <c r="B825" s="14"/>
      <c r="C825" s="8"/>
      <c r="D825" s="8"/>
      <c r="E825" s="8"/>
      <c r="F825" s="8"/>
      <c r="G825" s="8"/>
      <c r="H825" s="8"/>
      <c r="I825" s="8"/>
      <c r="J825" s="8"/>
      <c r="K825" s="8"/>
      <c r="L825" s="8"/>
      <c r="M825" s="8"/>
    </row>
    <row r="826" spans="2:13" s="6" customFormat="1" ht="30.2" customHeight="1">
      <c r="B826" s="14"/>
      <c r="C826" s="8"/>
      <c r="D826" s="8"/>
      <c r="E826" s="8"/>
      <c r="F826" s="8"/>
      <c r="G826" s="8"/>
      <c r="H826" s="8"/>
      <c r="I826" s="8"/>
      <c r="J826" s="8"/>
      <c r="K826" s="8"/>
      <c r="L826" s="8"/>
      <c r="M826" s="8"/>
    </row>
    <row r="827" spans="2:13" s="6" customFormat="1" ht="30.2" customHeight="1">
      <c r="B827" s="14"/>
      <c r="C827" s="8"/>
      <c r="D827" s="8"/>
      <c r="E827" s="8"/>
      <c r="F827" s="8"/>
      <c r="G827" s="8"/>
      <c r="H827" s="8"/>
      <c r="I827" s="8"/>
      <c r="J827" s="8"/>
      <c r="K827" s="8"/>
      <c r="L827" s="8"/>
      <c r="M827" s="8"/>
    </row>
    <row r="828" spans="2:13" s="6" customFormat="1" ht="30.2" customHeight="1">
      <c r="B828" s="14"/>
      <c r="C828" s="8"/>
      <c r="D828" s="8"/>
      <c r="E828" s="8"/>
      <c r="F828" s="8"/>
      <c r="G828" s="8"/>
      <c r="H828" s="8"/>
      <c r="I828" s="8"/>
      <c r="J828" s="8"/>
      <c r="K828" s="8"/>
      <c r="L828" s="8"/>
      <c r="M828" s="8"/>
    </row>
    <row r="829" spans="2:13" s="6" customFormat="1" ht="30.2" customHeight="1">
      <c r="B829" s="14"/>
      <c r="C829" s="8"/>
      <c r="D829" s="8"/>
      <c r="E829" s="8"/>
      <c r="F829" s="8"/>
      <c r="G829" s="8"/>
      <c r="H829" s="8"/>
      <c r="I829" s="8"/>
      <c r="J829" s="8"/>
      <c r="K829" s="8"/>
      <c r="L829" s="8"/>
      <c r="M829" s="8"/>
    </row>
    <row r="830" spans="2:13" s="6" customFormat="1" ht="30.2" customHeight="1">
      <c r="B830" s="14"/>
      <c r="C830" s="8"/>
      <c r="D830" s="8"/>
      <c r="E830" s="8"/>
      <c r="F830" s="8"/>
      <c r="G830" s="8"/>
      <c r="H830" s="8"/>
      <c r="I830" s="8"/>
      <c r="J830" s="8"/>
      <c r="K830" s="8"/>
      <c r="L830" s="8"/>
      <c r="M830" s="8"/>
    </row>
    <row r="831" spans="2:13" s="6" customFormat="1" ht="30.2" customHeight="1">
      <c r="B831" s="14"/>
      <c r="C831" s="8"/>
      <c r="D831" s="8"/>
      <c r="E831" s="8"/>
      <c r="F831" s="8"/>
      <c r="G831" s="8"/>
      <c r="H831" s="8"/>
      <c r="I831" s="8"/>
      <c r="J831" s="8"/>
      <c r="K831" s="8"/>
      <c r="L831" s="8"/>
      <c r="M831" s="8"/>
    </row>
    <row r="832" spans="2:13" s="6" customFormat="1" ht="30.2" customHeight="1">
      <c r="B832" s="14"/>
      <c r="C832" s="8"/>
      <c r="D832" s="8"/>
      <c r="E832" s="8"/>
      <c r="F832" s="8"/>
      <c r="G832" s="8"/>
      <c r="H832" s="8"/>
      <c r="I832" s="8"/>
      <c r="J832" s="8"/>
      <c r="K832" s="8"/>
      <c r="L832" s="8"/>
      <c r="M832" s="8"/>
    </row>
    <row r="833" spans="2:13" s="6" customFormat="1" ht="30.2" customHeight="1">
      <c r="B833" s="14"/>
      <c r="C833" s="8"/>
      <c r="D833" s="8"/>
      <c r="E833" s="8"/>
      <c r="F833" s="8"/>
      <c r="G833" s="8"/>
      <c r="H833" s="8"/>
      <c r="I833" s="8"/>
      <c r="J833" s="8"/>
      <c r="K833" s="8"/>
      <c r="L833" s="8"/>
      <c r="M833" s="8"/>
    </row>
    <row r="834" spans="2:13" s="6" customFormat="1" ht="30.2" customHeight="1">
      <c r="B834" s="14"/>
      <c r="C834" s="8"/>
      <c r="D834" s="8"/>
      <c r="E834" s="8"/>
      <c r="F834" s="8"/>
      <c r="G834" s="8"/>
      <c r="H834" s="8"/>
      <c r="I834" s="8"/>
      <c r="J834" s="8"/>
      <c r="K834" s="8"/>
      <c r="L834" s="8"/>
      <c r="M834" s="8"/>
    </row>
    <row r="835" spans="2:13" s="6" customFormat="1" ht="30.2" customHeight="1">
      <c r="B835" s="14"/>
      <c r="C835" s="8"/>
      <c r="D835" s="8"/>
      <c r="E835" s="8"/>
      <c r="F835" s="8"/>
      <c r="G835" s="8"/>
      <c r="H835" s="8"/>
      <c r="I835" s="8"/>
      <c r="J835" s="8"/>
      <c r="K835" s="8"/>
      <c r="L835" s="8"/>
      <c r="M835" s="8"/>
    </row>
    <row r="836" spans="2:13" s="6" customFormat="1" ht="30.2" customHeight="1">
      <c r="B836" s="14"/>
      <c r="C836" s="8"/>
      <c r="D836" s="8"/>
      <c r="E836" s="8"/>
      <c r="F836" s="8"/>
      <c r="G836" s="8"/>
      <c r="H836" s="8"/>
      <c r="I836" s="8"/>
      <c r="J836" s="8"/>
      <c r="K836" s="8"/>
      <c r="L836" s="8"/>
      <c r="M836" s="8"/>
    </row>
    <row r="837" spans="2:13" s="6" customFormat="1" ht="30.2" customHeight="1">
      <c r="B837" s="14"/>
      <c r="C837" s="8"/>
      <c r="D837" s="8"/>
      <c r="E837" s="8"/>
      <c r="F837" s="8"/>
      <c r="G837" s="8"/>
      <c r="H837" s="8"/>
      <c r="I837" s="8"/>
      <c r="J837" s="8"/>
      <c r="K837" s="8"/>
      <c r="L837" s="8"/>
      <c r="M837" s="8"/>
    </row>
    <row r="838" spans="2:13" s="6" customFormat="1" ht="30.2" customHeight="1">
      <c r="B838" s="14"/>
      <c r="C838" s="8"/>
      <c r="D838" s="8"/>
      <c r="E838" s="8"/>
      <c r="F838" s="8"/>
      <c r="G838" s="8"/>
      <c r="H838" s="8"/>
      <c r="I838" s="8"/>
      <c r="J838" s="8"/>
      <c r="K838" s="8"/>
      <c r="L838" s="8"/>
      <c r="M838" s="8"/>
    </row>
    <row r="839" spans="2:13" s="6" customFormat="1" ht="30.2" customHeight="1">
      <c r="B839" s="14"/>
      <c r="C839" s="8"/>
      <c r="D839" s="8"/>
      <c r="E839" s="8"/>
      <c r="F839" s="8"/>
      <c r="G839" s="8"/>
      <c r="H839" s="8"/>
      <c r="I839" s="8"/>
      <c r="J839" s="8"/>
      <c r="K839" s="8"/>
      <c r="L839" s="8"/>
      <c r="M839" s="8"/>
    </row>
    <row r="840" spans="2:13" s="6" customFormat="1" ht="30.2" customHeight="1">
      <c r="B840" s="14"/>
      <c r="C840" s="8"/>
      <c r="D840" s="8"/>
      <c r="E840" s="8"/>
      <c r="F840" s="8"/>
      <c r="G840" s="8"/>
      <c r="H840" s="8"/>
      <c r="I840" s="8"/>
      <c r="J840" s="8"/>
      <c r="K840" s="8"/>
      <c r="L840" s="8"/>
      <c r="M840" s="8"/>
    </row>
    <row r="841" spans="2:13" s="6" customFormat="1" ht="30.2" customHeight="1">
      <c r="B841" s="14"/>
      <c r="C841" s="8"/>
      <c r="D841" s="8"/>
      <c r="E841" s="8"/>
      <c r="F841" s="8"/>
      <c r="G841" s="8"/>
      <c r="H841" s="8"/>
      <c r="I841" s="8"/>
      <c r="J841" s="8"/>
      <c r="K841" s="8"/>
      <c r="L841" s="8"/>
      <c r="M841" s="8"/>
    </row>
    <row r="842" spans="2:13" s="6" customFormat="1" ht="30.2" customHeight="1">
      <c r="B842" s="14"/>
      <c r="C842" s="8"/>
      <c r="D842" s="8"/>
      <c r="E842" s="8"/>
      <c r="F842" s="8"/>
      <c r="G842" s="8"/>
      <c r="H842" s="8"/>
      <c r="I842" s="8"/>
      <c r="J842" s="8"/>
      <c r="K842" s="8"/>
      <c r="L842" s="8"/>
      <c r="M842" s="8"/>
    </row>
    <row r="843" spans="2:13" s="6" customFormat="1" ht="30.2" customHeight="1">
      <c r="B843" s="14"/>
      <c r="C843" s="8"/>
      <c r="D843" s="8"/>
      <c r="E843" s="8"/>
      <c r="F843" s="8"/>
      <c r="G843" s="8"/>
      <c r="H843" s="8"/>
      <c r="I843" s="8"/>
      <c r="J843" s="8"/>
      <c r="K843" s="8"/>
      <c r="L843" s="8"/>
      <c r="M843" s="8"/>
    </row>
    <row r="844" spans="2:13" s="6" customFormat="1" ht="30.2" customHeight="1">
      <c r="B844" s="14"/>
      <c r="C844" s="8"/>
      <c r="D844" s="8"/>
      <c r="E844" s="8"/>
      <c r="F844" s="8"/>
      <c r="G844" s="8"/>
      <c r="H844" s="8"/>
      <c r="I844" s="8"/>
      <c r="J844" s="8"/>
      <c r="K844" s="8"/>
      <c r="L844" s="8"/>
      <c r="M844" s="8"/>
    </row>
    <row r="845" spans="2:13" s="6" customFormat="1" ht="30.2" customHeight="1">
      <c r="B845" s="14"/>
      <c r="C845" s="8"/>
      <c r="D845" s="8"/>
      <c r="E845" s="8"/>
      <c r="F845" s="8"/>
      <c r="G845" s="8"/>
      <c r="H845" s="8"/>
      <c r="I845" s="8"/>
      <c r="J845" s="8"/>
      <c r="K845" s="8"/>
      <c r="L845" s="8"/>
      <c r="M845" s="8"/>
    </row>
    <row r="846" spans="2:13" s="6" customFormat="1" ht="30.2" customHeight="1">
      <c r="B846" s="14"/>
      <c r="C846" s="8"/>
      <c r="D846" s="8"/>
      <c r="E846" s="8"/>
      <c r="F846" s="8"/>
      <c r="G846" s="8"/>
      <c r="H846" s="8"/>
      <c r="I846" s="8"/>
      <c r="J846" s="8"/>
      <c r="K846" s="8"/>
      <c r="L846" s="8"/>
      <c r="M846" s="8"/>
    </row>
    <row r="847" spans="2:13" s="6" customFormat="1" ht="30.2" customHeight="1">
      <c r="B847" s="14"/>
      <c r="C847" s="8"/>
      <c r="D847" s="8"/>
      <c r="E847" s="8"/>
      <c r="F847" s="8"/>
      <c r="G847" s="8"/>
      <c r="H847" s="8"/>
      <c r="I847" s="8"/>
      <c r="J847" s="8"/>
      <c r="K847" s="8"/>
      <c r="L847" s="8"/>
      <c r="M847" s="8"/>
    </row>
    <row r="848" spans="2:13" s="6" customFormat="1" ht="30.2" customHeight="1">
      <c r="B848" s="14"/>
      <c r="C848" s="8"/>
      <c r="D848" s="8"/>
      <c r="E848" s="8"/>
      <c r="F848" s="8"/>
      <c r="G848" s="8"/>
      <c r="H848" s="8"/>
      <c r="I848" s="8"/>
      <c r="J848" s="8"/>
      <c r="K848" s="8"/>
      <c r="L848" s="8"/>
      <c r="M848" s="8"/>
    </row>
    <row r="849" spans="2:13" s="6" customFormat="1" ht="30.2" customHeight="1">
      <c r="B849" s="14"/>
      <c r="C849" s="8"/>
      <c r="D849" s="8"/>
      <c r="E849" s="8"/>
      <c r="F849" s="8"/>
      <c r="G849" s="8"/>
      <c r="H849" s="8"/>
      <c r="I849" s="8"/>
      <c r="J849" s="8"/>
      <c r="K849" s="8"/>
      <c r="L849" s="8"/>
      <c r="M849" s="8"/>
    </row>
    <row r="850" spans="2:13" s="6" customFormat="1" ht="30.2" customHeight="1">
      <c r="B850" s="14"/>
      <c r="C850" s="8"/>
      <c r="D850" s="8"/>
      <c r="E850" s="8"/>
      <c r="F850" s="8"/>
      <c r="G850" s="8"/>
      <c r="H850" s="8"/>
      <c r="I850" s="8"/>
      <c r="J850" s="8"/>
      <c r="K850" s="8"/>
      <c r="L850" s="8"/>
      <c r="M850" s="8"/>
    </row>
    <row r="851" spans="2:13" s="6" customFormat="1" ht="30.2" customHeight="1">
      <c r="B851" s="14"/>
      <c r="C851" s="8"/>
      <c r="D851" s="8"/>
      <c r="E851" s="8"/>
      <c r="F851" s="8"/>
      <c r="G851" s="8"/>
      <c r="H851" s="8"/>
      <c r="I851" s="8"/>
      <c r="J851" s="8"/>
      <c r="K851" s="8"/>
      <c r="L851" s="8"/>
      <c r="M851" s="8"/>
    </row>
    <row r="852" spans="2:13" s="6" customFormat="1" ht="30.2" customHeight="1">
      <c r="B852" s="14"/>
      <c r="C852" s="8"/>
      <c r="D852" s="8"/>
      <c r="E852" s="8"/>
      <c r="F852" s="8"/>
      <c r="G852" s="8"/>
      <c r="H852" s="8"/>
      <c r="I852" s="8"/>
      <c r="J852" s="8"/>
      <c r="K852" s="8"/>
      <c r="L852" s="8"/>
      <c r="M852" s="8"/>
    </row>
    <row r="853" spans="2:13" s="6" customFormat="1" ht="30.2" customHeight="1">
      <c r="B853" s="14"/>
      <c r="C853" s="8"/>
      <c r="D853" s="8"/>
      <c r="E853" s="8"/>
      <c r="F853" s="8"/>
      <c r="G853" s="8"/>
      <c r="H853" s="8"/>
      <c r="I853" s="8"/>
      <c r="J853" s="8"/>
      <c r="K853" s="8"/>
      <c r="L853" s="8"/>
      <c r="M853" s="8"/>
    </row>
    <row r="854" spans="2:13" s="6" customFormat="1" ht="30.2" customHeight="1">
      <c r="B854" s="14"/>
      <c r="C854" s="8"/>
      <c r="D854" s="8"/>
      <c r="E854" s="8"/>
      <c r="F854" s="8"/>
      <c r="G854" s="8"/>
      <c r="H854" s="8"/>
      <c r="I854" s="8"/>
      <c r="J854" s="8"/>
      <c r="K854" s="8"/>
      <c r="L854" s="8"/>
      <c r="M854" s="8"/>
    </row>
    <row r="855" spans="2:13" s="6" customFormat="1" ht="30.2" customHeight="1">
      <c r="B855" s="14"/>
      <c r="C855" s="8"/>
      <c r="D855" s="8"/>
      <c r="E855" s="8"/>
      <c r="F855" s="8"/>
      <c r="G855" s="8"/>
      <c r="H855" s="8"/>
      <c r="I855" s="8"/>
      <c r="J855" s="8"/>
      <c r="K855" s="8"/>
      <c r="L855" s="8"/>
      <c r="M855" s="8"/>
    </row>
    <row r="856" spans="2:13" s="6" customFormat="1" ht="30.2" customHeight="1">
      <c r="B856" s="14"/>
      <c r="C856" s="8"/>
      <c r="D856" s="8"/>
      <c r="E856" s="8"/>
      <c r="F856" s="8"/>
      <c r="G856" s="8"/>
      <c r="H856" s="8"/>
      <c r="I856" s="8"/>
      <c r="J856" s="8"/>
      <c r="K856" s="8"/>
      <c r="L856" s="8"/>
      <c r="M856" s="8"/>
    </row>
    <row r="857" spans="2:13" s="6" customFormat="1" ht="30.2" customHeight="1">
      <c r="B857" s="14"/>
      <c r="C857" s="8"/>
      <c r="D857" s="8"/>
      <c r="E857" s="8"/>
      <c r="F857" s="8"/>
      <c r="G857" s="8"/>
      <c r="H857" s="8"/>
      <c r="I857" s="8"/>
      <c r="J857" s="8"/>
      <c r="K857" s="8"/>
      <c r="L857" s="8"/>
      <c r="M857" s="8"/>
    </row>
    <row r="858" spans="2:13" s="6" customFormat="1" ht="30.2" customHeight="1">
      <c r="B858" s="14"/>
      <c r="C858" s="8"/>
      <c r="D858" s="8"/>
      <c r="E858" s="8"/>
      <c r="F858" s="8"/>
      <c r="G858" s="8"/>
      <c r="H858" s="8"/>
      <c r="I858" s="8"/>
      <c r="J858" s="8"/>
      <c r="K858" s="8"/>
      <c r="L858" s="8"/>
      <c r="M858" s="8"/>
    </row>
    <row r="859" spans="2:13" s="6" customFormat="1" ht="30.2" customHeight="1">
      <c r="B859" s="14"/>
      <c r="C859" s="8"/>
      <c r="D859" s="8"/>
      <c r="E859" s="8"/>
      <c r="F859" s="8"/>
      <c r="G859" s="8"/>
      <c r="H859" s="8"/>
      <c r="I859" s="8"/>
      <c r="J859" s="8"/>
      <c r="K859" s="8"/>
      <c r="L859" s="8"/>
      <c r="M859" s="8"/>
    </row>
    <row r="860" spans="2:13" s="6" customFormat="1" ht="30.2" customHeight="1">
      <c r="B860" s="14"/>
      <c r="C860" s="8"/>
      <c r="D860" s="8"/>
      <c r="E860" s="8"/>
      <c r="F860" s="8"/>
      <c r="G860" s="8"/>
      <c r="H860" s="8"/>
      <c r="I860" s="8"/>
      <c r="J860" s="8"/>
      <c r="K860" s="8"/>
      <c r="L860" s="8"/>
      <c r="M860" s="8"/>
    </row>
    <row r="861" spans="2:13" s="6" customFormat="1" ht="30.2" customHeight="1">
      <c r="B861" s="14"/>
      <c r="C861" s="8"/>
      <c r="D861" s="8"/>
      <c r="E861" s="8"/>
      <c r="F861" s="8"/>
      <c r="G861" s="8"/>
      <c r="H861" s="8"/>
      <c r="I861" s="8"/>
      <c r="J861" s="8"/>
      <c r="K861" s="8"/>
      <c r="L861" s="8"/>
      <c r="M861" s="8"/>
    </row>
    <row r="862" spans="2:13" s="6" customFormat="1" ht="30.2" customHeight="1">
      <c r="B862" s="14"/>
      <c r="C862" s="8"/>
      <c r="D862" s="8"/>
      <c r="E862" s="8"/>
      <c r="F862" s="8"/>
      <c r="G862" s="8"/>
      <c r="H862" s="8"/>
      <c r="I862" s="8"/>
      <c r="J862" s="8"/>
      <c r="K862" s="8"/>
      <c r="L862" s="8"/>
      <c r="M862" s="8"/>
    </row>
    <row r="863" spans="2:13" s="6" customFormat="1" ht="30.2" customHeight="1">
      <c r="B863" s="14"/>
      <c r="C863" s="8"/>
      <c r="D863" s="8"/>
      <c r="E863" s="8"/>
      <c r="F863" s="8"/>
      <c r="G863" s="8"/>
      <c r="H863" s="8"/>
      <c r="I863" s="8"/>
      <c r="J863" s="8"/>
      <c r="K863" s="8"/>
      <c r="L863" s="8"/>
      <c r="M863" s="8"/>
    </row>
    <row r="864" spans="2:13" s="6" customFormat="1" ht="30.2" customHeight="1">
      <c r="B864" s="14"/>
      <c r="C864" s="8"/>
      <c r="D864" s="8"/>
      <c r="E864" s="8"/>
      <c r="F864" s="8"/>
      <c r="G864" s="8"/>
      <c r="H864" s="8"/>
      <c r="I864" s="8"/>
      <c r="J864" s="8"/>
      <c r="K864" s="8"/>
      <c r="L864" s="8"/>
      <c r="M864" s="8"/>
    </row>
    <row r="865" spans="2:13" s="6" customFormat="1" ht="30.2" customHeight="1">
      <c r="B865" s="14"/>
      <c r="C865" s="8"/>
      <c r="D865" s="8"/>
      <c r="E865" s="8"/>
      <c r="F865" s="8"/>
      <c r="G865" s="8"/>
      <c r="H865" s="8"/>
      <c r="I865" s="8"/>
      <c r="J865" s="8"/>
      <c r="K865" s="8"/>
      <c r="L865" s="8"/>
      <c r="M865" s="8"/>
    </row>
    <row r="866" spans="2:13" s="6" customFormat="1" ht="30.2" customHeight="1">
      <c r="B866" s="14"/>
      <c r="C866" s="8"/>
      <c r="D866" s="8"/>
      <c r="E866" s="8"/>
      <c r="F866" s="8"/>
      <c r="G866" s="8"/>
      <c r="H866" s="8"/>
      <c r="I866" s="8"/>
      <c r="J866" s="8"/>
      <c r="K866" s="8"/>
      <c r="L866" s="8"/>
      <c r="M866" s="8"/>
    </row>
    <row r="867" spans="2:13" s="6" customFormat="1" ht="30.2" customHeight="1">
      <c r="B867" s="14"/>
      <c r="C867" s="8"/>
      <c r="D867" s="8"/>
      <c r="E867" s="8"/>
      <c r="F867" s="8"/>
      <c r="G867" s="8"/>
      <c r="H867" s="8"/>
      <c r="I867" s="8"/>
      <c r="J867" s="8"/>
      <c r="K867" s="8"/>
      <c r="L867" s="8"/>
      <c r="M867" s="8"/>
    </row>
    <row r="868" spans="2:13" s="6" customFormat="1" ht="30.2" customHeight="1">
      <c r="B868" s="14"/>
      <c r="C868" s="8"/>
      <c r="D868" s="8"/>
      <c r="E868" s="8"/>
      <c r="F868" s="8"/>
      <c r="G868" s="8"/>
      <c r="H868" s="8"/>
      <c r="I868" s="8"/>
      <c r="J868" s="8"/>
      <c r="K868" s="8"/>
      <c r="L868" s="8"/>
      <c r="M868" s="8"/>
    </row>
    <row r="869" spans="2:13" s="6" customFormat="1" ht="30.2" customHeight="1">
      <c r="B869" s="14"/>
      <c r="C869" s="8"/>
      <c r="D869" s="8"/>
      <c r="E869" s="8"/>
      <c r="F869" s="8"/>
      <c r="G869" s="8"/>
      <c r="H869" s="8"/>
      <c r="I869" s="8"/>
      <c r="J869" s="8"/>
      <c r="K869" s="8"/>
      <c r="L869" s="8"/>
      <c r="M869" s="8"/>
    </row>
    <row r="870" spans="2:13" s="6" customFormat="1" ht="30.2" customHeight="1">
      <c r="B870" s="14"/>
      <c r="C870" s="8"/>
      <c r="D870" s="8"/>
      <c r="E870" s="8"/>
      <c r="F870" s="8"/>
      <c r="G870" s="8"/>
      <c r="H870" s="8"/>
      <c r="I870" s="8"/>
      <c r="J870" s="8"/>
      <c r="K870" s="8"/>
      <c r="L870" s="8"/>
      <c r="M870" s="8"/>
    </row>
    <row r="871" spans="2:13" s="6" customFormat="1" ht="30.2" customHeight="1">
      <c r="B871" s="14"/>
      <c r="C871" s="8"/>
      <c r="D871" s="8"/>
      <c r="E871" s="8"/>
      <c r="F871" s="8"/>
      <c r="G871" s="8"/>
      <c r="H871" s="8"/>
      <c r="I871" s="8"/>
      <c r="J871" s="8"/>
      <c r="K871" s="8"/>
      <c r="L871" s="8"/>
      <c r="M871" s="8"/>
    </row>
    <row r="872" spans="2:13" s="6" customFormat="1" ht="30.2" customHeight="1">
      <c r="B872" s="14"/>
      <c r="C872" s="8"/>
      <c r="D872" s="8"/>
      <c r="E872" s="8"/>
      <c r="F872" s="8"/>
      <c r="G872" s="8"/>
      <c r="H872" s="8"/>
      <c r="I872" s="8"/>
      <c r="J872" s="8"/>
      <c r="K872" s="8"/>
      <c r="L872" s="8"/>
      <c r="M872" s="8"/>
    </row>
    <row r="873" spans="2:13" s="6" customFormat="1" ht="30.2" customHeight="1">
      <c r="B873" s="14"/>
      <c r="C873" s="8"/>
      <c r="D873" s="8"/>
      <c r="E873" s="8"/>
      <c r="F873" s="8"/>
      <c r="G873" s="8"/>
      <c r="H873" s="8"/>
      <c r="I873" s="8"/>
      <c r="J873" s="8"/>
      <c r="K873" s="8"/>
      <c r="L873" s="8"/>
      <c r="M873" s="8"/>
    </row>
    <row r="874" spans="2:13" s="6" customFormat="1" ht="30.2" customHeight="1">
      <c r="B874" s="14"/>
      <c r="C874" s="8"/>
      <c r="D874" s="8"/>
      <c r="E874" s="8"/>
      <c r="F874" s="8"/>
      <c r="G874" s="8"/>
      <c r="H874" s="8"/>
      <c r="I874" s="8"/>
      <c r="J874" s="8"/>
      <c r="K874" s="8"/>
      <c r="L874" s="8"/>
      <c r="M874" s="8"/>
    </row>
    <row r="875" spans="2:13" s="6" customFormat="1" ht="30.2" customHeight="1">
      <c r="B875" s="14"/>
      <c r="C875" s="8"/>
      <c r="D875" s="8"/>
      <c r="E875" s="8"/>
      <c r="F875" s="8"/>
      <c r="G875" s="8"/>
      <c r="H875" s="8"/>
      <c r="I875" s="8"/>
      <c r="J875" s="8"/>
      <c r="K875" s="8"/>
      <c r="L875" s="8"/>
      <c r="M875" s="8"/>
    </row>
    <row r="876" spans="2:13" s="6" customFormat="1" ht="30.2" customHeight="1">
      <c r="B876" s="14"/>
      <c r="C876" s="8"/>
      <c r="D876" s="8"/>
      <c r="E876" s="8"/>
      <c r="F876" s="8"/>
      <c r="G876" s="8"/>
      <c r="H876" s="8"/>
      <c r="I876" s="8"/>
      <c r="J876" s="8"/>
      <c r="K876" s="8"/>
      <c r="L876" s="8"/>
      <c r="M876" s="8"/>
    </row>
    <row r="877" spans="2:13" s="6" customFormat="1" ht="30.2" customHeight="1">
      <c r="B877" s="14"/>
      <c r="C877" s="8"/>
      <c r="D877" s="8"/>
      <c r="E877" s="8"/>
      <c r="F877" s="8"/>
      <c r="G877" s="8"/>
      <c r="H877" s="8"/>
      <c r="I877" s="8"/>
      <c r="J877" s="8"/>
      <c r="K877" s="8"/>
      <c r="L877" s="8"/>
      <c r="M877" s="8"/>
    </row>
    <row r="878" spans="2:13" s="6" customFormat="1" ht="30.2" customHeight="1">
      <c r="B878" s="14"/>
      <c r="C878" s="8"/>
      <c r="D878" s="8"/>
      <c r="E878" s="8"/>
      <c r="F878" s="8"/>
      <c r="G878" s="8"/>
      <c r="H878" s="8"/>
      <c r="I878" s="8"/>
      <c r="J878" s="8"/>
      <c r="K878" s="8"/>
      <c r="L878" s="8"/>
      <c r="M878" s="8"/>
    </row>
    <row r="879" spans="2:13" s="6" customFormat="1" ht="30.2" customHeight="1">
      <c r="B879" s="14"/>
      <c r="C879" s="8"/>
      <c r="D879" s="8"/>
      <c r="E879" s="8"/>
      <c r="F879" s="8"/>
      <c r="G879" s="8"/>
      <c r="H879" s="8"/>
      <c r="I879" s="8"/>
      <c r="J879" s="8"/>
      <c r="K879" s="8"/>
      <c r="L879" s="8"/>
      <c r="M879" s="8"/>
    </row>
    <row r="880" spans="2:13" s="6" customFormat="1" ht="30.2" customHeight="1">
      <c r="B880" s="14"/>
      <c r="C880" s="8"/>
      <c r="D880" s="8"/>
      <c r="E880" s="8"/>
      <c r="F880" s="8"/>
      <c r="G880" s="8"/>
      <c r="H880" s="8"/>
      <c r="I880" s="8"/>
      <c r="J880" s="8"/>
      <c r="K880" s="8"/>
      <c r="L880" s="8"/>
      <c r="M880" s="8"/>
    </row>
    <row r="881" spans="2:13" s="6" customFormat="1" ht="30.2" customHeight="1">
      <c r="B881" s="14"/>
      <c r="C881" s="8"/>
      <c r="D881" s="8"/>
      <c r="E881" s="8"/>
      <c r="F881" s="8"/>
      <c r="G881" s="8"/>
      <c r="H881" s="8"/>
      <c r="I881" s="8"/>
      <c r="J881" s="8"/>
      <c r="K881" s="8"/>
      <c r="L881" s="8"/>
      <c r="M881" s="8"/>
    </row>
    <row r="882" spans="2:13" s="6" customFormat="1" ht="30.2" customHeight="1">
      <c r="B882" s="14"/>
      <c r="C882" s="8"/>
      <c r="D882" s="8"/>
      <c r="E882" s="8"/>
      <c r="F882" s="8"/>
      <c r="G882" s="8"/>
      <c r="H882" s="8"/>
      <c r="I882" s="8"/>
      <c r="J882" s="8"/>
      <c r="K882" s="8"/>
      <c r="L882" s="8"/>
      <c r="M882" s="8"/>
    </row>
    <row r="883" spans="2:13" s="6" customFormat="1" ht="30.2" customHeight="1">
      <c r="B883" s="14"/>
      <c r="C883" s="8"/>
      <c r="D883" s="8"/>
      <c r="E883" s="8"/>
      <c r="F883" s="8"/>
      <c r="G883" s="8"/>
      <c r="H883" s="8"/>
      <c r="I883" s="8"/>
      <c r="J883" s="8"/>
      <c r="K883" s="8"/>
      <c r="L883" s="8"/>
      <c r="M883" s="8"/>
    </row>
    <row r="884" spans="2:13" s="6" customFormat="1" ht="30.2" customHeight="1">
      <c r="B884" s="14"/>
      <c r="C884" s="8"/>
      <c r="D884" s="8"/>
      <c r="E884" s="8"/>
      <c r="F884" s="8"/>
      <c r="G884" s="8"/>
      <c r="H884" s="8"/>
      <c r="I884" s="8"/>
      <c r="J884" s="8"/>
      <c r="K884" s="8"/>
      <c r="L884" s="8"/>
      <c r="M884" s="8"/>
    </row>
    <row r="885" spans="2:13" s="6" customFormat="1" ht="30.2" customHeight="1">
      <c r="B885" s="14"/>
      <c r="C885" s="8"/>
      <c r="D885" s="8"/>
      <c r="E885" s="8"/>
      <c r="F885" s="8"/>
      <c r="G885" s="8"/>
      <c r="H885" s="8"/>
      <c r="I885" s="8"/>
      <c r="J885" s="8"/>
      <c r="K885" s="8"/>
      <c r="L885" s="8"/>
      <c r="M885" s="8"/>
    </row>
    <row r="886" spans="2:13" s="6" customFormat="1" ht="30.2" customHeight="1">
      <c r="B886" s="14"/>
      <c r="C886" s="8"/>
      <c r="D886" s="8"/>
      <c r="E886" s="8"/>
      <c r="F886" s="8"/>
      <c r="G886" s="8"/>
      <c r="H886" s="8"/>
      <c r="I886" s="8"/>
      <c r="J886" s="8"/>
      <c r="K886" s="8"/>
      <c r="L886" s="8"/>
      <c r="M886" s="8"/>
    </row>
    <row r="887" spans="2:13" s="6" customFormat="1" ht="30.2" customHeight="1">
      <c r="B887" s="14"/>
      <c r="C887" s="8"/>
      <c r="D887" s="8"/>
      <c r="E887" s="8"/>
      <c r="F887" s="8"/>
      <c r="G887" s="8"/>
      <c r="H887" s="8"/>
      <c r="I887" s="8"/>
      <c r="J887" s="8"/>
      <c r="K887" s="8"/>
      <c r="L887" s="8"/>
      <c r="M887" s="8"/>
    </row>
    <row r="888" spans="2:13" s="6" customFormat="1" ht="30.2" customHeight="1">
      <c r="B888" s="14"/>
      <c r="C888" s="8"/>
      <c r="D888" s="8"/>
      <c r="E888" s="8"/>
      <c r="F888" s="8"/>
      <c r="G888" s="8"/>
      <c r="H888" s="8"/>
      <c r="I888" s="8"/>
      <c r="J888" s="8"/>
      <c r="K888" s="8"/>
      <c r="L888" s="8"/>
      <c r="M888" s="8"/>
    </row>
    <row r="889" spans="2:13" s="6" customFormat="1" ht="30.2" customHeight="1">
      <c r="B889" s="14"/>
      <c r="C889" s="8"/>
      <c r="D889" s="8"/>
      <c r="E889" s="8"/>
      <c r="F889" s="8"/>
      <c r="G889" s="8"/>
      <c r="H889" s="8"/>
      <c r="I889" s="8"/>
      <c r="J889" s="8"/>
      <c r="K889" s="8"/>
      <c r="L889" s="8"/>
      <c r="M889" s="8"/>
    </row>
    <row r="890" spans="2:13" s="6" customFormat="1" ht="30.2" customHeight="1">
      <c r="B890" s="14"/>
      <c r="C890" s="8"/>
      <c r="D890" s="8"/>
      <c r="E890" s="8"/>
      <c r="F890" s="8"/>
      <c r="G890" s="8"/>
      <c r="H890" s="8"/>
      <c r="I890" s="8"/>
      <c r="J890" s="8"/>
      <c r="K890" s="8"/>
      <c r="L890" s="8"/>
      <c r="M890" s="8"/>
    </row>
    <row r="891" spans="2:13" s="6" customFormat="1" ht="30.2" customHeight="1">
      <c r="B891" s="14"/>
      <c r="C891" s="8"/>
      <c r="D891" s="8"/>
      <c r="E891" s="8"/>
      <c r="F891" s="8"/>
      <c r="G891" s="8"/>
      <c r="H891" s="8"/>
      <c r="I891" s="8"/>
      <c r="J891" s="8"/>
      <c r="K891" s="8"/>
      <c r="L891" s="8"/>
      <c r="M891" s="8"/>
    </row>
    <row r="892" spans="2:13" s="6" customFormat="1" ht="30.2" customHeight="1">
      <c r="B892" s="14"/>
      <c r="C892" s="8"/>
      <c r="D892" s="8"/>
      <c r="E892" s="8"/>
      <c r="F892" s="8"/>
      <c r="G892" s="8"/>
      <c r="H892" s="8"/>
      <c r="I892" s="8"/>
      <c r="J892" s="8"/>
      <c r="K892" s="8"/>
      <c r="L892" s="8"/>
      <c r="M892" s="8"/>
    </row>
    <row r="893" spans="2:13" s="6" customFormat="1" ht="30.2" customHeight="1">
      <c r="B893" s="14"/>
      <c r="C893" s="8"/>
      <c r="D893" s="8"/>
      <c r="E893" s="8"/>
      <c r="F893" s="8"/>
      <c r="G893" s="8"/>
      <c r="H893" s="8"/>
      <c r="I893" s="8"/>
      <c r="J893" s="8"/>
      <c r="K893" s="8"/>
      <c r="L893" s="8"/>
      <c r="M893" s="8"/>
    </row>
    <row r="894" spans="2:13" s="6" customFormat="1" ht="30.2" customHeight="1">
      <c r="B894" s="14"/>
      <c r="C894" s="8"/>
      <c r="D894" s="8"/>
      <c r="E894" s="8"/>
      <c r="F894" s="8"/>
      <c r="G894" s="8"/>
      <c r="H894" s="8"/>
      <c r="I894" s="8"/>
      <c r="J894" s="8"/>
      <c r="K894" s="8"/>
      <c r="L894" s="8"/>
      <c r="M894" s="8"/>
    </row>
    <row r="895" spans="2:13" s="6" customFormat="1" ht="30.2" customHeight="1">
      <c r="B895" s="14"/>
      <c r="C895" s="8"/>
      <c r="D895" s="8"/>
      <c r="E895" s="8"/>
      <c r="F895" s="8"/>
      <c r="G895" s="8"/>
      <c r="H895" s="8"/>
      <c r="I895" s="8"/>
      <c r="J895" s="8"/>
      <c r="K895" s="8"/>
      <c r="L895" s="8"/>
      <c r="M895" s="8"/>
    </row>
    <row r="896" spans="2:13" s="6" customFormat="1" ht="30.2" customHeight="1">
      <c r="B896" s="14"/>
      <c r="C896" s="8"/>
      <c r="D896" s="8"/>
      <c r="E896" s="8"/>
      <c r="F896" s="8"/>
      <c r="G896" s="8"/>
      <c r="H896" s="8"/>
      <c r="I896" s="8"/>
      <c r="J896" s="8"/>
      <c r="K896" s="8"/>
      <c r="L896" s="8"/>
      <c r="M896" s="8"/>
    </row>
    <row r="897" spans="2:13" s="6" customFormat="1" ht="30.2" customHeight="1">
      <c r="B897" s="14"/>
      <c r="C897" s="8"/>
      <c r="D897" s="8"/>
      <c r="E897" s="8"/>
      <c r="F897" s="8"/>
      <c r="G897" s="8"/>
      <c r="H897" s="8"/>
      <c r="I897" s="8"/>
      <c r="J897" s="8"/>
      <c r="K897" s="8"/>
      <c r="L897" s="8"/>
      <c r="M897" s="8"/>
    </row>
    <row r="898" spans="2:13" s="6" customFormat="1" ht="30.2" customHeight="1">
      <c r="B898" s="14"/>
      <c r="C898" s="8"/>
      <c r="D898" s="8"/>
      <c r="E898" s="8"/>
      <c r="F898" s="8"/>
      <c r="G898" s="8"/>
      <c r="H898" s="8"/>
      <c r="I898" s="8"/>
      <c r="J898" s="8"/>
      <c r="K898" s="8"/>
      <c r="L898" s="8"/>
      <c r="M898" s="8"/>
    </row>
    <row r="899" spans="2:13" s="6" customFormat="1" ht="30.2" customHeight="1">
      <c r="B899" s="14"/>
      <c r="C899" s="8"/>
      <c r="D899" s="8"/>
      <c r="E899" s="8"/>
      <c r="F899" s="8"/>
      <c r="G899" s="8"/>
      <c r="H899" s="8"/>
      <c r="I899" s="8"/>
      <c r="J899" s="8"/>
      <c r="K899" s="8"/>
      <c r="L899" s="8"/>
      <c r="M899" s="8"/>
    </row>
    <row r="900" spans="2:13" s="6" customFormat="1" ht="30.2" customHeight="1">
      <c r="B900" s="14"/>
      <c r="C900" s="8"/>
      <c r="D900" s="8"/>
      <c r="E900" s="8"/>
      <c r="F900" s="8"/>
      <c r="G900" s="8"/>
      <c r="H900" s="8"/>
      <c r="I900" s="8"/>
      <c r="J900" s="8"/>
      <c r="K900" s="8"/>
      <c r="L900" s="8"/>
      <c r="M900" s="8"/>
    </row>
    <row r="901" spans="2:13" s="6" customFormat="1" ht="30.2" customHeight="1">
      <c r="B901" s="14"/>
      <c r="C901" s="8"/>
      <c r="D901" s="8"/>
      <c r="E901" s="8"/>
      <c r="F901" s="8"/>
      <c r="G901" s="8"/>
      <c r="H901" s="8"/>
      <c r="I901" s="8"/>
      <c r="J901" s="8"/>
      <c r="K901" s="8"/>
      <c r="L901" s="8"/>
      <c r="M901" s="8"/>
    </row>
    <row r="902" spans="2:13" s="6" customFormat="1" ht="30.2" customHeight="1">
      <c r="B902" s="14"/>
      <c r="C902" s="8"/>
      <c r="D902" s="8"/>
      <c r="E902" s="8"/>
      <c r="F902" s="8"/>
      <c r="G902" s="8"/>
      <c r="H902" s="8"/>
      <c r="I902" s="8"/>
      <c r="J902" s="8"/>
      <c r="K902" s="8"/>
      <c r="L902" s="8"/>
      <c r="M902" s="8"/>
    </row>
    <row r="903" spans="2:13" s="6" customFormat="1" ht="30.2" customHeight="1">
      <c r="B903" s="14"/>
      <c r="C903" s="8"/>
      <c r="D903" s="8"/>
      <c r="E903" s="8"/>
      <c r="F903" s="8"/>
      <c r="G903" s="8"/>
      <c r="H903" s="8"/>
      <c r="I903" s="8"/>
      <c r="J903" s="8"/>
      <c r="K903" s="8"/>
      <c r="L903" s="8"/>
      <c r="M903" s="8"/>
    </row>
    <row r="904" spans="2:13" s="6" customFormat="1" ht="30.2" customHeight="1">
      <c r="B904" s="14"/>
      <c r="C904" s="8"/>
      <c r="D904" s="8"/>
      <c r="E904" s="8"/>
      <c r="F904" s="8"/>
      <c r="G904" s="8"/>
      <c r="H904" s="8"/>
      <c r="I904" s="8"/>
      <c r="J904" s="8"/>
      <c r="K904" s="8"/>
      <c r="L904" s="8"/>
      <c r="M904" s="8"/>
    </row>
    <row r="905" spans="2:13" s="6" customFormat="1" ht="30.2" customHeight="1">
      <c r="B905" s="14"/>
      <c r="C905" s="8"/>
      <c r="D905" s="8"/>
      <c r="E905" s="8"/>
      <c r="F905" s="8"/>
      <c r="G905" s="8"/>
      <c r="H905" s="8"/>
      <c r="I905" s="8"/>
      <c r="J905" s="8"/>
      <c r="K905" s="8"/>
      <c r="L905" s="8"/>
      <c r="M905" s="8"/>
    </row>
    <row r="906" spans="2:13" s="6" customFormat="1" ht="30.2" customHeight="1">
      <c r="B906" s="14"/>
      <c r="C906" s="8"/>
      <c r="D906" s="8"/>
      <c r="E906" s="8"/>
      <c r="F906" s="8"/>
      <c r="G906" s="8"/>
      <c r="H906" s="8"/>
      <c r="I906" s="8"/>
      <c r="J906" s="8"/>
      <c r="K906" s="8"/>
      <c r="L906" s="8"/>
      <c r="M906" s="8"/>
    </row>
    <row r="907" spans="2:13" s="6" customFormat="1" ht="30.2" customHeight="1">
      <c r="B907" s="14"/>
      <c r="C907" s="8"/>
      <c r="D907" s="8"/>
      <c r="E907" s="8"/>
      <c r="F907" s="8"/>
      <c r="G907" s="8"/>
      <c r="H907" s="8"/>
      <c r="I907" s="8"/>
      <c r="J907" s="8"/>
      <c r="K907" s="8"/>
      <c r="L907" s="8"/>
      <c r="M907" s="8"/>
    </row>
    <row r="908" spans="2:13" s="6" customFormat="1" ht="30.2" customHeight="1">
      <c r="B908" s="14"/>
      <c r="C908" s="8"/>
      <c r="D908" s="8"/>
      <c r="E908" s="8"/>
      <c r="F908" s="8"/>
      <c r="G908" s="8"/>
      <c r="H908" s="8"/>
      <c r="I908" s="8"/>
      <c r="J908" s="8"/>
      <c r="K908" s="8"/>
      <c r="L908" s="8"/>
      <c r="M908" s="8"/>
    </row>
    <row r="909" spans="2:13" s="6" customFormat="1" ht="30.2" customHeight="1">
      <c r="B909" s="14"/>
      <c r="C909" s="8"/>
      <c r="D909" s="8"/>
      <c r="E909" s="8"/>
      <c r="F909" s="8"/>
      <c r="G909" s="8"/>
      <c r="H909" s="8"/>
      <c r="I909" s="8"/>
      <c r="J909" s="8"/>
      <c r="K909" s="8"/>
      <c r="L909" s="8"/>
      <c r="M909" s="8"/>
    </row>
    <row r="910" spans="2:13" s="6" customFormat="1" ht="30.2" customHeight="1">
      <c r="B910" s="14"/>
      <c r="C910" s="8"/>
      <c r="D910" s="8"/>
      <c r="E910" s="8"/>
      <c r="F910" s="8"/>
      <c r="G910" s="8"/>
      <c r="H910" s="8"/>
      <c r="I910" s="8"/>
      <c r="J910" s="8"/>
      <c r="K910" s="8"/>
      <c r="L910" s="8"/>
      <c r="M910" s="8"/>
    </row>
    <row r="911" spans="2:13" s="6" customFormat="1" ht="30.2" customHeight="1">
      <c r="B911" s="14"/>
      <c r="C911" s="8"/>
      <c r="D911" s="8"/>
      <c r="E911" s="8"/>
      <c r="F911" s="8"/>
      <c r="G911" s="8"/>
      <c r="H911" s="8"/>
      <c r="I911" s="8"/>
      <c r="J911" s="8"/>
      <c r="K911" s="8"/>
      <c r="L911" s="8"/>
      <c r="M911" s="8"/>
    </row>
    <row r="912" spans="2:13" s="6" customFormat="1" ht="30.2" customHeight="1">
      <c r="B912" s="14"/>
      <c r="C912" s="8"/>
      <c r="D912" s="8"/>
      <c r="E912" s="8"/>
      <c r="F912" s="8"/>
      <c r="G912" s="8"/>
      <c r="H912" s="8"/>
      <c r="I912" s="8"/>
      <c r="J912" s="8"/>
      <c r="K912" s="8"/>
      <c r="L912" s="8"/>
      <c r="M912" s="8"/>
    </row>
    <row r="913" spans="2:13" s="6" customFormat="1" ht="30.2" customHeight="1">
      <c r="B913" s="14"/>
      <c r="C913" s="8"/>
      <c r="D913" s="8"/>
      <c r="E913" s="8"/>
      <c r="F913" s="8"/>
      <c r="G913" s="8"/>
      <c r="H913" s="8"/>
      <c r="I913" s="8"/>
      <c r="J913" s="8"/>
      <c r="K913" s="8"/>
      <c r="L913" s="8"/>
      <c r="M913" s="8"/>
    </row>
    <row r="914" spans="2:13" s="6" customFormat="1" ht="30.2" customHeight="1">
      <c r="B914" s="14"/>
      <c r="C914" s="8"/>
      <c r="D914" s="8"/>
      <c r="E914" s="8"/>
      <c r="F914" s="8"/>
      <c r="G914" s="8"/>
      <c r="H914" s="8"/>
      <c r="I914" s="8"/>
      <c r="J914" s="8"/>
      <c r="K914" s="8"/>
      <c r="L914" s="8"/>
      <c r="M914" s="8"/>
    </row>
    <row r="915" spans="2:13" s="6" customFormat="1" ht="30.2" customHeight="1">
      <c r="B915" s="14"/>
      <c r="C915" s="8"/>
      <c r="D915" s="8"/>
      <c r="E915" s="8"/>
      <c r="F915" s="8"/>
      <c r="G915" s="8"/>
      <c r="H915" s="8"/>
      <c r="I915" s="8"/>
      <c r="J915" s="8"/>
      <c r="K915" s="8"/>
      <c r="L915" s="8"/>
      <c r="M915" s="8"/>
    </row>
    <row r="916" spans="2:13" s="6" customFormat="1" ht="30.2" customHeight="1">
      <c r="B916" s="14"/>
      <c r="C916" s="8"/>
      <c r="D916" s="8"/>
      <c r="E916" s="8"/>
      <c r="F916" s="8"/>
      <c r="G916" s="8"/>
      <c r="H916" s="8"/>
      <c r="I916" s="8"/>
      <c r="J916" s="8"/>
      <c r="K916" s="8"/>
      <c r="L916" s="8"/>
      <c r="M916" s="8"/>
    </row>
    <row r="917" spans="2:13" s="6" customFormat="1" ht="30.2" customHeight="1">
      <c r="B917" s="14"/>
      <c r="C917" s="8"/>
      <c r="D917" s="8"/>
      <c r="E917" s="8"/>
      <c r="F917" s="8"/>
      <c r="G917" s="8"/>
      <c r="H917" s="8"/>
      <c r="I917" s="8"/>
      <c r="J917" s="8"/>
      <c r="K917" s="8"/>
      <c r="L917" s="8"/>
      <c r="M917" s="8"/>
    </row>
    <row r="918" spans="2:13" s="6" customFormat="1" ht="30.2" customHeight="1">
      <c r="B918" s="14"/>
      <c r="C918" s="8"/>
      <c r="D918" s="8"/>
      <c r="E918" s="8"/>
      <c r="F918" s="8"/>
      <c r="G918" s="8"/>
      <c r="H918" s="8"/>
      <c r="I918" s="8"/>
      <c r="J918" s="8"/>
      <c r="K918" s="8"/>
      <c r="L918" s="8"/>
      <c r="M918" s="8"/>
    </row>
    <row r="919" spans="2:13" s="6" customFormat="1" ht="30.2" customHeight="1">
      <c r="B919" s="14"/>
      <c r="C919" s="8"/>
      <c r="D919" s="8"/>
      <c r="E919" s="8"/>
      <c r="F919" s="8"/>
      <c r="G919" s="8"/>
      <c r="H919" s="8"/>
      <c r="I919" s="8"/>
      <c r="J919" s="8"/>
      <c r="K919" s="8"/>
      <c r="L919" s="8"/>
      <c r="M919" s="8"/>
    </row>
    <row r="920" spans="2:13" s="6" customFormat="1" ht="30.2" customHeight="1">
      <c r="B920" s="14"/>
      <c r="C920" s="8"/>
      <c r="D920" s="8"/>
      <c r="E920" s="8"/>
      <c r="F920" s="8"/>
      <c r="G920" s="8"/>
      <c r="H920" s="8"/>
      <c r="I920" s="8"/>
      <c r="J920" s="8"/>
      <c r="K920" s="8"/>
      <c r="L920" s="8"/>
      <c r="M920" s="8"/>
    </row>
    <row r="921" spans="2:13" s="6" customFormat="1" ht="30.2" customHeight="1">
      <c r="B921" s="14"/>
      <c r="C921" s="8"/>
      <c r="D921" s="8"/>
      <c r="E921" s="8"/>
      <c r="F921" s="8"/>
      <c r="G921" s="8"/>
      <c r="H921" s="8"/>
      <c r="I921" s="8"/>
      <c r="J921" s="8"/>
      <c r="K921" s="8"/>
      <c r="L921" s="8"/>
      <c r="M921" s="8"/>
    </row>
    <row r="922" spans="2:13" s="6" customFormat="1" ht="30.2" customHeight="1">
      <c r="B922" s="14"/>
      <c r="C922" s="8"/>
      <c r="D922" s="8"/>
      <c r="E922" s="8"/>
      <c r="F922" s="8"/>
      <c r="G922" s="8"/>
      <c r="H922" s="8"/>
      <c r="I922" s="8"/>
      <c r="J922" s="8"/>
      <c r="K922" s="8"/>
      <c r="L922" s="8"/>
      <c r="M922" s="8"/>
    </row>
    <row r="923" spans="2:13" s="6" customFormat="1" ht="30.2" customHeight="1">
      <c r="B923" s="14"/>
      <c r="C923" s="8"/>
      <c r="D923" s="8"/>
      <c r="E923" s="8"/>
      <c r="F923" s="8"/>
      <c r="G923" s="8"/>
      <c r="H923" s="8"/>
      <c r="I923" s="8"/>
      <c r="J923" s="8"/>
      <c r="K923" s="8"/>
      <c r="L923" s="8"/>
      <c r="M923" s="8"/>
    </row>
    <row r="924" spans="2:13" s="6" customFormat="1" ht="30.2" customHeight="1">
      <c r="B924" s="14"/>
      <c r="C924" s="8"/>
      <c r="D924" s="8"/>
      <c r="E924" s="8"/>
      <c r="F924" s="8"/>
      <c r="G924" s="8"/>
      <c r="H924" s="8"/>
      <c r="I924" s="8"/>
      <c r="J924" s="8"/>
      <c r="K924" s="8"/>
      <c r="L924" s="8"/>
      <c r="M924" s="8"/>
    </row>
    <row r="925" spans="2:13" s="6" customFormat="1" ht="30.2" customHeight="1">
      <c r="B925" s="14"/>
      <c r="C925" s="8"/>
      <c r="D925" s="8"/>
      <c r="E925" s="8"/>
      <c r="F925" s="8"/>
      <c r="G925" s="8"/>
      <c r="H925" s="8"/>
      <c r="I925" s="8"/>
      <c r="J925" s="8"/>
      <c r="K925" s="8"/>
      <c r="L925" s="8"/>
      <c r="M925" s="8"/>
    </row>
    <row r="926" spans="2:13" s="6" customFormat="1" ht="30.2" customHeight="1">
      <c r="B926" s="14"/>
      <c r="C926" s="8"/>
      <c r="D926" s="8"/>
      <c r="E926" s="8"/>
      <c r="F926" s="8"/>
      <c r="G926" s="8"/>
      <c r="H926" s="8"/>
      <c r="I926" s="8"/>
      <c r="J926" s="8"/>
      <c r="K926" s="8"/>
      <c r="L926" s="8"/>
      <c r="M926" s="8"/>
    </row>
    <row r="927" spans="2:13" s="6" customFormat="1" ht="30.2" customHeight="1">
      <c r="B927" s="14"/>
      <c r="C927" s="8"/>
      <c r="D927" s="8"/>
      <c r="E927" s="8"/>
      <c r="F927" s="8"/>
      <c r="G927" s="8"/>
      <c r="H927" s="8"/>
      <c r="I927" s="8"/>
      <c r="J927" s="8"/>
      <c r="K927" s="8"/>
      <c r="L927" s="8"/>
      <c r="M927" s="8"/>
    </row>
    <row r="928" spans="2:13" s="6" customFormat="1" ht="30.2" customHeight="1">
      <c r="B928" s="14"/>
      <c r="C928" s="8"/>
      <c r="D928" s="8"/>
      <c r="E928" s="8"/>
      <c r="F928" s="8"/>
      <c r="G928" s="8"/>
      <c r="H928" s="8"/>
      <c r="I928" s="8"/>
      <c r="J928" s="8"/>
      <c r="K928" s="8"/>
      <c r="L928" s="8"/>
      <c r="M928" s="8"/>
    </row>
    <row r="929" spans="2:13" s="6" customFormat="1" ht="30.2" customHeight="1">
      <c r="B929" s="14"/>
      <c r="C929" s="8"/>
      <c r="D929" s="8"/>
      <c r="E929" s="8"/>
      <c r="F929" s="8"/>
      <c r="G929" s="8"/>
      <c r="H929" s="8"/>
      <c r="I929" s="8"/>
      <c r="J929" s="8"/>
      <c r="K929" s="8"/>
      <c r="L929" s="8"/>
      <c r="M929" s="8"/>
    </row>
    <row r="930" spans="2:13" s="6" customFormat="1" ht="30.2" customHeight="1">
      <c r="B930" s="14"/>
      <c r="C930" s="8"/>
      <c r="D930" s="8"/>
      <c r="E930" s="8"/>
      <c r="F930" s="8"/>
      <c r="G930" s="8"/>
      <c r="H930" s="8"/>
      <c r="I930" s="8"/>
      <c r="J930" s="8"/>
      <c r="K930" s="8"/>
      <c r="L930" s="8"/>
      <c r="M930" s="8"/>
    </row>
    <row r="931" spans="2:13" s="6" customFormat="1" ht="30.2" customHeight="1">
      <c r="B931" s="14"/>
      <c r="C931" s="8"/>
      <c r="D931" s="8"/>
      <c r="E931" s="8"/>
      <c r="F931" s="8"/>
      <c r="G931" s="8"/>
      <c r="H931" s="8"/>
      <c r="I931" s="8"/>
      <c r="J931" s="8"/>
      <c r="K931" s="8"/>
      <c r="L931" s="8"/>
      <c r="M931" s="8"/>
    </row>
    <row r="932" spans="2:13" s="6" customFormat="1" ht="30.2" customHeight="1">
      <c r="B932" s="14"/>
      <c r="C932" s="8"/>
      <c r="D932" s="8"/>
      <c r="E932" s="8"/>
      <c r="F932" s="8"/>
      <c r="G932" s="8"/>
      <c r="H932" s="8"/>
      <c r="I932" s="8"/>
      <c r="J932" s="8"/>
      <c r="K932" s="8"/>
      <c r="L932" s="8"/>
      <c r="M932" s="8"/>
    </row>
    <row r="933" spans="2:13" s="6" customFormat="1" ht="30.2" customHeight="1">
      <c r="B933" s="14"/>
      <c r="C933" s="8"/>
      <c r="D933" s="8"/>
      <c r="E933" s="8"/>
      <c r="F933" s="8"/>
      <c r="G933" s="8"/>
      <c r="H933" s="8"/>
      <c r="I933" s="8"/>
      <c r="J933" s="8"/>
      <c r="K933" s="8"/>
      <c r="L933" s="8"/>
      <c r="M933" s="8"/>
    </row>
    <row r="934" spans="2:13" s="6" customFormat="1" ht="30.2" customHeight="1">
      <c r="B934" s="14"/>
      <c r="C934" s="8"/>
      <c r="D934" s="8"/>
      <c r="E934" s="8"/>
      <c r="F934" s="8"/>
      <c r="G934" s="8"/>
      <c r="H934" s="8"/>
      <c r="I934" s="8"/>
      <c r="J934" s="8"/>
      <c r="K934" s="8"/>
      <c r="L934" s="8"/>
      <c r="M934" s="8"/>
    </row>
    <row r="935" spans="2:13" s="6" customFormat="1" ht="30.2" customHeight="1">
      <c r="B935" s="14"/>
      <c r="C935" s="8"/>
      <c r="D935" s="8"/>
      <c r="E935" s="8"/>
      <c r="F935" s="8"/>
      <c r="G935" s="8"/>
      <c r="H935" s="8"/>
      <c r="I935" s="8"/>
      <c r="J935" s="8"/>
      <c r="K935" s="8"/>
      <c r="L935" s="8"/>
      <c r="M935" s="8"/>
    </row>
    <row r="936" spans="2:13" s="6" customFormat="1" ht="30.2" customHeight="1">
      <c r="B936" s="14"/>
      <c r="C936" s="8"/>
      <c r="D936" s="8"/>
      <c r="E936" s="8"/>
      <c r="F936" s="8"/>
      <c r="G936" s="8"/>
      <c r="H936" s="8"/>
      <c r="I936" s="8"/>
      <c r="J936" s="8"/>
      <c r="K936" s="8"/>
      <c r="L936" s="8"/>
      <c r="M936" s="8"/>
    </row>
    <row r="937" spans="2:13" s="6" customFormat="1" ht="30.2" customHeight="1">
      <c r="B937" s="14"/>
      <c r="C937" s="8"/>
      <c r="D937" s="8"/>
      <c r="E937" s="8"/>
      <c r="F937" s="8"/>
      <c r="G937" s="8"/>
      <c r="H937" s="8"/>
      <c r="I937" s="8"/>
      <c r="J937" s="8"/>
      <c r="K937" s="8"/>
      <c r="L937" s="8"/>
      <c r="M937" s="8"/>
    </row>
    <row r="938" spans="2:13" ht="30.2" customHeight="1">
      <c r="B938" s="14"/>
      <c r="C938" s="8"/>
      <c r="D938" s="8"/>
      <c r="E938" s="8"/>
      <c r="F938" s="8"/>
      <c r="G938" s="8"/>
      <c r="H938" s="8"/>
      <c r="I938" s="8"/>
      <c r="J938" s="8"/>
      <c r="K938" s="8"/>
      <c r="L938" s="8"/>
      <c r="M938" s="8"/>
    </row>
    <row r="939" spans="2:13" ht="30.2" customHeight="1">
      <c r="B939" s="14"/>
      <c r="C939" s="8"/>
      <c r="D939" s="8"/>
      <c r="E939" s="8"/>
      <c r="F939" s="8"/>
      <c r="G939" s="8"/>
      <c r="H939" s="8"/>
      <c r="I939" s="8"/>
      <c r="J939" s="8"/>
      <c r="K939" s="8"/>
      <c r="L939" s="8"/>
      <c r="M939" s="8"/>
    </row>
    <row r="940" spans="2:13" ht="30.2" customHeight="1">
      <c r="B940" s="14"/>
      <c r="C940" s="8"/>
      <c r="D940" s="8"/>
      <c r="E940" s="8"/>
      <c r="F940" s="8"/>
      <c r="G940" s="8"/>
      <c r="H940" s="8"/>
      <c r="I940" s="8"/>
      <c r="J940" s="8"/>
      <c r="K940" s="8"/>
      <c r="L940" s="8"/>
      <c r="M940" s="8"/>
    </row>
    <row r="941" spans="2:13" s="6" customFormat="1" ht="30.2" customHeight="1">
      <c r="B941" s="14"/>
      <c r="C941" s="8"/>
      <c r="D941" s="8"/>
      <c r="E941" s="8"/>
      <c r="F941" s="8"/>
      <c r="G941" s="8"/>
      <c r="H941" s="8"/>
      <c r="I941" s="8"/>
      <c r="J941" s="8"/>
      <c r="K941" s="8"/>
      <c r="L941" s="8"/>
      <c r="M941" s="8"/>
    </row>
  </sheetData>
  <sheetProtection formatCells="0" formatColumns="0" formatRows="0"/>
  <sortState xmlns:xlrd2="http://schemas.microsoft.com/office/spreadsheetml/2017/richdata2" ref="E6:E10">
    <sortCondition ref="E5:E10"/>
  </sortState>
  <mergeCells count="1">
    <mergeCell ref="G2:K2"/>
  </mergeCells>
  <conditionalFormatting sqref="B3:M3">
    <cfRule type="expression" dxfId="3" priority="3">
      <formula>AND(ISEVEN(ROW($B3)), ROW($B3)&gt;4)</formula>
    </cfRule>
  </conditionalFormatting>
  <conditionalFormatting sqref="L11">
    <cfRule type="expression" dxfId="2" priority="1">
      <formula>AND($F11&lt;&gt;"",COUNTIF($E$5:$E$940,$F11)=0)</formula>
    </cfRule>
  </conditionalFormatting>
  <dataValidations count="1">
    <dataValidation type="list" allowBlank="1" showInputMessage="1" showErrorMessage="1" promptTitle="Select Primary Account Manager" prompt="Assign a Primary Account Manager from the dropdown list._x000a__x000a_Note: Cell will turn red if text is entered that is not in the dropdown list._x000a_" sqref="L11" xr:uid="{29B2846E-01B8-489E-9D8C-A7115A31ED23}">
      <formula1>AcctManagerList</formula1>
    </dataValidation>
  </dataValidations>
  <printOptions horizontalCentered="1" gridLines="1"/>
  <pageMargins left="0.25" right="0.25" top="0.25" bottom="0.75" header="0" footer="0"/>
  <pageSetup scale="52" fitToHeight="0" pageOrder="overThenDown" orientation="landscape" cellComments="atEnd" r:id="rId1"/>
  <legacyDrawing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82E58-6913-4B20-8BFC-F97B1F23948F}">
  <sheetPr codeName="Sheet2">
    <tabColor rgb="FF33475B"/>
    <outlinePr summaryBelow="0" summaryRight="0"/>
    <pageSetUpPr fitToPage="1"/>
  </sheetPr>
  <dimension ref="A2:W943"/>
  <sheetViews>
    <sheetView showFormulas="1" showGridLines="0" topLeftCell="L1" zoomScale="70" zoomScaleNormal="70" workbookViewId="0">
      <pane ySplit="4" topLeftCell="A5" activePane="bottomLeft" state="frozen"/>
      <selection activeCell="C7" sqref="C7"/>
      <selection pane="bottomLeft" activeCell="C15" sqref="C15"/>
    </sheetView>
  </sheetViews>
  <sheetFormatPr defaultColWidth="0" defaultRowHeight="0" customHeight="1" zeroHeight="1"/>
  <cols>
    <col min="1" max="1" width="4.42578125" style="131" customWidth="1"/>
    <col min="2" max="16" width="25.42578125" style="131" customWidth="1"/>
    <col min="17" max="17" width="25.85546875" style="131" customWidth="1"/>
    <col min="18" max="20" width="14.42578125" style="131" customWidth="1"/>
    <col min="21" max="23" width="0" style="131" hidden="1" customWidth="1"/>
    <col min="24" max="16384" width="14.42578125" style="131" hidden="1"/>
  </cols>
  <sheetData>
    <row r="2" spans="2:17" ht="37.9" customHeight="1">
      <c r="B2" s="521" t="s">
        <v>4791</v>
      </c>
      <c r="C2" s="521"/>
      <c r="D2" s="132"/>
      <c r="E2" s="133"/>
      <c r="F2" s="134" t="s">
        <v>112</v>
      </c>
      <c r="G2" s="134"/>
      <c r="H2" s="522" t="s">
        <v>4740</v>
      </c>
      <c r="I2" s="522"/>
      <c r="J2" s="522"/>
      <c r="K2" s="522"/>
      <c r="L2" s="522"/>
      <c r="M2" s="522"/>
      <c r="N2" s="522"/>
      <c r="O2" s="522"/>
      <c r="P2" s="522"/>
      <c r="Q2" s="522"/>
    </row>
    <row r="3" spans="2:17" ht="12.75">
      <c r="B3" s="135"/>
      <c r="C3" s="135"/>
      <c r="D3" s="135"/>
      <c r="E3" s="135"/>
      <c r="F3" s="135"/>
      <c r="G3" s="135"/>
      <c r="H3" s="135"/>
      <c r="I3" s="135"/>
      <c r="J3" s="135"/>
      <c r="K3" s="135"/>
      <c r="L3" s="135"/>
      <c r="M3" s="135"/>
      <c r="N3" s="135"/>
      <c r="O3" s="135"/>
      <c r="P3" s="135"/>
      <c r="Q3" s="135"/>
    </row>
    <row r="4" spans="2:17" ht="60" customHeight="1">
      <c r="B4" s="136" t="s">
        <v>96</v>
      </c>
      <c r="C4" s="136" t="s">
        <v>3912</v>
      </c>
      <c r="D4" s="136" t="s">
        <v>3927</v>
      </c>
      <c r="E4" s="136" t="s">
        <v>3918</v>
      </c>
      <c r="F4" s="136" t="s">
        <v>4005</v>
      </c>
      <c r="G4" s="136" t="s">
        <v>3915</v>
      </c>
      <c r="H4" s="136" t="s">
        <v>1901</v>
      </c>
      <c r="I4" s="136" t="s">
        <v>1500</v>
      </c>
      <c r="J4" s="136" t="s">
        <v>4055</v>
      </c>
      <c r="K4" s="136" t="s">
        <v>4075</v>
      </c>
      <c r="L4" s="136" t="s">
        <v>4160</v>
      </c>
      <c r="M4" s="136" t="s">
        <v>3993</v>
      </c>
      <c r="N4" s="136" t="s">
        <v>3959</v>
      </c>
      <c r="O4" s="136" t="s">
        <v>4035</v>
      </c>
      <c r="P4" s="136" t="s">
        <v>4169</v>
      </c>
      <c r="Q4" s="136" t="s">
        <v>4134</v>
      </c>
    </row>
    <row r="5" spans="2:17" ht="30.2" customHeight="1">
      <c r="B5" s="137" t="s">
        <v>3978</v>
      </c>
      <c r="C5" s="138" t="s">
        <v>3967</v>
      </c>
      <c r="D5" s="138" t="s">
        <v>3928</v>
      </c>
      <c r="E5" s="138" t="s">
        <v>3977</v>
      </c>
      <c r="F5" s="138" t="s">
        <v>4783</v>
      </c>
      <c r="G5" s="138" t="s">
        <v>3916</v>
      </c>
      <c r="H5" s="138"/>
      <c r="I5" s="138"/>
      <c r="J5" s="138" t="s">
        <v>4787</v>
      </c>
      <c r="K5" s="138"/>
      <c r="L5" s="138"/>
      <c r="M5" s="138" t="s">
        <v>3994</v>
      </c>
      <c r="N5" s="138" t="s">
        <v>4162</v>
      </c>
      <c r="O5" s="138" t="s">
        <v>4792</v>
      </c>
      <c r="P5" s="138"/>
      <c r="Q5" s="138"/>
    </row>
    <row r="6" spans="2:17" ht="30.2" customHeight="1">
      <c r="B6" s="137" t="s">
        <v>3939</v>
      </c>
      <c r="C6" s="138" t="s">
        <v>3976</v>
      </c>
      <c r="D6" s="138" t="s">
        <v>4793</v>
      </c>
      <c r="E6" s="138" t="s">
        <v>4125</v>
      </c>
      <c r="F6" s="138" t="s">
        <v>4784</v>
      </c>
      <c r="G6" s="138"/>
      <c r="H6" s="138"/>
      <c r="I6" s="138"/>
      <c r="J6" s="138"/>
      <c r="K6" s="138"/>
      <c r="L6" s="138"/>
      <c r="M6" s="138" t="s">
        <v>3996</v>
      </c>
      <c r="N6" s="138"/>
      <c r="O6" s="138" t="s">
        <v>4794</v>
      </c>
      <c r="P6" s="138"/>
      <c r="Q6" s="138"/>
    </row>
    <row r="7" spans="2:17" ht="30.2" customHeight="1">
      <c r="B7" s="137" t="s">
        <v>3910</v>
      </c>
      <c r="C7" s="138" t="s">
        <v>4113</v>
      </c>
      <c r="D7" s="138" t="s">
        <v>4795</v>
      </c>
      <c r="E7" s="138" t="s">
        <v>4796</v>
      </c>
      <c r="F7" s="138"/>
      <c r="G7" s="138" t="s">
        <v>3925</v>
      </c>
      <c r="H7" s="138"/>
      <c r="I7" s="138"/>
      <c r="J7" s="138"/>
      <c r="K7" s="138"/>
      <c r="L7" s="138"/>
      <c r="M7" s="138"/>
      <c r="N7" s="138"/>
      <c r="O7" s="138" t="s">
        <v>4797</v>
      </c>
      <c r="P7" s="138"/>
      <c r="Q7" s="138"/>
    </row>
    <row r="8" spans="2:17" ht="30.2" customHeight="1">
      <c r="B8" s="137" t="s">
        <v>3986</v>
      </c>
      <c r="C8" s="138" t="s">
        <v>4775</v>
      </c>
      <c r="D8" s="138" t="s">
        <v>4798</v>
      </c>
      <c r="E8" s="138" t="s">
        <v>3957</v>
      </c>
      <c r="F8" s="138"/>
      <c r="G8" s="138"/>
      <c r="H8" s="138"/>
      <c r="I8" s="138"/>
      <c r="J8" s="138"/>
      <c r="K8" s="138"/>
      <c r="L8" s="138"/>
      <c r="M8" s="138"/>
      <c r="N8" s="138"/>
      <c r="O8" s="138" t="s">
        <v>4799</v>
      </c>
      <c r="P8" s="138"/>
      <c r="Q8" s="138"/>
    </row>
    <row r="9" spans="2:17" ht="30.2" customHeight="1">
      <c r="B9" s="137" t="s">
        <v>4767</v>
      </c>
      <c r="C9" s="138" t="s">
        <v>4776</v>
      </c>
      <c r="D9" s="138"/>
      <c r="E9" s="138" t="s">
        <v>4800</v>
      </c>
      <c r="F9" s="138"/>
      <c r="G9" s="138"/>
      <c r="H9" s="138"/>
      <c r="I9" s="138"/>
      <c r="J9" s="138"/>
      <c r="K9" s="138"/>
      <c r="L9" s="138"/>
      <c r="M9" s="138"/>
      <c r="N9" s="138"/>
      <c r="O9" s="138"/>
      <c r="P9" s="138"/>
      <c r="Q9" s="138"/>
    </row>
    <row r="10" spans="2:17" ht="30.2" customHeight="1">
      <c r="B10" s="137" t="s">
        <v>4016</v>
      </c>
      <c r="C10" s="138" t="s">
        <v>3913</v>
      </c>
      <c r="D10" s="138"/>
      <c r="E10" s="138" t="s">
        <v>4801</v>
      </c>
      <c r="F10" s="138"/>
      <c r="G10" s="138"/>
      <c r="H10" s="138"/>
      <c r="I10" s="138"/>
      <c r="J10" s="138"/>
      <c r="K10" s="138"/>
      <c r="L10" s="138"/>
      <c r="M10" s="138"/>
      <c r="N10" s="138"/>
      <c r="O10" s="138"/>
      <c r="P10" s="138"/>
      <c r="Q10" s="138"/>
    </row>
    <row r="11" spans="2:17" ht="30.2" customHeight="1">
      <c r="B11" s="137" t="s">
        <v>4802</v>
      </c>
      <c r="C11" s="138" t="s">
        <v>4778</v>
      </c>
      <c r="D11" s="138"/>
      <c r="E11" s="138" t="s">
        <v>102</v>
      </c>
      <c r="F11" s="138"/>
      <c r="G11" s="138"/>
      <c r="H11" s="138"/>
      <c r="I11" s="138"/>
      <c r="J11" s="138"/>
      <c r="K11" s="138"/>
      <c r="L11" s="138"/>
      <c r="M11" s="138"/>
      <c r="N11" s="138"/>
      <c r="O11" s="138"/>
      <c r="P11" s="138"/>
      <c r="Q11" s="138"/>
    </row>
    <row r="12" spans="2:17" ht="30.2" customHeight="1">
      <c r="B12" s="137" t="s">
        <v>4236</v>
      </c>
      <c r="C12" s="138" t="s">
        <v>4780</v>
      </c>
      <c r="D12" s="138"/>
      <c r="E12" s="138" t="s">
        <v>4172</v>
      </c>
      <c r="F12" s="138"/>
      <c r="G12" s="138"/>
      <c r="H12" s="138"/>
      <c r="I12" s="138"/>
      <c r="J12" s="138"/>
      <c r="K12" s="138"/>
      <c r="L12" s="138"/>
      <c r="M12" s="138"/>
      <c r="N12" s="138"/>
      <c r="O12" s="138"/>
      <c r="P12" s="138"/>
      <c r="Q12" s="138"/>
    </row>
    <row r="13" spans="2:17" ht="30.2" customHeight="1">
      <c r="B13" s="137" t="s">
        <v>111</v>
      </c>
      <c r="C13" s="138" t="s">
        <v>4028</v>
      </c>
      <c r="D13" s="138"/>
      <c r="E13" s="138"/>
      <c r="F13" s="138"/>
      <c r="G13" s="138"/>
      <c r="H13" s="138"/>
      <c r="I13" s="138"/>
      <c r="J13" s="138"/>
      <c r="K13" s="138"/>
      <c r="L13" s="138"/>
      <c r="M13" s="138"/>
      <c r="N13" s="138"/>
      <c r="O13" s="138"/>
      <c r="P13" s="138"/>
      <c r="Q13" s="138"/>
    </row>
    <row r="14" spans="2:17" ht="30.2" customHeight="1">
      <c r="B14" s="138" t="s">
        <v>4773</v>
      </c>
      <c r="C14" s="138" t="s">
        <v>4803</v>
      </c>
      <c r="D14" s="138"/>
      <c r="E14" s="138"/>
      <c r="F14" s="138"/>
      <c r="G14" s="138"/>
      <c r="H14" s="138"/>
      <c r="I14" s="138"/>
      <c r="J14" s="138"/>
      <c r="K14" s="138"/>
      <c r="L14" s="138"/>
      <c r="M14" s="138"/>
      <c r="N14" s="138"/>
      <c r="O14" s="138"/>
      <c r="P14" s="138"/>
      <c r="Q14" s="138"/>
    </row>
    <row r="15" spans="2:17" ht="30.2" customHeight="1">
      <c r="B15" s="137" t="s">
        <v>3986</v>
      </c>
      <c r="C15" s="137" t="s">
        <v>4031</v>
      </c>
      <c r="D15" s="138"/>
      <c r="E15" s="138"/>
      <c r="F15" s="138"/>
      <c r="G15" s="138"/>
      <c r="H15" s="138"/>
      <c r="I15" s="138"/>
      <c r="J15" s="138"/>
      <c r="K15" s="138"/>
      <c r="L15" s="138"/>
      <c r="M15" s="138"/>
      <c r="N15" s="138"/>
      <c r="O15" s="138"/>
      <c r="P15" s="138"/>
      <c r="Q15" s="138"/>
    </row>
    <row r="16" spans="2:17" ht="30.2" customHeight="1">
      <c r="B16" s="137" t="s">
        <v>3906</v>
      </c>
      <c r="C16" s="138" t="s">
        <v>3906</v>
      </c>
      <c r="D16" s="138" t="s">
        <v>3906</v>
      </c>
      <c r="E16" s="138" t="s">
        <v>3906</v>
      </c>
      <c r="F16" s="138" t="s">
        <v>3906</v>
      </c>
      <c r="G16" s="138" t="s">
        <v>3906</v>
      </c>
      <c r="H16" s="138" t="s">
        <v>3906</v>
      </c>
      <c r="I16" s="138" t="s">
        <v>3906</v>
      </c>
      <c r="J16" s="138" t="s">
        <v>3906</v>
      </c>
      <c r="K16" s="138" t="s">
        <v>3906</v>
      </c>
      <c r="L16" s="138" t="s">
        <v>3906</v>
      </c>
      <c r="M16" s="138" t="s">
        <v>3906</v>
      </c>
      <c r="N16" s="138"/>
      <c r="O16" s="138"/>
      <c r="P16" s="138"/>
      <c r="Q16" s="138"/>
    </row>
    <row r="17" spans="2:17" ht="30.2" customHeight="1">
      <c r="B17" s="137"/>
      <c r="C17" s="138"/>
      <c r="D17" s="138"/>
      <c r="E17" s="138"/>
      <c r="F17" s="138"/>
      <c r="G17" s="138"/>
      <c r="H17" s="138"/>
      <c r="I17" s="138"/>
      <c r="J17" s="138"/>
      <c r="K17" s="138"/>
      <c r="L17" s="138"/>
      <c r="M17" s="138"/>
      <c r="N17" s="138"/>
      <c r="O17" s="138"/>
      <c r="P17" s="138"/>
      <c r="Q17" s="138"/>
    </row>
    <row r="18" spans="2:17" ht="30.2" customHeight="1">
      <c r="B18" s="137"/>
      <c r="C18" s="139"/>
      <c r="D18" s="138"/>
      <c r="E18" s="138"/>
      <c r="F18" s="138"/>
      <c r="G18" s="138"/>
      <c r="H18" s="138"/>
      <c r="I18" s="138"/>
      <c r="J18" s="138"/>
      <c r="K18" s="138"/>
      <c r="L18" s="138"/>
      <c r="M18" s="138"/>
      <c r="N18" s="138"/>
      <c r="O18" s="138"/>
      <c r="P18" s="138"/>
      <c r="Q18" s="138"/>
    </row>
    <row r="19" spans="2:17" ht="30.2" customHeight="1">
      <c r="B19" s="137"/>
      <c r="C19" s="138"/>
      <c r="D19" s="138"/>
      <c r="E19" s="138"/>
      <c r="F19" s="138"/>
      <c r="G19" s="138"/>
      <c r="H19" s="138"/>
      <c r="I19" s="138"/>
      <c r="J19" s="138"/>
      <c r="K19" s="138"/>
      <c r="L19" s="138"/>
      <c r="M19" s="138"/>
      <c r="N19" s="138"/>
      <c r="O19" s="138"/>
      <c r="P19" s="138"/>
      <c r="Q19" s="138"/>
    </row>
    <row r="20" spans="2:17" s="140" customFormat="1" ht="30.2" customHeight="1">
      <c r="B20" s="137"/>
      <c r="C20" s="138"/>
      <c r="D20" s="138"/>
      <c r="E20" s="138"/>
      <c r="F20" s="138"/>
      <c r="G20" s="138"/>
      <c r="H20" s="138"/>
      <c r="I20" s="138"/>
      <c r="J20" s="138"/>
      <c r="K20" s="138"/>
      <c r="L20" s="138"/>
      <c r="M20" s="138"/>
      <c r="N20" s="138"/>
      <c r="O20" s="138"/>
      <c r="P20" s="138"/>
      <c r="Q20" s="138"/>
    </row>
    <row r="21" spans="2:17" ht="30.2" customHeight="1">
      <c r="B21" s="137"/>
      <c r="C21" s="138"/>
      <c r="D21" s="138"/>
      <c r="E21" s="138"/>
      <c r="F21" s="138"/>
      <c r="G21" s="138"/>
      <c r="H21" s="138"/>
      <c r="I21" s="138"/>
      <c r="J21" s="138"/>
      <c r="K21" s="138"/>
      <c r="L21" s="138"/>
      <c r="M21" s="138"/>
      <c r="N21" s="138"/>
      <c r="O21" s="138"/>
      <c r="P21" s="138"/>
      <c r="Q21" s="138"/>
    </row>
    <row r="22" spans="2:17" s="140" customFormat="1" ht="30.2" customHeight="1">
      <c r="B22" s="137"/>
      <c r="C22" s="138"/>
      <c r="D22" s="138"/>
      <c r="E22" s="138"/>
      <c r="F22" s="138"/>
      <c r="G22" s="138"/>
      <c r="H22" s="138"/>
      <c r="I22" s="138"/>
      <c r="J22" s="138"/>
      <c r="K22" s="138"/>
      <c r="L22" s="138"/>
      <c r="M22" s="138"/>
      <c r="N22" s="138"/>
      <c r="O22" s="138"/>
      <c r="P22" s="138"/>
      <c r="Q22" s="138"/>
    </row>
    <row r="23" spans="2:17" ht="30.2" customHeight="1">
      <c r="B23" s="137"/>
      <c r="C23" s="138"/>
      <c r="D23" s="138"/>
      <c r="E23" s="138"/>
      <c r="F23" s="138"/>
      <c r="G23" s="138"/>
      <c r="H23" s="138"/>
      <c r="I23" s="138"/>
      <c r="J23" s="138"/>
      <c r="K23" s="138"/>
      <c r="L23" s="138"/>
      <c r="M23" s="138"/>
      <c r="N23" s="138"/>
      <c r="O23" s="138"/>
      <c r="P23" s="138"/>
      <c r="Q23" s="138"/>
    </row>
    <row r="24" spans="2:17" s="140" customFormat="1" ht="30.2" customHeight="1">
      <c r="B24" s="137"/>
      <c r="C24" s="138"/>
      <c r="D24" s="138"/>
      <c r="E24" s="138"/>
      <c r="F24" s="138"/>
      <c r="G24" s="138"/>
      <c r="H24" s="138"/>
      <c r="I24" s="138"/>
      <c r="J24" s="138"/>
      <c r="K24" s="138"/>
      <c r="L24" s="138"/>
      <c r="M24" s="138"/>
      <c r="N24" s="138"/>
      <c r="O24" s="138"/>
      <c r="P24" s="138"/>
      <c r="Q24" s="138"/>
    </row>
    <row r="25" spans="2:17" s="140" customFormat="1" ht="30.2" customHeight="1">
      <c r="B25" s="137"/>
      <c r="C25" s="138"/>
      <c r="D25" s="138"/>
      <c r="E25" s="138"/>
      <c r="F25" s="138"/>
      <c r="G25" s="138"/>
      <c r="H25" s="138"/>
      <c r="I25" s="138"/>
      <c r="J25" s="138"/>
      <c r="K25" s="138"/>
      <c r="L25" s="138"/>
      <c r="M25" s="138"/>
      <c r="N25" s="138"/>
      <c r="O25" s="138"/>
      <c r="P25" s="138"/>
      <c r="Q25" s="138"/>
    </row>
    <row r="26" spans="2:17" ht="30.2" customHeight="1">
      <c r="B26" s="137"/>
      <c r="C26" s="138"/>
      <c r="D26" s="138"/>
      <c r="E26" s="138"/>
      <c r="F26" s="138"/>
      <c r="G26" s="138"/>
      <c r="H26" s="138"/>
      <c r="I26" s="138"/>
      <c r="J26" s="138"/>
      <c r="K26" s="138"/>
      <c r="L26" s="138"/>
      <c r="M26" s="138"/>
      <c r="N26" s="138"/>
      <c r="O26" s="138"/>
      <c r="P26" s="138"/>
      <c r="Q26" s="138"/>
    </row>
    <row r="27" spans="2:17" s="140" customFormat="1" ht="30.2" customHeight="1">
      <c r="B27" s="137"/>
      <c r="C27" s="138"/>
      <c r="D27" s="138"/>
      <c r="E27" s="138"/>
      <c r="F27" s="138"/>
      <c r="G27" s="138"/>
      <c r="H27" s="138"/>
      <c r="I27" s="138"/>
      <c r="J27" s="138"/>
      <c r="K27" s="138"/>
      <c r="L27" s="138"/>
      <c r="M27" s="138"/>
      <c r="N27" s="138"/>
      <c r="O27" s="138"/>
      <c r="P27" s="138"/>
      <c r="Q27" s="138"/>
    </row>
    <row r="28" spans="2:17" s="140" customFormat="1" ht="30.2" customHeight="1">
      <c r="B28" s="137"/>
      <c r="C28" s="138"/>
      <c r="D28" s="138"/>
      <c r="E28" s="138"/>
      <c r="F28" s="138"/>
      <c r="G28" s="138"/>
      <c r="H28" s="138"/>
      <c r="I28" s="138"/>
      <c r="J28" s="138"/>
      <c r="K28" s="138"/>
      <c r="L28" s="138"/>
      <c r="M28" s="138"/>
      <c r="N28" s="138"/>
      <c r="O28" s="138"/>
      <c r="P28" s="138"/>
      <c r="Q28" s="138"/>
    </row>
    <row r="29" spans="2:17" s="140" customFormat="1" ht="30.2" customHeight="1">
      <c r="B29" s="137"/>
      <c r="C29" s="138"/>
      <c r="D29" s="138"/>
      <c r="E29" s="138"/>
      <c r="F29" s="138"/>
      <c r="G29" s="138"/>
      <c r="H29" s="138"/>
      <c r="I29" s="138"/>
      <c r="J29" s="138"/>
      <c r="K29" s="138"/>
      <c r="L29" s="138"/>
      <c r="M29" s="138"/>
      <c r="N29" s="138"/>
      <c r="O29" s="138"/>
      <c r="P29" s="138"/>
      <c r="Q29" s="138"/>
    </row>
    <row r="30" spans="2:17" s="140" customFormat="1" ht="30.2" customHeight="1">
      <c r="B30" s="137"/>
      <c r="C30" s="138"/>
      <c r="D30" s="138"/>
      <c r="E30" s="138"/>
      <c r="F30" s="138"/>
      <c r="G30" s="138"/>
      <c r="H30" s="138"/>
      <c r="I30" s="138"/>
      <c r="J30" s="138"/>
      <c r="K30" s="138"/>
      <c r="L30" s="138"/>
      <c r="M30" s="138"/>
      <c r="N30" s="138"/>
      <c r="O30" s="138"/>
      <c r="P30" s="138"/>
      <c r="Q30" s="138"/>
    </row>
    <row r="31" spans="2:17" s="140" customFormat="1" ht="30.2" customHeight="1">
      <c r="B31" s="137"/>
      <c r="C31" s="138"/>
      <c r="D31" s="138"/>
      <c r="E31" s="138"/>
      <c r="F31" s="138"/>
      <c r="G31" s="138"/>
      <c r="H31" s="138"/>
      <c r="I31" s="138"/>
      <c r="J31" s="138"/>
      <c r="K31" s="138"/>
      <c r="L31" s="138"/>
      <c r="M31" s="138"/>
      <c r="N31" s="138"/>
      <c r="O31" s="138"/>
      <c r="P31" s="138"/>
      <c r="Q31" s="138"/>
    </row>
    <row r="32" spans="2:17" s="140" customFormat="1" ht="30.2" customHeight="1">
      <c r="B32" s="137"/>
      <c r="C32" s="138"/>
      <c r="D32" s="138"/>
      <c r="E32" s="138"/>
      <c r="F32" s="138"/>
      <c r="G32" s="138"/>
      <c r="H32" s="138"/>
      <c r="I32" s="138"/>
      <c r="J32" s="138"/>
      <c r="K32" s="138"/>
      <c r="L32" s="138"/>
      <c r="M32" s="138"/>
      <c r="N32" s="138"/>
      <c r="O32" s="138"/>
      <c r="P32" s="138"/>
      <c r="Q32" s="138"/>
    </row>
    <row r="33" spans="2:17" s="140" customFormat="1" ht="30.2" customHeight="1">
      <c r="B33" s="137"/>
      <c r="C33" s="138"/>
      <c r="D33" s="138"/>
      <c r="E33" s="138"/>
      <c r="F33" s="138"/>
      <c r="G33" s="138"/>
      <c r="H33" s="138"/>
      <c r="I33" s="138"/>
      <c r="J33" s="138"/>
      <c r="K33" s="138"/>
      <c r="L33" s="138"/>
      <c r="M33" s="138"/>
      <c r="N33" s="138"/>
      <c r="O33" s="138"/>
      <c r="P33" s="138"/>
      <c r="Q33" s="138"/>
    </row>
    <row r="34" spans="2:17" s="140" customFormat="1" ht="30.2" customHeight="1">
      <c r="B34" s="137"/>
      <c r="C34" s="138"/>
      <c r="D34" s="138"/>
      <c r="E34" s="138"/>
      <c r="F34" s="138"/>
      <c r="G34" s="138"/>
      <c r="H34" s="138"/>
      <c r="I34" s="138"/>
      <c r="J34" s="138"/>
      <c r="K34" s="138"/>
      <c r="L34" s="138"/>
      <c r="M34" s="138"/>
      <c r="N34" s="138"/>
      <c r="O34" s="138"/>
      <c r="P34" s="138"/>
      <c r="Q34" s="138"/>
    </row>
    <row r="35" spans="2:17" s="140" customFormat="1" ht="30.2" customHeight="1">
      <c r="B35" s="137"/>
      <c r="C35" s="138"/>
      <c r="D35" s="138"/>
      <c r="E35" s="138"/>
      <c r="F35" s="138"/>
      <c r="G35" s="138"/>
      <c r="H35" s="138"/>
      <c r="I35" s="138"/>
      <c r="J35" s="138"/>
      <c r="K35" s="138"/>
      <c r="L35" s="138"/>
      <c r="M35" s="138"/>
      <c r="N35" s="138"/>
      <c r="O35" s="138"/>
      <c r="P35" s="138"/>
      <c r="Q35" s="138"/>
    </row>
    <row r="36" spans="2:17" s="140" customFormat="1" ht="30.2" customHeight="1">
      <c r="B36" s="137"/>
      <c r="C36" s="138"/>
      <c r="D36" s="138"/>
      <c r="E36" s="138"/>
      <c r="F36" s="138"/>
      <c r="G36" s="138"/>
      <c r="H36" s="138"/>
      <c r="I36" s="138"/>
      <c r="J36" s="138"/>
      <c r="K36" s="138"/>
      <c r="L36" s="138"/>
      <c r="M36" s="138"/>
      <c r="N36" s="138"/>
      <c r="O36" s="138"/>
      <c r="P36" s="138"/>
      <c r="Q36" s="139"/>
    </row>
    <row r="37" spans="2:17" s="140" customFormat="1" ht="30.2" customHeight="1">
      <c r="B37" s="137"/>
      <c r="C37" s="138"/>
      <c r="D37" s="138"/>
      <c r="E37" s="138"/>
      <c r="F37" s="138"/>
      <c r="G37" s="138"/>
      <c r="H37" s="138"/>
      <c r="I37" s="138"/>
      <c r="J37" s="138"/>
      <c r="K37" s="138"/>
      <c r="L37" s="138"/>
      <c r="M37" s="138"/>
      <c r="N37" s="138"/>
      <c r="O37" s="138"/>
      <c r="P37" s="138"/>
      <c r="Q37" s="138"/>
    </row>
    <row r="38" spans="2:17" s="140" customFormat="1" ht="30.2" customHeight="1">
      <c r="B38" s="137"/>
      <c r="C38" s="138"/>
      <c r="D38" s="138"/>
      <c r="E38" s="138"/>
      <c r="F38" s="138"/>
      <c r="G38" s="138"/>
      <c r="H38" s="138"/>
      <c r="I38" s="138"/>
      <c r="J38" s="138"/>
      <c r="K38" s="138"/>
      <c r="L38" s="138"/>
      <c r="M38" s="138"/>
      <c r="N38" s="138"/>
      <c r="O38" s="138"/>
      <c r="P38" s="138"/>
      <c r="Q38" s="138"/>
    </row>
    <row r="39" spans="2:17" s="140" customFormat="1" ht="30.2" customHeight="1">
      <c r="B39" s="137"/>
      <c r="C39" s="138"/>
      <c r="D39" s="138"/>
      <c r="E39" s="138"/>
      <c r="F39" s="138"/>
      <c r="G39" s="138"/>
      <c r="H39" s="138"/>
      <c r="I39" s="138"/>
      <c r="J39" s="138"/>
      <c r="K39" s="138"/>
      <c r="L39" s="138"/>
      <c r="M39" s="138"/>
      <c r="N39" s="138"/>
      <c r="O39" s="138"/>
      <c r="P39" s="138"/>
      <c r="Q39" s="138"/>
    </row>
    <row r="40" spans="2:17" s="140" customFormat="1" ht="30.2" customHeight="1">
      <c r="B40" s="137"/>
      <c r="C40" s="138"/>
      <c r="D40" s="138"/>
      <c r="E40" s="138"/>
      <c r="F40" s="138"/>
      <c r="G40" s="138"/>
      <c r="H40" s="138"/>
      <c r="I40" s="138"/>
      <c r="J40" s="138"/>
      <c r="K40" s="138"/>
      <c r="L40" s="138"/>
      <c r="M40" s="138"/>
      <c r="N40" s="138"/>
      <c r="O40" s="138"/>
      <c r="P40" s="138"/>
      <c r="Q40" s="138"/>
    </row>
    <row r="41" spans="2:17" s="140" customFormat="1" ht="30.2" customHeight="1">
      <c r="B41" s="137"/>
      <c r="C41" s="138"/>
      <c r="D41" s="138"/>
      <c r="E41" s="138"/>
      <c r="F41" s="138"/>
      <c r="G41" s="138"/>
      <c r="H41" s="138"/>
      <c r="I41" s="138"/>
      <c r="J41" s="138"/>
      <c r="K41" s="138"/>
      <c r="L41" s="138"/>
      <c r="M41" s="138"/>
      <c r="N41" s="138"/>
      <c r="O41" s="138"/>
      <c r="P41" s="138"/>
      <c r="Q41" s="138"/>
    </row>
    <row r="42" spans="2:17" s="140" customFormat="1" ht="30.2" customHeight="1">
      <c r="B42" s="137"/>
      <c r="C42" s="138"/>
      <c r="D42" s="138"/>
      <c r="E42" s="138"/>
      <c r="F42" s="138"/>
      <c r="G42" s="138"/>
      <c r="H42" s="138"/>
      <c r="I42" s="138"/>
      <c r="J42" s="138"/>
      <c r="K42" s="138"/>
      <c r="L42" s="138"/>
      <c r="M42" s="138"/>
      <c r="N42" s="138"/>
      <c r="O42" s="138"/>
      <c r="P42" s="138"/>
      <c r="Q42" s="138"/>
    </row>
    <row r="43" spans="2:17" s="140" customFormat="1" ht="30.2" customHeight="1">
      <c r="B43" s="137"/>
      <c r="C43" s="138"/>
      <c r="D43" s="138"/>
      <c r="E43" s="138"/>
      <c r="F43" s="138"/>
      <c r="G43" s="138"/>
      <c r="H43" s="138"/>
      <c r="I43" s="138"/>
      <c r="J43" s="138"/>
      <c r="K43" s="138"/>
      <c r="L43" s="138"/>
      <c r="M43" s="138"/>
      <c r="N43" s="138"/>
      <c r="O43" s="138"/>
      <c r="P43" s="138"/>
      <c r="Q43" s="138"/>
    </row>
    <row r="44" spans="2:17" s="140" customFormat="1" ht="30.2" customHeight="1">
      <c r="B44" s="137"/>
      <c r="C44" s="138"/>
      <c r="D44" s="138"/>
      <c r="E44" s="138"/>
      <c r="F44" s="138"/>
      <c r="G44" s="138"/>
      <c r="H44" s="138"/>
      <c r="I44" s="138"/>
      <c r="J44" s="138"/>
      <c r="K44" s="138"/>
      <c r="L44" s="138"/>
      <c r="M44" s="138"/>
      <c r="N44" s="138"/>
      <c r="O44" s="138"/>
      <c r="P44" s="138"/>
      <c r="Q44" s="138"/>
    </row>
    <row r="45" spans="2:17" s="140" customFormat="1" ht="30.2" customHeight="1">
      <c r="B45" s="137"/>
      <c r="C45" s="138"/>
      <c r="D45" s="138"/>
      <c r="E45" s="138"/>
      <c r="F45" s="138"/>
      <c r="G45" s="138"/>
      <c r="H45" s="138"/>
      <c r="I45" s="138"/>
      <c r="J45" s="138"/>
      <c r="K45" s="138"/>
      <c r="L45" s="138"/>
      <c r="M45" s="138"/>
      <c r="N45" s="138"/>
      <c r="O45" s="138"/>
      <c r="P45" s="138"/>
      <c r="Q45" s="138"/>
    </row>
    <row r="46" spans="2:17" s="140" customFormat="1" ht="30.2" customHeight="1">
      <c r="B46" s="137"/>
      <c r="C46" s="138"/>
      <c r="D46" s="138"/>
      <c r="E46" s="138"/>
      <c r="F46" s="138"/>
      <c r="G46" s="138"/>
      <c r="H46" s="138"/>
      <c r="I46" s="138"/>
      <c r="J46" s="138"/>
      <c r="K46" s="138"/>
      <c r="L46" s="138"/>
      <c r="M46" s="138"/>
      <c r="N46" s="138"/>
      <c r="O46" s="138"/>
      <c r="P46" s="138"/>
      <c r="Q46" s="138"/>
    </row>
    <row r="47" spans="2:17" s="140" customFormat="1" ht="30.2" customHeight="1">
      <c r="B47" s="137"/>
      <c r="C47" s="138"/>
      <c r="D47" s="138"/>
      <c r="E47" s="138"/>
      <c r="F47" s="138"/>
      <c r="G47" s="138"/>
      <c r="H47" s="138"/>
      <c r="I47" s="138"/>
      <c r="J47" s="138"/>
      <c r="K47" s="138"/>
      <c r="L47" s="138"/>
      <c r="M47" s="138"/>
      <c r="N47" s="138"/>
      <c r="O47" s="138"/>
      <c r="P47" s="138"/>
      <c r="Q47" s="138"/>
    </row>
    <row r="48" spans="2:17" s="140" customFormat="1" ht="30.2" customHeight="1">
      <c r="B48" s="137"/>
      <c r="C48" s="138"/>
      <c r="D48" s="138"/>
      <c r="E48" s="138"/>
      <c r="F48" s="138"/>
      <c r="G48" s="138"/>
      <c r="H48" s="138"/>
      <c r="I48" s="138"/>
      <c r="J48" s="138"/>
      <c r="K48" s="138"/>
      <c r="L48" s="138"/>
      <c r="M48" s="138"/>
      <c r="N48" s="138"/>
      <c r="O48" s="138"/>
      <c r="P48" s="138"/>
      <c r="Q48" s="138"/>
    </row>
    <row r="49" spans="2:17" s="140" customFormat="1" ht="30.2" customHeight="1">
      <c r="B49" s="137"/>
      <c r="C49" s="138"/>
      <c r="D49" s="138"/>
      <c r="E49" s="138"/>
      <c r="F49" s="138"/>
      <c r="G49" s="138"/>
      <c r="H49" s="138"/>
      <c r="I49" s="138"/>
      <c r="J49" s="138"/>
      <c r="K49" s="138"/>
      <c r="L49" s="138"/>
      <c r="M49" s="138"/>
      <c r="N49" s="138"/>
      <c r="O49" s="138"/>
      <c r="P49" s="138"/>
      <c r="Q49" s="138"/>
    </row>
    <row r="50" spans="2:17" s="140" customFormat="1" ht="30.2" customHeight="1">
      <c r="B50" s="137"/>
      <c r="C50" s="138"/>
      <c r="D50" s="138"/>
      <c r="E50" s="138"/>
      <c r="F50" s="138"/>
      <c r="G50" s="138"/>
      <c r="H50" s="138"/>
      <c r="I50" s="138"/>
      <c r="J50" s="138"/>
      <c r="K50" s="138"/>
      <c r="L50" s="138"/>
      <c r="M50" s="138"/>
      <c r="N50" s="138"/>
      <c r="O50" s="138"/>
      <c r="P50" s="138"/>
      <c r="Q50" s="138"/>
    </row>
    <row r="51" spans="2:17" s="140" customFormat="1" ht="30.2" customHeight="1">
      <c r="B51" s="137"/>
      <c r="C51" s="138"/>
      <c r="D51" s="138"/>
      <c r="E51" s="138"/>
      <c r="F51" s="138"/>
      <c r="G51" s="138"/>
      <c r="H51" s="138"/>
      <c r="I51" s="138"/>
      <c r="J51" s="138"/>
      <c r="K51" s="138"/>
      <c r="L51" s="138"/>
      <c r="M51" s="138"/>
      <c r="N51" s="138"/>
      <c r="O51" s="138"/>
      <c r="P51" s="138"/>
      <c r="Q51" s="138"/>
    </row>
    <row r="52" spans="2:17" s="140" customFormat="1" ht="30.2" customHeight="1">
      <c r="B52" s="137"/>
      <c r="C52" s="138"/>
      <c r="D52" s="138"/>
      <c r="E52" s="138"/>
      <c r="F52" s="138"/>
      <c r="G52" s="138"/>
      <c r="H52" s="138"/>
      <c r="I52" s="138"/>
      <c r="J52" s="138"/>
      <c r="K52" s="138"/>
      <c r="L52" s="138"/>
      <c r="M52" s="138"/>
      <c r="N52" s="138"/>
      <c r="O52" s="138"/>
      <c r="P52" s="138"/>
      <c r="Q52" s="138"/>
    </row>
    <row r="53" spans="2:17" s="140" customFormat="1" ht="30.2" customHeight="1">
      <c r="B53" s="137"/>
      <c r="C53" s="138"/>
      <c r="D53" s="138"/>
      <c r="E53" s="138"/>
      <c r="F53" s="138"/>
      <c r="G53" s="138"/>
      <c r="H53" s="138"/>
      <c r="I53" s="138"/>
      <c r="J53" s="138"/>
      <c r="K53" s="138"/>
      <c r="L53" s="138"/>
      <c r="M53" s="138"/>
      <c r="N53" s="138"/>
      <c r="O53" s="138"/>
      <c r="P53" s="138"/>
      <c r="Q53" s="138"/>
    </row>
    <row r="54" spans="2:17" s="140" customFormat="1" ht="30.2" customHeight="1">
      <c r="B54" s="137"/>
      <c r="C54" s="138"/>
      <c r="D54" s="138"/>
      <c r="E54" s="138"/>
      <c r="F54" s="138"/>
      <c r="G54" s="138"/>
      <c r="H54" s="138"/>
      <c r="I54" s="138"/>
      <c r="J54" s="138"/>
      <c r="K54" s="138"/>
      <c r="L54" s="138"/>
      <c r="M54" s="138"/>
      <c r="N54" s="138"/>
      <c r="O54" s="138"/>
      <c r="P54" s="138"/>
      <c r="Q54" s="138"/>
    </row>
    <row r="55" spans="2:17" s="140" customFormat="1" ht="30.2" customHeight="1">
      <c r="B55" s="137"/>
      <c r="C55" s="138"/>
      <c r="D55" s="138"/>
      <c r="E55" s="138"/>
      <c r="F55" s="138"/>
      <c r="G55" s="138"/>
      <c r="H55" s="138"/>
      <c r="I55" s="138"/>
      <c r="J55" s="138"/>
      <c r="K55" s="138"/>
      <c r="L55" s="138"/>
      <c r="M55" s="138"/>
      <c r="N55" s="138"/>
      <c r="O55" s="138"/>
      <c r="P55" s="138"/>
      <c r="Q55" s="138"/>
    </row>
    <row r="56" spans="2:17" s="140" customFormat="1" ht="30.2" customHeight="1">
      <c r="B56" s="137"/>
      <c r="C56" s="138"/>
      <c r="D56" s="138"/>
      <c r="E56" s="138"/>
      <c r="F56" s="138"/>
      <c r="G56" s="138"/>
      <c r="H56" s="138"/>
      <c r="I56" s="138"/>
      <c r="J56" s="138"/>
      <c r="K56" s="138"/>
      <c r="L56" s="138"/>
      <c r="M56" s="138"/>
      <c r="N56" s="138"/>
      <c r="O56" s="138"/>
      <c r="P56" s="138"/>
      <c r="Q56" s="138"/>
    </row>
    <row r="57" spans="2:17" s="140" customFormat="1" ht="30.2" customHeight="1">
      <c r="B57" s="137"/>
      <c r="C57" s="138"/>
      <c r="D57" s="138"/>
      <c r="E57" s="138"/>
      <c r="F57" s="138"/>
      <c r="G57" s="138"/>
      <c r="H57" s="138"/>
      <c r="I57" s="138"/>
      <c r="J57" s="138"/>
      <c r="K57" s="138"/>
      <c r="L57" s="138"/>
      <c r="M57" s="138"/>
      <c r="N57" s="138"/>
      <c r="O57" s="138"/>
      <c r="P57" s="138"/>
      <c r="Q57" s="138"/>
    </row>
    <row r="58" spans="2:17" s="140" customFormat="1" ht="30.2" customHeight="1">
      <c r="B58" s="137"/>
      <c r="C58" s="138"/>
      <c r="D58" s="138"/>
      <c r="E58" s="138"/>
      <c r="F58" s="138"/>
      <c r="G58" s="138"/>
      <c r="H58" s="138"/>
      <c r="I58" s="138"/>
      <c r="J58" s="138"/>
      <c r="K58" s="138"/>
      <c r="L58" s="138"/>
      <c r="M58" s="138"/>
      <c r="N58" s="138"/>
      <c r="O58" s="138"/>
      <c r="P58" s="138"/>
      <c r="Q58" s="138"/>
    </row>
    <row r="59" spans="2:17" s="140" customFormat="1" ht="30.2" customHeight="1">
      <c r="B59" s="137"/>
      <c r="C59" s="138"/>
      <c r="D59" s="138"/>
      <c r="E59" s="138"/>
      <c r="F59" s="138"/>
      <c r="G59" s="138"/>
      <c r="H59" s="138"/>
      <c r="I59" s="138"/>
      <c r="J59" s="138"/>
      <c r="K59" s="138"/>
      <c r="L59" s="138"/>
      <c r="M59" s="138"/>
      <c r="N59" s="138"/>
      <c r="O59" s="138"/>
      <c r="P59" s="138"/>
      <c r="Q59" s="138"/>
    </row>
    <row r="60" spans="2:17" s="140" customFormat="1" ht="30.2" customHeight="1">
      <c r="B60" s="137"/>
      <c r="C60" s="138"/>
      <c r="D60" s="138"/>
      <c r="E60" s="138"/>
      <c r="F60" s="138"/>
      <c r="G60" s="138"/>
      <c r="H60" s="138"/>
      <c r="I60" s="138"/>
      <c r="J60" s="138"/>
      <c r="K60" s="138"/>
      <c r="L60" s="138"/>
      <c r="M60" s="138"/>
      <c r="N60" s="138"/>
      <c r="O60" s="138"/>
      <c r="P60" s="138"/>
      <c r="Q60" s="138"/>
    </row>
    <row r="61" spans="2:17" s="140" customFormat="1" ht="30.2" customHeight="1">
      <c r="B61" s="137"/>
      <c r="C61" s="138"/>
      <c r="D61" s="138"/>
      <c r="E61" s="138"/>
      <c r="F61" s="138"/>
      <c r="G61" s="138"/>
      <c r="H61" s="138"/>
      <c r="I61" s="138"/>
      <c r="J61" s="138"/>
      <c r="K61" s="138"/>
      <c r="L61" s="138"/>
      <c r="M61" s="138"/>
      <c r="N61" s="138"/>
      <c r="O61" s="138"/>
      <c r="P61" s="138"/>
      <c r="Q61" s="138"/>
    </row>
    <row r="62" spans="2:17" s="140" customFormat="1" ht="30.2" customHeight="1">
      <c r="B62" s="137"/>
      <c r="C62" s="138"/>
      <c r="D62" s="138"/>
      <c r="E62" s="138"/>
      <c r="F62" s="138"/>
      <c r="G62" s="138"/>
      <c r="H62" s="138"/>
      <c r="I62" s="138"/>
      <c r="J62" s="138"/>
      <c r="K62" s="138"/>
      <c r="L62" s="138"/>
      <c r="M62" s="138"/>
      <c r="N62" s="138"/>
      <c r="O62" s="138"/>
      <c r="P62" s="138"/>
      <c r="Q62" s="138"/>
    </row>
    <row r="63" spans="2:17" s="140" customFormat="1" ht="30.2" customHeight="1">
      <c r="B63" s="137"/>
      <c r="C63" s="138"/>
      <c r="D63" s="138"/>
      <c r="E63" s="138"/>
      <c r="F63" s="138"/>
      <c r="G63" s="138"/>
      <c r="H63" s="138"/>
      <c r="I63" s="138"/>
      <c r="J63" s="138"/>
      <c r="K63" s="138"/>
      <c r="L63" s="138"/>
      <c r="M63" s="138"/>
      <c r="N63" s="138"/>
      <c r="O63" s="138"/>
      <c r="P63" s="138"/>
      <c r="Q63" s="138"/>
    </row>
    <row r="64" spans="2:17" s="140" customFormat="1" ht="30.2" customHeight="1">
      <c r="B64" s="137"/>
      <c r="C64" s="138"/>
      <c r="D64" s="138"/>
      <c r="E64" s="138"/>
      <c r="F64" s="138"/>
      <c r="G64" s="138"/>
      <c r="H64" s="138"/>
      <c r="I64" s="138"/>
      <c r="J64" s="138"/>
      <c r="K64" s="138"/>
      <c r="L64" s="138"/>
      <c r="M64" s="138"/>
      <c r="N64" s="138"/>
      <c r="O64" s="138"/>
      <c r="P64" s="138"/>
      <c r="Q64" s="138"/>
    </row>
    <row r="65" spans="2:17" s="140" customFormat="1" ht="30.2" customHeight="1">
      <c r="B65" s="137"/>
      <c r="C65" s="138"/>
      <c r="D65" s="138"/>
      <c r="E65" s="138"/>
      <c r="F65" s="138"/>
      <c r="G65" s="138"/>
      <c r="H65" s="138"/>
      <c r="I65" s="138"/>
      <c r="J65" s="138"/>
      <c r="K65" s="138"/>
      <c r="L65" s="138"/>
      <c r="M65" s="138"/>
      <c r="N65" s="138"/>
      <c r="O65" s="138"/>
      <c r="P65" s="138"/>
      <c r="Q65" s="138"/>
    </row>
    <row r="66" spans="2:17" s="140" customFormat="1" ht="30.2" customHeight="1">
      <c r="B66" s="137"/>
      <c r="C66" s="138"/>
      <c r="D66" s="138"/>
      <c r="E66" s="138"/>
      <c r="F66" s="138"/>
      <c r="G66" s="138"/>
      <c r="H66" s="138"/>
      <c r="I66" s="138"/>
      <c r="J66" s="138"/>
      <c r="K66" s="138"/>
      <c r="L66" s="138"/>
      <c r="M66" s="138"/>
      <c r="N66" s="138"/>
      <c r="O66" s="138"/>
      <c r="P66" s="138"/>
      <c r="Q66" s="138"/>
    </row>
    <row r="67" spans="2:17" s="140" customFormat="1" ht="30.2" customHeight="1">
      <c r="B67" s="137"/>
      <c r="C67" s="138"/>
      <c r="D67" s="138"/>
      <c r="E67" s="138"/>
      <c r="F67" s="138"/>
      <c r="G67" s="138"/>
      <c r="H67" s="138"/>
      <c r="I67" s="138"/>
      <c r="J67" s="138"/>
      <c r="K67" s="138"/>
      <c r="L67" s="138"/>
      <c r="M67" s="138"/>
      <c r="N67" s="138"/>
      <c r="O67" s="138"/>
      <c r="P67" s="138"/>
      <c r="Q67" s="138"/>
    </row>
    <row r="68" spans="2:17" s="140" customFormat="1" ht="30.2" customHeight="1">
      <c r="B68" s="137"/>
      <c r="C68" s="138"/>
      <c r="D68" s="138"/>
      <c r="E68" s="138"/>
      <c r="F68" s="138"/>
      <c r="G68" s="138"/>
      <c r="H68" s="138"/>
      <c r="I68" s="138"/>
      <c r="J68" s="138"/>
      <c r="K68" s="138"/>
      <c r="L68" s="138"/>
      <c r="M68" s="138"/>
      <c r="N68" s="138"/>
      <c r="O68" s="138"/>
      <c r="P68" s="138"/>
      <c r="Q68" s="138"/>
    </row>
    <row r="69" spans="2:17" s="140" customFormat="1" ht="30.2" customHeight="1">
      <c r="B69" s="137"/>
      <c r="C69" s="138"/>
      <c r="D69" s="138"/>
      <c r="E69" s="138"/>
      <c r="F69" s="138"/>
      <c r="G69" s="138"/>
      <c r="H69" s="138"/>
      <c r="I69" s="138"/>
      <c r="J69" s="138"/>
      <c r="K69" s="138"/>
      <c r="L69" s="138"/>
      <c r="M69" s="138"/>
      <c r="N69" s="138"/>
      <c r="O69" s="138"/>
      <c r="P69" s="138"/>
      <c r="Q69" s="138"/>
    </row>
    <row r="70" spans="2:17" s="140" customFormat="1" ht="30.2" customHeight="1">
      <c r="B70" s="137"/>
      <c r="C70" s="138"/>
      <c r="D70" s="138"/>
      <c r="E70" s="138"/>
      <c r="F70" s="138"/>
      <c r="G70" s="138"/>
      <c r="H70" s="138"/>
      <c r="I70" s="138"/>
      <c r="J70" s="138"/>
      <c r="K70" s="138"/>
      <c r="L70" s="138"/>
      <c r="M70" s="138"/>
      <c r="N70" s="138"/>
      <c r="O70" s="138"/>
      <c r="P70" s="138"/>
      <c r="Q70" s="138"/>
    </row>
    <row r="71" spans="2:17" s="140" customFormat="1" ht="30.2" customHeight="1">
      <c r="B71" s="137"/>
      <c r="C71" s="138"/>
      <c r="D71" s="138"/>
      <c r="E71" s="138"/>
      <c r="F71" s="138"/>
      <c r="G71" s="138"/>
      <c r="H71" s="138"/>
      <c r="I71" s="138"/>
      <c r="J71" s="138"/>
      <c r="K71" s="138"/>
      <c r="L71" s="138"/>
      <c r="M71" s="138"/>
      <c r="N71" s="138"/>
      <c r="O71" s="138"/>
      <c r="P71" s="138"/>
      <c r="Q71" s="138"/>
    </row>
    <row r="72" spans="2:17" s="140" customFormat="1" ht="30.2" customHeight="1">
      <c r="B72" s="137"/>
      <c r="C72" s="138"/>
      <c r="D72" s="138"/>
      <c r="E72" s="138"/>
      <c r="F72" s="138"/>
      <c r="G72" s="138"/>
      <c r="H72" s="138"/>
      <c r="I72" s="138"/>
      <c r="J72" s="138"/>
      <c r="K72" s="138"/>
      <c r="L72" s="138"/>
      <c r="M72" s="138"/>
      <c r="N72" s="138"/>
      <c r="O72" s="138"/>
      <c r="P72" s="138"/>
      <c r="Q72" s="138"/>
    </row>
    <row r="73" spans="2:17" s="140" customFormat="1" ht="30.2" customHeight="1">
      <c r="B73" s="137"/>
      <c r="C73" s="138"/>
      <c r="D73" s="138"/>
      <c r="E73" s="138"/>
      <c r="F73" s="138"/>
      <c r="G73" s="138"/>
      <c r="H73" s="138"/>
      <c r="I73" s="138"/>
      <c r="J73" s="138"/>
      <c r="K73" s="138"/>
      <c r="L73" s="138"/>
      <c r="M73" s="138"/>
      <c r="N73" s="138"/>
      <c r="O73" s="138"/>
      <c r="P73" s="138"/>
      <c r="Q73" s="138"/>
    </row>
    <row r="74" spans="2:17" s="140" customFormat="1" ht="30.2" customHeight="1">
      <c r="B74" s="137"/>
      <c r="C74" s="138"/>
      <c r="D74" s="138"/>
      <c r="E74" s="138"/>
      <c r="F74" s="138"/>
      <c r="G74" s="138"/>
      <c r="H74" s="138"/>
      <c r="I74" s="138"/>
      <c r="J74" s="138"/>
      <c r="K74" s="138"/>
      <c r="L74" s="138"/>
      <c r="M74" s="138"/>
      <c r="N74" s="138"/>
      <c r="O74" s="138"/>
      <c r="P74" s="138"/>
      <c r="Q74" s="138"/>
    </row>
    <row r="75" spans="2:17" s="140" customFormat="1" ht="30.2" customHeight="1">
      <c r="B75" s="137"/>
      <c r="C75" s="138"/>
      <c r="D75" s="138"/>
      <c r="E75" s="138"/>
      <c r="F75" s="138"/>
      <c r="G75" s="138"/>
      <c r="H75" s="138"/>
      <c r="I75" s="138"/>
      <c r="J75" s="138"/>
      <c r="K75" s="138"/>
      <c r="L75" s="138"/>
      <c r="M75" s="138"/>
      <c r="N75" s="138"/>
      <c r="O75" s="138"/>
      <c r="P75" s="138"/>
      <c r="Q75" s="138"/>
    </row>
    <row r="76" spans="2:17" s="140" customFormat="1" ht="30.2" customHeight="1">
      <c r="B76" s="137"/>
      <c r="C76" s="138"/>
      <c r="D76" s="138"/>
      <c r="E76" s="138"/>
      <c r="F76" s="138"/>
      <c r="G76" s="138"/>
      <c r="H76" s="138"/>
      <c r="I76" s="138"/>
      <c r="J76" s="138"/>
      <c r="K76" s="138"/>
      <c r="L76" s="138"/>
      <c r="M76" s="138"/>
      <c r="N76" s="138"/>
      <c r="O76" s="138"/>
      <c r="P76" s="138"/>
      <c r="Q76" s="138"/>
    </row>
    <row r="77" spans="2:17" s="140" customFormat="1" ht="30.2" customHeight="1">
      <c r="B77" s="137"/>
      <c r="C77" s="138"/>
      <c r="D77" s="138"/>
      <c r="E77" s="138"/>
      <c r="F77" s="138"/>
      <c r="G77" s="138"/>
      <c r="H77" s="138"/>
      <c r="I77" s="138"/>
      <c r="J77" s="138"/>
      <c r="K77" s="138"/>
      <c r="L77" s="138"/>
      <c r="M77" s="138"/>
      <c r="N77" s="138"/>
      <c r="O77" s="138"/>
      <c r="P77" s="138"/>
      <c r="Q77" s="138"/>
    </row>
    <row r="78" spans="2:17" s="140" customFormat="1" ht="30.2" customHeight="1">
      <c r="B78" s="137"/>
      <c r="C78" s="138"/>
      <c r="D78" s="138"/>
      <c r="E78" s="138"/>
      <c r="F78" s="138"/>
      <c r="G78" s="138"/>
      <c r="H78" s="138"/>
      <c r="I78" s="138"/>
      <c r="J78" s="138"/>
      <c r="K78" s="138"/>
      <c r="L78" s="138"/>
      <c r="M78" s="138"/>
      <c r="N78" s="138"/>
      <c r="O78" s="138"/>
      <c r="P78" s="138"/>
      <c r="Q78" s="138"/>
    </row>
    <row r="79" spans="2:17" s="140" customFormat="1" ht="30.2" customHeight="1">
      <c r="B79" s="137"/>
      <c r="C79" s="138"/>
      <c r="D79" s="138"/>
      <c r="E79" s="138"/>
      <c r="F79" s="138"/>
      <c r="G79" s="138"/>
      <c r="H79" s="138"/>
      <c r="I79" s="138"/>
      <c r="J79" s="138"/>
      <c r="K79" s="138"/>
      <c r="L79" s="138"/>
      <c r="M79" s="138"/>
      <c r="N79" s="138"/>
      <c r="O79" s="138"/>
      <c r="P79" s="138"/>
      <c r="Q79" s="138"/>
    </row>
    <row r="80" spans="2:17" s="140" customFormat="1" ht="30.2" customHeight="1">
      <c r="B80" s="137"/>
      <c r="C80" s="138"/>
      <c r="D80" s="138"/>
      <c r="E80" s="138"/>
      <c r="F80" s="138"/>
      <c r="G80" s="138"/>
      <c r="H80" s="138"/>
      <c r="I80" s="138"/>
      <c r="J80" s="138"/>
      <c r="K80" s="138"/>
      <c r="L80" s="138"/>
      <c r="M80" s="138"/>
      <c r="N80" s="138"/>
      <c r="O80" s="138"/>
      <c r="P80" s="138"/>
      <c r="Q80" s="138"/>
    </row>
    <row r="81" spans="2:17" s="140" customFormat="1" ht="30.2" customHeight="1">
      <c r="B81" s="137"/>
      <c r="C81" s="138"/>
      <c r="D81" s="138"/>
      <c r="E81" s="138"/>
      <c r="F81" s="138"/>
      <c r="G81" s="138"/>
      <c r="H81" s="138"/>
      <c r="I81" s="138"/>
      <c r="J81" s="138"/>
      <c r="K81" s="138"/>
      <c r="L81" s="138"/>
      <c r="M81" s="138"/>
      <c r="N81" s="138"/>
      <c r="O81" s="138"/>
      <c r="P81" s="138"/>
      <c r="Q81" s="138"/>
    </row>
    <row r="82" spans="2:17" s="140" customFormat="1" ht="30.2" customHeight="1">
      <c r="B82" s="137"/>
      <c r="C82" s="138"/>
      <c r="D82" s="138"/>
      <c r="E82" s="138"/>
      <c r="F82" s="138"/>
      <c r="G82" s="138"/>
      <c r="H82" s="138"/>
      <c r="I82" s="138"/>
      <c r="J82" s="138"/>
      <c r="K82" s="138"/>
      <c r="L82" s="138"/>
      <c r="M82" s="138"/>
      <c r="N82" s="138"/>
      <c r="O82" s="138"/>
      <c r="P82" s="138"/>
      <c r="Q82" s="138"/>
    </row>
    <row r="83" spans="2:17" s="140" customFormat="1" ht="30.2" customHeight="1">
      <c r="B83" s="137"/>
      <c r="C83" s="138"/>
      <c r="D83" s="138"/>
      <c r="E83" s="138"/>
      <c r="F83" s="138"/>
      <c r="G83" s="138"/>
      <c r="H83" s="138"/>
      <c r="I83" s="138"/>
      <c r="J83" s="138"/>
      <c r="K83" s="138"/>
      <c r="L83" s="138"/>
      <c r="M83" s="138"/>
      <c r="N83" s="138"/>
      <c r="O83" s="138"/>
      <c r="P83" s="138"/>
      <c r="Q83" s="138"/>
    </row>
    <row r="84" spans="2:17" s="140" customFormat="1" ht="30.2" customHeight="1">
      <c r="B84" s="137"/>
      <c r="C84" s="138"/>
      <c r="D84" s="138"/>
      <c r="E84" s="138"/>
      <c r="F84" s="138"/>
      <c r="G84" s="138"/>
      <c r="H84" s="138"/>
      <c r="I84" s="138"/>
      <c r="J84" s="138"/>
      <c r="K84" s="138"/>
      <c r="L84" s="138"/>
      <c r="M84" s="138"/>
      <c r="N84" s="138"/>
      <c r="O84" s="138"/>
      <c r="P84" s="138"/>
      <c r="Q84" s="138"/>
    </row>
    <row r="85" spans="2:17" s="140" customFormat="1" ht="30.2" customHeight="1">
      <c r="B85" s="137"/>
      <c r="C85" s="138"/>
      <c r="D85" s="138"/>
      <c r="E85" s="138"/>
      <c r="F85" s="138"/>
      <c r="G85" s="138"/>
      <c r="H85" s="138"/>
      <c r="I85" s="138"/>
      <c r="J85" s="138"/>
      <c r="K85" s="138"/>
      <c r="L85" s="138"/>
      <c r="M85" s="138"/>
      <c r="N85" s="138"/>
      <c r="O85" s="138"/>
      <c r="P85" s="138"/>
      <c r="Q85" s="138"/>
    </row>
    <row r="86" spans="2:17" s="140" customFormat="1" ht="30.2" customHeight="1">
      <c r="B86" s="137"/>
      <c r="C86" s="138"/>
      <c r="D86" s="138"/>
      <c r="E86" s="138"/>
      <c r="F86" s="138"/>
      <c r="G86" s="138"/>
      <c r="H86" s="138"/>
      <c r="I86" s="138"/>
      <c r="J86" s="138"/>
      <c r="K86" s="138"/>
      <c r="L86" s="138"/>
      <c r="M86" s="138"/>
      <c r="N86" s="138"/>
      <c r="O86" s="138"/>
      <c r="P86" s="138"/>
      <c r="Q86" s="138"/>
    </row>
    <row r="87" spans="2:17" s="140" customFormat="1" ht="30.2" customHeight="1">
      <c r="B87" s="137"/>
      <c r="C87" s="138"/>
      <c r="D87" s="138"/>
      <c r="E87" s="138"/>
      <c r="F87" s="138"/>
      <c r="G87" s="138"/>
      <c r="H87" s="138"/>
      <c r="I87" s="138"/>
      <c r="J87" s="138"/>
      <c r="K87" s="138"/>
      <c r="L87" s="138"/>
      <c r="M87" s="138"/>
      <c r="N87" s="138"/>
      <c r="O87" s="138"/>
      <c r="P87" s="138"/>
      <c r="Q87" s="138"/>
    </row>
    <row r="88" spans="2:17" s="140" customFormat="1" ht="30.2" customHeight="1">
      <c r="B88" s="137"/>
      <c r="C88" s="138"/>
      <c r="D88" s="138"/>
      <c r="E88" s="138"/>
      <c r="F88" s="138"/>
      <c r="G88" s="138"/>
      <c r="H88" s="138"/>
      <c r="I88" s="138"/>
      <c r="J88" s="138"/>
      <c r="K88" s="138"/>
      <c r="L88" s="138"/>
      <c r="M88" s="138"/>
      <c r="N88" s="138"/>
      <c r="O88" s="138"/>
      <c r="P88" s="138"/>
      <c r="Q88" s="138"/>
    </row>
    <row r="89" spans="2:17" s="140" customFormat="1" ht="30.2" customHeight="1">
      <c r="B89" s="137"/>
      <c r="C89" s="138"/>
      <c r="D89" s="138"/>
      <c r="E89" s="138"/>
      <c r="F89" s="138"/>
      <c r="G89" s="138"/>
      <c r="H89" s="138"/>
      <c r="I89" s="138"/>
      <c r="J89" s="138"/>
      <c r="K89" s="138"/>
      <c r="L89" s="138"/>
      <c r="M89" s="138"/>
      <c r="N89" s="138"/>
      <c r="O89" s="138"/>
      <c r="P89" s="138"/>
      <c r="Q89" s="138"/>
    </row>
    <row r="90" spans="2:17" s="140" customFormat="1" ht="30.2" customHeight="1">
      <c r="B90" s="137"/>
      <c r="C90" s="138"/>
      <c r="D90" s="138"/>
      <c r="E90" s="138"/>
      <c r="F90" s="138"/>
      <c r="G90" s="138"/>
      <c r="H90" s="138"/>
      <c r="I90" s="138"/>
      <c r="J90" s="138"/>
      <c r="K90" s="138"/>
      <c r="L90" s="138"/>
      <c r="M90" s="138"/>
      <c r="N90" s="138"/>
      <c r="O90" s="138"/>
      <c r="P90" s="138"/>
      <c r="Q90" s="138"/>
    </row>
    <row r="91" spans="2:17" s="140" customFormat="1" ht="30.2" customHeight="1">
      <c r="B91" s="137"/>
      <c r="C91" s="138"/>
      <c r="D91" s="138"/>
      <c r="E91" s="138"/>
      <c r="F91" s="138"/>
      <c r="G91" s="138"/>
      <c r="H91" s="138"/>
      <c r="I91" s="138"/>
      <c r="J91" s="138"/>
      <c r="K91" s="138"/>
      <c r="L91" s="138"/>
      <c r="M91" s="138"/>
      <c r="N91" s="138"/>
      <c r="O91" s="138"/>
      <c r="P91" s="138"/>
      <c r="Q91" s="138"/>
    </row>
    <row r="92" spans="2:17" s="140" customFormat="1" ht="30.2" customHeight="1">
      <c r="B92" s="137"/>
      <c r="C92" s="138"/>
      <c r="D92" s="138"/>
      <c r="E92" s="138"/>
      <c r="F92" s="138"/>
      <c r="G92" s="138"/>
      <c r="H92" s="138"/>
      <c r="I92" s="138"/>
      <c r="J92" s="138"/>
      <c r="K92" s="138"/>
      <c r="L92" s="138"/>
      <c r="M92" s="138"/>
      <c r="N92" s="138"/>
      <c r="O92" s="138"/>
      <c r="P92" s="138"/>
      <c r="Q92" s="138"/>
    </row>
    <row r="93" spans="2:17" s="140" customFormat="1" ht="30.2" customHeight="1">
      <c r="B93" s="137"/>
      <c r="C93" s="138"/>
      <c r="D93" s="138"/>
      <c r="E93" s="138"/>
      <c r="F93" s="138"/>
      <c r="G93" s="138"/>
      <c r="H93" s="138"/>
      <c r="I93" s="138"/>
      <c r="J93" s="138"/>
      <c r="K93" s="138"/>
      <c r="L93" s="138"/>
      <c r="M93" s="138"/>
      <c r="N93" s="138"/>
      <c r="O93" s="138"/>
      <c r="P93" s="138"/>
      <c r="Q93" s="138"/>
    </row>
    <row r="94" spans="2:17" s="140" customFormat="1" ht="30.2" customHeight="1">
      <c r="B94" s="137"/>
      <c r="C94" s="138"/>
      <c r="D94" s="138"/>
      <c r="E94" s="138"/>
      <c r="F94" s="138"/>
      <c r="G94" s="138"/>
      <c r="H94" s="138"/>
      <c r="I94" s="138"/>
      <c r="J94" s="138"/>
      <c r="K94" s="138"/>
      <c r="L94" s="138"/>
      <c r="M94" s="138"/>
      <c r="N94" s="138"/>
      <c r="O94" s="138"/>
      <c r="P94" s="138"/>
      <c r="Q94" s="138"/>
    </row>
    <row r="95" spans="2:17" s="140" customFormat="1" ht="30.2" customHeight="1">
      <c r="B95" s="137"/>
      <c r="C95" s="138"/>
      <c r="D95" s="138"/>
      <c r="E95" s="138"/>
      <c r="F95" s="138"/>
      <c r="G95" s="138"/>
      <c r="H95" s="138"/>
      <c r="I95" s="138"/>
      <c r="J95" s="138"/>
      <c r="K95" s="138"/>
      <c r="L95" s="138"/>
      <c r="M95" s="138"/>
      <c r="N95" s="138"/>
      <c r="O95" s="138"/>
      <c r="P95" s="138"/>
      <c r="Q95" s="138"/>
    </row>
    <row r="96" spans="2:17" s="140" customFormat="1" ht="30.2" customHeight="1">
      <c r="B96" s="137"/>
      <c r="C96" s="138"/>
      <c r="D96" s="138"/>
      <c r="E96" s="138"/>
      <c r="F96" s="138"/>
      <c r="G96" s="138"/>
      <c r="H96" s="138"/>
      <c r="I96" s="138"/>
      <c r="J96" s="138"/>
      <c r="K96" s="138"/>
      <c r="L96" s="138"/>
      <c r="M96" s="138"/>
      <c r="N96" s="138"/>
      <c r="O96" s="138"/>
      <c r="P96" s="138"/>
      <c r="Q96" s="138"/>
    </row>
    <row r="97" spans="2:17" s="140" customFormat="1" ht="30.2" customHeight="1">
      <c r="B97" s="137"/>
      <c r="C97" s="138"/>
      <c r="D97" s="138"/>
      <c r="E97" s="138"/>
      <c r="F97" s="138"/>
      <c r="G97" s="138"/>
      <c r="H97" s="138"/>
      <c r="I97" s="138"/>
      <c r="J97" s="138"/>
      <c r="K97" s="138"/>
      <c r="L97" s="138"/>
      <c r="M97" s="138"/>
      <c r="N97" s="138"/>
      <c r="O97" s="138"/>
      <c r="P97" s="138"/>
      <c r="Q97" s="138"/>
    </row>
    <row r="98" spans="2:17" s="140" customFormat="1" ht="30.2" customHeight="1">
      <c r="B98" s="137"/>
      <c r="C98" s="138"/>
      <c r="D98" s="138"/>
      <c r="E98" s="138"/>
      <c r="F98" s="138"/>
      <c r="G98" s="138"/>
      <c r="H98" s="138"/>
      <c r="I98" s="138"/>
      <c r="J98" s="138"/>
      <c r="K98" s="138"/>
      <c r="L98" s="138"/>
      <c r="M98" s="138"/>
      <c r="N98" s="138"/>
      <c r="O98" s="138"/>
      <c r="P98" s="138"/>
      <c r="Q98" s="138"/>
    </row>
    <row r="99" spans="2:17" s="140" customFormat="1" ht="30.2" customHeight="1">
      <c r="B99" s="137"/>
      <c r="C99" s="138"/>
      <c r="D99" s="138"/>
      <c r="E99" s="138"/>
      <c r="F99" s="138"/>
      <c r="G99" s="138"/>
      <c r="H99" s="138"/>
      <c r="I99" s="138"/>
      <c r="J99" s="138"/>
      <c r="K99" s="138"/>
      <c r="L99" s="138"/>
      <c r="M99" s="138"/>
      <c r="N99" s="138"/>
      <c r="O99" s="138"/>
      <c r="P99" s="138"/>
      <c r="Q99" s="138"/>
    </row>
    <row r="100" spans="2:17" s="140" customFormat="1" ht="30.2" customHeight="1">
      <c r="B100" s="137"/>
      <c r="C100" s="138"/>
      <c r="D100" s="138"/>
      <c r="E100" s="138"/>
      <c r="F100" s="138"/>
      <c r="G100" s="138"/>
      <c r="H100" s="138"/>
      <c r="I100" s="138"/>
      <c r="J100" s="138"/>
      <c r="K100" s="138"/>
      <c r="L100" s="138"/>
      <c r="M100" s="138"/>
      <c r="N100" s="138"/>
      <c r="O100" s="138"/>
      <c r="P100" s="138"/>
      <c r="Q100" s="138"/>
    </row>
    <row r="101" spans="2:17" s="140" customFormat="1" ht="30.2" customHeight="1">
      <c r="B101" s="137"/>
      <c r="C101" s="138"/>
      <c r="D101" s="138"/>
      <c r="E101" s="138"/>
      <c r="F101" s="138"/>
      <c r="G101" s="138"/>
      <c r="H101" s="138"/>
      <c r="I101" s="138"/>
      <c r="J101" s="138"/>
      <c r="K101" s="138"/>
      <c r="L101" s="138"/>
      <c r="M101" s="138"/>
      <c r="N101" s="138"/>
      <c r="O101" s="138"/>
      <c r="P101" s="138"/>
      <c r="Q101" s="138"/>
    </row>
    <row r="102" spans="2:17" s="140" customFormat="1" ht="30.2" customHeight="1">
      <c r="B102" s="137"/>
      <c r="C102" s="138"/>
      <c r="D102" s="138"/>
      <c r="E102" s="138"/>
      <c r="F102" s="138"/>
      <c r="G102" s="138"/>
      <c r="H102" s="138"/>
      <c r="I102" s="138"/>
      <c r="J102" s="138"/>
      <c r="K102" s="138"/>
      <c r="L102" s="138"/>
      <c r="M102" s="138"/>
      <c r="N102" s="138"/>
      <c r="O102" s="138"/>
      <c r="P102" s="138"/>
      <c r="Q102" s="138"/>
    </row>
    <row r="103" spans="2:17" s="140" customFormat="1" ht="30.2" customHeight="1">
      <c r="B103" s="137"/>
      <c r="C103" s="138"/>
      <c r="D103" s="138"/>
      <c r="E103" s="138"/>
      <c r="F103" s="138"/>
      <c r="G103" s="138"/>
      <c r="H103" s="138"/>
      <c r="I103" s="138"/>
      <c r="J103" s="138"/>
      <c r="K103" s="138"/>
      <c r="L103" s="138"/>
      <c r="M103" s="138"/>
      <c r="N103" s="138"/>
      <c r="O103" s="138"/>
      <c r="P103" s="138"/>
      <c r="Q103" s="138"/>
    </row>
    <row r="104" spans="2:17" s="140" customFormat="1" ht="30.2" customHeight="1">
      <c r="B104" s="137"/>
      <c r="C104" s="138"/>
      <c r="D104" s="138"/>
      <c r="E104" s="138"/>
      <c r="F104" s="138"/>
      <c r="G104" s="138"/>
      <c r="H104" s="138"/>
      <c r="I104" s="138"/>
      <c r="J104" s="138"/>
      <c r="K104" s="138"/>
      <c r="L104" s="138"/>
      <c r="M104" s="138"/>
      <c r="N104" s="138"/>
      <c r="O104" s="138"/>
      <c r="P104" s="138"/>
      <c r="Q104" s="138"/>
    </row>
    <row r="105" spans="2:17" s="140" customFormat="1" ht="30.2" customHeight="1">
      <c r="B105" s="137"/>
      <c r="C105" s="138"/>
      <c r="D105" s="138"/>
      <c r="E105" s="138"/>
      <c r="F105" s="138"/>
      <c r="G105" s="138"/>
      <c r="H105" s="138"/>
      <c r="I105" s="138"/>
      <c r="J105" s="138"/>
      <c r="K105" s="138"/>
      <c r="L105" s="138"/>
      <c r="M105" s="138"/>
      <c r="N105" s="138"/>
      <c r="O105" s="138"/>
      <c r="P105" s="138"/>
      <c r="Q105" s="138"/>
    </row>
    <row r="106" spans="2:17" s="140" customFormat="1" ht="30.2" customHeight="1">
      <c r="B106" s="137"/>
      <c r="C106" s="138"/>
      <c r="D106" s="138"/>
      <c r="E106" s="138"/>
      <c r="F106" s="138"/>
      <c r="G106" s="138"/>
      <c r="H106" s="138"/>
      <c r="I106" s="138"/>
      <c r="J106" s="138"/>
      <c r="K106" s="138"/>
      <c r="L106" s="138"/>
      <c r="M106" s="138"/>
      <c r="N106" s="138"/>
      <c r="O106" s="138"/>
      <c r="P106" s="138"/>
      <c r="Q106" s="138"/>
    </row>
    <row r="107" spans="2:17" s="140" customFormat="1" ht="30.2" customHeight="1">
      <c r="B107" s="137"/>
      <c r="C107" s="138"/>
      <c r="D107" s="138"/>
      <c r="E107" s="138"/>
      <c r="F107" s="138"/>
      <c r="G107" s="138"/>
      <c r="H107" s="138"/>
      <c r="I107" s="138"/>
      <c r="J107" s="138"/>
      <c r="K107" s="138"/>
      <c r="L107" s="138"/>
      <c r="M107" s="138"/>
      <c r="N107" s="138"/>
      <c r="O107" s="138"/>
      <c r="P107" s="138"/>
      <c r="Q107" s="138"/>
    </row>
    <row r="108" spans="2:17" s="140" customFormat="1" ht="30.2" customHeight="1">
      <c r="B108" s="137"/>
      <c r="C108" s="138"/>
      <c r="D108" s="138"/>
      <c r="E108" s="138"/>
      <c r="F108" s="138"/>
      <c r="G108" s="138"/>
      <c r="H108" s="138"/>
      <c r="I108" s="138"/>
      <c r="J108" s="138"/>
      <c r="K108" s="138"/>
      <c r="L108" s="138"/>
      <c r="M108" s="138"/>
      <c r="N108" s="138"/>
      <c r="O108" s="138"/>
      <c r="P108" s="138"/>
      <c r="Q108" s="138"/>
    </row>
    <row r="109" spans="2:17" s="140" customFormat="1" ht="30.2" customHeight="1">
      <c r="B109" s="137"/>
      <c r="C109" s="138"/>
      <c r="D109" s="138"/>
      <c r="E109" s="138"/>
      <c r="F109" s="138"/>
      <c r="G109" s="138"/>
      <c r="H109" s="138"/>
      <c r="I109" s="138"/>
      <c r="J109" s="138"/>
      <c r="K109" s="138"/>
      <c r="L109" s="138"/>
      <c r="M109" s="138"/>
      <c r="N109" s="138"/>
      <c r="O109" s="138"/>
      <c r="P109" s="138"/>
      <c r="Q109" s="138"/>
    </row>
    <row r="110" spans="2:17" s="140" customFormat="1" ht="30.2" customHeight="1">
      <c r="B110" s="137"/>
      <c r="C110" s="138"/>
      <c r="D110" s="138"/>
      <c r="E110" s="138"/>
      <c r="F110" s="138"/>
      <c r="G110" s="138"/>
      <c r="H110" s="138"/>
      <c r="I110" s="138"/>
      <c r="J110" s="138"/>
      <c r="K110" s="138"/>
      <c r="L110" s="138"/>
      <c r="M110" s="138"/>
      <c r="N110" s="138"/>
      <c r="O110" s="138"/>
      <c r="P110" s="138"/>
      <c r="Q110" s="138"/>
    </row>
    <row r="111" spans="2:17" s="140" customFormat="1" ht="30.2" customHeight="1">
      <c r="B111" s="137"/>
      <c r="C111" s="138"/>
      <c r="D111" s="138"/>
      <c r="E111" s="138"/>
      <c r="F111" s="138"/>
      <c r="G111" s="138"/>
      <c r="H111" s="138"/>
      <c r="I111" s="138"/>
      <c r="J111" s="138"/>
      <c r="K111" s="138"/>
      <c r="L111" s="138"/>
      <c r="M111" s="138"/>
      <c r="N111" s="138"/>
      <c r="O111" s="138"/>
      <c r="P111" s="138"/>
      <c r="Q111" s="138"/>
    </row>
    <row r="112" spans="2:17" s="140" customFormat="1" ht="30.2" customHeight="1">
      <c r="B112" s="137"/>
      <c r="C112" s="138"/>
      <c r="D112" s="138"/>
      <c r="E112" s="138"/>
      <c r="F112" s="138"/>
      <c r="G112" s="138"/>
      <c r="H112" s="138"/>
      <c r="I112" s="138"/>
      <c r="J112" s="138"/>
      <c r="K112" s="138"/>
      <c r="L112" s="138"/>
      <c r="M112" s="138"/>
      <c r="N112" s="138"/>
      <c r="O112" s="138"/>
      <c r="P112" s="138"/>
      <c r="Q112" s="138"/>
    </row>
    <row r="113" spans="2:17" s="140" customFormat="1" ht="30.2" customHeight="1">
      <c r="B113" s="137"/>
      <c r="C113" s="138"/>
      <c r="D113" s="138"/>
      <c r="E113" s="138"/>
      <c r="F113" s="138"/>
      <c r="G113" s="138"/>
      <c r="H113" s="138"/>
      <c r="I113" s="138"/>
      <c r="J113" s="138"/>
      <c r="K113" s="138"/>
      <c r="L113" s="138"/>
      <c r="M113" s="138"/>
      <c r="N113" s="138"/>
      <c r="O113" s="138"/>
      <c r="P113" s="138"/>
      <c r="Q113" s="138"/>
    </row>
    <row r="114" spans="2:17" s="140" customFormat="1" ht="30.2" customHeight="1">
      <c r="B114" s="137"/>
      <c r="C114" s="138"/>
      <c r="D114" s="138"/>
      <c r="E114" s="138"/>
      <c r="F114" s="138"/>
      <c r="G114" s="138"/>
      <c r="H114" s="138"/>
      <c r="I114" s="138"/>
      <c r="J114" s="138"/>
      <c r="K114" s="138"/>
      <c r="L114" s="138"/>
      <c r="M114" s="138"/>
      <c r="N114" s="138"/>
      <c r="O114" s="138"/>
      <c r="P114" s="138"/>
      <c r="Q114" s="138"/>
    </row>
    <row r="115" spans="2:17" s="140" customFormat="1" ht="30.2" customHeight="1">
      <c r="B115" s="137"/>
      <c r="C115" s="138"/>
      <c r="D115" s="138"/>
      <c r="E115" s="138"/>
      <c r="F115" s="138"/>
      <c r="G115" s="138"/>
      <c r="H115" s="138"/>
      <c r="I115" s="138"/>
      <c r="J115" s="138"/>
      <c r="K115" s="138"/>
      <c r="L115" s="138"/>
      <c r="M115" s="138"/>
      <c r="N115" s="138"/>
      <c r="O115" s="138"/>
      <c r="P115" s="138"/>
      <c r="Q115" s="138"/>
    </row>
    <row r="116" spans="2:17" s="140" customFormat="1" ht="30.2" customHeight="1">
      <c r="B116" s="137"/>
      <c r="C116" s="138"/>
      <c r="D116" s="138"/>
      <c r="E116" s="138"/>
      <c r="F116" s="138"/>
      <c r="G116" s="138"/>
      <c r="H116" s="138"/>
      <c r="I116" s="138"/>
      <c r="J116" s="138"/>
      <c r="K116" s="138"/>
      <c r="L116" s="138"/>
      <c r="M116" s="138"/>
      <c r="N116" s="138"/>
      <c r="O116" s="138"/>
      <c r="P116" s="138"/>
      <c r="Q116" s="138"/>
    </row>
    <row r="117" spans="2:17" s="140" customFormat="1" ht="30.2" customHeight="1">
      <c r="B117" s="137"/>
      <c r="C117" s="138"/>
      <c r="D117" s="138"/>
      <c r="E117" s="138"/>
      <c r="F117" s="138"/>
      <c r="G117" s="138"/>
      <c r="H117" s="138"/>
      <c r="I117" s="138"/>
      <c r="J117" s="138"/>
      <c r="K117" s="138"/>
      <c r="L117" s="138"/>
      <c r="M117" s="138"/>
      <c r="N117" s="138"/>
      <c r="O117" s="138"/>
      <c r="P117" s="138"/>
      <c r="Q117" s="138"/>
    </row>
    <row r="118" spans="2:17" s="140" customFormat="1" ht="30.2" customHeight="1">
      <c r="B118" s="137"/>
      <c r="C118" s="138"/>
      <c r="D118" s="138"/>
      <c r="E118" s="138"/>
      <c r="F118" s="138"/>
      <c r="G118" s="138"/>
      <c r="H118" s="138"/>
      <c r="I118" s="138"/>
      <c r="J118" s="138"/>
      <c r="K118" s="138"/>
      <c r="L118" s="138"/>
      <c r="M118" s="138"/>
      <c r="N118" s="138"/>
      <c r="O118" s="138"/>
      <c r="P118" s="138"/>
      <c r="Q118" s="138"/>
    </row>
    <row r="119" spans="2:17" s="140" customFormat="1" ht="30.2" customHeight="1">
      <c r="B119" s="137"/>
      <c r="C119" s="138"/>
      <c r="D119" s="138"/>
      <c r="E119" s="138"/>
      <c r="F119" s="138"/>
      <c r="G119" s="138"/>
      <c r="H119" s="138"/>
      <c r="I119" s="138"/>
      <c r="J119" s="138"/>
      <c r="K119" s="138"/>
      <c r="L119" s="138"/>
      <c r="M119" s="138"/>
      <c r="N119" s="138"/>
      <c r="O119" s="138"/>
      <c r="P119" s="138"/>
      <c r="Q119" s="138"/>
    </row>
    <row r="120" spans="2:17" s="140" customFormat="1" ht="30.2" customHeight="1">
      <c r="B120" s="137"/>
      <c r="C120" s="138"/>
      <c r="D120" s="138"/>
      <c r="E120" s="138"/>
      <c r="F120" s="138"/>
      <c r="G120" s="138"/>
      <c r="H120" s="138"/>
      <c r="I120" s="138"/>
      <c r="J120" s="138"/>
      <c r="K120" s="138"/>
      <c r="L120" s="138"/>
      <c r="M120" s="138"/>
      <c r="N120" s="138"/>
      <c r="O120" s="138"/>
      <c r="P120" s="138"/>
      <c r="Q120" s="138"/>
    </row>
    <row r="121" spans="2:17" s="140" customFormat="1" ht="30.2" customHeight="1">
      <c r="B121" s="137"/>
      <c r="C121" s="138"/>
      <c r="D121" s="138"/>
      <c r="E121" s="138"/>
      <c r="F121" s="138"/>
      <c r="G121" s="138"/>
      <c r="H121" s="138"/>
      <c r="I121" s="138"/>
      <c r="J121" s="138"/>
      <c r="K121" s="138"/>
      <c r="L121" s="138"/>
      <c r="M121" s="138"/>
      <c r="N121" s="138"/>
      <c r="O121" s="138"/>
      <c r="P121" s="138"/>
      <c r="Q121" s="138"/>
    </row>
    <row r="122" spans="2:17" s="140" customFormat="1" ht="30.2" customHeight="1">
      <c r="B122" s="137"/>
      <c r="C122" s="138"/>
      <c r="D122" s="138"/>
      <c r="E122" s="138"/>
      <c r="F122" s="138"/>
      <c r="G122" s="138"/>
      <c r="H122" s="138"/>
      <c r="I122" s="138"/>
      <c r="J122" s="138"/>
      <c r="K122" s="138"/>
      <c r="L122" s="138"/>
      <c r="M122" s="138"/>
      <c r="N122" s="138"/>
      <c r="O122" s="138"/>
      <c r="P122" s="138"/>
      <c r="Q122" s="138"/>
    </row>
    <row r="123" spans="2:17" s="140" customFormat="1" ht="30.2" customHeight="1">
      <c r="B123" s="137"/>
      <c r="C123" s="138"/>
      <c r="D123" s="138"/>
      <c r="E123" s="138"/>
      <c r="F123" s="138"/>
      <c r="G123" s="138"/>
      <c r="H123" s="138"/>
      <c r="I123" s="138"/>
      <c r="J123" s="138"/>
      <c r="K123" s="138"/>
      <c r="L123" s="138"/>
      <c r="M123" s="138"/>
      <c r="N123" s="138"/>
      <c r="O123" s="138"/>
      <c r="P123" s="138"/>
      <c r="Q123" s="138"/>
    </row>
    <row r="124" spans="2:17" s="140" customFormat="1" ht="30.2" customHeight="1">
      <c r="B124" s="137"/>
      <c r="C124" s="138"/>
      <c r="D124" s="138"/>
      <c r="E124" s="138"/>
      <c r="F124" s="138"/>
      <c r="G124" s="138"/>
      <c r="H124" s="138"/>
      <c r="I124" s="138"/>
      <c r="J124" s="138"/>
      <c r="K124" s="138"/>
      <c r="L124" s="138"/>
      <c r="M124" s="138"/>
      <c r="N124" s="138"/>
      <c r="O124" s="138"/>
      <c r="P124" s="138"/>
      <c r="Q124" s="138"/>
    </row>
    <row r="125" spans="2:17" s="140" customFormat="1" ht="30.2" customHeight="1">
      <c r="B125" s="137"/>
      <c r="C125" s="138"/>
      <c r="D125" s="138"/>
      <c r="E125" s="138"/>
      <c r="F125" s="138"/>
      <c r="G125" s="138"/>
      <c r="H125" s="138"/>
      <c r="I125" s="138"/>
      <c r="J125" s="138"/>
      <c r="K125" s="138"/>
      <c r="L125" s="138"/>
      <c r="M125" s="138"/>
      <c r="N125" s="138"/>
      <c r="O125" s="138"/>
      <c r="P125" s="138"/>
      <c r="Q125" s="138"/>
    </row>
    <row r="126" spans="2:17" s="140" customFormat="1" ht="30.2" customHeight="1">
      <c r="B126" s="137"/>
      <c r="C126" s="138"/>
      <c r="D126" s="138"/>
      <c r="E126" s="138"/>
      <c r="F126" s="138"/>
      <c r="G126" s="138"/>
      <c r="H126" s="138"/>
      <c r="I126" s="138"/>
      <c r="J126" s="138"/>
      <c r="K126" s="138"/>
      <c r="L126" s="138"/>
      <c r="M126" s="138"/>
      <c r="N126" s="138"/>
      <c r="O126" s="138"/>
      <c r="P126" s="138"/>
      <c r="Q126" s="138"/>
    </row>
    <row r="127" spans="2:17" s="140" customFormat="1" ht="30.2" customHeight="1">
      <c r="B127" s="137"/>
      <c r="C127" s="138"/>
      <c r="D127" s="138"/>
      <c r="E127" s="138"/>
      <c r="F127" s="138"/>
      <c r="G127" s="138"/>
      <c r="H127" s="138"/>
      <c r="I127" s="138"/>
      <c r="J127" s="138"/>
      <c r="K127" s="138"/>
      <c r="L127" s="138"/>
      <c r="M127" s="138"/>
      <c r="N127" s="138"/>
      <c r="O127" s="138"/>
      <c r="P127" s="138"/>
      <c r="Q127" s="138"/>
    </row>
    <row r="128" spans="2:17" s="140" customFormat="1" ht="30.2" customHeight="1">
      <c r="B128" s="137"/>
      <c r="C128" s="138"/>
      <c r="D128" s="138"/>
      <c r="E128" s="138"/>
      <c r="F128" s="138"/>
      <c r="G128" s="138"/>
      <c r="H128" s="138"/>
      <c r="I128" s="138"/>
      <c r="J128" s="138"/>
      <c r="K128" s="138"/>
      <c r="L128" s="138"/>
      <c r="M128" s="138"/>
      <c r="N128" s="138"/>
      <c r="O128" s="138"/>
      <c r="P128" s="138"/>
      <c r="Q128" s="138"/>
    </row>
    <row r="129" spans="2:17" s="140" customFormat="1" ht="30.2" customHeight="1">
      <c r="B129" s="137"/>
      <c r="C129" s="138"/>
      <c r="D129" s="138"/>
      <c r="E129" s="138"/>
      <c r="F129" s="138"/>
      <c r="G129" s="138"/>
      <c r="H129" s="138"/>
      <c r="I129" s="138"/>
      <c r="J129" s="138"/>
      <c r="K129" s="138"/>
      <c r="L129" s="138"/>
      <c r="M129" s="138"/>
      <c r="N129" s="138"/>
      <c r="O129" s="138"/>
      <c r="P129" s="138"/>
      <c r="Q129" s="138"/>
    </row>
    <row r="130" spans="2:17" s="140" customFormat="1" ht="30.2" customHeight="1">
      <c r="B130" s="137"/>
      <c r="C130" s="138"/>
      <c r="D130" s="138"/>
      <c r="E130" s="138"/>
      <c r="F130" s="138"/>
      <c r="G130" s="138"/>
      <c r="H130" s="138"/>
      <c r="I130" s="138"/>
      <c r="J130" s="138"/>
      <c r="K130" s="138"/>
      <c r="L130" s="138"/>
      <c r="M130" s="138"/>
      <c r="N130" s="138"/>
      <c r="O130" s="138"/>
      <c r="P130" s="138"/>
      <c r="Q130" s="138"/>
    </row>
    <row r="131" spans="2:17" s="140" customFormat="1" ht="30.2" customHeight="1">
      <c r="B131" s="137"/>
      <c r="C131" s="138"/>
      <c r="D131" s="138"/>
      <c r="E131" s="138"/>
      <c r="F131" s="138"/>
      <c r="G131" s="138"/>
      <c r="H131" s="138"/>
      <c r="I131" s="138"/>
      <c r="J131" s="138"/>
      <c r="K131" s="138"/>
      <c r="L131" s="138"/>
      <c r="M131" s="138"/>
      <c r="N131" s="138"/>
      <c r="O131" s="138"/>
      <c r="P131" s="138"/>
      <c r="Q131" s="138"/>
    </row>
    <row r="132" spans="2:17" s="140" customFormat="1" ht="30.2" customHeight="1">
      <c r="B132" s="137"/>
      <c r="C132" s="138"/>
      <c r="D132" s="138"/>
      <c r="E132" s="138"/>
      <c r="F132" s="138"/>
      <c r="G132" s="138"/>
      <c r="H132" s="138"/>
      <c r="I132" s="138"/>
      <c r="J132" s="138"/>
      <c r="K132" s="138"/>
      <c r="L132" s="138"/>
      <c r="M132" s="138"/>
      <c r="N132" s="138"/>
      <c r="O132" s="138"/>
      <c r="P132" s="138"/>
      <c r="Q132" s="138"/>
    </row>
    <row r="133" spans="2:17" s="140" customFormat="1" ht="30.2" customHeight="1">
      <c r="B133" s="137"/>
      <c r="C133" s="138"/>
      <c r="D133" s="138"/>
      <c r="E133" s="138"/>
      <c r="F133" s="138"/>
      <c r="G133" s="138"/>
      <c r="H133" s="138"/>
      <c r="I133" s="138"/>
      <c r="J133" s="138"/>
      <c r="K133" s="138"/>
      <c r="L133" s="138"/>
      <c r="M133" s="138"/>
      <c r="N133" s="138"/>
      <c r="O133" s="138"/>
      <c r="P133" s="138"/>
      <c r="Q133" s="138"/>
    </row>
    <row r="134" spans="2:17" s="140" customFormat="1" ht="30.2" customHeight="1">
      <c r="B134" s="137"/>
      <c r="C134" s="138"/>
      <c r="D134" s="138"/>
      <c r="E134" s="138"/>
      <c r="F134" s="138"/>
      <c r="G134" s="138"/>
      <c r="H134" s="138"/>
      <c r="I134" s="138"/>
      <c r="J134" s="138"/>
      <c r="K134" s="138"/>
      <c r="L134" s="138"/>
      <c r="M134" s="138"/>
      <c r="N134" s="138"/>
      <c r="O134" s="138"/>
      <c r="P134" s="138"/>
      <c r="Q134" s="138"/>
    </row>
    <row r="135" spans="2:17" s="140" customFormat="1" ht="30.2" customHeight="1">
      <c r="B135" s="137"/>
      <c r="C135" s="138"/>
      <c r="D135" s="138"/>
      <c r="E135" s="138"/>
      <c r="F135" s="138"/>
      <c r="G135" s="138"/>
      <c r="H135" s="138"/>
      <c r="I135" s="138"/>
      <c r="J135" s="138"/>
      <c r="K135" s="138"/>
      <c r="L135" s="138"/>
      <c r="M135" s="138"/>
      <c r="N135" s="138"/>
      <c r="O135" s="138"/>
      <c r="P135" s="138"/>
      <c r="Q135" s="138"/>
    </row>
    <row r="136" spans="2:17" s="140" customFormat="1" ht="30.2" customHeight="1">
      <c r="B136" s="137"/>
      <c r="C136" s="138"/>
      <c r="D136" s="138"/>
      <c r="E136" s="138"/>
      <c r="F136" s="138"/>
      <c r="G136" s="138"/>
      <c r="H136" s="138"/>
      <c r="I136" s="138"/>
      <c r="J136" s="138"/>
      <c r="K136" s="138"/>
      <c r="L136" s="138"/>
      <c r="M136" s="138"/>
      <c r="N136" s="138"/>
      <c r="O136" s="138"/>
      <c r="P136" s="138"/>
      <c r="Q136" s="138"/>
    </row>
    <row r="137" spans="2:17" s="140" customFormat="1" ht="30.2" customHeight="1">
      <c r="B137" s="137"/>
      <c r="C137" s="138"/>
      <c r="D137" s="138"/>
      <c r="E137" s="138"/>
      <c r="F137" s="138"/>
      <c r="G137" s="138"/>
      <c r="H137" s="138"/>
      <c r="I137" s="138"/>
      <c r="J137" s="138"/>
      <c r="K137" s="138"/>
      <c r="L137" s="138"/>
      <c r="M137" s="138"/>
      <c r="N137" s="138"/>
      <c r="O137" s="138"/>
      <c r="P137" s="138"/>
      <c r="Q137" s="138"/>
    </row>
    <row r="138" spans="2:17" s="140" customFormat="1" ht="30.2" customHeight="1">
      <c r="B138" s="137"/>
      <c r="C138" s="138"/>
      <c r="D138" s="138"/>
      <c r="E138" s="138"/>
      <c r="F138" s="138"/>
      <c r="G138" s="138"/>
      <c r="H138" s="138"/>
      <c r="I138" s="138"/>
      <c r="J138" s="138"/>
      <c r="K138" s="138"/>
      <c r="L138" s="138"/>
      <c r="M138" s="138"/>
      <c r="N138" s="138"/>
      <c r="O138" s="138"/>
      <c r="P138" s="138"/>
      <c r="Q138" s="138"/>
    </row>
    <row r="139" spans="2:17" s="140" customFormat="1" ht="30.2" customHeight="1">
      <c r="B139" s="137"/>
      <c r="C139" s="138"/>
      <c r="D139" s="138"/>
      <c r="E139" s="138"/>
      <c r="F139" s="138"/>
      <c r="G139" s="138"/>
      <c r="H139" s="138"/>
      <c r="I139" s="138"/>
      <c r="J139" s="138"/>
      <c r="K139" s="138"/>
      <c r="L139" s="138"/>
      <c r="M139" s="138"/>
      <c r="N139" s="138"/>
      <c r="O139" s="138"/>
      <c r="P139" s="138"/>
      <c r="Q139" s="138"/>
    </row>
    <row r="140" spans="2:17" s="140" customFormat="1" ht="30.2" customHeight="1">
      <c r="B140" s="137"/>
      <c r="C140" s="138"/>
      <c r="D140" s="138"/>
      <c r="E140" s="138"/>
      <c r="F140" s="138"/>
      <c r="G140" s="138"/>
      <c r="H140" s="138"/>
      <c r="I140" s="138"/>
      <c r="J140" s="138"/>
      <c r="K140" s="138"/>
      <c r="L140" s="138"/>
      <c r="M140" s="138"/>
      <c r="N140" s="138"/>
      <c r="O140" s="138"/>
      <c r="P140" s="138"/>
      <c r="Q140" s="138"/>
    </row>
    <row r="141" spans="2:17" s="140" customFormat="1" ht="30.2" customHeight="1">
      <c r="B141" s="137"/>
      <c r="C141" s="138"/>
      <c r="D141" s="138"/>
      <c r="E141" s="138"/>
      <c r="F141" s="138"/>
      <c r="G141" s="138"/>
      <c r="H141" s="138"/>
      <c r="I141" s="138"/>
      <c r="J141" s="138"/>
      <c r="K141" s="138"/>
      <c r="L141" s="138"/>
      <c r="M141" s="138"/>
      <c r="N141" s="138"/>
      <c r="O141" s="138"/>
      <c r="P141" s="138"/>
      <c r="Q141" s="138"/>
    </row>
    <row r="142" spans="2:17" s="140" customFormat="1" ht="30.2" customHeight="1">
      <c r="B142" s="137"/>
      <c r="C142" s="138"/>
      <c r="D142" s="138"/>
      <c r="E142" s="138"/>
      <c r="F142" s="138"/>
      <c r="G142" s="138"/>
      <c r="H142" s="138"/>
      <c r="I142" s="138"/>
      <c r="J142" s="138"/>
      <c r="K142" s="138"/>
      <c r="L142" s="138"/>
      <c r="M142" s="138"/>
      <c r="N142" s="138"/>
      <c r="O142" s="138"/>
      <c r="P142" s="138"/>
      <c r="Q142" s="138"/>
    </row>
    <row r="143" spans="2:17" s="140" customFormat="1" ht="30.2" customHeight="1">
      <c r="B143" s="137"/>
      <c r="C143" s="138"/>
      <c r="D143" s="138"/>
      <c r="E143" s="138"/>
      <c r="F143" s="138"/>
      <c r="G143" s="138"/>
      <c r="H143" s="138"/>
      <c r="I143" s="138"/>
      <c r="J143" s="138"/>
      <c r="K143" s="138"/>
      <c r="L143" s="138"/>
      <c r="M143" s="138"/>
      <c r="N143" s="138"/>
      <c r="O143" s="138"/>
      <c r="P143" s="138"/>
      <c r="Q143" s="138"/>
    </row>
    <row r="144" spans="2:17" s="140" customFormat="1" ht="30.2" customHeight="1">
      <c r="B144" s="137"/>
      <c r="C144" s="138"/>
      <c r="D144" s="138"/>
      <c r="E144" s="138"/>
      <c r="F144" s="138"/>
      <c r="G144" s="138"/>
      <c r="H144" s="138"/>
      <c r="I144" s="138"/>
      <c r="J144" s="138"/>
      <c r="K144" s="138"/>
      <c r="L144" s="138"/>
      <c r="M144" s="138"/>
      <c r="N144" s="138"/>
      <c r="O144" s="138"/>
      <c r="P144" s="138"/>
      <c r="Q144" s="138"/>
    </row>
    <row r="145" spans="2:17" s="140" customFormat="1" ht="30.2" customHeight="1">
      <c r="B145" s="137"/>
      <c r="C145" s="138"/>
      <c r="D145" s="138"/>
      <c r="E145" s="138"/>
      <c r="F145" s="138"/>
      <c r="G145" s="138"/>
      <c r="H145" s="138"/>
      <c r="I145" s="138"/>
      <c r="J145" s="138"/>
      <c r="K145" s="138"/>
      <c r="L145" s="138"/>
      <c r="M145" s="138"/>
      <c r="N145" s="138"/>
      <c r="O145" s="138"/>
      <c r="P145" s="138"/>
      <c r="Q145" s="138"/>
    </row>
    <row r="146" spans="2:17" s="140" customFormat="1" ht="30.2" customHeight="1">
      <c r="B146" s="137"/>
      <c r="C146" s="138"/>
      <c r="D146" s="138"/>
      <c r="E146" s="138"/>
      <c r="F146" s="138"/>
      <c r="G146" s="138"/>
      <c r="H146" s="138"/>
      <c r="I146" s="138"/>
      <c r="J146" s="138"/>
      <c r="K146" s="138"/>
      <c r="L146" s="138"/>
      <c r="M146" s="138"/>
      <c r="N146" s="138"/>
      <c r="O146" s="138"/>
      <c r="P146" s="138"/>
      <c r="Q146" s="138"/>
    </row>
    <row r="147" spans="2:17" s="140" customFormat="1" ht="30.2" customHeight="1">
      <c r="B147" s="137"/>
      <c r="C147" s="138"/>
      <c r="D147" s="138"/>
      <c r="E147" s="138"/>
      <c r="F147" s="138"/>
      <c r="G147" s="138"/>
      <c r="H147" s="138"/>
      <c r="I147" s="138"/>
      <c r="J147" s="138"/>
      <c r="K147" s="138"/>
      <c r="L147" s="138"/>
      <c r="M147" s="138"/>
      <c r="N147" s="138"/>
      <c r="O147" s="138"/>
      <c r="P147" s="138"/>
      <c r="Q147" s="138"/>
    </row>
    <row r="148" spans="2:17" s="140" customFormat="1" ht="30.2" customHeight="1">
      <c r="B148" s="137"/>
      <c r="C148" s="138"/>
      <c r="D148" s="138"/>
      <c r="E148" s="138"/>
      <c r="F148" s="138"/>
      <c r="G148" s="138"/>
      <c r="H148" s="138"/>
      <c r="I148" s="138"/>
      <c r="J148" s="138"/>
      <c r="K148" s="138"/>
      <c r="L148" s="138"/>
      <c r="M148" s="138"/>
      <c r="N148" s="138"/>
      <c r="O148" s="138"/>
      <c r="P148" s="138"/>
      <c r="Q148" s="138"/>
    </row>
    <row r="149" spans="2:17" s="140" customFormat="1" ht="30.2" customHeight="1">
      <c r="B149" s="137"/>
      <c r="C149" s="138"/>
      <c r="D149" s="138"/>
      <c r="E149" s="138"/>
      <c r="F149" s="138"/>
      <c r="G149" s="138"/>
      <c r="H149" s="138"/>
      <c r="I149" s="138"/>
      <c r="J149" s="138"/>
      <c r="K149" s="138"/>
      <c r="L149" s="138"/>
      <c r="M149" s="138"/>
      <c r="N149" s="138"/>
      <c r="O149" s="138"/>
      <c r="P149" s="138"/>
      <c r="Q149" s="138"/>
    </row>
    <row r="150" spans="2:17" s="140" customFormat="1" ht="30.2" customHeight="1">
      <c r="B150" s="137"/>
      <c r="C150" s="138"/>
      <c r="D150" s="138"/>
      <c r="E150" s="138"/>
      <c r="F150" s="138"/>
      <c r="G150" s="138"/>
      <c r="H150" s="138"/>
      <c r="I150" s="138"/>
      <c r="J150" s="138"/>
      <c r="K150" s="138"/>
      <c r="L150" s="138"/>
      <c r="M150" s="138"/>
      <c r="N150" s="138"/>
      <c r="O150" s="138"/>
      <c r="P150" s="138"/>
      <c r="Q150" s="138"/>
    </row>
    <row r="151" spans="2:17" s="140" customFormat="1" ht="30.2" customHeight="1">
      <c r="B151" s="137"/>
      <c r="C151" s="138"/>
      <c r="D151" s="138"/>
      <c r="E151" s="138"/>
      <c r="F151" s="138"/>
      <c r="G151" s="138"/>
      <c r="H151" s="138"/>
      <c r="I151" s="138"/>
      <c r="J151" s="138"/>
      <c r="K151" s="138"/>
      <c r="L151" s="138"/>
      <c r="M151" s="138"/>
      <c r="N151" s="138"/>
      <c r="O151" s="138"/>
      <c r="P151" s="138"/>
      <c r="Q151" s="138"/>
    </row>
    <row r="152" spans="2:17" s="140" customFormat="1" ht="30.2" customHeight="1">
      <c r="B152" s="137"/>
      <c r="C152" s="138"/>
      <c r="D152" s="138"/>
      <c r="E152" s="138"/>
      <c r="F152" s="138"/>
      <c r="G152" s="138"/>
      <c r="H152" s="138"/>
      <c r="I152" s="138"/>
      <c r="J152" s="138"/>
      <c r="K152" s="138"/>
      <c r="L152" s="138"/>
      <c r="M152" s="138"/>
      <c r="N152" s="138"/>
      <c r="O152" s="138"/>
      <c r="P152" s="138"/>
      <c r="Q152" s="138"/>
    </row>
    <row r="153" spans="2:17" s="140" customFormat="1" ht="30.2" customHeight="1">
      <c r="B153" s="137"/>
      <c r="C153" s="138"/>
      <c r="D153" s="138"/>
      <c r="E153" s="138"/>
      <c r="F153" s="138"/>
      <c r="G153" s="138"/>
      <c r="H153" s="138"/>
      <c r="I153" s="138"/>
      <c r="J153" s="138"/>
      <c r="K153" s="138"/>
      <c r="L153" s="138"/>
      <c r="M153" s="138"/>
      <c r="N153" s="138"/>
      <c r="O153" s="138"/>
      <c r="P153" s="138"/>
      <c r="Q153" s="138"/>
    </row>
    <row r="154" spans="2:17" s="140" customFormat="1" ht="30.2" customHeight="1">
      <c r="B154" s="137"/>
      <c r="C154" s="138"/>
      <c r="D154" s="138"/>
      <c r="E154" s="138"/>
      <c r="F154" s="138"/>
      <c r="G154" s="138"/>
      <c r="H154" s="138"/>
      <c r="I154" s="138"/>
      <c r="J154" s="138"/>
      <c r="K154" s="138"/>
      <c r="L154" s="138"/>
      <c r="M154" s="138"/>
      <c r="N154" s="138"/>
      <c r="O154" s="138"/>
      <c r="P154" s="138"/>
      <c r="Q154" s="138"/>
    </row>
    <row r="155" spans="2:17" s="140" customFormat="1" ht="30.2" customHeight="1">
      <c r="B155" s="137"/>
      <c r="C155" s="138"/>
      <c r="D155" s="138"/>
      <c r="E155" s="138"/>
      <c r="F155" s="138"/>
      <c r="G155" s="138"/>
      <c r="H155" s="138"/>
      <c r="I155" s="138"/>
      <c r="J155" s="138"/>
      <c r="K155" s="138"/>
      <c r="L155" s="138"/>
      <c r="M155" s="138"/>
      <c r="N155" s="138"/>
      <c r="O155" s="138"/>
      <c r="P155" s="138"/>
      <c r="Q155" s="138"/>
    </row>
    <row r="156" spans="2:17" s="140" customFormat="1" ht="30.2" customHeight="1">
      <c r="B156" s="137"/>
      <c r="C156" s="138"/>
      <c r="D156" s="138"/>
      <c r="E156" s="138"/>
      <c r="F156" s="138"/>
      <c r="G156" s="138"/>
      <c r="H156" s="138"/>
      <c r="I156" s="138"/>
      <c r="J156" s="138"/>
      <c r="K156" s="138"/>
      <c r="L156" s="138"/>
      <c r="M156" s="138"/>
      <c r="N156" s="138"/>
      <c r="O156" s="138"/>
      <c r="P156" s="138"/>
      <c r="Q156" s="138"/>
    </row>
    <row r="157" spans="2:17" s="140" customFormat="1" ht="30.2" customHeight="1">
      <c r="B157" s="137"/>
      <c r="C157" s="138"/>
      <c r="D157" s="138"/>
      <c r="E157" s="138"/>
      <c r="F157" s="138"/>
      <c r="G157" s="138"/>
      <c r="H157" s="138"/>
      <c r="I157" s="138"/>
      <c r="J157" s="138"/>
      <c r="K157" s="138"/>
      <c r="L157" s="138"/>
      <c r="M157" s="138"/>
      <c r="N157" s="138"/>
      <c r="O157" s="138"/>
      <c r="P157" s="138"/>
      <c r="Q157" s="138"/>
    </row>
    <row r="158" spans="2:17" s="140" customFormat="1" ht="30.2" customHeight="1">
      <c r="B158" s="137"/>
      <c r="C158" s="138"/>
      <c r="D158" s="138"/>
      <c r="E158" s="138"/>
      <c r="F158" s="138"/>
      <c r="G158" s="138"/>
      <c r="H158" s="138"/>
      <c r="I158" s="138"/>
      <c r="J158" s="138"/>
      <c r="K158" s="138"/>
      <c r="L158" s="138"/>
      <c r="M158" s="138"/>
      <c r="N158" s="138"/>
      <c r="O158" s="138"/>
      <c r="P158" s="138"/>
      <c r="Q158" s="138"/>
    </row>
    <row r="159" spans="2:17" s="140" customFormat="1" ht="30.2" customHeight="1">
      <c r="B159" s="137"/>
      <c r="C159" s="138"/>
      <c r="D159" s="138"/>
      <c r="E159" s="138"/>
      <c r="F159" s="138"/>
      <c r="G159" s="138"/>
      <c r="H159" s="138"/>
      <c r="I159" s="138"/>
      <c r="J159" s="138"/>
      <c r="K159" s="138"/>
      <c r="L159" s="138"/>
      <c r="M159" s="138"/>
      <c r="N159" s="138"/>
      <c r="O159" s="138"/>
      <c r="P159" s="138"/>
      <c r="Q159" s="138"/>
    </row>
    <row r="160" spans="2:17" s="140" customFormat="1" ht="30.2" customHeight="1">
      <c r="B160" s="137"/>
      <c r="C160" s="138"/>
      <c r="D160" s="138"/>
      <c r="E160" s="138"/>
      <c r="F160" s="138"/>
      <c r="G160" s="138"/>
      <c r="H160" s="138"/>
      <c r="I160" s="138"/>
      <c r="J160" s="138"/>
      <c r="K160" s="138"/>
      <c r="L160" s="138"/>
      <c r="M160" s="138"/>
      <c r="N160" s="138"/>
      <c r="O160" s="138"/>
      <c r="P160" s="138"/>
      <c r="Q160" s="138"/>
    </row>
    <row r="161" spans="2:17" s="140" customFormat="1" ht="30.2" customHeight="1">
      <c r="B161" s="137"/>
      <c r="C161" s="138"/>
      <c r="D161" s="138"/>
      <c r="E161" s="138"/>
      <c r="F161" s="138"/>
      <c r="G161" s="138"/>
      <c r="H161" s="138"/>
      <c r="I161" s="138"/>
      <c r="J161" s="138"/>
      <c r="K161" s="138"/>
      <c r="L161" s="138"/>
      <c r="M161" s="138"/>
      <c r="N161" s="138"/>
      <c r="O161" s="138"/>
      <c r="P161" s="138"/>
      <c r="Q161" s="138"/>
    </row>
    <row r="162" spans="2:17" s="140" customFormat="1" ht="30.2" customHeight="1">
      <c r="B162" s="137"/>
      <c r="C162" s="138"/>
      <c r="D162" s="138"/>
      <c r="E162" s="138"/>
      <c r="F162" s="138"/>
      <c r="G162" s="138"/>
      <c r="H162" s="138"/>
      <c r="I162" s="138"/>
      <c r="J162" s="138"/>
      <c r="K162" s="138"/>
      <c r="L162" s="138"/>
      <c r="M162" s="138"/>
      <c r="N162" s="138"/>
      <c r="O162" s="138"/>
      <c r="P162" s="138"/>
      <c r="Q162" s="138"/>
    </row>
    <row r="163" spans="2:17" s="140" customFormat="1" ht="30.2" customHeight="1">
      <c r="B163" s="137"/>
      <c r="C163" s="138"/>
      <c r="D163" s="138"/>
      <c r="E163" s="138"/>
      <c r="F163" s="138"/>
      <c r="G163" s="138"/>
      <c r="H163" s="138"/>
      <c r="I163" s="138"/>
      <c r="J163" s="138"/>
      <c r="K163" s="138"/>
      <c r="L163" s="138"/>
      <c r="M163" s="138"/>
      <c r="N163" s="138"/>
      <c r="O163" s="138"/>
      <c r="P163" s="138"/>
      <c r="Q163" s="138"/>
    </row>
    <row r="164" spans="2:17" s="140" customFormat="1" ht="30.2" customHeight="1">
      <c r="B164" s="137"/>
      <c r="C164" s="138"/>
      <c r="D164" s="138"/>
      <c r="E164" s="138"/>
      <c r="F164" s="138"/>
      <c r="G164" s="138"/>
      <c r="H164" s="138"/>
      <c r="I164" s="138"/>
      <c r="J164" s="138"/>
      <c r="K164" s="138"/>
      <c r="L164" s="138"/>
      <c r="M164" s="138"/>
      <c r="N164" s="138"/>
      <c r="O164" s="138"/>
      <c r="P164" s="138"/>
      <c r="Q164" s="138"/>
    </row>
    <row r="165" spans="2:17" s="140" customFormat="1" ht="30.2" customHeight="1">
      <c r="B165" s="137"/>
      <c r="C165" s="138"/>
      <c r="D165" s="138"/>
      <c r="E165" s="138"/>
      <c r="F165" s="138"/>
      <c r="G165" s="138"/>
      <c r="H165" s="138"/>
      <c r="I165" s="138"/>
      <c r="J165" s="138"/>
      <c r="K165" s="138"/>
      <c r="L165" s="138"/>
      <c r="M165" s="138"/>
      <c r="N165" s="138"/>
      <c r="O165" s="138"/>
      <c r="P165" s="138"/>
      <c r="Q165" s="138"/>
    </row>
    <row r="166" spans="2:17" s="140" customFormat="1" ht="30.2" customHeight="1">
      <c r="B166" s="137"/>
      <c r="C166" s="138"/>
      <c r="D166" s="138"/>
      <c r="E166" s="138"/>
      <c r="F166" s="138"/>
      <c r="G166" s="138"/>
      <c r="H166" s="138"/>
      <c r="I166" s="138"/>
      <c r="J166" s="138"/>
      <c r="K166" s="138"/>
      <c r="L166" s="138"/>
      <c r="M166" s="138"/>
      <c r="N166" s="138"/>
      <c r="O166" s="138"/>
      <c r="P166" s="138"/>
      <c r="Q166" s="138"/>
    </row>
    <row r="167" spans="2:17" s="140" customFormat="1" ht="30.2" customHeight="1">
      <c r="B167" s="137"/>
      <c r="C167" s="138"/>
      <c r="D167" s="138"/>
      <c r="E167" s="138"/>
      <c r="F167" s="138"/>
      <c r="G167" s="138"/>
      <c r="H167" s="138"/>
      <c r="I167" s="138"/>
      <c r="J167" s="138"/>
      <c r="K167" s="138"/>
      <c r="L167" s="138"/>
      <c r="M167" s="138"/>
      <c r="N167" s="138"/>
      <c r="O167" s="138"/>
      <c r="P167" s="138"/>
      <c r="Q167" s="138"/>
    </row>
    <row r="168" spans="2:17" s="140" customFormat="1" ht="30.2" customHeight="1">
      <c r="B168" s="137"/>
      <c r="C168" s="138"/>
      <c r="D168" s="138"/>
      <c r="E168" s="138"/>
      <c r="F168" s="138"/>
      <c r="G168" s="138"/>
      <c r="H168" s="138"/>
      <c r="I168" s="138"/>
      <c r="J168" s="138"/>
      <c r="K168" s="138"/>
      <c r="L168" s="138"/>
      <c r="M168" s="138"/>
      <c r="N168" s="138"/>
      <c r="O168" s="138"/>
      <c r="P168" s="138"/>
      <c r="Q168" s="138"/>
    </row>
    <row r="169" spans="2:17" s="140" customFormat="1" ht="30.2" customHeight="1">
      <c r="B169" s="137"/>
      <c r="C169" s="138"/>
      <c r="D169" s="138"/>
      <c r="E169" s="138"/>
      <c r="F169" s="138"/>
      <c r="G169" s="138"/>
      <c r="H169" s="138"/>
      <c r="I169" s="138"/>
      <c r="J169" s="138"/>
      <c r="K169" s="138"/>
      <c r="L169" s="138"/>
      <c r="M169" s="138"/>
      <c r="N169" s="138"/>
      <c r="O169" s="138"/>
      <c r="P169" s="138"/>
      <c r="Q169" s="138"/>
    </row>
    <row r="170" spans="2:17" s="140" customFormat="1" ht="30.2" customHeight="1">
      <c r="B170" s="137"/>
      <c r="C170" s="138"/>
      <c r="D170" s="138"/>
      <c r="E170" s="138"/>
      <c r="F170" s="138"/>
      <c r="G170" s="138"/>
      <c r="H170" s="138"/>
      <c r="I170" s="138"/>
      <c r="J170" s="138"/>
      <c r="K170" s="138"/>
      <c r="L170" s="138"/>
      <c r="M170" s="138"/>
      <c r="N170" s="138"/>
      <c r="O170" s="138"/>
      <c r="P170" s="138"/>
      <c r="Q170" s="138"/>
    </row>
    <row r="171" spans="2:17" s="140" customFormat="1" ht="30.2" customHeight="1">
      <c r="B171" s="137"/>
      <c r="C171" s="138"/>
      <c r="D171" s="138"/>
      <c r="E171" s="138"/>
      <c r="F171" s="138"/>
      <c r="G171" s="138"/>
      <c r="H171" s="138"/>
      <c r="I171" s="138"/>
      <c r="J171" s="138"/>
      <c r="K171" s="138"/>
      <c r="L171" s="138"/>
      <c r="M171" s="138"/>
      <c r="N171" s="138"/>
      <c r="O171" s="138"/>
      <c r="P171" s="138"/>
      <c r="Q171" s="138"/>
    </row>
    <row r="172" spans="2:17" s="140" customFormat="1" ht="30.2" customHeight="1">
      <c r="B172" s="137"/>
      <c r="C172" s="138"/>
      <c r="D172" s="138"/>
      <c r="E172" s="138"/>
      <c r="F172" s="138"/>
      <c r="G172" s="138"/>
      <c r="H172" s="138"/>
      <c r="I172" s="138"/>
      <c r="J172" s="138"/>
      <c r="K172" s="138"/>
      <c r="L172" s="138"/>
      <c r="M172" s="138"/>
      <c r="N172" s="138"/>
      <c r="O172" s="138"/>
      <c r="P172" s="138"/>
      <c r="Q172" s="138"/>
    </row>
    <row r="173" spans="2:17" s="140" customFormat="1" ht="30.2" customHeight="1">
      <c r="B173" s="137"/>
      <c r="C173" s="138"/>
      <c r="D173" s="138"/>
      <c r="E173" s="138"/>
      <c r="F173" s="138"/>
      <c r="G173" s="138"/>
      <c r="H173" s="138"/>
      <c r="I173" s="138"/>
      <c r="J173" s="138"/>
      <c r="K173" s="138"/>
      <c r="L173" s="138"/>
      <c r="M173" s="138"/>
      <c r="N173" s="138"/>
      <c r="O173" s="138"/>
      <c r="P173" s="138"/>
      <c r="Q173" s="138"/>
    </row>
    <row r="174" spans="2:17" s="140" customFormat="1" ht="30.2" customHeight="1">
      <c r="B174" s="137"/>
      <c r="C174" s="138"/>
      <c r="D174" s="138"/>
      <c r="E174" s="138"/>
      <c r="F174" s="138"/>
      <c r="G174" s="138"/>
      <c r="H174" s="138"/>
      <c r="I174" s="138"/>
      <c r="J174" s="138"/>
      <c r="K174" s="138"/>
      <c r="L174" s="138"/>
      <c r="M174" s="138"/>
      <c r="N174" s="138"/>
      <c r="O174" s="138"/>
      <c r="P174" s="138"/>
      <c r="Q174" s="138"/>
    </row>
    <row r="175" spans="2:17" s="140" customFormat="1" ht="30.2" customHeight="1">
      <c r="B175" s="137"/>
      <c r="C175" s="138"/>
      <c r="D175" s="138"/>
      <c r="E175" s="138"/>
      <c r="F175" s="138"/>
      <c r="G175" s="138"/>
      <c r="H175" s="138"/>
      <c r="I175" s="138"/>
      <c r="J175" s="138"/>
      <c r="K175" s="138"/>
      <c r="L175" s="138"/>
      <c r="M175" s="138"/>
      <c r="N175" s="138"/>
      <c r="O175" s="138"/>
      <c r="P175" s="138"/>
      <c r="Q175" s="138"/>
    </row>
    <row r="176" spans="2:17" s="140" customFormat="1" ht="30.2" customHeight="1">
      <c r="B176" s="137"/>
      <c r="C176" s="138"/>
      <c r="D176" s="138"/>
      <c r="E176" s="138"/>
      <c r="F176" s="138"/>
      <c r="G176" s="138"/>
      <c r="H176" s="138"/>
      <c r="I176" s="138"/>
      <c r="J176" s="138"/>
      <c r="K176" s="138"/>
      <c r="L176" s="138"/>
      <c r="M176" s="138"/>
      <c r="N176" s="138"/>
      <c r="O176" s="138"/>
      <c r="P176" s="138"/>
      <c r="Q176" s="138"/>
    </row>
    <row r="177" spans="2:17" s="140" customFormat="1" ht="30.2" customHeight="1">
      <c r="B177" s="137"/>
      <c r="C177" s="138"/>
      <c r="D177" s="138"/>
      <c r="E177" s="138"/>
      <c r="F177" s="138"/>
      <c r="G177" s="138"/>
      <c r="H177" s="138"/>
      <c r="I177" s="138"/>
      <c r="J177" s="138"/>
      <c r="K177" s="138"/>
      <c r="L177" s="138"/>
      <c r="M177" s="138"/>
      <c r="N177" s="138"/>
      <c r="O177" s="138"/>
      <c r="P177" s="138"/>
      <c r="Q177" s="138"/>
    </row>
    <row r="178" spans="2:17" s="140" customFormat="1" ht="30.2" customHeight="1">
      <c r="B178" s="137"/>
      <c r="C178" s="138"/>
      <c r="D178" s="138"/>
      <c r="E178" s="138"/>
      <c r="F178" s="138"/>
      <c r="G178" s="138"/>
      <c r="H178" s="138"/>
      <c r="I178" s="138"/>
      <c r="J178" s="138"/>
      <c r="K178" s="138"/>
      <c r="L178" s="138"/>
      <c r="M178" s="138"/>
      <c r="N178" s="138"/>
      <c r="O178" s="138"/>
      <c r="P178" s="138"/>
      <c r="Q178" s="138"/>
    </row>
    <row r="179" spans="2:17" s="140" customFormat="1" ht="30.2" customHeight="1">
      <c r="B179" s="137"/>
      <c r="C179" s="138"/>
      <c r="D179" s="138"/>
      <c r="E179" s="138"/>
      <c r="F179" s="138"/>
      <c r="G179" s="138"/>
      <c r="H179" s="138"/>
      <c r="I179" s="138"/>
      <c r="J179" s="138"/>
      <c r="K179" s="138"/>
      <c r="L179" s="138"/>
      <c r="M179" s="138"/>
      <c r="N179" s="138"/>
      <c r="O179" s="138"/>
      <c r="P179" s="138"/>
      <c r="Q179" s="138"/>
    </row>
    <row r="180" spans="2:17" s="140" customFormat="1" ht="30.2" customHeight="1">
      <c r="B180" s="137"/>
      <c r="C180" s="138"/>
      <c r="D180" s="138"/>
      <c r="E180" s="138"/>
      <c r="F180" s="138"/>
      <c r="G180" s="138"/>
      <c r="H180" s="138"/>
      <c r="I180" s="138"/>
      <c r="J180" s="138"/>
      <c r="K180" s="138"/>
      <c r="L180" s="138"/>
      <c r="M180" s="138"/>
      <c r="N180" s="138"/>
      <c r="O180" s="138"/>
      <c r="P180" s="138"/>
      <c r="Q180" s="138"/>
    </row>
    <row r="181" spans="2:17" s="140" customFormat="1" ht="30.2" customHeight="1">
      <c r="B181" s="137"/>
      <c r="C181" s="138"/>
      <c r="D181" s="138"/>
      <c r="E181" s="138"/>
      <c r="F181" s="138"/>
      <c r="G181" s="138"/>
      <c r="H181" s="138"/>
      <c r="I181" s="138"/>
      <c r="J181" s="138"/>
      <c r="K181" s="138"/>
      <c r="L181" s="138"/>
      <c r="M181" s="138"/>
      <c r="N181" s="138"/>
      <c r="O181" s="138"/>
      <c r="P181" s="138"/>
      <c r="Q181" s="138"/>
    </row>
    <row r="182" spans="2:17" s="140" customFormat="1" ht="30.2" customHeight="1">
      <c r="B182" s="137"/>
      <c r="C182" s="138"/>
      <c r="D182" s="138"/>
      <c r="E182" s="138"/>
      <c r="F182" s="138"/>
      <c r="G182" s="138"/>
      <c r="H182" s="138"/>
      <c r="I182" s="138"/>
      <c r="J182" s="138"/>
      <c r="K182" s="138"/>
      <c r="L182" s="138"/>
      <c r="M182" s="138"/>
      <c r="N182" s="138"/>
      <c r="O182" s="138"/>
      <c r="P182" s="138"/>
      <c r="Q182" s="138"/>
    </row>
    <row r="183" spans="2:17" s="140" customFormat="1" ht="30.2" customHeight="1">
      <c r="B183" s="137"/>
      <c r="C183" s="138"/>
      <c r="D183" s="138"/>
      <c r="E183" s="138"/>
      <c r="F183" s="138"/>
      <c r="G183" s="138"/>
      <c r="H183" s="138"/>
      <c r="I183" s="138"/>
      <c r="J183" s="138"/>
      <c r="K183" s="138"/>
      <c r="L183" s="138"/>
      <c r="M183" s="138"/>
      <c r="N183" s="138"/>
      <c r="O183" s="138"/>
      <c r="P183" s="138"/>
      <c r="Q183" s="138"/>
    </row>
    <row r="184" spans="2:17" s="140" customFormat="1" ht="30.2" customHeight="1">
      <c r="B184" s="137"/>
      <c r="C184" s="138"/>
      <c r="D184" s="138"/>
      <c r="E184" s="138"/>
      <c r="F184" s="138"/>
      <c r="G184" s="138"/>
      <c r="H184" s="138"/>
      <c r="I184" s="138"/>
      <c r="J184" s="138"/>
      <c r="K184" s="138"/>
      <c r="L184" s="138"/>
      <c r="M184" s="138"/>
      <c r="N184" s="138"/>
      <c r="O184" s="138"/>
      <c r="P184" s="138"/>
      <c r="Q184" s="138"/>
    </row>
    <row r="185" spans="2:17" s="140" customFormat="1" ht="30.2" customHeight="1">
      <c r="B185" s="137"/>
      <c r="C185" s="138"/>
      <c r="D185" s="138"/>
      <c r="E185" s="138"/>
      <c r="F185" s="138"/>
      <c r="G185" s="138"/>
      <c r="H185" s="138"/>
      <c r="I185" s="138"/>
      <c r="J185" s="138"/>
      <c r="K185" s="138"/>
      <c r="L185" s="138"/>
      <c r="M185" s="138"/>
      <c r="N185" s="138"/>
      <c r="O185" s="138"/>
      <c r="P185" s="138"/>
      <c r="Q185" s="138"/>
    </row>
    <row r="186" spans="2:17" s="140" customFormat="1" ht="30.2" customHeight="1">
      <c r="B186" s="137"/>
      <c r="C186" s="138"/>
      <c r="D186" s="138"/>
      <c r="E186" s="138"/>
      <c r="F186" s="138"/>
      <c r="G186" s="138"/>
      <c r="H186" s="138"/>
      <c r="I186" s="138"/>
      <c r="J186" s="138"/>
      <c r="K186" s="138"/>
      <c r="L186" s="138"/>
      <c r="M186" s="138"/>
      <c r="N186" s="138"/>
      <c r="O186" s="138"/>
      <c r="P186" s="138"/>
      <c r="Q186" s="138"/>
    </row>
    <row r="187" spans="2:17" s="140" customFormat="1" ht="30.2" customHeight="1">
      <c r="B187" s="137"/>
      <c r="C187" s="138"/>
      <c r="D187" s="138"/>
      <c r="E187" s="138"/>
      <c r="F187" s="138"/>
      <c r="G187" s="138"/>
      <c r="H187" s="138"/>
      <c r="I187" s="138"/>
      <c r="J187" s="138"/>
      <c r="K187" s="138"/>
      <c r="L187" s="138"/>
      <c r="M187" s="138"/>
      <c r="N187" s="138"/>
      <c r="O187" s="138"/>
      <c r="P187" s="138"/>
      <c r="Q187" s="138"/>
    </row>
    <row r="188" spans="2:17" s="140" customFormat="1" ht="30.2" customHeight="1">
      <c r="B188" s="137"/>
      <c r="C188" s="138"/>
      <c r="D188" s="138"/>
      <c r="E188" s="138"/>
      <c r="F188" s="138"/>
      <c r="G188" s="138"/>
      <c r="H188" s="138"/>
      <c r="I188" s="138"/>
      <c r="J188" s="138"/>
      <c r="K188" s="138"/>
      <c r="L188" s="138"/>
      <c r="M188" s="138"/>
      <c r="N188" s="138"/>
      <c r="O188" s="138"/>
      <c r="P188" s="138"/>
      <c r="Q188" s="138"/>
    </row>
    <row r="189" spans="2:17" s="140" customFormat="1" ht="30.2" customHeight="1">
      <c r="B189" s="137"/>
      <c r="C189" s="138"/>
      <c r="D189" s="138"/>
      <c r="E189" s="138"/>
      <c r="F189" s="138"/>
      <c r="G189" s="138"/>
      <c r="H189" s="138"/>
      <c r="I189" s="138"/>
      <c r="J189" s="138"/>
      <c r="K189" s="138"/>
      <c r="L189" s="138"/>
      <c r="M189" s="138"/>
      <c r="N189" s="138"/>
      <c r="O189" s="138"/>
      <c r="P189" s="138"/>
      <c r="Q189" s="138"/>
    </row>
    <row r="190" spans="2:17" s="140" customFormat="1" ht="30.2" customHeight="1">
      <c r="B190" s="137"/>
      <c r="C190" s="138"/>
      <c r="D190" s="138"/>
      <c r="E190" s="138"/>
      <c r="F190" s="138"/>
      <c r="G190" s="138"/>
      <c r="H190" s="138"/>
      <c r="I190" s="138"/>
      <c r="J190" s="138"/>
      <c r="K190" s="138"/>
      <c r="L190" s="138"/>
      <c r="M190" s="138"/>
      <c r="N190" s="138"/>
      <c r="O190" s="138"/>
      <c r="P190" s="138"/>
      <c r="Q190" s="138"/>
    </row>
    <row r="191" spans="2:17" s="140" customFormat="1" ht="30.2" customHeight="1">
      <c r="B191" s="137"/>
      <c r="C191" s="138"/>
      <c r="D191" s="138"/>
      <c r="E191" s="138"/>
      <c r="F191" s="138"/>
      <c r="G191" s="138"/>
      <c r="H191" s="138"/>
      <c r="I191" s="138"/>
      <c r="J191" s="138"/>
      <c r="K191" s="138"/>
      <c r="L191" s="138"/>
      <c r="M191" s="138"/>
      <c r="N191" s="138"/>
      <c r="O191" s="138"/>
      <c r="P191" s="138"/>
      <c r="Q191" s="138"/>
    </row>
    <row r="192" spans="2:17" s="140" customFormat="1" ht="30.2" customHeight="1">
      <c r="B192" s="137"/>
      <c r="C192" s="138"/>
      <c r="D192" s="138"/>
      <c r="E192" s="138"/>
      <c r="F192" s="138"/>
      <c r="G192" s="138"/>
      <c r="H192" s="138"/>
      <c r="I192" s="138"/>
      <c r="J192" s="138"/>
      <c r="K192" s="138"/>
      <c r="L192" s="138"/>
      <c r="M192" s="138"/>
      <c r="N192" s="138"/>
      <c r="O192" s="138"/>
      <c r="P192" s="138"/>
      <c r="Q192" s="138"/>
    </row>
    <row r="193" spans="2:17" s="140" customFormat="1" ht="30.2" customHeight="1">
      <c r="B193" s="137"/>
      <c r="C193" s="138"/>
      <c r="D193" s="138"/>
      <c r="E193" s="138"/>
      <c r="F193" s="138"/>
      <c r="G193" s="138"/>
      <c r="H193" s="138"/>
      <c r="I193" s="138"/>
      <c r="J193" s="138"/>
      <c r="K193" s="138"/>
      <c r="L193" s="138"/>
      <c r="M193" s="138"/>
      <c r="N193" s="138"/>
      <c r="O193" s="138"/>
      <c r="P193" s="138"/>
      <c r="Q193" s="138"/>
    </row>
    <row r="194" spans="2:17" s="140" customFormat="1" ht="30.2" customHeight="1">
      <c r="B194" s="137"/>
      <c r="C194" s="138"/>
      <c r="D194" s="138"/>
      <c r="E194" s="138"/>
      <c r="F194" s="138"/>
      <c r="G194" s="138"/>
      <c r="H194" s="138"/>
      <c r="I194" s="138"/>
      <c r="J194" s="138"/>
      <c r="K194" s="138"/>
      <c r="L194" s="138"/>
      <c r="M194" s="138"/>
      <c r="N194" s="138"/>
      <c r="O194" s="138"/>
      <c r="P194" s="138"/>
      <c r="Q194" s="138"/>
    </row>
    <row r="195" spans="2:17" s="140" customFormat="1" ht="30.2" customHeight="1">
      <c r="B195" s="137"/>
      <c r="C195" s="138"/>
      <c r="D195" s="138"/>
      <c r="E195" s="138"/>
      <c r="F195" s="138"/>
      <c r="G195" s="138"/>
      <c r="H195" s="138"/>
      <c r="I195" s="138"/>
      <c r="J195" s="138"/>
      <c r="K195" s="138"/>
      <c r="L195" s="138"/>
      <c r="M195" s="138"/>
      <c r="N195" s="138"/>
      <c r="O195" s="138"/>
      <c r="P195" s="138"/>
      <c r="Q195" s="138"/>
    </row>
    <row r="196" spans="2:17" s="140" customFormat="1" ht="30.2" customHeight="1">
      <c r="B196" s="137"/>
      <c r="C196" s="138"/>
      <c r="D196" s="138"/>
      <c r="E196" s="138"/>
      <c r="F196" s="138"/>
      <c r="G196" s="138"/>
      <c r="H196" s="138"/>
      <c r="I196" s="138"/>
      <c r="J196" s="138"/>
      <c r="K196" s="138"/>
      <c r="L196" s="138"/>
      <c r="M196" s="138"/>
      <c r="N196" s="138"/>
      <c r="O196" s="138"/>
      <c r="P196" s="138"/>
      <c r="Q196" s="138"/>
    </row>
    <row r="197" spans="2:17" s="140" customFormat="1" ht="30.2" customHeight="1">
      <c r="B197" s="137"/>
      <c r="C197" s="138"/>
      <c r="D197" s="138"/>
      <c r="E197" s="138"/>
      <c r="F197" s="138"/>
      <c r="G197" s="138"/>
      <c r="H197" s="138"/>
      <c r="I197" s="138"/>
      <c r="J197" s="138"/>
      <c r="K197" s="138"/>
      <c r="L197" s="138"/>
      <c r="M197" s="138"/>
      <c r="N197" s="138"/>
      <c r="O197" s="138"/>
      <c r="P197" s="138"/>
      <c r="Q197" s="138"/>
    </row>
    <row r="198" spans="2:17" s="140" customFormat="1" ht="30.2" customHeight="1">
      <c r="B198" s="137"/>
      <c r="C198" s="138"/>
      <c r="D198" s="138"/>
      <c r="E198" s="138"/>
      <c r="F198" s="138"/>
      <c r="G198" s="138"/>
      <c r="H198" s="138"/>
      <c r="I198" s="138"/>
      <c r="J198" s="138"/>
      <c r="K198" s="138"/>
      <c r="L198" s="138"/>
      <c r="M198" s="138"/>
      <c r="N198" s="138"/>
      <c r="O198" s="138"/>
      <c r="P198" s="138"/>
      <c r="Q198" s="138"/>
    </row>
    <row r="199" spans="2:17" s="140" customFormat="1" ht="30.2" customHeight="1">
      <c r="B199" s="137"/>
      <c r="C199" s="138"/>
      <c r="D199" s="138"/>
      <c r="E199" s="138"/>
      <c r="F199" s="138"/>
      <c r="G199" s="138"/>
      <c r="H199" s="138"/>
      <c r="I199" s="138"/>
      <c r="J199" s="138"/>
      <c r="K199" s="138"/>
      <c r="L199" s="138"/>
      <c r="M199" s="138"/>
      <c r="N199" s="138"/>
      <c r="O199" s="138"/>
      <c r="P199" s="138"/>
      <c r="Q199" s="138"/>
    </row>
    <row r="200" spans="2:17" s="140" customFormat="1" ht="30.2" customHeight="1">
      <c r="B200" s="137"/>
      <c r="C200" s="138"/>
      <c r="D200" s="138"/>
      <c r="E200" s="138"/>
      <c r="F200" s="138"/>
      <c r="G200" s="138"/>
      <c r="H200" s="138"/>
      <c r="I200" s="138"/>
      <c r="J200" s="138"/>
      <c r="K200" s="138"/>
      <c r="L200" s="138"/>
      <c r="M200" s="138"/>
      <c r="N200" s="138"/>
      <c r="O200" s="138"/>
      <c r="P200" s="138"/>
      <c r="Q200" s="138"/>
    </row>
    <row r="201" spans="2:17" s="140" customFormat="1" ht="30.2" customHeight="1">
      <c r="B201" s="137"/>
      <c r="C201" s="138"/>
      <c r="D201" s="138"/>
      <c r="E201" s="138"/>
      <c r="F201" s="138"/>
      <c r="G201" s="138"/>
      <c r="H201" s="138"/>
      <c r="I201" s="138"/>
      <c r="J201" s="138"/>
      <c r="K201" s="138"/>
      <c r="L201" s="138"/>
      <c r="M201" s="138"/>
      <c r="N201" s="138"/>
      <c r="O201" s="138"/>
      <c r="P201" s="138"/>
      <c r="Q201" s="138"/>
    </row>
    <row r="202" spans="2:17" s="140" customFormat="1" ht="30.2" customHeight="1">
      <c r="B202" s="137"/>
      <c r="C202" s="138"/>
      <c r="D202" s="138"/>
      <c r="E202" s="138"/>
      <c r="F202" s="138"/>
      <c r="G202" s="138"/>
      <c r="H202" s="138"/>
      <c r="I202" s="138"/>
      <c r="J202" s="138"/>
      <c r="K202" s="138"/>
      <c r="L202" s="138"/>
      <c r="M202" s="138"/>
      <c r="N202" s="138"/>
      <c r="O202" s="138"/>
      <c r="P202" s="138"/>
      <c r="Q202" s="138"/>
    </row>
    <row r="203" spans="2:17" s="140" customFormat="1" ht="30.2" customHeight="1">
      <c r="B203" s="137"/>
      <c r="C203" s="138"/>
      <c r="D203" s="138"/>
      <c r="E203" s="138"/>
      <c r="F203" s="138"/>
      <c r="G203" s="138"/>
      <c r="H203" s="138"/>
      <c r="I203" s="138"/>
      <c r="J203" s="138"/>
      <c r="K203" s="138"/>
      <c r="L203" s="138"/>
      <c r="M203" s="138"/>
      <c r="N203" s="138"/>
      <c r="O203" s="138"/>
      <c r="P203" s="138"/>
      <c r="Q203" s="138"/>
    </row>
    <row r="204" spans="2:17" s="140" customFormat="1" ht="30.2" customHeight="1">
      <c r="B204" s="137"/>
      <c r="C204" s="138"/>
      <c r="D204" s="138"/>
      <c r="E204" s="138"/>
      <c r="F204" s="138"/>
      <c r="G204" s="138"/>
      <c r="H204" s="138"/>
      <c r="I204" s="138"/>
      <c r="J204" s="138"/>
      <c r="K204" s="138"/>
      <c r="L204" s="138"/>
      <c r="M204" s="138"/>
      <c r="N204" s="138"/>
      <c r="O204" s="138"/>
      <c r="P204" s="138"/>
      <c r="Q204" s="138"/>
    </row>
    <row r="205" spans="2:17" s="140" customFormat="1" ht="30.2" customHeight="1">
      <c r="B205" s="137"/>
      <c r="C205" s="138"/>
      <c r="D205" s="138"/>
      <c r="E205" s="138"/>
      <c r="F205" s="138"/>
      <c r="G205" s="138"/>
      <c r="H205" s="138"/>
      <c r="I205" s="138"/>
      <c r="J205" s="138"/>
      <c r="K205" s="138"/>
      <c r="L205" s="138"/>
      <c r="M205" s="138"/>
      <c r="N205" s="138"/>
      <c r="O205" s="138"/>
      <c r="P205" s="138"/>
      <c r="Q205" s="138"/>
    </row>
    <row r="206" spans="2:17" s="140" customFormat="1" ht="30.2" customHeight="1">
      <c r="B206" s="137"/>
      <c r="C206" s="138"/>
      <c r="D206" s="138"/>
      <c r="E206" s="138"/>
      <c r="F206" s="138"/>
      <c r="G206" s="138"/>
      <c r="H206" s="138"/>
      <c r="I206" s="138"/>
      <c r="J206" s="138"/>
      <c r="K206" s="138"/>
      <c r="L206" s="138"/>
      <c r="M206" s="138"/>
      <c r="N206" s="138"/>
      <c r="O206" s="138"/>
      <c r="P206" s="138"/>
      <c r="Q206" s="138"/>
    </row>
    <row r="207" spans="2:17" s="140" customFormat="1" ht="30.2" customHeight="1">
      <c r="B207" s="137"/>
      <c r="C207" s="138"/>
      <c r="D207" s="138"/>
      <c r="E207" s="138"/>
      <c r="F207" s="138"/>
      <c r="G207" s="138"/>
      <c r="H207" s="138"/>
      <c r="I207" s="138"/>
      <c r="J207" s="138"/>
      <c r="K207" s="138"/>
      <c r="L207" s="138"/>
      <c r="M207" s="138"/>
      <c r="N207" s="138"/>
      <c r="O207" s="138"/>
      <c r="P207" s="138"/>
      <c r="Q207" s="138"/>
    </row>
    <row r="208" spans="2:17" s="140" customFormat="1" ht="30.2" customHeight="1">
      <c r="B208" s="137"/>
      <c r="C208" s="138"/>
      <c r="D208" s="138"/>
      <c r="E208" s="138"/>
      <c r="F208" s="138"/>
      <c r="G208" s="138"/>
      <c r="H208" s="138"/>
      <c r="I208" s="138"/>
      <c r="J208" s="138"/>
      <c r="K208" s="138"/>
      <c r="L208" s="138"/>
      <c r="M208" s="138"/>
      <c r="N208" s="138"/>
      <c r="O208" s="138"/>
      <c r="P208" s="138"/>
      <c r="Q208" s="138"/>
    </row>
    <row r="209" spans="2:17" s="140" customFormat="1" ht="30.2" customHeight="1">
      <c r="B209" s="137"/>
      <c r="C209" s="138"/>
      <c r="D209" s="138"/>
      <c r="E209" s="138"/>
      <c r="F209" s="138"/>
      <c r="G209" s="138"/>
      <c r="H209" s="138"/>
      <c r="I209" s="138"/>
      <c r="J209" s="138"/>
      <c r="K209" s="138"/>
      <c r="L209" s="138"/>
      <c r="M209" s="138"/>
      <c r="N209" s="138"/>
      <c r="O209" s="138"/>
      <c r="P209" s="138"/>
      <c r="Q209" s="138"/>
    </row>
    <row r="210" spans="2:17" s="140" customFormat="1" ht="30.2" customHeight="1">
      <c r="B210" s="137"/>
      <c r="C210" s="138"/>
      <c r="D210" s="138"/>
      <c r="E210" s="138"/>
      <c r="F210" s="138"/>
      <c r="G210" s="138"/>
      <c r="H210" s="138"/>
      <c r="I210" s="138"/>
      <c r="J210" s="138"/>
      <c r="K210" s="138"/>
      <c r="L210" s="138"/>
      <c r="M210" s="138"/>
      <c r="N210" s="138"/>
      <c r="O210" s="138"/>
      <c r="P210" s="138"/>
      <c r="Q210" s="138"/>
    </row>
    <row r="211" spans="2:17" s="140" customFormat="1" ht="30.2" customHeight="1">
      <c r="B211" s="137"/>
      <c r="C211" s="138"/>
      <c r="D211" s="138"/>
      <c r="E211" s="138"/>
      <c r="F211" s="138"/>
      <c r="G211" s="138"/>
      <c r="H211" s="138"/>
      <c r="I211" s="138"/>
      <c r="J211" s="138"/>
      <c r="K211" s="138"/>
      <c r="L211" s="138"/>
      <c r="M211" s="138"/>
      <c r="N211" s="138"/>
      <c r="O211" s="138"/>
      <c r="P211" s="138"/>
      <c r="Q211" s="138"/>
    </row>
    <row r="212" spans="2:17" s="140" customFormat="1" ht="30.2" customHeight="1">
      <c r="B212" s="137"/>
      <c r="C212" s="138"/>
      <c r="D212" s="138"/>
      <c r="E212" s="138"/>
      <c r="F212" s="138"/>
      <c r="G212" s="138"/>
      <c r="H212" s="138"/>
      <c r="I212" s="138"/>
      <c r="J212" s="138"/>
      <c r="K212" s="138"/>
      <c r="L212" s="138"/>
      <c r="M212" s="138"/>
      <c r="N212" s="138"/>
      <c r="O212" s="138"/>
      <c r="P212" s="138"/>
      <c r="Q212" s="138"/>
    </row>
    <row r="213" spans="2:17" s="140" customFormat="1" ht="30.2" customHeight="1">
      <c r="B213" s="137"/>
      <c r="C213" s="138"/>
      <c r="D213" s="138"/>
      <c r="E213" s="138"/>
      <c r="F213" s="138"/>
      <c r="G213" s="138"/>
      <c r="H213" s="138"/>
      <c r="I213" s="138"/>
      <c r="J213" s="138"/>
      <c r="K213" s="138"/>
      <c r="L213" s="138"/>
      <c r="M213" s="138"/>
      <c r="N213" s="138"/>
      <c r="O213" s="138"/>
      <c r="P213" s="138"/>
      <c r="Q213" s="138"/>
    </row>
    <row r="214" spans="2:17" s="140" customFormat="1" ht="30.2" customHeight="1">
      <c r="B214" s="137"/>
      <c r="C214" s="138"/>
      <c r="D214" s="138"/>
      <c r="E214" s="138"/>
      <c r="F214" s="138"/>
      <c r="G214" s="138"/>
      <c r="H214" s="138"/>
      <c r="I214" s="138"/>
      <c r="J214" s="138"/>
      <c r="K214" s="138"/>
      <c r="L214" s="138"/>
      <c r="M214" s="138"/>
      <c r="N214" s="138"/>
      <c r="O214" s="138"/>
      <c r="P214" s="138"/>
      <c r="Q214" s="138"/>
    </row>
    <row r="215" spans="2:17" s="140" customFormat="1" ht="30.2" customHeight="1">
      <c r="B215" s="137"/>
      <c r="C215" s="138"/>
      <c r="D215" s="138"/>
      <c r="E215" s="138"/>
      <c r="F215" s="138"/>
      <c r="G215" s="138"/>
      <c r="H215" s="138"/>
      <c r="I215" s="138"/>
      <c r="J215" s="138"/>
      <c r="K215" s="138"/>
      <c r="L215" s="138"/>
      <c r="M215" s="138"/>
      <c r="N215" s="138"/>
      <c r="O215" s="138"/>
      <c r="P215" s="138"/>
      <c r="Q215" s="138"/>
    </row>
    <row r="216" spans="2:17" s="140" customFormat="1" ht="30.2" customHeight="1">
      <c r="B216" s="137"/>
      <c r="C216" s="138"/>
      <c r="D216" s="138"/>
      <c r="E216" s="138"/>
      <c r="F216" s="138"/>
      <c r="G216" s="138"/>
      <c r="H216" s="138"/>
      <c r="I216" s="138"/>
      <c r="J216" s="138"/>
      <c r="K216" s="138"/>
      <c r="L216" s="138"/>
      <c r="M216" s="138"/>
      <c r="N216" s="138"/>
      <c r="O216" s="138"/>
      <c r="P216" s="138"/>
      <c r="Q216" s="138"/>
    </row>
    <row r="217" spans="2:17" s="140" customFormat="1" ht="30.2" customHeight="1">
      <c r="B217" s="137"/>
      <c r="C217" s="138"/>
      <c r="D217" s="138"/>
      <c r="E217" s="138"/>
      <c r="F217" s="138"/>
      <c r="G217" s="138"/>
      <c r="H217" s="138"/>
      <c r="I217" s="138"/>
      <c r="J217" s="138"/>
      <c r="K217" s="138"/>
      <c r="L217" s="138"/>
      <c r="M217" s="138"/>
      <c r="N217" s="138"/>
      <c r="O217" s="138"/>
      <c r="P217" s="138"/>
      <c r="Q217" s="138"/>
    </row>
    <row r="218" spans="2:17" s="140" customFormat="1" ht="30.2" customHeight="1">
      <c r="B218" s="137"/>
      <c r="C218" s="138"/>
      <c r="D218" s="138"/>
      <c r="E218" s="138"/>
      <c r="F218" s="138"/>
      <c r="G218" s="138"/>
      <c r="H218" s="138"/>
      <c r="I218" s="138"/>
      <c r="J218" s="138"/>
      <c r="K218" s="138"/>
      <c r="L218" s="138"/>
      <c r="M218" s="138"/>
      <c r="N218" s="138"/>
      <c r="O218" s="138"/>
      <c r="P218" s="138"/>
      <c r="Q218" s="138"/>
    </row>
    <row r="219" spans="2:17" s="140" customFormat="1" ht="30.2" customHeight="1">
      <c r="B219" s="137"/>
      <c r="C219" s="138"/>
      <c r="D219" s="138"/>
      <c r="E219" s="138"/>
      <c r="F219" s="138"/>
      <c r="G219" s="138"/>
      <c r="H219" s="138"/>
      <c r="I219" s="138"/>
      <c r="J219" s="138"/>
      <c r="K219" s="138"/>
      <c r="L219" s="138"/>
      <c r="M219" s="138"/>
      <c r="N219" s="138"/>
      <c r="O219" s="138"/>
      <c r="P219" s="138"/>
      <c r="Q219" s="138"/>
    </row>
    <row r="220" spans="2:17" s="140" customFormat="1" ht="30.2" customHeight="1">
      <c r="B220" s="137"/>
      <c r="C220" s="138"/>
      <c r="D220" s="138"/>
      <c r="E220" s="138"/>
      <c r="F220" s="138"/>
      <c r="G220" s="138"/>
      <c r="H220" s="138"/>
      <c r="I220" s="138"/>
      <c r="J220" s="138"/>
      <c r="K220" s="138"/>
      <c r="L220" s="138"/>
      <c r="M220" s="138"/>
      <c r="N220" s="138"/>
      <c r="O220" s="138"/>
      <c r="P220" s="138"/>
      <c r="Q220" s="138"/>
    </row>
    <row r="221" spans="2:17" s="140" customFormat="1" ht="30.2" customHeight="1">
      <c r="B221" s="137"/>
      <c r="C221" s="138"/>
      <c r="D221" s="138"/>
      <c r="E221" s="138"/>
      <c r="F221" s="138"/>
      <c r="G221" s="138"/>
      <c r="H221" s="138"/>
      <c r="I221" s="138"/>
      <c r="J221" s="138"/>
      <c r="K221" s="138"/>
      <c r="L221" s="138"/>
      <c r="M221" s="138"/>
      <c r="N221" s="138"/>
      <c r="O221" s="138"/>
      <c r="P221" s="138"/>
      <c r="Q221" s="138"/>
    </row>
    <row r="222" spans="2:17" s="140" customFormat="1" ht="30.2" customHeight="1">
      <c r="B222" s="137"/>
      <c r="C222" s="138"/>
      <c r="D222" s="138"/>
      <c r="E222" s="138"/>
      <c r="F222" s="138"/>
      <c r="G222" s="138"/>
      <c r="H222" s="138"/>
      <c r="I222" s="138"/>
      <c r="J222" s="138"/>
      <c r="K222" s="138"/>
      <c r="L222" s="138"/>
      <c r="M222" s="138"/>
      <c r="N222" s="138"/>
      <c r="O222" s="138"/>
      <c r="P222" s="138"/>
      <c r="Q222" s="138"/>
    </row>
    <row r="223" spans="2:17" s="140" customFormat="1" ht="30.2" customHeight="1">
      <c r="B223" s="137"/>
      <c r="C223" s="138"/>
      <c r="D223" s="138"/>
      <c r="E223" s="138"/>
      <c r="F223" s="138"/>
      <c r="G223" s="138"/>
      <c r="H223" s="138"/>
      <c r="I223" s="138"/>
      <c r="J223" s="138"/>
      <c r="K223" s="138"/>
      <c r="L223" s="138"/>
      <c r="M223" s="138"/>
      <c r="N223" s="138"/>
      <c r="O223" s="138"/>
      <c r="P223" s="138"/>
      <c r="Q223" s="138"/>
    </row>
    <row r="224" spans="2:17" s="140" customFormat="1" ht="30.2" customHeight="1">
      <c r="B224" s="137"/>
      <c r="C224" s="138"/>
      <c r="D224" s="138"/>
      <c r="E224" s="138"/>
      <c r="F224" s="138"/>
      <c r="G224" s="138"/>
      <c r="H224" s="138"/>
      <c r="I224" s="138"/>
      <c r="J224" s="138"/>
      <c r="K224" s="138"/>
      <c r="L224" s="138"/>
      <c r="M224" s="138"/>
      <c r="N224" s="138"/>
      <c r="O224" s="138"/>
      <c r="P224" s="138"/>
      <c r="Q224" s="138"/>
    </row>
    <row r="225" spans="2:17" s="140" customFormat="1" ht="30.2" customHeight="1">
      <c r="B225" s="137"/>
      <c r="C225" s="138"/>
      <c r="D225" s="138"/>
      <c r="E225" s="138"/>
      <c r="F225" s="138"/>
      <c r="G225" s="138"/>
      <c r="H225" s="138"/>
      <c r="I225" s="138"/>
      <c r="J225" s="138"/>
      <c r="K225" s="138"/>
      <c r="L225" s="138"/>
      <c r="M225" s="138"/>
      <c r="N225" s="138"/>
      <c r="O225" s="138"/>
      <c r="P225" s="138"/>
      <c r="Q225" s="138"/>
    </row>
    <row r="226" spans="2:17" s="140" customFormat="1" ht="30.2" customHeight="1">
      <c r="B226" s="137"/>
      <c r="C226" s="138"/>
      <c r="D226" s="138"/>
      <c r="E226" s="138"/>
      <c r="F226" s="138"/>
      <c r="G226" s="138"/>
      <c r="H226" s="138"/>
      <c r="I226" s="138"/>
      <c r="J226" s="138"/>
      <c r="K226" s="138"/>
      <c r="L226" s="138"/>
      <c r="M226" s="138"/>
      <c r="N226" s="138"/>
      <c r="O226" s="138"/>
      <c r="P226" s="138"/>
      <c r="Q226" s="138"/>
    </row>
    <row r="227" spans="2:17" s="140" customFormat="1" ht="30.2" customHeight="1">
      <c r="B227" s="137"/>
      <c r="C227" s="138"/>
      <c r="D227" s="138"/>
      <c r="E227" s="138"/>
      <c r="F227" s="138"/>
      <c r="G227" s="138"/>
      <c r="H227" s="138"/>
      <c r="I227" s="138"/>
      <c r="J227" s="138"/>
      <c r="K227" s="138"/>
      <c r="L227" s="138"/>
      <c r="M227" s="138"/>
      <c r="N227" s="138"/>
      <c r="O227" s="138"/>
      <c r="P227" s="138"/>
      <c r="Q227" s="138"/>
    </row>
    <row r="228" spans="2:17" s="140" customFormat="1" ht="30.2" customHeight="1">
      <c r="B228" s="137"/>
      <c r="C228" s="138"/>
      <c r="D228" s="138"/>
      <c r="E228" s="138"/>
      <c r="F228" s="138"/>
      <c r="G228" s="138"/>
      <c r="H228" s="138"/>
      <c r="I228" s="138"/>
      <c r="J228" s="138"/>
      <c r="K228" s="138"/>
      <c r="L228" s="138"/>
      <c r="M228" s="138"/>
      <c r="N228" s="138"/>
      <c r="O228" s="138"/>
      <c r="P228" s="138"/>
      <c r="Q228" s="138"/>
    </row>
    <row r="229" spans="2:17" s="140" customFormat="1" ht="30.2" customHeight="1">
      <c r="B229" s="137"/>
      <c r="C229" s="138"/>
      <c r="D229" s="138"/>
      <c r="E229" s="138"/>
      <c r="F229" s="138"/>
      <c r="G229" s="138"/>
      <c r="H229" s="138"/>
      <c r="I229" s="138"/>
      <c r="J229" s="138"/>
      <c r="K229" s="138"/>
      <c r="L229" s="138"/>
      <c r="M229" s="138"/>
      <c r="N229" s="138"/>
      <c r="O229" s="138"/>
      <c r="P229" s="138"/>
      <c r="Q229" s="138"/>
    </row>
    <row r="230" spans="2:17" s="140" customFormat="1" ht="30.2" customHeight="1">
      <c r="B230" s="137"/>
      <c r="C230" s="138"/>
      <c r="D230" s="138"/>
      <c r="E230" s="138"/>
      <c r="F230" s="138"/>
      <c r="G230" s="138"/>
      <c r="H230" s="138"/>
      <c r="I230" s="138"/>
      <c r="J230" s="138"/>
      <c r="K230" s="138"/>
      <c r="L230" s="138"/>
      <c r="M230" s="138"/>
      <c r="N230" s="138"/>
      <c r="O230" s="138"/>
      <c r="P230" s="138"/>
      <c r="Q230" s="138"/>
    </row>
    <row r="231" spans="2:17" s="140" customFormat="1" ht="30.2" customHeight="1">
      <c r="B231" s="137"/>
      <c r="C231" s="138"/>
      <c r="D231" s="138"/>
      <c r="E231" s="138"/>
      <c r="F231" s="138"/>
      <c r="G231" s="138"/>
      <c r="H231" s="138"/>
      <c r="I231" s="138"/>
      <c r="J231" s="138"/>
      <c r="K231" s="138"/>
      <c r="L231" s="138"/>
      <c r="M231" s="138"/>
      <c r="N231" s="138"/>
      <c r="O231" s="138"/>
      <c r="P231" s="138"/>
      <c r="Q231" s="138"/>
    </row>
    <row r="232" spans="2:17" s="140" customFormat="1" ht="30.2" customHeight="1">
      <c r="B232" s="137"/>
      <c r="C232" s="138"/>
      <c r="D232" s="138"/>
      <c r="E232" s="138"/>
      <c r="F232" s="138"/>
      <c r="G232" s="138"/>
      <c r="H232" s="138"/>
      <c r="I232" s="138"/>
      <c r="J232" s="138"/>
      <c r="K232" s="138"/>
      <c r="L232" s="138"/>
      <c r="M232" s="138"/>
      <c r="N232" s="138"/>
      <c r="O232" s="138"/>
      <c r="P232" s="138"/>
      <c r="Q232" s="138"/>
    </row>
    <row r="233" spans="2:17" s="140" customFormat="1" ht="30.2" customHeight="1">
      <c r="B233" s="137"/>
      <c r="C233" s="138"/>
      <c r="D233" s="138"/>
      <c r="E233" s="138"/>
      <c r="F233" s="138"/>
      <c r="G233" s="138"/>
      <c r="H233" s="138"/>
      <c r="I233" s="138"/>
      <c r="J233" s="138"/>
      <c r="K233" s="138"/>
      <c r="L233" s="138"/>
      <c r="M233" s="138"/>
      <c r="N233" s="138"/>
      <c r="O233" s="138"/>
      <c r="P233" s="138"/>
      <c r="Q233" s="138"/>
    </row>
    <row r="234" spans="2:17" s="140" customFormat="1" ht="30.2" customHeight="1">
      <c r="B234" s="137"/>
      <c r="C234" s="138"/>
      <c r="D234" s="138"/>
      <c r="E234" s="138"/>
      <c r="F234" s="138"/>
      <c r="G234" s="138"/>
      <c r="H234" s="138"/>
      <c r="I234" s="138"/>
      <c r="J234" s="138"/>
      <c r="K234" s="138"/>
      <c r="L234" s="138"/>
      <c r="M234" s="138"/>
      <c r="N234" s="138"/>
      <c r="O234" s="138"/>
      <c r="P234" s="138"/>
      <c r="Q234" s="138"/>
    </row>
    <row r="235" spans="2:17" s="140" customFormat="1" ht="30.2" customHeight="1">
      <c r="B235" s="137"/>
      <c r="C235" s="138"/>
      <c r="D235" s="138"/>
      <c r="E235" s="138"/>
      <c r="F235" s="138"/>
      <c r="G235" s="138"/>
      <c r="H235" s="138"/>
      <c r="I235" s="138"/>
      <c r="J235" s="138"/>
      <c r="K235" s="138"/>
      <c r="L235" s="138"/>
      <c r="M235" s="138"/>
      <c r="N235" s="138"/>
      <c r="O235" s="138"/>
      <c r="P235" s="138"/>
      <c r="Q235" s="138"/>
    </row>
    <row r="236" spans="2:17" s="140" customFormat="1" ht="30.2" customHeight="1">
      <c r="B236" s="137"/>
      <c r="C236" s="138"/>
      <c r="D236" s="138"/>
      <c r="E236" s="138"/>
      <c r="F236" s="138"/>
      <c r="G236" s="138"/>
      <c r="H236" s="138"/>
      <c r="I236" s="138"/>
      <c r="J236" s="138"/>
      <c r="K236" s="138"/>
      <c r="L236" s="138"/>
      <c r="M236" s="138"/>
      <c r="N236" s="138"/>
      <c r="O236" s="138"/>
      <c r="P236" s="138"/>
      <c r="Q236" s="138"/>
    </row>
    <row r="237" spans="2:17" s="140" customFormat="1" ht="30.2" customHeight="1">
      <c r="B237" s="137"/>
      <c r="C237" s="138"/>
      <c r="D237" s="138"/>
      <c r="E237" s="138"/>
      <c r="F237" s="138"/>
      <c r="G237" s="138"/>
      <c r="H237" s="138"/>
      <c r="I237" s="138"/>
      <c r="J237" s="138"/>
      <c r="K237" s="138"/>
      <c r="L237" s="138"/>
      <c r="M237" s="138"/>
      <c r="N237" s="138"/>
      <c r="O237" s="138"/>
      <c r="P237" s="138"/>
      <c r="Q237" s="138"/>
    </row>
    <row r="238" spans="2:17" s="140" customFormat="1" ht="30.2" customHeight="1">
      <c r="B238" s="137"/>
      <c r="C238" s="138"/>
      <c r="D238" s="138"/>
      <c r="E238" s="138"/>
      <c r="F238" s="138"/>
      <c r="G238" s="138"/>
      <c r="H238" s="138"/>
      <c r="I238" s="138"/>
      <c r="J238" s="138"/>
      <c r="K238" s="138"/>
      <c r="L238" s="138"/>
      <c r="M238" s="138"/>
      <c r="N238" s="138"/>
      <c r="O238" s="138"/>
      <c r="P238" s="138"/>
      <c r="Q238" s="138"/>
    </row>
    <row r="239" spans="2:17" s="140" customFormat="1" ht="30.2" customHeight="1">
      <c r="B239" s="137"/>
      <c r="C239" s="138"/>
      <c r="D239" s="138"/>
      <c r="E239" s="138"/>
      <c r="F239" s="138"/>
      <c r="G239" s="138"/>
      <c r="H239" s="138"/>
      <c r="I239" s="138"/>
      <c r="J239" s="138"/>
      <c r="K239" s="138"/>
      <c r="L239" s="138"/>
      <c r="M239" s="138"/>
      <c r="N239" s="138"/>
      <c r="O239" s="138"/>
      <c r="P239" s="138"/>
      <c r="Q239" s="138"/>
    </row>
    <row r="240" spans="2:17" s="140" customFormat="1" ht="30.2" customHeight="1">
      <c r="B240" s="137"/>
      <c r="C240" s="138"/>
      <c r="D240" s="138"/>
      <c r="E240" s="138"/>
      <c r="F240" s="138"/>
      <c r="G240" s="138"/>
      <c r="H240" s="138"/>
      <c r="I240" s="138"/>
      <c r="J240" s="138"/>
      <c r="K240" s="138"/>
      <c r="L240" s="138"/>
      <c r="M240" s="138"/>
      <c r="N240" s="138"/>
      <c r="O240" s="138"/>
      <c r="P240" s="138"/>
      <c r="Q240" s="138"/>
    </row>
    <row r="241" spans="2:17" s="140" customFormat="1" ht="30.2" customHeight="1">
      <c r="B241" s="137"/>
      <c r="C241" s="138"/>
      <c r="D241" s="138"/>
      <c r="E241" s="138"/>
      <c r="F241" s="138"/>
      <c r="G241" s="138"/>
      <c r="H241" s="138"/>
      <c r="I241" s="138"/>
      <c r="J241" s="138"/>
      <c r="K241" s="138"/>
      <c r="L241" s="138"/>
      <c r="M241" s="138"/>
      <c r="N241" s="138"/>
      <c r="O241" s="138"/>
      <c r="P241" s="138"/>
      <c r="Q241" s="138"/>
    </row>
    <row r="242" spans="2:17" s="140" customFormat="1" ht="30.2" customHeight="1">
      <c r="B242" s="137"/>
      <c r="C242" s="138"/>
      <c r="D242" s="138"/>
      <c r="E242" s="138"/>
      <c r="F242" s="138"/>
      <c r="G242" s="138"/>
      <c r="H242" s="138"/>
      <c r="I242" s="138"/>
      <c r="J242" s="138"/>
      <c r="K242" s="138"/>
      <c r="L242" s="138"/>
      <c r="M242" s="138"/>
      <c r="N242" s="138"/>
      <c r="O242" s="138"/>
      <c r="P242" s="138"/>
      <c r="Q242" s="138"/>
    </row>
    <row r="243" spans="2:17" s="140" customFormat="1" ht="30.2" customHeight="1">
      <c r="B243" s="137"/>
      <c r="C243" s="138"/>
      <c r="D243" s="138"/>
      <c r="E243" s="138"/>
      <c r="F243" s="138"/>
      <c r="G243" s="138"/>
      <c r="H243" s="138"/>
      <c r="I243" s="138"/>
      <c r="J243" s="138"/>
      <c r="K243" s="138"/>
      <c r="L243" s="138"/>
      <c r="M243" s="138"/>
      <c r="N243" s="138"/>
      <c r="O243" s="138"/>
      <c r="P243" s="138"/>
      <c r="Q243" s="138"/>
    </row>
    <row r="244" spans="2:17" s="140" customFormat="1" ht="30.2" customHeight="1">
      <c r="B244" s="137"/>
      <c r="C244" s="138"/>
      <c r="D244" s="138"/>
      <c r="E244" s="138"/>
      <c r="F244" s="138"/>
      <c r="G244" s="138"/>
      <c r="H244" s="138"/>
      <c r="I244" s="138"/>
      <c r="J244" s="138"/>
      <c r="K244" s="138"/>
      <c r="L244" s="138"/>
      <c r="M244" s="138"/>
      <c r="N244" s="138"/>
      <c r="O244" s="138"/>
      <c r="P244" s="138"/>
      <c r="Q244" s="138"/>
    </row>
    <row r="245" spans="2:17" s="140" customFormat="1" ht="30.2" customHeight="1">
      <c r="B245" s="137"/>
      <c r="C245" s="138"/>
      <c r="D245" s="138"/>
      <c r="E245" s="138"/>
      <c r="F245" s="138"/>
      <c r="G245" s="138"/>
      <c r="H245" s="138"/>
      <c r="I245" s="138"/>
      <c r="J245" s="138"/>
      <c r="K245" s="138"/>
      <c r="L245" s="138"/>
      <c r="M245" s="138"/>
      <c r="N245" s="138"/>
      <c r="O245" s="138"/>
      <c r="P245" s="138"/>
      <c r="Q245" s="138"/>
    </row>
    <row r="246" spans="2:17" s="140" customFormat="1" ht="30.2" customHeight="1">
      <c r="B246" s="137"/>
      <c r="C246" s="138"/>
      <c r="D246" s="138"/>
      <c r="E246" s="138"/>
      <c r="F246" s="138"/>
      <c r="G246" s="138"/>
      <c r="H246" s="138"/>
      <c r="I246" s="138"/>
      <c r="J246" s="138"/>
      <c r="K246" s="138"/>
      <c r="L246" s="138"/>
      <c r="M246" s="138"/>
      <c r="N246" s="138"/>
      <c r="O246" s="138"/>
      <c r="P246" s="138"/>
      <c r="Q246" s="138"/>
    </row>
    <row r="247" spans="2:17" s="140" customFormat="1" ht="30.2" customHeight="1">
      <c r="B247" s="137"/>
      <c r="C247" s="138"/>
      <c r="D247" s="138"/>
      <c r="E247" s="138"/>
      <c r="F247" s="138"/>
      <c r="G247" s="138"/>
      <c r="H247" s="138"/>
      <c r="I247" s="138"/>
      <c r="J247" s="138"/>
      <c r="K247" s="138"/>
      <c r="L247" s="138"/>
      <c r="M247" s="138"/>
      <c r="N247" s="138"/>
      <c r="O247" s="138"/>
      <c r="P247" s="138"/>
      <c r="Q247" s="138"/>
    </row>
    <row r="248" spans="2:17" s="140" customFormat="1" ht="30.2" customHeight="1">
      <c r="B248" s="137"/>
      <c r="C248" s="138"/>
      <c r="D248" s="138"/>
      <c r="E248" s="138"/>
      <c r="F248" s="138"/>
      <c r="G248" s="138"/>
      <c r="H248" s="138"/>
      <c r="I248" s="138"/>
      <c r="J248" s="138"/>
      <c r="K248" s="138"/>
      <c r="L248" s="138"/>
      <c r="M248" s="138"/>
      <c r="N248" s="138"/>
      <c r="O248" s="138"/>
      <c r="P248" s="138"/>
      <c r="Q248" s="138"/>
    </row>
    <row r="249" spans="2:17" s="140" customFormat="1" ht="30.2" customHeight="1">
      <c r="B249" s="137"/>
      <c r="C249" s="138"/>
      <c r="D249" s="138"/>
      <c r="E249" s="138"/>
      <c r="F249" s="138"/>
      <c r="G249" s="138"/>
      <c r="H249" s="138"/>
      <c r="I249" s="138"/>
      <c r="J249" s="138"/>
      <c r="K249" s="138"/>
      <c r="L249" s="138"/>
      <c r="M249" s="138"/>
      <c r="N249" s="138"/>
      <c r="O249" s="138"/>
      <c r="P249" s="138"/>
      <c r="Q249" s="138"/>
    </row>
    <row r="250" spans="2:17" s="140" customFormat="1" ht="30.2" customHeight="1">
      <c r="B250" s="137"/>
      <c r="C250" s="138"/>
      <c r="D250" s="138"/>
      <c r="E250" s="138"/>
      <c r="F250" s="138"/>
      <c r="G250" s="138"/>
      <c r="H250" s="138"/>
      <c r="I250" s="138"/>
      <c r="J250" s="138"/>
      <c r="K250" s="138"/>
      <c r="L250" s="138"/>
      <c r="M250" s="138"/>
      <c r="N250" s="138"/>
      <c r="O250" s="138"/>
      <c r="P250" s="138"/>
      <c r="Q250" s="138"/>
    </row>
    <row r="251" spans="2:17" s="140" customFormat="1" ht="30.2" customHeight="1">
      <c r="B251" s="137"/>
      <c r="C251" s="138"/>
      <c r="D251" s="138"/>
      <c r="E251" s="138"/>
      <c r="F251" s="138"/>
      <c r="G251" s="138"/>
      <c r="H251" s="138"/>
      <c r="I251" s="138"/>
      <c r="J251" s="138"/>
      <c r="K251" s="138"/>
      <c r="L251" s="138"/>
      <c r="M251" s="138"/>
      <c r="N251" s="138"/>
      <c r="O251" s="138"/>
      <c r="P251" s="138"/>
      <c r="Q251" s="138"/>
    </row>
    <row r="252" spans="2:17" s="140" customFormat="1" ht="30.2" customHeight="1">
      <c r="B252" s="137"/>
      <c r="C252" s="138"/>
      <c r="D252" s="138"/>
      <c r="E252" s="138"/>
      <c r="F252" s="138"/>
      <c r="G252" s="138"/>
      <c r="H252" s="138"/>
      <c r="I252" s="138"/>
      <c r="J252" s="138"/>
      <c r="K252" s="138"/>
      <c r="L252" s="138"/>
      <c r="M252" s="138"/>
      <c r="N252" s="138"/>
      <c r="O252" s="138"/>
      <c r="P252" s="138"/>
      <c r="Q252" s="138"/>
    </row>
    <row r="253" spans="2:17" s="140" customFormat="1" ht="30.2" customHeight="1">
      <c r="B253" s="137"/>
      <c r="C253" s="138"/>
      <c r="D253" s="138"/>
      <c r="E253" s="138"/>
      <c r="F253" s="138"/>
      <c r="G253" s="138"/>
      <c r="H253" s="138"/>
      <c r="I253" s="138"/>
      <c r="J253" s="138"/>
      <c r="K253" s="138"/>
      <c r="L253" s="138"/>
      <c r="M253" s="138"/>
      <c r="N253" s="138"/>
      <c r="O253" s="138"/>
      <c r="P253" s="138"/>
      <c r="Q253" s="138"/>
    </row>
    <row r="254" spans="2:17" s="140" customFormat="1" ht="30.2" customHeight="1">
      <c r="B254" s="137"/>
      <c r="C254" s="138"/>
      <c r="D254" s="138"/>
      <c r="E254" s="138"/>
      <c r="F254" s="138"/>
      <c r="G254" s="138"/>
      <c r="H254" s="138"/>
      <c r="I254" s="138"/>
      <c r="J254" s="138"/>
      <c r="K254" s="138"/>
      <c r="L254" s="138"/>
      <c r="M254" s="138"/>
      <c r="N254" s="138"/>
      <c r="O254" s="138"/>
      <c r="P254" s="138"/>
      <c r="Q254" s="138"/>
    </row>
    <row r="255" spans="2:17" s="140" customFormat="1" ht="30.2" customHeight="1">
      <c r="B255" s="137"/>
      <c r="C255" s="138"/>
      <c r="D255" s="138"/>
      <c r="E255" s="138"/>
      <c r="F255" s="138"/>
      <c r="G255" s="138"/>
      <c r="H255" s="138"/>
      <c r="I255" s="138"/>
      <c r="J255" s="138"/>
      <c r="K255" s="138"/>
      <c r="L255" s="138"/>
      <c r="M255" s="138"/>
      <c r="N255" s="138"/>
      <c r="O255" s="138"/>
      <c r="P255" s="138"/>
      <c r="Q255" s="138"/>
    </row>
    <row r="256" spans="2:17" s="140" customFormat="1" ht="30.2" customHeight="1">
      <c r="B256" s="137"/>
      <c r="C256" s="138"/>
      <c r="D256" s="138"/>
      <c r="E256" s="138"/>
      <c r="F256" s="138"/>
      <c r="G256" s="138"/>
      <c r="H256" s="138"/>
      <c r="I256" s="138"/>
      <c r="J256" s="138"/>
      <c r="K256" s="138"/>
      <c r="L256" s="138"/>
      <c r="M256" s="138"/>
      <c r="N256" s="138"/>
      <c r="O256" s="138"/>
      <c r="P256" s="138"/>
      <c r="Q256" s="138"/>
    </row>
    <row r="257" spans="2:17" s="140" customFormat="1" ht="30.2" customHeight="1">
      <c r="B257" s="137"/>
      <c r="C257" s="138"/>
      <c r="D257" s="138"/>
      <c r="E257" s="138"/>
      <c r="F257" s="138"/>
      <c r="G257" s="138"/>
      <c r="H257" s="138"/>
      <c r="I257" s="138"/>
      <c r="J257" s="138"/>
      <c r="K257" s="138"/>
      <c r="L257" s="138"/>
      <c r="M257" s="138"/>
      <c r="N257" s="138"/>
      <c r="O257" s="138"/>
      <c r="P257" s="138"/>
      <c r="Q257" s="138"/>
    </row>
    <row r="258" spans="2:17" s="140" customFormat="1" ht="30.2" customHeight="1">
      <c r="B258" s="137"/>
      <c r="C258" s="138"/>
      <c r="D258" s="138"/>
      <c r="E258" s="138"/>
      <c r="F258" s="138"/>
      <c r="G258" s="138"/>
      <c r="H258" s="138"/>
      <c r="I258" s="138"/>
      <c r="J258" s="138"/>
      <c r="K258" s="138"/>
      <c r="L258" s="138"/>
      <c r="M258" s="138"/>
      <c r="N258" s="138"/>
      <c r="O258" s="138"/>
      <c r="P258" s="138"/>
      <c r="Q258" s="138"/>
    </row>
    <row r="259" spans="2:17" s="140" customFormat="1" ht="30.2" customHeight="1">
      <c r="B259" s="137"/>
      <c r="C259" s="138"/>
      <c r="D259" s="138"/>
      <c r="E259" s="138"/>
      <c r="F259" s="138"/>
      <c r="G259" s="138"/>
      <c r="H259" s="138"/>
      <c r="I259" s="138"/>
      <c r="J259" s="138"/>
      <c r="K259" s="138"/>
      <c r="L259" s="138"/>
      <c r="M259" s="138"/>
      <c r="N259" s="138"/>
      <c r="O259" s="138"/>
      <c r="P259" s="138"/>
      <c r="Q259" s="138"/>
    </row>
    <row r="260" spans="2:17" s="140" customFormat="1" ht="30.2" customHeight="1">
      <c r="B260" s="137"/>
      <c r="C260" s="138"/>
      <c r="D260" s="138"/>
      <c r="E260" s="138"/>
      <c r="F260" s="138"/>
      <c r="G260" s="138"/>
      <c r="H260" s="138"/>
      <c r="I260" s="138"/>
      <c r="J260" s="138"/>
      <c r="K260" s="138"/>
      <c r="L260" s="138"/>
      <c r="M260" s="138"/>
      <c r="N260" s="138"/>
      <c r="O260" s="138"/>
      <c r="P260" s="138"/>
      <c r="Q260" s="138"/>
    </row>
    <row r="261" spans="2:17" s="140" customFormat="1" ht="30.2" customHeight="1">
      <c r="B261" s="137"/>
      <c r="C261" s="138"/>
      <c r="D261" s="138"/>
      <c r="E261" s="138"/>
      <c r="F261" s="138"/>
      <c r="G261" s="138"/>
      <c r="H261" s="138"/>
      <c r="I261" s="138"/>
      <c r="J261" s="138"/>
      <c r="K261" s="138"/>
      <c r="L261" s="138"/>
      <c r="M261" s="138"/>
      <c r="N261" s="138"/>
      <c r="O261" s="138"/>
      <c r="P261" s="138"/>
      <c r="Q261" s="138"/>
    </row>
    <row r="262" spans="2:17" s="140" customFormat="1" ht="30.2" customHeight="1">
      <c r="B262" s="137"/>
      <c r="C262" s="138"/>
      <c r="D262" s="138"/>
      <c r="E262" s="138"/>
      <c r="F262" s="138"/>
      <c r="G262" s="138"/>
      <c r="H262" s="138"/>
      <c r="I262" s="138"/>
      <c r="J262" s="138"/>
      <c r="K262" s="138"/>
      <c r="L262" s="138"/>
      <c r="M262" s="138"/>
      <c r="N262" s="138"/>
      <c r="O262" s="138"/>
      <c r="P262" s="138"/>
      <c r="Q262" s="138"/>
    </row>
    <row r="263" spans="2:17" s="140" customFormat="1" ht="30.2" customHeight="1">
      <c r="B263" s="137"/>
      <c r="C263" s="138"/>
      <c r="D263" s="138"/>
      <c r="E263" s="138"/>
      <c r="F263" s="138"/>
      <c r="G263" s="138"/>
      <c r="H263" s="138"/>
      <c r="I263" s="138"/>
      <c r="J263" s="138"/>
      <c r="K263" s="138"/>
      <c r="L263" s="138"/>
      <c r="M263" s="138"/>
      <c r="N263" s="138"/>
      <c r="O263" s="138"/>
      <c r="P263" s="138"/>
      <c r="Q263" s="138"/>
    </row>
    <row r="264" spans="2:17" s="140" customFormat="1" ht="30.2" customHeight="1">
      <c r="B264" s="137"/>
      <c r="C264" s="138"/>
      <c r="D264" s="138"/>
      <c r="E264" s="138"/>
      <c r="F264" s="138"/>
      <c r="G264" s="138"/>
      <c r="H264" s="138"/>
      <c r="I264" s="138"/>
      <c r="J264" s="138"/>
      <c r="K264" s="138"/>
      <c r="L264" s="138"/>
      <c r="M264" s="138"/>
      <c r="N264" s="138"/>
      <c r="O264" s="138"/>
      <c r="P264" s="138"/>
      <c r="Q264" s="138"/>
    </row>
    <row r="265" spans="2:17" s="140" customFormat="1" ht="30.2" customHeight="1">
      <c r="B265" s="137"/>
      <c r="C265" s="138"/>
      <c r="D265" s="138"/>
      <c r="E265" s="138"/>
      <c r="F265" s="138"/>
      <c r="G265" s="138"/>
      <c r="H265" s="138"/>
      <c r="I265" s="138"/>
      <c r="J265" s="138"/>
      <c r="K265" s="138"/>
      <c r="L265" s="138"/>
      <c r="M265" s="138"/>
      <c r="N265" s="138"/>
      <c r="O265" s="138"/>
      <c r="P265" s="138"/>
      <c r="Q265" s="138"/>
    </row>
    <row r="266" spans="2:17" s="140" customFormat="1" ht="30.2" customHeight="1">
      <c r="B266" s="137"/>
      <c r="C266" s="138"/>
      <c r="D266" s="138"/>
      <c r="E266" s="138"/>
      <c r="F266" s="138"/>
      <c r="G266" s="138"/>
      <c r="H266" s="138"/>
      <c r="I266" s="138"/>
      <c r="J266" s="138"/>
      <c r="K266" s="138"/>
      <c r="L266" s="138"/>
      <c r="M266" s="138"/>
      <c r="N266" s="138"/>
      <c r="O266" s="138"/>
      <c r="P266" s="138"/>
      <c r="Q266" s="138"/>
    </row>
    <row r="267" spans="2:17" s="140" customFormat="1" ht="30.2" customHeight="1">
      <c r="B267" s="137"/>
      <c r="C267" s="138"/>
      <c r="D267" s="138"/>
      <c r="E267" s="138"/>
      <c r="F267" s="138"/>
      <c r="G267" s="138"/>
      <c r="H267" s="138"/>
      <c r="I267" s="138"/>
      <c r="J267" s="138"/>
      <c r="K267" s="138"/>
      <c r="L267" s="138"/>
      <c r="M267" s="138"/>
      <c r="N267" s="138"/>
      <c r="O267" s="138"/>
      <c r="P267" s="138"/>
      <c r="Q267" s="138"/>
    </row>
    <row r="268" spans="2:17" s="140" customFormat="1" ht="30.2" customHeight="1">
      <c r="B268" s="137"/>
      <c r="C268" s="138"/>
      <c r="D268" s="138"/>
      <c r="E268" s="138"/>
      <c r="F268" s="138"/>
      <c r="G268" s="138"/>
      <c r="H268" s="138"/>
      <c r="I268" s="138"/>
      <c r="J268" s="138"/>
      <c r="K268" s="138"/>
      <c r="L268" s="138"/>
      <c r="M268" s="138"/>
      <c r="N268" s="138"/>
      <c r="O268" s="138"/>
      <c r="P268" s="138"/>
      <c r="Q268" s="138"/>
    </row>
    <row r="269" spans="2:17" s="140" customFormat="1" ht="30.2" customHeight="1">
      <c r="B269" s="137"/>
      <c r="C269" s="138"/>
      <c r="D269" s="138"/>
      <c r="E269" s="138"/>
      <c r="F269" s="138"/>
      <c r="G269" s="138"/>
      <c r="H269" s="138"/>
      <c r="I269" s="138"/>
      <c r="J269" s="138"/>
      <c r="K269" s="138"/>
      <c r="L269" s="138"/>
      <c r="M269" s="138"/>
      <c r="N269" s="138"/>
      <c r="O269" s="138"/>
      <c r="P269" s="138"/>
      <c r="Q269" s="138"/>
    </row>
    <row r="270" spans="2:17" s="140" customFormat="1" ht="30.2" customHeight="1">
      <c r="B270" s="137"/>
      <c r="C270" s="138"/>
      <c r="D270" s="138"/>
      <c r="E270" s="138"/>
      <c r="F270" s="138"/>
      <c r="G270" s="138"/>
      <c r="H270" s="138"/>
      <c r="I270" s="138"/>
      <c r="J270" s="138"/>
      <c r="K270" s="138"/>
      <c r="L270" s="138"/>
      <c r="M270" s="138"/>
      <c r="N270" s="138"/>
      <c r="O270" s="138"/>
      <c r="P270" s="138"/>
      <c r="Q270" s="138"/>
    </row>
    <row r="271" spans="2:17" s="140" customFormat="1" ht="30.2" customHeight="1">
      <c r="B271" s="137"/>
      <c r="C271" s="138"/>
      <c r="D271" s="138"/>
      <c r="E271" s="138"/>
      <c r="F271" s="138"/>
      <c r="G271" s="138"/>
      <c r="H271" s="138"/>
      <c r="I271" s="138"/>
      <c r="J271" s="138"/>
      <c r="K271" s="138"/>
      <c r="L271" s="138"/>
      <c r="M271" s="138"/>
      <c r="N271" s="138"/>
      <c r="O271" s="138"/>
      <c r="P271" s="138"/>
      <c r="Q271" s="138"/>
    </row>
    <row r="272" spans="2:17" s="140" customFormat="1" ht="30.2" customHeight="1">
      <c r="B272" s="137"/>
      <c r="C272" s="138"/>
      <c r="D272" s="138"/>
      <c r="E272" s="138"/>
      <c r="F272" s="138"/>
      <c r="G272" s="138"/>
      <c r="H272" s="138"/>
      <c r="I272" s="138"/>
      <c r="J272" s="138"/>
      <c r="K272" s="138"/>
      <c r="L272" s="138"/>
      <c r="M272" s="138"/>
      <c r="N272" s="138"/>
      <c r="O272" s="138"/>
      <c r="P272" s="138"/>
      <c r="Q272" s="138"/>
    </row>
    <row r="273" spans="2:17" s="140" customFormat="1" ht="30.2" customHeight="1">
      <c r="B273" s="137"/>
      <c r="C273" s="138"/>
      <c r="D273" s="138"/>
      <c r="E273" s="138"/>
      <c r="F273" s="138"/>
      <c r="G273" s="138"/>
      <c r="H273" s="138"/>
      <c r="I273" s="138"/>
      <c r="J273" s="138"/>
      <c r="K273" s="138"/>
      <c r="L273" s="138"/>
      <c r="M273" s="138"/>
      <c r="N273" s="138"/>
      <c r="O273" s="138"/>
      <c r="P273" s="138"/>
      <c r="Q273" s="138"/>
    </row>
    <row r="274" spans="2:17" s="140" customFormat="1" ht="30.2" customHeight="1">
      <c r="B274" s="137"/>
      <c r="C274" s="138"/>
      <c r="D274" s="138"/>
      <c r="E274" s="138"/>
      <c r="F274" s="138"/>
      <c r="G274" s="138"/>
      <c r="H274" s="138"/>
      <c r="I274" s="138"/>
      <c r="J274" s="138"/>
      <c r="K274" s="138"/>
      <c r="L274" s="138"/>
      <c r="M274" s="138"/>
      <c r="N274" s="138"/>
      <c r="O274" s="138"/>
      <c r="P274" s="138"/>
      <c r="Q274" s="138"/>
    </row>
    <row r="275" spans="2:17" s="140" customFormat="1" ht="30.2" customHeight="1">
      <c r="B275" s="137"/>
      <c r="C275" s="138"/>
      <c r="D275" s="138"/>
      <c r="E275" s="138"/>
      <c r="F275" s="138"/>
      <c r="G275" s="138"/>
      <c r="H275" s="138"/>
      <c r="I275" s="138"/>
      <c r="J275" s="138"/>
      <c r="K275" s="138"/>
      <c r="L275" s="138"/>
      <c r="M275" s="138"/>
      <c r="N275" s="138"/>
      <c r="O275" s="138"/>
      <c r="P275" s="138"/>
      <c r="Q275" s="138"/>
    </row>
    <row r="276" spans="2:17" s="140" customFormat="1" ht="30.2" customHeight="1">
      <c r="B276" s="137"/>
      <c r="C276" s="138"/>
      <c r="D276" s="138"/>
      <c r="E276" s="138"/>
      <c r="F276" s="138"/>
      <c r="G276" s="138"/>
      <c r="H276" s="138"/>
      <c r="I276" s="138"/>
      <c r="J276" s="138"/>
      <c r="K276" s="138"/>
      <c r="L276" s="138"/>
      <c r="M276" s="138"/>
      <c r="N276" s="138"/>
      <c r="O276" s="138"/>
      <c r="P276" s="138"/>
      <c r="Q276" s="138"/>
    </row>
    <row r="277" spans="2:17" s="140" customFormat="1" ht="30.2" customHeight="1">
      <c r="B277" s="137"/>
      <c r="C277" s="138"/>
      <c r="D277" s="138"/>
      <c r="E277" s="138"/>
      <c r="F277" s="138"/>
      <c r="G277" s="138"/>
      <c r="H277" s="138"/>
      <c r="I277" s="138"/>
      <c r="J277" s="138"/>
      <c r="K277" s="138"/>
      <c r="L277" s="138"/>
      <c r="M277" s="138"/>
      <c r="N277" s="138"/>
      <c r="O277" s="138"/>
      <c r="P277" s="138"/>
      <c r="Q277" s="138"/>
    </row>
    <row r="278" spans="2:17" s="140" customFormat="1" ht="30.2" customHeight="1">
      <c r="B278" s="137"/>
      <c r="C278" s="138"/>
      <c r="D278" s="138"/>
      <c r="E278" s="138"/>
      <c r="F278" s="138"/>
      <c r="G278" s="138"/>
      <c r="H278" s="138"/>
      <c r="I278" s="138"/>
      <c r="J278" s="138"/>
      <c r="K278" s="138"/>
      <c r="L278" s="138"/>
      <c r="M278" s="138"/>
      <c r="N278" s="138"/>
      <c r="O278" s="138"/>
      <c r="P278" s="138"/>
      <c r="Q278" s="138"/>
    </row>
    <row r="279" spans="2:17" s="140" customFormat="1" ht="30.2" customHeight="1">
      <c r="B279" s="137"/>
      <c r="C279" s="138"/>
      <c r="D279" s="138"/>
      <c r="E279" s="138"/>
      <c r="F279" s="138"/>
      <c r="G279" s="138"/>
      <c r="H279" s="138"/>
      <c r="I279" s="138"/>
      <c r="J279" s="138"/>
      <c r="K279" s="138"/>
      <c r="L279" s="138"/>
      <c r="M279" s="138"/>
      <c r="N279" s="138"/>
      <c r="O279" s="138"/>
      <c r="P279" s="138"/>
      <c r="Q279" s="138"/>
    </row>
    <row r="280" spans="2:17" s="140" customFormat="1" ht="30.2" customHeight="1">
      <c r="B280" s="137"/>
      <c r="C280" s="138"/>
      <c r="D280" s="138"/>
      <c r="E280" s="138"/>
      <c r="F280" s="138"/>
      <c r="G280" s="138"/>
      <c r="H280" s="138"/>
      <c r="I280" s="138"/>
      <c r="J280" s="138"/>
      <c r="K280" s="138"/>
      <c r="L280" s="138"/>
      <c r="M280" s="138"/>
      <c r="N280" s="138"/>
      <c r="O280" s="138"/>
      <c r="P280" s="138"/>
      <c r="Q280" s="138"/>
    </row>
    <row r="281" spans="2:17" s="140" customFormat="1" ht="30.2" customHeight="1">
      <c r="B281" s="137"/>
      <c r="C281" s="138"/>
      <c r="D281" s="138"/>
      <c r="E281" s="138"/>
      <c r="F281" s="138"/>
      <c r="G281" s="138"/>
      <c r="H281" s="138"/>
      <c r="I281" s="138"/>
      <c r="J281" s="138"/>
      <c r="K281" s="138"/>
      <c r="L281" s="138"/>
      <c r="M281" s="138"/>
      <c r="N281" s="138"/>
      <c r="O281" s="138"/>
      <c r="P281" s="138"/>
      <c r="Q281" s="138"/>
    </row>
    <row r="282" spans="2:17" s="140" customFormat="1" ht="30.2" customHeight="1">
      <c r="B282" s="137"/>
      <c r="C282" s="138"/>
      <c r="D282" s="138"/>
      <c r="E282" s="138"/>
      <c r="F282" s="138"/>
      <c r="G282" s="138"/>
      <c r="H282" s="138"/>
      <c r="I282" s="138"/>
      <c r="J282" s="138"/>
      <c r="K282" s="138"/>
      <c r="L282" s="138"/>
      <c r="M282" s="138"/>
      <c r="N282" s="138"/>
      <c r="O282" s="138"/>
      <c r="P282" s="138"/>
      <c r="Q282" s="138"/>
    </row>
    <row r="283" spans="2:17" s="140" customFormat="1" ht="30.2" customHeight="1">
      <c r="B283" s="137"/>
      <c r="C283" s="138"/>
      <c r="D283" s="138"/>
      <c r="E283" s="138"/>
      <c r="F283" s="138"/>
      <c r="G283" s="138"/>
      <c r="H283" s="138"/>
      <c r="I283" s="138"/>
      <c r="J283" s="138"/>
      <c r="K283" s="138"/>
      <c r="L283" s="138"/>
      <c r="M283" s="138"/>
      <c r="N283" s="138"/>
      <c r="O283" s="138"/>
      <c r="P283" s="138"/>
      <c r="Q283" s="138"/>
    </row>
    <row r="284" spans="2:17" s="140" customFormat="1" ht="30.2" customHeight="1">
      <c r="B284" s="137"/>
      <c r="C284" s="138"/>
      <c r="D284" s="138"/>
      <c r="E284" s="138"/>
      <c r="F284" s="138"/>
      <c r="G284" s="138"/>
      <c r="H284" s="138"/>
      <c r="I284" s="138"/>
      <c r="J284" s="138"/>
      <c r="K284" s="138"/>
      <c r="L284" s="138"/>
      <c r="M284" s="138"/>
      <c r="N284" s="138"/>
      <c r="O284" s="138"/>
      <c r="P284" s="138"/>
      <c r="Q284" s="138"/>
    </row>
    <row r="285" spans="2:17" s="140" customFormat="1" ht="30.2" customHeight="1">
      <c r="B285" s="137"/>
      <c r="C285" s="138"/>
      <c r="D285" s="138"/>
      <c r="E285" s="138"/>
      <c r="F285" s="138"/>
      <c r="G285" s="138"/>
      <c r="H285" s="138"/>
      <c r="I285" s="138"/>
      <c r="J285" s="138"/>
      <c r="K285" s="138"/>
      <c r="L285" s="138"/>
      <c r="M285" s="138"/>
      <c r="N285" s="138"/>
      <c r="O285" s="138"/>
      <c r="P285" s="138"/>
      <c r="Q285" s="138"/>
    </row>
    <row r="286" spans="2:17" s="140" customFormat="1" ht="30.2" customHeight="1">
      <c r="B286" s="137"/>
      <c r="C286" s="138"/>
      <c r="D286" s="138"/>
      <c r="E286" s="138"/>
      <c r="F286" s="138"/>
      <c r="G286" s="138"/>
      <c r="H286" s="138"/>
      <c r="I286" s="138"/>
      <c r="J286" s="138"/>
      <c r="K286" s="138"/>
      <c r="L286" s="138"/>
      <c r="M286" s="138"/>
      <c r="N286" s="138"/>
      <c r="O286" s="138"/>
      <c r="P286" s="138"/>
      <c r="Q286" s="138"/>
    </row>
    <row r="287" spans="2:17" s="140" customFormat="1" ht="30.2" customHeight="1">
      <c r="B287" s="137"/>
      <c r="C287" s="138"/>
      <c r="D287" s="138"/>
      <c r="E287" s="138"/>
      <c r="F287" s="138"/>
      <c r="G287" s="138"/>
      <c r="H287" s="138"/>
      <c r="I287" s="138"/>
      <c r="J287" s="138"/>
      <c r="K287" s="138"/>
      <c r="L287" s="138"/>
      <c r="M287" s="138"/>
      <c r="N287" s="138"/>
      <c r="O287" s="138"/>
      <c r="P287" s="138"/>
      <c r="Q287" s="138"/>
    </row>
    <row r="288" spans="2:17" s="140" customFormat="1" ht="30.2" customHeight="1">
      <c r="B288" s="137"/>
      <c r="C288" s="138"/>
      <c r="D288" s="138"/>
      <c r="E288" s="138"/>
      <c r="F288" s="138"/>
      <c r="G288" s="138"/>
      <c r="H288" s="138"/>
      <c r="I288" s="138"/>
      <c r="J288" s="138"/>
      <c r="K288" s="138"/>
      <c r="L288" s="138"/>
      <c r="M288" s="138"/>
      <c r="N288" s="138"/>
      <c r="O288" s="138"/>
      <c r="P288" s="138"/>
      <c r="Q288" s="138"/>
    </row>
    <row r="289" spans="2:17" s="140" customFormat="1" ht="30.2" customHeight="1">
      <c r="B289" s="137"/>
      <c r="C289" s="138"/>
      <c r="D289" s="138"/>
      <c r="E289" s="138"/>
      <c r="F289" s="138"/>
      <c r="G289" s="138"/>
      <c r="H289" s="138"/>
      <c r="I289" s="138"/>
      <c r="J289" s="138"/>
      <c r="K289" s="138"/>
      <c r="L289" s="138"/>
      <c r="M289" s="138"/>
      <c r="N289" s="138"/>
      <c r="O289" s="138"/>
      <c r="P289" s="138"/>
      <c r="Q289" s="138"/>
    </row>
    <row r="290" spans="2:17" s="140" customFormat="1" ht="30.2" customHeight="1">
      <c r="B290" s="137"/>
      <c r="C290" s="138"/>
      <c r="D290" s="138"/>
      <c r="E290" s="138"/>
      <c r="F290" s="138"/>
      <c r="G290" s="138"/>
      <c r="H290" s="138"/>
      <c r="I290" s="138"/>
      <c r="J290" s="138"/>
      <c r="K290" s="138"/>
      <c r="L290" s="138"/>
      <c r="M290" s="138"/>
      <c r="N290" s="138"/>
      <c r="O290" s="138"/>
      <c r="P290" s="138"/>
      <c r="Q290" s="138"/>
    </row>
    <row r="291" spans="2:17" s="140" customFormat="1" ht="30.2" customHeight="1">
      <c r="B291" s="137"/>
      <c r="C291" s="138"/>
      <c r="D291" s="138"/>
      <c r="E291" s="138"/>
      <c r="F291" s="138"/>
      <c r="G291" s="138"/>
      <c r="H291" s="138"/>
      <c r="I291" s="138"/>
      <c r="J291" s="138"/>
      <c r="K291" s="138"/>
      <c r="L291" s="138"/>
      <c r="M291" s="138"/>
      <c r="N291" s="138"/>
      <c r="O291" s="138"/>
      <c r="P291" s="138"/>
      <c r="Q291" s="138"/>
    </row>
    <row r="292" spans="2:17" s="140" customFormat="1" ht="30.2" customHeight="1">
      <c r="B292" s="137"/>
      <c r="C292" s="138"/>
      <c r="D292" s="138"/>
      <c r="E292" s="138"/>
      <c r="F292" s="138"/>
      <c r="G292" s="138"/>
      <c r="H292" s="138"/>
      <c r="I292" s="138"/>
      <c r="J292" s="138"/>
      <c r="K292" s="138"/>
      <c r="L292" s="138"/>
      <c r="M292" s="138"/>
      <c r="N292" s="138"/>
      <c r="O292" s="138"/>
      <c r="P292" s="138"/>
      <c r="Q292" s="138"/>
    </row>
    <row r="293" spans="2:17" s="140" customFormat="1" ht="30.2" customHeight="1">
      <c r="B293" s="137"/>
      <c r="C293" s="138"/>
      <c r="D293" s="138"/>
      <c r="E293" s="138"/>
      <c r="F293" s="138"/>
      <c r="G293" s="138"/>
      <c r="H293" s="138"/>
      <c r="I293" s="138"/>
      <c r="J293" s="138"/>
      <c r="K293" s="138"/>
      <c r="L293" s="138"/>
      <c r="M293" s="138"/>
      <c r="N293" s="138"/>
      <c r="O293" s="138"/>
      <c r="P293" s="138"/>
      <c r="Q293" s="138"/>
    </row>
    <row r="294" spans="2:17" s="140" customFormat="1" ht="30.2" customHeight="1">
      <c r="B294" s="137"/>
      <c r="C294" s="138"/>
      <c r="D294" s="138"/>
      <c r="E294" s="138"/>
      <c r="F294" s="138"/>
      <c r="G294" s="138"/>
      <c r="H294" s="138"/>
      <c r="I294" s="138"/>
      <c r="J294" s="138"/>
      <c r="K294" s="138"/>
      <c r="L294" s="138"/>
      <c r="M294" s="138"/>
      <c r="N294" s="138"/>
      <c r="O294" s="138"/>
      <c r="P294" s="138"/>
      <c r="Q294" s="138"/>
    </row>
    <row r="295" spans="2:17" s="140" customFormat="1" ht="30.2" customHeight="1">
      <c r="B295" s="137"/>
      <c r="C295" s="138"/>
      <c r="D295" s="138"/>
      <c r="E295" s="138"/>
      <c r="F295" s="138"/>
      <c r="G295" s="138"/>
      <c r="H295" s="138"/>
      <c r="I295" s="138"/>
      <c r="J295" s="138"/>
      <c r="K295" s="138"/>
      <c r="L295" s="138"/>
      <c r="M295" s="138"/>
      <c r="N295" s="138"/>
      <c r="O295" s="138"/>
      <c r="P295" s="138"/>
      <c r="Q295" s="138"/>
    </row>
    <row r="296" spans="2:17" s="140" customFormat="1" ht="30.2" customHeight="1">
      <c r="B296" s="137"/>
      <c r="C296" s="138"/>
      <c r="D296" s="138"/>
      <c r="E296" s="138"/>
      <c r="F296" s="138"/>
      <c r="G296" s="138"/>
      <c r="H296" s="138"/>
      <c r="I296" s="138"/>
      <c r="J296" s="138"/>
      <c r="K296" s="138"/>
      <c r="L296" s="138"/>
      <c r="M296" s="138"/>
      <c r="N296" s="138"/>
      <c r="O296" s="138"/>
      <c r="P296" s="138"/>
      <c r="Q296" s="138"/>
    </row>
    <row r="297" spans="2:17" s="140" customFormat="1" ht="30.2" customHeight="1">
      <c r="B297" s="137"/>
      <c r="C297" s="138"/>
      <c r="D297" s="138"/>
      <c r="E297" s="138"/>
      <c r="F297" s="138"/>
      <c r="G297" s="138"/>
      <c r="H297" s="138"/>
      <c r="I297" s="138"/>
      <c r="J297" s="138"/>
      <c r="K297" s="138"/>
      <c r="L297" s="138"/>
      <c r="M297" s="138"/>
      <c r="N297" s="138"/>
      <c r="O297" s="138"/>
      <c r="P297" s="138"/>
      <c r="Q297" s="138"/>
    </row>
    <row r="298" spans="2:17" s="140" customFormat="1" ht="30.2" customHeight="1">
      <c r="B298" s="137"/>
      <c r="C298" s="138"/>
      <c r="D298" s="138"/>
      <c r="E298" s="138"/>
      <c r="F298" s="138"/>
      <c r="G298" s="138"/>
      <c r="H298" s="138"/>
      <c r="I298" s="138"/>
      <c r="J298" s="138"/>
      <c r="K298" s="138"/>
      <c r="L298" s="138"/>
      <c r="M298" s="138"/>
      <c r="N298" s="138"/>
      <c r="O298" s="138"/>
      <c r="P298" s="138"/>
      <c r="Q298" s="138"/>
    </row>
    <row r="299" spans="2:17" s="140" customFormat="1" ht="30.2" customHeight="1">
      <c r="B299" s="137"/>
      <c r="C299" s="138"/>
      <c r="D299" s="138"/>
      <c r="E299" s="138"/>
      <c r="F299" s="138"/>
      <c r="G299" s="138"/>
      <c r="H299" s="138"/>
      <c r="I299" s="138"/>
      <c r="J299" s="138"/>
      <c r="K299" s="138"/>
      <c r="L299" s="138"/>
      <c r="M299" s="138"/>
      <c r="N299" s="138"/>
      <c r="O299" s="138"/>
      <c r="P299" s="138"/>
      <c r="Q299" s="138"/>
    </row>
    <row r="300" spans="2:17" s="140" customFormat="1" ht="30.2" customHeight="1">
      <c r="B300" s="137"/>
      <c r="C300" s="138"/>
      <c r="D300" s="138"/>
      <c r="E300" s="138"/>
      <c r="F300" s="138"/>
      <c r="G300" s="138"/>
      <c r="H300" s="138"/>
      <c r="I300" s="138"/>
      <c r="J300" s="138"/>
      <c r="K300" s="138"/>
      <c r="L300" s="138"/>
      <c r="M300" s="138"/>
      <c r="N300" s="138"/>
      <c r="O300" s="138"/>
      <c r="P300" s="138"/>
      <c r="Q300" s="138"/>
    </row>
    <row r="301" spans="2:17" s="140" customFormat="1" ht="30.2" customHeight="1">
      <c r="B301" s="137"/>
      <c r="C301" s="138"/>
      <c r="D301" s="138"/>
      <c r="E301" s="138"/>
      <c r="F301" s="138"/>
      <c r="G301" s="138"/>
      <c r="H301" s="138"/>
      <c r="I301" s="138"/>
      <c r="J301" s="138"/>
      <c r="K301" s="138"/>
      <c r="L301" s="138"/>
      <c r="M301" s="138"/>
      <c r="N301" s="138"/>
      <c r="O301" s="138"/>
      <c r="P301" s="138"/>
      <c r="Q301" s="138"/>
    </row>
    <row r="302" spans="2:17" s="140" customFormat="1" ht="30.2" customHeight="1">
      <c r="B302" s="137"/>
      <c r="C302" s="138"/>
      <c r="D302" s="138"/>
      <c r="E302" s="138"/>
      <c r="F302" s="138"/>
      <c r="G302" s="138"/>
      <c r="H302" s="138"/>
      <c r="I302" s="138"/>
      <c r="J302" s="138"/>
      <c r="K302" s="138"/>
      <c r="L302" s="138"/>
      <c r="M302" s="138"/>
      <c r="N302" s="138"/>
      <c r="O302" s="138"/>
      <c r="P302" s="138"/>
      <c r="Q302" s="138"/>
    </row>
    <row r="303" spans="2:17" s="140" customFormat="1" ht="30.2" customHeight="1">
      <c r="B303" s="137"/>
      <c r="C303" s="138"/>
      <c r="D303" s="138"/>
      <c r="E303" s="138"/>
      <c r="F303" s="138"/>
      <c r="G303" s="138"/>
      <c r="H303" s="138"/>
      <c r="I303" s="138"/>
      <c r="J303" s="138"/>
      <c r="K303" s="138"/>
      <c r="L303" s="138"/>
      <c r="M303" s="138"/>
      <c r="N303" s="138"/>
      <c r="O303" s="138"/>
      <c r="P303" s="138"/>
      <c r="Q303" s="138"/>
    </row>
    <row r="304" spans="2:17" s="140" customFormat="1" ht="30.2" customHeight="1">
      <c r="B304" s="137"/>
      <c r="C304" s="138"/>
      <c r="D304" s="138"/>
      <c r="E304" s="138"/>
      <c r="F304" s="138"/>
      <c r="G304" s="138"/>
      <c r="H304" s="138"/>
      <c r="I304" s="138"/>
      <c r="J304" s="138"/>
      <c r="K304" s="138"/>
      <c r="L304" s="138"/>
      <c r="M304" s="138"/>
      <c r="N304" s="138"/>
      <c r="O304" s="138"/>
      <c r="P304" s="138"/>
      <c r="Q304" s="138"/>
    </row>
    <row r="305" spans="2:17" s="140" customFormat="1" ht="30.2" customHeight="1">
      <c r="B305" s="137"/>
      <c r="C305" s="138"/>
      <c r="D305" s="138"/>
      <c r="E305" s="138"/>
      <c r="F305" s="138"/>
      <c r="G305" s="138"/>
      <c r="H305" s="138"/>
      <c r="I305" s="138"/>
      <c r="J305" s="138"/>
      <c r="K305" s="138"/>
      <c r="L305" s="138"/>
      <c r="M305" s="138"/>
      <c r="N305" s="138"/>
      <c r="O305" s="138"/>
      <c r="P305" s="138"/>
      <c r="Q305" s="138"/>
    </row>
    <row r="306" spans="2:17" s="140" customFormat="1" ht="30.2" customHeight="1">
      <c r="B306" s="137"/>
      <c r="C306" s="138"/>
      <c r="D306" s="138"/>
      <c r="E306" s="138"/>
      <c r="F306" s="138"/>
      <c r="G306" s="138"/>
      <c r="H306" s="138"/>
      <c r="I306" s="138"/>
      <c r="J306" s="138"/>
      <c r="K306" s="138"/>
      <c r="L306" s="138"/>
      <c r="M306" s="138"/>
      <c r="N306" s="138"/>
      <c r="O306" s="138"/>
      <c r="P306" s="138"/>
      <c r="Q306" s="138"/>
    </row>
    <row r="307" spans="2:17" s="140" customFormat="1" ht="30.2" customHeight="1">
      <c r="B307" s="137"/>
      <c r="C307" s="138"/>
      <c r="D307" s="138"/>
      <c r="E307" s="138"/>
      <c r="F307" s="138"/>
      <c r="G307" s="138"/>
      <c r="H307" s="138"/>
      <c r="I307" s="138"/>
      <c r="J307" s="138"/>
      <c r="K307" s="138"/>
      <c r="L307" s="138"/>
      <c r="M307" s="138"/>
      <c r="N307" s="138"/>
      <c r="O307" s="138"/>
      <c r="P307" s="138"/>
      <c r="Q307" s="138"/>
    </row>
    <row r="308" spans="2:17" s="140" customFormat="1" ht="30.2" customHeight="1">
      <c r="B308" s="137"/>
      <c r="C308" s="138"/>
      <c r="D308" s="138"/>
      <c r="E308" s="138"/>
      <c r="F308" s="138"/>
      <c r="G308" s="138"/>
      <c r="H308" s="138"/>
      <c r="I308" s="138"/>
      <c r="J308" s="138"/>
      <c r="K308" s="138"/>
      <c r="L308" s="138"/>
      <c r="M308" s="138"/>
      <c r="N308" s="138"/>
      <c r="O308" s="138"/>
      <c r="P308" s="138"/>
      <c r="Q308" s="138"/>
    </row>
    <row r="309" spans="2:17" s="140" customFormat="1" ht="30.2" customHeight="1">
      <c r="B309" s="137"/>
      <c r="C309" s="138"/>
      <c r="D309" s="138"/>
      <c r="E309" s="138"/>
      <c r="F309" s="138"/>
      <c r="G309" s="138"/>
      <c r="H309" s="138"/>
      <c r="I309" s="138"/>
      <c r="J309" s="138"/>
      <c r="K309" s="138"/>
      <c r="L309" s="138"/>
      <c r="M309" s="138"/>
      <c r="N309" s="138"/>
      <c r="O309" s="138"/>
      <c r="P309" s="138"/>
      <c r="Q309" s="138"/>
    </row>
    <row r="310" spans="2:17" s="140" customFormat="1" ht="30.2" customHeight="1">
      <c r="B310" s="137"/>
      <c r="C310" s="138"/>
      <c r="D310" s="138"/>
      <c r="E310" s="138"/>
      <c r="F310" s="138"/>
      <c r="G310" s="138"/>
      <c r="H310" s="138"/>
      <c r="I310" s="138"/>
      <c r="J310" s="138"/>
      <c r="K310" s="138"/>
      <c r="L310" s="138"/>
      <c r="M310" s="138"/>
      <c r="N310" s="138"/>
      <c r="O310" s="138"/>
      <c r="P310" s="138"/>
      <c r="Q310" s="138"/>
    </row>
    <row r="311" spans="2:17" s="140" customFormat="1" ht="30.2" customHeight="1">
      <c r="B311" s="137"/>
      <c r="C311" s="138"/>
      <c r="D311" s="138"/>
      <c r="E311" s="138"/>
      <c r="F311" s="138"/>
      <c r="G311" s="138"/>
      <c r="H311" s="138"/>
      <c r="I311" s="138"/>
      <c r="J311" s="138"/>
      <c r="K311" s="138"/>
      <c r="L311" s="138"/>
      <c r="M311" s="138"/>
      <c r="N311" s="138"/>
      <c r="O311" s="138"/>
      <c r="P311" s="138"/>
      <c r="Q311" s="138"/>
    </row>
    <row r="312" spans="2:17" s="140" customFormat="1" ht="30.2" customHeight="1">
      <c r="B312" s="137"/>
      <c r="C312" s="138"/>
      <c r="D312" s="138"/>
      <c r="E312" s="138"/>
      <c r="F312" s="138"/>
      <c r="G312" s="138"/>
      <c r="H312" s="138"/>
      <c r="I312" s="138"/>
      <c r="J312" s="138"/>
      <c r="K312" s="138"/>
      <c r="L312" s="138"/>
      <c r="M312" s="138"/>
      <c r="N312" s="138"/>
      <c r="O312" s="138"/>
      <c r="P312" s="138"/>
      <c r="Q312" s="138"/>
    </row>
    <row r="313" spans="2:17" s="140" customFormat="1" ht="30.2" customHeight="1">
      <c r="B313" s="137"/>
      <c r="C313" s="138"/>
      <c r="D313" s="138"/>
      <c r="E313" s="138"/>
      <c r="F313" s="138"/>
      <c r="G313" s="138"/>
      <c r="H313" s="138"/>
      <c r="I313" s="138"/>
      <c r="J313" s="138"/>
      <c r="K313" s="138"/>
      <c r="L313" s="138"/>
      <c r="M313" s="138"/>
      <c r="N313" s="138"/>
      <c r="O313" s="138"/>
      <c r="P313" s="138"/>
      <c r="Q313" s="138"/>
    </row>
    <row r="314" spans="2:17" s="140" customFormat="1" ht="30.2" customHeight="1">
      <c r="B314" s="137"/>
      <c r="C314" s="138"/>
      <c r="D314" s="138"/>
      <c r="E314" s="138"/>
      <c r="F314" s="138"/>
      <c r="G314" s="138"/>
      <c r="H314" s="138"/>
      <c r="I314" s="138"/>
      <c r="J314" s="138"/>
      <c r="K314" s="138"/>
      <c r="L314" s="138"/>
      <c r="M314" s="138"/>
      <c r="N314" s="138"/>
      <c r="O314" s="138"/>
      <c r="P314" s="138"/>
      <c r="Q314" s="138"/>
    </row>
    <row r="315" spans="2:17" s="140" customFormat="1" ht="30.2" customHeight="1">
      <c r="B315" s="137"/>
      <c r="C315" s="138"/>
      <c r="D315" s="138"/>
      <c r="E315" s="138"/>
      <c r="F315" s="138"/>
      <c r="G315" s="138"/>
      <c r="H315" s="138"/>
      <c r="I315" s="138"/>
      <c r="J315" s="138"/>
      <c r="K315" s="138"/>
      <c r="L315" s="138"/>
      <c r="M315" s="138"/>
      <c r="N315" s="138"/>
      <c r="O315" s="138"/>
      <c r="P315" s="138"/>
      <c r="Q315" s="138"/>
    </row>
    <row r="316" spans="2:17" s="140" customFormat="1" ht="30.2" customHeight="1">
      <c r="B316" s="137"/>
      <c r="C316" s="138"/>
      <c r="D316" s="138"/>
      <c r="E316" s="138"/>
      <c r="F316" s="138"/>
      <c r="G316" s="138"/>
      <c r="H316" s="138"/>
      <c r="I316" s="138"/>
      <c r="J316" s="138"/>
      <c r="K316" s="138"/>
      <c r="L316" s="138"/>
      <c r="M316" s="138"/>
      <c r="N316" s="138"/>
      <c r="O316" s="138"/>
      <c r="P316" s="138"/>
      <c r="Q316" s="138"/>
    </row>
    <row r="317" spans="2:17" s="140" customFormat="1" ht="30.2" customHeight="1">
      <c r="B317" s="137"/>
      <c r="C317" s="138"/>
      <c r="D317" s="138"/>
      <c r="E317" s="138"/>
      <c r="F317" s="138"/>
      <c r="G317" s="138"/>
      <c r="H317" s="138"/>
      <c r="I317" s="138"/>
      <c r="J317" s="138"/>
      <c r="K317" s="138"/>
      <c r="L317" s="138"/>
      <c r="M317" s="138"/>
      <c r="N317" s="138"/>
      <c r="O317" s="138"/>
      <c r="P317" s="138"/>
      <c r="Q317" s="138"/>
    </row>
    <row r="318" spans="2:17" s="140" customFormat="1" ht="30.2" customHeight="1">
      <c r="B318" s="137"/>
      <c r="C318" s="138"/>
      <c r="D318" s="138"/>
      <c r="E318" s="138"/>
      <c r="F318" s="138"/>
      <c r="G318" s="138"/>
      <c r="H318" s="138"/>
      <c r="I318" s="138"/>
      <c r="J318" s="138"/>
      <c r="K318" s="138"/>
      <c r="L318" s="138"/>
      <c r="M318" s="138"/>
      <c r="N318" s="138"/>
      <c r="O318" s="138"/>
      <c r="P318" s="138"/>
      <c r="Q318" s="138"/>
    </row>
    <row r="319" spans="2:17" s="140" customFormat="1" ht="30.2" customHeight="1">
      <c r="B319" s="137"/>
      <c r="C319" s="138"/>
      <c r="D319" s="138"/>
      <c r="E319" s="138"/>
      <c r="F319" s="138"/>
      <c r="G319" s="138"/>
      <c r="H319" s="138"/>
      <c r="I319" s="138"/>
      <c r="J319" s="138"/>
      <c r="K319" s="138"/>
      <c r="L319" s="138"/>
      <c r="M319" s="138"/>
      <c r="N319" s="138"/>
      <c r="O319" s="138"/>
      <c r="P319" s="138"/>
      <c r="Q319" s="138"/>
    </row>
    <row r="320" spans="2:17" s="140" customFormat="1" ht="30.2" customHeight="1">
      <c r="B320" s="137"/>
      <c r="C320" s="138"/>
      <c r="D320" s="138"/>
      <c r="E320" s="138"/>
      <c r="F320" s="138"/>
      <c r="G320" s="138"/>
      <c r="H320" s="138"/>
      <c r="I320" s="138"/>
      <c r="J320" s="138"/>
      <c r="K320" s="138"/>
      <c r="L320" s="138"/>
      <c r="M320" s="138"/>
      <c r="N320" s="138"/>
      <c r="O320" s="138"/>
      <c r="P320" s="138"/>
      <c r="Q320" s="138"/>
    </row>
    <row r="321" spans="2:17" s="140" customFormat="1" ht="30.2" customHeight="1">
      <c r="B321" s="137"/>
      <c r="C321" s="138"/>
      <c r="D321" s="138"/>
      <c r="E321" s="138"/>
      <c r="F321" s="138"/>
      <c r="G321" s="138"/>
      <c r="H321" s="138"/>
      <c r="I321" s="138"/>
      <c r="J321" s="138"/>
      <c r="K321" s="138"/>
      <c r="L321" s="138"/>
      <c r="M321" s="138"/>
      <c r="N321" s="138"/>
      <c r="O321" s="138"/>
      <c r="P321" s="138"/>
      <c r="Q321" s="138"/>
    </row>
    <row r="322" spans="2:17" s="140" customFormat="1" ht="30.2" customHeight="1">
      <c r="B322" s="137"/>
      <c r="C322" s="138"/>
      <c r="D322" s="138"/>
      <c r="E322" s="138"/>
      <c r="F322" s="138"/>
      <c r="G322" s="138"/>
      <c r="H322" s="138"/>
      <c r="I322" s="138"/>
      <c r="J322" s="138"/>
      <c r="K322" s="138"/>
      <c r="L322" s="138"/>
      <c r="M322" s="138"/>
      <c r="N322" s="138"/>
      <c r="O322" s="138"/>
      <c r="P322" s="138"/>
      <c r="Q322" s="138"/>
    </row>
    <row r="323" spans="2:17" s="140" customFormat="1" ht="30.2" customHeight="1">
      <c r="B323" s="137"/>
      <c r="C323" s="138"/>
      <c r="D323" s="138"/>
      <c r="E323" s="138"/>
      <c r="F323" s="138"/>
      <c r="G323" s="138"/>
      <c r="H323" s="138"/>
      <c r="I323" s="138"/>
      <c r="J323" s="138"/>
      <c r="K323" s="138"/>
      <c r="L323" s="138"/>
      <c r="M323" s="138"/>
      <c r="N323" s="138"/>
      <c r="O323" s="138"/>
      <c r="P323" s="138"/>
      <c r="Q323" s="138"/>
    </row>
    <row r="324" spans="2:17" s="140" customFormat="1" ht="30.2" customHeight="1">
      <c r="B324" s="137"/>
      <c r="C324" s="138"/>
      <c r="D324" s="138"/>
      <c r="E324" s="138"/>
      <c r="F324" s="138"/>
      <c r="G324" s="138"/>
      <c r="H324" s="138"/>
      <c r="I324" s="138"/>
      <c r="J324" s="138"/>
      <c r="K324" s="138"/>
      <c r="L324" s="138"/>
      <c r="M324" s="138"/>
      <c r="N324" s="138"/>
      <c r="O324" s="138"/>
      <c r="P324" s="138"/>
      <c r="Q324" s="138"/>
    </row>
    <row r="325" spans="2:17" s="140" customFormat="1" ht="30.2" customHeight="1">
      <c r="B325" s="137"/>
      <c r="C325" s="138"/>
      <c r="D325" s="138"/>
      <c r="E325" s="138"/>
      <c r="F325" s="138"/>
      <c r="G325" s="138"/>
      <c r="H325" s="138"/>
      <c r="I325" s="138"/>
      <c r="J325" s="138"/>
      <c r="K325" s="138"/>
      <c r="L325" s="138"/>
      <c r="M325" s="138"/>
      <c r="N325" s="138"/>
      <c r="O325" s="138"/>
      <c r="P325" s="138"/>
      <c r="Q325" s="138"/>
    </row>
    <row r="326" spans="2:17" s="140" customFormat="1" ht="30.2" customHeight="1">
      <c r="B326" s="137"/>
      <c r="C326" s="138"/>
      <c r="D326" s="138"/>
      <c r="E326" s="138"/>
      <c r="F326" s="138"/>
      <c r="G326" s="138"/>
      <c r="H326" s="138"/>
      <c r="I326" s="138"/>
      <c r="J326" s="138"/>
      <c r="K326" s="138"/>
      <c r="L326" s="138"/>
      <c r="M326" s="138"/>
      <c r="N326" s="138"/>
      <c r="O326" s="138"/>
      <c r="P326" s="138"/>
      <c r="Q326" s="138"/>
    </row>
    <row r="327" spans="2:17" s="140" customFormat="1" ht="30.2" customHeight="1">
      <c r="B327" s="137"/>
      <c r="C327" s="138"/>
      <c r="D327" s="138"/>
      <c r="E327" s="138"/>
      <c r="F327" s="138"/>
      <c r="G327" s="138"/>
      <c r="H327" s="138"/>
      <c r="I327" s="138"/>
      <c r="J327" s="138"/>
      <c r="K327" s="138"/>
      <c r="L327" s="138"/>
      <c r="M327" s="138"/>
      <c r="N327" s="138"/>
      <c r="O327" s="138"/>
      <c r="P327" s="138"/>
      <c r="Q327" s="138"/>
    </row>
    <row r="328" spans="2:17" s="140" customFormat="1" ht="30.2" customHeight="1">
      <c r="B328" s="137"/>
      <c r="C328" s="138"/>
      <c r="D328" s="138"/>
      <c r="E328" s="138"/>
      <c r="F328" s="138"/>
      <c r="G328" s="138"/>
      <c r="H328" s="138"/>
      <c r="I328" s="138"/>
      <c r="J328" s="138"/>
      <c r="K328" s="138"/>
      <c r="L328" s="138"/>
      <c r="M328" s="138"/>
      <c r="N328" s="138"/>
      <c r="O328" s="138"/>
      <c r="P328" s="138"/>
      <c r="Q328" s="138"/>
    </row>
    <row r="329" spans="2:17" s="140" customFormat="1" ht="30.2" customHeight="1">
      <c r="B329" s="137"/>
      <c r="C329" s="138"/>
      <c r="D329" s="138"/>
      <c r="E329" s="138"/>
      <c r="F329" s="138"/>
      <c r="G329" s="138"/>
      <c r="H329" s="138"/>
      <c r="I329" s="138"/>
      <c r="J329" s="138"/>
      <c r="K329" s="138"/>
      <c r="L329" s="138"/>
      <c r="M329" s="138"/>
      <c r="N329" s="138"/>
      <c r="O329" s="138"/>
      <c r="P329" s="138"/>
      <c r="Q329" s="138"/>
    </row>
    <row r="330" spans="2:17" s="140" customFormat="1" ht="30.2" customHeight="1">
      <c r="B330" s="137"/>
      <c r="C330" s="138"/>
      <c r="D330" s="138"/>
      <c r="E330" s="138"/>
      <c r="F330" s="138"/>
      <c r="G330" s="138"/>
      <c r="H330" s="138"/>
      <c r="I330" s="138"/>
      <c r="J330" s="138"/>
      <c r="K330" s="138"/>
      <c r="L330" s="138"/>
      <c r="M330" s="138"/>
      <c r="N330" s="138"/>
      <c r="O330" s="138"/>
      <c r="P330" s="138"/>
      <c r="Q330" s="138"/>
    </row>
    <row r="331" spans="2:17" s="140" customFormat="1" ht="30.2" customHeight="1">
      <c r="B331" s="137"/>
      <c r="C331" s="138"/>
      <c r="D331" s="138"/>
      <c r="E331" s="138"/>
      <c r="F331" s="138"/>
      <c r="G331" s="138"/>
      <c r="H331" s="138"/>
      <c r="I331" s="138"/>
      <c r="J331" s="138"/>
      <c r="K331" s="138"/>
      <c r="L331" s="138"/>
      <c r="M331" s="138"/>
      <c r="N331" s="138"/>
      <c r="O331" s="138"/>
      <c r="P331" s="138"/>
      <c r="Q331" s="138"/>
    </row>
    <row r="332" spans="2:17" s="140" customFormat="1" ht="30.2" customHeight="1">
      <c r="B332" s="137"/>
      <c r="C332" s="138"/>
      <c r="D332" s="138"/>
      <c r="E332" s="138"/>
      <c r="F332" s="138"/>
      <c r="G332" s="138"/>
      <c r="H332" s="138"/>
      <c r="I332" s="138"/>
      <c r="J332" s="138"/>
      <c r="K332" s="138"/>
      <c r="L332" s="138"/>
      <c r="M332" s="138"/>
      <c r="N332" s="138"/>
      <c r="O332" s="138"/>
      <c r="P332" s="138"/>
      <c r="Q332" s="138"/>
    </row>
    <row r="333" spans="2:17" s="140" customFormat="1" ht="30.2" customHeight="1">
      <c r="B333" s="137"/>
      <c r="C333" s="138"/>
      <c r="D333" s="138"/>
      <c r="E333" s="138"/>
      <c r="F333" s="138"/>
      <c r="G333" s="138"/>
      <c r="H333" s="138"/>
      <c r="I333" s="138"/>
      <c r="J333" s="138"/>
      <c r="K333" s="138"/>
      <c r="L333" s="138"/>
      <c r="M333" s="138"/>
      <c r="N333" s="138"/>
      <c r="O333" s="138"/>
      <c r="P333" s="138"/>
      <c r="Q333" s="138"/>
    </row>
    <row r="334" spans="2:17" s="140" customFormat="1" ht="30.2" customHeight="1">
      <c r="B334" s="137"/>
      <c r="C334" s="138"/>
      <c r="D334" s="138"/>
      <c r="E334" s="138"/>
      <c r="F334" s="138"/>
      <c r="G334" s="138"/>
      <c r="H334" s="138"/>
      <c r="I334" s="138"/>
      <c r="J334" s="138"/>
      <c r="K334" s="138"/>
      <c r="L334" s="138"/>
      <c r="M334" s="138"/>
      <c r="N334" s="138"/>
      <c r="O334" s="138"/>
      <c r="P334" s="138"/>
      <c r="Q334" s="138"/>
    </row>
    <row r="335" spans="2:17" s="140" customFormat="1" ht="30.2" customHeight="1">
      <c r="B335" s="137"/>
      <c r="C335" s="138"/>
      <c r="D335" s="138"/>
      <c r="E335" s="138"/>
      <c r="F335" s="138"/>
      <c r="G335" s="138"/>
      <c r="H335" s="138"/>
      <c r="I335" s="138"/>
      <c r="J335" s="138"/>
      <c r="K335" s="138"/>
      <c r="L335" s="138"/>
      <c r="M335" s="138"/>
      <c r="N335" s="138"/>
      <c r="O335" s="138"/>
      <c r="P335" s="138"/>
      <c r="Q335" s="138"/>
    </row>
    <row r="336" spans="2:17" s="140" customFormat="1" ht="30.2" customHeight="1">
      <c r="B336" s="137"/>
      <c r="C336" s="138"/>
      <c r="D336" s="138"/>
      <c r="E336" s="138"/>
      <c r="F336" s="138"/>
      <c r="G336" s="138"/>
      <c r="H336" s="138"/>
      <c r="I336" s="138"/>
      <c r="J336" s="138"/>
      <c r="K336" s="138"/>
      <c r="L336" s="138"/>
      <c r="M336" s="138"/>
      <c r="N336" s="138"/>
      <c r="O336" s="138"/>
      <c r="P336" s="138"/>
      <c r="Q336" s="138"/>
    </row>
    <row r="337" spans="2:17" s="140" customFormat="1" ht="30.2" customHeight="1">
      <c r="B337" s="137"/>
      <c r="C337" s="138"/>
      <c r="D337" s="138"/>
      <c r="E337" s="138"/>
      <c r="F337" s="138"/>
      <c r="G337" s="138"/>
      <c r="H337" s="138"/>
      <c r="I337" s="138"/>
      <c r="J337" s="138"/>
      <c r="K337" s="138"/>
      <c r="L337" s="138"/>
      <c r="M337" s="138"/>
      <c r="N337" s="138"/>
      <c r="O337" s="138"/>
      <c r="P337" s="138"/>
      <c r="Q337" s="138"/>
    </row>
    <row r="338" spans="2:17" s="140" customFormat="1" ht="30.2" customHeight="1">
      <c r="B338" s="137"/>
      <c r="C338" s="138"/>
      <c r="D338" s="138"/>
      <c r="E338" s="138"/>
      <c r="F338" s="138"/>
      <c r="G338" s="138"/>
      <c r="H338" s="138"/>
      <c r="I338" s="138"/>
      <c r="J338" s="138"/>
      <c r="K338" s="138"/>
      <c r="L338" s="138"/>
      <c r="M338" s="138"/>
      <c r="N338" s="138"/>
      <c r="O338" s="138"/>
      <c r="P338" s="138"/>
      <c r="Q338" s="138"/>
    </row>
    <row r="339" spans="2:17" s="140" customFormat="1" ht="30.2" customHeight="1">
      <c r="B339" s="137"/>
      <c r="C339" s="138"/>
      <c r="D339" s="138"/>
      <c r="E339" s="138"/>
      <c r="F339" s="138"/>
      <c r="G339" s="138"/>
      <c r="H339" s="138"/>
      <c r="I339" s="138"/>
      <c r="J339" s="138"/>
      <c r="K339" s="138"/>
      <c r="L339" s="138"/>
      <c r="M339" s="138"/>
      <c r="N339" s="138"/>
      <c r="O339" s="138"/>
      <c r="P339" s="138"/>
      <c r="Q339" s="138"/>
    </row>
    <row r="340" spans="2:17" s="140" customFormat="1" ht="30.2" customHeight="1">
      <c r="B340" s="137"/>
      <c r="C340" s="138"/>
      <c r="D340" s="138"/>
      <c r="E340" s="138"/>
      <c r="F340" s="138"/>
      <c r="G340" s="138"/>
      <c r="H340" s="138"/>
      <c r="I340" s="138"/>
      <c r="J340" s="138"/>
      <c r="K340" s="138"/>
      <c r="L340" s="138"/>
      <c r="M340" s="138"/>
      <c r="N340" s="138"/>
      <c r="O340" s="138"/>
      <c r="P340" s="138"/>
      <c r="Q340" s="138"/>
    </row>
    <row r="341" spans="2:17" s="140" customFormat="1" ht="30.2" customHeight="1">
      <c r="B341" s="137"/>
      <c r="C341" s="138"/>
      <c r="D341" s="138"/>
      <c r="E341" s="138"/>
      <c r="F341" s="138"/>
      <c r="G341" s="138"/>
      <c r="H341" s="138"/>
      <c r="I341" s="138"/>
      <c r="J341" s="138"/>
      <c r="K341" s="138"/>
      <c r="L341" s="138"/>
      <c r="M341" s="138"/>
      <c r="N341" s="138"/>
      <c r="O341" s="138"/>
      <c r="P341" s="138"/>
      <c r="Q341" s="138"/>
    </row>
    <row r="342" spans="2:17" s="140" customFormat="1" ht="30.2" customHeight="1">
      <c r="B342" s="137"/>
      <c r="C342" s="138"/>
      <c r="D342" s="138"/>
      <c r="E342" s="138"/>
      <c r="F342" s="138"/>
      <c r="G342" s="138"/>
      <c r="H342" s="138"/>
      <c r="I342" s="138"/>
      <c r="J342" s="138"/>
      <c r="K342" s="138"/>
      <c r="L342" s="138"/>
      <c r="M342" s="138"/>
      <c r="N342" s="138"/>
      <c r="O342" s="138"/>
      <c r="P342" s="138"/>
      <c r="Q342" s="138"/>
    </row>
    <row r="343" spans="2:17" s="140" customFormat="1" ht="30.2" customHeight="1">
      <c r="B343" s="137"/>
      <c r="C343" s="138"/>
      <c r="D343" s="138"/>
      <c r="E343" s="138"/>
      <c r="F343" s="138"/>
      <c r="G343" s="138"/>
      <c r="H343" s="138"/>
      <c r="I343" s="138"/>
      <c r="J343" s="138"/>
      <c r="K343" s="138"/>
      <c r="L343" s="138"/>
      <c r="M343" s="138"/>
      <c r="N343" s="138"/>
      <c r="O343" s="138"/>
      <c r="P343" s="138"/>
      <c r="Q343" s="138"/>
    </row>
    <row r="344" spans="2:17" s="140" customFormat="1" ht="30.2" customHeight="1">
      <c r="B344" s="137"/>
      <c r="C344" s="138"/>
      <c r="D344" s="138"/>
      <c r="E344" s="138"/>
      <c r="F344" s="138"/>
      <c r="G344" s="138"/>
      <c r="H344" s="138"/>
      <c r="I344" s="138"/>
      <c r="J344" s="138"/>
      <c r="K344" s="138"/>
      <c r="L344" s="138"/>
      <c r="M344" s="138"/>
      <c r="N344" s="138"/>
      <c r="O344" s="138"/>
      <c r="P344" s="138"/>
      <c r="Q344" s="138"/>
    </row>
    <row r="345" spans="2:17" s="140" customFormat="1" ht="30.2" customHeight="1">
      <c r="B345" s="137"/>
      <c r="C345" s="138"/>
      <c r="D345" s="138"/>
      <c r="E345" s="138"/>
      <c r="F345" s="138"/>
      <c r="G345" s="138"/>
      <c r="H345" s="138"/>
      <c r="I345" s="138"/>
      <c r="J345" s="138"/>
      <c r="K345" s="138"/>
      <c r="L345" s="138"/>
      <c r="M345" s="138"/>
      <c r="N345" s="138"/>
      <c r="O345" s="138"/>
      <c r="P345" s="138"/>
      <c r="Q345" s="138"/>
    </row>
    <row r="346" spans="2:17" s="140" customFormat="1" ht="30.2" customHeight="1">
      <c r="B346" s="137"/>
      <c r="C346" s="138"/>
      <c r="D346" s="138"/>
      <c r="E346" s="138"/>
      <c r="F346" s="138"/>
      <c r="G346" s="138"/>
      <c r="H346" s="138"/>
      <c r="I346" s="138"/>
      <c r="J346" s="138"/>
      <c r="K346" s="138"/>
      <c r="L346" s="138"/>
      <c r="M346" s="138"/>
      <c r="N346" s="138"/>
      <c r="O346" s="138"/>
      <c r="P346" s="138"/>
      <c r="Q346" s="138"/>
    </row>
    <row r="347" spans="2:17" s="140" customFormat="1" ht="30.2" customHeight="1">
      <c r="B347" s="137"/>
      <c r="C347" s="138"/>
      <c r="D347" s="138"/>
      <c r="E347" s="138"/>
      <c r="F347" s="138"/>
      <c r="G347" s="138"/>
      <c r="H347" s="138"/>
      <c r="I347" s="138"/>
      <c r="J347" s="138"/>
      <c r="K347" s="138"/>
      <c r="L347" s="138"/>
      <c r="M347" s="138"/>
      <c r="N347" s="138"/>
      <c r="O347" s="138"/>
      <c r="P347" s="138"/>
      <c r="Q347" s="138"/>
    </row>
    <row r="348" spans="2:17" s="140" customFormat="1" ht="30.2" customHeight="1">
      <c r="B348" s="137"/>
      <c r="C348" s="138"/>
      <c r="D348" s="138"/>
      <c r="E348" s="138"/>
      <c r="F348" s="138"/>
      <c r="G348" s="138"/>
      <c r="H348" s="138"/>
      <c r="I348" s="138"/>
      <c r="J348" s="138"/>
      <c r="K348" s="138"/>
      <c r="L348" s="138"/>
      <c r="M348" s="138"/>
      <c r="N348" s="138"/>
      <c r="O348" s="138"/>
      <c r="P348" s="138"/>
      <c r="Q348" s="138"/>
    </row>
    <row r="349" spans="2:17" s="140" customFormat="1" ht="30.2" customHeight="1">
      <c r="B349" s="137"/>
      <c r="C349" s="138"/>
      <c r="D349" s="138"/>
      <c r="E349" s="138"/>
      <c r="F349" s="138"/>
      <c r="G349" s="138"/>
      <c r="H349" s="138"/>
      <c r="I349" s="138"/>
      <c r="J349" s="138"/>
      <c r="K349" s="138"/>
      <c r="L349" s="138"/>
      <c r="M349" s="138"/>
      <c r="N349" s="138"/>
      <c r="O349" s="138"/>
      <c r="P349" s="138"/>
      <c r="Q349" s="138"/>
    </row>
    <row r="350" spans="2:17" s="140" customFormat="1" ht="30.2" customHeight="1">
      <c r="B350" s="137"/>
      <c r="C350" s="138"/>
      <c r="D350" s="138"/>
      <c r="E350" s="138"/>
      <c r="F350" s="138"/>
      <c r="G350" s="138"/>
      <c r="H350" s="138"/>
      <c r="I350" s="138"/>
      <c r="J350" s="138"/>
      <c r="K350" s="138"/>
      <c r="L350" s="138"/>
      <c r="M350" s="138"/>
      <c r="N350" s="138"/>
      <c r="O350" s="138"/>
      <c r="P350" s="138"/>
      <c r="Q350" s="138"/>
    </row>
    <row r="351" spans="2:17" s="140" customFormat="1" ht="30.2" customHeight="1">
      <c r="B351" s="137"/>
      <c r="C351" s="138"/>
      <c r="D351" s="138"/>
      <c r="E351" s="138"/>
      <c r="F351" s="138"/>
      <c r="G351" s="138"/>
      <c r="H351" s="138"/>
      <c r="I351" s="138"/>
      <c r="J351" s="138"/>
      <c r="K351" s="138"/>
      <c r="L351" s="138"/>
      <c r="M351" s="138"/>
      <c r="N351" s="138"/>
      <c r="O351" s="138"/>
      <c r="P351" s="138"/>
      <c r="Q351" s="138"/>
    </row>
    <row r="352" spans="2:17" s="140" customFormat="1" ht="30.2" customHeight="1">
      <c r="B352" s="137"/>
      <c r="C352" s="138"/>
      <c r="D352" s="138"/>
      <c r="E352" s="138"/>
      <c r="F352" s="138"/>
      <c r="G352" s="138"/>
      <c r="H352" s="138"/>
      <c r="I352" s="138"/>
      <c r="J352" s="138"/>
      <c r="K352" s="138"/>
      <c r="L352" s="138"/>
      <c r="M352" s="138"/>
      <c r="N352" s="138"/>
      <c r="O352" s="138"/>
      <c r="P352" s="138"/>
      <c r="Q352" s="138"/>
    </row>
    <row r="353" spans="2:17" s="140" customFormat="1" ht="30.2" customHeight="1">
      <c r="B353" s="137"/>
      <c r="C353" s="138"/>
      <c r="D353" s="138"/>
      <c r="E353" s="138"/>
      <c r="F353" s="138"/>
      <c r="G353" s="138"/>
      <c r="H353" s="138"/>
      <c r="I353" s="138"/>
      <c r="J353" s="138"/>
      <c r="K353" s="138"/>
      <c r="L353" s="138"/>
      <c r="M353" s="138"/>
      <c r="N353" s="138"/>
      <c r="O353" s="138"/>
      <c r="P353" s="138"/>
      <c r="Q353" s="138"/>
    </row>
    <row r="354" spans="2:17" s="140" customFormat="1" ht="30.2" customHeight="1">
      <c r="B354" s="137"/>
      <c r="C354" s="138"/>
      <c r="D354" s="138"/>
      <c r="E354" s="138"/>
      <c r="F354" s="138"/>
      <c r="G354" s="138"/>
      <c r="H354" s="138"/>
      <c r="I354" s="138"/>
      <c r="J354" s="138"/>
      <c r="K354" s="138"/>
      <c r="L354" s="138"/>
      <c r="M354" s="138"/>
      <c r="N354" s="138"/>
      <c r="O354" s="138"/>
      <c r="P354" s="138"/>
      <c r="Q354" s="138"/>
    </row>
    <row r="355" spans="2:17" s="140" customFormat="1" ht="30.2" customHeight="1">
      <c r="B355" s="137"/>
      <c r="C355" s="138"/>
      <c r="D355" s="138"/>
      <c r="E355" s="138"/>
      <c r="F355" s="138"/>
      <c r="G355" s="138"/>
      <c r="H355" s="138"/>
      <c r="I355" s="138"/>
      <c r="J355" s="138"/>
      <c r="K355" s="138"/>
      <c r="L355" s="138"/>
      <c r="M355" s="138"/>
      <c r="N355" s="138"/>
      <c r="O355" s="138"/>
      <c r="P355" s="138"/>
      <c r="Q355" s="138"/>
    </row>
    <row r="356" spans="2:17" s="140" customFormat="1" ht="30.2" customHeight="1">
      <c r="B356" s="137"/>
      <c r="C356" s="138"/>
      <c r="D356" s="138"/>
      <c r="E356" s="138"/>
      <c r="F356" s="138"/>
      <c r="G356" s="138"/>
      <c r="H356" s="138"/>
      <c r="I356" s="138"/>
      <c r="J356" s="138"/>
      <c r="K356" s="138"/>
      <c r="L356" s="138"/>
      <c r="M356" s="138"/>
      <c r="N356" s="138"/>
      <c r="O356" s="138"/>
      <c r="P356" s="138"/>
      <c r="Q356" s="138"/>
    </row>
    <row r="357" spans="2:17" s="140" customFormat="1" ht="30.2" customHeight="1">
      <c r="B357" s="137"/>
      <c r="C357" s="138"/>
      <c r="D357" s="138"/>
      <c r="E357" s="138"/>
      <c r="F357" s="138"/>
      <c r="G357" s="138"/>
      <c r="H357" s="138"/>
      <c r="I357" s="138"/>
      <c r="J357" s="138"/>
      <c r="K357" s="138"/>
      <c r="L357" s="138"/>
      <c r="M357" s="138"/>
      <c r="N357" s="138"/>
      <c r="O357" s="138"/>
      <c r="P357" s="138"/>
      <c r="Q357" s="138"/>
    </row>
    <row r="358" spans="2:17" s="140" customFormat="1" ht="30.2" customHeight="1">
      <c r="B358" s="137"/>
      <c r="C358" s="138"/>
      <c r="D358" s="138"/>
      <c r="E358" s="138"/>
      <c r="F358" s="138"/>
      <c r="G358" s="138"/>
      <c r="H358" s="138"/>
      <c r="I358" s="138"/>
      <c r="J358" s="138"/>
      <c r="K358" s="138"/>
      <c r="L358" s="138"/>
      <c r="M358" s="138"/>
      <c r="N358" s="138"/>
      <c r="O358" s="138"/>
      <c r="P358" s="138"/>
      <c r="Q358" s="138"/>
    </row>
    <row r="359" spans="2:17" s="140" customFormat="1" ht="30.2" customHeight="1">
      <c r="B359" s="137"/>
      <c r="C359" s="138"/>
      <c r="D359" s="138"/>
      <c r="E359" s="138"/>
      <c r="F359" s="138"/>
      <c r="G359" s="138"/>
      <c r="H359" s="138"/>
      <c r="I359" s="138"/>
      <c r="J359" s="138"/>
      <c r="K359" s="138"/>
      <c r="L359" s="138"/>
      <c r="M359" s="138"/>
      <c r="N359" s="138"/>
      <c r="O359" s="138"/>
      <c r="P359" s="138"/>
      <c r="Q359" s="138"/>
    </row>
    <row r="360" spans="2:17" s="140" customFormat="1" ht="30.2" customHeight="1">
      <c r="B360" s="137"/>
      <c r="C360" s="138"/>
      <c r="D360" s="138"/>
      <c r="E360" s="138"/>
      <c r="F360" s="138"/>
      <c r="G360" s="138"/>
      <c r="H360" s="138"/>
      <c r="I360" s="138"/>
      <c r="J360" s="138"/>
      <c r="K360" s="138"/>
      <c r="L360" s="138"/>
      <c r="M360" s="138"/>
      <c r="N360" s="138"/>
      <c r="O360" s="138"/>
      <c r="P360" s="138"/>
      <c r="Q360" s="138"/>
    </row>
    <row r="361" spans="2:17" s="140" customFormat="1" ht="30.2" customHeight="1">
      <c r="B361" s="137"/>
      <c r="C361" s="138"/>
      <c r="D361" s="138"/>
      <c r="E361" s="138"/>
      <c r="F361" s="138"/>
      <c r="G361" s="138"/>
      <c r="H361" s="138"/>
      <c r="I361" s="138"/>
      <c r="J361" s="138"/>
      <c r="K361" s="138"/>
      <c r="L361" s="138"/>
      <c r="M361" s="138"/>
      <c r="N361" s="138"/>
      <c r="O361" s="138"/>
      <c r="P361" s="138"/>
      <c r="Q361" s="138"/>
    </row>
    <row r="362" spans="2:17" s="140" customFormat="1" ht="30.2" customHeight="1">
      <c r="B362" s="137"/>
      <c r="C362" s="138"/>
      <c r="D362" s="138"/>
      <c r="E362" s="138"/>
      <c r="F362" s="138"/>
      <c r="G362" s="138"/>
      <c r="H362" s="138"/>
      <c r="I362" s="138"/>
      <c r="J362" s="138"/>
      <c r="K362" s="138"/>
      <c r="L362" s="138"/>
      <c r="M362" s="138"/>
      <c r="N362" s="138"/>
      <c r="O362" s="138"/>
      <c r="P362" s="138"/>
      <c r="Q362" s="138"/>
    </row>
    <row r="363" spans="2:17" s="140" customFormat="1" ht="30.2" customHeight="1">
      <c r="B363" s="137"/>
      <c r="C363" s="138"/>
      <c r="D363" s="138"/>
      <c r="E363" s="138"/>
      <c r="F363" s="138"/>
      <c r="G363" s="138"/>
      <c r="H363" s="138"/>
      <c r="I363" s="138"/>
      <c r="J363" s="138"/>
      <c r="K363" s="138"/>
      <c r="L363" s="138"/>
      <c r="M363" s="138"/>
      <c r="N363" s="138"/>
      <c r="O363" s="138"/>
      <c r="P363" s="138"/>
      <c r="Q363" s="138"/>
    </row>
    <row r="364" spans="2:17" s="140" customFormat="1" ht="30.2" customHeight="1">
      <c r="B364" s="137"/>
      <c r="C364" s="138"/>
      <c r="D364" s="138"/>
      <c r="E364" s="138"/>
      <c r="F364" s="138"/>
      <c r="G364" s="138"/>
      <c r="H364" s="138"/>
      <c r="I364" s="138"/>
      <c r="J364" s="138"/>
      <c r="K364" s="138"/>
      <c r="L364" s="138"/>
      <c r="M364" s="138"/>
      <c r="N364" s="138"/>
      <c r="O364" s="138"/>
      <c r="P364" s="138"/>
      <c r="Q364" s="138"/>
    </row>
    <row r="365" spans="2:17" s="140" customFormat="1" ht="30.2" customHeight="1">
      <c r="B365" s="137"/>
      <c r="C365" s="138"/>
      <c r="D365" s="138"/>
      <c r="E365" s="138"/>
      <c r="F365" s="138"/>
      <c r="G365" s="138"/>
      <c r="H365" s="138"/>
      <c r="I365" s="138"/>
      <c r="J365" s="138"/>
      <c r="K365" s="138"/>
      <c r="L365" s="138"/>
      <c r="M365" s="138"/>
      <c r="N365" s="138"/>
      <c r="O365" s="138"/>
      <c r="P365" s="138"/>
      <c r="Q365" s="138"/>
    </row>
    <row r="366" spans="2:17" s="140" customFormat="1" ht="30.2" customHeight="1">
      <c r="B366" s="137"/>
      <c r="C366" s="138"/>
      <c r="D366" s="138"/>
      <c r="E366" s="138"/>
      <c r="F366" s="138"/>
      <c r="G366" s="138"/>
      <c r="H366" s="138"/>
      <c r="I366" s="138"/>
      <c r="J366" s="138"/>
      <c r="K366" s="138"/>
      <c r="L366" s="138"/>
      <c r="M366" s="138"/>
      <c r="N366" s="138"/>
      <c r="O366" s="138"/>
      <c r="P366" s="138"/>
      <c r="Q366" s="138"/>
    </row>
    <row r="367" spans="2:17" s="140" customFormat="1" ht="30.2" customHeight="1">
      <c r="B367" s="137"/>
      <c r="C367" s="138"/>
      <c r="D367" s="138"/>
      <c r="E367" s="138"/>
      <c r="F367" s="138"/>
      <c r="G367" s="138"/>
      <c r="H367" s="138"/>
      <c r="I367" s="138"/>
      <c r="J367" s="138"/>
      <c r="K367" s="138"/>
      <c r="L367" s="138"/>
      <c r="M367" s="138"/>
      <c r="N367" s="138"/>
      <c r="O367" s="138"/>
      <c r="P367" s="138"/>
      <c r="Q367" s="138"/>
    </row>
    <row r="368" spans="2:17" s="140" customFormat="1" ht="30.2" customHeight="1">
      <c r="B368" s="137"/>
      <c r="C368" s="138"/>
      <c r="D368" s="138"/>
      <c r="E368" s="138"/>
      <c r="F368" s="138"/>
      <c r="G368" s="138"/>
      <c r="H368" s="138"/>
      <c r="I368" s="138"/>
      <c r="J368" s="138"/>
      <c r="K368" s="138"/>
      <c r="L368" s="138"/>
      <c r="M368" s="138"/>
      <c r="N368" s="138"/>
      <c r="O368" s="138"/>
      <c r="P368" s="138"/>
      <c r="Q368" s="138"/>
    </row>
    <row r="369" spans="2:17" s="140" customFormat="1" ht="30.2" customHeight="1">
      <c r="B369" s="137"/>
      <c r="C369" s="138"/>
      <c r="D369" s="138"/>
      <c r="E369" s="138"/>
      <c r="F369" s="138"/>
      <c r="G369" s="138"/>
      <c r="H369" s="138"/>
      <c r="I369" s="138"/>
      <c r="J369" s="138"/>
      <c r="K369" s="138"/>
      <c r="L369" s="138"/>
      <c r="M369" s="138"/>
      <c r="N369" s="138"/>
      <c r="O369" s="138"/>
      <c r="P369" s="138"/>
      <c r="Q369" s="138"/>
    </row>
    <row r="370" spans="2:17" s="140" customFormat="1" ht="30.2" customHeight="1">
      <c r="B370" s="137"/>
      <c r="C370" s="138"/>
      <c r="D370" s="138"/>
      <c r="E370" s="138"/>
      <c r="F370" s="138"/>
      <c r="G370" s="138"/>
      <c r="H370" s="138"/>
      <c r="I370" s="138"/>
      <c r="J370" s="138"/>
      <c r="K370" s="138"/>
      <c r="L370" s="138"/>
      <c r="M370" s="138"/>
      <c r="N370" s="138"/>
      <c r="O370" s="138"/>
      <c r="P370" s="138"/>
      <c r="Q370" s="138"/>
    </row>
    <row r="371" spans="2:17" s="140" customFormat="1" ht="30.2" customHeight="1">
      <c r="B371" s="137"/>
      <c r="C371" s="138"/>
      <c r="D371" s="138"/>
      <c r="E371" s="138"/>
      <c r="F371" s="138"/>
      <c r="G371" s="138"/>
      <c r="H371" s="138"/>
      <c r="I371" s="138"/>
      <c r="J371" s="138"/>
      <c r="K371" s="138"/>
      <c r="L371" s="138"/>
      <c r="M371" s="138"/>
      <c r="N371" s="138"/>
      <c r="O371" s="138"/>
      <c r="P371" s="138"/>
      <c r="Q371" s="138"/>
    </row>
    <row r="372" spans="2:17" s="140" customFormat="1" ht="30.2" customHeight="1">
      <c r="B372" s="137"/>
      <c r="C372" s="138"/>
      <c r="D372" s="138"/>
      <c r="E372" s="138"/>
      <c r="F372" s="138"/>
      <c r="G372" s="138"/>
      <c r="H372" s="138"/>
      <c r="I372" s="138"/>
      <c r="J372" s="138"/>
      <c r="K372" s="138"/>
      <c r="L372" s="138"/>
      <c r="M372" s="138"/>
      <c r="N372" s="138"/>
      <c r="O372" s="138"/>
      <c r="P372" s="138"/>
      <c r="Q372" s="138"/>
    </row>
    <row r="373" spans="2:17" s="140" customFormat="1" ht="30.2" customHeight="1">
      <c r="B373" s="137"/>
      <c r="C373" s="138"/>
      <c r="D373" s="138"/>
      <c r="E373" s="138"/>
      <c r="F373" s="138"/>
      <c r="G373" s="138"/>
      <c r="H373" s="138"/>
      <c r="I373" s="138"/>
      <c r="J373" s="138"/>
      <c r="K373" s="138"/>
      <c r="L373" s="138"/>
      <c r="M373" s="138"/>
      <c r="N373" s="138"/>
      <c r="O373" s="138"/>
      <c r="P373" s="138"/>
      <c r="Q373" s="138"/>
    </row>
    <row r="374" spans="2:17" s="140" customFormat="1" ht="30.2" customHeight="1">
      <c r="B374" s="137"/>
      <c r="C374" s="138"/>
      <c r="D374" s="138"/>
      <c r="E374" s="138"/>
      <c r="F374" s="138"/>
      <c r="G374" s="138"/>
      <c r="H374" s="138"/>
      <c r="I374" s="138"/>
      <c r="J374" s="138"/>
      <c r="K374" s="138"/>
      <c r="L374" s="138"/>
      <c r="M374" s="138"/>
      <c r="N374" s="138"/>
      <c r="O374" s="138"/>
      <c r="P374" s="138"/>
      <c r="Q374" s="138"/>
    </row>
    <row r="375" spans="2:17" s="140" customFormat="1" ht="30.2" customHeight="1">
      <c r="B375" s="137"/>
      <c r="C375" s="138"/>
      <c r="D375" s="138"/>
      <c r="E375" s="138"/>
      <c r="F375" s="138"/>
      <c r="G375" s="138"/>
      <c r="H375" s="138"/>
      <c r="I375" s="138"/>
      <c r="J375" s="138"/>
      <c r="K375" s="138"/>
      <c r="L375" s="138"/>
      <c r="M375" s="138"/>
      <c r="N375" s="138"/>
      <c r="O375" s="138"/>
      <c r="P375" s="138"/>
      <c r="Q375" s="138"/>
    </row>
    <row r="376" spans="2:17" s="140" customFormat="1" ht="30.2" customHeight="1">
      <c r="B376" s="137"/>
      <c r="C376" s="138"/>
      <c r="D376" s="138"/>
      <c r="E376" s="138"/>
      <c r="F376" s="138"/>
      <c r="G376" s="138"/>
      <c r="H376" s="138"/>
      <c r="I376" s="138"/>
      <c r="J376" s="138"/>
      <c r="K376" s="138"/>
      <c r="L376" s="138"/>
      <c r="M376" s="138"/>
      <c r="N376" s="138"/>
      <c r="O376" s="138"/>
      <c r="P376" s="138"/>
      <c r="Q376" s="138"/>
    </row>
    <row r="377" spans="2:17" s="140" customFormat="1" ht="30.2" customHeight="1">
      <c r="B377" s="137"/>
      <c r="C377" s="138"/>
      <c r="D377" s="138"/>
      <c r="E377" s="138"/>
      <c r="F377" s="138"/>
      <c r="G377" s="138"/>
      <c r="H377" s="138"/>
      <c r="I377" s="138"/>
      <c r="J377" s="138"/>
      <c r="K377" s="138"/>
      <c r="L377" s="138"/>
      <c r="M377" s="138"/>
      <c r="N377" s="138"/>
      <c r="O377" s="138"/>
      <c r="P377" s="138"/>
      <c r="Q377" s="138"/>
    </row>
    <row r="378" spans="2:17" s="140" customFormat="1" ht="30.2" customHeight="1">
      <c r="B378" s="137"/>
      <c r="C378" s="138"/>
      <c r="D378" s="138"/>
      <c r="E378" s="138"/>
      <c r="F378" s="138"/>
      <c r="G378" s="138"/>
      <c r="H378" s="138"/>
      <c r="I378" s="138"/>
      <c r="J378" s="138"/>
      <c r="K378" s="138"/>
      <c r="L378" s="138"/>
      <c r="M378" s="138"/>
      <c r="N378" s="138"/>
      <c r="O378" s="138"/>
      <c r="P378" s="138"/>
      <c r="Q378" s="138"/>
    </row>
    <row r="379" spans="2:17" s="140" customFormat="1" ht="30.2" customHeight="1">
      <c r="B379" s="137"/>
      <c r="C379" s="138"/>
      <c r="D379" s="138"/>
      <c r="E379" s="138"/>
      <c r="F379" s="138"/>
      <c r="G379" s="138"/>
      <c r="H379" s="138"/>
      <c r="I379" s="138"/>
      <c r="J379" s="138"/>
      <c r="K379" s="138"/>
      <c r="L379" s="138"/>
      <c r="M379" s="138"/>
      <c r="N379" s="138"/>
      <c r="O379" s="138"/>
      <c r="P379" s="138"/>
      <c r="Q379" s="138"/>
    </row>
    <row r="380" spans="2:17" s="140" customFormat="1" ht="30.2" customHeight="1">
      <c r="B380" s="137"/>
      <c r="C380" s="138"/>
      <c r="D380" s="138"/>
      <c r="E380" s="138"/>
      <c r="F380" s="138"/>
      <c r="G380" s="138"/>
      <c r="H380" s="138"/>
      <c r="I380" s="138"/>
      <c r="J380" s="138"/>
      <c r="K380" s="138"/>
      <c r="L380" s="138"/>
      <c r="M380" s="138"/>
      <c r="N380" s="138"/>
      <c r="O380" s="138"/>
      <c r="P380" s="138"/>
      <c r="Q380" s="138"/>
    </row>
    <row r="381" spans="2:17" s="140" customFormat="1" ht="30.2" customHeight="1">
      <c r="B381" s="137"/>
      <c r="C381" s="138"/>
      <c r="D381" s="138"/>
      <c r="E381" s="138"/>
      <c r="F381" s="138"/>
      <c r="G381" s="138"/>
      <c r="H381" s="138"/>
      <c r="I381" s="138"/>
      <c r="J381" s="138"/>
      <c r="K381" s="138"/>
      <c r="L381" s="138"/>
      <c r="M381" s="138"/>
      <c r="N381" s="138"/>
      <c r="O381" s="138"/>
      <c r="P381" s="138"/>
      <c r="Q381" s="138"/>
    </row>
    <row r="382" spans="2:17" s="140" customFormat="1" ht="30.2" customHeight="1">
      <c r="B382" s="137"/>
      <c r="C382" s="138"/>
      <c r="D382" s="138"/>
      <c r="E382" s="138"/>
      <c r="F382" s="138"/>
      <c r="G382" s="138"/>
      <c r="H382" s="138"/>
      <c r="I382" s="138"/>
      <c r="J382" s="138"/>
      <c r="K382" s="138"/>
      <c r="L382" s="138"/>
      <c r="M382" s="138"/>
      <c r="N382" s="138"/>
      <c r="O382" s="138"/>
      <c r="P382" s="138"/>
      <c r="Q382" s="138"/>
    </row>
    <row r="383" spans="2:17" s="140" customFormat="1" ht="30.2" customHeight="1">
      <c r="B383" s="137"/>
      <c r="C383" s="138"/>
      <c r="D383" s="138"/>
      <c r="E383" s="138"/>
      <c r="F383" s="138"/>
      <c r="G383" s="138"/>
      <c r="H383" s="138"/>
      <c r="I383" s="138"/>
      <c r="J383" s="138"/>
      <c r="K383" s="138"/>
      <c r="L383" s="138"/>
      <c r="M383" s="138"/>
      <c r="N383" s="138"/>
      <c r="O383" s="138"/>
      <c r="P383" s="138"/>
      <c r="Q383" s="138"/>
    </row>
    <row r="384" spans="2:17" s="140" customFormat="1" ht="30.2" customHeight="1">
      <c r="B384" s="137"/>
      <c r="C384" s="138"/>
      <c r="D384" s="138"/>
      <c r="E384" s="138"/>
      <c r="F384" s="138"/>
      <c r="G384" s="138"/>
      <c r="H384" s="138"/>
      <c r="I384" s="138"/>
      <c r="J384" s="138"/>
      <c r="K384" s="138"/>
      <c r="L384" s="138"/>
      <c r="M384" s="138"/>
      <c r="N384" s="138"/>
      <c r="O384" s="138"/>
      <c r="P384" s="138"/>
      <c r="Q384" s="138"/>
    </row>
    <row r="385" spans="2:17" s="140" customFormat="1" ht="30.2" customHeight="1">
      <c r="B385" s="137"/>
      <c r="C385" s="138"/>
      <c r="D385" s="138"/>
      <c r="E385" s="138"/>
      <c r="F385" s="138"/>
      <c r="G385" s="138"/>
      <c r="H385" s="138"/>
      <c r="I385" s="138"/>
      <c r="J385" s="138"/>
      <c r="K385" s="138"/>
      <c r="L385" s="138"/>
      <c r="M385" s="138"/>
      <c r="N385" s="138"/>
      <c r="O385" s="138"/>
      <c r="P385" s="138"/>
      <c r="Q385" s="138"/>
    </row>
    <row r="386" spans="2:17" s="140" customFormat="1" ht="30.2" customHeight="1">
      <c r="B386" s="137"/>
      <c r="C386" s="138"/>
      <c r="D386" s="138"/>
      <c r="E386" s="138"/>
      <c r="F386" s="138"/>
      <c r="G386" s="138"/>
      <c r="H386" s="138"/>
      <c r="I386" s="138"/>
      <c r="J386" s="138"/>
      <c r="K386" s="138"/>
      <c r="L386" s="138"/>
      <c r="M386" s="138"/>
      <c r="N386" s="138"/>
      <c r="O386" s="138"/>
      <c r="P386" s="138"/>
      <c r="Q386" s="138"/>
    </row>
    <row r="387" spans="2:17" s="140" customFormat="1" ht="30.2" customHeight="1">
      <c r="B387" s="137"/>
      <c r="C387" s="138"/>
      <c r="D387" s="138"/>
      <c r="E387" s="138"/>
      <c r="F387" s="138"/>
      <c r="G387" s="138"/>
      <c r="H387" s="138"/>
      <c r="I387" s="138"/>
      <c r="J387" s="138"/>
      <c r="K387" s="138"/>
      <c r="L387" s="138"/>
      <c r="M387" s="138"/>
      <c r="N387" s="138"/>
      <c r="O387" s="138"/>
      <c r="P387" s="138"/>
      <c r="Q387" s="138"/>
    </row>
    <row r="388" spans="2:17" s="140" customFormat="1" ht="30.2" customHeight="1">
      <c r="B388" s="137"/>
      <c r="C388" s="138"/>
      <c r="D388" s="138"/>
      <c r="E388" s="138"/>
      <c r="F388" s="138"/>
      <c r="G388" s="138"/>
      <c r="H388" s="138"/>
      <c r="I388" s="138"/>
      <c r="J388" s="138"/>
      <c r="K388" s="138"/>
      <c r="L388" s="138"/>
      <c r="M388" s="138"/>
      <c r="N388" s="138"/>
      <c r="O388" s="138"/>
      <c r="P388" s="138"/>
      <c r="Q388" s="138"/>
    </row>
    <row r="389" spans="2:17" s="140" customFormat="1" ht="30.2" customHeight="1">
      <c r="B389" s="137"/>
      <c r="C389" s="138"/>
      <c r="D389" s="138"/>
      <c r="E389" s="138"/>
      <c r="F389" s="138"/>
      <c r="G389" s="138"/>
      <c r="H389" s="138"/>
      <c r="I389" s="138"/>
      <c r="J389" s="138"/>
      <c r="K389" s="138"/>
      <c r="L389" s="138"/>
      <c r="M389" s="138"/>
      <c r="N389" s="138"/>
      <c r="O389" s="138"/>
      <c r="P389" s="138"/>
      <c r="Q389" s="138"/>
    </row>
    <row r="390" spans="2:17" s="140" customFormat="1" ht="30.2" customHeight="1">
      <c r="B390" s="137"/>
      <c r="C390" s="138"/>
      <c r="D390" s="138"/>
      <c r="E390" s="138"/>
      <c r="F390" s="138"/>
      <c r="G390" s="138"/>
      <c r="H390" s="138"/>
      <c r="I390" s="138"/>
      <c r="J390" s="138"/>
      <c r="K390" s="138"/>
      <c r="L390" s="138"/>
      <c r="M390" s="138"/>
      <c r="N390" s="138"/>
      <c r="O390" s="138"/>
      <c r="P390" s="138"/>
      <c r="Q390" s="138"/>
    </row>
    <row r="391" spans="2:17" s="140" customFormat="1" ht="30.2" customHeight="1">
      <c r="B391" s="137"/>
      <c r="C391" s="138"/>
      <c r="D391" s="138"/>
      <c r="E391" s="138"/>
      <c r="F391" s="138"/>
      <c r="G391" s="138"/>
      <c r="H391" s="138"/>
      <c r="I391" s="138"/>
      <c r="J391" s="138"/>
      <c r="K391" s="138"/>
      <c r="L391" s="138"/>
      <c r="M391" s="138"/>
      <c r="N391" s="138"/>
      <c r="O391" s="138"/>
      <c r="P391" s="138"/>
      <c r="Q391" s="138"/>
    </row>
    <row r="392" spans="2:17" s="140" customFormat="1" ht="30.2" customHeight="1">
      <c r="B392" s="137"/>
      <c r="C392" s="138"/>
      <c r="D392" s="138"/>
      <c r="E392" s="138"/>
      <c r="F392" s="138"/>
      <c r="G392" s="138"/>
      <c r="H392" s="138"/>
      <c r="I392" s="138"/>
      <c r="J392" s="138"/>
      <c r="K392" s="138"/>
      <c r="L392" s="138"/>
      <c r="M392" s="138"/>
      <c r="N392" s="138"/>
      <c r="O392" s="138"/>
      <c r="P392" s="138"/>
      <c r="Q392" s="138"/>
    </row>
    <row r="393" spans="2:17" s="140" customFormat="1" ht="30.2" customHeight="1">
      <c r="B393" s="137"/>
      <c r="C393" s="138"/>
      <c r="D393" s="138"/>
      <c r="E393" s="138"/>
      <c r="F393" s="138"/>
      <c r="G393" s="138"/>
      <c r="H393" s="138"/>
      <c r="I393" s="138"/>
      <c r="J393" s="138"/>
      <c r="K393" s="138"/>
      <c r="L393" s="138"/>
      <c r="M393" s="138"/>
      <c r="N393" s="138"/>
      <c r="O393" s="138"/>
      <c r="P393" s="138"/>
      <c r="Q393" s="138"/>
    </row>
    <row r="394" spans="2:17" s="140" customFormat="1" ht="30.2" customHeight="1">
      <c r="B394" s="137"/>
      <c r="C394" s="138"/>
      <c r="D394" s="138"/>
      <c r="E394" s="138"/>
      <c r="F394" s="138"/>
      <c r="G394" s="138"/>
      <c r="H394" s="138"/>
      <c r="I394" s="138"/>
      <c r="J394" s="138"/>
      <c r="K394" s="138"/>
      <c r="L394" s="138"/>
      <c r="M394" s="138"/>
      <c r="N394" s="138"/>
      <c r="O394" s="138"/>
      <c r="P394" s="138"/>
      <c r="Q394" s="138"/>
    </row>
    <row r="395" spans="2:17" s="140" customFormat="1" ht="30.2" customHeight="1">
      <c r="B395" s="137"/>
      <c r="C395" s="138"/>
      <c r="D395" s="138"/>
      <c r="E395" s="138"/>
      <c r="F395" s="138"/>
      <c r="G395" s="138"/>
      <c r="H395" s="138"/>
      <c r="I395" s="138"/>
      <c r="J395" s="138"/>
      <c r="K395" s="138"/>
      <c r="L395" s="138"/>
      <c r="M395" s="138"/>
      <c r="N395" s="138"/>
      <c r="O395" s="138"/>
      <c r="P395" s="138"/>
      <c r="Q395" s="138"/>
    </row>
    <row r="396" spans="2:17" s="140" customFormat="1" ht="30.2" customHeight="1">
      <c r="B396" s="137"/>
      <c r="C396" s="138"/>
      <c r="D396" s="138"/>
      <c r="E396" s="138"/>
      <c r="F396" s="138"/>
      <c r="G396" s="138"/>
      <c r="H396" s="138"/>
      <c r="I396" s="138"/>
      <c r="J396" s="138"/>
      <c r="K396" s="138"/>
      <c r="L396" s="138"/>
      <c r="M396" s="138"/>
      <c r="N396" s="138"/>
      <c r="O396" s="138"/>
      <c r="P396" s="138"/>
      <c r="Q396" s="138"/>
    </row>
    <row r="397" spans="2:17" s="140" customFormat="1" ht="30.2" customHeight="1">
      <c r="B397" s="137"/>
      <c r="C397" s="138"/>
      <c r="D397" s="138"/>
      <c r="E397" s="138"/>
      <c r="F397" s="138"/>
      <c r="G397" s="138"/>
      <c r="H397" s="138"/>
      <c r="I397" s="138"/>
      <c r="J397" s="138"/>
      <c r="K397" s="138"/>
      <c r="L397" s="138"/>
      <c r="M397" s="138"/>
      <c r="N397" s="138"/>
      <c r="O397" s="138"/>
      <c r="P397" s="138"/>
      <c r="Q397" s="138"/>
    </row>
    <row r="398" spans="2:17" s="140" customFormat="1" ht="30.2" customHeight="1">
      <c r="B398" s="137"/>
      <c r="C398" s="138"/>
      <c r="D398" s="138"/>
      <c r="E398" s="138"/>
      <c r="F398" s="138"/>
      <c r="G398" s="138"/>
      <c r="H398" s="138"/>
      <c r="I398" s="138"/>
      <c r="J398" s="138"/>
      <c r="K398" s="138"/>
      <c r="L398" s="138"/>
      <c r="M398" s="138"/>
      <c r="N398" s="138"/>
      <c r="O398" s="138"/>
      <c r="P398" s="138"/>
      <c r="Q398" s="138"/>
    </row>
    <row r="399" spans="2:17" s="140" customFormat="1" ht="30.2" customHeight="1">
      <c r="B399" s="137"/>
      <c r="C399" s="138"/>
      <c r="D399" s="138"/>
      <c r="E399" s="138"/>
      <c r="F399" s="138"/>
      <c r="G399" s="138"/>
      <c r="H399" s="138"/>
      <c r="I399" s="138"/>
      <c r="J399" s="138"/>
      <c r="K399" s="138"/>
      <c r="L399" s="138"/>
      <c r="M399" s="138"/>
      <c r="N399" s="138"/>
      <c r="O399" s="138"/>
      <c r="P399" s="138"/>
      <c r="Q399" s="138"/>
    </row>
    <row r="400" spans="2:17" s="140" customFormat="1" ht="30.2" customHeight="1">
      <c r="B400" s="137"/>
      <c r="C400" s="138"/>
      <c r="D400" s="138"/>
      <c r="E400" s="138"/>
      <c r="F400" s="138"/>
      <c r="G400" s="138"/>
      <c r="H400" s="138"/>
      <c r="I400" s="138"/>
      <c r="J400" s="138"/>
      <c r="K400" s="138"/>
      <c r="L400" s="138"/>
      <c r="M400" s="138"/>
      <c r="N400" s="138"/>
      <c r="O400" s="138"/>
      <c r="P400" s="138"/>
      <c r="Q400" s="138"/>
    </row>
    <row r="401" spans="2:17" s="140" customFormat="1" ht="30.2" customHeight="1">
      <c r="B401" s="137"/>
      <c r="C401" s="138"/>
      <c r="D401" s="138"/>
      <c r="E401" s="138"/>
      <c r="F401" s="138"/>
      <c r="G401" s="138"/>
      <c r="H401" s="138"/>
      <c r="I401" s="138"/>
      <c r="J401" s="138"/>
      <c r="K401" s="138"/>
      <c r="L401" s="138"/>
      <c r="M401" s="138"/>
      <c r="N401" s="138"/>
      <c r="O401" s="138"/>
      <c r="P401" s="138"/>
      <c r="Q401" s="138"/>
    </row>
    <row r="402" spans="2:17" s="140" customFormat="1" ht="30.2" customHeight="1">
      <c r="B402" s="137"/>
      <c r="C402" s="138"/>
      <c r="D402" s="138"/>
      <c r="E402" s="138"/>
      <c r="F402" s="138"/>
      <c r="G402" s="138"/>
      <c r="H402" s="138"/>
      <c r="I402" s="138"/>
      <c r="J402" s="138"/>
      <c r="K402" s="138"/>
      <c r="L402" s="138"/>
      <c r="M402" s="138"/>
      <c r="N402" s="138"/>
      <c r="O402" s="138"/>
      <c r="P402" s="138"/>
      <c r="Q402" s="138"/>
    </row>
    <row r="403" spans="2:17" s="140" customFormat="1" ht="30.2" customHeight="1">
      <c r="B403" s="137"/>
      <c r="C403" s="138"/>
      <c r="D403" s="138"/>
      <c r="E403" s="138"/>
      <c r="F403" s="138"/>
      <c r="G403" s="138"/>
      <c r="H403" s="138"/>
      <c r="I403" s="138"/>
      <c r="J403" s="138"/>
      <c r="K403" s="138"/>
      <c r="L403" s="138"/>
      <c r="M403" s="138"/>
      <c r="N403" s="138"/>
      <c r="O403" s="138"/>
      <c r="P403" s="138"/>
      <c r="Q403" s="138"/>
    </row>
    <row r="404" spans="2:17" s="140" customFormat="1" ht="30.2" customHeight="1">
      <c r="B404" s="137"/>
      <c r="C404" s="138"/>
      <c r="D404" s="138"/>
      <c r="E404" s="138"/>
      <c r="F404" s="138"/>
      <c r="G404" s="138"/>
      <c r="H404" s="138"/>
      <c r="I404" s="138"/>
      <c r="J404" s="138"/>
      <c r="K404" s="138"/>
      <c r="L404" s="138"/>
      <c r="M404" s="138"/>
      <c r="N404" s="138"/>
      <c r="O404" s="138"/>
      <c r="P404" s="138"/>
      <c r="Q404" s="138"/>
    </row>
    <row r="405" spans="2:17" s="140" customFormat="1" ht="30.2" customHeight="1">
      <c r="B405" s="137"/>
      <c r="C405" s="138"/>
      <c r="D405" s="138"/>
      <c r="E405" s="138"/>
      <c r="F405" s="138"/>
      <c r="G405" s="138"/>
      <c r="H405" s="138"/>
      <c r="I405" s="138"/>
      <c r="J405" s="138"/>
      <c r="K405" s="138"/>
      <c r="L405" s="138"/>
      <c r="M405" s="138"/>
      <c r="N405" s="138"/>
      <c r="O405" s="138"/>
      <c r="P405" s="138"/>
      <c r="Q405" s="138"/>
    </row>
    <row r="406" spans="2:17" s="140" customFormat="1" ht="30.2" customHeight="1">
      <c r="B406" s="137"/>
      <c r="C406" s="138"/>
      <c r="D406" s="138"/>
      <c r="E406" s="138"/>
      <c r="F406" s="138"/>
      <c r="G406" s="138"/>
      <c r="H406" s="138"/>
      <c r="I406" s="138"/>
      <c r="J406" s="138"/>
      <c r="K406" s="138"/>
      <c r="L406" s="138"/>
      <c r="M406" s="138"/>
      <c r="N406" s="138"/>
      <c r="O406" s="138"/>
      <c r="P406" s="138"/>
      <c r="Q406" s="138"/>
    </row>
    <row r="407" spans="2:17" s="140" customFormat="1" ht="30.2" customHeight="1">
      <c r="B407" s="137"/>
      <c r="C407" s="138"/>
      <c r="D407" s="138"/>
      <c r="E407" s="138"/>
      <c r="F407" s="138"/>
      <c r="G407" s="138"/>
      <c r="H407" s="138"/>
      <c r="I407" s="138"/>
      <c r="J407" s="138"/>
      <c r="K407" s="138"/>
      <c r="L407" s="138"/>
      <c r="M407" s="138"/>
      <c r="N407" s="138"/>
      <c r="O407" s="138"/>
      <c r="P407" s="138"/>
      <c r="Q407" s="138"/>
    </row>
    <row r="408" spans="2:17" s="140" customFormat="1" ht="30.2" customHeight="1">
      <c r="B408" s="137"/>
      <c r="C408" s="138"/>
      <c r="D408" s="138"/>
      <c r="E408" s="138"/>
      <c r="F408" s="138"/>
      <c r="G408" s="138"/>
      <c r="H408" s="138"/>
      <c r="I408" s="138"/>
      <c r="J408" s="138"/>
      <c r="K408" s="138"/>
      <c r="L408" s="138"/>
      <c r="M408" s="138"/>
      <c r="N408" s="138"/>
      <c r="O408" s="138"/>
      <c r="P408" s="138"/>
      <c r="Q408" s="138"/>
    </row>
    <row r="409" spans="2:17" s="140" customFormat="1" ht="30.2" customHeight="1">
      <c r="B409" s="137"/>
      <c r="C409" s="138"/>
      <c r="D409" s="138"/>
      <c r="E409" s="138"/>
      <c r="F409" s="138"/>
      <c r="G409" s="138"/>
      <c r="H409" s="138"/>
      <c r="I409" s="138"/>
      <c r="J409" s="138"/>
      <c r="K409" s="138"/>
      <c r="L409" s="138"/>
      <c r="M409" s="138"/>
      <c r="N409" s="138"/>
      <c r="O409" s="138"/>
      <c r="P409" s="138"/>
      <c r="Q409" s="138"/>
    </row>
    <row r="410" spans="2:17" s="140" customFormat="1" ht="30.2" customHeight="1">
      <c r="B410" s="137"/>
      <c r="C410" s="138"/>
      <c r="D410" s="138"/>
      <c r="E410" s="138"/>
      <c r="F410" s="138"/>
      <c r="G410" s="138"/>
      <c r="H410" s="138"/>
      <c r="I410" s="138"/>
      <c r="J410" s="138"/>
      <c r="K410" s="138"/>
      <c r="L410" s="138"/>
      <c r="M410" s="138"/>
      <c r="N410" s="138"/>
      <c r="O410" s="138"/>
      <c r="P410" s="138"/>
      <c r="Q410" s="138"/>
    </row>
    <row r="411" spans="2:17" s="140" customFormat="1" ht="30.2" customHeight="1">
      <c r="B411" s="137"/>
      <c r="C411" s="138"/>
      <c r="D411" s="138"/>
      <c r="E411" s="138"/>
      <c r="F411" s="138"/>
      <c r="G411" s="138"/>
      <c r="H411" s="138"/>
      <c r="I411" s="138"/>
      <c r="J411" s="138"/>
      <c r="K411" s="138"/>
      <c r="L411" s="138"/>
      <c r="M411" s="138"/>
      <c r="N411" s="138"/>
      <c r="O411" s="138"/>
      <c r="P411" s="138"/>
      <c r="Q411" s="138"/>
    </row>
    <row r="412" spans="2:17" s="140" customFormat="1" ht="30.2" customHeight="1">
      <c r="B412" s="137"/>
      <c r="C412" s="138"/>
      <c r="D412" s="138"/>
      <c r="E412" s="138"/>
      <c r="F412" s="138"/>
      <c r="G412" s="138"/>
      <c r="H412" s="138"/>
      <c r="I412" s="138"/>
      <c r="J412" s="138"/>
      <c r="K412" s="138"/>
      <c r="L412" s="138"/>
      <c r="M412" s="138"/>
      <c r="N412" s="138"/>
      <c r="O412" s="138"/>
      <c r="P412" s="138"/>
      <c r="Q412" s="138"/>
    </row>
    <row r="413" spans="2:17" s="140" customFormat="1" ht="30.2" customHeight="1">
      <c r="B413" s="137"/>
      <c r="C413" s="138"/>
      <c r="D413" s="138"/>
      <c r="E413" s="138"/>
      <c r="F413" s="138"/>
      <c r="G413" s="138"/>
      <c r="H413" s="138"/>
      <c r="I413" s="138"/>
      <c r="J413" s="138"/>
      <c r="K413" s="138"/>
      <c r="L413" s="138"/>
      <c r="M413" s="138"/>
      <c r="N413" s="138"/>
      <c r="O413" s="138"/>
      <c r="P413" s="138"/>
      <c r="Q413" s="138"/>
    </row>
    <row r="414" spans="2:17" s="140" customFormat="1" ht="30.2" customHeight="1">
      <c r="B414" s="137"/>
      <c r="C414" s="138"/>
      <c r="D414" s="138"/>
      <c r="E414" s="138"/>
      <c r="F414" s="138"/>
      <c r="G414" s="138"/>
      <c r="H414" s="138"/>
      <c r="I414" s="138"/>
      <c r="J414" s="138"/>
      <c r="K414" s="138"/>
      <c r="L414" s="138"/>
      <c r="M414" s="138"/>
      <c r="N414" s="138"/>
      <c r="O414" s="138"/>
      <c r="P414" s="138"/>
      <c r="Q414" s="138"/>
    </row>
    <row r="415" spans="2:17" s="140" customFormat="1" ht="30.2" customHeight="1">
      <c r="B415" s="137"/>
      <c r="C415" s="138"/>
      <c r="D415" s="138"/>
      <c r="E415" s="138"/>
      <c r="F415" s="138"/>
      <c r="G415" s="138"/>
      <c r="H415" s="138"/>
      <c r="I415" s="138"/>
      <c r="J415" s="138"/>
      <c r="K415" s="138"/>
      <c r="L415" s="138"/>
      <c r="M415" s="138"/>
      <c r="N415" s="138"/>
      <c r="O415" s="138"/>
      <c r="P415" s="138"/>
      <c r="Q415" s="138"/>
    </row>
    <row r="416" spans="2:17" s="140" customFormat="1" ht="30.2" customHeight="1">
      <c r="B416" s="137"/>
      <c r="C416" s="138"/>
      <c r="D416" s="138"/>
      <c r="E416" s="138"/>
      <c r="F416" s="138"/>
      <c r="G416" s="138"/>
      <c r="H416" s="138"/>
      <c r="I416" s="138"/>
      <c r="J416" s="138"/>
      <c r="K416" s="138"/>
      <c r="L416" s="138"/>
      <c r="M416" s="138"/>
      <c r="N416" s="138"/>
      <c r="O416" s="138"/>
      <c r="P416" s="138"/>
      <c r="Q416" s="138"/>
    </row>
    <row r="417" spans="2:17" s="140" customFormat="1" ht="30.2" customHeight="1">
      <c r="B417" s="137"/>
      <c r="C417" s="138"/>
      <c r="D417" s="138"/>
      <c r="E417" s="138"/>
      <c r="F417" s="138"/>
      <c r="G417" s="138"/>
      <c r="H417" s="138"/>
      <c r="I417" s="138"/>
      <c r="J417" s="138"/>
      <c r="K417" s="138"/>
      <c r="L417" s="138"/>
      <c r="M417" s="138"/>
      <c r="N417" s="138"/>
      <c r="O417" s="138"/>
      <c r="P417" s="138"/>
      <c r="Q417" s="138"/>
    </row>
    <row r="418" spans="2:17" s="140" customFormat="1" ht="30.2" customHeight="1">
      <c r="B418" s="137"/>
      <c r="C418" s="138"/>
      <c r="D418" s="138"/>
      <c r="E418" s="138"/>
      <c r="F418" s="138"/>
      <c r="G418" s="138"/>
      <c r="H418" s="138"/>
      <c r="I418" s="138"/>
      <c r="J418" s="138"/>
      <c r="K418" s="138"/>
      <c r="L418" s="138"/>
      <c r="M418" s="138"/>
      <c r="N418" s="138"/>
      <c r="O418" s="138"/>
      <c r="P418" s="138"/>
      <c r="Q418" s="138"/>
    </row>
    <row r="419" spans="2:17" s="140" customFormat="1" ht="30.2" customHeight="1">
      <c r="B419" s="137"/>
      <c r="C419" s="138"/>
      <c r="D419" s="138"/>
      <c r="E419" s="138"/>
      <c r="F419" s="138"/>
      <c r="G419" s="138"/>
      <c r="H419" s="138"/>
      <c r="I419" s="138"/>
      <c r="J419" s="138"/>
      <c r="K419" s="138"/>
      <c r="L419" s="138"/>
      <c r="M419" s="138"/>
      <c r="N419" s="138"/>
      <c r="O419" s="138"/>
      <c r="P419" s="138"/>
      <c r="Q419" s="138"/>
    </row>
    <row r="420" spans="2:17" s="140" customFormat="1" ht="30.2" customHeight="1">
      <c r="B420" s="137"/>
      <c r="C420" s="138"/>
      <c r="D420" s="138"/>
      <c r="E420" s="138"/>
      <c r="F420" s="138"/>
      <c r="G420" s="138"/>
      <c r="H420" s="138"/>
      <c r="I420" s="138"/>
      <c r="J420" s="138"/>
      <c r="K420" s="138"/>
      <c r="L420" s="138"/>
      <c r="M420" s="138"/>
      <c r="N420" s="138"/>
      <c r="O420" s="138"/>
      <c r="P420" s="138"/>
      <c r="Q420" s="138"/>
    </row>
    <row r="421" spans="2:17" s="140" customFormat="1" ht="30.2" customHeight="1">
      <c r="B421" s="137"/>
      <c r="C421" s="138"/>
      <c r="D421" s="138"/>
      <c r="E421" s="138"/>
      <c r="F421" s="138"/>
      <c r="G421" s="138"/>
      <c r="H421" s="138"/>
      <c r="I421" s="138"/>
      <c r="J421" s="138"/>
      <c r="K421" s="138"/>
      <c r="L421" s="138"/>
      <c r="M421" s="138"/>
      <c r="N421" s="138"/>
      <c r="O421" s="138"/>
      <c r="P421" s="138"/>
      <c r="Q421" s="138"/>
    </row>
    <row r="422" spans="2:17" s="140" customFormat="1" ht="30.2" customHeight="1">
      <c r="B422" s="137"/>
      <c r="C422" s="138"/>
      <c r="D422" s="138"/>
      <c r="E422" s="138"/>
      <c r="F422" s="138"/>
      <c r="G422" s="138"/>
      <c r="H422" s="138"/>
      <c r="I422" s="138"/>
      <c r="J422" s="138"/>
      <c r="K422" s="138"/>
      <c r="L422" s="138"/>
      <c r="M422" s="138"/>
      <c r="N422" s="138"/>
      <c r="O422" s="138"/>
      <c r="P422" s="138"/>
      <c r="Q422" s="138"/>
    </row>
    <row r="423" spans="2:17" s="140" customFormat="1" ht="30.2" customHeight="1">
      <c r="B423" s="137"/>
      <c r="C423" s="138"/>
      <c r="D423" s="138"/>
      <c r="E423" s="138"/>
      <c r="F423" s="138"/>
      <c r="G423" s="138"/>
      <c r="H423" s="138"/>
      <c r="I423" s="138"/>
      <c r="J423" s="138"/>
      <c r="K423" s="138"/>
      <c r="L423" s="138"/>
      <c r="M423" s="138"/>
      <c r="N423" s="138"/>
      <c r="O423" s="138"/>
      <c r="P423" s="138"/>
      <c r="Q423" s="138"/>
    </row>
    <row r="424" spans="2:17" s="140" customFormat="1" ht="30.2" customHeight="1">
      <c r="B424" s="137"/>
      <c r="C424" s="138"/>
      <c r="D424" s="138"/>
      <c r="E424" s="138"/>
      <c r="F424" s="138"/>
      <c r="G424" s="138"/>
      <c r="H424" s="138"/>
      <c r="I424" s="138"/>
      <c r="J424" s="138"/>
      <c r="K424" s="138"/>
      <c r="L424" s="138"/>
      <c r="M424" s="138"/>
      <c r="N424" s="138"/>
      <c r="O424" s="138"/>
      <c r="P424" s="138"/>
      <c r="Q424" s="138"/>
    </row>
    <row r="425" spans="2:17" s="140" customFormat="1" ht="30.2" customHeight="1">
      <c r="B425" s="137"/>
      <c r="C425" s="138"/>
      <c r="D425" s="138"/>
      <c r="E425" s="138"/>
      <c r="F425" s="138"/>
      <c r="G425" s="138"/>
      <c r="H425" s="138"/>
      <c r="I425" s="138"/>
      <c r="J425" s="138"/>
      <c r="K425" s="138"/>
      <c r="L425" s="138"/>
      <c r="M425" s="138"/>
      <c r="N425" s="138"/>
      <c r="O425" s="138"/>
      <c r="P425" s="138"/>
      <c r="Q425" s="138"/>
    </row>
    <row r="426" spans="2:17" s="140" customFormat="1" ht="30.2" customHeight="1">
      <c r="B426" s="137"/>
      <c r="C426" s="138"/>
      <c r="D426" s="138"/>
      <c r="E426" s="138"/>
      <c r="F426" s="138"/>
      <c r="G426" s="138"/>
      <c r="H426" s="138"/>
      <c r="I426" s="138"/>
      <c r="J426" s="138"/>
      <c r="K426" s="138"/>
      <c r="L426" s="138"/>
      <c r="M426" s="138"/>
      <c r="N426" s="138"/>
      <c r="O426" s="138"/>
      <c r="P426" s="138"/>
      <c r="Q426" s="138"/>
    </row>
    <row r="427" spans="2:17" s="140" customFormat="1" ht="30.2" customHeight="1">
      <c r="B427" s="137"/>
      <c r="C427" s="138"/>
      <c r="D427" s="138"/>
      <c r="E427" s="138"/>
      <c r="F427" s="138"/>
      <c r="G427" s="138"/>
      <c r="H427" s="138"/>
      <c r="I427" s="138"/>
      <c r="J427" s="138"/>
      <c r="K427" s="138"/>
      <c r="L427" s="138"/>
      <c r="M427" s="138"/>
      <c r="N427" s="138"/>
      <c r="O427" s="138"/>
      <c r="P427" s="138"/>
      <c r="Q427" s="138"/>
    </row>
    <row r="428" spans="2:17" s="140" customFormat="1" ht="30.2" customHeight="1">
      <c r="B428" s="137"/>
      <c r="C428" s="138"/>
      <c r="D428" s="138"/>
      <c r="E428" s="138"/>
      <c r="F428" s="138"/>
      <c r="G428" s="138"/>
      <c r="H428" s="138"/>
      <c r="I428" s="138"/>
      <c r="J428" s="138"/>
      <c r="K428" s="138"/>
      <c r="L428" s="138"/>
      <c r="M428" s="138"/>
      <c r="N428" s="138"/>
      <c r="O428" s="138"/>
      <c r="P428" s="138"/>
      <c r="Q428" s="138"/>
    </row>
    <row r="429" spans="2:17" s="140" customFormat="1" ht="30.2" customHeight="1">
      <c r="B429" s="137"/>
      <c r="C429" s="138"/>
      <c r="D429" s="138"/>
      <c r="E429" s="138"/>
      <c r="F429" s="138"/>
      <c r="G429" s="138"/>
      <c r="H429" s="138"/>
      <c r="I429" s="138"/>
      <c r="J429" s="138"/>
      <c r="K429" s="138"/>
      <c r="L429" s="138"/>
      <c r="M429" s="138"/>
      <c r="N429" s="138"/>
      <c r="O429" s="138"/>
      <c r="P429" s="138"/>
      <c r="Q429" s="138"/>
    </row>
    <row r="430" spans="2:17" s="140" customFormat="1" ht="30.2" customHeight="1">
      <c r="B430" s="137"/>
      <c r="C430" s="138"/>
      <c r="D430" s="138"/>
      <c r="E430" s="138"/>
      <c r="F430" s="138"/>
      <c r="G430" s="138"/>
      <c r="H430" s="138"/>
      <c r="I430" s="138"/>
      <c r="J430" s="138"/>
      <c r="K430" s="138"/>
      <c r="L430" s="138"/>
      <c r="M430" s="138"/>
      <c r="N430" s="138"/>
      <c r="O430" s="138"/>
      <c r="P430" s="138"/>
      <c r="Q430" s="138"/>
    </row>
    <row r="431" spans="2:17" s="140" customFormat="1" ht="30.2" customHeight="1">
      <c r="B431" s="137"/>
      <c r="C431" s="138"/>
      <c r="D431" s="138"/>
      <c r="E431" s="138"/>
      <c r="F431" s="138"/>
      <c r="G431" s="138"/>
      <c r="H431" s="138"/>
      <c r="I431" s="138"/>
      <c r="J431" s="138"/>
      <c r="K431" s="138"/>
      <c r="L431" s="138"/>
      <c r="M431" s="138"/>
      <c r="N431" s="138"/>
      <c r="O431" s="138"/>
      <c r="P431" s="138"/>
      <c r="Q431" s="138"/>
    </row>
    <row r="432" spans="2:17" s="140" customFormat="1" ht="30.2" customHeight="1">
      <c r="B432" s="137"/>
      <c r="C432" s="138"/>
      <c r="D432" s="138"/>
      <c r="E432" s="138"/>
      <c r="F432" s="138"/>
      <c r="G432" s="138"/>
      <c r="H432" s="138"/>
      <c r="I432" s="138"/>
      <c r="J432" s="138"/>
      <c r="K432" s="138"/>
      <c r="L432" s="138"/>
      <c r="M432" s="138"/>
      <c r="N432" s="138"/>
      <c r="O432" s="138"/>
      <c r="P432" s="138"/>
      <c r="Q432" s="138"/>
    </row>
    <row r="433" spans="2:17" s="140" customFormat="1" ht="30.2" customHeight="1">
      <c r="B433" s="137"/>
      <c r="C433" s="138"/>
      <c r="D433" s="138"/>
      <c r="E433" s="138"/>
      <c r="F433" s="138"/>
      <c r="G433" s="138"/>
      <c r="H433" s="138"/>
      <c r="I433" s="138"/>
      <c r="J433" s="138"/>
      <c r="K433" s="138"/>
      <c r="L433" s="138"/>
      <c r="M433" s="138"/>
      <c r="N433" s="138"/>
      <c r="O433" s="138"/>
      <c r="P433" s="138"/>
      <c r="Q433" s="138"/>
    </row>
    <row r="434" spans="2:17" s="140" customFormat="1" ht="30.2" customHeight="1">
      <c r="B434" s="137"/>
      <c r="C434" s="138"/>
      <c r="D434" s="138"/>
      <c r="E434" s="138"/>
      <c r="F434" s="138"/>
      <c r="G434" s="138"/>
      <c r="H434" s="138"/>
      <c r="I434" s="138"/>
      <c r="J434" s="138"/>
      <c r="K434" s="138"/>
      <c r="L434" s="138"/>
      <c r="M434" s="138"/>
      <c r="N434" s="138"/>
      <c r="O434" s="138"/>
      <c r="P434" s="138"/>
      <c r="Q434" s="138"/>
    </row>
    <row r="435" spans="2:17" s="140" customFormat="1" ht="30.2" customHeight="1">
      <c r="B435" s="137"/>
      <c r="C435" s="138"/>
      <c r="D435" s="138"/>
      <c r="E435" s="138"/>
      <c r="F435" s="138"/>
      <c r="G435" s="138"/>
      <c r="H435" s="138"/>
      <c r="I435" s="138"/>
      <c r="J435" s="138"/>
      <c r="K435" s="138"/>
      <c r="L435" s="138"/>
      <c r="M435" s="138"/>
      <c r="N435" s="138"/>
      <c r="O435" s="138"/>
      <c r="P435" s="138"/>
      <c r="Q435" s="138"/>
    </row>
    <row r="436" spans="2:17" s="140" customFormat="1" ht="30.2" customHeight="1">
      <c r="B436" s="137"/>
      <c r="C436" s="138"/>
      <c r="D436" s="138"/>
      <c r="E436" s="138"/>
      <c r="F436" s="138"/>
      <c r="G436" s="138"/>
      <c r="H436" s="138"/>
      <c r="I436" s="138"/>
      <c r="J436" s="138"/>
      <c r="K436" s="138"/>
      <c r="L436" s="138"/>
      <c r="M436" s="138"/>
      <c r="N436" s="138"/>
      <c r="O436" s="138"/>
      <c r="P436" s="138"/>
      <c r="Q436" s="138"/>
    </row>
    <row r="437" spans="2:17" s="140" customFormat="1" ht="30.2" customHeight="1">
      <c r="B437" s="137"/>
      <c r="C437" s="138"/>
      <c r="D437" s="138"/>
      <c r="E437" s="138"/>
      <c r="F437" s="138"/>
      <c r="G437" s="138"/>
      <c r="H437" s="138"/>
      <c r="I437" s="138"/>
      <c r="J437" s="138"/>
      <c r="K437" s="138"/>
      <c r="L437" s="138"/>
      <c r="M437" s="138"/>
      <c r="N437" s="138"/>
      <c r="O437" s="138"/>
      <c r="P437" s="138"/>
      <c r="Q437" s="138"/>
    </row>
    <row r="438" spans="2:17" s="140" customFormat="1" ht="30.2" customHeight="1">
      <c r="B438" s="137"/>
      <c r="C438" s="138"/>
      <c r="D438" s="138"/>
      <c r="E438" s="138"/>
      <c r="F438" s="138"/>
      <c r="G438" s="138"/>
      <c r="H438" s="138"/>
      <c r="I438" s="138"/>
      <c r="J438" s="138"/>
      <c r="K438" s="138"/>
      <c r="L438" s="138"/>
      <c r="M438" s="138"/>
      <c r="N438" s="138"/>
      <c r="O438" s="138"/>
      <c r="P438" s="138"/>
      <c r="Q438" s="138"/>
    </row>
    <row r="439" spans="2:17" s="140" customFormat="1" ht="30.2" customHeight="1">
      <c r="B439" s="137"/>
      <c r="C439" s="138"/>
      <c r="D439" s="138"/>
      <c r="E439" s="138"/>
      <c r="F439" s="138"/>
      <c r="G439" s="138"/>
      <c r="H439" s="138"/>
      <c r="I439" s="138"/>
      <c r="J439" s="138"/>
      <c r="K439" s="138"/>
      <c r="L439" s="138"/>
      <c r="M439" s="138"/>
      <c r="N439" s="138"/>
      <c r="O439" s="138"/>
      <c r="P439" s="138"/>
      <c r="Q439" s="138"/>
    </row>
    <row r="440" spans="2:17" s="140" customFormat="1" ht="30.2" customHeight="1">
      <c r="B440" s="137"/>
      <c r="C440" s="138"/>
      <c r="D440" s="138"/>
      <c r="E440" s="138"/>
      <c r="F440" s="138"/>
      <c r="G440" s="138"/>
      <c r="H440" s="138"/>
      <c r="I440" s="138"/>
      <c r="J440" s="138"/>
      <c r="K440" s="138"/>
      <c r="L440" s="138"/>
      <c r="M440" s="138"/>
      <c r="N440" s="138"/>
      <c r="O440" s="138"/>
      <c r="P440" s="138"/>
      <c r="Q440" s="138"/>
    </row>
    <row r="441" spans="2:17" s="140" customFormat="1" ht="30.2" customHeight="1">
      <c r="B441" s="137"/>
      <c r="C441" s="138"/>
      <c r="D441" s="138"/>
      <c r="E441" s="138"/>
      <c r="F441" s="138"/>
      <c r="G441" s="138"/>
      <c r="H441" s="138"/>
      <c r="I441" s="138"/>
      <c r="J441" s="138"/>
      <c r="K441" s="138"/>
      <c r="L441" s="138"/>
      <c r="M441" s="138"/>
      <c r="N441" s="138"/>
      <c r="O441" s="138"/>
      <c r="P441" s="138"/>
      <c r="Q441" s="138"/>
    </row>
    <row r="442" spans="2:17" s="140" customFormat="1" ht="30.2" customHeight="1">
      <c r="B442" s="137"/>
      <c r="C442" s="138"/>
      <c r="D442" s="138"/>
      <c r="E442" s="138"/>
      <c r="F442" s="138"/>
      <c r="G442" s="138"/>
      <c r="H442" s="138"/>
      <c r="I442" s="138"/>
      <c r="J442" s="138"/>
      <c r="K442" s="138"/>
      <c r="L442" s="138"/>
      <c r="M442" s="138"/>
      <c r="N442" s="138"/>
      <c r="O442" s="138"/>
      <c r="P442" s="138"/>
      <c r="Q442" s="138"/>
    </row>
    <row r="443" spans="2:17" s="140" customFormat="1" ht="30.2" customHeight="1">
      <c r="B443" s="137"/>
      <c r="C443" s="138"/>
      <c r="D443" s="138"/>
      <c r="E443" s="138"/>
      <c r="F443" s="138"/>
      <c r="G443" s="138"/>
      <c r="H443" s="138"/>
      <c r="I443" s="138"/>
      <c r="J443" s="138"/>
      <c r="K443" s="138"/>
      <c r="L443" s="138"/>
      <c r="M443" s="138"/>
      <c r="N443" s="138"/>
      <c r="O443" s="138"/>
      <c r="P443" s="138"/>
      <c r="Q443" s="138"/>
    </row>
    <row r="444" spans="2:17" s="140" customFormat="1" ht="30.2" customHeight="1">
      <c r="B444" s="137"/>
      <c r="C444" s="138"/>
      <c r="D444" s="138"/>
      <c r="E444" s="138"/>
      <c r="F444" s="138"/>
      <c r="G444" s="138"/>
      <c r="H444" s="138"/>
      <c r="I444" s="138"/>
      <c r="J444" s="138"/>
      <c r="K444" s="138"/>
      <c r="L444" s="138"/>
      <c r="M444" s="138"/>
      <c r="N444" s="138"/>
      <c r="O444" s="138"/>
      <c r="P444" s="138"/>
      <c r="Q444" s="138"/>
    </row>
    <row r="445" spans="2:17" s="140" customFormat="1" ht="30.2" customHeight="1">
      <c r="B445" s="137"/>
      <c r="C445" s="138"/>
      <c r="D445" s="138"/>
      <c r="E445" s="138"/>
      <c r="F445" s="138"/>
      <c r="G445" s="138"/>
      <c r="H445" s="138"/>
      <c r="I445" s="138"/>
      <c r="J445" s="138"/>
      <c r="K445" s="138"/>
      <c r="L445" s="138"/>
      <c r="M445" s="138"/>
      <c r="N445" s="138"/>
      <c r="O445" s="138"/>
      <c r="P445" s="138"/>
      <c r="Q445" s="138"/>
    </row>
    <row r="446" spans="2:17" s="140" customFormat="1" ht="30.2" customHeight="1">
      <c r="B446" s="137"/>
      <c r="C446" s="138"/>
      <c r="D446" s="138"/>
      <c r="E446" s="138"/>
      <c r="F446" s="138"/>
      <c r="G446" s="138"/>
      <c r="H446" s="138"/>
      <c r="I446" s="138"/>
      <c r="J446" s="138"/>
      <c r="K446" s="138"/>
      <c r="L446" s="138"/>
      <c r="M446" s="138"/>
      <c r="N446" s="138"/>
      <c r="O446" s="138"/>
      <c r="P446" s="138"/>
      <c r="Q446" s="138"/>
    </row>
    <row r="447" spans="2:17" s="140" customFormat="1" ht="30.2" customHeight="1">
      <c r="B447" s="137"/>
      <c r="C447" s="138"/>
      <c r="D447" s="138"/>
      <c r="E447" s="138"/>
      <c r="F447" s="138"/>
      <c r="G447" s="138"/>
      <c r="H447" s="138"/>
      <c r="I447" s="138"/>
      <c r="J447" s="138"/>
      <c r="K447" s="138"/>
      <c r="L447" s="138"/>
      <c r="M447" s="138"/>
      <c r="N447" s="138"/>
      <c r="O447" s="138"/>
      <c r="P447" s="138"/>
      <c r="Q447" s="138"/>
    </row>
    <row r="448" spans="2:17" s="140" customFormat="1" ht="30.2" customHeight="1">
      <c r="B448" s="137"/>
      <c r="C448" s="138"/>
      <c r="D448" s="138"/>
      <c r="E448" s="138"/>
      <c r="F448" s="138"/>
      <c r="G448" s="138"/>
      <c r="H448" s="138"/>
      <c r="I448" s="138"/>
      <c r="J448" s="138"/>
      <c r="K448" s="138"/>
      <c r="L448" s="138"/>
      <c r="M448" s="138"/>
      <c r="N448" s="138"/>
      <c r="O448" s="138"/>
      <c r="P448" s="138"/>
      <c r="Q448" s="138"/>
    </row>
    <row r="449" spans="2:17" s="140" customFormat="1" ht="30.2" customHeight="1">
      <c r="B449" s="137"/>
      <c r="C449" s="138"/>
      <c r="D449" s="138"/>
      <c r="E449" s="138"/>
      <c r="F449" s="138"/>
      <c r="G449" s="138"/>
      <c r="H449" s="138"/>
      <c r="I449" s="138"/>
      <c r="J449" s="138"/>
      <c r="K449" s="138"/>
      <c r="L449" s="138"/>
      <c r="M449" s="138"/>
      <c r="N449" s="138"/>
      <c r="O449" s="138"/>
      <c r="P449" s="138"/>
      <c r="Q449" s="138"/>
    </row>
    <row r="450" spans="2:17" s="140" customFormat="1" ht="30.2" customHeight="1">
      <c r="B450" s="137"/>
      <c r="C450" s="138"/>
      <c r="D450" s="138"/>
      <c r="E450" s="138"/>
      <c r="F450" s="138"/>
      <c r="G450" s="138"/>
      <c r="H450" s="138"/>
      <c r="I450" s="138"/>
      <c r="J450" s="138"/>
      <c r="K450" s="138"/>
      <c r="L450" s="138"/>
      <c r="M450" s="138"/>
      <c r="N450" s="138"/>
      <c r="O450" s="138"/>
      <c r="P450" s="138"/>
      <c r="Q450" s="138"/>
    </row>
    <row r="451" spans="2:17" s="140" customFormat="1" ht="30.2" customHeight="1">
      <c r="B451" s="137"/>
      <c r="C451" s="138"/>
      <c r="D451" s="138"/>
      <c r="E451" s="138"/>
      <c r="F451" s="138"/>
      <c r="G451" s="138"/>
      <c r="H451" s="138"/>
      <c r="I451" s="138"/>
      <c r="J451" s="138"/>
      <c r="K451" s="138"/>
      <c r="L451" s="138"/>
      <c r="M451" s="138"/>
      <c r="N451" s="138"/>
      <c r="O451" s="138"/>
      <c r="P451" s="138"/>
      <c r="Q451" s="138"/>
    </row>
    <row r="452" spans="2:17" s="140" customFormat="1" ht="30.2" customHeight="1">
      <c r="B452" s="137"/>
      <c r="C452" s="138"/>
      <c r="D452" s="138"/>
      <c r="E452" s="138"/>
      <c r="F452" s="138"/>
      <c r="G452" s="138"/>
      <c r="H452" s="138"/>
      <c r="I452" s="138"/>
      <c r="J452" s="138"/>
      <c r="K452" s="138"/>
      <c r="L452" s="138"/>
      <c r="M452" s="138"/>
      <c r="N452" s="138"/>
      <c r="O452" s="138"/>
      <c r="P452" s="138"/>
      <c r="Q452" s="138"/>
    </row>
    <row r="453" spans="2:17" s="140" customFormat="1" ht="30.2" customHeight="1">
      <c r="B453" s="137"/>
      <c r="C453" s="138"/>
      <c r="D453" s="138"/>
      <c r="E453" s="138"/>
      <c r="F453" s="138"/>
      <c r="G453" s="138"/>
      <c r="H453" s="138"/>
      <c r="I453" s="138"/>
      <c r="J453" s="138"/>
      <c r="K453" s="138"/>
      <c r="L453" s="138"/>
      <c r="M453" s="138"/>
      <c r="N453" s="138"/>
      <c r="O453" s="138"/>
      <c r="P453" s="138"/>
      <c r="Q453" s="138"/>
    </row>
    <row r="454" spans="2:17" s="140" customFormat="1" ht="30.2" customHeight="1">
      <c r="B454" s="137"/>
      <c r="C454" s="138"/>
      <c r="D454" s="138"/>
      <c r="E454" s="138"/>
      <c r="F454" s="138"/>
      <c r="G454" s="138"/>
      <c r="H454" s="138"/>
      <c r="I454" s="138"/>
      <c r="J454" s="138"/>
      <c r="K454" s="138"/>
      <c r="L454" s="138"/>
      <c r="M454" s="138"/>
      <c r="N454" s="138"/>
      <c r="O454" s="138"/>
      <c r="P454" s="138"/>
      <c r="Q454" s="138"/>
    </row>
    <row r="455" spans="2:17" s="140" customFormat="1" ht="30.2" customHeight="1">
      <c r="B455" s="137"/>
      <c r="C455" s="138"/>
      <c r="D455" s="138"/>
      <c r="E455" s="138"/>
      <c r="F455" s="138"/>
      <c r="G455" s="138"/>
      <c r="H455" s="138"/>
      <c r="I455" s="138"/>
      <c r="J455" s="138"/>
      <c r="K455" s="138"/>
      <c r="L455" s="138"/>
      <c r="M455" s="138"/>
      <c r="N455" s="138"/>
      <c r="O455" s="138"/>
      <c r="P455" s="138"/>
      <c r="Q455" s="138"/>
    </row>
    <row r="456" spans="2:17" s="140" customFormat="1" ht="30.2" customHeight="1">
      <c r="B456" s="137"/>
      <c r="C456" s="138"/>
      <c r="D456" s="138"/>
      <c r="E456" s="138"/>
      <c r="F456" s="138"/>
      <c r="G456" s="138"/>
      <c r="H456" s="138"/>
      <c r="I456" s="138"/>
      <c r="J456" s="138"/>
      <c r="K456" s="138"/>
      <c r="L456" s="138"/>
      <c r="M456" s="138"/>
      <c r="N456" s="138"/>
      <c r="O456" s="138"/>
      <c r="P456" s="138"/>
      <c r="Q456" s="138"/>
    </row>
    <row r="457" spans="2:17" s="140" customFormat="1" ht="30.2" customHeight="1">
      <c r="B457" s="137"/>
      <c r="C457" s="138"/>
      <c r="D457" s="138"/>
      <c r="E457" s="138"/>
      <c r="F457" s="138"/>
      <c r="G457" s="138"/>
      <c r="H457" s="138"/>
      <c r="I457" s="138"/>
      <c r="J457" s="138"/>
      <c r="K457" s="138"/>
      <c r="L457" s="138"/>
      <c r="M457" s="138"/>
      <c r="N457" s="138"/>
      <c r="O457" s="138"/>
      <c r="P457" s="138"/>
      <c r="Q457" s="138"/>
    </row>
    <row r="458" spans="2:17" s="140" customFormat="1" ht="30.2" customHeight="1">
      <c r="B458" s="137"/>
      <c r="C458" s="138"/>
      <c r="D458" s="138"/>
      <c r="E458" s="138"/>
      <c r="F458" s="138"/>
      <c r="G458" s="138"/>
      <c r="H458" s="138"/>
      <c r="I458" s="138"/>
      <c r="J458" s="138"/>
      <c r="K458" s="138"/>
      <c r="L458" s="138"/>
      <c r="M458" s="138"/>
      <c r="N458" s="138"/>
      <c r="O458" s="138"/>
      <c r="P458" s="138"/>
      <c r="Q458" s="138"/>
    </row>
    <row r="459" spans="2:17" s="140" customFormat="1" ht="30.2" customHeight="1">
      <c r="B459" s="137"/>
      <c r="C459" s="138"/>
      <c r="D459" s="138"/>
      <c r="E459" s="138"/>
      <c r="F459" s="138"/>
      <c r="G459" s="138"/>
      <c r="H459" s="138"/>
      <c r="I459" s="138"/>
      <c r="J459" s="138"/>
      <c r="K459" s="138"/>
      <c r="L459" s="138"/>
      <c r="M459" s="138"/>
      <c r="N459" s="138"/>
      <c r="O459" s="138"/>
      <c r="P459" s="138"/>
      <c r="Q459" s="138"/>
    </row>
    <row r="460" spans="2:17" s="140" customFormat="1" ht="30.2" customHeight="1">
      <c r="B460" s="137"/>
      <c r="C460" s="138"/>
      <c r="D460" s="138"/>
      <c r="E460" s="138"/>
      <c r="F460" s="138"/>
      <c r="G460" s="138"/>
      <c r="H460" s="138"/>
      <c r="I460" s="138"/>
      <c r="J460" s="138"/>
      <c r="K460" s="138"/>
      <c r="L460" s="138"/>
      <c r="M460" s="138"/>
      <c r="N460" s="138"/>
      <c r="O460" s="138"/>
      <c r="P460" s="138"/>
      <c r="Q460" s="138"/>
    </row>
    <row r="461" spans="2:17" s="140" customFormat="1" ht="30.2" customHeight="1">
      <c r="B461" s="137"/>
      <c r="C461" s="138"/>
      <c r="D461" s="138"/>
      <c r="E461" s="138"/>
      <c r="F461" s="138"/>
      <c r="G461" s="138"/>
      <c r="H461" s="138"/>
      <c r="I461" s="138"/>
      <c r="J461" s="138"/>
      <c r="K461" s="138"/>
      <c r="L461" s="138"/>
      <c r="M461" s="138"/>
      <c r="N461" s="138"/>
      <c r="O461" s="138"/>
      <c r="P461" s="138"/>
      <c r="Q461" s="138"/>
    </row>
    <row r="462" spans="2:17" s="140" customFormat="1" ht="30.2" customHeight="1">
      <c r="B462" s="137"/>
      <c r="C462" s="138"/>
      <c r="D462" s="138"/>
      <c r="E462" s="138"/>
      <c r="F462" s="138"/>
      <c r="G462" s="138"/>
      <c r="H462" s="138"/>
      <c r="I462" s="138"/>
      <c r="J462" s="138"/>
      <c r="K462" s="138"/>
      <c r="L462" s="138"/>
      <c r="M462" s="138"/>
      <c r="N462" s="138"/>
      <c r="O462" s="138"/>
      <c r="P462" s="138"/>
      <c r="Q462" s="138"/>
    </row>
    <row r="463" spans="2:17" s="140" customFormat="1" ht="30.2" customHeight="1">
      <c r="B463" s="137"/>
      <c r="C463" s="138"/>
      <c r="D463" s="138"/>
      <c r="E463" s="138"/>
      <c r="F463" s="138"/>
      <c r="G463" s="138"/>
      <c r="H463" s="138"/>
      <c r="I463" s="138"/>
      <c r="J463" s="138"/>
      <c r="K463" s="138"/>
      <c r="L463" s="138"/>
      <c r="M463" s="138"/>
      <c r="N463" s="138"/>
      <c r="O463" s="138"/>
      <c r="P463" s="138"/>
      <c r="Q463" s="138"/>
    </row>
    <row r="464" spans="2:17" s="140" customFormat="1" ht="30.2" customHeight="1">
      <c r="B464" s="137"/>
      <c r="C464" s="138"/>
      <c r="D464" s="138"/>
      <c r="E464" s="138"/>
      <c r="F464" s="138"/>
      <c r="G464" s="138"/>
      <c r="H464" s="138"/>
      <c r="I464" s="138"/>
      <c r="J464" s="138"/>
      <c r="K464" s="138"/>
      <c r="L464" s="138"/>
      <c r="M464" s="138"/>
      <c r="N464" s="138"/>
      <c r="O464" s="138"/>
      <c r="P464" s="138"/>
      <c r="Q464" s="138"/>
    </row>
    <row r="465" spans="2:17" s="140" customFormat="1" ht="30.2" customHeight="1">
      <c r="B465" s="137"/>
      <c r="C465" s="138"/>
      <c r="D465" s="138"/>
      <c r="E465" s="138"/>
      <c r="F465" s="138"/>
      <c r="G465" s="138"/>
      <c r="H465" s="138"/>
      <c r="I465" s="138"/>
      <c r="J465" s="138"/>
      <c r="K465" s="138"/>
      <c r="L465" s="138"/>
      <c r="M465" s="138"/>
      <c r="N465" s="138"/>
      <c r="O465" s="138"/>
      <c r="P465" s="138"/>
      <c r="Q465" s="138"/>
    </row>
    <row r="466" spans="2:17" s="140" customFormat="1" ht="30.2" customHeight="1">
      <c r="B466" s="137"/>
      <c r="C466" s="138"/>
      <c r="D466" s="138"/>
      <c r="E466" s="138"/>
      <c r="F466" s="138"/>
      <c r="G466" s="138"/>
      <c r="H466" s="138"/>
      <c r="I466" s="138"/>
      <c r="J466" s="138"/>
      <c r="K466" s="138"/>
      <c r="L466" s="138"/>
      <c r="M466" s="138"/>
      <c r="N466" s="138"/>
      <c r="O466" s="138"/>
      <c r="P466" s="138"/>
      <c r="Q466" s="138"/>
    </row>
    <row r="467" spans="2:17" s="140" customFormat="1" ht="30.2" customHeight="1">
      <c r="B467" s="137"/>
      <c r="C467" s="138"/>
      <c r="D467" s="138"/>
      <c r="E467" s="138"/>
      <c r="F467" s="138"/>
      <c r="G467" s="138"/>
      <c r="H467" s="138"/>
      <c r="I467" s="138"/>
      <c r="J467" s="138"/>
      <c r="K467" s="138"/>
      <c r="L467" s="138"/>
      <c r="M467" s="138"/>
      <c r="N467" s="138"/>
      <c r="O467" s="138"/>
      <c r="P467" s="138"/>
      <c r="Q467" s="138"/>
    </row>
    <row r="468" spans="2:17" s="140" customFormat="1" ht="30.2" customHeight="1">
      <c r="B468" s="137"/>
      <c r="C468" s="138"/>
      <c r="D468" s="138"/>
      <c r="E468" s="138"/>
      <c r="F468" s="138"/>
      <c r="G468" s="138"/>
      <c r="H468" s="138"/>
      <c r="I468" s="138"/>
      <c r="J468" s="138"/>
      <c r="K468" s="138"/>
      <c r="L468" s="138"/>
      <c r="M468" s="138"/>
      <c r="N468" s="138"/>
      <c r="O468" s="138"/>
      <c r="P468" s="138"/>
      <c r="Q468" s="138"/>
    </row>
    <row r="469" spans="2:17" s="140" customFormat="1" ht="30.2" customHeight="1">
      <c r="B469" s="137"/>
      <c r="C469" s="138"/>
      <c r="D469" s="138"/>
      <c r="E469" s="138"/>
      <c r="F469" s="138"/>
      <c r="G469" s="138"/>
      <c r="H469" s="138"/>
      <c r="I469" s="138"/>
      <c r="J469" s="138"/>
      <c r="K469" s="138"/>
      <c r="L469" s="138"/>
      <c r="M469" s="138"/>
      <c r="N469" s="138"/>
      <c r="O469" s="138"/>
      <c r="P469" s="138"/>
      <c r="Q469" s="138"/>
    </row>
    <row r="470" spans="2:17" s="140" customFormat="1" ht="30.2" customHeight="1">
      <c r="B470" s="137"/>
      <c r="C470" s="138"/>
      <c r="D470" s="138"/>
      <c r="E470" s="138"/>
      <c r="F470" s="138"/>
      <c r="G470" s="138"/>
      <c r="H470" s="138"/>
      <c r="I470" s="138"/>
      <c r="J470" s="138"/>
      <c r="K470" s="138"/>
      <c r="L470" s="138"/>
      <c r="M470" s="138"/>
      <c r="N470" s="138"/>
      <c r="O470" s="138"/>
      <c r="P470" s="138"/>
      <c r="Q470" s="138"/>
    </row>
    <row r="471" spans="2:17" s="140" customFormat="1" ht="30.2" customHeight="1">
      <c r="B471" s="137"/>
      <c r="C471" s="138"/>
      <c r="D471" s="138"/>
      <c r="E471" s="138"/>
      <c r="F471" s="138"/>
      <c r="G471" s="138"/>
      <c r="H471" s="138"/>
      <c r="I471" s="138"/>
      <c r="J471" s="138"/>
      <c r="K471" s="138"/>
      <c r="L471" s="138"/>
      <c r="M471" s="138"/>
      <c r="N471" s="138"/>
      <c r="O471" s="138"/>
      <c r="P471" s="138"/>
      <c r="Q471" s="138"/>
    </row>
    <row r="472" spans="2:17" s="140" customFormat="1" ht="30.2" customHeight="1">
      <c r="B472" s="137"/>
      <c r="C472" s="138"/>
      <c r="D472" s="138"/>
      <c r="E472" s="138"/>
      <c r="F472" s="138"/>
      <c r="G472" s="138"/>
      <c r="H472" s="138"/>
      <c r="I472" s="138"/>
      <c r="J472" s="138"/>
      <c r="K472" s="138"/>
      <c r="L472" s="138"/>
      <c r="M472" s="138"/>
      <c r="N472" s="138"/>
      <c r="O472" s="138"/>
      <c r="P472" s="138"/>
      <c r="Q472" s="138"/>
    </row>
    <row r="473" spans="2:17" s="140" customFormat="1" ht="30.2" customHeight="1">
      <c r="B473" s="137"/>
      <c r="C473" s="138"/>
      <c r="D473" s="138"/>
      <c r="E473" s="138"/>
      <c r="F473" s="138"/>
      <c r="G473" s="138"/>
      <c r="H473" s="138"/>
      <c r="I473" s="138"/>
      <c r="J473" s="138"/>
      <c r="K473" s="138"/>
      <c r="L473" s="138"/>
      <c r="M473" s="138"/>
      <c r="N473" s="138"/>
      <c r="O473" s="138"/>
      <c r="P473" s="138"/>
      <c r="Q473" s="138"/>
    </row>
    <row r="474" spans="2:17" s="140" customFormat="1" ht="30.2" customHeight="1">
      <c r="B474" s="137"/>
      <c r="C474" s="138"/>
      <c r="D474" s="138"/>
      <c r="E474" s="138"/>
      <c r="F474" s="138"/>
      <c r="G474" s="138"/>
      <c r="H474" s="138"/>
      <c r="I474" s="138"/>
      <c r="J474" s="138"/>
      <c r="K474" s="138"/>
      <c r="L474" s="138"/>
      <c r="M474" s="138"/>
      <c r="N474" s="138"/>
      <c r="O474" s="138"/>
      <c r="P474" s="138"/>
      <c r="Q474" s="138"/>
    </row>
    <row r="475" spans="2:17" s="140" customFormat="1" ht="30.2" customHeight="1">
      <c r="B475" s="137"/>
      <c r="C475" s="138"/>
      <c r="D475" s="138"/>
      <c r="E475" s="138"/>
      <c r="F475" s="138"/>
      <c r="G475" s="138"/>
      <c r="H475" s="138"/>
      <c r="I475" s="138"/>
      <c r="J475" s="138"/>
      <c r="K475" s="138"/>
      <c r="L475" s="138"/>
      <c r="M475" s="138"/>
      <c r="N475" s="138"/>
      <c r="O475" s="138"/>
      <c r="P475" s="138"/>
      <c r="Q475" s="138"/>
    </row>
    <row r="476" spans="2:17" s="140" customFormat="1" ht="30.2" customHeight="1">
      <c r="B476" s="137"/>
      <c r="C476" s="138"/>
      <c r="D476" s="138"/>
      <c r="E476" s="138"/>
      <c r="F476" s="138"/>
      <c r="G476" s="138"/>
      <c r="H476" s="138"/>
      <c r="I476" s="138"/>
      <c r="J476" s="138"/>
      <c r="K476" s="138"/>
      <c r="L476" s="138"/>
      <c r="M476" s="138"/>
      <c r="N476" s="138"/>
      <c r="O476" s="138"/>
      <c r="P476" s="138"/>
      <c r="Q476" s="138"/>
    </row>
    <row r="477" spans="2:17" s="140" customFormat="1" ht="30.2" customHeight="1">
      <c r="B477" s="137"/>
      <c r="C477" s="138"/>
      <c r="D477" s="138"/>
      <c r="E477" s="138"/>
      <c r="F477" s="138"/>
      <c r="G477" s="138"/>
      <c r="H477" s="138"/>
      <c r="I477" s="138"/>
      <c r="J477" s="138"/>
      <c r="K477" s="138"/>
      <c r="L477" s="138"/>
      <c r="M477" s="138"/>
      <c r="N477" s="138"/>
      <c r="O477" s="138"/>
      <c r="P477" s="138"/>
      <c r="Q477" s="138"/>
    </row>
    <row r="478" spans="2:17" s="140" customFormat="1" ht="30.2" customHeight="1">
      <c r="B478" s="137"/>
      <c r="C478" s="138"/>
      <c r="D478" s="138"/>
      <c r="E478" s="138"/>
      <c r="F478" s="138"/>
      <c r="G478" s="138"/>
      <c r="H478" s="138"/>
      <c r="I478" s="138"/>
      <c r="J478" s="138"/>
      <c r="K478" s="138"/>
      <c r="L478" s="138"/>
      <c r="M478" s="138"/>
      <c r="N478" s="138"/>
      <c r="O478" s="138"/>
      <c r="P478" s="138"/>
      <c r="Q478" s="138"/>
    </row>
    <row r="479" spans="2:17" s="140" customFormat="1" ht="30.2" customHeight="1">
      <c r="B479" s="137"/>
      <c r="C479" s="138"/>
      <c r="D479" s="138"/>
      <c r="E479" s="138"/>
      <c r="F479" s="138"/>
      <c r="G479" s="138"/>
      <c r="H479" s="138"/>
      <c r="I479" s="138"/>
      <c r="J479" s="138"/>
      <c r="K479" s="138"/>
      <c r="L479" s="138"/>
      <c r="M479" s="138"/>
      <c r="N479" s="138"/>
      <c r="O479" s="138"/>
      <c r="P479" s="138"/>
      <c r="Q479" s="138"/>
    </row>
    <row r="480" spans="2:17" s="140" customFormat="1" ht="30.2" customHeight="1">
      <c r="B480" s="137"/>
      <c r="C480" s="138"/>
      <c r="D480" s="138"/>
      <c r="E480" s="138"/>
      <c r="F480" s="138"/>
      <c r="G480" s="138"/>
      <c r="H480" s="138"/>
      <c r="I480" s="138"/>
      <c r="J480" s="138"/>
      <c r="K480" s="138"/>
      <c r="L480" s="138"/>
      <c r="M480" s="138"/>
      <c r="N480" s="138"/>
      <c r="O480" s="138"/>
      <c r="P480" s="138"/>
      <c r="Q480" s="138"/>
    </row>
    <row r="481" spans="2:17" s="140" customFormat="1" ht="30.2" customHeight="1">
      <c r="B481" s="137"/>
      <c r="C481" s="138"/>
      <c r="D481" s="138"/>
      <c r="E481" s="138"/>
      <c r="F481" s="138"/>
      <c r="G481" s="138"/>
      <c r="H481" s="138"/>
      <c r="I481" s="138"/>
      <c r="J481" s="138"/>
      <c r="K481" s="138"/>
      <c r="L481" s="138"/>
      <c r="M481" s="138"/>
      <c r="N481" s="138"/>
      <c r="O481" s="138"/>
      <c r="P481" s="138"/>
      <c r="Q481" s="138"/>
    </row>
    <row r="482" spans="2:17" s="140" customFormat="1" ht="30.2" customHeight="1">
      <c r="B482" s="137"/>
      <c r="C482" s="138"/>
      <c r="D482" s="138"/>
      <c r="E482" s="138"/>
      <c r="F482" s="138"/>
      <c r="G482" s="138"/>
      <c r="H482" s="138"/>
      <c r="I482" s="138"/>
      <c r="J482" s="138"/>
      <c r="K482" s="138"/>
      <c r="L482" s="138"/>
      <c r="M482" s="138"/>
      <c r="N482" s="138"/>
      <c r="O482" s="138"/>
      <c r="P482" s="138"/>
      <c r="Q482" s="138"/>
    </row>
    <row r="483" spans="2:17" s="140" customFormat="1" ht="30.2" customHeight="1">
      <c r="B483" s="137"/>
      <c r="C483" s="138"/>
      <c r="D483" s="138"/>
      <c r="E483" s="138"/>
      <c r="F483" s="138"/>
      <c r="G483" s="138"/>
      <c r="H483" s="138"/>
      <c r="I483" s="138"/>
      <c r="J483" s="138"/>
      <c r="K483" s="138"/>
      <c r="L483" s="138"/>
      <c r="M483" s="138"/>
      <c r="N483" s="138"/>
      <c r="O483" s="138"/>
      <c r="P483" s="138"/>
      <c r="Q483" s="138"/>
    </row>
    <row r="484" spans="2:17" s="140" customFormat="1" ht="30.2" customHeight="1">
      <c r="B484" s="137"/>
      <c r="C484" s="138"/>
      <c r="D484" s="138"/>
      <c r="E484" s="138"/>
      <c r="F484" s="138"/>
      <c r="G484" s="138"/>
      <c r="H484" s="138"/>
      <c r="I484" s="138"/>
      <c r="J484" s="138"/>
      <c r="K484" s="138"/>
      <c r="L484" s="138"/>
      <c r="M484" s="138"/>
      <c r="N484" s="138"/>
      <c r="O484" s="138"/>
      <c r="P484" s="138"/>
      <c r="Q484" s="138"/>
    </row>
    <row r="485" spans="2:17" s="140" customFormat="1" ht="30.2" customHeight="1">
      <c r="B485" s="137"/>
      <c r="C485" s="138"/>
      <c r="D485" s="138"/>
      <c r="E485" s="138"/>
      <c r="F485" s="138"/>
      <c r="G485" s="138"/>
      <c r="H485" s="138"/>
      <c r="I485" s="138"/>
      <c r="J485" s="138"/>
      <c r="K485" s="138"/>
      <c r="L485" s="138"/>
      <c r="M485" s="138"/>
      <c r="N485" s="138"/>
      <c r="O485" s="138"/>
      <c r="P485" s="138"/>
      <c r="Q485" s="138"/>
    </row>
    <row r="486" spans="2:17" s="140" customFormat="1" ht="30.2" customHeight="1">
      <c r="B486" s="137"/>
      <c r="C486" s="138"/>
      <c r="D486" s="138"/>
      <c r="E486" s="138"/>
      <c r="F486" s="138"/>
      <c r="G486" s="138"/>
      <c r="H486" s="138"/>
      <c r="I486" s="138"/>
      <c r="J486" s="138"/>
      <c r="K486" s="138"/>
      <c r="L486" s="138"/>
      <c r="M486" s="138"/>
      <c r="N486" s="138"/>
      <c r="O486" s="138"/>
      <c r="P486" s="138"/>
      <c r="Q486" s="138"/>
    </row>
    <row r="487" spans="2:17" s="140" customFormat="1" ht="30.2" customHeight="1">
      <c r="B487" s="137"/>
      <c r="C487" s="138"/>
      <c r="D487" s="138"/>
      <c r="E487" s="138"/>
      <c r="F487" s="138"/>
      <c r="G487" s="138"/>
      <c r="H487" s="138"/>
      <c r="I487" s="138"/>
      <c r="J487" s="138"/>
      <c r="K487" s="138"/>
      <c r="L487" s="138"/>
      <c r="M487" s="138"/>
      <c r="N487" s="138"/>
      <c r="O487" s="138"/>
      <c r="P487" s="138"/>
      <c r="Q487" s="138"/>
    </row>
    <row r="488" spans="2:17" s="140" customFormat="1" ht="30.2" customHeight="1">
      <c r="B488" s="137"/>
      <c r="C488" s="138"/>
      <c r="D488" s="138"/>
      <c r="E488" s="138"/>
      <c r="F488" s="138"/>
      <c r="G488" s="138"/>
      <c r="H488" s="138"/>
      <c r="I488" s="138"/>
      <c r="J488" s="138"/>
      <c r="K488" s="138"/>
      <c r="L488" s="138"/>
      <c r="M488" s="138"/>
      <c r="N488" s="138"/>
      <c r="O488" s="138"/>
      <c r="P488" s="138"/>
      <c r="Q488" s="138"/>
    </row>
    <row r="489" spans="2:17" s="140" customFormat="1" ht="30.2" customHeight="1">
      <c r="B489" s="137"/>
      <c r="C489" s="138"/>
      <c r="D489" s="138"/>
      <c r="E489" s="138"/>
      <c r="F489" s="138"/>
      <c r="G489" s="138"/>
      <c r="H489" s="138"/>
      <c r="I489" s="138"/>
      <c r="J489" s="138"/>
      <c r="K489" s="138"/>
      <c r="L489" s="138"/>
      <c r="M489" s="138"/>
      <c r="N489" s="138"/>
      <c r="O489" s="138"/>
      <c r="P489" s="138"/>
      <c r="Q489" s="138"/>
    </row>
    <row r="490" spans="2:17" s="140" customFormat="1" ht="30.2" customHeight="1">
      <c r="B490" s="137"/>
      <c r="C490" s="138"/>
      <c r="D490" s="138"/>
      <c r="E490" s="138"/>
      <c r="F490" s="138"/>
      <c r="G490" s="138"/>
      <c r="H490" s="138"/>
      <c r="I490" s="138"/>
      <c r="J490" s="138"/>
      <c r="K490" s="138"/>
      <c r="L490" s="138"/>
      <c r="M490" s="138"/>
      <c r="N490" s="138"/>
      <c r="O490" s="138"/>
      <c r="P490" s="138"/>
      <c r="Q490" s="138"/>
    </row>
    <row r="491" spans="2:17" s="140" customFormat="1" ht="30.2" customHeight="1">
      <c r="B491" s="137"/>
      <c r="C491" s="138"/>
      <c r="D491" s="138"/>
      <c r="E491" s="138"/>
      <c r="F491" s="138"/>
      <c r="G491" s="138"/>
      <c r="H491" s="138"/>
      <c r="I491" s="138"/>
      <c r="J491" s="138"/>
      <c r="K491" s="138"/>
      <c r="L491" s="138"/>
      <c r="M491" s="138"/>
      <c r="N491" s="138"/>
      <c r="O491" s="138"/>
      <c r="P491" s="138"/>
      <c r="Q491" s="138"/>
    </row>
    <row r="492" spans="2:17" s="140" customFormat="1" ht="30.2" customHeight="1">
      <c r="B492" s="137"/>
      <c r="C492" s="138"/>
      <c r="D492" s="138"/>
      <c r="E492" s="138"/>
      <c r="F492" s="138"/>
      <c r="G492" s="138"/>
      <c r="H492" s="138"/>
      <c r="I492" s="138"/>
      <c r="J492" s="138"/>
      <c r="K492" s="138"/>
      <c r="L492" s="138"/>
      <c r="M492" s="138"/>
      <c r="N492" s="138"/>
      <c r="O492" s="138"/>
      <c r="P492" s="138"/>
      <c r="Q492" s="138"/>
    </row>
    <row r="493" spans="2:17" s="140" customFormat="1" ht="30.2" customHeight="1">
      <c r="B493" s="137"/>
      <c r="C493" s="138"/>
      <c r="D493" s="138"/>
      <c r="E493" s="138"/>
      <c r="F493" s="138"/>
      <c r="G493" s="138"/>
      <c r="H493" s="138"/>
      <c r="I493" s="138"/>
      <c r="J493" s="138"/>
      <c r="K493" s="138"/>
      <c r="L493" s="138"/>
      <c r="M493" s="138"/>
      <c r="N493" s="138"/>
      <c r="O493" s="138"/>
      <c r="P493" s="138"/>
      <c r="Q493" s="138"/>
    </row>
    <row r="494" spans="2:17" s="140" customFormat="1" ht="30.2" customHeight="1">
      <c r="B494" s="137"/>
      <c r="C494" s="138"/>
      <c r="D494" s="138"/>
      <c r="E494" s="138"/>
      <c r="F494" s="138"/>
      <c r="G494" s="138"/>
      <c r="H494" s="138"/>
      <c r="I494" s="138"/>
      <c r="J494" s="138"/>
      <c r="K494" s="138"/>
      <c r="L494" s="138"/>
      <c r="M494" s="138"/>
      <c r="N494" s="138"/>
      <c r="O494" s="138"/>
      <c r="P494" s="138"/>
      <c r="Q494" s="138"/>
    </row>
    <row r="495" spans="2:17" s="140" customFormat="1" ht="30.2" customHeight="1">
      <c r="B495" s="137"/>
      <c r="C495" s="138"/>
      <c r="D495" s="138"/>
      <c r="E495" s="138"/>
      <c r="F495" s="138"/>
      <c r="G495" s="138"/>
      <c r="H495" s="138"/>
      <c r="I495" s="138"/>
      <c r="J495" s="138"/>
      <c r="K495" s="138"/>
      <c r="L495" s="138"/>
      <c r="M495" s="138"/>
      <c r="N495" s="138"/>
      <c r="O495" s="138"/>
      <c r="P495" s="138"/>
      <c r="Q495" s="138"/>
    </row>
    <row r="496" spans="2:17" s="140" customFormat="1" ht="30.2" customHeight="1">
      <c r="B496" s="137"/>
      <c r="C496" s="138"/>
      <c r="D496" s="138"/>
      <c r="E496" s="138"/>
      <c r="F496" s="138"/>
      <c r="G496" s="138"/>
      <c r="H496" s="138"/>
      <c r="I496" s="138"/>
      <c r="J496" s="138"/>
      <c r="K496" s="138"/>
      <c r="L496" s="138"/>
      <c r="M496" s="138"/>
      <c r="N496" s="138"/>
      <c r="O496" s="138"/>
      <c r="P496" s="138"/>
      <c r="Q496" s="138"/>
    </row>
    <row r="497" spans="2:17" s="140" customFormat="1" ht="30.2" customHeight="1">
      <c r="B497" s="137"/>
      <c r="C497" s="138"/>
      <c r="D497" s="138"/>
      <c r="E497" s="138"/>
      <c r="F497" s="138"/>
      <c r="G497" s="138"/>
      <c r="H497" s="138"/>
      <c r="I497" s="138"/>
      <c r="J497" s="138"/>
      <c r="K497" s="138"/>
      <c r="L497" s="138"/>
      <c r="M497" s="138"/>
      <c r="N497" s="138"/>
      <c r="O497" s="138"/>
      <c r="P497" s="138"/>
      <c r="Q497" s="138"/>
    </row>
    <row r="498" spans="2:17" s="140" customFormat="1" ht="30.2" customHeight="1">
      <c r="B498" s="137"/>
      <c r="C498" s="138"/>
      <c r="D498" s="138"/>
      <c r="E498" s="138"/>
      <c r="F498" s="138"/>
      <c r="G498" s="138"/>
      <c r="H498" s="138"/>
      <c r="I498" s="138"/>
      <c r="J498" s="138"/>
      <c r="K498" s="138"/>
      <c r="L498" s="138"/>
      <c r="M498" s="138"/>
      <c r="N498" s="138"/>
      <c r="O498" s="138"/>
      <c r="P498" s="138"/>
      <c r="Q498" s="138"/>
    </row>
    <row r="499" spans="2:17" s="140" customFormat="1" ht="30.2" customHeight="1">
      <c r="B499" s="137"/>
      <c r="C499" s="138"/>
      <c r="D499" s="138"/>
      <c r="E499" s="138"/>
      <c r="F499" s="138"/>
      <c r="G499" s="138"/>
      <c r="H499" s="138"/>
      <c r="I499" s="138"/>
      <c r="J499" s="138"/>
      <c r="K499" s="138"/>
      <c r="L499" s="138"/>
      <c r="M499" s="138"/>
      <c r="N499" s="138"/>
      <c r="O499" s="138"/>
      <c r="P499" s="138"/>
      <c r="Q499" s="138"/>
    </row>
    <row r="500" spans="2:17" s="140" customFormat="1" ht="30.2" customHeight="1">
      <c r="B500" s="137"/>
      <c r="C500" s="138"/>
      <c r="D500" s="138"/>
      <c r="E500" s="138"/>
      <c r="F500" s="138"/>
      <c r="G500" s="138"/>
      <c r="H500" s="138"/>
      <c r="I500" s="138"/>
      <c r="J500" s="138"/>
      <c r="K500" s="138"/>
      <c r="L500" s="138"/>
      <c r="M500" s="138"/>
      <c r="N500" s="138"/>
      <c r="O500" s="138"/>
      <c r="P500" s="138"/>
      <c r="Q500" s="138"/>
    </row>
    <row r="501" spans="2:17" s="140" customFormat="1" ht="30.2" customHeight="1">
      <c r="B501" s="137"/>
      <c r="C501" s="138"/>
      <c r="D501" s="138"/>
      <c r="E501" s="138"/>
      <c r="F501" s="138"/>
      <c r="G501" s="138"/>
      <c r="H501" s="138"/>
      <c r="I501" s="138"/>
      <c r="J501" s="138"/>
      <c r="K501" s="138"/>
      <c r="L501" s="138"/>
      <c r="M501" s="138"/>
      <c r="N501" s="138"/>
      <c r="O501" s="138"/>
      <c r="P501" s="138"/>
      <c r="Q501" s="138"/>
    </row>
    <row r="502" spans="2:17" s="140" customFormat="1" ht="30.2" customHeight="1">
      <c r="B502" s="137"/>
      <c r="C502" s="138"/>
      <c r="D502" s="138"/>
      <c r="E502" s="138"/>
      <c r="F502" s="138"/>
      <c r="G502" s="138"/>
      <c r="H502" s="138"/>
      <c r="I502" s="138"/>
      <c r="J502" s="138"/>
      <c r="K502" s="138"/>
      <c r="L502" s="138"/>
      <c r="M502" s="138"/>
      <c r="N502" s="138"/>
      <c r="O502" s="138"/>
      <c r="P502" s="138"/>
      <c r="Q502" s="138"/>
    </row>
    <row r="503" spans="2:17" s="140" customFormat="1" ht="30.2" customHeight="1">
      <c r="B503" s="137"/>
      <c r="C503" s="138"/>
      <c r="D503" s="138"/>
      <c r="E503" s="138"/>
      <c r="F503" s="138"/>
      <c r="G503" s="138"/>
      <c r="H503" s="138"/>
      <c r="I503" s="138"/>
      <c r="J503" s="138"/>
      <c r="K503" s="138"/>
      <c r="L503" s="138"/>
      <c r="M503" s="138"/>
      <c r="N503" s="138"/>
      <c r="O503" s="138"/>
      <c r="P503" s="138"/>
      <c r="Q503" s="138"/>
    </row>
    <row r="504" spans="2:17" s="140" customFormat="1" ht="30.2" customHeight="1">
      <c r="B504" s="137"/>
      <c r="C504" s="138"/>
      <c r="D504" s="138"/>
      <c r="E504" s="138"/>
      <c r="F504" s="138"/>
      <c r="G504" s="138"/>
      <c r="H504" s="138"/>
      <c r="I504" s="138"/>
      <c r="J504" s="138"/>
      <c r="K504" s="138"/>
      <c r="L504" s="138"/>
      <c r="M504" s="138"/>
      <c r="N504" s="138"/>
      <c r="O504" s="138"/>
      <c r="P504" s="138"/>
      <c r="Q504" s="138"/>
    </row>
    <row r="505" spans="2:17" s="140" customFormat="1" ht="30.2" customHeight="1">
      <c r="B505" s="137"/>
      <c r="C505" s="138"/>
      <c r="D505" s="138"/>
      <c r="E505" s="138"/>
      <c r="F505" s="138"/>
      <c r="G505" s="138"/>
      <c r="H505" s="138"/>
      <c r="I505" s="138"/>
      <c r="J505" s="138"/>
      <c r="K505" s="138"/>
      <c r="L505" s="138"/>
      <c r="M505" s="138"/>
      <c r="N505" s="138"/>
      <c r="O505" s="138"/>
      <c r="P505" s="138"/>
      <c r="Q505" s="138"/>
    </row>
    <row r="506" spans="2:17" s="140" customFormat="1" ht="30.2" customHeight="1">
      <c r="B506" s="137"/>
      <c r="C506" s="138"/>
      <c r="D506" s="138"/>
      <c r="E506" s="138"/>
      <c r="F506" s="138"/>
      <c r="G506" s="138"/>
      <c r="H506" s="138"/>
      <c r="I506" s="138"/>
      <c r="J506" s="138"/>
      <c r="K506" s="138"/>
      <c r="L506" s="138"/>
      <c r="M506" s="138"/>
      <c r="N506" s="138"/>
      <c r="O506" s="138"/>
      <c r="P506" s="138"/>
      <c r="Q506" s="138"/>
    </row>
    <row r="507" spans="2:17" s="140" customFormat="1" ht="30.2" customHeight="1">
      <c r="B507" s="137"/>
      <c r="C507" s="138"/>
      <c r="D507" s="138"/>
      <c r="E507" s="138"/>
      <c r="F507" s="138"/>
      <c r="G507" s="138"/>
      <c r="H507" s="138"/>
      <c r="I507" s="138"/>
      <c r="J507" s="138"/>
      <c r="K507" s="138"/>
      <c r="L507" s="138"/>
      <c r="M507" s="138"/>
      <c r="N507" s="138"/>
      <c r="O507" s="138"/>
      <c r="P507" s="138"/>
      <c r="Q507" s="138"/>
    </row>
    <row r="508" spans="2:17" s="140" customFormat="1" ht="30.2" customHeight="1">
      <c r="B508" s="137"/>
      <c r="C508" s="138"/>
      <c r="D508" s="138"/>
      <c r="E508" s="138"/>
      <c r="F508" s="138"/>
      <c r="G508" s="138"/>
      <c r="H508" s="138"/>
      <c r="I508" s="138"/>
      <c r="J508" s="138"/>
      <c r="K508" s="138"/>
      <c r="L508" s="138"/>
      <c r="M508" s="138"/>
      <c r="N508" s="138"/>
      <c r="O508" s="138"/>
      <c r="P508" s="138"/>
      <c r="Q508" s="138"/>
    </row>
    <row r="509" spans="2:17" s="140" customFormat="1" ht="30.2" customHeight="1">
      <c r="B509" s="137"/>
      <c r="C509" s="138"/>
      <c r="D509" s="138"/>
      <c r="E509" s="138"/>
      <c r="F509" s="138"/>
      <c r="G509" s="138"/>
      <c r="H509" s="138"/>
      <c r="I509" s="138"/>
      <c r="J509" s="138"/>
      <c r="K509" s="138"/>
      <c r="L509" s="138"/>
      <c r="M509" s="138"/>
      <c r="N509" s="138"/>
      <c r="O509" s="138"/>
      <c r="P509" s="138"/>
      <c r="Q509" s="138"/>
    </row>
    <row r="510" spans="2:17" s="140" customFormat="1" ht="30.2" customHeight="1">
      <c r="B510" s="137"/>
      <c r="C510" s="138"/>
      <c r="D510" s="138"/>
      <c r="E510" s="138"/>
      <c r="F510" s="138"/>
      <c r="G510" s="138"/>
      <c r="H510" s="138"/>
      <c r="I510" s="138"/>
      <c r="J510" s="138"/>
      <c r="K510" s="138"/>
      <c r="L510" s="138"/>
      <c r="M510" s="138"/>
      <c r="N510" s="138"/>
      <c r="O510" s="138"/>
      <c r="P510" s="138"/>
      <c r="Q510" s="138"/>
    </row>
    <row r="511" spans="2:17" s="140" customFormat="1" ht="30.2" customHeight="1">
      <c r="B511" s="137"/>
      <c r="C511" s="138"/>
      <c r="D511" s="138"/>
      <c r="E511" s="138"/>
      <c r="F511" s="138"/>
      <c r="G511" s="138"/>
      <c r="H511" s="138"/>
      <c r="I511" s="138"/>
      <c r="J511" s="138"/>
      <c r="K511" s="138"/>
      <c r="L511" s="138"/>
      <c r="M511" s="138"/>
      <c r="N511" s="138"/>
      <c r="O511" s="138"/>
      <c r="P511" s="138"/>
      <c r="Q511" s="138"/>
    </row>
    <row r="512" spans="2:17" s="140" customFormat="1" ht="30.2" customHeight="1">
      <c r="B512" s="137"/>
      <c r="C512" s="138"/>
      <c r="D512" s="138"/>
      <c r="E512" s="138"/>
      <c r="F512" s="138"/>
      <c r="G512" s="138"/>
      <c r="H512" s="138"/>
      <c r="I512" s="138"/>
      <c r="J512" s="138"/>
      <c r="K512" s="138"/>
      <c r="L512" s="138"/>
      <c r="M512" s="138"/>
      <c r="N512" s="138"/>
      <c r="O512" s="138"/>
      <c r="P512" s="138"/>
      <c r="Q512" s="138"/>
    </row>
    <row r="513" spans="2:17" s="140" customFormat="1" ht="30.2" customHeight="1">
      <c r="B513" s="137"/>
      <c r="C513" s="138"/>
      <c r="D513" s="138"/>
      <c r="E513" s="138"/>
      <c r="F513" s="138"/>
      <c r="G513" s="138"/>
      <c r="H513" s="138"/>
      <c r="I513" s="138"/>
      <c r="J513" s="138"/>
      <c r="K513" s="138"/>
      <c r="L513" s="138"/>
      <c r="M513" s="138"/>
      <c r="N513" s="138"/>
      <c r="O513" s="138"/>
      <c r="P513" s="138"/>
      <c r="Q513" s="138"/>
    </row>
    <row r="514" spans="2:17" s="140" customFormat="1" ht="30.2" customHeight="1">
      <c r="B514" s="137"/>
      <c r="C514" s="138"/>
      <c r="D514" s="138"/>
      <c r="E514" s="138"/>
      <c r="F514" s="138"/>
      <c r="G514" s="138"/>
      <c r="H514" s="138"/>
      <c r="I514" s="138"/>
      <c r="J514" s="138"/>
      <c r="K514" s="138"/>
      <c r="L514" s="138"/>
      <c r="M514" s="138"/>
      <c r="N514" s="138"/>
      <c r="O514" s="138"/>
      <c r="P514" s="138"/>
      <c r="Q514" s="138"/>
    </row>
    <row r="515" spans="2:17" s="140" customFormat="1" ht="30.2" customHeight="1">
      <c r="B515" s="137"/>
      <c r="C515" s="138"/>
      <c r="D515" s="138"/>
      <c r="E515" s="138"/>
      <c r="F515" s="138"/>
      <c r="G515" s="138"/>
      <c r="H515" s="138"/>
      <c r="I515" s="138"/>
      <c r="J515" s="138"/>
      <c r="K515" s="138"/>
      <c r="L515" s="138"/>
      <c r="M515" s="138"/>
      <c r="N515" s="138"/>
      <c r="O515" s="138"/>
      <c r="P515" s="138"/>
      <c r="Q515" s="138"/>
    </row>
    <row r="516" spans="2:17" s="140" customFormat="1" ht="30.2" customHeight="1">
      <c r="B516" s="137"/>
      <c r="C516" s="138"/>
      <c r="D516" s="138"/>
      <c r="E516" s="138"/>
      <c r="F516" s="138"/>
      <c r="G516" s="138"/>
      <c r="H516" s="138"/>
      <c r="I516" s="138"/>
      <c r="J516" s="138"/>
      <c r="K516" s="138"/>
      <c r="L516" s="138"/>
      <c r="M516" s="138"/>
      <c r="N516" s="138"/>
      <c r="O516" s="138"/>
      <c r="P516" s="138"/>
      <c r="Q516" s="138"/>
    </row>
    <row r="517" spans="2:17" s="140" customFormat="1" ht="30.2" customHeight="1">
      <c r="B517" s="137"/>
      <c r="C517" s="138"/>
      <c r="D517" s="138"/>
      <c r="E517" s="138"/>
      <c r="F517" s="138"/>
      <c r="G517" s="138"/>
      <c r="H517" s="138"/>
      <c r="I517" s="138"/>
      <c r="J517" s="138"/>
      <c r="K517" s="138"/>
      <c r="L517" s="138"/>
      <c r="M517" s="138"/>
      <c r="N517" s="138"/>
      <c r="O517" s="138"/>
      <c r="P517" s="138"/>
      <c r="Q517" s="138"/>
    </row>
    <row r="518" spans="2:17" s="140" customFormat="1" ht="30.2" customHeight="1">
      <c r="B518" s="137"/>
      <c r="C518" s="138"/>
      <c r="D518" s="138"/>
      <c r="E518" s="138"/>
      <c r="F518" s="138"/>
      <c r="G518" s="138"/>
      <c r="H518" s="138"/>
      <c r="I518" s="138"/>
      <c r="J518" s="138"/>
      <c r="K518" s="138"/>
      <c r="L518" s="138"/>
      <c r="M518" s="138"/>
      <c r="N518" s="138"/>
      <c r="O518" s="138"/>
      <c r="P518" s="138"/>
      <c r="Q518" s="138"/>
    </row>
    <row r="519" spans="2:17" s="140" customFormat="1" ht="30.2" customHeight="1">
      <c r="B519" s="137"/>
      <c r="C519" s="138"/>
      <c r="D519" s="138"/>
      <c r="E519" s="138"/>
      <c r="F519" s="138"/>
      <c r="G519" s="138"/>
      <c r="H519" s="138"/>
      <c r="I519" s="138"/>
      <c r="J519" s="138"/>
      <c r="K519" s="138"/>
      <c r="L519" s="138"/>
      <c r="M519" s="138"/>
      <c r="N519" s="138"/>
      <c r="O519" s="138"/>
      <c r="P519" s="138"/>
      <c r="Q519" s="138"/>
    </row>
    <row r="520" spans="2:17" s="140" customFormat="1" ht="30.2" customHeight="1">
      <c r="B520" s="137"/>
      <c r="C520" s="138"/>
      <c r="D520" s="138"/>
      <c r="E520" s="138"/>
      <c r="F520" s="138"/>
      <c r="G520" s="138"/>
      <c r="H520" s="138"/>
      <c r="I520" s="138"/>
      <c r="J520" s="138"/>
      <c r="K520" s="138"/>
      <c r="L520" s="138"/>
      <c r="M520" s="138"/>
      <c r="N520" s="138"/>
      <c r="O520" s="138"/>
      <c r="P520" s="138"/>
      <c r="Q520" s="138"/>
    </row>
    <row r="521" spans="2:17" s="140" customFormat="1" ht="30.2" customHeight="1">
      <c r="B521" s="137"/>
      <c r="C521" s="138"/>
      <c r="D521" s="138"/>
      <c r="E521" s="138"/>
      <c r="F521" s="138"/>
      <c r="G521" s="138"/>
      <c r="H521" s="138"/>
      <c r="I521" s="138"/>
      <c r="J521" s="138"/>
      <c r="K521" s="138"/>
      <c r="L521" s="138"/>
      <c r="M521" s="138"/>
      <c r="N521" s="138"/>
      <c r="O521" s="138"/>
      <c r="P521" s="138"/>
      <c r="Q521" s="138"/>
    </row>
    <row r="522" spans="2:17" s="140" customFormat="1" ht="30.2" customHeight="1">
      <c r="B522" s="137"/>
      <c r="C522" s="138"/>
      <c r="D522" s="138"/>
      <c r="E522" s="138"/>
      <c r="F522" s="138"/>
      <c r="G522" s="138"/>
      <c r="H522" s="138"/>
      <c r="I522" s="138"/>
      <c r="J522" s="138"/>
      <c r="K522" s="138"/>
      <c r="L522" s="138"/>
      <c r="M522" s="138"/>
      <c r="N522" s="138"/>
      <c r="O522" s="138"/>
      <c r="P522" s="138"/>
      <c r="Q522" s="138"/>
    </row>
    <row r="523" spans="2:17" s="140" customFormat="1" ht="30.2" customHeight="1">
      <c r="B523" s="137"/>
      <c r="C523" s="138"/>
      <c r="D523" s="138"/>
      <c r="E523" s="138"/>
      <c r="F523" s="138"/>
      <c r="G523" s="138"/>
      <c r="H523" s="138"/>
      <c r="I523" s="138"/>
      <c r="J523" s="138"/>
      <c r="K523" s="138"/>
      <c r="L523" s="138"/>
      <c r="M523" s="138"/>
      <c r="N523" s="138"/>
      <c r="O523" s="138"/>
      <c r="P523" s="138"/>
      <c r="Q523" s="138"/>
    </row>
    <row r="524" spans="2:17" s="140" customFormat="1" ht="30.2" customHeight="1">
      <c r="B524" s="137"/>
      <c r="C524" s="138"/>
      <c r="D524" s="138"/>
      <c r="E524" s="138"/>
      <c r="F524" s="138"/>
      <c r="G524" s="138"/>
      <c r="H524" s="138"/>
      <c r="I524" s="138"/>
      <c r="J524" s="138"/>
      <c r="K524" s="138"/>
      <c r="L524" s="138"/>
      <c r="M524" s="138"/>
      <c r="N524" s="138"/>
      <c r="O524" s="138"/>
      <c r="P524" s="138"/>
      <c r="Q524" s="138"/>
    </row>
    <row r="525" spans="2:17" s="140" customFormat="1" ht="30.2" customHeight="1">
      <c r="B525" s="137"/>
      <c r="C525" s="138"/>
      <c r="D525" s="138"/>
      <c r="E525" s="138"/>
      <c r="F525" s="138"/>
      <c r="G525" s="138"/>
      <c r="H525" s="138"/>
      <c r="I525" s="138"/>
      <c r="J525" s="138"/>
      <c r="K525" s="138"/>
      <c r="L525" s="138"/>
      <c r="M525" s="138"/>
      <c r="N525" s="138"/>
      <c r="O525" s="138"/>
      <c r="P525" s="138"/>
      <c r="Q525" s="138"/>
    </row>
    <row r="526" spans="2:17" s="140" customFormat="1" ht="30.2" customHeight="1">
      <c r="B526" s="137"/>
      <c r="C526" s="138"/>
      <c r="D526" s="138"/>
      <c r="E526" s="138"/>
      <c r="F526" s="138"/>
      <c r="G526" s="138"/>
      <c r="H526" s="138"/>
      <c r="I526" s="138"/>
      <c r="J526" s="138"/>
      <c r="K526" s="138"/>
      <c r="L526" s="138"/>
      <c r="M526" s="138"/>
      <c r="N526" s="138"/>
      <c r="O526" s="138"/>
      <c r="P526" s="138"/>
      <c r="Q526" s="138"/>
    </row>
    <row r="527" spans="2:17" s="140" customFormat="1" ht="30.2" customHeight="1">
      <c r="B527" s="137"/>
      <c r="C527" s="138"/>
      <c r="D527" s="138"/>
      <c r="E527" s="138"/>
      <c r="F527" s="138"/>
      <c r="G527" s="138"/>
      <c r="H527" s="138"/>
      <c r="I527" s="138"/>
      <c r="J527" s="138"/>
      <c r="K527" s="138"/>
      <c r="L527" s="138"/>
      <c r="M527" s="138"/>
      <c r="N527" s="138"/>
      <c r="O527" s="138"/>
      <c r="P527" s="138"/>
      <c r="Q527" s="138"/>
    </row>
    <row r="528" spans="2:17" s="140" customFormat="1" ht="30.2" customHeight="1">
      <c r="B528" s="137"/>
      <c r="C528" s="138"/>
      <c r="D528" s="138"/>
      <c r="E528" s="138"/>
      <c r="F528" s="138"/>
      <c r="G528" s="138"/>
      <c r="H528" s="138"/>
      <c r="I528" s="138"/>
      <c r="J528" s="138"/>
      <c r="K528" s="138"/>
      <c r="L528" s="138"/>
      <c r="M528" s="138"/>
      <c r="N528" s="138"/>
      <c r="O528" s="138"/>
      <c r="P528" s="138"/>
      <c r="Q528" s="138"/>
    </row>
    <row r="529" spans="2:17" s="140" customFormat="1" ht="30.2" customHeight="1">
      <c r="B529" s="137"/>
      <c r="C529" s="138"/>
      <c r="D529" s="138"/>
      <c r="E529" s="138"/>
      <c r="F529" s="138"/>
      <c r="G529" s="138"/>
      <c r="H529" s="138"/>
      <c r="I529" s="138"/>
      <c r="J529" s="138"/>
      <c r="K529" s="138"/>
      <c r="L529" s="138"/>
      <c r="M529" s="138"/>
      <c r="N529" s="138"/>
      <c r="O529" s="138"/>
      <c r="P529" s="138"/>
      <c r="Q529" s="138"/>
    </row>
    <row r="530" spans="2:17" s="140" customFormat="1" ht="30.2" customHeight="1">
      <c r="B530" s="137"/>
      <c r="C530" s="138"/>
      <c r="D530" s="138"/>
      <c r="E530" s="138"/>
      <c r="F530" s="138"/>
      <c r="G530" s="138"/>
      <c r="H530" s="138"/>
      <c r="I530" s="138"/>
      <c r="J530" s="138"/>
      <c r="K530" s="138"/>
      <c r="L530" s="138"/>
      <c r="M530" s="138"/>
      <c r="N530" s="138"/>
      <c r="O530" s="138"/>
      <c r="P530" s="138"/>
      <c r="Q530" s="138"/>
    </row>
    <row r="531" spans="2:17" s="140" customFormat="1" ht="30.2" customHeight="1">
      <c r="B531" s="137"/>
      <c r="C531" s="138"/>
      <c r="D531" s="138"/>
      <c r="E531" s="138"/>
      <c r="F531" s="138"/>
      <c r="G531" s="138"/>
      <c r="H531" s="138"/>
      <c r="I531" s="138"/>
      <c r="J531" s="138"/>
      <c r="K531" s="138"/>
      <c r="L531" s="138"/>
      <c r="M531" s="138"/>
      <c r="N531" s="138"/>
      <c r="O531" s="138"/>
      <c r="P531" s="138"/>
      <c r="Q531" s="138"/>
    </row>
    <row r="532" spans="2:17" s="140" customFormat="1" ht="30.2" customHeight="1">
      <c r="B532" s="137"/>
      <c r="C532" s="138"/>
      <c r="D532" s="138"/>
      <c r="E532" s="138"/>
      <c r="F532" s="138"/>
      <c r="G532" s="138"/>
      <c r="H532" s="138"/>
      <c r="I532" s="138"/>
      <c r="J532" s="138"/>
      <c r="K532" s="138"/>
      <c r="L532" s="138"/>
      <c r="M532" s="138"/>
      <c r="N532" s="138"/>
      <c r="O532" s="138"/>
      <c r="P532" s="138"/>
      <c r="Q532" s="138"/>
    </row>
    <row r="533" spans="2:17" s="140" customFormat="1" ht="30.2" customHeight="1">
      <c r="B533" s="137"/>
      <c r="C533" s="138"/>
      <c r="D533" s="138"/>
      <c r="E533" s="138"/>
      <c r="F533" s="138"/>
      <c r="G533" s="138"/>
      <c r="H533" s="138"/>
      <c r="I533" s="138"/>
      <c r="J533" s="138"/>
      <c r="K533" s="138"/>
      <c r="L533" s="138"/>
      <c r="M533" s="138"/>
      <c r="N533" s="138"/>
      <c r="O533" s="138"/>
      <c r="P533" s="138"/>
      <c r="Q533" s="138"/>
    </row>
    <row r="534" spans="2:17" s="140" customFormat="1" ht="30.2" customHeight="1">
      <c r="B534" s="137"/>
      <c r="C534" s="138"/>
      <c r="D534" s="138"/>
      <c r="E534" s="138"/>
      <c r="F534" s="138"/>
      <c r="G534" s="138"/>
      <c r="H534" s="138"/>
      <c r="I534" s="138"/>
      <c r="J534" s="138"/>
      <c r="K534" s="138"/>
      <c r="L534" s="138"/>
      <c r="M534" s="138"/>
      <c r="N534" s="138"/>
      <c r="O534" s="138"/>
      <c r="P534" s="138"/>
      <c r="Q534" s="138"/>
    </row>
    <row r="535" spans="2:17" s="140" customFormat="1" ht="30.2" customHeight="1">
      <c r="B535" s="137"/>
      <c r="C535" s="138"/>
      <c r="D535" s="138"/>
      <c r="E535" s="138"/>
      <c r="F535" s="138"/>
      <c r="G535" s="138"/>
      <c r="H535" s="138"/>
      <c r="I535" s="138"/>
      <c r="J535" s="138"/>
      <c r="K535" s="138"/>
      <c r="L535" s="138"/>
      <c r="M535" s="138"/>
      <c r="N535" s="138"/>
      <c r="O535" s="138"/>
      <c r="P535" s="138"/>
      <c r="Q535" s="138"/>
    </row>
    <row r="536" spans="2:17" s="140" customFormat="1" ht="30.2" customHeight="1">
      <c r="B536" s="137"/>
      <c r="C536" s="138"/>
      <c r="D536" s="138"/>
      <c r="E536" s="138"/>
      <c r="F536" s="138"/>
      <c r="G536" s="138"/>
      <c r="H536" s="138"/>
      <c r="I536" s="138"/>
      <c r="J536" s="138"/>
      <c r="K536" s="138"/>
      <c r="L536" s="138"/>
      <c r="M536" s="138"/>
      <c r="N536" s="138"/>
      <c r="O536" s="138"/>
      <c r="P536" s="138"/>
      <c r="Q536" s="138"/>
    </row>
    <row r="537" spans="2:17" s="140" customFormat="1" ht="30.2" customHeight="1">
      <c r="B537" s="137"/>
      <c r="C537" s="138"/>
      <c r="D537" s="138"/>
      <c r="E537" s="138"/>
      <c r="F537" s="138"/>
      <c r="G537" s="138"/>
      <c r="H537" s="138"/>
      <c r="I537" s="138"/>
      <c r="J537" s="138"/>
      <c r="K537" s="138"/>
      <c r="L537" s="138"/>
      <c r="M537" s="138"/>
      <c r="N537" s="138"/>
      <c r="O537" s="138"/>
      <c r="P537" s="138"/>
      <c r="Q537" s="138"/>
    </row>
    <row r="538" spans="2:17" s="140" customFormat="1" ht="30.2" customHeight="1">
      <c r="B538" s="137"/>
      <c r="C538" s="138"/>
      <c r="D538" s="138"/>
      <c r="E538" s="138"/>
      <c r="F538" s="138"/>
      <c r="G538" s="138"/>
      <c r="H538" s="138"/>
      <c r="I538" s="138"/>
      <c r="J538" s="138"/>
      <c r="K538" s="138"/>
      <c r="L538" s="138"/>
      <c r="M538" s="138"/>
      <c r="N538" s="138"/>
      <c r="O538" s="138"/>
      <c r="P538" s="138"/>
      <c r="Q538" s="138"/>
    </row>
    <row r="539" spans="2:17" s="140" customFormat="1" ht="30.2" customHeight="1">
      <c r="B539" s="137"/>
      <c r="C539" s="138"/>
      <c r="D539" s="138"/>
      <c r="E539" s="138"/>
      <c r="F539" s="138"/>
      <c r="G539" s="138"/>
      <c r="H539" s="138"/>
      <c r="I539" s="138"/>
      <c r="J539" s="138"/>
      <c r="K539" s="138"/>
      <c r="L539" s="138"/>
      <c r="M539" s="138"/>
      <c r="N539" s="138"/>
      <c r="O539" s="138"/>
      <c r="P539" s="138"/>
      <c r="Q539" s="138"/>
    </row>
    <row r="540" spans="2:17" s="140" customFormat="1" ht="30.2" customHeight="1">
      <c r="B540" s="137"/>
      <c r="C540" s="138"/>
      <c r="D540" s="138"/>
      <c r="E540" s="138"/>
      <c r="F540" s="138"/>
      <c r="G540" s="138"/>
      <c r="H540" s="138"/>
      <c r="I540" s="138"/>
      <c r="J540" s="138"/>
      <c r="K540" s="138"/>
      <c r="L540" s="138"/>
      <c r="M540" s="138"/>
      <c r="N540" s="138"/>
      <c r="O540" s="138"/>
      <c r="P540" s="138"/>
      <c r="Q540" s="138"/>
    </row>
    <row r="541" spans="2:17" s="140" customFormat="1" ht="30.2" customHeight="1">
      <c r="B541" s="137"/>
      <c r="C541" s="138"/>
      <c r="D541" s="138"/>
      <c r="E541" s="138"/>
      <c r="F541" s="138"/>
      <c r="G541" s="138"/>
      <c r="H541" s="138"/>
      <c r="I541" s="138"/>
      <c r="J541" s="138"/>
      <c r="K541" s="138"/>
      <c r="L541" s="138"/>
      <c r="M541" s="138"/>
      <c r="N541" s="138"/>
      <c r="O541" s="138"/>
      <c r="P541" s="138"/>
      <c r="Q541" s="138"/>
    </row>
    <row r="542" spans="2:17" s="140" customFormat="1" ht="30.2" customHeight="1">
      <c r="B542" s="137"/>
      <c r="C542" s="138"/>
      <c r="D542" s="138"/>
      <c r="E542" s="138"/>
      <c r="F542" s="138"/>
      <c r="G542" s="138"/>
      <c r="H542" s="138"/>
      <c r="I542" s="138"/>
      <c r="J542" s="138"/>
      <c r="K542" s="138"/>
      <c r="L542" s="138"/>
      <c r="M542" s="138"/>
      <c r="N542" s="138"/>
      <c r="O542" s="138"/>
      <c r="P542" s="138"/>
      <c r="Q542" s="138"/>
    </row>
    <row r="543" spans="2:17" s="140" customFormat="1" ht="30.2" customHeight="1">
      <c r="B543" s="137"/>
      <c r="C543" s="138"/>
      <c r="D543" s="138"/>
      <c r="E543" s="138"/>
      <c r="F543" s="138"/>
      <c r="G543" s="138"/>
      <c r="H543" s="138"/>
      <c r="I543" s="138"/>
      <c r="J543" s="138"/>
      <c r="K543" s="138"/>
      <c r="L543" s="138"/>
      <c r="M543" s="138"/>
      <c r="N543" s="138"/>
      <c r="O543" s="138"/>
      <c r="P543" s="138"/>
      <c r="Q543" s="138"/>
    </row>
    <row r="544" spans="2:17" s="140" customFormat="1" ht="30.2" customHeight="1">
      <c r="B544" s="137"/>
      <c r="C544" s="138"/>
      <c r="D544" s="138"/>
      <c r="E544" s="138"/>
      <c r="F544" s="138"/>
      <c r="G544" s="138"/>
      <c r="H544" s="138"/>
      <c r="I544" s="138"/>
      <c r="J544" s="138"/>
      <c r="K544" s="138"/>
      <c r="L544" s="138"/>
      <c r="M544" s="138"/>
      <c r="N544" s="138"/>
      <c r="O544" s="138"/>
      <c r="P544" s="138"/>
      <c r="Q544" s="138"/>
    </row>
    <row r="545" spans="2:17" s="140" customFormat="1" ht="30.2" customHeight="1">
      <c r="B545" s="137"/>
      <c r="C545" s="138"/>
      <c r="D545" s="138"/>
      <c r="E545" s="138"/>
      <c r="F545" s="138"/>
      <c r="G545" s="138"/>
      <c r="H545" s="138"/>
      <c r="I545" s="138"/>
      <c r="J545" s="138"/>
      <c r="K545" s="138"/>
      <c r="L545" s="138"/>
      <c r="M545" s="138"/>
      <c r="N545" s="138"/>
      <c r="O545" s="138"/>
      <c r="P545" s="138"/>
      <c r="Q545" s="138"/>
    </row>
    <row r="546" spans="2:17" s="140" customFormat="1" ht="30.2" customHeight="1">
      <c r="B546" s="137"/>
      <c r="C546" s="138"/>
      <c r="D546" s="138"/>
      <c r="E546" s="138"/>
      <c r="F546" s="138"/>
      <c r="G546" s="138"/>
      <c r="H546" s="138"/>
      <c r="I546" s="138"/>
      <c r="J546" s="138"/>
      <c r="K546" s="138"/>
      <c r="L546" s="138"/>
      <c r="M546" s="138"/>
      <c r="N546" s="138"/>
      <c r="O546" s="138"/>
      <c r="P546" s="138"/>
      <c r="Q546" s="138"/>
    </row>
    <row r="547" spans="2:17" s="140" customFormat="1" ht="30.2" customHeight="1">
      <c r="B547" s="137"/>
      <c r="C547" s="138"/>
      <c r="D547" s="138"/>
      <c r="E547" s="138"/>
      <c r="F547" s="138"/>
      <c r="G547" s="138"/>
      <c r="H547" s="138"/>
      <c r="I547" s="138"/>
      <c r="J547" s="138"/>
      <c r="K547" s="138"/>
      <c r="L547" s="138"/>
      <c r="M547" s="138"/>
      <c r="N547" s="138"/>
      <c r="O547" s="138"/>
      <c r="P547" s="138"/>
      <c r="Q547" s="138"/>
    </row>
    <row r="548" spans="2:17" s="140" customFormat="1" ht="30.2" customHeight="1">
      <c r="B548" s="137"/>
      <c r="C548" s="138"/>
      <c r="D548" s="138"/>
      <c r="E548" s="138"/>
      <c r="F548" s="138"/>
      <c r="G548" s="138"/>
      <c r="H548" s="138"/>
      <c r="I548" s="138"/>
      <c r="J548" s="138"/>
      <c r="K548" s="138"/>
      <c r="L548" s="138"/>
      <c r="M548" s="138"/>
      <c r="N548" s="138"/>
      <c r="O548" s="138"/>
      <c r="P548" s="138"/>
      <c r="Q548" s="138"/>
    </row>
    <row r="549" spans="2:17" s="140" customFormat="1" ht="30.2" customHeight="1">
      <c r="B549" s="137"/>
      <c r="C549" s="138"/>
      <c r="D549" s="138"/>
      <c r="E549" s="138"/>
      <c r="F549" s="138"/>
      <c r="G549" s="138"/>
      <c r="H549" s="138"/>
      <c r="I549" s="138"/>
      <c r="J549" s="138"/>
      <c r="K549" s="138"/>
      <c r="L549" s="138"/>
      <c r="M549" s="138"/>
      <c r="N549" s="138"/>
      <c r="O549" s="138"/>
      <c r="P549" s="138"/>
      <c r="Q549" s="138"/>
    </row>
    <row r="550" spans="2:17" s="140" customFormat="1" ht="30.2" customHeight="1">
      <c r="B550" s="137"/>
      <c r="C550" s="138"/>
      <c r="D550" s="138"/>
      <c r="E550" s="138"/>
      <c r="F550" s="138"/>
      <c r="G550" s="138"/>
      <c r="H550" s="138"/>
      <c r="I550" s="138"/>
      <c r="J550" s="138"/>
      <c r="K550" s="138"/>
      <c r="L550" s="138"/>
      <c r="M550" s="138"/>
      <c r="N550" s="138"/>
      <c r="O550" s="138"/>
      <c r="P550" s="138"/>
      <c r="Q550" s="138"/>
    </row>
    <row r="551" spans="2:17" s="140" customFormat="1" ht="30.2" customHeight="1">
      <c r="B551" s="137"/>
      <c r="C551" s="138"/>
      <c r="D551" s="138"/>
      <c r="E551" s="138"/>
      <c r="F551" s="138"/>
      <c r="G551" s="138"/>
      <c r="H551" s="138"/>
      <c r="I551" s="138"/>
      <c r="J551" s="138"/>
      <c r="K551" s="138"/>
      <c r="L551" s="138"/>
      <c r="M551" s="138"/>
      <c r="N551" s="138"/>
      <c r="O551" s="138"/>
      <c r="P551" s="138"/>
      <c r="Q551" s="138"/>
    </row>
    <row r="552" spans="2:17" s="140" customFormat="1" ht="30.2" customHeight="1">
      <c r="B552" s="137"/>
      <c r="C552" s="138"/>
      <c r="D552" s="138"/>
      <c r="E552" s="138"/>
      <c r="F552" s="138"/>
      <c r="G552" s="138"/>
      <c r="H552" s="138"/>
      <c r="I552" s="138"/>
      <c r="J552" s="138"/>
      <c r="K552" s="138"/>
      <c r="L552" s="138"/>
      <c r="M552" s="138"/>
      <c r="N552" s="138"/>
      <c r="O552" s="138"/>
      <c r="P552" s="138"/>
      <c r="Q552" s="138"/>
    </row>
    <row r="553" spans="2:17" s="140" customFormat="1" ht="30.2" customHeight="1">
      <c r="B553" s="137"/>
      <c r="C553" s="138"/>
      <c r="D553" s="138"/>
      <c r="E553" s="138"/>
      <c r="F553" s="138"/>
      <c r="G553" s="138"/>
      <c r="H553" s="138"/>
      <c r="I553" s="138"/>
      <c r="J553" s="138"/>
      <c r="K553" s="138"/>
      <c r="L553" s="138"/>
      <c r="M553" s="138"/>
      <c r="N553" s="138"/>
      <c r="O553" s="138"/>
      <c r="P553" s="138"/>
      <c r="Q553" s="138"/>
    </row>
    <row r="554" spans="2:17" s="140" customFormat="1" ht="30.2" customHeight="1">
      <c r="B554" s="137"/>
      <c r="C554" s="138"/>
      <c r="D554" s="138"/>
      <c r="E554" s="138"/>
      <c r="F554" s="138"/>
      <c r="G554" s="138"/>
      <c r="H554" s="138"/>
      <c r="I554" s="138"/>
      <c r="J554" s="138"/>
      <c r="K554" s="138"/>
      <c r="L554" s="138"/>
      <c r="M554" s="138"/>
      <c r="N554" s="138"/>
      <c r="O554" s="138"/>
      <c r="P554" s="138"/>
      <c r="Q554" s="138"/>
    </row>
    <row r="555" spans="2:17" s="140" customFormat="1" ht="30.2" customHeight="1">
      <c r="B555" s="137"/>
      <c r="C555" s="138"/>
      <c r="D555" s="138"/>
      <c r="E555" s="138"/>
      <c r="F555" s="138"/>
      <c r="G555" s="138"/>
      <c r="H555" s="138"/>
      <c r="I555" s="138"/>
      <c r="J555" s="138"/>
      <c r="K555" s="138"/>
      <c r="L555" s="138"/>
      <c r="M555" s="138"/>
      <c r="N555" s="138"/>
      <c r="O555" s="138"/>
      <c r="P555" s="138"/>
      <c r="Q555" s="138"/>
    </row>
    <row r="556" spans="2:17" s="140" customFormat="1" ht="30.2" customHeight="1">
      <c r="B556" s="137"/>
      <c r="C556" s="138"/>
      <c r="D556" s="138"/>
      <c r="E556" s="138"/>
      <c r="F556" s="138"/>
      <c r="G556" s="138"/>
      <c r="H556" s="138"/>
      <c r="I556" s="138"/>
      <c r="J556" s="138"/>
      <c r="K556" s="138"/>
      <c r="L556" s="138"/>
      <c r="M556" s="138"/>
      <c r="N556" s="138"/>
      <c r="O556" s="138"/>
      <c r="P556" s="138"/>
      <c r="Q556" s="138"/>
    </row>
    <row r="557" spans="2:17" s="140" customFormat="1" ht="30.2" customHeight="1">
      <c r="B557" s="137"/>
      <c r="C557" s="138"/>
      <c r="D557" s="138"/>
      <c r="E557" s="138"/>
      <c r="F557" s="138"/>
      <c r="G557" s="138"/>
      <c r="H557" s="138"/>
      <c r="I557" s="138"/>
      <c r="J557" s="138"/>
      <c r="K557" s="138"/>
      <c r="L557" s="138"/>
      <c r="M557" s="138"/>
      <c r="N557" s="138"/>
      <c r="O557" s="138"/>
      <c r="P557" s="138"/>
      <c r="Q557" s="138"/>
    </row>
    <row r="558" spans="2:17" s="140" customFormat="1" ht="30.2" customHeight="1">
      <c r="B558" s="137"/>
      <c r="C558" s="138"/>
      <c r="D558" s="138"/>
      <c r="E558" s="138"/>
      <c r="F558" s="138"/>
      <c r="G558" s="138"/>
      <c r="H558" s="138"/>
      <c r="I558" s="138"/>
      <c r="J558" s="138"/>
      <c r="K558" s="138"/>
      <c r="L558" s="138"/>
      <c r="M558" s="138"/>
      <c r="N558" s="138"/>
      <c r="O558" s="138"/>
      <c r="P558" s="138"/>
      <c r="Q558" s="138"/>
    </row>
    <row r="559" spans="2:17" s="140" customFormat="1" ht="30.2" customHeight="1">
      <c r="B559" s="137"/>
      <c r="C559" s="138"/>
      <c r="D559" s="138"/>
      <c r="E559" s="138"/>
      <c r="F559" s="138"/>
      <c r="G559" s="138"/>
      <c r="H559" s="138"/>
      <c r="I559" s="138"/>
      <c r="J559" s="138"/>
      <c r="K559" s="138"/>
      <c r="L559" s="138"/>
      <c r="M559" s="138"/>
      <c r="N559" s="138"/>
      <c r="O559" s="138"/>
      <c r="P559" s="138"/>
      <c r="Q559" s="138"/>
    </row>
    <row r="560" spans="2:17" s="140" customFormat="1" ht="30.2" customHeight="1">
      <c r="B560" s="137"/>
      <c r="C560" s="138"/>
      <c r="D560" s="138"/>
      <c r="E560" s="138"/>
      <c r="F560" s="138"/>
      <c r="G560" s="138"/>
      <c r="H560" s="138"/>
      <c r="I560" s="138"/>
      <c r="J560" s="138"/>
      <c r="K560" s="138"/>
      <c r="L560" s="138"/>
      <c r="M560" s="138"/>
      <c r="N560" s="138"/>
      <c r="O560" s="138"/>
      <c r="P560" s="138"/>
      <c r="Q560" s="138"/>
    </row>
    <row r="561" spans="2:17" s="140" customFormat="1" ht="30.2" customHeight="1">
      <c r="B561" s="137"/>
      <c r="C561" s="138"/>
      <c r="D561" s="138"/>
      <c r="E561" s="138"/>
      <c r="F561" s="138"/>
      <c r="G561" s="138"/>
      <c r="H561" s="138"/>
      <c r="I561" s="138"/>
      <c r="J561" s="138"/>
      <c r="K561" s="138"/>
      <c r="L561" s="138"/>
      <c r="M561" s="138"/>
      <c r="N561" s="138"/>
      <c r="O561" s="138"/>
      <c r="P561" s="138"/>
      <c r="Q561" s="138"/>
    </row>
    <row r="562" spans="2:17" s="140" customFormat="1" ht="30.2" customHeight="1">
      <c r="B562" s="137"/>
      <c r="C562" s="138"/>
      <c r="D562" s="138"/>
      <c r="E562" s="138"/>
      <c r="F562" s="138"/>
      <c r="G562" s="138"/>
      <c r="H562" s="138"/>
      <c r="I562" s="138"/>
      <c r="J562" s="138"/>
      <c r="K562" s="138"/>
      <c r="L562" s="138"/>
      <c r="M562" s="138"/>
      <c r="N562" s="138"/>
      <c r="O562" s="138"/>
      <c r="P562" s="138"/>
      <c r="Q562" s="138"/>
    </row>
    <row r="563" spans="2:17" s="140" customFormat="1" ht="30.2" customHeight="1">
      <c r="B563" s="137"/>
      <c r="C563" s="138"/>
      <c r="D563" s="138"/>
      <c r="E563" s="138"/>
      <c r="F563" s="138"/>
      <c r="G563" s="138"/>
      <c r="H563" s="138"/>
      <c r="I563" s="138"/>
      <c r="J563" s="138"/>
      <c r="K563" s="138"/>
      <c r="L563" s="138"/>
      <c r="M563" s="138"/>
      <c r="N563" s="138"/>
      <c r="O563" s="138"/>
      <c r="P563" s="138"/>
      <c r="Q563" s="138"/>
    </row>
    <row r="564" spans="2:17" s="140" customFormat="1" ht="30.2" customHeight="1">
      <c r="B564" s="137"/>
      <c r="C564" s="138"/>
      <c r="D564" s="138"/>
      <c r="E564" s="138"/>
      <c r="F564" s="138"/>
      <c r="G564" s="138"/>
      <c r="H564" s="138"/>
      <c r="I564" s="138"/>
      <c r="J564" s="138"/>
      <c r="K564" s="138"/>
      <c r="L564" s="138"/>
      <c r="M564" s="138"/>
      <c r="N564" s="138"/>
      <c r="O564" s="138"/>
      <c r="P564" s="138"/>
      <c r="Q564" s="138"/>
    </row>
    <row r="565" spans="2:17" s="140" customFormat="1" ht="30.2" customHeight="1">
      <c r="B565" s="137"/>
      <c r="C565" s="138"/>
      <c r="D565" s="138"/>
      <c r="E565" s="138"/>
      <c r="F565" s="138"/>
      <c r="G565" s="138"/>
      <c r="H565" s="138"/>
      <c r="I565" s="138"/>
      <c r="J565" s="138"/>
      <c r="K565" s="138"/>
      <c r="L565" s="138"/>
      <c r="M565" s="138"/>
      <c r="N565" s="138"/>
      <c r="O565" s="138"/>
      <c r="P565" s="138"/>
      <c r="Q565" s="138"/>
    </row>
    <row r="566" spans="2:17" s="140" customFormat="1" ht="30.2" customHeight="1">
      <c r="B566" s="137"/>
      <c r="C566" s="138"/>
      <c r="D566" s="138"/>
      <c r="E566" s="138"/>
      <c r="F566" s="138"/>
      <c r="G566" s="138"/>
      <c r="H566" s="138"/>
      <c r="I566" s="138"/>
      <c r="J566" s="138"/>
      <c r="K566" s="138"/>
      <c r="L566" s="138"/>
      <c r="M566" s="138"/>
      <c r="N566" s="138"/>
      <c r="O566" s="138"/>
      <c r="P566" s="138"/>
      <c r="Q566" s="138"/>
    </row>
    <row r="567" spans="2:17" s="140" customFormat="1" ht="30.2" customHeight="1">
      <c r="B567" s="137"/>
      <c r="C567" s="138"/>
      <c r="D567" s="138"/>
      <c r="E567" s="138"/>
      <c r="F567" s="138"/>
      <c r="G567" s="138"/>
      <c r="H567" s="138"/>
      <c r="I567" s="138"/>
      <c r="J567" s="138"/>
      <c r="K567" s="138"/>
      <c r="L567" s="138"/>
      <c r="M567" s="138"/>
      <c r="N567" s="138"/>
      <c r="O567" s="138"/>
      <c r="P567" s="138"/>
      <c r="Q567" s="138"/>
    </row>
    <row r="568" spans="2:17" s="140" customFormat="1" ht="30.2" customHeight="1">
      <c r="B568" s="137"/>
      <c r="C568" s="138"/>
      <c r="D568" s="138"/>
      <c r="E568" s="138"/>
      <c r="F568" s="138"/>
      <c r="G568" s="138"/>
      <c r="H568" s="138"/>
      <c r="I568" s="138"/>
      <c r="J568" s="138"/>
      <c r="K568" s="138"/>
      <c r="L568" s="138"/>
      <c r="M568" s="138"/>
      <c r="N568" s="138"/>
      <c r="O568" s="138"/>
      <c r="P568" s="138"/>
      <c r="Q568" s="138"/>
    </row>
    <row r="569" spans="2:17" s="140" customFormat="1" ht="30.2" customHeight="1">
      <c r="B569" s="137"/>
      <c r="C569" s="138"/>
      <c r="D569" s="138"/>
      <c r="E569" s="138"/>
      <c r="F569" s="138"/>
      <c r="G569" s="138"/>
      <c r="H569" s="138"/>
      <c r="I569" s="138"/>
      <c r="J569" s="138"/>
      <c r="K569" s="138"/>
      <c r="L569" s="138"/>
      <c r="M569" s="138"/>
      <c r="N569" s="138"/>
      <c r="O569" s="138"/>
      <c r="P569" s="138"/>
      <c r="Q569" s="138"/>
    </row>
    <row r="570" spans="2:17" s="140" customFormat="1" ht="30.2" customHeight="1">
      <c r="B570" s="137"/>
      <c r="C570" s="138"/>
      <c r="D570" s="138"/>
      <c r="E570" s="138"/>
      <c r="F570" s="138"/>
      <c r="G570" s="138"/>
      <c r="H570" s="138"/>
      <c r="I570" s="138"/>
      <c r="J570" s="138"/>
      <c r="K570" s="138"/>
      <c r="L570" s="138"/>
      <c r="M570" s="138"/>
      <c r="N570" s="138"/>
      <c r="O570" s="138"/>
      <c r="P570" s="138"/>
      <c r="Q570" s="138"/>
    </row>
    <row r="571" spans="2:17" s="140" customFormat="1" ht="30.2" customHeight="1">
      <c r="B571" s="137"/>
      <c r="C571" s="138"/>
      <c r="D571" s="138"/>
      <c r="E571" s="138"/>
      <c r="F571" s="138"/>
      <c r="G571" s="138"/>
      <c r="H571" s="138"/>
      <c r="I571" s="138"/>
      <c r="J571" s="138"/>
      <c r="K571" s="138"/>
      <c r="L571" s="138"/>
      <c r="M571" s="138"/>
      <c r="N571" s="138"/>
      <c r="O571" s="138"/>
      <c r="P571" s="138"/>
      <c r="Q571" s="138"/>
    </row>
    <row r="572" spans="2:17" s="140" customFormat="1" ht="30.2" customHeight="1">
      <c r="B572" s="137"/>
      <c r="C572" s="138"/>
      <c r="D572" s="138"/>
      <c r="E572" s="138"/>
      <c r="F572" s="138"/>
      <c r="G572" s="138"/>
      <c r="H572" s="138"/>
      <c r="I572" s="138"/>
      <c r="J572" s="138"/>
      <c r="K572" s="138"/>
      <c r="L572" s="138"/>
      <c r="M572" s="138"/>
      <c r="N572" s="138"/>
      <c r="O572" s="138"/>
      <c r="P572" s="138"/>
      <c r="Q572" s="138"/>
    </row>
    <row r="573" spans="2:17" s="140" customFormat="1" ht="30.2" customHeight="1">
      <c r="B573" s="137"/>
      <c r="C573" s="138"/>
      <c r="D573" s="138"/>
      <c r="E573" s="138"/>
      <c r="F573" s="138"/>
      <c r="G573" s="138"/>
      <c r="H573" s="138"/>
      <c r="I573" s="138"/>
      <c r="J573" s="138"/>
      <c r="K573" s="138"/>
      <c r="L573" s="138"/>
      <c r="M573" s="138"/>
      <c r="N573" s="138"/>
      <c r="O573" s="138"/>
      <c r="P573" s="138"/>
      <c r="Q573" s="138"/>
    </row>
    <row r="574" spans="2:17" s="140" customFormat="1" ht="30.2" customHeight="1">
      <c r="B574" s="137"/>
      <c r="C574" s="138"/>
      <c r="D574" s="138"/>
      <c r="E574" s="138"/>
      <c r="F574" s="138"/>
      <c r="G574" s="138"/>
      <c r="H574" s="138"/>
      <c r="I574" s="138"/>
      <c r="J574" s="138"/>
      <c r="K574" s="138"/>
      <c r="L574" s="138"/>
      <c r="M574" s="138"/>
      <c r="N574" s="138"/>
      <c r="O574" s="138"/>
      <c r="P574" s="138"/>
      <c r="Q574" s="138"/>
    </row>
    <row r="575" spans="2:17" s="140" customFormat="1" ht="30.2" customHeight="1">
      <c r="B575" s="137"/>
      <c r="C575" s="138"/>
      <c r="D575" s="138"/>
      <c r="E575" s="138"/>
      <c r="F575" s="138"/>
      <c r="G575" s="138"/>
      <c r="H575" s="138"/>
      <c r="I575" s="138"/>
      <c r="J575" s="138"/>
      <c r="K575" s="138"/>
      <c r="L575" s="138"/>
      <c r="M575" s="138"/>
      <c r="N575" s="138"/>
      <c r="O575" s="138"/>
      <c r="P575" s="138"/>
      <c r="Q575" s="138"/>
    </row>
    <row r="576" spans="2:17" s="140" customFormat="1" ht="30.2" customHeight="1">
      <c r="B576" s="137"/>
      <c r="C576" s="138"/>
      <c r="D576" s="138"/>
      <c r="E576" s="138"/>
      <c r="F576" s="138"/>
      <c r="G576" s="138"/>
      <c r="H576" s="138"/>
      <c r="I576" s="138"/>
      <c r="J576" s="138"/>
      <c r="K576" s="138"/>
      <c r="L576" s="138"/>
      <c r="M576" s="138"/>
      <c r="N576" s="138"/>
      <c r="O576" s="138"/>
      <c r="P576" s="138"/>
      <c r="Q576" s="138"/>
    </row>
    <row r="577" spans="2:17" s="140" customFormat="1" ht="30.2" customHeight="1">
      <c r="B577" s="137"/>
      <c r="C577" s="138"/>
      <c r="D577" s="138"/>
      <c r="E577" s="138"/>
      <c r="F577" s="138"/>
      <c r="G577" s="138"/>
      <c r="H577" s="138"/>
      <c r="I577" s="138"/>
      <c r="J577" s="138"/>
      <c r="K577" s="138"/>
      <c r="L577" s="138"/>
      <c r="M577" s="138"/>
      <c r="N577" s="138"/>
      <c r="O577" s="138"/>
      <c r="P577" s="138"/>
      <c r="Q577" s="138"/>
    </row>
    <row r="578" spans="2:17" s="140" customFormat="1" ht="30.2" customHeight="1">
      <c r="B578" s="137"/>
      <c r="C578" s="138"/>
      <c r="D578" s="138"/>
      <c r="E578" s="138"/>
      <c r="F578" s="138"/>
      <c r="G578" s="138"/>
      <c r="H578" s="138"/>
      <c r="I578" s="138"/>
      <c r="J578" s="138"/>
      <c r="K578" s="138"/>
      <c r="L578" s="138"/>
      <c r="M578" s="138"/>
      <c r="N578" s="138"/>
      <c r="O578" s="138"/>
      <c r="P578" s="138"/>
      <c r="Q578" s="138"/>
    </row>
    <row r="579" spans="2:17" s="140" customFormat="1" ht="30.2" customHeight="1">
      <c r="B579" s="137"/>
      <c r="C579" s="138"/>
      <c r="D579" s="138"/>
      <c r="E579" s="138"/>
      <c r="F579" s="138"/>
      <c r="G579" s="138"/>
      <c r="H579" s="138"/>
      <c r="I579" s="138"/>
      <c r="J579" s="138"/>
      <c r="K579" s="138"/>
      <c r="L579" s="138"/>
      <c r="M579" s="138"/>
      <c r="N579" s="138"/>
      <c r="O579" s="138"/>
      <c r="P579" s="138"/>
      <c r="Q579" s="138"/>
    </row>
    <row r="580" spans="2:17" s="140" customFormat="1" ht="30.2" customHeight="1">
      <c r="B580" s="137"/>
      <c r="C580" s="138"/>
      <c r="D580" s="138"/>
      <c r="E580" s="138"/>
      <c r="F580" s="138"/>
      <c r="G580" s="138"/>
      <c r="H580" s="138"/>
      <c r="I580" s="138"/>
      <c r="J580" s="138"/>
      <c r="K580" s="138"/>
      <c r="L580" s="138"/>
      <c r="M580" s="138"/>
      <c r="N580" s="138"/>
      <c r="O580" s="138"/>
      <c r="P580" s="138"/>
      <c r="Q580" s="138"/>
    </row>
    <row r="581" spans="2:17" s="140" customFormat="1" ht="30.2" customHeight="1">
      <c r="B581" s="137"/>
      <c r="C581" s="138"/>
      <c r="D581" s="138"/>
      <c r="E581" s="138"/>
      <c r="F581" s="138"/>
      <c r="G581" s="138"/>
      <c r="H581" s="138"/>
      <c r="I581" s="138"/>
      <c r="J581" s="138"/>
      <c r="K581" s="138"/>
      <c r="L581" s="138"/>
      <c r="M581" s="138"/>
      <c r="N581" s="138"/>
      <c r="O581" s="138"/>
      <c r="P581" s="138"/>
      <c r="Q581" s="138"/>
    </row>
    <row r="582" spans="2:17" s="140" customFormat="1" ht="30.2" customHeight="1">
      <c r="B582" s="137"/>
      <c r="C582" s="138"/>
      <c r="D582" s="138"/>
      <c r="E582" s="138"/>
      <c r="F582" s="138"/>
      <c r="G582" s="138"/>
      <c r="H582" s="138"/>
      <c r="I582" s="138"/>
      <c r="J582" s="138"/>
      <c r="K582" s="138"/>
      <c r="L582" s="138"/>
      <c r="M582" s="138"/>
      <c r="N582" s="138"/>
      <c r="O582" s="138"/>
      <c r="P582" s="138"/>
      <c r="Q582" s="138"/>
    </row>
    <row r="583" spans="2:17" s="140" customFormat="1" ht="30.2" customHeight="1">
      <c r="B583" s="137"/>
      <c r="C583" s="138"/>
      <c r="D583" s="138"/>
      <c r="E583" s="138"/>
      <c r="F583" s="138"/>
      <c r="G583" s="138"/>
      <c r="H583" s="138"/>
      <c r="I583" s="138"/>
      <c r="J583" s="138"/>
      <c r="K583" s="138"/>
      <c r="L583" s="138"/>
      <c r="M583" s="138"/>
      <c r="N583" s="138"/>
      <c r="O583" s="138"/>
      <c r="P583" s="138"/>
      <c r="Q583" s="138"/>
    </row>
    <row r="584" spans="2:17" s="140" customFormat="1" ht="30.2" customHeight="1">
      <c r="B584" s="137"/>
      <c r="C584" s="138"/>
      <c r="D584" s="138"/>
      <c r="E584" s="138"/>
      <c r="F584" s="138"/>
      <c r="G584" s="138"/>
      <c r="H584" s="138"/>
      <c r="I584" s="138"/>
      <c r="J584" s="138"/>
      <c r="K584" s="138"/>
      <c r="L584" s="138"/>
      <c r="M584" s="138"/>
      <c r="N584" s="138"/>
      <c r="O584" s="138"/>
      <c r="P584" s="138"/>
      <c r="Q584" s="138"/>
    </row>
    <row r="585" spans="2:17" s="140" customFormat="1" ht="30.2" customHeight="1">
      <c r="B585" s="137"/>
      <c r="C585" s="138"/>
      <c r="D585" s="138"/>
      <c r="E585" s="138"/>
      <c r="F585" s="138"/>
      <c r="G585" s="138"/>
      <c r="H585" s="138"/>
      <c r="I585" s="138"/>
      <c r="J585" s="138"/>
      <c r="K585" s="138"/>
      <c r="L585" s="138"/>
      <c r="M585" s="138"/>
      <c r="N585" s="138"/>
      <c r="O585" s="138"/>
      <c r="P585" s="138"/>
      <c r="Q585" s="138"/>
    </row>
    <row r="586" spans="2:17" s="140" customFormat="1" ht="30.2" customHeight="1">
      <c r="B586" s="137"/>
      <c r="C586" s="138"/>
      <c r="D586" s="138"/>
      <c r="E586" s="138"/>
      <c r="F586" s="138"/>
      <c r="G586" s="138"/>
      <c r="H586" s="138"/>
      <c r="I586" s="138"/>
      <c r="J586" s="138"/>
      <c r="K586" s="138"/>
      <c r="L586" s="138"/>
      <c r="M586" s="138"/>
      <c r="N586" s="138"/>
      <c r="O586" s="138"/>
      <c r="P586" s="138"/>
      <c r="Q586" s="138"/>
    </row>
    <row r="587" spans="2:17" s="140" customFormat="1" ht="30.2" customHeight="1">
      <c r="B587" s="137"/>
      <c r="C587" s="138"/>
      <c r="D587" s="138"/>
      <c r="E587" s="138"/>
      <c r="F587" s="138"/>
      <c r="G587" s="138"/>
      <c r="H587" s="138"/>
      <c r="I587" s="138"/>
      <c r="J587" s="138"/>
      <c r="K587" s="138"/>
      <c r="L587" s="138"/>
      <c r="M587" s="138"/>
      <c r="N587" s="138"/>
      <c r="O587" s="138"/>
      <c r="P587" s="138"/>
      <c r="Q587" s="138"/>
    </row>
    <row r="588" spans="2:17" s="140" customFormat="1" ht="30.2" customHeight="1">
      <c r="B588" s="137"/>
      <c r="C588" s="138"/>
      <c r="D588" s="138"/>
      <c r="E588" s="138"/>
      <c r="F588" s="138"/>
      <c r="G588" s="138"/>
      <c r="H588" s="138"/>
      <c r="I588" s="138"/>
      <c r="J588" s="138"/>
      <c r="K588" s="138"/>
      <c r="L588" s="138"/>
      <c r="M588" s="138"/>
      <c r="N588" s="138"/>
      <c r="O588" s="138"/>
      <c r="P588" s="138"/>
      <c r="Q588" s="138"/>
    </row>
    <row r="589" spans="2:17" s="140" customFormat="1" ht="30.2" customHeight="1">
      <c r="B589" s="137"/>
      <c r="C589" s="138"/>
      <c r="D589" s="138"/>
      <c r="E589" s="138"/>
      <c r="F589" s="138"/>
      <c r="G589" s="138"/>
      <c r="H589" s="138"/>
      <c r="I589" s="138"/>
      <c r="J589" s="138"/>
      <c r="K589" s="138"/>
      <c r="L589" s="138"/>
      <c r="M589" s="138"/>
      <c r="N589" s="138"/>
      <c r="O589" s="138"/>
      <c r="P589" s="138"/>
      <c r="Q589" s="138"/>
    </row>
    <row r="590" spans="2:17" s="140" customFormat="1" ht="30.2" customHeight="1">
      <c r="B590" s="137"/>
      <c r="C590" s="138"/>
      <c r="D590" s="138"/>
      <c r="E590" s="138"/>
      <c r="F590" s="138"/>
      <c r="G590" s="138"/>
      <c r="H590" s="138"/>
      <c r="I590" s="138"/>
      <c r="J590" s="138"/>
      <c r="K590" s="138"/>
      <c r="L590" s="138"/>
      <c r="M590" s="138"/>
      <c r="N590" s="138"/>
      <c r="O590" s="138"/>
      <c r="P590" s="138"/>
      <c r="Q590" s="138"/>
    </row>
    <row r="591" spans="2:17" s="140" customFormat="1" ht="30.2" customHeight="1">
      <c r="B591" s="137"/>
      <c r="C591" s="138"/>
      <c r="D591" s="138"/>
      <c r="E591" s="138"/>
      <c r="F591" s="138"/>
      <c r="G591" s="138"/>
      <c r="H591" s="138"/>
      <c r="I591" s="138"/>
      <c r="J591" s="138"/>
      <c r="K591" s="138"/>
      <c r="L591" s="138"/>
      <c r="M591" s="138"/>
      <c r="N591" s="138"/>
      <c r="O591" s="138"/>
      <c r="P591" s="138"/>
      <c r="Q591" s="138"/>
    </row>
    <row r="592" spans="2:17" s="140" customFormat="1" ht="30.2" customHeight="1">
      <c r="B592" s="137"/>
      <c r="C592" s="138"/>
      <c r="D592" s="138"/>
      <c r="E592" s="138"/>
      <c r="F592" s="138"/>
      <c r="G592" s="138"/>
      <c r="H592" s="138"/>
      <c r="I592" s="138"/>
      <c r="J592" s="138"/>
      <c r="K592" s="138"/>
      <c r="L592" s="138"/>
      <c r="M592" s="138"/>
      <c r="N592" s="138"/>
      <c r="O592" s="138"/>
      <c r="P592" s="138"/>
      <c r="Q592" s="138"/>
    </row>
    <row r="593" spans="2:17" s="140" customFormat="1" ht="30.2" customHeight="1">
      <c r="B593" s="137"/>
      <c r="C593" s="138"/>
      <c r="D593" s="138"/>
      <c r="E593" s="138"/>
      <c r="F593" s="138"/>
      <c r="G593" s="138"/>
      <c r="H593" s="138"/>
      <c r="I593" s="138"/>
      <c r="J593" s="138"/>
      <c r="K593" s="138"/>
      <c r="L593" s="138"/>
      <c r="M593" s="138"/>
      <c r="N593" s="138"/>
      <c r="O593" s="138"/>
      <c r="P593" s="138"/>
      <c r="Q593" s="138"/>
    </row>
    <row r="594" spans="2:17" s="140" customFormat="1" ht="30.2" customHeight="1">
      <c r="B594" s="137"/>
      <c r="C594" s="138"/>
      <c r="D594" s="138"/>
      <c r="E594" s="138"/>
      <c r="F594" s="138"/>
      <c r="G594" s="138"/>
      <c r="H594" s="138"/>
      <c r="I594" s="138"/>
      <c r="J594" s="138"/>
      <c r="K594" s="138"/>
      <c r="L594" s="138"/>
      <c r="M594" s="138"/>
      <c r="N594" s="138"/>
      <c r="O594" s="138"/>
      <c r="P594" s="138"/>
      <c r="Q594" s="138"/>
    </row>
    <row r="595" spans="2:17" s="140" customFormat="1" ht="30.2" customHeight="1">
      <c r="B595" s="137"/>
      <c r="C595" s="138"/>
      <c r="D595" s="138"/>
      <c r="E595" s="138"/>
      <c r="F595" s="138"/>
      <c r="G595" s="138"/>
      <c r="H595" s="138"/>
      <c r="I595" s="138"/>
      <c r="J595" s="138"/>
      <c r="K595" s="138"/>
      <c r="L595" s="138"/>
      <c r="M595" s="138"/>
      <c r="N595" s="138"/>
      <c r="O595" s="138"/>
      <c r="P595" s="138"/>
      <c r="Q595" s="138"/>
    </row>
    <row r="596" spans="2:17" s="140" customFormat="1" ht="30.2" customHeight="1">
      <c r="B596" s="137"/>
      <c r="C596" s="138"/>
      <c r="D596" s="138"/>
      <c r="E596" s="138"/>
      <c r="F596" s="138"/>
      <c r="G596" s="138"/>
      <c r="H596" s="138"/>
      <c r="I596" s="138"/>
      <c r="J596" s="138"/>
      <c r="K596" s="138"/>
      <c r="L596" s="138"/>
      <c r="M596" s="138"/>
      <c r="N596" s="138"/>
      <c r="O596" s="138"/>
      <c r="P596" s="138"/>
      <c r="Q596" s="138"/>
    </row>
    <row r="597" spans="2:17" s="140" customFormat="1" ht="30.2" customHeight="1">
      <c r="B597" s="137"/>
      <c r="C597" s="138"/>
      <c r="D597" s="138"/>
      <c r="E597" s="138"/>
      <c r="F597" s="138"/>
      <c r="G597" s="138"/>
      <c r="H597" s="138"/>
      <c r="I597" s="138"/>
      <c r="J597" s="138"/>
      <c r="K597" s="138"/>
      <c r="L597" s="138"/>
      <c r="M597" s="138"/>
      <c r="N597" s="138"/>
      <c r="O597" s="138"/>
      <c r="P597" s="138"/>
      <c r="Q597" s="138"/>
    </row>
    <row r="598" spans="2:17" s="140" customFormat="1" ht="30.2" customHeight="1">
      <c r="B598" s="137"/>
      <c r="C598" s="138"/>
      <c r="D598" s="138"/>
      <c r="E598" s="138"/>
      <c r="F598" s="138"/>
      <c r="G598" s="138"/>
      <c r="H598" s="138"/>
      <c r="I598" s="138"/>
      <c r="J598" s="138"/>
      <c r="K598" s="138"/>
      <c r="L598" s="138"/>
      <c r="M598" s="138"/>
      <c r="N598" s="138"/>
      <c r="O598" s="138"/>
      <c r="P598" s="138"/>
      <c r="Q598" s="138"/>
    </row>
    <row r="599" spans="2:17" s="140" customFormat="1" ht="30.2" customHeight="1">
      <c r="B599" s="137"/>
      <c r="C599" s="138"/>
      <c r="D599" s="138"/>
      <c r="E599" s="138"/>
      <c r="F599" s="138"/>
      <c r="G599" s="138"/>
      <c r="H599" s="138"/>
      <c r="I599" s="138"/>
      <c r="J599" s="138"/>
      <c r="K599" s="138"/>
      <c r="L599" s="138"/>
      <c r="M599" s="138"/>
      <c r="N599" s="138"/>
      <c r="O599" s="138"/>
      <c r="P599" s="138"/>
      <c r="Q599" s="138"/>
    </row>
    <row r="600" spans="2:17" s="140" customFormat="1" ht="30.2" customHeight="1">
      <c r="B600" s="137"/>
      <c r="C600" s="138"/>
      <c r="D600" s="138"/>
      <c r="E600" s="138"/>
      <c r="F600" s="138"/>
      <c r="G600" s="138"/>
      <c r="H600" s="138"/>
      <c r="I600" s="138"/>
      <c r="J600" s="138"/>
      <c r="K600" s="138"/>
      <c r="L600" s="138"/>
      <c r="M600" s="138"/>
      <c r="N600" s="138"/>
      <c r="O600" s="138"/>
      <c r="P600" s="138"/>
      <c r="Q600" s="138"/>
    </row>
    <row r="601" spans="2:17" s="140" customFormat="1" ht="30.2" customHeight="1">
      <c r="B601" s="137"/>
      <c r="C601" s="138"/>
      <c r="D601" s="138"/>
      <c r="E601" s="138"/>
      <c r="F601" s="138"/>
      <c r="G601" s="138"/>
      <c r="H601" s="138"/>
      <c r="I601" s="138"/>
      <c r="J601" s="138"/>
      <c r="K601" s="138"/>
      <c r="L601" s="138"/>
      <c r="M601" s="138"/>
      <c r="N601" s="138"/>
      <c r="O601" s="138"/>
      <c r="P601" s="138"/>
      <c r="Q601" s="138"/>
    </row>
    <row r="602" spans="2:17" s="140" customFormat="1" ht="30.2" customHeight="1">
      <c r="B602" s="137"/>
      <c r="C602" s="138"/>
      <c r="D602" s="138"/>
      <c r="E602" s="138"/>
      <c r="F602" s="138"/>
      <c r="G602" s="138"/>
      <c r="H602" s="138"/>
      <c r="I602" s="138"/>
      <c r="J602" s="138"/>
      <c r="K602" s="138"/>
      <c r="L602" s="138"/>
      <c r="M602" s="138"/>
      <c r="N602" s="138"/>
      <c r="O602" s="138"/>
      <c r="P602" s="138"/>
      <c r="Q602" s="138"/>
    </row>
    <row r="603" spans="2:17" s="140" customFormat="1" ht="30.2" customHeight="1">
      <c r="B603" s="137"/>
      <c r="C603" s="138"/>
      <c r="D603" s="138"/>
      <c r="E603" s="138"/>
      <c r="F603" s="138"/>
      <c r="G603" s="138"/>
      <c r="H603" s="138"/>
      <c r="I603" s="138"/>
      <c r="J603" s="138"/>
      <c r="K603" s="138"/>
      <c r="L603" s="138"/>
      <c r="M603" s="138"/>
      <c r="N603" s="138"/>
      <c r="O603" s="138"/>
      <c r="P603" s="138"/>
      <c r="Q603" s="138"/>
    </row>
    <row r="604" spans="2:17" s="140" customFormat="1" ht="30.2" customHeight="1">
      <c r="B604" s="137"/>
      <c r="C604" s="138"/>
      <c r="D604" s="138"/>
      <c r="E604" s="138"/>
      <c r="F604" s="138"/>
      <c r="G604" s="138"/>
      <c r="H604" s="138"/>
      <c r="I604" s="138"/>
      <c r="J604" s="138"/>
      <c r="K604" s="138"/>
      <c r="L604" s="138"/>
      <c r="M604" s="138"/>
      <c r="N604" s="138"/>
      <c r="O604" s="138"/>
      <c r="P604" s="138"/>
      <c r="Q604" s="138"/>
    </row>
    <row r="605" spans="2:17" s="140" customFormat="1" ht="30.2" customHeight="1">
      <c r="B605" s="137"/>
      <c r="C605" s="138"/>
      <c r="D605" s="138"/>
      <c r="E605" s="138"/>
      <c r="F605" s="138"/>
      <c r="G605" s="138"/>
      <c r="H605" s="138"/>
      <c r="I605" s="138"/>
      <c r="J605" s="138"/>
      <c r="K605" s="138"/>
      <c r="L605" s="138"/>
      <c r="M605" s="138"/>
      <c r="N605" s="138"/>
      <c r="O605" s="138"/>
      <c r="P605" s="138"/>
      <c r="Q605" s="138"/>
    </row>
    <row r="606" spans="2:17" s="140" customFormat="1" ht="30.2" customHeight="1">
      <c r="B606" s="137"/>
      <c r="C606" s="138"/>
      <c r="D606" s="138"/>
      <c r="E606" s="138"/>
      <c r="F606" s="138"/>
      <c r="G606" s="138"/>
      <c r="H606" s="138"/>
      <c r="I606" s="138"/>
      <c r="J606" s="138"/>
      <c r="K606" s="138"/>
      <c r="L606" s="138"/>
      <c r="M606" s="138"/>
      <c r="N606" s="138"/>
      <c r="O606" s="138"/>
      <c r="P606" s="138"/>
      <c r="Q606" s="138"/>
    </row>
    <row r="607" spans="2:17" s="140" customFormat="1" ht="30.2" customHeight="1">
      <c r="B607" s="137"/>
      <c r="C607" s="138"/>
      <c r="D607" s="138"/>
      <c r="E607" s="138"/>
      <c r="F607" s="138"/>
      <c r="G607" s="138"/>
      <c r="H607" s="138"/>
      <c r="I607" s="138"/>
      <c r="J607" s="138"/>
      <c r="K607" s="138"/>
      <c r="L607" s="138"/>
      <c r="M607" s="138"/>
      <c r="N607" s="138"/>
      <c r="O607" s="138"/>
      <c r="P607" s="138"/>
      <c r="Q607" s="138"/>
    </row>
    <row r="608" spans="2:17" s="140" customFormat="1" ht="30.2" customHeight="1">
      <c r="B608" s="137"/>
      <c r="C608" s="138"/>
      <c r="D608" s="138"/>
      <c r="E608" s="138"/>
      <c r="F608" s="138"/>
      <c r="G608" s="138"/>
      <c r="H608" s="138"/>
      <c r="I608" s="138"/>
      <c r="J608" s="138"/>
      <c r="K608" s="138"/>
      <c r="L608" s="138"/>
      <c r="M608" s="138"/>
      <c r="N608" s="138"/>
      <c r="O608" s="138"/>
      <c r="P608" s="138"/>
      <c r="Q608" s="138"/>
    </row>
    <row r="609" spans="2:17" s="140" customFormat="1" ht="30.2" customHeight="1">
      <c r="B609" s="137"/>
      <c r="C609" s="138"/>
      <c r="D609" s="138"/>
      <c r="E609" s="138"/>
      <c r="F609" s="138"/>
      <c r="G609" s="138"/>
      <c r="H609" s="138"/>
      <c r="I609" s="138"/>
      <c r="J609" s="138"/>
      <c r="K609" s="138"/>
      <c r="L609" s="138"/>
      <c r="M609" s="138"/>
      <c r="N609" s="138"/>
      <c r="O609" s="138"/>
      <c r="P609" s="138"/>
      <c r="Q609" s="138"/>
    </row>
    <row r="610" spans="2:17" s="140" customFormat="1" ht="30.2" customHeight="1">
      <c r="B610" s="137"/>
      <c r="C610" s="138"/>
      <c r="D610" s="138"/>
      <c r="E610" s="138"/>
      <c r="F610" s="138"/>
      <c r="G610" s="138"/>
      <c r="H610" s="138"/>
      <c r="I610" s="138"/>
      <c r="J610" s="138"/>
      <c r="K610" s="138"/>
      <c r="L610" s="138"/>
      <c r="M610" s="138"/>
      <c r="N610" s="138"/>
      <c r="O610" s="138"/>
      <c r="P610" s="138"/>
      <c r="Q610" s="138"/>
    </row>
    <row r="611" spans="2:17" s="140" customFormat="1" ht="30.2" customHeight="1">
      <c r="B611" s="137"/>
      <c r="C611" s="138"/>
      <c r="D611" s="138"/>
      <c r="E611" s="138"/>
      <c r="F611" s="138"/>
      <c r="G611" s="138"/>
      <c r="H611" s="138"/>
      <c r="I611" s="138"/>
      <c r="J611" s="138"/>
      <c r="K611" s="138"/>
      <c r="L611" s="138"/>
      <c r="M611" s="138"/>
      <c r="N611" s="138"/>
      <c r="O611" s="138"/>
      <c r="P611" s="138"/>
      <c r="Q611" s="138"/>
    </row>
    <row r="612" spans="2:17" s="140" customFormat="1" ht="30.2" customHeight="1">
      <c r="B612" s="137"/>
      <c r="C612" s="138"/>
      <c r="D612" s="138"/>
      <c r="E612" s="138"/>
      <c r="F612" s="138"/>
      <c r="G612" s="138"/>
      <c r="H612" s="138"/>
      <c r="I612" s="138"/>
      <c r="J612" s="138"/>
      <c r="K612" s="138"/>
      <c r="L612" s="138"/>
      <c r="M612" s="138"/>
      <c r="N612" s="138"/>
      <c r="O612" s="138"/>
      <c r="P612" s="138"/>
      <c r="Q612" s="138"/>
    </row>
    <row r="613" spans="2:17" s="140" customFormat="1" ht="30.2" customHeight="1">
      <c r="B613" s="137"/>
      <c r="C613" s="138"/>
      <c r="D613" s="138"/>
      <c r="E613" s="138"/>
      <c r="F613" s="138"/>
      <c r="G613" s="138"/>
      <c r="H613" s="138"/>
      <c r="I613" s="138"/>
      <c r="J613" s="138"/>
      <c r="K613" s="138"/>
      <c r="L613" s="138"/>
      <c r="M613" s="138"/>
      <c r="N613" s="138"/>
      <c r="O613" s="138"/>
      <c r="P613" s="138"/>
      <c r="Q613" s="138"/>
    </row>
    <row r="614" spans="2:17" s="140" customFormat="1" ht="30.2" customHeight="1">
      <c r="B614" s="137"/>
      <c r="C614" s="138"/>
      <c r="D614" s="138"/>
      <c r="E614" s="138"/>
      <c r="F614" s="138"/>
      <c r="G614" s="138"/>
      <c r="H614" s="138"/>
      <c r="I614" s="138"/>
      <c r="J614" s="138"/>
      <c r="K614" s="138"/>
      <c r="L614" s="138"/>
      <c r="M614" s="138"/>
      <c r="N614" s="138"/>
      <c r="O614" s="138"/>
      <c r="P614" s="138"/>
      <c r="Q614" s="138"/>
    </row>
    <row r="615" spans="2:17" s="140" customFormat="1" ht="30.2" customHeight="1">
      <c r="B615" s="137"/>
      <c r="C615" s="138"/>
      <c r="D615" s="138"/>
      <c r="E615" s="138"/>
      <c r="F615" s="138"/>
      <c r="G615" s="138"/>
      <c r="H615" s="138"/>
      <c r="I615" s="138"/>
      <c r="J615" s="138"/>
      <c r="K615" s="138"/>
      <c r="L615" s="138"/>
      <c r="M615" s="138"/>
      <c r="N615" s="138"/>
      <c r="O615" s="138"/>
      <c r="P615" s="138"/>
      <c r="Q615" s="138"/>
    </row>
    <row r="616" spans="2:17" s="140" customFormat="1" ht="30.2" customHeight="1">
      <c r="B616" s="137"/>
      <c r="C616" s="138"/>
      <c r="D616" s="138"/>
      <c r="E616" s="138"/>
      <c r="F616" s="138"/>
      <c r="G616" s="138"/>
      <c r="H616" s="138"/>
      <c r="I616" s="138"/>
      <c r="J616" s="138"/>
      <c r="K616" s="138"/>
      <c r="L616" s="138"/>
      <c r="M616" s="138"/>
      <c r="N616" s="138"/>
      <c r="O616" s="138"/>
      <c r="P616" s="138"/>
      <c r="Q616" s="138"/>
    </row>
    <row r="617" spans="2:17" s="140" customFormat="1" ht="30.2" customHeight="1">
      <c r="B617" s="137"/>
      <c r="C617" s="138"/>
      <c r="D617" s="138"/>
      <c r="E617" s="138"/>
      <c r="F617" s="138"/>
      <c r="G617" s="138"/>
      <c r="H617" s="138"/>
      <c r="I617" s="138"/>
      <c r="J617" s="138"/>
      <c r="K617" s="138"/>
      <c r="L617" s="138"/>
      <c r="M617" s="138"/>
      <c r="N617" s="138"/>
      <c r="O617" s="138"/>
      <c r="P617" s="138"/>
      <c r="Q617" s="138"/>
    </row>
    <row r="618" spans="2:17" s="140" customFormat="1" ht="30.2" customHeight="1">
      <c r="B618" s="137"/>
      <c r="C618" s="138"/>
      <c r="D618" s="138"/>
      <c r="E618" s="138"/>
      <c r="F618" s="138"/>
      <c r="G618" s="138"/>
      <c r="H618" s="138"/>
      <c r="I618" s="138"/>
      <c r="J618" s="138"/>
      <c r="K618" s="138"/>
      <c r="L618" s="138"/>
      <c r="M618" s="138"/>
      <c r="N618" s="138"/>
      <c r="O618" s="138"/>
      <c r="P618" s="138"/>
      <c r="Q618" s="138"/>
    </row>
    <row r="619" spans="2:17" s="140" customFormat="1" ht="30.2" customHeight="1">
      <c r="B619" s="137"/>
      <c r="C619" s="138"/>
      <c r="D619" s="138"/>
      <c r="E619" s="138"/>
      <c r="F619" s="138"/>
      <c r="G619" s="138"/>
      <c r="H619" s="138"/>
      <c r="I619" s="138"/>
      <c r="J619" s="138"/>
      <c r="K619" s="138"/>
      <c r="L619" s="138"/>
      <c r="M619" s="138"/>
      <c r="N619" s="138"/>
      <c r="O619" s="138"/>
      <c r="P619" s="138"/>
      <c r="Q619" s="138"/>
    </row>
    <row r="620" spans="2:17" s="140" customFormat="1" ht="30.2" customHeight="1">
      <c r="B620" s="137"/>
      <c r="C620" s="138"/>
      <c r="D620" s="138"/>
      <c r="E620" s="138"/>
      <c r="F620" s="138"/>
      <c r="G620" s="138"/>
      <c r="H620" s="138"/>
      <c r="I620" s="138"/>
      <c r="J620" s="138"/>
      <c r="K620" s="138"/>
      <c r="L620" s="138"/>
      <c r="M620" s="138"/>
      <c r="N620" s="138"/>
      <c r="O620" s="138"/>
      <c r="P620" s="138"/>
      <c r="Q620" s="138"/>
    </row>
    <row r="621" spans="2:17" s="140" customFormat="1" ht="30.2" customHeight="1">
      <c r="B621" s="137"/>
      <c r="C621" s="138"/>
      <c r="D621" s="138"/>
      <c r="E621" s="138"/>
      <c r="F621" s="138"/>
      <c r="G621" s="138"/>
      <c r="H621" s="138"/>
      <c r="I621" s="138"/>
      <c r="J621" s="138"/>
      <c r="K621" s="138"/>
      <c r="L621" s="138"/>
      <c r="M621" s="138"/>
      <c r="N621" s="138"/>
      <c r="O621" s="138"/>
      <c r="P621" s="138"/>
      <c r="Q621" s="138"/>
    </row>
    <row r="622" spans="2:17" s="140" customFormat="1" ht="30.2" customHeight="1">
      <c r="B622" s="137"/>
      <c r="C622" s="138"/>
      <c r="D622" s="138"/>
      <c r="E622" s="138"/>
      <c r="F622" s="138"/>
      <c r="G622" s="138"/>
      <c r="H622" s="138"/>
      <c r="I622" s="138"/>
      <c r="J622" s="138"/>
      <c r="K622" s="138"/>
      <c r="L622" s="138"/>
      <c r="M622" s="138"/>
      <c r="N622" s="138"/>
      <c r="O622" s="138"/>
      <c r="P622" s="138"/>
      <c r="Q622" s="138"/>
    </row>
    <row r="623" spans="2:17" s="140" customFormat="1" ht="30.2" customHeight="1">
      <c r="B623" s="137"/>
      <c r="C623" s="138"/>
      <c r="D623" s="138"/>
      <c r="E623" s="138"/>
      <c r="F623" s="138"/>
      <c r="G623" s="138"/>
      <c r="H623" s="138"/>
      <c r="I623" s="138"/>
      <c r="J623" s="138"/>
      <c r="K623" s="138"/>
      <c r="L623" s="138"/>
      <c r="M623" s="138"/>
      <c r="N623" s="138"/>
      <c r="O623" s="138"/>
      <c r="P623" s="138"/>
      <c r="Q623" s="138"/>
    </row>
    <row r="624" spans="2:17" s="140" customFormat="1" ht="30.2" customHeight="1">
      <c r="B624" s="137"/>
      <c r="C624" s="138"/>
      <c r="D624" s="138"/>
      <c r="E624" s="138"/>
      <c r="F624" s="138"/>
      <c r="G624" s="138"/>
      <c r="H624" s="138"/>
      <c r="I624" s="138"/>
      <c r="J624" s="138"/>
      <c r="K624" s="138"/>
      <c r="L624" s="138"/>
      <c r="M624" s="138"/>
      <c r="N624" s="138"/>
      <c r="O624" s="138"/>
      <c r="P624" s="138"/>
      <c r="Q624" s="138"/>
    </row>
    <row r="625" spans="2:17" s="140" customFormat="1" ht="30.2" customHeight="1">
      <c r="B625" s="137"/>
      <c r="C625" s="138"/>
      <c r="D625" s="138"/>
      <c r="E625" s="138"/>
      <c r="F625" s="138"/>
      <c r="G625" s="138"/>
      <c r="H625" s="138"/>
      <c r="I625" s="138"/>
      <c r="J625" s="138"/>
      <c r="K625" s="138"/>
      <c r="L625" s="138"/>
      <c r="M625" s="138"/>
      <c r="N625" s="138"/>
      <c r="O625" s="138"/>
      <c r="P625" s="138"/>
      <c r="Q625" s="138"/>
    </row>
    <row r="626" spans="2:17" s="140" customFormat="1" ht="30.2" customHeight="1">
      <c r="B626" s="137"/>
      <c r="C626" s="138"/>
      <c r="D626" s="138"/>
      <c r="E626" s="138"/>
      <c r="F626" s="138"/>
      <c r="G626" s="138"/>
      <c r="H626" s="138"/>
      <c r="I626" s="138"/>
      <c r="J626" s="138"/>
      <c r="K626" s="138"/>
      <c r="L626" s="138"/>
      <c r="M626" s="138"/>
      <c r="N626" s="138"/>
      <c r="O626" s="138"/>
      <c r="P626" s="138"/>
      <c r="Q626" s="138"/>
    </row>
    <row r="627" spans="2:17" s="140" customFormat="1" ht="30.2" customHeight="1">
      <c r="B627" s="137"/>
      <c r="C627" s="138"/>
      <c r="D627" s="138"/>
      <c r="E627" s="138"/>
      <c r="F627" s="138"/>
      <c r="G627" s="138"/>
      <c r="H627" s="138"/>
      <c r="I627" s="138"/>
      <c r="J627" s="138"/>
      <c r="K627" s="138"/>
      <c r="L627" s="138"/>
      <c r="M627" s="138"/>
      <c r="N627" s="138"/>
      <c r="O627" s="138"/>
      <c r="P627" s="138"/>
      <c r="Q627" s="138"/>
    </row>
    <row r="628" spans="2:17" s="140" customFormat="1" ht="30.2" customHeight="1">
      <c r="B628" s="137"/>
      <c r="C628" s="138"/>
      <c r="D628" s="138"/>
      <c r="E628" s="138"/>
      <c r="F628" s="138"/>
      <c r="G628" s="138"/>
      <c r="H628" s="138"/>
      <c r="I628" s="138"/>
      <c r="J628" s="138"/>
      <c r="K628" s="138"/>
      <c r="L628" s="138"/>
      <c r="M628" s="138"/>
      <c r="N628" s="138"/>
      <c r="O628" s="138"/>
      <c r="P628" s="138"/>
      <c r="Q628" s="138"/>
    </row>
    <row r="629" spans="2:17" s="140" customFormat="1" ht="30.2" customHeight="1">
      <c r="B629" s="137"/>
      <c r="C629" s="138"/>
      <c r="D629" s="138"/>
      <c r="E629" s="138"/>
      <c r="F629" s="138"/>
      <c r="G629" s="138"/>
      <c r="H629" s="138"/>
      <c r="I629" s="138"/>
      <c r="J629" s="138"/>
      <c r="K629" s="138"/>
      <c r="L629" s="138"/>
      <c r="M629" s="138"/>
      <c r="N629" s="138"/>
      <c r="O629" s="138"/>
      <c r="P629" s="138"/>
      <c r="Q629" s="138"/>
    </row>
    <row r="630" spans="2:17" s="140" customFormat="1" ht="30.2" customHeight="1">
      <c r="B630" s="137"/>
      <c r="C630" s="138"/>
      <c r="D630" s="138"/>
      <c r="E630" s="138"/>
      <c r="F630" s="138"/>
      <c r="G630" s="138"/>
      <c r="H630" s="138"/>
      <c r="I630" s="138"/>
      <c r="J630" s="138"/>
      <c r="K630" s="138"/>
      <c r="L630" s="138"/>
      <c r="M630" s="138"/>
      <c r="N630" s="138"/>
      <c r="O630" s="138"/>
      <c r="P630" s="138"/>
      <c r="Q630" s="138"/>
    </row>
    <row r="631" spans="2:17" s="140" customFormat="1" ht="30.2" customHeight="1">
      <c r="B631" s="137"/>
      <c r="C631" s="138"/>
      <c r="D631" s="138"/>
      <c r="E631" s="138"/>
      <c r="F631" s="138"/>
      <c r="G631" s="138"/>
      <c r="H631" s="138"/>
      <c r="I631" s="138"/>
      <c r="J631" s="138"/>
      <c r="K631" s="138"/>
      <c r="L631" s="138"/>
      <c r="M631" s="138"/>
      <c r="N631" s="138"/>
      <c r="O631" s="138"/>
      <c r="P631" s="138"/>
      <c r="Q631" s="138"/>
    </row>
    <row r="632" spans="2:17" s="140" customFormat="1" ht="30.2" customHeight="1">
      <c r="B632" s="137"/>
      <c r="C632" s="138"/>
      <c r="D632" s="138"/>
      <c r="E632" s="138"/>
      <c r="F632" s="138"/>
      <c r="G632" s="138"/>
      <c r="H632" s="138"/>
      <c r="I632" s="138"/>
      <c r="J632" s="138"/>
      <c r="K632" s="138"/>
      <c r="L632" s="138"/>
      <c r="M632" s="138"/>
      <c r="N632" s="138"/>
      <c r="O632" s="138"/>
      <c r="P632" s="138"/>
      <c r="Q632" s="138"/>
    </row>
    <row r="633" spans="2:17" s="140" customFormat="1" ht="30.2" customHeight="1">
      <c r="B633" s="137"/>
      <c r="C633" s="138"/>
      <c r="D633" s="138"/>
      <c r="E633" s="138"/>
      <c r="F633" s="138"/>
      <c r="G633" s="138"/>
      <c r="H633" s="138"/>
      <c r="I633" s="138"/>
      <c r="J633" s="138"/>
      <c r="K633" s="138"/>
      <c r="L633" s="138"/>
      <c r="M633" s="138"/>
      <c r="N633" s="138"/>
      <c r="O633" s="138"/>
      <c r="P633" s="138"/>
      <c r="Q633" s="138"/>
    </row>
    <row r="634" spans="2:17" s="140" customFormat="1" ht="30.2" customHeight="1">
      <c r="B634" s="137"/>
      <c r="C634" s="138"/>
      <c r="D634" s="138"/>
      <c r="E634" s="138"/>
      <c r="F634" s="138"/>
      <c r="G634" s="138"/>
      <c r="H634" s="138"/>
      <c r="I634" s="138"/>
      <c r="J634" s="138"/>
      <c r="K634" s="138"/>
      <c r="L634" s="138"/>
      <c r="M634" s="138"/>
      <c r="N634" s="138"/>
      <c r="O634" s="138"/>
      <c r="P634" s="138"/>
      <c r="Q634" s="138"/>
    </row>
    <row r="635" spans="2:17" s="140" customFormat="1" ht="30.2" customHeight="1">
      <c r="B635" s="137"/>
      <c r="C635" s="138"/>
      <c r="D635" s="138"/>
      <c r="E635" s="138"/>
      <c r="F635" s="138"/>
      <c r="G635" s="138"/>
      <c r="H635" s="138"/>
      <c r="I635" s="138"/>
      <c r="J635" s="138"/>
      <c r="K635" s="138"/>
      <c r="L635" s="138"/>
      <c r="M635" s="138"/>
      <c r="N635" s="138"/>
      <c r="O635" s="138"/>
      <c r="P635" s="138"/>
      <c r="Q635" s="138"/>
    </row>
    <row r="636" spans="2:17" s="140" customFormat="1" ht="30.2" customHeight="1">
      <c r="B636" s="137"/>
      <c r="C636" s="138"/>
      <c r="D636" s="138"/>
      <c r="E636" s="138"/>
      <c r="F636" s="138"/>
      <c r="G636" s="138"/>
      <c r="H636" s="138"/>
      <c r="I636" s="138"/>
      <c r="J636" s="138"/>
      <c r="K636" s="138"/>
      <c r="L636" s="138"/>
      <c r="M636" s="138"/>
      <c r="N636" s="138"/>
      <c r="O636" s="138"/>
      <c r="P636" s="138"/>
      <c r="Q636" s="138"/>
    </row>
    <row r="637" spans="2:17" s="140" customFormat="1" ht="30.2" customHeight="1">
      <c r="B637" s="137"/>
      <c r="C637" s="138"/>
      <c r="D637" s="138"/>
      <c r="E637" s="138"/>
      <c r="F637" s="138"/>
      <c r="G637" s="138"/>
      <c r="H637" s="138"/>
      <c r="I637" s="138"/>
      <c r="J637" s="138"/>
      <c r="K637" s="138"/>
      <c r="L637" s="138"/>
      <c r="M637" s="138"/>
      <c r="N637" s="138"/>
      <c r="O637" s="138"/>
      <c r="P637" s="138"/>
      <c r="Q637" s="138"/>
    </row>
    <row r="638" spans="2:17" s="140" customFormat="1" ht="30.2" customHeight="1">
      <c r="B638" s="137"/>
      <c r="C638" s="138"/>
      <c r="D638" s="138"/>
      <c r="E638" s="138"/>
      <c r="F638" s="138"/>
      <c r="G638" s="138"/>
      <c r="H638" s="138"/>
      <c r="I638" s="138"/>
      <c r="J638" s="138"/>
      <c r="K638" s="138"/>
      <c r="L638" s="138"/>
      <c r="M638" s="138"/>
      <c r="N638" s="138"/>
      <c r="O638" s="138"/>
      <c r="P638" s="138"/>
      <c r="Q638" s="138"/>
    </row>
    <row r="639" spans="2:17" s="140" customFormat="1" ht="30.2" customHeight="1">
      <c r="B639" s="137"/>
      <c r="C639" s="138"/>
      <c r="D639" s="138"/>
      <c r="E639" s="138"/>
      <c r="F639" s="138"/>
      <c r="G639" s="138"/>
      <c r="H639" s="138"/>
      <c r="I639" s="138"/>
      <c r="J639" s="138"/>
      <c r="K639" s="138"/>
      <c r="L639" s="138"/>
      <c r="M639" s="138"/>
      <c r="N639" s="138"/>
      <c r="O639" s="138"/>
      <c r="P639" s="138"/>
      <c r="Q639" s="138"/>
    </row>
    <row r="640" spans="2:17" s="140" customFormat="1" ht="30.2" customHeight="1">
      <c r="B640" s="137"/>
      <c r="C640" s="138"/>
      <c r="D640" s="138"/>
      <c r="E640" s="138"/>
      <c r="F640" s="138"/>
      <c r="G640" s="138"/>
      <c r="H640" s="138"/>
      <c r="I640" s="138"/>
      <c r="J640" s="138"/>
      <c r="K640" s="138"/>
      <c r="L640" s="138"/>
      <c r="M640" s="138"/>
      <c r="N640" s="138"/>
      <c r="O640" s="138"/>
      <c r="P640" s="138"/>
      <c r="Q640" s="138"/>
    </row>
    <row r="641" spans="2:17" s="140" customFormat="1" ht="30.2" customHeight="1">
      <c r="B641" s="137"/>
      <c r="C641" s="138"/>
      <c r="D641" s="138"/>
      <c r="E641" s="138"/>
      <c r="F641" s="138"/>
      <c r="G641" s="138"/>
      <c r="H641" s="138"/>
      <c r="I641" s="138"/>
      <c r="J641" s="138"/>
      <c r="K641" s="138"/>
      <c r="L641" s="138"/>
      <c r="M641" s="138"/>
      <c r="N641" s="138"/>
      <c r="O641" s="138"/>
      <c r="P641" s="138"/>
      <c r="Q641" s="138"/>
    </row>
    <row r="642" spans="2:17" s="140" customFormat="1" ht="30.2" customHeight="1">
      <c r="B642" s="137"/>
      <c r="C642" s="138"/>
      <c r="D642" s="138"/>
      <c r="E642" s="138"/>
      <c r="F642" s="138"/>
      <c r="G642" s="138"/>
      <c r="H642" s="138"/>
      <c r="I642" s="138"/>
      <c r="J642" s="138"/>
      <c r="K642" s="138"/>
      <c r="L642" s="138"/>
      <c r="M642" s="138"/>
      <c r="N642" s="138"/>
      <c r="O642" s="138"/>
      <c r="P642" s="138"/>
      <c r="Q642" s="138"/>
    </row>
    <row r="643" spans="2:17" s="140" customFormat="1" ht="30.2" customHeight="1">
      <c r="B643" s="137"/>
      <c r="C643" s="138"/>
      <c r="D643" s="138"/>
      <c r="E643" s="138"/>
      <c r="F643" s="138"/>
      <c r="G643" s="138"/>
      <c r="H643" s="138"/>
      <c r="I643" s="138"/>
      <c r="J643" s="138"/>
      <c r="K643" s="138"/>
      <c r="L643" s="138"/>
      <c r="M643" s="138"/>
      <c r="N643" s="138"/>
      <c r="O643" s="138"/>
      <c r="P643" s="138"/>
      <c r="Q643" s="138"/>
    </row>
    <row r="644" spans="2:17" s="140" customFormat="1" ht="30.2" customHeight="1">
      <c r="B644" s="137"/>
      <c r="C644" s="138"/>
      <c r="D644" s="138"/>
      <c r="E644" s="138"/>
      <c r="F644" s="138"/>
      <c r="G644" s="138"/>
      <c r="H644" s="138"/>
      <c r="I644" s="138"/>
      <c r="J644" s="138"/>
      <c r="K644" s="138"/>
      <c r="L644" s="138"/>
      <c r="M644" s="138"/>
      <c r="N644" s="138"/>
      <c r="O644" s="138"/>
      <c r="P644" s="138"/>
      <c r="Q644" s="138"/>
    </row>
    <row r="645" spans="2:17" s="140" customFormat="1" ht="30.2" customHeight="1">
      <c r="B645" s="137"/>
      <c r="C645" s="138"/>
      <c r="D645" s="138"/>
      <c r="E645" s="138"/>
      <c r="F645" s="138"/>
      <c r="G645" s="138"/>
      <c r="H645" s="138"/>
      <c r="I645" s="138"/>
      <c r="J645" s="138"/>
      <c r="K645" s="138"/>
      <c r="L645" s="138"/>
      <c r="M645" s="138"/>
      <c r="N645" s="138"/>
      <c r="O645" s="138"/>
      <c r="P645" s="138"/>
      <c r="Q645" s="138"/>
    </row>
    <row r="646" spans="2:17" s="140" customFormat="1" ht="30.2" customHeight="1">
      <c r="B646" s="137"/>
      <c r="C646" s="138"/>
      <c r="D646" s="138"/>
      <c r="E646" s="138"/>
      <c r="F646" s="138"/>
      <c r="G646" s="138"/>
      <c r="H646" s="138"/>
      <c r="I646" s="138"/>
      <c r="J646" s="138"/>
      <c r="K646" s="138"/>
      <c r="L646" s="138"/>
      <c r="M646" s="138"/>
      <c r="N646" s="138"/>
      <c r="O646" s="138"/>
      <c r="P646" s="138"/>
      <c r="Q646" s="138"/>
    </row>
    <row r="647" spans="2:17" s="140" customFormat="1" ht="30.2" customHeight="1">
      <c r="B647" s="137"/>
      <c r="C647" s="138"/>
      <c r="D647" s="138"/>
      <c r="E647" s="138"/>
      <c r="F647" s="138"/>
      <c r="G647" s="138"/>
      <c r="H647" s="138"/>
      <c r="I647" s="138"/>
      <c r="J647" s="138"/>
      <c r="K647" s="138"/>
      <c r="L647" s="138"/>
      <c r="M647" s="138"/>
      <c r="N647" s="138"/>
      <c r="O647" s="138"/>
      <c r="P647" s="138"/>
      <c r="Q647" s="138"/>
    </row>
    <row r="648" spans="2:17" s="140" customFormat="1" ht="30.2" customHeight="1">
      <c r="B648" s="137"/>
      <c r="C648" s="138"/>
      <c r="D648" s="138"/>
      <c r="E648" s="138"/>
      <c r="F648" s="138"/>
      <c r="G648" s="138"/>
      <c r="H648" s="138"/>
      <c r="I648" s="138"/>
      <c r="J648" s="138"/>
      <c r="K648" s="138"/>
      <c r="L648" s="138"/>
      <c r="M648" s="138"/>
      <c r="N648" s="138"/>
      <c r="O648" s="138"/>
      <c r="P648" s="138"/>
      <c r="Q648" s="138"/>
    </row>
    <row r="649" spans="2:17" s="140" customFormat="1" ht="30.2" customHeight="1">
      <c r="B649" s="137"/>
      <c r="C649" s="138"/>
      <c r="D649" s="138"/>
      <c r="E649" s="138"/>
      <c r="F649" s="138"/>
      <c r="G649" s="138"/>
      <c r="H649" s="138"/>
      <c r="I649" s="138"/>
      <c r="J649" s="138"/>
      <c r="K649" s="138"/>
      <c r="L649" s="138"/>
      <c r="M649" s="138"/>
      <c r="N649" s="138"/>
      <c r="O649" s="138"/>
      <c r="P649" s="138"/>
      <c r="Q649" s="138"/>
    </row>
    <row r="650" spans="2:17" s="140" customFormat="1" ht="30.2" customHeight="1">
      <c r="B650" s="137"/>
      <c r="C650" s="138"/>
      <c r="D650" s="138"/>
      <c r="E650" s="138"/>
      <c r="F650" s="138"/>
      <c r="G650" s="138"/>
      <c r="H650" s="138"/>
      <c r="I650" s="138"/>
      <c r="J650" s="138"/>
      <c r="K650" s="138"/>
      <c r="L650" s="138"/>
      <c r="M650" s="138"/>
      <c r="N650" s="138"/>
      <c r="O650" s="138"/>
      <c r="P650" s="138"/>
      <c r="Q650" s="138"/>
    </row>
    <row r="651" spans="2:17" s="140" customFormat="1" ht="30.2" customHeight="1">
      <c r="B651" s="137"/>
      <c r="C651" s="138"/>
      <c r="D651" s="138"/>
      <c r="E651" s="138"/>
      <c r="F651" s="138"/>
      <c r="G651" s="138"/>
      <c r="H651" s="138"/>
      <c r="I651" s="138"/>
      <c r="J651" s="138"/>
      <c r="K651" s="138"/>
      <c r="L651" s="138"/>
      <c r="M651" s="138"/>
      <c r="N651" s="138"/>
      <c r="O651" s="138"/>
      <c r="P651" s="138"/>
      <c r="Q651" s="138"/>
    </row>
    <row r="652" spans="2:17" s="140" customFormat="1" ht="30.2" customHeight="1">
      <c r="B652" s="137"/>
      <c r="C652" s="138"/>
      <c r="D652" s="138"/>
      <c r="E652" s="138"/>
      <c r="F652" s="138"/>
      <c r="G652" s="138"/>
      <c r="H652" s="138"/>
      <c r="I652" s="138"/>
      <c r="J652" s="138"/>
      <c r="K652" s="138"/>
      <c r="L652" s="138"/>
      <c r="M652" s="138"/>
      <c r="N652" s="138"/>
      <c r="O652" s="138"/>
      <c r="P652" s="138"/>
      <c r="Q652" s="138"/>
    </row>
    <row r="653" spans="2:17" s="140" customFormat="1" ht="30.2" customHeight="1">
      <c r="B653" s="137"/>
      <c r="C653" s="138"/>
      <c r="D653" s="138"/>
      <c r="E653" s="138"/>
      <c r="F653" s="138"/>
      <c r="G653" s="138"/>
      <c r="H653" s="138"/>
      <c r="I653" s="138"/>
      <c r="J653" s="138"/>
      <c r="K653" s="138"/>
      <c r="L653" s="138"/>
      <c r="M653" s="138"/>
      <c r="N653" s="138"/>
      <c r="O653" s="138"/>
      <c r="P653" s="138"/>
      <c r="Q653" s="138"/>
    </row>
    <row r="654" spans="2:17" s="140" customFormat="1" ht="30.2" customHeight="1">
      <c r="B654" s="137"/>
      <c r="C654" s="138"/>
      <c r="D654" s="138"/>
      <c r="E654" s="138"/>
      <c r="F654" s="138"/>
      <c r="G654" s="138"/>
      <c r="H654" s="138"/>
      <c r="I654" s="138"/>
      <c r="J654" s="138"/>
      <c r="K654" s="138"/>
      <c r="L654" s="138"/>
      <c r="M654" s="138"/>
      <c r="N654" s="138"/>
      <c r="O654" s="138"/>
      <c r="P654" s="138"/>
      <c r="Q654" s="138"/>
    </row>
    <row r="655" spans="2:17" s="140" customFormat="1" ht="30.2" customHeight="1">
      <c r="B655" s="137"/>
      <c r="C655" s="138"/>
      <c r="D655" s="138"/>
      <c r="E655" s="138"/>
      <c r="F655" s="138"/>
      <c r="G655" s="138"/>
      <c r="H655" s="138"/>
      <c r="I655" s="138"/>
      <c r="J655" s="138"/>
      <c r="K655" s="138"/>
      <c r="L655" s="138"/>
      <c r="M655" s="138"/>
      <c r="N655" s="138"/>
      <c r="O655" s="138"/>
      <c r="P655" s="138"/>
      <c r="Q655" s="138"/>
    </row>
    <row r="656" spans="2:17" s="140" customFormat="1" ht="30.2" customHeight="1">
      <c r="B656" s="137"/>
      <c r="C656" s="138"/>
      <c r="D656" s="138"/>
      <c r="E656" s="138"/>
      <c r="F656" s="138"/>
      <c r="G656" s="138"/>
      <c r="H656" s="138"/>
      <c r="I656" s="138"/>
      <c r="J656" s="138"/>
      <c r="K656" s="138"/>
      <c r="L656" s="138"/>
      <c r="M656" s="138"/>
      <c r="N656" s="138"/>
      <c r="O656" s="138"/>
      <c r="P656" s="138"/>
      <c r="Q656" s="138"/>
    </row>
    <row r="657" spans="2:17" s="140" customFormat="1" ht="30.2" customHeight="1">
      <c r="B657" s="137"/>
      <c r="C657" s="138"/>
      <c r="D657" s="138"/>
      <c r="E657" s="138"/>
      <c r="F657" s="138"/>
      <c r="G657" s="138"/>
      <c r="H657" s="138"/>
      <c r="I657" s="138"/>
      <c r="J657" s="138"/>
      <c r="K657" s="138"/>
      <c r="L657" s="138"/>
      <c r="M657" s="138"/>
      <c r="N657" s="138"/>
      <c r="O657" s="138"/>
      <c r="P657" s="138"/>
      <c r="Q657" s="138"/>
    </row>
    <row r="658" spans="2:17" s="140" customFormat="1" ht="30.2" customHeight="1">
      <c r="B658" s="137"/>
      <c r="C658" s="138"/>
      <c r="D658" s="138"/>
      <c r="E658" s="138"/>
      <c r="F658" s="138"/>
      <c r="G658" s="138"/>
      <c r="H658" s="138"/>
      <c r="I658" s="138"/>
      <c r="J658" s="138"/>
      <c r="K658" s="138"/>
      <c r="L658" s="138"/>
      <c r="M658" s="138"/>
      <c r="N658" s="138"/>
      <c r="O658" s="138"/>
      <c r="P658" s="138"/>
      <c r="Q658" s="138"/>
    </row>
    <row r="659" spans="2:17" s="140" customFormat="1" ht="30.2" customHeight="1">
      <c r="B659" s="137"/>
      <c r="C659" s="138"/>
      <c r="D659" s="138"/>
      <c r="E659" s="138"/>
      <c r="F659" s="138"/>
      <c r="G659" s="138"/>
      <c r="H659" s="138"/>
      <c r="I659" s="138"/>
      <c r="J659" s="138"/>
      <c r="K659" s="138"/>
      <c r="L659" s="138"/>
      <c r="M659" s="138"/>
      <c r="N659" s="138"/>
      <c r="O659" s="138"/>
      <c r="P659" s="138"/>
      <c r="Q659" s="138"/>
    </row>
    <row r="660" spans="2:17" s="140" customFormat="1" ht="30.2" customHeight="1">
      <c r="B660" s="137"/>
      <c r="C660" s="138"/>
      <c r="D660" s="138"/>
      <c r="E660" s="138"/>
      <c r="F660" s="138"/>
      <c r="G660" s="138"/>
      <c r="H660" s="138"/>
      <c r="I660" s="138"/>
      <c r="J660" s="138"/>
      <c r="K660" s="138"/>
      <c r="L660" s="138"/>
      <c r="M660" s="138"/>
      <c r="N660" s="138"/>
      <c r="O660" s="138"/>
      <c r="P660" s="138"/>
      <c r="Q660" s="138"/>
    </row>
    <row r="661" spans="2:17" s="140" customFormat="1" ht="30.2" customHeight="1">
      <c r="B661" s="137"/>
      <c r="C661" s="138"/>
      <c r="D661" s="138"/>
      <c r="E661" s="138"/>
      <c r="F661" s="138"/>
      <c r="G661" s="138"/>
      <c r="H661" s="138"/>
      <c r="I661" s="138"/>
      <c r="J661" s="138"/>
      <c r="K661" s="138"/>
      <c r="L661" s="138"/>
      <c r="M661" s="138"/>
      <c r="N661" s="138"/>
      <c r="O661" s="138"/>
      <c r="P661" s="138"/>
      <c r="Q661" s="138"/>
    </row>
    <row r="662" spans="2:17" s="140" customFormat="1" ht="30.2" customHeight="1">
      <c r="B662" s="137"/>
      <c r="C662" s="138"/>
      <c r="D662" s="138"/>
      <c r="E662" s="138"/>
      <c r="F662" s="138"/>
      <c r="G662" s="138"/>
      <c r="H662" s="138"/>
      <c r="I662" s="138"/>
      <c r="J662" s="138"/>
      <c r="K662" s="138"/>
      <c r="L662" s="138"/>
      <c r="M662" s="138"/>
      <c r="N662" s="138"/>
      <c r="O662" s="138"/>
      <c r="P662" s="138"/>
      <c r="Q662" s="138"/>
    </row>
    <row r="663" spans="2:17" s="140" customFormat="1" ht="30.2" customHeight="1">
      <c r="B663" s="137"/>
      <c r="C663" s="138"/>
      <c r="D663" s="138"/>
      <c r="E663" s="138"/>
      <c r="F663" s="138"/>
      <c r="G663" s="138"/>
      <c r="H663" s="138"/>
      <c r="I663" s="138"/>
      <c r="J663" s="138"/>
      <c r="K663" s="138"/>
      <c r="L663" s="138"/>
      <c r="M663" s="138"/>
      <c r="N663" s="138"/>
      <c r="O663" s="138"/>
      <c r="P663" s="138"/>
      <c r="Q663" s="138"/>
    </row>
    <row r="664" spans="2:17" s="140" customFormat="1" ht="30.2" customHeight="1">
      <c r="B664" s="137"/>
      <c r="C664" s="138"/>
      <c r="D664" s="138"/>
      <c r="E664" s="138"/>
      <c r="F664" s="138"/>
      <c r="G664" s="138"/>
      <c r="H664" s="138"/>
      <c r="I664" s="138"/>
      <c r="J664" s="138"/>
      <c r="K664" s="138"/>
      <c r="L664" s="138"/>
      <c r="M664" s="138"/>
      <c r="N664" s="138"/>
      <c r="O664" s="138"/>
      <c r="P664" s="138"/>
      <c r="Q664" s="138"/>
    </row>
    <row r="665" spans="2:17" s="140" customFormat="1" ht="30.2" customHeight="1">
      <c r="B665" s="137"/>
      <c r="C665" s="138"/>
      <c r="D665" s="138"/>
      <c r="E665" s="138"/>
      <c r="F665" s="138"/>
      <c r="G665" s="138"/>
      <c r="H665" s="138"/>
      <c r="I665" s="138"/>
      <c r="J665" s="138"/>
      <c r="K665" s="138"/>
      <c r="L665" s="138"/>
      <c r="M665" s="138"/>
      <c r="N665" s="138"/>
      <c r="O665" s="138"/>
      <c r="P665" s="138"/>
      <c r="Q665" s="138"/>
    </row>
    <row r="666" spans="2:17" s="140" customFormat="1" ht="30.2" customHeight="1">
      <c r="B666" s="137"/>
      <c r="C666" s="138"/>
      <c r="D666" s="138"/>
      <c r="E666" s="138"/>
      <c r="F666" s="138"/>
      <c r="G666" s="138"/>
      <c r="H666" s="138"/>
      <c r="I666" s="138"/>
      <c r="J666" s="138"/>
      <c r="K666" s="138"/>
      <c r="L666" s="138"/>
      <c r="M666" s="138"/>
      <c r="N666" s="138"/>
      <c r="O666" s="138"/>
      <c r="P666" s="138"/>
      <c r="Q666" s="138"/>
    </row>
    <row r="667" spans="2:17" s="140" customFormat="1" ht="30.2" customHeight="1">
      <c r="B667" s="137"/>
      <c r="C667" s="138"/>
      <c r="D667" s="138"/>
      <c r="E667" s="138"/>
      <c r="F667" s="138"/>
      <c r="G667" s="138"/>
      <c r="H667" s="138"/>
      <c r="I667" s="138"/>
      <c r="J667" s="138"/>
      <c r="K667" s="138"/>
      <c r="L667" s="138"/>
      <c r="M667" s="138"/>
      <c r="N667" s="138"/>
      <c r="O667" s="138"/>
      <c r="P667" s="138"/>
      <c r="Q667" s="138"/>
    </row>
    <row r="668" spans="2:17" s="140" customFormat="1" ht="30.2" customHeight="1">
      <c r="B668" s="137"/>
      <c r="C668" s="138"/>
      <c r="D668" s="138"/>
      <c r="E668" s="138"/>
      <c r="F668" s="138"/>
      <c r="G668" s="138"/>
      <c r="H668" s="138"/>
      <c r="I668" s="138"/>
      <c r="J668" s="138"/>
      <c r="K668" s="138"/>
      <c r="L668" s="138"/>
      <c r="M668" s="138"/>
      <c r="N668" s="138"/>
      <c r="O668" s="138"/>
      <c r="P668" s="138"/>
      <c r="Q668" s="138"/>
    </row>
    <row r="669" spans="2:17" s="140" customFormat="1" ht="30.2" customHeight="1">
      <c r="B669" s="137"/>
      <c r="C669" s="138"/>
      <c r="D669" s="138"/>
      <c r="E669" s="138"/>
      <c r="F669" s="138"/>
      <c r="G669" s="138"/>
      <c r="H669" s="138"/>
      <c r="I669" s="138"/>
      <c r="J669" s="138"/>
      <c r="K669" s="138"/>
      <c r="L669" s="138"/>
      <c r="M669" s="138"/>
      <c r="N669" s="138"/>
      <c r="O669" s="138"/>
      <c r="P669" s="138"/>
      <c r="Q669" s="138"/>
    </row>
    <row r="670" spans="2:17" s="140" customFormat="1" ht="30.2" customHeight="1">
      <c r="B670" s="137"/>
      <c r="C670" s="138"/>
      <c r="D670" s="138"/>
      <c r="E670" s="138"/>
      <c r="F670" s="138"/>
      <c r="G670" s="138"/>
      <c r="H670" s="138"/>
      <c r="I670" s="138"/>
      <c r="J670" s="138"/>
      <c r="K670" s="138"/>
      <c r="L670" s="138"/>
      <c r="M670" s="138"/>
      <c r="N670" s="138"/>
      <c r="O670" s="138"/>
      <c r="P670" s="138"/>
      <c r="Q670" s="138"/>
    </row>
    <row r="671" spans="2:17" s="140" customFormat="1" ht="30.2" customHeight="1">
      <c r="B671" s="137"/>
      <c r="C671" s="138"/>
      <c r="D671" s="138"/>
      <c r="E671" s="138"/>
      <c r="F671" s="138"/>
      <c r="G671" s="138"/>
      <c r="H671" s="138"/>
      <c r="I671" s="138"/>
      <c r="J671" s="138"/>
      <c r="K671" s="138"/>
      <c r="L671" s="138"/>
      <c r="M671" s="138"/>
      <c r="N671" s="138"/>
      <c r="O671" s="138"/>
      <c r="P671" s="138"/>
      <c r="Q671" s="138"/>
    </row>
    <row r="672" spans="2:17" s="140" customFormat="1" ht="30.2" customHeight="1">
      <c r="B672" s="137"/>
      <c r="C672" s="138"/>
      <c r="D672" s="138"/>
      <c r="E672" s="138"/>
      <c r="F672" s="138"/>
      <c r="G672" s="138"/>
      <c r="H672" s="138"/>
      <c r="I672" s="138"/>
      <c r="J672" s="138"/>
      <c r="K672" s="138"/>
      <c r="L672" s="138"/>
      <c r="M672" s="138"/>
      <c r="N672" s="138"/>
      <c r="O672" s="138"/>
      <c r="P672" s="138"/>
      <c r="Q672" s="138"/>
    </row>
    <row r="673" spans="2:17" s="140" customFormat="1" ht="30.2" customHeight="1">
      <c r="B673" s="137"/>
      <c r="C673" s="138"/>
      <c r="D673" s="138"/>
      <c r="E673" s="138"/>
      <c r="F673" s="138"/>
      <c r="G673" s="138"/>
      <c r="H673" s="138"/>
      <c r="I673" s="138"/>
      <c r="J673" s="138"/>
      <c r="K673" s="138"/>
      <c r="L673" s="138"/>
      <c r="M673" s="138"/>
      <c r="N673" s="138"/>
      <c r="O673" s="138"/>
      <c r="P673" s="138"/>
      <c r="Q673" s="138"/>
    </row>
    <row r="674" spans="2:17" s="140" customFormat="1" ht="30.2" customHeight="1">
      <c r="B674" s="137"/>
      <c r="C674" s="138"/>
      <c r="D674" s="138"/>
      <c r="E674" s="138"/>
      <c r="F674" s="138"/>
      <c r="G674" s="138"/>
      <c r="H674" s="138"/>
      <c r="I674" s="138"/>
      <c r="J674" s="138"/>
      <c r="K674" s="138"/>
      <c r="L674" s="138"/>
      <c r="M674" s="138"/>
      <c r="N674" s="138"/>
      <c r="O674" s="138"/>
      <c r="P674" s="138"/>
      <c r="Q674" s="138"/>
    </row>
    <row r="675" spans="2:17" s="140" customFormat="1" ht="30.2" customHeight="1">
      <c r="B675" s="137"/>
      <c r="C675" s="138"/>
      <c r="D675" s="138"/>
      <c r="E675" s="138"/>
      <c r="F675" s="138"/>
      <c r="G675" s="138"/>
      <c r="H675" s="138"/>
      <c r="I675" s="138"/>
      <c r="J675" s="138"/>
      <c r="K675" s="138"/>
      <c r="L675" s="138"/>
      <c r="M675" s="138"/>
      <c r="N675" s="138"/>
      <c r="O675" s="138"/>
      <c r="P675" s="138"/>
      <c r="Q675" s="138"/>
    </row>
    <row r="676" spans="2:17" s="140" customFormat="1" ht="30.2" customHeight="1">
      <c r="B676" s="137"/>
      <c r="C676" s="138"/>
      <c r="D676" s="138"/>
      <c r="E676" s="138"/>
      <c r="F676" s="138"/>
      <c r="G676" s="138"/>
      <c r="H676" s="138"/>
      <c r="I676" s="138"/>
      <c r="J676" s="138"/>
      <c r="K676" s="138"/>
      <c r="L676" s="138"/>
      <c r="M676" s="138"/>
      <c r="N676" s="138"/>
      <c r="O676" s="138"/>
      <c r="P676" s="138"/>
      <c r="Q676" s="138"/>
    </row>
    <row r="677" spans="2:17" s="140" customFormat="1" ht="30.2" customHeight="1">
      <c r="B677" s="137"/>
      <c r="C677" s="138"/>
      <c r="D677" s="138"/>
      <c r="E677" s="138"/>
      <c r="F677" s="138"/>
      <c r="G677" s="138"/>
      <c r="H677" s="138"/>
      <c r="I677" s="138"/>
      <c r="J677" s="138"/>
      <c r="K677" s="138"/>
      <c r="L677" s="138"/>
      <c r="M677" s="138"/>
      <c r="N677" s="138"/>
      <c r="O677" s="138"/>
      <c r="P677" s="138"/>
      <c r="Q677" s="138"/>
    </row>
    <row r="678" spans="2:17" s="140" customFormat="1" ht="30.2" customHeight="1">
      <c r="B678" s="137"/>
      <c r="C678" s="138"/>
      <c r="D678" s="138"/>
      <c r="E678" s="138"/>
      <c r="F678" s="138"/>
      <c r="G678" s="138"/>
      <c r="H678" s="138"/>
      <c r="I678" s="138"/>
      <c r="J678" s="138"/>
      <c r="K678" s="138"/>
      <c r="L678" s="138"/>
      <c r="M678" s="138"/>
      <c r="N678" s="138"/>
      <c r="O678" s="138"/>
      <c r="P678" s="138"/>
      <c r="Q678" s="138"/>
    </row>
    <row r="679" spans="2:17" s="140" customFormat="1" ht="30.2" customHeight="1">
      <c r="B679" s="137"/>
      <c r="C679" s="138"/>
      <c r="D679" s="138"/>
      <c r="E679" s="138"/>
      <c r="F679" s="138"/>
      <c r="G679" s="138"/>
      <c r="H679" s="138"/>
      <c r="I679" s="138"/>
      <c r="J679" s="138"/>
      <c r="K679" s="138"/>
      <c r="L679" s="138"/>
      <c r="M679" s="138"/>
      <c r="N679" s="138"/>
      <c r="O679" s="138"/>
      <c r="P679" s="138"/>
      <c r="Q679" s="138"/>
    </row>
    <row r="680" spans="2:17" s="140" customFormat="1" ht="30.2" customHeight="1">
      <c r="B680" s="137"/>
      <c r="C680" s="138"/>
      <c r="D680" s="138"/>
      <c r="E680" s="138"/>
      <c r="F680" s="138"/>
      <c r="G680" s="138"/>
      <c r="H680" s="138"/>
      <c r="I680" s="138"/>
      <c r="J680" s="138"/>
      <c r="K680" s="138"/>
      <c r="L680" s="138"/>
      <c r="M680" s="138"/>
      <c r="N680" s="138"/>
      <c r="O680" s="138"/>
      <c r="P680" s="138"/>
      <c r="Q680" s="138"/>
    </row>
    <row r="681" spans="2:17" s="140" customFormat="1" ht="30.2" customHeight="1">
      <c r="B681" s="137"/>
      <c r="C681" s="138"/>
      <c r="D681" s="138"/>
      <c r="E681" s="138"/>
      <c r="F681" s="138"/>
      <c r="G681" s="138"/>
      <c r="H681" s="138"/>
      <c r="I681" s="138"/>
      <c r="J681" s="138"/>
      <c r="K681" s="138"/>
      <c r="L681" s="138"/>
      <c r="M681" s="138"/>
      <c r="N681" s="138"/>
      <c r="O681" s="138"/>
      <c r="P681" s="138"/>
      <c r="Q681" s="138"/>
    </row>
    <row r="682" spans="2:17" s="140" customFormat="1" ht="30.2" customHeight="1">
      <c r="B682" s="137"/>
      <c r="C682" s="138"/>
      <c r="D682" s="138"/>
      <c r="E682" s="138"/>
      <c r="F682" s="138"/>
      <c r="G682" s="138"/>
      <c r="H682" s="138"/>
      <c r="I682" s="138"/>
      <c r="J682" s="138"/>
      <c r="K682" s="138"/>
      <c r="L682" s="138"/>
      <c r="M682" s="138"/>
      <c r="N682" s="138"/>
      <c r="O682" s="138"/>
      <c r="P682" s="138"/>
      <c r="Q682" s="138"/>
    </row>
    <row r="683" spans="2:17" s="140" customFormat="1" ht="30.2" customHeight="1">
      <c r="B683" s="137"/>
      <c r="C683" s="138"/>
      <c r="D683" s="138"/>
      <c r="E683" s="138"/>
      <c r="F683" s="138"/>
      <c r="G683" s="138"/>
      <c r="H683" s="138"/>
      <c r="I683" s="138"/>
      <c r="J683" s="138"/>
      <c r="K683" s="138"/>
      <c r="L683" s="138"/>
      <c r="M683" s="138"/>
      <c r="N683" s="138"/>
      <c r="O683" s="138"/>
      <c r="P683" s="138"/>
      <c r="Q683" s="138"/>
    </row>
    <row r="684" spans="2:17" s="140" customFormat="1" ht="30.2" customHeight="1">
      <c r="B684" s="137"/>
      <c r="C684" s="138"/>
      <c r="D684" s="138"/>
      <c r="E684" s="138"/>
      <c r="F684" s="138"/>
      <c r="G684" s="138"/>
      <c r="H684" s="138"/>
      <c r="I684" s="138"/>
      <c r="J684" s="138"/>
      <c r="K684" s="138"/>
      <c r="L684" s="138"/>
      <c r="M684" s="138"/>
      <c r="N684" s="138"/>
      <c r="O684" s="138"/>
      <c r="P684" s="138"/>
      <c r="Q684" s="138"/>
    </row>
    <row r="685" spans="2:17" s="140" customFormat="1" ht="30.2" customHeight="1">
      <c r="B685" s="137"/>
      <c r="C685" s="138"/>
      <c r="D685" s="138"/>
      <c r="E685" s="138"/>
      <c r="F685" s="138"/>
      <c r="G685" s="138"/>
      <c r="H685" s="138"/>
      <c r="I685" s="138"/>
      <c r="J685" s="138"/>
      <c r="K685" s="138"/>
      <c r="L685" s="138"/>
      <c r="M685" s="138"/>
      <c r="N685" s="138"/>
      <c r="O685" s="138"/>
      <c r="P685" s="138"/>
      <c r="Q685" s="138"/>
    </row>
    <row r="686" spans="2:17" s="140" customFormat="1" ht="30.2" customHeight="1">
      <c r="B686" s="137"/>
      <c r="C686" s="138"/>
      <c r="D686" s="138"/>
      <c r="E686" s="138"/>
      <c r="F686" s="138"/>
      <c r="G686" s="138"/>
      <c r="H686" s="138"/>
      <c r="I686" s="138"/>
      <c r="J686" s="138"/>
      <c r="K686" s="138"/>
      <c r="L686" s="138"/>
      <c r="M686" s="138"/>
      <c r="N686" s="138"/>
      <c r="O686" s="138"/>
      <c r="P686" s="138"/>
      <c r="Q686" s="138"/>
    </row>
    <row r="687" spans="2:17" s="140" customFormat="1" ht="30.2" customHeight="1">
      <c r="B687" s="137"/>
      <c r="C687" s="138"/>
      <c r="D687" s="138"/>
      <c r="E687" s="138"/>
      <c r="F687" s="138"/>
      <c r="G687" s="138"/>
      <c r="H687" s="138"/>
      <c r="I687" s="138"/>
      <c r="J687" s="138"/>
      <c r="K687" s="138"/>
      <c r="L687" s="138"/>
      <c r="M687" s="138"/>
      <c r="N687" s="138"/>
      <c r="O687" s="138"/>
      <c r="P687" s="138"/>
      <c r="Q687" s="138"/>
    </row>
    <row r="688" spans="2:17" s="140" customFormat="1" ht="30.2" customHeight="1">
      <c r="B688" s="137"/>
      <c r="C688" s="138"/>
      <c r="D688" s="138"/>
      <c r="E688" s="138"/>
      <c r="F688" s="138"/>
      <c r="G688" s="138"/>
      <c r="H688" s="138"/>
      <c r="I688" s="138"/>
      <c r="J688" s="138"/>
      <c r="K688" s="138"/>
      <c r="L688" s="138"/>
      <c r="M688" s="138"/>
      <c r="N688" s="138"/>
      <c r="O688" s="138"/>
      <c r="P688" s="138"/>
      <c r="Q688" s="138"/>
    </row>
    <row r="689" spans="2:17" s="140" customFormat="1" ht="30.2" customHeight="1">
      <c r="B689" s="137"/>
      <c r="C689" s="138"/>
      <c r="D689" s="138"/>
      <c r="E689" s="138"/>
      <c r="F689" s="138"/>
      <c r="G689" s="138"/>
      <c r="H689" s="138"/>
      <c r="I689" s="138"/>
      <c r="J689" s="138"/>
      <c r="K689" s="138"/>
      <c r="L689" s="138"/>
      <c r="M689" s="138"/>
      <c r="N689" s="138"/>
      <c r="O689" s="138"/>
      <c r="P689" s="138"/>
      <c r="Q689" s="138"/>
    </row>
    <row r="690" spans="2:17" s="140" customFormat="1" ht="30.2" customHeight="1">
      <c r="B690" s="137"/>
      <c r="C690" s="138"/>
      <c r="D690" s="138"/>
      <c r="E690" s="138"/>
      <c r="F690" s="138"/>
      <c r="G690" s="138"/>
      <c r="H690" s="138"/>
      <c r="I690" s="138"/>
      <c r="J690" s="138"/>
      <c r="K690" s="138"/>
      <c r="L690" s="138"/>
      <c r="M690" s="138"/>
      <c r="N690" s="138"/>
      <c r="O690" s="138"/>
      <c r="P690" s="138"/>
      <c r="Q690" s="138"/>
    </row>
    <row r="691" spans="2:17" s="140" customFormat="1" ht="30.2" customHeight="1">
      <c r="B691" s="137"/>
      <c r="C691" s="138"/>
      <c r="D691" s="138"/>
      <c r="E691" s="138"/>
      <c r="F691" s="138"/>
      <c r="G691" s="138"/>
      <c r="H691" s="138"/>
      <c r="I691" s="138"/>
      <c r="J691" s="138"/>
      <c r="K691" s="138"/>
      <c r="L691" s="138"/>
      <c r="M691" s="138"/>
      <c r="N691" s="138"/>
      <c r="O691" s="138"/>
      <c r="P691" s="138"/>
      <c r="Q691" s="138"/>
    </row>
    <row r="692" spans="2:17" s="140" customFormat="1" ht="30.2" customHeight="1">
      <c r="B692" s="137"/>
      <c r="C692" s="138"/>
      <c r="D692" s="138"/>
      <c r="E692" s="138"/>
      <c r="F692" s="138"/>
      <c r="G692" s="138"/>
      <c r="H692" s="138"/>
      <c r="I692" s="138"/>
      <c r="J692" s="138"/>
      <c r="K692" s="138"/>
      <c r="L692" s="138"/>
      <c r="M692" s="138"/>
      <c r="N692" s="138"/>
      <c r="O692" s="138"/>
      <c r="P692" s="138"/>
      <c r="Q692" s="138"/>
    </row>
    <row r="693" spans="2:17" s="140" customFormat="1" ht="30.2" customHeight="1">
      <c r="B693" s="137"/>
      <c r="C693" s="138"/>
      <c r="D693" s="138"/>
      <c r="E693" s="138"/>
      <c r="F693" s="138"/>
      <c r="G693" s="138"/>
      <c r="H693" s="138"/>
      <c r="I693" s="138"/>
      <c r="J693" s="138"/>
      <c r="K693" s="138"/>
      <c r="L693" s="138"/>
      <c r="M693" s="138"/>
      <c r="N693" s="138"/>
      <c r="O693" s="138"/>
      <c r="P693" s="138"/>
      <c r="Q693" s="138"/>
    </row>
    <row r="694" spans="2:17" s="140" customFormat="1" ht="30.2" customHeight="1">
      <c r="B694" s="137"/>
      <c r="C694" s="138"/>
      <c r="D694" s="138"/>
      <c r="E694" s="138"/>
      <c r="F694" s="138"/>
      <c r="G694" s="138"/>
      <c r="H694" s="138"/>
      <c r="I694" s="138"/>
      <c r="J694" s="138"/>
      <c r="K694" s="138"/>
      <c r="L694" s="138"/>
      <c r="M694" s="138"/>
      <c r="N694" s="138"/>
      <c r="O694" s="138"/>
      <c r="P694" s="138"/>
      <c r="Q694" s="138"/>
    </row>
    <row r="695" spans="2:17" s="140" customFormat="1" ht="30.2" customHeight="1">
      <c r="B695" s="137"/>
      <c r="C695" s="138"/>
      <c r="D695" s="138"/>
      <c r="E695" s="138"/>
      <c r="F695" s="138"/>
      <c r="G695" s="138"/>
      <c r="H695" s="138"/>
      <c r="I695" s="138"/>
      <c r="J695" s="138"/>
      <c r="K695" s="138"/>
      <c r="L695" s="138"/>
      <c r="M695" s="138"/>
      <c r="N695" s="138"/>
      <c r="O695" s="138"/>
      <c r="P695" s="138"/>
      <c r="Q695" s="138"/>
    </row>
    <row r="696" spans="2:17" s="140" customFormat="1" ht="30.2" customHeight="1">
      <c r="B696" s="137"/>
      <c r="C696" s="138"/>
      <c r="D696" s="138"/>
      <c r="E696" s="138"/>
      <c r="F696" s="138"/>
      <c r="G696" s="138"/>
      <c r="H696" s="138"/>
      <c r="I696" s="138"/>
      <c r="J696" s="138"/>
      <c r="K696" s="138"/>
      <c r="L696" s="138"/>
      <c r="M696" s="138"/>
      <c r="N696" s="138"/>
      <c r="O696" s="138"/>
      <c r="P696" s="138"/>
      <c r="Q696" s="138"/>
    </row>
    <row r="697" spans="2:17" s="140" customFormat="1" ht="30.2" customHeight="1">
      <c r="B697" s="137"/>
      <c r="C697" s="138"/>
      <c r="D697" s="138"/>
      <c r="E697" s="138"/>
      <c r="F697" s="138"/>
      <c r="G697" s="138"/>
      <c r="H697" s="138"/>
      <c r="I697" s="138"/>
      <c r="J697" s="138"/>
      <c r="K697" s="138"/>
      <c r="L697" s="138"/>
      <c r="M697" s="138"/>
      <c r="N697" s="138"/>
      <c r="O697" s="138"/>
      <c r="P697" s="138"/>
      <c r="Q697" s="138"/>
    </row>
    <row r="698" spans="2:17" s="140" customFormat="1" ht="30.2" customHeight="1">
      <c r="B698" s="137"/>
      <c r="C698" s="138"/>
      <c r="D698" s="138"/>
      <c r="E698" s="138"/>
      <c r="F698" s="138"/>
      <c r="G698" s="138"/>
      <c r="H698" s="138"/>
      <c r="I698" s="138"/>
      <c r="J698" s="138"/>
      <c r="K698" s="138"/>
      <c r="L698" s="138"/>
      <c r="M698" s="138"/>
      <c r="N698" s="138"/>
      <c r="O698" s="138"/>
      <c r="P698" s="138"/>
      <c r="Q698" s="138"/>
    </row>
    <row r="699" spans="2:17" s="140" customFormat="1" ht="30.2" customHeight="1">
      <c r="B699" s="137"/>
      <c r="C699" s="138"/>
      <c r="D699" s="138"/>
      <c r="E699" s="138"/>
      <c r="F699" s="138"/>
      <c r="G699" s="138"/>
      <c r="H699" s="138"/>
      <c r="I699" s="138"/>
      <c r="J699" s="138"/>
      <c r="K699" s="138"/>
      <c r="L699" s="138"/>
      <c r="M699" s="138"/>
      <c r="N699" s="138"/>
      <c r="O699" s="138"/>
      <c r="P699" s="138"/>
      <c r="Q699" s="138"/>
    </row>
    <row r="700" spans="2:17" s="140" customFormat="1" ht="30.2" customHeight="1">
      <c r="B700" s="137"/>
      <c r="C700" s="138"/>
      <c r="D700" s="138"/>
      <c r="E700" s="138"/>
      <c r="F700" s="138"/>
      <c r="G700" s="138"/>
      <c r="H700" s="138"/>
      <c r="I700" s="138"/>
      <c r="J700" s="138"/>
      <c r="K700" s="138"/>
      <c r="L700" s="138"/>
      <c r="M700" s="138"/>
      <c r="N700" s="138"/>
      <c r="O700" s="138"/>
      <c r="P700" s="138"/>
      <c r="Q700" s="138"/>
    </row>
    <row r="701" spans="2:17" s="140" customFormat="1" ht="30.2" customHeight="1">
      <c r="B701" s="137"/>
      <c r="C701" s="138"/>
      <c r="D701" s="138"/>
      <c r="E701" s="138"/>
      <c r="F701" s="138"/>
      <c r="G701" s="138"/>
      <c r="H701" s="138"/>
      <c r="I701" s="138"/>
      <c r="J701" s="138"/>
      <c r="K701" s="138"/>
      <c r="L701" s="138"/>
      <c r="M701" s="138"/>
      <c r="N701" s="138"/>
      <c r="O701" s="138"/>
      <c r="P701" s="138"/>
      <c r="Q701" s="138"/>
    </row>
    <row r="702" spans="2:17" s="140" customFormat="1" ht="30.2" customHeight="1">
      <c r="B702" s="137"/>
      <c r="C702" s="138"/>
      <c r="D702" s="138"/>
      <c r="E702" s="138"/>
      <c r="F702" s="138"/>
      <c r="G702" s="138"/>
      <c r="H702" s="138"/>
      <c r="I702" s="138"/>
      <c r="J702" s="138"/>
      <c r="K702" s="138"/>
      <c r="L702" s="138"/>
      <c r="M702" s="138"/>
      <c r="N702" s="138"/>
      <c r="O702" s="138"/>
      <c r="P702" s="138"/>
      <c r="Q702" s="138"/>
    </row>
    <row r="703" spans="2:17" s="140" customFormat="1" ht="30.2" customHeight="1">
      <c r="B703" s="137"/>
      <c r="C703" s="138"/>
      <c r="D703" s="138"/>
      <c r="E703" s="138"/>
      <c r="F703" s="138"/>
      <c r="G703" s="138"/>
      <c r="H703" s="138"/>
      <c r="I703" s="138"/>
      <c r="J703" s="138"/>
      <c r="K703" s="138"/>
      <c r="L703" s="138"/>
      <c r="M703" s="138"/>
      <c r="N703" s="138"/>
      <c r="O703" s="138"/>
      <c r="P703" s="138"/>
      <c r="Q703" s="138"/>
    </row>
    <row r="704" spans="2:17" s="140" customFormat="1" ht="30.2" customHeight="1">
      <c r="B704" s="137"/>
      <c r="C704" s="138"/>
      <c r="D704" s="138"/>
      <c r="E704" s="138"/>
      <c r="F704" s="138"/>
      <c r="G704" s="138"/>
      <c r="H704" s="138"/>
      <c r="I704" s="138"/>
      <c r="J704" s="138"/>
      <c r="K704" s="138"/>
      <c r="L704" s="138"/>
      <c r="M704" s="138"/>
      <c r="N704" s="138"/>
      <c r="O704" s="138"/>
      <c r="P704" s="138"/>
      <c r="Q704" s="138"/>
    </row>
    <row r="705" spans="2:17" s="140" customFormat="1" ht="30.2" customHeight="1">
      <c r="B705" s="137"/>
      <c r="C705" s="138"/>
      <c r="D705" s="138"/>
      <c r="E705" s="138"/>
      <c r="F705" s="138"/>
      <c r="G705" s="138"/>
      <c r="H705" s="138"/>
      <c r="I705" s="138"/>
      <c r="J705" s="138"/>
      <c r="K705" s="138"/>
      <c r="L705" s="138"/>
      <c r="M705" s="138"/>
      <c r="N705" s="138"/>
      <c r="O705" s="138"/>
      <c r="P705" s="138"/>
      <c r="Q705" s="138"/>
    </row>
    <row r="706" spans="2:17" s="140" customFormat="1" ht="30.2" customHeight="1">
      <c r="B706" s="137"/>
      <c r="C706" s="138"/>
      <c r="D706" s="138"/>
      <c r="E706" s="138"/>
      <c r="F706" s="138"/>
      <c r="G706" s="138"/>
      <c r="H706" s="138"/>
      <c r="I706" s="138"/>
      <c r="J706" s="138"/>
      <c r="K706" s="138"/>
      <c r="L706" s="138"/>
      <c r="M706" s="138"/>
      <c r="N706" s="138"/>
      <c r="O706" s="138"/>
      <c r="P706" s="138"/>
      <c r="Q706" s="138"/>
    </row>
    <row r="707" spans="2:17" s="140" customFormat="1" ht="30.2" customHeight="1">
      <c r="B707" s="137"/>
      <c r="C707" s="138"/>
      <c r="D707" s="138"/>
      <c r="E707" s="138"/>
      <c r="F707" s="138"/>
      <c r="G707" s="138"/>
      <c r="H707" s="138"/>
      <c r="I707" s="138"/>
      <c r="J707" s="138"/>
      <c r="K707" s="138"/>
      <c r="L707" s="138"/>
      <c r="M707" s="138"/>
      <c r="N707" s="138"/>
      <c r="O707" s="138"/>
      <c r="P707" s="138"/>
      <c r="Q707" s="138"/>
    </row>
    <row r="708" spans="2:17" s="140" customFormat="1" ht="30.2" customHeight="1">
      <c r="B708" s="137"/>
      <c r="C708" s="138"/>
      <c r="D708" s="138"/>
      <c r="E708" s="138"/>
      <c r="F708" s="138"/>
      <c r="G708" s="138"/>
      <c r="H708" s="138"/>
      <c r="I708" s="138"/>
      <c r="J708" s="138"/>
      <c r="K708" s="138"/>
      <c r="L708" s="138"/>
      <c r="M708" s="138"/>
      <c r="N708" s="138"/>
      <c r="O708" s="138"/>
      <c r="P708" s="138"/>
      <c r="Q708" s="138"/>
    </row>
    <row r="709" spans="2:17" s="140" customFormat="1" ht="30.2" customHeight="1">
      <c r="B709" s="137"/>
      <c r="C709" s="138"/>
      <c r="D709" s="138"/>
      <c r="E709" s="138"/>
      <c r="F709" s="138"/>
      <c r="G709" s="138"/>
      <c r="H709" s="138"/>
      <c r="I709" s="138"/>
      <c r="J709" s="138"/>
      <c r="K709" s="138"/>
      <c r="L709" s="138"/>
      <c r="M709" s="138"/>
      <c r="N709" s="138"/>
      <c r="O709" s="138"/>
      <c r="P709" s="138"/>
      <c r="Q709" s="138"/>
    </row>
    <row r="710" spans="2:17" s="140" customFormat="1" ht="30.2" customHeight="1">
      <c r="B710" s="137"/>
      <c r="C710" s="138"/>
      <c r="D710" s="138"/>
      <c r="E710" s="138"/>
      <c r="F710" s="138"/>
      <c r="G710" s="138"/>
      <c r="H710" s="138"/>
      <c r="I710" s="138"/>
      <c r="J710" s="138"/>
      <c r="K710" s="138"/>
      <c r="L710" s="138"/>
      <c r="M710" s="138"/>
      <c r="N710" s="138"/>
      <c r="O710" s="138"/>
      <c r="P710" s="138"/>
      <c r="Q710" s="138"/>
    </row>
    <row r="711" spans="2:17" s="140" customFormat="1" ht="30.2" customHeight="1">
      <c r="B711" s="137"/>
      <c r="C711" s="138"/>
      <c r="D711" s="138"/>
      <c r="E711" s="138"/>
      <c r="F711" s="138"/>
      <c r="G711" s="138"/>
      <c r="H711" s="138"/>
      <c r="I711" s="138"/>
      <c r="J711" s="138"/>
      <c r="K711" s="138"/>
      <c r="L711" s="138"/>
      <c r="M711" s="138"/>
      <c r="N711" s="138"/>
      <c r="O711" s="138"/>
      <c r="P711" s="138"/>
      <c r="Q711" s="138"/>
    </row>
    <row r="712" spans="2:17" s="140" customFormat="1" ht="30.2" customHeight="1">
      <c r="B712" s="137"/>
      <c r="C712" s="138"/>
      <c r="D712" s="138"/>
      <c r="E712" s="138"/>
      <c r="F712" s="138"/>
      <c r="G712" s="138"/>
      <c r="H712" s="138"/>
      <c r="I712" s="138"/>
      <c r="J712" s="138"/>
      <c r="K712" s="138"/>
      <c r="L712" s="138"/>
      <c r="M712" s="138"/>
      <c r="N712" s="138"/>
      <c r="O712" s="138"/>
      <c r="P712" s="138"/>
      <c r="Q712" s="138"/>
    </row>
    <row r="713" spans="2:17" s="140" customFormat="1" ht="30.2" customHeight="1">
      <c r="B713" s="137"/>
      <c r="C713" s="138"/>
      <c r="D713" s="138"/>
      <c r="E713" s="138"/>
      <c r="F713" s="138"/>
      <c r="G713" s="138"/>
      <c r="H713" s="138"/>
      <c r="I713" s="138"/>
      <c r="J713" s="138"/>
      <c r="K713" s="138"/>
      <c r="L713" s="138"/>
      <c r="M713" s="138"/>
      <c r="N713" s="138"/>
      <c r="O713" s="138"/>
      <c r="P713" s="138"/>
      <c r="Q713" s="138"/>
    </row>
    <row r="714" spans="2:17" s="140" customFormat="1" ht="30.2" customHeight="1">
      <c r="B714" s="137"/>
      <c r="C714" s="138"/>
      <c r="D714" s="138"/>
      <c r="E714" s="138"/>
      <c r="F714" s="138"/>
      <c r="G714" s="138"/>
      <c r="H714" s="138"/>
      <c r="I714" s="138"/>
      <c r="J714" s="138"/>
      <c r="K714" s="138"/>
      <c r="L714" s="138"/>
      <c r="M714" s="138"/>
      <c r="N714" s="138"/>
      <c r="O714" s="138"/>
      <c r="P714" s="138"/>
      <c r="Q714" s="138"/>
    </row>
    <row r="715" spans="2:17" s="140" customFormat="1" ht="30.2" customHeight="1">
      <c r="B715" s="137"/>
      <c r="C715" s="138"/>
      <c r="D715" s="138"/>
      <c r="E715" s="138"/>
      <c r="F715" s="138"/>
      <c r="G715" s="138"/>
      <c r="H715" s="138"/>
      <c r="I715" s="138"/>
      <c r="J715" s="138"/>
      <c r="K715" s="138"/>
      <c r="L715" s="138"/>
      <c r="M715" s="138"/>
      <c r="N715" s="138"/>
      <c r="O715" s="138"/>
      <c r="P715" s="138"/>
      <c r="Q715" s="138"/>
    </row>
    <row r="716" spans="2:17" s="140" customFormat="1" ht="30.2" customHeight="1">
      <c r="B716" s="137"/>
      <c r="C716" s="138"/>
      <c r="D716" s="138"/>
      <c r="E716" s="138"/>
      <c r="F716" s="138"/>
      <c r="G716" s="138"/>
      <c r="H716" s="138"/>
      <c r="I716" s="138"/>
      <c r="J716" s="138"/>
      <c r="K716" s="138"/>
      <c r="L716" s="138"/>
      <c r="M716" s="138"/>
      <c r="N716" s="138"/>
      <c r="O716" s="138"/>
      <c r="P716" s="138"/>
      <c r="Q716" s="138"/>
    </row>
    <row r="717" spans="2:17" s="140" customFormat="1" ht="30.2" customHeight="1">
      <c r="B717" s="137"/>
      <c r="C717" s="138"/>
      <c r="D717" s="138"/>
      <c r="E717" s="138"/>
      <c r="F717" s="138"/>
      <c r="G717" s="138"/>
      <c r="H717" s="138"/>
      <c r="I717" s="138"/>
      <c r="J717" s="138"/>
      <c r="K717" s="138"/>
      <c r="L717" s="138"/>
      <c r="M717" s="138"/>
      <c r="N717" s="138"/>
      <c r="O717" s="138"/>
      <c r="P717" s="138"/>
      <c r="Q717" s="138"/>
    </row>
    <row r="718" spans="2:17" s="140" customFormat="1" ht="30.2" customHeight="1">
      <c r="B718" s="137"/>
      <c r="C718" s="138"/>
      <c r="D718" s="138"/>
      <c r="E718" s="138"/>
      <c r="F718" s="138"/>
      <c r="G718" s="138"/>
      <c r="H718" s="138"/>
      <c r="I718" s="138"/>
      <c r="J718" s="138"/>
      <c r="K718" s="138"/>
      <c r="L718" s="138"/>
      <c r="M718" s="138"/>
      <c r="N718" s="138"/>
      <c r="O718" s="138"/>
      <c r="P718" s="138"/>
      <c r="Q718" s="138"/>
    </row>
    <row r="719" spans="2:17" s="140" customFormat="1" ht="30.2" customHeight="1">
      <c r="B719" s="137"/>
      <c r="C719" s="138"/>
      <c r="D719" s="138"/>
      <c r="E719" s="138"/>
      <c r="F719" s="138"/>
      <c r="G719" s="138"/>
      <c r="H719" s="138"/>
      <c r="I719" s="138"/>
      <c r="J719" s="138"/>
      <c r="K719" s="138"/>
      <c r="L719" s="138"/>
      <c r="M719" s="138"/>
      <c r="N719" s="138"/>
      <c r="O719" s="138"/>
      <c r="P719" s="138"/>
      <c r="Q719" s="138"/>
    </row>
    <row r="720" spans="2:17" s="140" customFormat="1" ht="30.2" customHeight="1">
      <c r="B720" s="137"/>
      <c r="C720" s="138"/>
      <c r="D720" s="138"/>
      <c r="E720" s="138"/>
      <c r="F720" s="138"/>
      <c r="G720" s="138"/>
      <c r="H720" s="138"/>
      <c r="I720" s="138"/>
      <c r="J720" s="138"/>
      <c r="K720" s="138"/>
      <c r="L720" s="138"/>
      <c r="M720" s="138"/>
      <c r="N720" s="138"/>
      <c r="O720" s="138"/>
      <c r="P720" s="138"/>
      <c r="Q720" s="138"/>
    </row>
    <row r="721" spans="2:17" s="140" customFormat="1" ht="30.2" customHeight="1">
      <c r="B721" s="137"/>
      <c r="C721" s="138"/>
      <c r="D721" s="138"/>
      <c r="E721" s="138"/>
      <c r="F721" s="138"/>
      <c r="G721" s="138"/>
      <c r="H721" s="138"/>
      <c r="I721" s="138"/>
      <c r="J721" s="138"/>
      <c r="K721" s="138"/>
      <c r="L721" s="138"/>
      <c r="M721" s="138"/>
      <c r="N721" s="138"/>
      <c r="O721" s="138"/>
      <c r="P721" s="138"/>
      <c r="Q721" s="138"/>
    </row>
    <row r="722" spans="2:17" s="140" customFormat="1" ht="30.2" customHeight="1">
      <c r="B722" s="137"/>
      <c r="C722" s="138"/>
      <c r="D722" s="138"/>
      <c r="E722" s="138"/>
      <c r="F722" s="138"/>
      <c r="G722" s="138"/>
      <c r="H722" s="138"/>
      <c r="I722" s="138"/>
      <c r="J722" s="138"/>
      <c r="K722" s="138"/>
      <c r="L722" s="138"/>
      <c r="M722" s="138"/>
      <c r="N722" s="138"/>
      <c r="O722" s="138"/>
      <c r="P722" s="138"/>
      <c r="Q722" s="138"/>
    </row>
    <row r="723" spans="2:17" s="140" customFormat="1" ht="30.2" customHeight="1">
      <c r="B723" s="137"/>
      <c r="C723" s="138"/>
      <c r="D723" s="138"/>
      <c r="E723" s="138"/>
      <c r="F723" s="138"/>
      <c r="G723" s="138"/>
      <c r="H723" s="138"/>
      <c r="I723" s="138"/>
      <c r="J723" s="138"/>
      <c r="K723" s="138"/>
      <c r="L723" s="138"/>
      <c r="M723" s="138"/>
      <c r="N723" s="138"/>
      <c r="O723" s="138"/>
      <c r="P723" s="138"/>
      <c r="Q723" s="138"/>
    </row>
    <row r="724" spans="2:17" s="140" customFormat="1" ht="30.2" customHeight="1">
      <c r="B724" s="137"/>
      <c r="C724" s="138"/>
      <c r="D724" s="138"/>
      <c r="E724" s="138"/>
      <c r="F724" s="138"/>
      <c r="G724" s="138"/>
      <c r="H724" s="138"/>
      <c r="I724" s="138"/>
      <c r="J724" s="138"/>
      <c r="K724" s="138"/>
      <c r="L724" s="138"/>
      <c r="M724" s="138"/>
      <c r="N724" s="138"/>
      <c r="O724" s="138"/>
      <c r="P724" s="138"/>
      <c r="Q724" s="138"/>
    </row>
    <row r="725" spans="2:17" s="140" customFormat="1" ht="30.2" customHeight="1">
      <c r="B725" s="137"/>
      <c r="C725" s="138"/>
      <c r="D725" s="138"/>
      <c r="E725" s="138"/>
      <c r="F725" s="138"/>
      <c r="G725" s="138"/>
      <c r="H725" s="138"/>
      <c r="I725" s="138"/>
      <c r="J725" s="138"/>
      <c r="K725" s="138"/>
      <c r="L725" s="138"/>
      <c r="M725" s="138"/>
      <c r="N725" s="138"/>
      <c r="O725" s="138"/>
      <c r="P725" s="138"/>
      <c r="Q725" s="138"/>
    </row>
    <row r="726" spans="2:17" s="140" customFormat="1" ht="30.2" customHeight="1">
      <c r="B726" s="137"/>
      <c r="C726" s="138"/>
      <c r="D726" s="138"/>
      <c r="E726" s="138"/>
      <c r="F726" s="138"/>
      <c r="G726" s="138"/>
      <c r="H726" s="138"/>
      <c r="I726" s="138"/>
      <c r="J726" s="138"/>
      <c r="K726" s="138"/>
      <c r="L726" s="138"/>
      <c r="M726" s="138"/>
      <c r="N726" s="138"/>
      <c r="O726" s="138"/>
      <c r="P726" s="138"/>
      <c r="Q726" s="138"/>
    </row>
    <row r="727" spans="2:17" s="140" customFormat="1" ht="30.2" customHeight="1">
      <c r="B727" s="137"/>
      <c r="C727" s="138"/>
      <c r="D727" s="138"/>
      <c r="E727" s="138"/>
      <c r="F727" s="138"/>
      <c r="G727" s="138"/>
      <c r="H727" s="138"/>
      <c r="I727" s="138"/>
      <c r="J727" s="138"/>
      <c r="K727" s="138"/>
      <c r="L727" s="138"/>
      <c r="M727" s="138"/>
      <c r="N727" s="138"/>
      <c r="O727" s="138"/>
      <c r="P727" s="138"/>
      <c r="Q727" s="138"/>
    </row>
    <row r="728" spans="2:17" s="140" customFormat="1" ht="30.2" customHeight="1">
      <c r="B728" s="137"/>
      <c r="C728" s="138"/>
      <c r="D728" s="138"/>
      <c r="E728" s="138"/>
      <c r="F728" s="138"/>
      <c r="G728" s="138"/>
      <c r="H728" s="138"/>
      <c r="I728" s="138"/>
      <c r="J728" s="138"/>
      <c r="K728" s="138"/>
      <c r="L728" s="138"/>
      <c r="M728" s="138"/>
      <c r="N728" s="138"/>
      <c r="O728" s="138"/>
      <c r="P728" s="138"/>
      <c r="Q728" s="138"/>
    </row>
    <row r="729" spans="2:17" s="140" customFormat="1" ht="30.2" customHeight="1">
      <c r="B729" s="137"/>
      <c r="C729" s="138"/>
      <c r="D729" s="138"/>
      <c r="E729" s="138"/>
      <c r="F729" s="138"/>
      <c r="G729" s="138"/>
      <c r="H729" s="138"/>
      <c r="I729" s="138"/>
      <c r="J729" s="138"/>
      <c r="K729" s="138"/>
      <c r="L729" s="138"/>
      <c r="M729" s="138"/>
      <c r="N729" s="138"/>
      <c r="O729" s="138"/>
      <c r="P729" s="138"/>
      <c r="Q729" s="138"/>
    </row>
    <row r="730" spans="2:17" s="140" customFormat="1" ht="30.2" customHeight="1">
      <c r="B730" s="137"/>
      <c r="C730" s="138"/>
      <c r="D730" s="138"/>
      <c r="E730" s="138"/>
      <c r="F730" s="138"/>
      <c r="G730" s="138"/>
      <c r="H730" s="138"/>
      <c r="I730" s="138"/>
      <c r="J730" s="138"/>
      <c r="K730" s="138"/>
      <c r="L730" s="138"/>
      <c r="M730" s="138"/>
      <c r="N730" s="138"/>
      <c r="O730" s="138"/>
      <c r="P730" s="138"/>
      <c r="Q730" s="138"/>
    </row>
    <row r="731" spans="2:17" s="140" customFormat="1" ht="30.2" customHeight="1">
      <c r="B731" s="137"/>
      <c r="C731" s="138"/>
      <c r="D731" s="138"/>
      <c r="E731" s="138"/>
      <c r="F731" s="138"/>
      <c r="G731" s="138"/>
      <c r="H731" s="138"/>
      <c r="I731" s="138"/>
      <c r="J731" s="138"/>
      <c r="K731" s="138"/>
      <c r="L731" s="138"/>
      <c r="M731" s="138"/>
      <c r="N731" s="138"/>
      <c r="O731" s="138"/>
      <c r="P731" s="138"/>
      <c r="Q731" s="138"/>
    </row>
    <row r="732" spans="2:17" s="140" customFormat="1" ht="30.2" customHeight="1">
      <c r="B732" s="137"/>
      <c r="C732" s="138"/>
      <c r="D732" s="138"/>
      <c r="E732" s="138"/>
      <c r="F732" s="138"/>
      <c r="G732" s="138"/>
      <c r="H732" s="138"/>
      <c r="I732" s="138"/>
      <c r="J732" s="138"/>
      <c r="K732" s="138"/>
      <c r="L732" s="138"/>
      <c r="M732" s="138"/>
      <c r="N732" s="138"/>
      <c r="O732" s="138"/>
      <c r="P732" s="138"/>
      <c r="Q732" s="138"/>
    </row>
    <row r="733" spans="2:17" s="140" customFormat="1" ht="30.2" customHeight="1">
      <c r="B733" s="137"/>
      <c r="C733" s="138"/>
      <c r="D733" s="138"/>
      <c r="E733" s="138"/>
      <c r="F733" s="138"/>
      <c r="G733" s="138"/>
      <c r="H733" s="138"/>
      <c r="I733" s="138"/>
      <c r="J733" s="138"/>
      <c r="K733" s="138"/>
      <c r="L733" s="138"/>
      <c r="M733" s="138"/>
      <c r="N733" s="138"/>
      <c r="O733" s="138"/>
      <c r="P733" s="138"/>
      <c r="Q733" s="138"/>
    </row>
    <row r="734" spans="2:17" s="140" customFormat="1" ht="30.2" customHeight="1">
      <c r="B734" s="137"/>
      <c r="C734" s="138"/>
      <c r="D734" s="138"/>
      <c r="E734" s="138"/>
      <c r="F734" s="138"/>
      <c r="G734" s="138"/>
      <c r="H734" s="138"/>
      <c r="I734" s="138"/>
      <c r="J734" s="138"/>
      <c r="K734" s="138"/>
      <c r="L734" s="138"/>
      <c r="M734" s="138"/>
      <c r="N734" s="138"/>
      <c r="O734" s="138"/>
      <c r="P734" s="138"/>
      <c r="Q734" s="138"/>
    </row>
    <row r="735" spans="2:17" s="140" customFormat="1" ht="30.2" customHeight="1">
      <c r="B735" s="137"/>
      <c r="C735" s="138"/>
      <c r="D735" s="138"/>
      <c r="E735" s="138"/>
      <c r="F735" s="138"/>
      <c r="G735" s="138"/>
      <c r="H735" s="138"/>
      <c r="I735" s="138"/>
      <c r="J735" s="138"/>
      <c r="K735" s="138"/>
      <c r="L735" s="138"/>
      <c r="M735" s="138"/>
      <c r="N735" s="138"/>
      <c r="O735" s="138"/>
      <c r="P735" s="138"/>
      <c r="Q735" s="138"/>
    </row>
    <row r="736" spans="2:17" s="140" customFormat="1" ht="30.2" customHeight="1">
      <c r="B736" s="137"/>
      <c r="C736" s="138"/>
      <c r="D736" s="138"/>
      <c r="E736" s="138"/>
      <c r="F736" s="138"/>
      <c r="G736" s="138"/>
      <c r="H736" s="138"/>
      <c r="I736" s="138"/>
      <c r="J736" s="138"/>
      <c r="K736" s="138"/>
      <c r="L736" s="138"/>
      <c r="M736" s="138"/>
      <c r="N736" s="138"/>
      <c r="O736" s="138"/>
      <c r="P736" s="138"/>
      <c r="Q736" s="138"/>
    </row>
    <row r="737" spans="2:17" s="140" customFormat="1" ht="30.2" customHeight="1">
      <c r="B737" s="137"/>
      <c r="C737" s="138"/>
      <c r="D737" s="138"/>
      <c r="E737" s="138"/>
      <c r="F737" s="138"/>
      <c r="G737" s="138"/>
      <c r="H737" s="138"/>
      <c r="I737" s="138"/>
      <c r="J737" s="138"/>
      <c r="K737" s="138"/>
      <c r="L737" s="138"/>
      <c r="M737" s="138"/>
      <c r="N737" s="138"/>
      <c r="O737" s="138"/>
      <c r="P737" s="138"/>
      <c r="Q737" s="138"/>
    </row>
    <row r="738" spans="2:17" s="140" customFormat="1" ht="30.2" customHeight="1">
      <c r="B738" s="137"/>
      <c r="C738" s="138"/>
      <c r="D738" s="138"/>
      <c r="E738" s="138"/>
      <c r="F738" s="138"/>
      <c r="G738" s="138"/>
      <c r="H738" s="138"/>
      <c r="I738" s="138"/>
      <c r="J738" s="138"/>
      <c r="K738" s="138"/>
      <c r="L738" s="138"/>
      <c r="M738" s="138"/>
      <c r="N738" s="138"/>
      <c r="O738" s="138"/>
      <c r="P738" s="138"/>
      <c r="Q738" s="138"/>
    </row>
    <row r="739" spans="2:17" s="140" customFormat="1" ht="30.2" customHeight="1">
      <c r="B739" s="137"/>
      <c r="C739" s="138"/>
      <c r="D739" s="138"/>
      <c r="E739" s="138"/>
      <c r="F739" s="138"/>
      <c r="G739" s="138"/>
      <c r="H739" s="138"/>
      <c r="I739" s="138"/>
      <c r="J739" s="138"/>
      <c r="K739" s="138"/>
      <c r="L739" s="138"/>
      <c r="M739" s="138"/>
      <c r="N739" s="138"/>
      <c r="O739" s="138"/>
      <c r="P739" s="138"/>
      <c r="Q739" s="138"/>
    </row>
    <row r="740" spans="2:17" s="140" customFormat="1" ht="30.2" customHeight="1">
      <c r="B740" s="137"/>
      <c r="C740" s="138"/>
      <c r="D740" s="138"/>
      <c r="E740" s="138"/>
      <c r="F740" s="138"/>
      <c r="G740" s="138"/>
      <c r="H740" s="138"/>
      <c r="I740" s="138"/>
      <c r="J740" s="138"/>
      <c r="K740" s="138"/>
      <c r="L740" s="138"/>
      <c r="M740" s="138"/>
      <c r="N740" s="138"/>
      <c r="O740" s="138"/>
      <c r="P740" s="138"/>
      <c r="Q740" s="138"/>
    </row>
    <row r="741" spans="2:17" s="140" customFormat="1" ht="30.2" customHeight="1">
      <c r="B741" s="137"/>
      <c r="C741" s="138"/>
      <c r="D741" s="138"/>
      <c r="E741" s="138"/>
      <c r="F741" s="138"/>
      <c r="G741" s="138"/>
      <c r="H741" s="138"/>
      <c r="I741" s="138"/>
      <c r="J741" s="138"/>
      <c r="K741" s="138"/>
      <c r="L741" s="138"/>
      <c r="M741" s="138"/>
      <c r="N741" s="138"/>
      <c r="O741" s="138"/>
      <c r="P741" s="138"/>
      <c r="Q741" s="138"/>
    </row>
    <row r="742" spans="2:17" s="140" customFormat="1" ht="30.2" customHeight="1">
      <c r="B742" s="137"/>
      <c r="C742" s="138"/>
      <c r="D742" s="138"/>
      <c r="E742" s="138"/>
      <c r="F742" s="138"/>
      <c r="G742" s="138"/>
      <c r="H742" s="138"/>
      <c r="I742" s="138"/>
      <c r="J742" s="138"/>
      <c r="K742" s="138"/>
      <c r="L742" s="138"/>
      <c r="M742" s="138"/>
      <c r="N742" s="138"/>
      <c r="O742" s="138"/>
      <c r="P742" s="138"/>
      <c r="Q742" s="138"/>
    </row>
    <row r="743" spans="2:17" s="140" customFormat="1" ht="30.2" customHeight="1">
      <c r="B743" s="137"/>
      <c r="C743" s="138"/>
      <c r="D743" s="138"/>
      <c r="E743" s="138"/>
      <c r="F743" s="138"/>
      <c r="G743" s="138"/>
      <c r="H743" s="138"/>
      <c r="I743" s="138"/>
      <c r="J743" s="138"/>
      <c r="K743" s="138"/>
      <c r="L743" s="138"/>
      <c r="M743" s="138"/>
      <c r="N743" s="138"/>
      <c r="O743" s="138"/>
      <c r="P743" s="138"/>
      <c r="Q743" s="138"/>
    </row>
    <row r="744" spans="2:17" s="140" customFormat="1" ht="30.2" customHeight="1">
      <c r="B744" s="137"/>
      <c r="C744" s="138"/>
      <c r="D744" s="138"/>
      <c r="E744" s="138"/>
      <c r="F744" s="138"/>
      <c r="G744" s="138"/>
      <c r="H744" s="138"/>
      <c r="I744" s="138"/>
      <c r="J744" s="138"/>
      <c r="K744" s="138"/>
      <c r="L744" s="138"/>
      <c r="M744" s="138"/>
      <c r="N744" s="138"/>
      <c r="O744" s="138"/>
      <c r="P744" s="138"/>
      <c r="Q744" s="138"/>
    </row>
    <row r="745" spans="2:17" s="140" customFormat="1" ht="30.2" customHeight="1">
      <c r="B745" s="137"/>
      <c r="C745" s="138"/>
      <c r="D745" s="138"/>
      <c r="E745" s="138"/>
      <c r="F745" s="138"/>
      <c r="G745" s="138"/>
      <c r="H745" s="138"/>
      <c r="I745" s="138"/>
      <c r="J745" s="138"/>
      <c r="K745" s="138"/>
      <c r="L745" s="138"/>
      <c r="M745" s="138"/>
      <c r="N745" s="138"/>
      <c r="O745" s="138"/>
      <c r="P745" s="138"/>
      <c r="Q745" s="138"/>
    </row>
    <row r="746" spans="2:17" s="140" customFormat="1" ht="30.2" customHeight="1">
      <c r="B746" s="137"/>
      <c r="C746" s="138"/>
      <c r="D746" s="138"/>
      <c r="E746" s="138"/>
      <c r="F746" s="138"/>
      <c r="G746" s="138"/>
      <c r="H746" s="138"/>
      <c r="I746" s="138"/>
      <c r="J746" s="138"/>
      <c r="K746" s="138"/>
      <c r="L746" s="138"/>
      <c r="M746" s="138"/>
      <c r="N746" s="138"/>
      <c r="O746" s="138"/>
      <c r="P746" s="138"/>
      <c r="Q746" s="138"/>
    </row>
    <row r="747" spans="2:17" s="140" customFormat="1" ht="30.2" customHeight="1">
      <c r="B747" s="137"/>
      <c r="C747" s="138"/>
      <c r="D747" s="138"/>
      <c r="E747" s="138"/>
      <c r="F747" s="138"/>
      <c r="G747" s="138"/>
      <c r="H747" s="138"/>
      <c r="I747" s="138"/>
      <c r="J747" s="138"/>
      <c r="K747" s="138"/>
      <c r="L747" s="138"/>
      <c r="M747" s="138"/>
      <c r="N747" s="138"/>
      <c r="O747" s="138"/>
      <c r="P747" s="138"/>
      <c r="Q747" s="138"/>
    </row>
    <row r="748" spans="2:17" s="140" customFormat="1" ht="30.2" customHeight="1">
      <c r="B748" s="137"/>
      <c r="C748" s="138"/>
      <c r="D748" s="138"/>
      <c r="E748" s="138"/>
      <c r="F748" s="138"/>
      <c r="G748" s="138"/>
      <c r="H748" s="138"/>
      <c r="I748" s="138"/>
      <c r="J748" s="138"/>
      <c r="K748" s="138"/>
      <c r="L748" s="138"/>
      <c r="M748" s="138"/>
      <c r="N748" s="138"/>
      <c r="O748" s="138"/>
      <c r="P748" s="138"/>
      <c r="Q748" s="138"/>
    </row>
    <row r="749" spans="2:17" s="140" customFormat="1" ht="30.2" customHeight="1">
      <c r="B749" s="137"/>
      <c r="C749" s="138"/>
      <c r="D749" s="138"/>
      <c r="E749" s="138"/>
      <c r="F749" s="138"/>
      <c r="G749" s="138"/>
      <c r="H749" s="138"/>
      <c r="I749" s="138"/>
      <c r="J749" s="138"/>
      <c r="K749" s="138"/>
      <c r="L749" s="138"/>
      <c r="M749" s="138"/>
      <c r="N749" s="138"/>
      <c r="O749" s="138"/>
      <c r="P749" s="138"/>
      <c r="Q749" s="138"/>
    </row>
    <row r="750" spans="2:17" s="140" customFormat="1" ht="30.2" customHeight="1">
      <c r="B750" s="137"/>
      <c r="C750" s="138"/>
      <c r="D750" s="138"/>
      <c r="E750" s="138"/>
      <c r="F750" s="138"/>
      <c r="G750" s="138"/>
      <c r="H750" s="138"/>
      <c r="I750" s="138"/>
      <c r="J750" s="138"/>
      <c r="K750" s="138"/>
      <c r="L750" s="138"/>
      <c r="M750" s="138"/>
      <c r="N750" s="138"/>
      <c r="O750" s="138"/>
      <c r="P750" s="138"/>
      <c r="Q750" s="138"/>
    </row>
    <row r="751" spans="2:17" s="140" customFormat="1" ht="30.2" customHeight="1">
      <c r="B751" s="137"/>
      <c r="C751" s="138"/>
      <c r="D751" s="138"/>
      <c r="E751" s="138"/>
      <c r="F751" s="138"/>
      <c r="G751" s="138"/>
      <c r="H751" s="138"/>
      <c r="I751" s="138"/>
      <c r="J751" s="138"/>
      <c r="K751" s="138"/>
      <c r="L751" s="138"/>
      <c r="M751" s="138"/>
      <c r="N751" s="138"/>
      <c r="O751" s="138"/>
      <c r="P751" s="138"/>
      <c r="Q751" s="138"/>
    </row>
    <row r="752" spans="2:17" s="140" customFormat="1" ht="30.2" customHeight="1">
      <c r="B752" s="137"/>
      <c r="C752" s="138"/>
      <c r="D752" s="138"/>
      <c r="E752" s="138"/>
      <c r="F752" s="138"/>
      <c r="G752" s="138"/>
      <c r="H752" s="138"/>
      <c r="I752" s="138"/>
      <c r="J752" s="138"/>
      <c r="K752" s="138"/>
      <c r="L752" s="138"/>
      <c r="M752" s="138"/>
      <c r="N752" s="138"/>
      <c r="O752" s="138"/>
      <c r="P752" s="138"/>
      <c r="Q752" s="138"/>
    </row>
    <row r="753" spans="2:17" s="140" customFormat="1" ht="30.2" customHeight="1">
      <c r="B753" s="137"/>
      <c r="C753" s="138"/>
      <c r="D753" s="138"/>
      <c r="E753" s="138"/>
      <c r="F753" s="138"/>
      <c r="G753" s="138"/>
      <c r="H753" s="138"/>
      <c r="I753" s="138"/>
      <c r="J753" s="138"/>
      <c r="K753" s="138"/>
      <c r="L753" s="138"/>
      <c r="M753" s="138"/>
      <c r="N753" s="138"/>
      <c r="O753" s="138"/>
      <c r="P753" s="138"/>
      <c r="Q753" s="138"/>
    </row>
    <row r="754" spans="2:17" s="140" customFormat="1" ht="30.2" customHeight="1">
      <c r="B754" s="137"/>
      <c r="C754" s="138"/>
      <c r="D754" s="138"/>
      <c r="E754" s="138"/>
      <c r="F754" s="138"/>
      <c r="G754" s="138"/>
      <c r="H754" s="138"/>
      <c r="I754" s="138"/>
      <c r="J754" s="138"/>
      <c r="K754" s="138"/>
      <c r="L754" s="138"/>
      <c r="M754" s="138"/>
      <c r="N754" s="138"/>
      <c r="O754" s="138"/>
      <c r="P754" s="138"/>
      <c r="Q754" s="138"/>
    </row>
    <row r="755" spans="2:17" s="140" customFormat="1" ht="30.2" customHeight="1">
      <c r="B755" s="137"/>
      <c r="C755" s="138"/>
      <c r="D755" s="138"/>
      <c r="E755" s="138"/>
      <c r="F755" s="138"/>
      <c r="G755" s="138"/>
      <c r="H755" s="138"/>
      <c r="I755" s="138"/>
      <c r="J755" s="138"/>
      <c r="K755" s="138"/>
      <c r="L755" s="138"/>
      <c r="M755" s="138"/>
      <c r="N755" s="138"/>
      <c r="O755" s="138"/>
      <c r="P755" s="138"/>
      <c r="Q755" s="138"/>
    </row>
    <row r="756" spans="2:17" s="140" customFormat="1" ht="30.2" customHeight="1">
      <c r="B756" s="137"/>
      <c r="C756" s="138"/>
      <c r="D756" s="138"/>
      <c r="E756" s="138"/>
      <c r="F756" s="138"/>
      <c r="G756" s="138"/>
      <c r="H756" s="138"/>
      <c r="I756" s="138"/>
      <c r="J756" s="138"/>
      <c r="K756" s="138"/>
      <c r="L756" s="138"/>
      <c r="M756" s="138"/>
      <c r="N756" s="138"/>
      <c r="O756" s="138"/>
      <c r="P756" s="138"/>
      <c r="Q756" s="138"/>
    </row>
    <row r="757" spans="2:17" s="140" customFormat="1" ht="30.2" customHeight="1">
      <c r="B757" s="137"/>
      <c r="C757" s="138"/>
      <c r="D757" s="138"/>
      <c r="E757" s="138"/>
      <c r="F757" s="138"/>
      <c r="G757" s="138"/>
      <c r="H757" s="138"/>
      <c r="I757" s="138"/>
      <c r="J757" s="138"/>
      <c r="K757" s="138"/>
      <c r="L757" s="138"/>
      <c r="M757" s="138"/>
      <c r="N757" s="138"/>
      <c r="O757" s="138"/>
      <c r="P757" s="138"/>
      <c r="Q757" s="138"/>
    </row>
    <row r="758" spans="2:17" s="140" customFormat="1" ht="30.2" customHeight="1">
      <c r="B758" s="137"/>
      <c r="C758" s="138"/>
      <c r="D758" s="138"/>
      <c r="E758" s="138"/>
      <c r="F758" s="138"/>
      <c r="G758" s="138"/>
      <c r="H758" s="138"/>
      <c r="I758" s="138"/>
      <c r="J758" s="138"/>
      <c r="K758" s="138"/>
      <c r="L758" s="138"/>
      <c r="M758" s="138"/>
      <c r="N758" s="138"/>
      <c r="O758" s="138"/>
      <c r="P758" s="138"/>
      <c r="Q758" s="138"/>
    </row>
    <row r="759" spans="2:17" s="140" customFormat="1" ht="30.2" customHeight="1">
      <c r="B759" s="137"/>
      <c r="C759" s="138"/>
      <c r="D759" s="138"/>
      <c r="E759" s="138"/>
      <c r="F759" s="138"/>
      <c r="G759" s="138"/>
      <c r="H759" s="138"/>
      <c r="I759" s="138"/>
      <c r="J759" s="138"/>
      <c r="K759" s="138"/>
      <c r="L759" s="138"/>
      <c r="M759" s="138"/>
      <c r="N759" s="138"/>
      <c r="O759" s="138"/>
      <c r="P759" s="138"/>
      <c r="Q759" s="138"/>
    </row>
    <row r="760" spans="2:17" s="140" customFormat="1" ht="30.2" customHeight="1">
      <c r="B760" s="137"/>
      <c r="C760" s="138"/>
      <c r="D760" s="138"/>
      <c r="E760" s="138"/>
      <c r="F760" s="138"/>
      <c r="G760" s="138"/>
      <c r="H760" s="138"/>
      <c r="I760" s="138"/>
      <c r="J760" s="138"/>
      <c r="K760" s="138"/>
      <c r="L760" s="138"/>
      <c r="M760" s="138"/>
      <c r="N760" s="138"/>
      <c r="O760" s="138"/>
      <c r="P760" s="138"/>
      <c r="Q760" s="138"/>
    </row>
    <row r="761" spans="2:17" s="140" customFormat="1" ht="30.2" customHeight="1">
      <c r="B761" s="137"/>
      <c r="C761" s="138"/>
      <c r="D761" s="138"/>
      <c r="E761" s="138"/>
      <c r="F761" s="138"/>
      <c r="G761" s="138"/>
      <c r="H761" s="138"/>
      <c r="I761" s="138"/>
      <c r="J761" s="138"/>
      <c r="K761" s="138"/>
      <c r="L761" s="138"/>
      <c r="M761" s="138"/>
      <c r="N761" s="138"/>
      <c r="O761" s="138"/>
      <c r="P761" s="138"/>
      <c r="Q761" s="138"/>
    </row>
    <row r="762" spans="2:17" s="140" customFormat="1" ht="30.2" customHeight="1">
      <c r="B762" s="137"/>
      <c r="C762" s="138"/>
      <c r="D762" s="138"/>
      <c r="E762" s="138"/>
      <c r="F762" s="138"/>
      <c r="G762" s="138"/>
      <c r="H762" s="138"/>
      <c r="I762" s="138"/>
      <c r="J762" s="138"/>
      <c r="K762" s="138"/>
      <c r="L762" s="138"/>
      <c r="M762" s="138"/>
      <c r="N762" s="138"/>
      <c r="O762" s="138"/>
      <c r="P762" s="138"/>
      <c r="Q762" s="138"/>
    </row>
    <row r="763" spans="2:17" s="140" customFormat="1" ht="30.2" customHeight="1">
      <c r="B763" s="137"/>
      <c r="C763" s="138"/>
      <c r="D763" s="138"/>
      <c r="E763" s="138"/>
      <c r="F763" s="138"/>
      <c r="G763" s="138"/>
      <c r="H763" s="138"/>
      <c r="I763" s="138"/>
      <c r="J763" s="138"/>
      <c r="K763" s="138"/>
      <c r="L763" s="138"/>
      <c r="M763" s="138"/>
      <c r="N763" s="138"/>
      <c r="O763" s="138"/>
      <c r="P763" s="138"/>
      <c r="Q763" s="138"/>
    </row>
    <row r="764" spans="2:17" s="140" customFormat="1" ht="30.2" customHeight="1">
      <c r="B764" s="137"/>
      <c r="C764" s="138"/>
      <c r="D764" s="138"/>
      <c r="E764" s="138"/>
      <c r="F764" s="138"/>
      <c r="G764" s="138"/>
      <c r="H764" s="138"/>
      <c r="I764" s="138"/>
      <c r="J764" s="138"/>
      <c r="K764" s="138"/>
      <c r="L764" s="138"/>
      <c r="M764" s="138"/>
      <c r="N764" s="138"/>
      <c r="O764" s="138"/>
      <c r="P764" s="138"/>
      <c r="Q764" s="138"/>
    </row>
    <row r="765" spans="2:17" s="140" customFormat="1" ht="30.2" customHeight="1">
      <c r="B765" s="137"/>
      <c r="C765" s="138"/>
      <c r="D765" s="138"/>
      <c r="E765" s="138"/>
      <c r="F765" s="138"/>
      <c r="G765" s="138"/>
      <c r="H765" s="138"/>
      <c r="I765" s="138"/>
      <c r="J765" s="138"/>
      <c r="K765" s="138"/>
      <c r="L765" s="138"/>
      <c r="M765" s="138"/>
      <c r="N765" s="138"/>
      <c r="O765" s="138"/>
      <c r="P765" s="138"/>
      <c r="Q765" s="138"/>
    </row>
    <row r="766" spans="2:17" s="140" customFormat="1" ht="30.2" customHeight="1">
      <c r="B766" s="137"/>
      <c r="C766" s="138"/>
      <c r="D766" s="138"/>
      <c r="E766" s="138"/>
      <c r="F766" s="138"/>
      <c r="G766" s="138"/>
      <c r="H766" s="138"/>
      <c r="I766" s="138"/>
      <c r="J766" s="138"/>
      <c r="K766" s="138"/>
      <c r="L766" s="138"/>
      <c r="M766" s="138"/>
      <c r="N766" s="138"/>
      <c r="O766" s="138"/>
      <c r="P766" s="138"/>
      <c r="Q766" s="138"/>
    </row>
    <row r="767" spans="2:17" s="140" customFormat="1" ht="30.2" customHeight="1">
      <c r="B767" s="137"/>
      <c r="C767" s="138"/>
      <c r="D767" s="138"/>
      <c r="E767" s="138"/>
      <c r="F767" s="138"/>
      <c r="G767" s="138"/>
      <c r="H767" s="138"/>
      <c r="I767" s="138"/>
      <c r="J767" s="138"/>
      <c r="K767" s="138"/>
      <c r="L767" s="138"/>
      <c r="M767" s="138"/>
      <c r="N767" s="138"/>
      <c r="O767" s="138"/>
      <c r="P767" s="138"/>
      <c r="Q767" s="138"/>
    </row>
    <row r="768" spans="2:17" s="140" customFormat="1" ht="30.2" customHeight="1">
      <c r="B768" s="137"/>
      <c r="C768" s="138"/>
      <c r="D768" s="138"/>
      <c r="E768" s="138"/>
      <c r="F768" s="138"/>
      <c r="G768" s="138"/>
      <c r="H768" s="138"/>
      <c r="I768" s="138"/>
      <c r="J768" s="138"/>
      <c r="K768" s="138"/>
      <c r="L768" s="138"/>
      <c r="M768" s="138"/>
      <c r="N768" s="138"/>
      <c r="O768" s="138"/>
      <c r="P768" s="138"/>
      <c r="Q768" s="138"/>
    </row>
    <row r="769" spans="2:17" s="140" customFormat="1" ht="30.2" customHeight="1">
      <c r="B769" s="137"/>
      <c r="C769" s="138"/>
      <c r="D769" s="138"/>
      <c r="E769" s="138"/>
      <c r="F769" s="138"/>
      <c r="G769" s="138"/>
      <c r="H769" s="138"/>
      <c r="I769" s="138"/>
      <c r="J769" s="138"/>
      <c r="K769" s="138"/>
      <c r="L769" s="138"/>
      <c r="M769" s="138"/>
      <c r="N769" s="138"/>
      <c r="O769" s="138"/>
      <c r="P769" s="138"/>
      <c r="Q769" s="138"/>
    </row>
    <row r="770" spans="2:17" s="140" customFormat="1" ht="30.2" customHeight="1">
      <c r="B770" s="137"/>
      <c r="C770" s="138"/>
      <c r="D770" s="138"/>
      <c r="E770" s="138"/>
      <c r="F770" s="138"/>
      <c r="G770" s="138"/>
      <c r="H770" s="138"/>
      <c r="I770" s="138"/>
      <c r="J770" s="138"/>
      <c r="K770" s="138"/>
      <c r="L770" s="138"/>
      <c r="M770" s="138"/>
      <c r="N770" s="138"/>
      <c r="O770" s="138"/>
      <c r="P770" s="138"/>
      <c r="Q770" s="138"/>
    </row>
    <row r="771" spans="2:17" s="140" customFormat="1" ht="30.2" customHeight="1">
      <c r="B771" s="137"/>
      <c r="C771" s="138"/>
      <c r="D771" s="138"/>
      <c r="E771" s="138"/>
      <c r="F771" s="138"/>
      <c r="G771" s="138"/>
      <c r="H771" s="138"/>
      <c r="I771" s="138"/>
      <c r="J771" s="138"/>
      <c r="K771" s="138"/>
      <c r="L771" s="138"/>
      <c r="M771" s="138"/>
      <c r="N771" s="138"/>
      <c r="O771" s="138"/>
      <c r="P771" s="138"/>
      <c r="Q771" s="138"/>
    </row>
    <row r="772" spans="2:17" s="140" customFormat="1" ht="30.2" customHeight="1">
      <c r="B772" s="137"/>
      <c r="C772" s="138"/>
      <c r="D772" s="138"/>
      <c r="E772" s="138"/>
      <c r="F772" s="138"/>
      <c r="G772" s="138"/>
      <c r="H772" s="138"/>
      <c r="I772" s="138"/>
      <c r="J772" s="138"/>
      <c r="K772" s="138"/>
      <c r="L772" s="138"/>
      <c r="M772" s="138"/>
      <c r="N772" s="138"/>
      <c r="O772" s="138"/>
      <c r="P772" s="138"/>
      <c r="Q772" s="138"/>
    </row>
    <row r="773" spans="2:17" s="140" customFormat="1" ht="30.2" customHeight="1">
      <c r="B773" s="137"/>
      <c r="C773" s="138"/>
      <c r="D773" s="138"/>
      <c r="E773" s="138"/>
      <c r="F773" s="138"/>
      <c r="G773" s="138"/>
      <c r="H773" s="138"/>
      <c r="I773" s="138"/>
      <c r="J773" s="138"/>
      <c r="K773" s="138"/>
      <c r="L773" s="138"/>
      <c r="M773" s="138"/>
      <c r="N773" s="138"/>
      <c r="O773" s="138"/>
      <c r="P773" s="138"/>
      <c r="Q773" s="138"/>
    </row>
    <row r="774" spans="2:17" s="140" customFormat="1" ht="30.2" customHeight="1">
      <c r="B774" s="137"/>
      <c r="C774" s="138"/>
      <c r="D774" s="138"/>
      <c r="E774" s="138"/>
      <c r="F774" s="138"/>
      <c r="G774" s="138"/>
      <c r="H774" s="138"/>
      <c r="I774" s="138"/>
      <c r="J774" s="138"/>
      <c r="K774" s="138"/>
      <c r="L774" s="138"/>
      <c r="M774" s="138"/>
      <c r="N774" s="138"/>
      <c r="O774" s="138"/>
      <c r="P774" s="138"/>
      <c r="Q774" s="138"/>
    </row>
    <row r="775" spans="2:17" s="140" customFormat="1" ht="30.2" customHeight="1">
      <c r="B775" s="137"/>
      <c r="C775" s="138"/>
      <c r="D775" s="138"/>
      <c r="E775" s="138"/>
      <c r="F775" s="138"/>
      <c r="G775" s="138"/>
      <c r="H775" s="138"/>
      <c r="I775" s="138"/>
      <c r="J775" s="138"/>
      <c r="K775" s="138"/>
      <c r="L775" s="138"/>
      <c r="M775" s="138"/>
      <c r="N775" s="138"/>
      <c r="O775" s="138"/>
      <c r="P775" s="138"/>
      <c r="Q775" s="138"/>
    </row>
    <row r="776" spans="2:17" s="140" customFormat="1" ht="30.2" customHeight="1">
      <c r="B776" s="137"/>
      <c r="C776" s="138"/>
      <c r="D776" s="138"/>
      <c r="E776" s="138"/>
      <c r="F776" s="138"/>
      <c r="G776" s="138"/>
      <c r="H776" s="138"/>
      <c r="I776" s="138"/>
      <c r="J776" s="138"/>
      <c r="K776" s="138"/>
      <c r="L776" s="138"/>
      <c r="M776" s="138"/>
      <c r="N776" s="138"/>
      <c r="O776" s="138"/>
      <c r="P776" s="138"/>
      <c r="Q776" s="138"/>
    </row>
    <row r="777" spans="2:17" s="140" customFormat="1" ht="30.2" customHeight="1">
      <c r="B777" s="137"/>
      <c r="C777" s="138"/>
      <c r="D777" s="138"/>
      <c r="E777" s="138"/>
      <c r="F777" s="138"/>
      <c r="G777" s="138"/>
      <c r="H777" s="138"/>
      <c r="I777" s="138"/>
      <c r="J777" s="138"/>
      <c r="K777" s="138"/>
      <c r="L777" s="138"/>
      <c r="M777" s="138"/>
      <c r="N777" s="138"/>
      <c r="O777" s="138"/>
      <c r="P777" s="138"/>
      <c r="Q777" s="138"/>
    </row>
    <row r="778" spans="2:17" s="140" customFormat="1" ht="30.2" customHeight="1">
      <c r="B778" s="137"/>
      <c r="C778" s="138"/>
      <c r="D778" s="138"/>
      <c r="E778" s="138"/>
      <c r="F778" s="138"/>
      <c r="G778" s="138"/>
      <c r="H778" s="138"/>
      <c r="I778" s="138"/>
      <c r="J778" s="138"/>
      <c r="K778" s="138"/>
      <c r="L778" s="138"/>
      <c r="M778" s="138"/>
      <c r="N778" s="138"/>
      <c r="O778" s="138"/>
      <c r="P778" s="138"/>
      <c r="Q778" s="138"/>
    </row>
    <row r="779" spans="2:17" s="140" customFormat="1" ht="30.2" customHeight="1">
      <c r="B779" s="137"/>
      <c r="C779" s="138"/>
      <c r="D779" s="138"/>
      <c r="E779" s="138"/>
      <c r="F779" s="138"/>
      <c r="G779" s="138"/>
      <c r="H779" s="138"/>
      <c r="I779" s="138"/>
      <c r="J779" s="138"/>
      <c r="K779" s="138"/>
      <c r="L779" s="138"/>
      <c r="M779" s="138"/>
      <c r="N779" s="138"/>
      <c r="O779" s="138"/>
      <c r="P779" s="138"/>
      <c r="Q779" s="138"/>
    </row>
    <row r="780" spans="2:17" s="140" customFormat="1" ht="30.2" customHeight="1">
      <c r="B780" s="137"/>
      <c r="C780" s="138"/>
      <c r="D780" s="138"/>
      <c r="E780" s="138"/>
      <c r="F780" s="138"/>
      <c r="G780" s="138"/>
      <c r="H780" s="138"/>
      <c r="I780" s="138"/>
      <c r="J780" s="138"/>
      <c r="K780" s="138"/>
      <c r="L780" s="138"/>
      <c r="M780" s="138"/>
      <c r="N780" s="138"/>
      <c r="O780" s="138"/>
      <c r="P780" s="138"/>
      <c r="Q780" s="138"/>
    </row>
    <row r="781" spans="2:17" s="140" customFormat="1" ht="30.2" customHeight="1">
      <c r="B781" s="137"/>
      <c r="C781" s="138"/>
      <c r="D781" s="138"/>
      <c r="E781" s="138"/>
      <c r="F781" s="138"/>
      <c r="G781" s="138"/>
      <c r="H781" s="138"/>
      <c r="I781" s="138"/>
      <c r="J781" s="138"/>
      <c r="K781" s="138"/>
      <c r="L781" s="138"/>
      <c r="M781" s="138"/>
      <c r="N781" s="138"/>
      <c r="O781" s="138"/>
      <c r="P781" s="138"/>
      <c r="Q781" s="138"/>
    </row>
    <row r="782" spans="2:17" s="140" customFormat="1" ht="30.2" customHeight="1">
      <c r="B782" s="137"/>
      <c r="C782" s="138"/>
      <c r="D782" s="138"/>
      <c r="E782" s="138"/>
      <c r="F782" s="138"/>
      <c r="G782" s="138"/>
      <c r="H782" s="138"/>
      <c r="I782" s="138"/>
      <c r="J782" s="138"/>
      <c r="K782" s="138"/>
      <c r="L782" s="138"/>
      <c r="M782" s="138"/>
      <c r="N782" s="138"/>
      <c r="O782" s="138"/>
      <c r="P782" s="138"/>
      <c r="Q782" s="138"/>
    </row>
    <row r="783" spans="2:17" s="140" customFormat="1" ht="30.2" customHeight="1">
      <c r="B783" s="137"/>
      <c r="C783" s="138"/>
      <c r="D783" s="138"/>
      <c r="E783" s="138"/>
      <c r="F783" s="138"/>
      <c r="G783" s="138"/>
      <c r="H783" s="138"/>
      <c r="I783" s="138"/>
      <c r="J783" s="138"/>
      <c r="K783" s="138"/>
      <c r="L783" s="138"/>
      <c r="M783" s="138"/>
      <c r="N783" s="138"/>
      <c r="O783" s="138"/>
      <c r="P783" s="138"/>
      <c r="Q783" s="138"/>
    </row>
    <row r="784" spans="2:17" s="140" customFormat="1" ht="30.2" customHeight="1">
      <c r="B784" s="137"/>
      <c r="C784" s="138"/>
      <c r="D784" s="138"/>
      <c r="E784" s="138"/>
      <c r="F784" s="138"/>
      <c r="G784" s="138"/>
      <c r="H784" s="138"/>
      <c r="I784" s="138"/>
      <c r="J784" s="138"/>
      <c r="K784" s="138"/>
      <c r="L784" s="138"/>
      <c r="M784" s="138"/>
      <c r="N784" s="138"/>
      <c r="O784" s="138"/>
      <c r="P784" s="138"/>
      <c r="Q784" s="138"/>
    </row>
    <row r="785" spans="2:17" s="140" customFormat="1" ht="30.2" customHeight="1">
      <c r="B785" s="137"/>
      <c r="C785" s="138"/>
      <c r="D785" s="138"/>
      <c r="E785" s="138"/>
      <c r="F785" s="138"/>
      <c r="G785" s="138"/>
      <c r="H785" s="138"/>
      <c r="I785" s="138"/>
      <c r="J785" s="138"/>
      <c r="K785" s="138"/>
      <c r="L785" s="138"/>
      <c r="M785" s="138"/>
      <c r="N785" s="138"/>
      <c r="O785" s="138"/>
      <c r="P785" s="138"/>
      <c r="Q785" s="138"/>
    </row>
    <row r="786" spans="2:17" s="140" customFormat="1" ht="30.2" customHeight="1">
      <c r="B786" s="137"/>
      <c r="C786" s="138"/>
      <c r="D786" s="138"/>
      <c r="E786" s="138"/>
      <c r="F786" s="138"/>
      <c r="G786" s="138"/>
      <c r="H786" s="138"/>
      <c r="I786" s="138"/>
      <c r="J786" s="138"/>
      <c r="K786" s="138"/>
      <c r="L786" s="138"/>
      <c r="M786" s="138"/>
      <c r="N786" s="138"/>
      <c r="O786" s="138"/>
      <c r="P786" s="138"/>
      <c r="Q786" s="138"/>
    </row>
    <row r="787" spans="2:17" s="140" customFormat="1" ht="30.2" customHeight="1">
      <c r="B787" s="137"/>
      <c r="C787" s="138"/>
      <c r="D787" s="138"/>
      <c r="E787" s="138"/>
      <c r="F787" s="138"/>
      <c r="G787" s="138"/>
      <c r="H787" s="138"/>
      <c r="I787" s="138"/>
      <c r="J787" s="138"/>
      <c r="K787" s="138"/>
      <c r="L787" s="138"/>
      <c r="M787" s="138"/>
      <c r="N787" s="138"/>
      <c r="O787" s="138"/>
      <c r="P787" s="138"/>
      <c r="Q787" s="138"/>
    </row>
    <row r="788" spans="2:17" s="140" customFormat="1" ht="30.2" customHeight="1">
      <c r="B788" s="137"/>
      <c r="C788" s="138"/>
      <c r="D788" s="138"/>
      <c r="E788" s="138"/>
      <c r="F788" s="138"/>
      <c r="G788" s="138"/>
      <c r="H788" s="138"/>
      <c r="I788" s="138"/>
      <c r="J788" s="138"/>
      <c r="K788" s="138"/>
      <c r="L788" s="138"/>
      <c r="M788" s="138"/>
      <c r="N788" s="138"/>
      <c r="O788" s="138"/>
      <c r="P788" s="138"/>
      <c r="Q788" s="138"/>
    </row>
    <row r="789" spans="2:17" s="140" customFormat="1" ht="30.2" customHeight="1">
      <c r="B789" s="137"/>
      <c r="C789" s="138"/>
      <c r="D789" s="138"/>
      <c r="E789" s="138"/>
      <c r="F789" s="138"/>
      <c r="G789" s="138"/>
      <c r="H789" s="138"/>
      <c r="I789" s="138"/>
      <c r="J789" s="138"/>
      <c r="K789" s="138"/>
      <c r="L789" s="138"/>
      <c r="M789" s="138"/>
      <c r="N789" s="138"/>
      <c r="O789" s="138"/>
      <c r="P789" s="138"/>
      <c r="Q789" s="138"/>
    </row>
    <row r="790" spans="2:17" s="140" customFormat="1" ht="30.2" customHeight="1">
      <c r="B790" s="137"/>
      <c r="C790" s="138"/>
      <c r="D790" s="138"/>
      <c r="E790" s="138"/>
      <c r="F790" s="138"/>
      <c r="G790" s="138"/>
      <c r="H790" s="138"/>
      <c r="I790" s="138"/>
      <c r="J790" s="138"/>
      <c r="K790" s="138"/>
      <c r="L790" s="138"/>
      <c r="M790" s="138"/>
      <c r="N790" s="138"/>
      <c r="O790" s="138"/>
      <c r="P790" s="138"/>
      <c r="Q790" s="138"/>
    </row>
    <row r="791" spans="2:17" s="140" customFormat="1" ht="30.2" customHeight="1">
      <c r="B791" s="137"/>
      <c r="C791" s="138"/>
      <c r="D791" s="138"/>
      <c r="E791" s="138"/>
      <c r="F791" s="138"/>
      <c r="G791" s="138"/>
      <c r="H791" s="138"/>
      <c r="I791" s="138"/>
      <c r="J791" s="138"/>
      <c r="K791" s="138"/>
      <c r="L791" s="138"/>
      <c r="M791" s="138"/>
      <c r="N791" s="138"/>
      <c r="O791" s="138"/>
      <c r="P791" s="138"/>
      <c r="Q791" s="138"/>
    </row>
    <row r="792" spans="2:17" s="140" customFormat="1" ht="30.2" customHeight="1">
      <c r="B792" s="137"/>
      <c r="C792" s="138"/>
      <c r="D792" s="138"/>
      <c r="E792" s="138"/>
      <c r="F792" s="138"/>
      <c r="G792" s="138"/>
      <c r="H792" s="138"/>
      <c r="I792" s="138"/>
      <c r="J792" s="138"/>
      <c r="K792" s="138"/>
      <c r="L792" s="138"/>
      <c r="M792" s="138"/>
      <c r="N792" s="138"/>
      <c r="O792" s="138"/>
      <c r="P792" s="138"/>
      <c r="Q792" s="138"/>
    </row>
    <row r="793" spans="2:17" s="140" customFormat="1" ht="30.2" customHeight="1">
      <c r="B793" s="137"/>
      <c r="C793" s="138"/>
      <c r="D793" s="138"/>
      <c r="E793" s="138"/>
      <c r="F793" s="138"/>
      <c r="G793" s="138"/>
      <c r="H793" s="138"/>
      <c r="I793" s="138"/>
      <c r="J793" s="138"/>
      <c r="K793" s="138"/>
      <c r="L793" s="138"/>
      <c r="M793" s="138"/>
      <c r="N793" s="138"/>
      <c r="O793" s="138"/>
      <c r="P793" s="138"/>
      <c r="Q793" s="138"/>
    </row>
    <row r="794" spans="2:17" s="140" customFormat="1" ht="30.2" customHeight="1">
      <c r="B794" s="137"/>
      <c r="C794" s="138"/>
      <c r="D794" s="138"/>
      <c r="E794" s="138"/>
      <c r="F794" s="138"/>
      <c r="G794" s="138"/>
      <c r="H794" s="138"/>
      <c r="I794" s="138"/>
      <c r="J794" s="138"/>
      <c r="K794" s="138"/>
      <c r="L794" s="138"/>
      <c r="M794" s="138"/>
      <c r="N794" s="138"/>
      <c r="O794" s="138"/>
      <c r="P794" s="138"/>
      <c r="Q794" s="138"/>
    </row>
    <row r="795" spans="2:17" s="140" customFormat="1" ht="30.2" customHeight="1">
      <c r="B795" s="137"/>
      <c r="C795" s="138"/>
      <c r="D795" s="138"/>
      <c r="E795" s="138"/>
      <c r="F795" s="138"/>
      <c r="G795" s="138"/>
      <c r="H795" s="138"/>
      <c r="I795" s="138"/>
      <c r="J795" s="138"/>
      <c r="K795" s="138"/>
      <c r="L795" s="138"/>
      <c r="M795" s="138"/>
      <c r="N795" s="138"/>
      <c r="O795" s="138"/>
      <c r="P795" s="138"/>
      <c r="Q795" s="138"/>
    </row>
    <row r="796" spans="2:17" s="140" customFormat="1" ht="30.2" customHeight="1">
      <c r="B796" s="137"/>
      <c r="C796" s="138"/>
      <c r="D796" s="138"/>
      <c r="E796" s="138"/>
      <c r="F796" s="138"/>
      <c r="G796" s="138"/>
      <c r="H796" s="138"/>
      <c r="I796" s="138"/>
      <c r="J796" s="138"/>
      <c r="K796" s="138"/>
      <c r="L796" s="138"/>
      <c r="M796" s="138"/>
      <c r="N796" s="138"/>
      <c r="O796" s="138"/>
      <c r="P796" s="138"/>
      <c r="Q796" s="138"/>
    </row>
    <row r="797" spans="2:17" s="140" customFormat="1" ht="30.2" customHeight="1">
      <c r="B797" s="137"/>
      <c r="C797" s="138"/>
      <c r="D797" s="138"/>
      <c r="E797" s="138"/>
      <c r="F797" s="138"/>
      <c r="G797" s="138"/>
      <c r="H797" s="138"/>
      <c r="I797" s="138"/>
      <c r="J797" s="138"/>
      <c r="K797" s="138"/>
      <c r="L797" s="138"/>
      <c r="M797" s="138"/>
      <c r="N797" s="138"/>
      <c r="O797" s="138"/>
      <c r="P797" s="138"/>
      <c r="Q797" s="138"/>
    </row>
    <row r="798" spans="2:17" s="140" customFormat="1" ht="30.2" customHeight="1">
      <c r="B798" s="137"/>
      <c r="C798" s="138"/>
      <c r="D798" s="138"/>
      <c r="E798" s="138"/>
      <c r="F798" s="138"/>
      <c r="G798" s="138"/>
      <c r="H798" s="138"/>
      <c r="I798" s="138"/>
      <c r="J798" s="138"/>
      <c r="K798" s="138"/>
      <c r="L798" s="138"/>
      <c r="M798" s="138"/>
      <c r="N798" s="138"/>
      <c r="O798" s="138"/>
      <c r="P798" s="138"/>
      <c r="Q798" s="138"/>
    </row>
    <row r="799" spans="2:17" s="140" customFormat="1" ht="30.2" customHeight="1">
      <c r="B799" s="137"/>
      <c r="C799" s="138"/>
      <c r="D799" s="138"/>
      <c r="E799" s="138"/>
      <c r="F799" s="138"/>
      <c r="G799" s="138"/>
      <c r="H799" s="138"/>
      <c r="I799" s="138"/>
      <c r="J799" s="138"/>
      <c r="K799" s="138"/>
      <c r="L799" s="138"/>
      <c r="M799" s="138"/>
      <c r="N799" s="138"/>
      <c r="O799" s="138"/>
      <c r="P799" s="138"/>
      <c r="Q799" s="138"/>
    </row>
    <row r="800" spans="2:17" s="140" customFormat="1" ht="30.2" customHeight="1">
      <c r="B800" s="137"/>
      <c r="C800" s="138"/>
      <c r="D800" s="138"/>
      <c r="E800" s="138"/>
      <c r="F800" s="138"/>
      <c r="G800" s="138"/>
      <c r="H800" s="138"/>
      <c r="I800" s="138"/>
      <c r="J800" s="138"/>
      <c r="K800" s="138"/>
      <c r="L800" s="138"/>
      <c r="M800" s="138"/>
      <c r="N800" s="138"/>
      <c r="O800" s="138"/>
      <c r="P800" s="138"/>
      <c r="Q800" s="138"/>
    </row>
    <row r="801" spans="2:17" s="140" customFormat="1" ht="30.2" customHeight="1">
      <c r="B801" s="137"/>
      <c r="C801" s="138"/>
      <c r="D801" s="138"/>
      <c r="E801" s="138"/>
      <c r="F801" s="138"/>
      <c r="G801" s="138"/>
      <c r="H801" s="138"/>
      <c r="I801" s="138"/>
      <c r="J801" s="138"/>
      <c r="K801" s="138"/>
      <c r="L801" s="138"/>
      <c r="M801" s="138"/>
      <c r="N801" s="138"/>
      <c r="O801" s="138"/>
      <c r="P801" s="138"/>
      <c r="Q801" s="138"/>
    </row>
    <row r="802" spans="2:17" s="140" customFormat="1" ht="30.2" customHeight="1">
      <c r="B802" s="137"/>
      <c r="C802" s="138"/>
      <c r="D802" s="138"/>
      <c r="E802" s="138"/>
      <c r="F802" s="138"/>
      <c r="G802" s="138"/>
      <c r="H802" s="138"/>
      <c r="I802" s="138"/>
      <c r="J802" s="138"/>
      <c r="K802" s="138"/>
      <c r="L802" s="138"/>
      <c r="M802" s="138"/>
      <c r="N802" s="138"/>
      <c r="O802" s="138"/>
      <c r="P802" s="138"/>
      <c r="Q802" s="138"/>
    </row>
    <row r="803" spans="2:17" s="140" customFormat="1" ht="30.2" customHeight="1">
      <c r="B803" s="137"/>
      <c r="C803" s="138"/>
      <c r="D803" s="138"/>
      <c r="E803" s="138"/>
      <c r="F803" s="138"/>
      <c r="G803" s="138"/>
      <c r="H803" s="138"/>
      <c r="I803" s="138"/>
      <c r="J803" s="138"/>
      <c r="K803" s="138"/>
      <c r="L803" s="138"/>
      <c r="M803" s="138"/>
      <c r="N803" s="138"/>
      <c r="O803" s="138"/>
      <c r="P803" s="138"/>
      <c r="Q803" s="138"/>
    </row>
    <row r="804" spans="2:17" s="140" customFormat="1" ht="30.2" customHeight="1">
      <c r="B804" s="137"/>
      <c r="C804" s="138"/>
      <c r="D804" s="138"/>
      <c r="E804" s="138"/>
      <c r="F804" s="138"/>
      <c r="G804" s="138"/>
      <c r="H804" s="138"/>
      <c r="I804" s="138"/>
      <c r="J804" s="138"/>
      <c r="K804" s="138"/>
      <c r="L804" s="138"/>
      <c r="M804" s="138"/>
      <c r="N804" s="138"/>
      <c r="O804" s="138"/>
      <c r="P804" s="138"/>
      <c r="Q804" s="138"/>
    </row>
    <row r="805" spans="2:17" s="140" customFormat="1" ht="30.2" customHeight="1">
      <c r="B805" s="137"/>
      <c r="C805" s="138"/>
      <c r="D805" s="138"/>
      <c r="E805" s="138"/>
      <c r="F805" s="138"/>
      <c r="G805" s="138"/>
      <c r="H805" s="138"/>
      <c r="I805" s="138"/>
      <c r="J805" s="138"/>
      <c r="K805" s="138"/>
      <c r="L805" s="138"/>
      <c r="M805" s="138"/>
      <c r="N805" s="138"/>
      <c r="O805" s="138"/>
      <c r="P805" s="138"/>
      <c r="Q805" s="138"/>
    </row>
    <row r="806" spans="2:17" s="140" customFormat="1" ht="30.2" customHeight="1">
      <c r="B806" s="137"/>
      <c r="C806" s="138"/>
      <c r="D806" s="138"/>
      <c r="E806" s="138"/>
      <c r="F806" s="138"/>
      <c r="G806" s="138"/>
      <c r="H806" s="138"/>
      <c r="I806" s="138"/>
      <c r="J806" s="138"/>
      <c r="K806" s="138"/>
      <c r="L806" s="138"/>
      <c r="M806" s="138"/>
      <c r="N806" s="138"/>
      <c r="O806" s="138"/>
      <c r="P806" s="138"/>
      <c r="Q806" s="138"/>
    </row>
    <row r="807" spans="2:17" s="140" customFormat="1" ht="30.2" customHeight="1">
      <c r="B807" s="137"/>
      <c r="C807" s="138"/>
      <c r="D807" s="138"/>
      <c r="E807" s="138"/>
      <c r="F807" s="138"/>
      <c r="G807" s="138"/>
      <c r="H807" s="138"/>
      <c r="I807" s="138"/>
      <c r="J807" s="138"/>
      <c r="K807" s="138"/>
      <c r="L807" s="138"/>
      <c r="M807" s="138"/>
      <c r="N807" s="138"/>
      <c r="O807" s="138"/>
      <c r="P807" s="138"/>
      <c r="Q807" s="138"/>
    </row>
    <row r="808" spans="2:17" s="140" customFormat="1" ht="30.2" customHeight="1">
      <c r="B808" s="137"/>
      <c r="C808" s="138"/>
      <c r="D808" s="138"/>
      <c r="E808" s="138"/>
      <c r="F808" s="138"/>
      <c r="G808" s="138"/>
      <c r="H808" s="138"/>
      <c r="I808" s="138"/>
      <c r="J808" s="138"/>
      <c r="K808" s="138"/>
      <c r="L808" s="138"/>
      <c r="M808" s="138"/>
      <c r="N808" s="138"/>
      <c r="O808" s="138"/>
      <c r="P808" s="138"/>
      <c r="Q808" s="138"/>
    </row>
    <row r="809" spans="2:17" s="140" customFormat="1" ht="30.2" customHeight="1">
      <c r="B809" s="137"/>
      <c r="C809" s="138"/>
      <c r="D809" s="138"/>
      <c r="E809" s="138"/>
      <c r="F809" s="138"/>
      <c r="G809" s="138"/>
      <c r="H809" s="138"/>
      <c r="I809" s="138"/>
      <c r="J809" s="138"/>
      <c r="K809" s="138"/>
      <c r="L809" s="138"/>
      <c r="M809" s="138"/>
      <c r="N809" s="138"/>
      <c r="O809" s="138"/>
      <c r="P809" s="138"/>
      <c r="Q809" s="138"/>
    </row>
    <row r="810" spans="2:17" s="140" customFormat="1" ht="30.2" customHeight="1">
      <c r="B810" s="137"/>
      <c r="C810" s="138"/>
      <c r="D810" s="138"/>
      <c r="E810" s="138"/>
      <c r="F810" s="138"/>
      <c r="G810" s="138"/>
      <c r="H810" s="138"/>
      <c r="I810" s="138"/>
      <c r="J810" s="138"/>
      <c r="K810" s="138"/>
      <c r="L810" s="138"/>
      <c r="M810" s="138"/>
      <c r="N810" s="138"/>
      <c r="O810" s="138"/>
      <c r="P810" s="138"/>
      <c r="Q810" s="138"/>
    </row>
    <row r="811" spans="2:17" s="140" customFormat="1" ht="30.2" customHeight="1">
      <c r="B811" s="137"/>
      <c r="C811" s="138"/>
      <c r="D811" s="138"/>
      <c r="E811" s="138"/>
      <c r="F811" s="138"/>
      <c r="G811" s="138"/>
      <c r="H811" s="138"/>
      <c r="I811" s="138"/>
      <c r="J811" s="138"/>
      <c r="K811" s="138"/>
      <c r="L811" s="138"/>
      <c r="M811" s="138"/>
      <c r="N811" s="138"/>
      <c r="O811" s="138"/>
      <c r="P811" s="138"/>
      <c r="Q811" s="138"/>
    </row>
    <row r="812" spans="2:17" s="140" customFormat="1" ht="30.2" customHeight="1">
      <c r="B812" s="137"/>
      <c r="C812" s="138"/>
      <c r="D812" s="138"/>
      <c r="E812" s="138"/>
      <c r="F812" s="138"/>
      <c r="G812" s="138"/>
      <c r="H812" s="138"/>
      <c r="I812" s="138"/>
      <c r="J812" s="138"/>
      <c r="K812" s="138"/>
      <c r="L812" s="138"/>
      <c r="M812" s="138"/>
      <c r="N812" s="138"/>
      <c r="O812" s="138"/>
      <c r="P812" s="138"/>
      <c r="Q812" s="138"/>
    </row>
    <row r="813" spans="2:17" s="140" customFormat="1" ht="30.2" customHeight="1">
      <c r="B813" s="137"/>
      <c r="C813" s="138"/>
      <c r="D813" s="138"/>
      <c r="E813" s="138"/>
      <c r="F813" s="138"/>
      <c r="G813" s="138"/>
      <c r="H813" s="138"/>
      <c r="I813" s="138"/>
      <c r="J813" s="138"/>
      <c r="K813" s="138"/>
      <c r="L813" s="138"/>
      <c r="M813" s="138"/>
      <c r="N813" s="138"/>
      <c r="O813" s="138"/>
      <c r="P813" s="138"/>
      <c r="Q813" s="138"/>
    </row>
    <row r="814" spans="2:17" s="140" customFormat="1" ht="30.2" customHeight="1">
      <c r="B814" s="137"/>
      <c r="C814" s="138"/>
      <c r="D814" s="138"/>
      <c r="E814" s="138"/>
      <c r="F814" s="138"/>
      <c r="G814" s="138"/>
      <c r="H814" s="138"/>
      <c r="I814" s="138"/>
      <c r="J814" s="138"/>
      <c r="K814" s="138"/>
      <c r="L814" s="138"/>
      <c r="M814" s="138"/>
      <c r="N814" s="138"/>
      <c r="O814" s="138"/>
      <c r="P814" s="138"/>
      <c r="Q814" s="138"/>
    </row>
    <row r="815" spans="2:17" s="140" customFormat="1" ht="30.2" customHeight="1">
      <c r="B815" s="137"/>
      <c r="C815" s="138"/>
      <c r="D815" s="138"/>
      <c r="E815" s="138"/>
      <c r="F815" s="138"/>
      <c r="G815" s="138"/>
      <c r="H815" s="138"/>
      <c r="I815" s="138"/>
      <c r="J815" s="138"/>
      <c r="K815" s="138"/>
      <c r="L815" s="138"/>
      <c r="M815" s="138"/>
      <c r="N815" s="138"/>
      <c r="O815" s="138"/>
      <c r="P815" s="138"/>
      <c r="Q815" s="138"/>
    </row>
    <row r="816" spans="2:17" s="140" customFormat="1" ht="30.2" customHeight="1">
      <c r="B816" s="137"/>
      <c r="C816" s="138"/>
      <c r="D816" s="138"/>
      <c r="E816" s="138"/>
      <c r="F816" s="138"/>
      <c r="G816" s="138"/>
      <c r="H816" s="138"/>
      <c r="I816" s="138"/>
      <c r="J816" s="138"/>
      <c r="K816" s="138"/>
      <c r="L816" s="138"/>
      <c r="M816" s="138"/>
      <c r="N816" s="138"/>
      <c r="O816" s="138"/>
      <c r="P816" s="138"/>
      <c r="Q816" s="138"/>
    </row>
    <row r="817" spans="2:17" s="140" customFormat="1" ht="30.2" customHeight="1">
      <c r="B817" s="137"/>
      <c r="C817" s="138"/>
      <c r="D817" s="138"/>
      <c r="E817" s="138"/>
      <c r="F817" s="138"/>
      <c r="G817" s="138"/>
      <c r="H817" s="138"/>
      <c r="I817" s="138"/>
      <c r="J817" s="138"/>
      <c r="K817" s="138"/>
      <c r="L817" s="138"/>
      <c r="M817" s="138"/>
      <c r="N817" s="138"/>
      <c r="O817" s="138"/>
      <c r="P817" s="138"/>
      <c r="Q817" s="138"/>
    </row>
    <row r="818" spans="2:17" s="140" customFormat="1" ht="30.2" customHeight="1">
      <c r="B818" s="137"/>
      <c r="C818" s="138"/>
      <c r="D818" s="138"/>
      <c r="E818" s="138"/>
      <c r="F818" s="138"/>
      <c r="G818" s="138"/>
      <c r="H818" s="138"/>
      <c r="I818" s="138"/>
      <c r="J818" s="138"/>
      <c r="K818" s="138"/>
      <c r="L818" s="138"/>
      <c r="M818" s="138"/>
      <c r="N818" s="138"/>
      <c r="O818" s="138"/>
      <c r="P818" s="138"/>
      <c r="Q818" s="138"/>
    </row>
    <row r="819" spans="2:17" s="140" customFormat="1" ht="30.2" customHeight="1">
      <c r="B819" s="137"/>
      <c r="C819" s="138"/>
      <c r="D819" s="138"/>
      <c r="E819" s="138"/>
      <c r="F819" s="138"/>
      <c r="G819" s="138"/>
      <c r="H819" s="138"/>
      <c r="I819" s="138"/>
      <c r="J819" s="138"/>
      <c r="K819" s="138"/>
      <c r="L819" s="138"/>
      <c r="M819" s="138"/>
      <c r="N819" s="138"/>
      <c r="O819" s="138"/>
      <c r="P819" s="138"/>
      <c r="Q819" s="138"/>
    </row>
    <row r="820" spans="2:17" s="140" customFormat="1" ht="30.2" customHeight="1">
      <c r="B820" s="137"/>
      <c r="C820" s="138"/>
      <c r="D820" s="138"/>
      <c r="E820" s="138"/>
      <c r="F820" s="138"/>
      <c r="G820" s="138"/>
      <c r="H820" s="138"/>
      <c r="I820" s="138"/>
      <c r="J820" s="138"/>
      <c r="K820" s="138"/>
      <c r="L820" s="138"/>
      <c r="M820" s="138"/>
      <c r="N820" s="138"/>
      <c r="O820" s="138"/>
      <c r="P820" s="138"/>
      <c r="Q820" s="138"/>
    </row>
    <row r="821" spans="2:17" s="140" customFormat="1" ht="30.2" customHeight="1">
      <c r="B821" s="137"/>
      <c r="C821" s="138"/>
      <c r="D821" s="138"/>
      <c r="E821" s="138"/>
      <c r="F821" s="138"/>
      <c r="G821" s="138"/>
      <c r="H821" s="138"/>
      <c r="I821" s="138"/>
      <c r="J821" s="138"/>
      <c r="K821" s="138"/>
      <c r="L821" s="138"/>
      <c r="M821" s="138"/>
      <c r="N821" s="138"/>
      <c r="O821" s="138"/>
      <c r="P821" s="138"/>
      <c r="Q821" s="138"/>
    </row>
    <row r="822" spans="2:17" s="140" customFormat="1" ht="30.2" customHeight="1">
      <c r="B822" s="137"/>
      <c r="C822" s="138"/>
      <c r="D822" s="138"/>
      <c r="E822" s="138"/>
      <c r="F822" s="138"/>
      <c r="G822" s="138"/>
      <c r="H822" s="138"/>
      <c r="I822" s="138"/>
      <c r="J822" s="138"/>
      <c r="K822" s="138"/>
      <c r="L822" s="138"/>
      <c r="M822" s="138"/>
      <c r="N822" s="138"/>
      <c r="O822" s="138"/>
      <c r="P822" s="138"/>
      <c r="Q822" s="138"/>
    </row>
    <row r="823" spans="2:17" s="140" customFormat="1" ht="30.2" customHeight="1">
      <c r="B823" s="137"/>
      <c r="C823" s="138"/>
      <c r="D823" s="138"/>
      <c r="E823" s="138"/>
      <c r="F823" s="138"/>
      <c r="G823" s="138"/>
      <c r="H823" s="138"/>
      <c r="I823" s="138"/>
      <c r="J823" s="138"/>
      <c r="K823" s="138"/>
      <c r="L823" s="138"/>
      <c r="M823" s="138"/>
      <c r="N823" s="138"/>
      <c r="O823" s="138"/>
      <c r="P823" s="138"/>
      <c r="Q823" s="138"/>
    </row>
    <row r="824" spans="2:17" s="140" customFormat="1" ht="30.2" customHeight="1">
      <c r="B824" s="137"/>
      <c r="C824" s="138"/>
      <c r="D824" s="138"/>
      <c r="E824" s="138"/>
      <c r="F824" s="138"/>
      <c r="G824" s="138"/>
      <c r="H824" s="138"/>
      <c r="I824" s="138"/>
      <c r="J824" s="138"/>
      <c r="K824" s="138"/>
      <c r="L824" s="138"/>
      <c r="M824" s="138"/>
      <c r="N824" s="138"/>
      <c r="O824" s="138"/>
      <c r="P824" s="138"/>
      <c r="Q824" s="138"/>
    </row>
    <row r="825" spans="2:17" s="140" customFormat="1" ht="30.2" customHeight="1">
      <c r="B825" s="137"/>
      <c r="C825" s="138"/>
      <c r="D825" s="138"/>
      <c r="E825" s="138"/>
      <c r="F825" s="138"/>
      <c r="G825" s="138"/>
      <c r="H825" s="138"/>
      <c r="I825" s="138"/>
      <c r="J825" s="138"/>
      <c r="K825" s="138"/>
      <c r="L825" s="138"/>
      <c r="M825" s="138"/>
      <c r="N825" s="138"/>
      <c r="O825" s="138"/>
      <c r="P825" s="138"/>
      <c r="Q825" s="138"/>
    </row>
    <row r="826" spans="2:17" s="140" customFormat="1" ht="30.2" customHeight="1">
      <c r="B826" s="137"/>
      <c r="C826" s="138"/>
      <c r="D826" s="138"/>
      <c r="E826" s="138"/>
      <c r="F826" s="138"/>
      <c r="G826" s="138"/>
      <c r="H826" s="138"/>
      <c r="I826" s="138"/>
      <c r="J826" s="138"/>
      <c r="K826" s="138"/>
      <c r="L826" s="138"/>
      <c r="M826" s="138"/>
      <c r="N826" s="138"/>
      <c r="O826" s="138"/>
      <c r="P826" s="138"/>
      <c r="Q826" s="138"/>
    </row>
    <row r="827" spans="2:17" s="140" customFormat="1" ht="30.2" customHeight="1">
      <c r="B827" s="137"/>
      <c r="C827" s="138"/>
      <c r="D827" s="138"/>
      <c r="E827" s="138"/>
      <c r="F827" s="138"/>
      <c r="G827" s="138"/>
      <c r="H827" s="138"/>
      <c r="I827" s="138"/>
      <c r="J827" s="138"/>
      <c r="K827" s="138"/>
      <c r="L827" s="138"/>
      <c r="M827" s="138"/>
      <c r="N827" s="138"/>
      <c r="O827" s="138"/>
      <c r="P827" s="138"/>
      <c r="Q827" s="138"/>
    </row>
    <row r="828" spans="2:17" s="140" customFormat="1" ht="30.2" customHeight="1">
      <c r="B828" s="137"/>
      <c r="C828" s="138"/>
      <c r="D828" s="138"/>
      <c r="E828" s="138"/>
      <c r="F828" s="138"/>
      <c r="G828" s="138"/>
      <c r="H828" s="138"/>
      <c r="I828" s="138"/>
      <c r="J828" s="138"/>
      <c r="K828" s="138"/>
      <c r="L828" s="138"/>
      <c r="M828" s="138"/>
      <c r="N828" s="138"/>
      <c r="O828" s="138"/>
      <c r="P828" s="138"/>
      <c r="Q828" s="138"/>
    </row>
    <row r="829" spans="2:17" s="140" customFormat="1" ht="30.2" customHeight="1">
      <c r="B829" s="137"/>
      <c r="C829" s="138"/>
      <c r="D829" s="138"/>
      <c r="E829" s="138"/>
      <c r="F829" s="138"/>
      <c r="G829" s="138"/>
      <c r="H829" s="138"/>
      <c r="I829" s="138"/>
      <c r="J829" s="138"/>
      <c r="K829" s="138"/>
      <c r="L829" s="138"/>
      <c r="M829" s="138"/>
      <c r="N829" s="138"/>
      <c r="O829" s="138"/>
      <c r="P829" s="138"/>
      <c r="Q829" s="138"/>
    </row>
    <row r="830" spans="2:17" s="140" customFormat="1" ht="30.2" customHeight="1">
      <c r="B830" s="137"/>
      <c r="C830" s="138"/>
      <c r="D830" s="138"/>
      <c r="E830" s="138"/>
      <c r="F830" s="138"/>
      <c r="G830" s="138"/>
      <c r="H830" s="138"/>
      <c r="I830" s="138"/>
      <c r="J830" s="138"/>
      <c r="K830" s="138"/>
      <c r="L830" s="138"/>
      <c r="M830" s="138"/>
      <c r="N830" s="138"/>
      <c r="O830" s="138"/>
      <c r="P830" s="138"/>
      <c r="Q830" s="138"/>
    </row>
    <row r="831" spans="2:17" s="140" customFormat="1" ht="30.2" customHeight="1">
      <c r="B831" s="137"/>
      <c r="C831" s="138"/>
      <c r="D831" s="138"/>
      <c r="E831" s="138"/>
      <c r="F831" s="138"/>
      <c r="G831" s="138"/>
      <c r="H831" s="138"/>
      <c r="I831" s="138"/>
      <c r="J831" s="138"/>
      <c r="K831" s="138"/>
      <c r="L831" s="138"/>
      <c r="M831" s="138"/>
      <c r="N831" s="138"/>
      <c r="O831" s="138"/>
      <c r="P831" s="138"/>
      <c r="Q831" s="138"/>
    </row>
    <row r="832" spans="2:17" s="140" customFormat="1" ht="30.2" customHeight="1">
      <c r="B832" s="137"/>
      <c r="C832" s="138"/>
      <c r="D832" s="138"/>
      <c r="E832" s="138"/>
      <c r="F832" s="138"/>
      <c r="G832" s="138"/>
      <c r="H832" s="138"/>
      <c r="I832" s="138"/>
      <c r="J832" s="138"/>
      <c r="K832" s="138"/>
      <c r="L832" s="138"/>
      <c r="M832" s="138"/>
      <c r="N832" s="138"/>
      <c r="O832" s="138"/>
      <c r="P832" s="138"/>
      <c r="Q832" s="138"/>
    </row>
    <row r="833" spans="2:17" s="140" customFormat="1" ht="30.2" customHeight="1">
      <c r="B833" s="137"/>
      <c r="C833" s="138"/>
      <c r="D833" s="138"/>
      <c r="E833" s="138"/>
      <c r="F833" s="138"/>
      <c r="G833" s="138"/>
      <c r="H833" s="138"/>
      <c r="I833" s="138"/>
      <c r="J833" s="138"/>
      <c r="K833" s="138"/>
      <c r="L833" s="138"/>
      <c r="M833" s="138"/>
      <c r="N833" s="138"/>
      <c r="O833" s="138"/>
      <c r="P833" s="138"/>
      <c r="Q833" s="138"/>
    </row>
    <row r="834" spans="2:17" s="140" customFormat="1" ht="30.2" customHeight="1">
      <c r="B834" s="137"/>
      <c r="C834" s="138"/>
      <c r="D834" s="138"/>
      <c r="E834" s="138"/>
      <c r="F834" s="138"/>
      <c r="G834" s="138"/>
      <c r="H834" s="138"/>
      <c r="I834" s="138"/>
      <c r="J834" s="138"/>
      <c r="K834" s="138"/>
      <c r="L834" s="138"/>
      <c r="M834" s="138"/>
      <c r="N834" s="138"/>
      <c r="O834" s="138"/>
      <c r="P834" s="138"/>
      <c r="Q834" s="138"/>
    </row>
    <row r="835" spans="2:17" s="140" customFormat="1" ht="30.2" customHeight="1">
      <c r="B835" s="137"/>
      <c r="C835" s="138"/>
      <c r="D835" s="138"/>
      <c r="E835" s="138"/>
      <c r="F835" s="138"/>
      <c r="G835" s="138"/>
      <c r="H835" s="138"/>
      <c r="I835" s="138"/>
      <c r="J835" s="138"/>
      <c r="K835" s="138"/>
      <c r="L835" s="138"/>
      <c r="M835" s="138"/>
      <c r="N835" s="138"/>
      <c r="O835" s="138"/>
      <c r="P835" s="138"/>
      <c r="Q835" s="138"/>
    </row>
    <row r="836" spans="2:17" s="140" customFormat="1" ht="30.2" customHeight="1">
      <c r="B836" s="137"/>
      <c r="C836" s="138"/>
      <c r="D836" s="138"/>
      <c r="E836" s="138"/>
      <c r="F836" s="138"/>
      <c r="G836" s="138"/>
      <c r="H836" s="138"/>
      <c r="I836" s="138"/>
      <c r="J836" s="138"/>
      <c r="K836" s="138"/>
      <c r="L836" s="138"/>
      <c r="M836" s="138"/>
      <c r="N836" s="138"/>
      <c r="O836" s="138"/>
      <c r="P836" s="138"/>
      <c r="Q836" s="138"/>
    </row>
    <row r="837" spans="2:17" s="140" customFormat="1" ht="30.2" customHeight="1">
      <c r="B837" s="137"/>
      <c r="C837" s="138"/>
      <c r="D837" s="138"/>
      <c r="E837" s="138"/>
      <c r="F837" s="138"/>
      <c r="G837" s="138"/>
      <c r="H837" s="138"/>
      <c r="I837" s="138"/>
      <c r="J837" s="138"/>
      <c r="K837" s="138"/>
      <c r="L837" s="138"/>
      <c r="M837" s="138"/>
      <c r="N837" s="138"/>
      <c r="O837" s="138"/>
      <c r="P837" s="138"/>
      <c r="Q837" s="138"/>
    </row>
    <row r="838" spans="2:17" s="140" customFormat="1" ht="30.2" customHeight="1">
      <c r="B838" s="137"/>
      <c r="C838" s="138"/>
      <c r="D838" s="138"/>
      <c r="E838" s="138"/>
      <c r="F838" s="138"/>
      <c r="G838" s="138"/>
      <c r="H838" s="138"/>
      <c r="I838" s="138"/>
      <c r="J838" s="138"/>
      <c r="K838" s="138"/>
      <c r="L838" s="138"/>
      <c r="M838" s="138"/>
      <c r="N838" s="138"/>
      <c r="O838" s="138"/>
      <c r="P838" s="138"/>
      <c r="Q838" s="138"/>
    </row>
    <row r="839" spans="2:17" s="140" customFormat="1" ht="30.2" customHeight="1">
      <c r="B839" s="137"/>
      <c r="C839" s="138"/>
      <c r="D839" s="138"/>
      <c r="E839" s="138"/>
      <c r="F839" s="138"/>
      <c r="G839" s="138"/>
      <c r="H839" s="138"/>
      <c r="I839" s="138"/>
      <c r="J839" s="138"/>
      <c r="K839" s="138"/>
      <c r="L839" s="138"/>
      <c r="M839" s="138"/>
      <c r="N839" s="138"/>
      <c r="O839" s="138"/>
      <c r="P839" s="138"/>
      <c r="Q839" s="138"/>
    </row>
    <row r="840" spans="2:17" s="140" customFormat="1" ht="30.2" customHeight="1">
      <c r="B840" s="137"/>
      <c r="C840" s="138"/>
      <c r="D840" s="138"/>
      <c r="E840" s="138"/>
      <c r="F840" s="138"/>
      <c r="G840" s="138"/>
      <c r="H840" s="138"/>
      <c r="I840" s="138"/>
      <c r="J840" s="138"/>
      <c r="K840" s="138"/>
      <c r="L840" s="138"/>
      <c r="M840" s="138"/>
      <c r="N840" s="138"/>
      <c r="O840" s="138"/>
      <c r="P840" s="138"/>
      <c r="Q840" s="138"/>
    </row>
    <row r="841" spans="2:17" s="140" customFormat="1" ht="30.2" customHeight="1">
      <c r="B841" s="137"/>
      <c r="C841" s="138"/>
      <c r="D841" s="138"/>
      <c r="E841" s="138"/>
      <c r="F841" s="138"/>
      <c r="G841" s="138"/>
      <c r="H841" s="138"/>
      <c r="I841" s="138"/>
      <c r="J841" s="138"/>
      <c r="K841" s="138"/>
      <c r="L841" s="138"/>
      <c r="M841" s="138"/>
      <c r="N841" s="138"/>
      <c r="O841" s="138"/>
      <c r="P841" s="138"/>
      <c r="Q841" s="138"/>
    </row>
    <row r="842" spans="2:17" s="140" customFormat="1" ht="30.2" customHeight="1">
      <c r="B842" s="137"/>
      <c r="C842" s="138"/>
      <c r="D842" s="138"/>
      <c r="E842" s="138"/>
      <c r="F842" s="138"/>
      <c r="G842" s="138"/>
      <c r="H842" s="138"/>
      <c r="I842" s="138"/>
      <c r="J842" s="138"/>
      <c r="K842" s="138"/>
      <c r="L842" s="138"/>
      <c r="M842" s="138"/>
      <c r="N842" s="138"/>
      <c r="O842" s="138"/>
      <c r="P842" s="138"/>
      <c r="Q842" s="138"/>
    </row>
    <row r="843" spans="2:17" s="140" customFormat="1" ht="30.2" customHeight="1">
      <c r="B843" s="137"/>
      <c r="C843" s="138"/>
      <c r="D843" s="138"/>
      <c r="E843" s="138"/>
      <c r="F843" s="138"/>
      <c r="G843" s="138"/>
      <c r="H843" s="138"/>
      <c r="I843" s="138"/>
      <c r="J843" s="138"/>
      <c r="K843" s="138"/>
      <c r="L843" s="138"/>
      <c r="M843" s="138"/>
      <c r="N843" s="138"/>
      <c r="O843" s="138"/>
      <c r="P843" s="138"/>
      <c r="Q843" s="138"/>
    </row>
    <row r="844" spans="2:17" s="140" customFormat="1" ht="30.2" customHeight="1">
      <c r="B844" s="137"/>
      <c r="C844" s="138"/>
      <c r="D844" s="138"/>
      <c r="E844" s="138"/>
      <c r="F844" s="138"/>
      <c r="G844" s="138"/>
      <c r="H844" s="138"/>
      <c r="I844" s="138"/>
      <c r="J844" s="138"/>
      <c r="K844" s="138"/>
      <c r="L844" s="138"/>
      <c r="M844" s="138"/>
      <c r="N844" s="138"/>
      <c r="O844" s="138"/>
      <c r="P844" s="138"/>
      <c r="Q844" s="138"/>
    </row>
    <row r="845" spans="2:17" s="140" customFormat="1" ht="30.2" customHeight="1">
      <c r="B845" s="137"/>
      <c r="C845" s="138"/>
      <c r="D845" s="138"/>
      <c r="E845" s="138"/>
      <c r="F845" s="138"/>
      <c r="G845" s="138"/>
      <c r="H845" s="138"/>
      <c r="I845" s="138"/>
      <c r="J845" s="138"/>
      <c r="K845" s="138"/>
      <c r="L845" s="138"/>
      <c r="M845" s="138"/>
      <c r="N845" s="138"/>
      <c r="O845" s="138"/>
      <c r="P845" s="138"/>
      <c r="Q845" s="138"/>
    </row>
    <row r="846" spans="2:17" s="140" customFormat="1" ht="30.2" customHeight="1">
      <c r="B846" s="137"/>
      <c r="C846" s="138"/>
      <c r="D846" s="138"/>
      <c r="E846" s="138"/>
      <c r="F846" s="138"/>
      <c r="G846" s="138"/>
      <c r="H846" s="138"/>
      <c r="I846" s="138"/>
      <c r="J846" s="138"/>
      <c r="K846" s="138"/>
      <c r="L846" s="138"/>
      <c r="M846" s="138"/>
      <c r="N846" s="138"/>
      <c r="O846" s="138"/>
      <c r="P846" s="138"/>
      <c r="Q846" s="138"/>
    </row>
    <row r="847" spans="2:17" s="140" customFormat="1" ht="30.2" customHeight="1">
      <c r="B847" s="137"/>
      <c r="C847" s="138"/>
      <c r="D847" s="138"/>
      <c r="E847" s="138"/>
      <c r="F847" s="138"/>
      <c r="G847" s="138"/>
      <c r="H847" s="138"/>
      <c r="I847" s="138"/>
      <c r="J847" s="138"/>
      <c r="K847" s="138"/>
      <c r="L847" s="138"/>
      <c r="M847" s="138"/>
      <c r="N847" s="138"/>
      <c r="O847" s="138"/>
      <c r="P847" s="138"/>
      <c r="Q847" s="138"/>
    </row>
    <row r="848" spans="2:17" s="140" customFormat="1" ht="30.2" customHeight="1">
      <c r="B848" s="137"/>
      <c r="C848" s="138"/>
      <c r="D848" s="138"/>
      <c r="E848" s="138"/>
      <c r="F848" s="138"/>
      <c r="G848" s="138"/>
      <c r="H848" s="138"/>
      <c r="I848" s="138"/>
      <c r="J848" s="138"/>
      <c r="K848" s="138"/>
      <c r="L848" s="138"/>
      <c r="M848" s="138"/>
      <c r="N848" s="138"/>
      <c r="O848" s="138"/>
      <c r="P848" s="138"/>
      <c r="Q848" s="138"/>
    </row>
    <row r="849" spans="2:17" s="140" customFormat="1" ht="30.2" customHeight="1">
      <c r="B849" s="137"/>
      <c r="C849" s="138"/>
      <c r="D849" s="138"/>
      <c r="E849" s="138"/>
      <c r="F849" s="138"/>
      <c r="G849" s="138"/>
      <c r="H849" s="138"/>
      <c r="I849" s="138"/>
      <c r="J849" s="138"/>
      <c r="K849" s="138"/>
      <c r="L849" s="138"/>
      <c r="M849" s="138"/>
      <c r="N849" s="138"/>
      <c r="O849" s="138"/>
      <c r="P849" s="138"/>
      <c r="Q849" s="138"/>
    </row>
    <row r="850" spans="2:17" s="140" customFormat="1" ht="30.2" customHeight="1">
      <c r="B850" s="137"/>
      <c r="C850" s="138"/>
      <c r="D850" s="138"/>
      <c r="E850" s="138"/>
      <c r="F850" s="138"/>
      <c r="G850" s="138"/>
      <c r="H850" s="138"/>
      <c r="I850" s="138"/>
      <c r="J850" s="138"/>
      <c r="K850" s="138"/>
      <c r="L850" s="138"/>
      <c r="M850" s="138"/>
      <c r="N850" s="138"/>
      <c r="O850" s="138"/>
      <c r="P850" s="138"/>
      <c r="Q850" s="138"/>
    </row>
    <row r="851" spans="2:17" s="140" customFormat="1" ht="30.2" customHeight="1">
      <c r="B851" s="137"/>
      <c r="C851" s="138"/>
      <c r="D851" s="138"/>
      <c r="E851" s="138"/>
      <c r="F851" s="138"/>
      <c r="G851" s="138"/>
      <c r="H851" s="138"/>
      <c r="I851" s="138"/>
      <c r="J851" s="138"/>
      <c r="K851" s="138"/>
      <c r="L851" s="138"/>
      <c r="M851" s="138"/>
      <c r="N851" s="138"/>
      <c r="O851" s="138"/>
      <c r="P851" s="138"/>
      <c r="Q851" s="138"/>
    </row>
    <row r="852" spans="2:17" s="140" customFormat="1" ht="30.2" customHeight="1">
      <c r="B852" s="137"/>
      <c r="C852" s="138"/>
      <c r="D852" s="138"/>
      <c r="E852" s="138"/>
      <c r="F852" s="138"/>
      <c r="G852" s="138"/>
      <c r="H852" s="138"/>
      <c r="I852" s="138"/>
      <c r="J852" s="138"/>
      <c r="K852" s="138"/>
      <c r="L852" s="138"/>
      <c r="M852" s="138"/>
      <c r="N852" s="138"/>
      <c r="O852" s="138"/>
      <c r="P852" s="138"/>
      <c r="Q852" s="138"/>
    </row>
    <row r="853" spans="2:17" s="140" customFormat="1" ht="30.2" customHeight="1">
      <c r="B853" s="137"/>
      <c r="C853" s="138"/>
      <c r="D853" s="138"/>
      <c r="E853" s="138"/>
      <c r="F853" s="138"/>
      <c r="G853" s="138"/>
      <c r="H853" s="138"/>
      <c r="I853" s="138"/>
      <c r="J853" s="138"/>
      <c r="K853" s="138"/>
      <c r="L853" s="138"/>
      <c r="M853" s="138"/>
      <c r="N853" s="138"/>
      <c r="O853" s="138"/>
      <c r="P853" s="138"/>
      <c r="Q853" s="138"/>
    </row>
    <row r="854" spans="2:17" s="140" customFormat="1" ht="30.2" customHeight="1">
      <c r="B854" s="137"/>
      <c r="C854" s="138"/>
      <c r="D854" s="138"/>
      <c r="E854" s="138"/>
      <c r="F854" s="138"/>
      <c r="G854" s="138"/>
      <c r="H854" s="138"/>
      <c r="I854" s="138"/>
      <c r="J854" s="138"/>
      <c r="K854" s="138"/>
      <c r="L854" s="138"/>
      <c r="M854" s="138"/>
      <c r="N854" s="138"/>
      <c r="O854" s="138"/>
      <c r="P854" s="138"/>
      <c r="Q854" s="138"/>
    </row>
    <row r="855" spans="2:17" s="140" customFormat="1" ht="30.2" customHeight="1">
      <c r="B855" s="137"/>
      <c r="C855" s="138"/>
      <c r="D855" s="138"/>
      <c r="E855" s="138"/>
      <c r="F855" s="138"/>
      <c r="G855" s="138"/>
      <c r="H855" s="138"/>
      <c r="I855" s="138"/>
      <c r="J855" s="138"/>
      <c r="K855" s="138"/>
      <c r="L855" s="138"/>
      <c r="M855" s="138"/>
      <c r="N855" s="138"/>
      <c r="O855" s="138"/>
      <c r="P855" s="138"/>
      <c r="Q855" s="138"/>
    </row>
    <row r="856" spans="2:17" s="140" customFormat="1" ht="30.2" customHeight="1">
      <c r="B856" s="137"/>
      <c r="C856" s="138"/>
      <c r="D856" s="138"/>
      <c r="E856" s="138"/>
      <c r="F856" s="138"/>
      <c r="G856" s="138"/>
      <c r="H856" s="138"/>
      <c r="I856" s="138"/>
      <c r="J856" s="138"/>
      <c r="K856" s="138"/>
      <c r="L856" s="138"/>
      <c r="M856" s="138"/>
      <c r="N856" s="138"/>
      <c r="O856" s="138"/>
      <c r="P856" s="138"/>
      <c r="Q856" s="138"/>
    </row>
    <row r="857" spans="2:17" s="140" customFormat="1" ht="30.2" customHeight="1">
      <c r="B857" s="137"/>
      <c r="C857" s="138"/>
      <c r="D857" s="138"/>
      <c r="E857" s="138"/>
      <c r="F857" s="138"/>
      <c r="G857" s="138"/>
      <c r="H857" s="138"/>
      <c r="I857" s="138"/>
      <c r="J857" s="138"/>
      <c r="K857" s="138"/>
      <c r="L857" s="138"/>
      <c r="M857" s="138"/>
      <c r="N857" s="138"/>
      <c r="O857" s="138"/>
      <c r="P857" s="138"/>
      <c r="Q857" s="138"/>
    </row>
    <row r="858" spans="2:17" s="140" customFormat="1" ht="30.2" customHeight="1">
      <c r="B858" s="137"/>
      <c r="C858" s="138"/>
      <c r="D858" s="138"/>
      <c r="E858" s="138"/>
      <c r="F858" s="138"/>
      <c r="G858" s="138"/>
      <c r="H858" s="138"/>
      <c r="I858" s="138"/>
      <c r="J858" s="138"/>
      <c r="K858" s="138"/>
      <c r="L858" s="138"/>
      <c r="M858" s="138"/>
      <c r="N858" s="138"/>
      <c r="O858" s="138"/>
      <c r="P858" s="138"/>
      <c r="Q858" s="138"/>
    </row>
    <row r="859" spans="2:17" s="140" customFormat="1" ht="30.2" customHeight="1">
      <c r="B859" s="137"/>
      <c r="C859" s="138"/>
      <c r="D859" s="138"/>
      <c r="E859" s="138"/>
      <c r="F859" s="138"/>
      <c r="G859" s="138"/>
      <c r="H859" s="138"/>
      <c r="I859" s="138"/>
      <c r="J859" s="138"/>
      <c r="K859" s="138"/>
      <c r="L859" s="138"/>
      <c r="M859" s="138"/>
      <c r="N859" s="138"/>
      <c r="O859" s="138"/>
      <c r="P859" s="138"/>
      <c r="Q859" s="138"/>
    </row>
    <row r="860" spans="2:17" s="140" customFormat="1" ht="30.2" customHeight="1">
      <c r="B860" s="137"/>
      <c r="C860" s="138"/>
      <c r="D860" s="138"/>
      <c r="E860" s="138"/>
      <c r="F860" s="138"/>
      <c r="G860" s="138"/>
      <c r="H860" s="138"/>
      <c r="I860" s="138"/>
      <c r="J860" s="138"/>
      <c r="K860" s="138"/>
      <c r="L860" s="138"/>
      <c r="M860" s="138"/>
      <c r="N860" s="138"/>
      <c r="O860" s="138"/>
      <c r="P860" s="138"/>
      <c r="Q860" s="138"/>
    </row>
    <row r="861" spans="2:17" s="140" customFormat="1" ht="30.2" customHeight="1">
      <c r="B861" s="137"/>
      <c r="C861" s="138"/>
      <c r="D861" s="138"/>
      <c r="E861" s="138"/>
      <c r="F861" s="138"/>
      <c r="G861" s="138"/>
      <c r="H861" s="138"/>
      <c r="I861" s="138"/>
      <c r="J861" s="138"/>
      <c r="K861" s="138"/>
      <c r="L861" s="138"/>
      <c r="M861" s="138"/>
      <c r="N861" s="138"/>
      <c r="O861" s="138"/>
      <c r="P861" s="138"/>
      <c r="Q861" s="138"/>
    </row>
    <row r="862" spans="2:17" s="140" customFormat="1" ht="30.2" customHeight="1">
      <c r="B862" s="137"/>
      <c r="C862" s="138"/>
      <c r="D862" s="138"/>
      <c r="E862" s="138"/>
      <c r="F862" s="138"/>
      <c r="G862" s="138"/>
      <c r="H862" s="138"/>
      <c r="I862" s="138"/>
      <c r="J862" s="138"/>
      <c r="K862" s="138"/>
      <c r="L862" s="138"/>
      <c r="M862" s="138"/>
      <c r="N862" s="138"/>
      <c r="O862" s="138"/>
      <c r="P862" s="138"/>
      <c r="Q862" s="138"/>
    </row>
    <row r="863" spans="2:17" s="140" customFormat="1" ht="30.2" customHeight="1">
      <c r="B863" s="137"/>
      <c r="C863" s="138"/>
      <c r="D863" s="138"/>
      <c r="E863" s="138"/>
      <c r="F863" s="138"/>
      <c r="G863" s="138"/>
      <c r="H863" s="138"/>
      <c r="I863" s="138"/>
      <c r="J863" s="138"/>
      <c r="K863" s="138"/>
      <c r="L863" s="138"/>
      <c r="M863" s="138"/>
      <c r="N863" s="138"/>
      <c r="O863" s="138"/>
      <c r="P863" s="138"/>
      <c r="Q863" s="138"/>
    </row>
    <row r="864" spans="2:17" s="140" customFormat="1" ht="30.2" customHeight="1">
      <c r="B864" s="137"/>
      <c r="C864" s="138"/>
      <c r="D864" s="138"/>
      <c r="E864" s="138"/>
      <c r="F864" s="138"/>
      <c r="G864" s="138"/>
      <c r="H864" s="138"/>
      <c r="I864" s="138"/>
      <c r="J864" s="138"/>
      <c r="K864" s="138"/>
      <c r="L864" s="138"/>
      <c r="M864" s="138"/>
      <c r="N864" s="138"/>
      <c r="O864" s="138"/>
      <c r="P864" s="138"/>
      <c r="Q864" s="138"/>
    </row>
    <row r="865" spans="2:17" s="140" customFormat="1" ht="30.2" customHeight="1">
      <c r="B865" s="137"/>
      <c r="C865" s="138"/>
      <c r="D865" s="138"/>
      <c r="E865" s="138"/>
      <c r="F865" s="138"/>
      <c r="G865" s="138"/>
      <c r="H865" s="138"/>
      <c r="I865" s="138"/>
      <c r="J865" s="138"/>
      <c r="K865" s="138"/>
      <c r="L865" s="138"/>
      <c r="M865" s="138"/>
      <c r="N865" s="138"/>
      <c r="O865" s="138"/>
      <c r="P865" s="138"/>
      <c r="Q865" s="138"/>
    </row>
    <row r="866" spans="2:17" s="140" customFormat="1" ht="30.2" customHeight="1">
      <c r="B866" s="137"/>
      <c r="C866" s="138"/>
      <c r="D866" s="138"/>
      <c r="E866" s="138"/>
      <c r="F866" s="138"/>
      <c r="G866" s="138"/>
      <c r="H866" s="138"/>
      <c r="I866" s="138"/>
      <c r="J866" s="138"/>
      <c r="K866" s="138"/>
      <c r="L866" s="138"/>
      <c r="M866" s="138"/>
      <c r="N866" s="138"/>
      <c r="O866" s="138"/>
      <c r="P866" s="138"/>
      <c r="Q866" s="138"/>
    </row>
    <row r="867" spans="2:17" s="140" customFormat="1" ht="30.2" customHeight="1">
      <c r="B867" s="137"/>
      <c r="C867" s="138"/>
      <c r="D867" s="138"/>
      <c r="E867" s="138"/>
      <c r="F867" s="138"/>
      <c r="G867" s="138"/>
      <c r="H867" s="138"/>
      <c r="I867" s="138"/>
      <c r="J867" s="138"/>
      <c r="K867" s="138"/>
      <c r="L867" s="138"/>
      <c r="M867" s="138"/>
      <c r="N867" s="138"/>
      <c r="O867" s="138"/>
      <c r="P867" s="138"/>
      <c r="Q867" s="138"/>
    </row>
    <row r="868" spans="2:17" s="140" customFormat="1" ht="30.2" customHeight="1">
      <c r="B868" s="137"/>
      <c r="C868" s="138"/>
      <c r="D868" s="138"/>
      <c r="E868" s="138"/>
      <c r="F868" s="138"/>
      <c r="G868" s="138"/>
      <c r="H868" s="138"/>
      <c r="I868" s="138"/>
      <c r="J868" s="138"/>
      <c r="K868" s="138"/>
      <c r="L868" s="138"/>
      <c r="M868" s="138"/>
      <c r="N868" s="138"/>
      <c r="O868" s="138"/>
      <c r="P868" s="138"/>
      <c r="Q868" s="138"/>
    </row>
    <row r="869" spans="2:17" s="140" customFormat="1" ht="30.2" customHeight="1">
      <c r="B869" s="137"/>
      <c r="C869" s="138"/>
      <c r="D869" s="138"/>
      <c r="E869" s="138"/>
      <c r="F869" s="138"/>
      <c r="G869" s="138"/>
      <c r="H869" s="138"/>
      <c r="I869" s="138"/>
      <c r="J869" s="138"/>
      <c r="K869" s="138"/>
      <c r="L869" s="138"/>
      <c r="M869" s="138"/>
      <c r="N869" s="138"/>
      <c r="O869" s="138"/>
      <c r="P869" s="138"/>
      <c r="Q869" s="138"/>
    </row>
    <row r="870" spans="2:17" s="140" customFormat="1" ht="30.2" customHeight="1">
      <c r="B870" s="137"/>
      <c r="C870" s="138"/>
      <c r="D870" s="138"/>
      <c r="E870" s="138"/>
      <c r="F870" s="138"/>
      <c r="G870" s="138"/>
      <c r="H870" s="138"/>
      <c r="I870" s="138"/>
      <c r="J870" s="138"/>
      <c r="K870" s="138"/>
      <c r="L870" s="138"/>
      <c r="M870" s="138"/>
      <c r="N870" s="138"/>
      <c r="O870" s="138"/>
      <c r="P870" s="138"/>
      <c r="Q870" s="138"/>
    </row>
    <row r="871" spans="2:17" s="140" customFormat="1" ht="30.2" customHeight="1">
      <c r="B871" s="137"/>
      <c r="C871" s="138"/>
      <c r="D871" s="138"/>
      <c r="E871" s="138"/>
      <c r="F871" s="138"/>
      <c r="G871" s="138"/>
      <c r="H871" s="138"/>
      <c r="I871" s="138"/>
      <c r="J871" s="138"/>
      <c r="K871" s="138"/>
      <c r="L871" s="138"/>
      <c r="M871" s="138"/>
      <c r="N871" s="138"/>
      <c r="O871" s="138"/>
      <c r="P871" s="138"/>
      <c r="Q871" s="138"/>
    </row>
    <row r="872" spans="2:17" s="140" customFormat="1" ht="30.2" customHeight="1">
      <c r="B872" s="137"/>
      <c r="C872" s="138"/>
      <c r="D872" s="138"/>
      <c r="E872" s="138"/>
      <c r="F872" s="138"/>
      <c r="G872" s="138"/>
      <c r="H872" s="138"/>
      <c r="I872" s="138"/>
      <c r="J872" s="138"/>
      <c r="K872" s="138"/>
      <c r="L872" s="138"/>
      <c r="M872" s="138"/>
      <c r="N872" s="138"/>
      <c r="O872" s="138"/>
      <c r="P872" s="138"/>
      <c r="Q872" s="138"/>
    </row>
    <row r="873" spans="2:17" s="140" customFormat="1" ht="30.2" customHeight="1">
      <c r="B873" s="137"/>
      <c r="C873" s="138"/>
      <c r="D873" s="138"/>
      <c r="E873" s="138"/>
      <c r="F873" s="138"/>
      <c r="G873" s="138"/>
      <c r="H873" s="138"/>
      <c r="I873" s="138"/>
      <c r="J873" s="138"/>
      <c r="K873" s="138"/>
      <c r="L873" s="138"/>
      <c r="M873" s="138"/>
      <c r="N873" s="138"/>
      <c r="O873" s="138"/>
      <c r="P873" s="138"/>
      <c r="Q873" s="138"/>
    </row>
    <row r="874" spans="2:17" s="140" customFormat="1" ht="30.2" customHeight="1">
      <c r="B874" s="137"/>
      <c r="C874" s="138"/>
      <c r="D874" s="138"/>
      <c r="E874" s="138"/>
      <c r="F874" s="138"/>
      <c r="G874" s="138"/>
      <c r="H874" s="138"/>
      <c r="I874" s="138"/>
      <c r="J874" s="138"/>
      <c r="K874" s="138"/>
      <c r="L874" s="138"/>
      <c r="M874" s="138"/>
      <c r="N874" s="138"/>
      <c r="O874" s="138"/>
      <c r="P874" s="138"/>
      <c r="Q874" s="138"/>
    </row>
    <row r="875" spans="2:17" s="140" customFormat="1" ht="30.2" customHeight="1">
      <c r="B875" s="137"/>
      <c r="C875" s="138"/>
      <c r="D875" s="138"/>
      <c r="E875" s="138"/>
      <c r="F875" s="138"/>
      <c r="G875" s="138"/>
      <c r="H875" s="138"/>
      <c r="I875" s="138"/>
      <c r="J875" s="138"/>
      <c r="K875" s="138"/>
      <c r="L875" s="138"/>
      <c r="M875" s="138"/>
      <c r="N875" s="138"/>
      <c r="O875" s="138"/>
      <c r="P875" s="138"/>
      <c r="Q875" s="138"/>
    </row>
    <row r="876" spans="2:17" s="140" customFormat="1" ht="30.2" customHeight="1">
      <c r="B876" s="137"/>
      <c r="C876" s="138"/>
      <c r="D876" s="138"/>
      <c r="E876" s="138"/>
      <c r="F876" s="138"/>
      <c r="G876" s="138"/>
      <c r="H876" s="138"/>
      <c r="I876" s="138"/>
      <c r="J876" s="138"/>
      <c r="K876" s="138"/>
      <c r="L876" s="138"/>
      <c r="M876" s="138"/>
      <c r="N876" s="138"/>
      <c r="O876" s="138"/>
      <c r="P876" s="138"/>
      <c r="Q876" s="138"/>
    </row>
    <row r="877" spans="2:17" s="140" customFormat="1" ht="30.2" customHeight="1">
      <c r="B877" s="137"/>
      <c r="C877" s="138"/>
      <c r="D877" s="138"/>
      <c r="E877" s="138"/>
      <c r="F877" s="138"/>
      <c r="G877" s="138"/>
      <c r="H877" s="138"/>
      <c r="I877" s="138"/>
      <c r="J877" s="138"/>
      <c r="K877" s="138"/>
      <c r="L877" s="138"/>
      <c r="M877" s="138"/>
      <c r="N877" s="138"/>
      <c r="O877" s="138"/>
      <c r="P877" s="138"/>
      <c r="Q877" s="138"/>
    </row>
    <row r="878" spans="2:17" s="140" customFormat="1" ht="30.2" customHeight="1">
      <c r="B878" s="137"/>
      <c r="C878" s="138"/>
      <c r="D878" s="138"/>
      <c r="E878" s="138"/>
      <c r="F878" s="138"/>
      <c r="G878" s="138"/>
      <c r="H878" s="138"/>
      <c r="I878" s="138"/>
      <c r="J878" s="138"/>
      <c r="K878" s="138"/>
      <c r="L878" s="138"/>
      <c r="M878" s="138"/>
      <c r="N878" s="138"/>
      <c r="O878" s="138"/>
      <c r="P878" s="138"/>
      <c r="Q878" s="138"/>
    </row>
    <row r="879" spans="2:17" s="140" customFormat="1" ht="30.2" customHeight="1">
      <c r="B879" s="137"/>
      <c r="C879" s="138"/>
      <c r="D879" s="138"/>
      <c r="E879" s="138"/>
      <c r="F879" s="138"/>
      <c r="G879" s="138"/>
      <c r="H879" s="138"/>
      <c r="I879" s="138"/>
      <c r="J879" s="138"/>
      <c r="K879" s="138"/>
      <c r="L879" s="138"/>
      <c r="M879" s="138"/>
      <c r="N879" s="138"/>
      <c r="O879" s="138"/>
      <c r="P879" s="138"/>
      <c r="Q879" s="138"/>
    </row>
    <row r="880" spans="2:17" s="140" customFormat="1" ht="30.2" customHeight="1">
      <c r="B880" s="137"/>
      <c r="C880" s="138"/>
      <c r="D880" s="138"/>
      <c r="E880" s="138"/>
      <c r="F880" s="138"/>
      <c r="G880" s="138"/>
      <c r="H880" s="138"/>
      <c r="I880" s="138"/>
      <c r="J880" s="138"/>
      <c r="K880" s="138"/>
      <c r="L880" s="138"/>
      <c r="M880" s="138"/>
      <c r="N880" s="138"/>
      <c r="O880" s="138"/>
      <c r="P880" s="138"/>
      <c r="Q880" s="138"/>
    </row>
    <row r="881" spans="2:17" s="140" customFormat="1" ht="30.2" customHeight="1">
      <c r="B881" s="137"/>
      <c r="C881" s="138"/>
      <c r="D881" s="138"/>
      <c r="E881" s="138"/>
      <c r="F881" s="138"/>
      <c r="G881" s="138"/>
      <c r="H881" s="138"/>
      <c r="I881" s="138"/>
      <c r="J881" s="138"/>
      <c r="K881" s="138"/>
      <c r="L881" s="138"/>
      <c r="M881" s="138"/>
      <c r="N881" s="138"/>
      <c r="O881" s="138"/>
      <c r="P881" s="138"/>
      <c r="Q881" s="138"/>
    </row>
    <row r="882" spans="2:17" s="140" customFormat="1" ht="30.2" customHeight="1">
      <c r="B882" s="137"/>
      <c r="C882" s="138"/>
      <c r="D882" s="138"/>
      <c r="E882" s="138"/>
      <c r="F882" s="138"/>
      <c r="G882" s="138"/>
      <c r="H882" s="138"/>
      <c r="I882" s="138"/>
      <c r="J882" s="138"/>
      <c r="K882" s="138"/>
      <c r="L882" s="138"/>
      <c r="M882" s="138"/>
      <c r="N882" s="138"/>
      <c r="O882" s="138"/>
      <c r="P882" s="138"/>
      <c r="Q882" s="138"/>
    </row>
    <row r="883" spans="2:17" s="140" customFormat="1" ht="30.2" customHeight="1">
      <c r="B883" s="137"/>
      <c r="C883" s="138"/>
      <c r="D883" s="138"/>
      <c r="E883" s="138"/>
      <c r="F883" s="138"/>
      <c r="G883" s="138"/>
      <c r="H883" s="138"/>
      <c r="I883" s="138"/>
      <c r="J883" s="138"/>
      <c r="K883" s="138"/>
      <c r="L883" s="138"/>
      <c r="M883" s="138"/>
      <c r="N883" s="138"/>
      <c r="O883" s="138"/>
      <c r="P883" s="138"/>
      <c r="Q883" s="138"/>
    </row>
    <row r="884" spans="2:17" s="140" customFormat="1" ht="30.2" customHeight="1">
      <c r="B884" s="137"/>
      <c r="C884" s="138"/>
      <c r="D884" s="138"/>
      <c r="E884" s="138"/>
      <c r="F884" s="138"/>
      <c r="G884" s="138"/>
      <c r="H884" s="138"/>
      <c r="I884" s="138"/>
      <c r="J884" s="138"/>
      <c r="K884" s="138"/>
      <c r="L884" s="138"/>
      <c r="M884" s="138"/>
      <c r="N884" s="138"/>
      <c r="O884" s="138"/>
      <c r="P884" s="138"/>
      <c r="Q884" s="138"/>
    </row>
    <row r="885" spans="2:17" s="140" customFormat="1" ht="30.2" customHeight="1">
      <c r="B885" s="137"/>
      <c r="C885" s="138"/>
      <c r="D885" s="138"/>
      <c r="E885" s="138"/>
      <c r="F885" s="138"/>
      <c r="G885" s="138"/>
      <c r="H885" s="138"/>
      <c r="I885" s="138"/>
      <c r="J885" s="138"/>
      <c r="K885" s="138"/>
      <c r="L885" s="138"/>
      <c r="M885" s="138"/>
      <c r="N885" s="138"/>
      <c r="O885" s="138"/>
      <c r="P885" s="138"/>
      <c r="Q885" s="138"/>
    </row>
    <row r="886" spans="2:17" s="140" customFormat="1" ht="30.2" customHeight="1">
      <c r="B886" s="137"/>
      <c r="C886" s="138"/>
      <c r="D886" s="138"/>
      <c r="E886" s="138"/>
      <c r="F886" s="138"/>
      <c r="G886" s="138"/>
      <c r="H886" s="138"/>
      <c r="I886" s="138"/>
      <c r="J886" s="138"/>
      <c r="K886" s="138"/>
      <c r="L886" s="138"/>
      <c r="M886" s="138"/>
      <c r="N886" s="138"/>
      <c r="O886" s="138"/>
      <c r="P886" s="138"/>
      <c r="Q886" s="138"/>
    </row>
    <row r="887" spans="2:17" s="140" customFormat="1" ht="30.2" customHeight="1">
      <c r="B887" s="137"/>
      <c r="C887" s="138"/>
      <c r="D887" s="138"/>
      <c r="E887" s="138"/>
      <c r="F887" s="138"/>
      <c r="G887" s="138"/>
      <c r="H887" s="138"/>
      <c r="I887" s="138"/>
      <c r="J887" s="138"/>
      <c r="K887" s="138"/>
      <c r="L887" s="138"/>
      <c r="M887" s="138"/>
      <c r="N887" s="138"/>
      <c r="O887" s="138"/>
      <c r="P887" s="138"/>
      <c r="Q887" s="138"/>
    </row>
    <row r="888" spans="2:17" s="140" customFormat="1" ht="30.2" customHeight="1">
      <c r="B888" s="137"/>
      <c r="C888" s="138"/>
      <c r="D888" s="138"/>
      <c r="E888" s="138"/>
      <c r="F888" s="138"/>
      <c r="G888" s="138"/>
      <c r="H888" s="138"/>
      <c r="I888" s="138"/>
      <c r="J888" s="138"/>
      <c r="K888" s="138"/>
      <c r="L888" s="138"/>
      <c r="M888" s="138"/>
      <c r="N888" s="138"/>
      <c r="O888" s="138"/>
      <c r="P888" s="138"/>
      <c r="Q888" s="138"/>
    </row>
    <row r="889" spans="2:17" s="140" customFormat="1" ht="30.2" customHeight="1">
      <c r="B889" s="137"/>
      <c r="C889" s="138"/>
      <c r="D889" s="138"/>
      <c r="E889" s="138"/>
      <c r="F889" s="138"/>
      <c r="G889" s="138"/>
      <c r="H889" s="138"/>
      <c r="I889" s="138"/>
      <c r="J889" s="138"/>
      <c r="K889" s="138"/>
      <c r="L889" s="138"/>
      <c r="M889" s="138"/>
      <c r="N889" s="138"/>
      <c r="O889" s="138"/>
      <c r="P889" s="138"/>
      <c r="Q889" s="138"/>
    </row>
    <row r="890" spans="2:17" s="140" customFormat="1" ht="30.2" customHeight="1">
      <c r="B890" s="137"/>
      <c r="C890" s="138"/>
      <c r="D890" s="138"/>
      <c r="E890" s="138"/>
      <c r="F890" s="138"/>
      <c r="G890" s="138"/>
      <c r="H890" s="138"/>
      <c r="I890" s="138"/>
      <c r="J890" s="138"/>
      <c r="K890" s="138"/>
      <c r="L890" s="138"/>
      <c r="M890" s="138"/>
      <c r="N890" s="138"/>
      <c r="O890" s="138"/>
      <c r="P890" s="138"/>
      <c r="Q890" s="138"/>
    </row>
    <row r="891" spans="2:17" s="140" customFormat="1" ht="30.2" customHeight="1">
      <c r="B891" s="137"/>
      <c r="C891" s="138"/>
      <c r="D891" s="138"/>
      <c r="E891" s="138"/>
      <c r="F891" s="138"/>
      <c r="G891" s="138"/>
      <c r="H891" s="138"/>
      <c r="I891" s="138"/>
      <c r="J891" s="138"/>
      <c r="K891" s="138"/>
      <c r="L891" s="138"/>
      <c r="M891" s="138"/>
      <c r="N891" s="138"/>
      <c r="O891" s="138"/>
      <c r="P891" s="138"/>
      <c r="Q891" s="138"/>
    </row>
    <row r="892" spans="2:17" s="140" customFormat="1" ht="30.2" customHeight="1">
      <c r="B892" s="137"/>
      <c r="C892" s="138"/>
      <c r="D892" s="138"/>
      <c r="E892" s="138"/>
      <c r="F892" s="138"/>
      <c r="G892" s="138"/>
      <c r="H892" s="138"/>
      <c r="I892" s="138"/>
      <c r="J892" s="138"/>
      <c r="K892" s="138"/>
      <c r="L892" s="138"/>
      <c r="M892" s="138"/>
      <c r="N892" s="138"/>
      <c r="O892" s="138"/>
      <c r="P892" s="138"/>
      <c r="Q892" s="138"/>
    </row>
    <row r="893" spans="2:17" s="140" customFormat="1" ht="30.2" customHeight="1">
      <c r="B893" s="137"/>
      <c r="C893" s="138"/>
      <c r="D893" s="138"/>
      <c r="E893" s="138"/>
      <c r="F893" s="138"/>
      <c r="G893" s="138"/>
      <c r="H893" s="138"/>
      <c r="I893" s="138"/>
      <c r="J893" s="138"/>
      <c r="K893" s="138"/>
      <c r="L893" s="138"/>
      <c r="M893" s="138"/>
      <c r="N893" s="138"/>
      <c r="O893" s="138"/>
      <c r="P893" s="138"/>
      <c r="Q893" s="138"/>
    </row>
    <row r="894" spans="2:17" s="140" customFormat="1" ht="30.2" customHeight="1">
      <c r="B894" s="137"/>
      <c r="C894" s="138"/>
      <c r="D894" s="138"/>
      <c r="E894" s="138"/>
      <c r="F894" s="138"/>
      <c r="G894" s="138"/>
      <c r="H894" s="138"/>
      <c r="I894" s="138"/>
      <c r="J894" s="138"/>
      <c r="K894" s="138"/>
      <c r="L894" s="138"/>
      <c r="M894" s="138"/>
      <c r="N894" s="138"/>
      <c r="O894" s="138"/>
      <c r="P894" s="138"/>
      <c r="Q894" s="138"/>
    </row>
    <row r="895" spans="2:17" s="140" customFormat="1" ht="30.2" customHeight="1">
      <c r="B895" s="137"/>
      <c r="C895" s="138"/>
      <c r="D895" s="138"/>
      <c r="E895" s="138"/>
      <c r="F895" s="138"/>
      <c r="G895" s="138"/>
      <c r="H895" s="138"/>
      <c r="I895" s="138"/>
      <c r="J895" s="138"/>
      <c r="K895" s="138"/>
      <c r="L895" s="138"/>
      <c r="M895" s="138"/>
      <c r="N895" s="138"/>
      <c r="O895" s="138"/>
      <c r="P895" s="138"/>
      <c r="Q895" s="138"/>
    </row>
    <row r="896" spans="2:17" s="140" customFormat="1" ht="30.2" customHeight="1">
      <c r="B896" s="137"/>
      <c r="C896" s="138"/>
      <c r="D896" s="138"/>
      <c r="E896" s="138"/>
      <c r="F896" s="138"/>
      <c r="G896" s="138"/>
      <c r="H896" s="138"/>
      <c r="I896" s="138"/>
      <c r="J896" s="138"/>
      <c r="K896" s="138"/>
      <c r="L896" s="138"/>
      <c r="M896" s="138"/>
      <c r="N896" s="138"/>
      <c r="O896" s="138"/>
      <c r="P896" s="138"/>
      <c r="Q896" s="138"/>
    </row>
    <row r="897" spans="2:17" s="140" customFormat="1" ht="30.2" customHeight="1">
      <c r="B897" s="137"/>
      <c r="C897" s="138"/>
      <c r="D897" s="138"/>
      <c r="E897" s="138"/>
      <c r="F897" s="138"/>
      <c r="G897" s="138"/>
      <c r="H897" s="138"/>
      <c r="I897" s="138"/>
      <c r="J897" s="138"/>
      <c r="K897" s="138"/>
      <c r="L897" s="138"/>
      <c r="M897" s="138"/>
      <c r="N897" s="138"/>
      <c r="O897" s="138"/>
      <c r="P897" s="138"/>
      <c r="Q897" s="138"/>
    </row>
    <row r="898" spans="2:17" s="140" customFormat="1" ht="30.2" customHeight="1">
      <c r="B898" s="137"/>
      <c r="C898" s="138"/>
      <c r="D898" s="138"/>
      <c r="E898" s="138"/>
      <c r="F898" s="138"/>
      <c r="G898" s="138"/>
      <c r="H898" s="138"/>
      <c r="I898" s="138"/>
      <c r="J898" s="138"/>
      <c r="K898" s="138"/>
      <c r="L898" s="138"/>
      <c r="M898" s="138"/>
      <c r="N898" s="138"/>
      <c r="O898" s="138"/>
      <c r="P898" s="138"/>
      <c r="Q898" s="138"/>
    </row>
    <row r="899" spans="2:17" s="140" customFormat="1" ht="30.2" customHeight="1">
      <c r="B899" s="137"/>
      <c r="C899" s="138"/>
      <c r="D899" s="138"/>
      <c r="E899" s="138"/>
      <c r="F899" s="138"/>
      <c r="G899" s="138"/>
      <c r="H899" s="138"/>
      <c r="I899" s="138"/>
      <c r="J899" s="138"/>
      <c r="K899" s="138"/>
      <c r="L899" s="138"/>
      <c r="M899" s="138"/>
      <c r="N899" s="138"/>
      <c r="O899" s="138"/>
      <c r="P899" s="138"/>
      <c r="Q899" s="138"/>
    </row>
    <row r="900" spans="2:17" s="140" customFormat="1" ht="30.2" customHeight="1">
      <c r="B900" s="137"/>
      <c r="C900" s="138"/>
      <c r="D900" s="138"/>
      <c r="E900" s="138"/>
      <c r="F900" s="138"/>
      <c r="G900" s="138"/>
      <c r="H900" s="138"/>
      <c r="I900" s="138"/>
      <c r="J900" s="138"/>
      <c r="K900" s="138"/>
      <c r="L900" s="138"/>
      <c r="M900" s="138"/>
      <c r="N900" s="138"/>
      <c r="O900" s="138"/>
      <c r="P900" s="138"/>
      <c r="Q900" s="138"/>
    </row>
    <row r="901" spans="2:17" s="140" customFormat="1" ht="30.2" customHeight="1">
      <c r="B901" s="137"/>
      <c r="C901" s="138"/>
      <c r="D901" s="138"/>
      <c r="E901" s="138"/>
      <c r="F901" s="138"/>
      <c r="G901" s="138"/>
      <c r="H901" s="138"/>
      <c r="I901" s="138"/>
      <c r="J901" s="138"/>
      <c r="K901" s="138"/>
      <c r="L901" s="138"/>
      <c r="M901" s="138"/>
      <c r="N901" s="138"/>
      <c r="O901" s="138"/>
      <c r="P901" s="138"/>
      <c r="Q901" s="138"/>
    </row>
    <row r="902" spans="2:17" s="140" customFormat="1" ht="30.2" customHeight="1">
      <c r="B902" s="137"/>
      <c r="C902" s="138"/>
      <c r="D902" s="138"/>
      <c r="E902" s="138"/>
      <c r="F902" s="138"/>
      <c r="G902" s="138"/>
      <c r="H902" s="138"/>
      <c r="I902" s="138"/>
      <c r="J902" s="138"/>
      <c r="K902" s="138"/>
      <c r="L902" s="138"/>
      <c r="M902" s="138"/>
      <c r="N902" s="138"/>
      <c r="O902" s="138"/>
      <c r="P902" s="138"/>
      <c r="Q902" s="138"/>
    </row>
    <row r="903" spans="2:17" s="140" customFormat="1" ht="30.2" customHeight="1">
      <c r="B903" s="137"/>
      <c r="C903" s="138"/>
      <c r="D903" s="138"/>
      <c r="E903" s="138"/>
      <c r="F903" s="138"/>
      <c r="G903" s="138"/>
      <c r="H903" s="138"/>
      <c r="I903" s="138"/>
      <c r="J903" s="138"/>
      <c r="K903" s="138"/>
      <c r="L903" s="138"/>
      <c r="M903" s="138"/>
      <c r="N903" s="138"/>
      <c r="O903" s="138"/>
      <c r="P903" s="138"/>
      <c r="Q903" s="138"/>
    </row>
    <row r="904" spans="2:17" s="140" customFormat="1" ht="30.2" customHeight="1">
      <c r="B904" s="137"/>
      <c r="C904" s="138"/>
      <c r="D904" s="138"/>
      <c r="E904" s="138"/>
      <c r="F904" s="138"/>
      <c r="G904" s="138"/>
      <c r="H904" s="138"/>
      <c r="I904" s="138"/>
      <c r="J904" s="138"/>
      <c r="K904" s="138"/>
      <c r="L904" s="138"/>
      <c r="M904" s="138"/>
      <c r="N904" s="138"/>
      <c r="O904" s="138"/>
      <c r="P904" s="138"/>
      <c r="Q904" s="138"/>
    </row>
    <row r="905" spans="2:17" s="140" customFormat="1" ht="30.2" customHeight="1">
      <c r="B905" s="137"/>
      <c r="C905" s="138"/>
      <c r="D905" s="138"/>
      <c r="E905" s="138"/>
      <c r="F905" s="138"/>
      <c r="G905" s="138"/>
      <c r="H905" s="138"/>
      <c r="I905" s="138"/>
      <c r="J905" s="138"/>
      <c r="K905" s="138"/>
      <c r="L905" s="138"/>
      <c r="M905" s="138"/>
      <c r="N905" s="138"/>
      <c r="O905" s="138"/>
      <c r="P905" s="138"/>
      <c r="Q905" s="138"/>
    </row>
    <row r="906" spans="2:17" s="140" customFormat="1" ht="30.2" customHeight="1">
      <c r="B906" s="137"/>
      <c r="C906" s="138"/>
      <c r="D906" s="138"/>
      <c r="E906" s="138"/>
      <c r="F906" s="138"/>
      <c r="G906" s="138"/>
      <c r="H906" s="138"/>
      <c r="I906" s="138"/>
      <c r="J906" s="138"/>
      <c r="K906" s="138"/>
      <c r="L906" s="138"/>
      <c r="M906" s="138"/>
      <c r="N906" s="138"/>
      <c r="O906" s="138"/>
      <c r="P906" s="138"/>
      <c r="Q906" s="138"/>
    </row>
    <row r="907" spans="2:17" s="140" customFormat="1" ht="30.2" customHeight="1">
      <c r="B907" s="137"/>
      <c r="C907" s="138"/>
      <c r="D907" s="138"/>
      <c r="E907" s="138"/>
      <c r="F907" s="138"/>
      <c r="G907" s="138"/>
      <c r="H907" s="138"/>
      <c r="I907" s="138"/>
      <c r="J907" s="138"/>
      <c r="K907" s="138"/>
      <c r="L907" s="138"/>
      <c r="M907" s="138"/>
      <c r="N907" s="138"/>
      <c r="O907" s="138"/>
      <c r="P907" s="138"/>
      <c r="Q907" s="138"/>
    </row>
    <row r="908" spans="2:17" s="140" customFormat="1" ht="30.2" customHeight="1">
      <c r="B908" s="137"/>
      <c r="C908" s="138"/>
      <c r="D908" s="138"/>
      <c r="E908" s="138"/>
      <c r="F908" s="138"/>
      <c r="G908" s="138"/>
      <c r="H908" s="138"/>
      <c r="I908" s="138"/>
      <c r="J908" s="138"/>
      <c r="K908" s="138"/>
      <c r="L908" s="138"/>
      <c r="M908" s="138"/>
      <c r="N908" s="138"/>
      <c r="O908" s="138"/>
      <c r="P908" s="138"/>
      <c r="Q908" s="138"/>
    </row>
    <row r="909" spans="2:17" s="140" customFormat="1" ht="30.2" customHeight="1">
      <c r="B909" s="137"/>
      <c r="C909" s="138"/>
      <c r="D909" s="138"/>
      <c r="E909" s="138"/>
      <c r="F909" s="138"/>
      <c r="G909" s="138"/>
      <c r="H909" s="138"/>
      <c r="I909" s="138"/>
      <c r="J909" s="138"/>
      <c r="K909" s="138"/>
      <c r="L909" s="138"/>
      <c r="M909" s="138"/>
      <c r="N909" s="138"/>
      <c r="O909" s="138"/>
      <c r="P909" s="138"/>
      <c r="Q909" s="138"/>
    </row>
    <row r="910" spans="2:17" s="140" customFormat="1" ht="30.2" customHeight="1">
      <c r="B910" s="137"/>
      <c r="C910" s="138"/>
      <c r="D910" s="138"/>
      <c r="E910" s="138"/>
      <c r="F910" s="138"/>
      <c r="G910" s="138"/>
      <c r="H910" s="138"/>
      <c r="I910" s="138"/>
      <c r="J910" s="138"/>
      <c r="K910" s="138"/>
      <c r="L910" s="138"/>
      <c r="M910" s="138"/>
      <c r="N910" s="138"/>
      <c r="O910" s="138"/>
      <c r="P910" s="138"/>
      <c r="Q910" s="138"/>
    </row>
    <row r="911" spans="2:17" s="140" customFormat="1" ht="30.2" customHeight="1">
      <c r="B911" s="137"/>
      <c r="C911" s="138"/>
      <c r="D911" s="138"/>
      <c r="E911" s="138"/>
      <c r="F911" s="138"/>
      <c r="G911" s="138"/>
      <c r="H911" s="138"/>
      <c r="I911" s="138"/>
      <c r="J911" s="138"/>
      <c r="K911" s="138"/>
      <c r="L911" s="138"/>
      <c r="M911" s="138"/>
      <c r="N911" s="138"/>
      <c r="O911" s="138"/>
      <c r="P911" s="138"/>
      <c r="Q911" s="138"/>
    </row>
    <row r="912" spans="2:17" s="140" customFormat="1" ht="30.2" customHeight="1">
      <c r="B912" s="137"/>
      <c r="C912" s="138"/>
      <c r="D912" s="138"/>
      <c r="E912" s="138"/>
      <c r="F912" s="138"/>
      <c r="G912" s="138"/>
      <c r="H912" s="138"/>
      <c r="I912" s="138"/>
      <c r="J912" s="138"/>
      <c r="K912" s="138"/>
      <c r="L912" s="138"/>
      <c r="M912" s="138"/>
      <c r="N912" s="138"/>
      <c r="O912" s="138"/>
      <c r="P912" s="138"/>
      <c r="Q912" s="138"/>
    </row>
    <row r="913" spans="2:17" s="140" customFormat="1" ht="30.2" customHeight="1">
      <c r="B913" s="137"/>
      <c r="C913" s="138"/>
      <c r="D913" s="138"/>
      <c r="E913" s="138"/>
      <c r="F913" s="138"/>
      <c r="G913" s="138"/>
      <c r="H913" s="138"/>
      <c r="I913" s="138"/>
      <c r="J913" s="138"/>
      <c r="K913" s="138"/>
      <c r="L913" s="138"/>
      <c r="M913" s="138"/>
      <c r="N913" s="138"/>
      <c r="O913" s="138"/>
      <c r="P913" s="138"/>
      <c r="Q913" s="138"/>
    </row>
    <row r="914" spans="2:17" s="140" customFormat="1" ht="30.2" customHeight="1">
      <c r="B914" s="137"/>
      <c r="C914" s="138"/>
      <c r="D914" s="138"/>
      <c r="E914" s="138"/>
      <c r="F914" s="138"/>
      <c r="G914" s="138"/>
      <c r="H914" s="138"/>
      <c r="I914" s="138"/>
      <c r="J914" s="138"/>
      <c r="K914" s="138"/>
      <c r="L914" s="138"/>
      <c r="M914" s="138"/>
      <c r="N914" s="138"/>
      <c r="O914" s="138"/>
      <c r="P914" s="138"/>
      <c r="Q914" s="138"/>
    </row>
    <row r="915" spans="2:17" s="140" customFormat="1" ht="30.2" customHeight="1">
      <c r="B915" s="137"/>
      <c r="C915" s="137"/>
      <c r="D915" s="138"/>
      <c r="E915" s="138"/>
      <c r="F915" s="138"/>
      <c r="G915" s="138"/>
      <c r="H915" s="138"/>
      <c r="I915" s="138"/>
      <c r="J915" s="138"/>
      <c r="K915" s="138"/>
      <c r="L915" s="138"/>
      <c r="M915" s="138"/>
      <c r="N915" s="138"/>
      <c r="O915" s="138"/>
      <c r="P915" s="138"/>
      <c r="Q915" s="138"/>
    </row>
    <row r="916" spans="2:17" s="140" customFormat="1" ht="30.2" customHeight="1">
      <c r="B916" s="137"/>
      <c r="C916" s="138"/>
      <c r="D916" s="138"/>
      <c r="E916" s="138"/>
      <c r="F916" s="138"/>
      <c r="G916" s="138"/>
      <c r="H916" s="138"/>
      <c r="I916" s="138"/>
      <c r="J916" s="138"/>
      <c r="K916" s="138"/>
      <c r="L916" s="138"/>
      <c r="M916" s="138"/>
      <c r="N916" s="138"/>
      <c r="O916" s="138"/>
      <c r="P916" s="138"/>
      <c r="Q916" s="138"/>
    </row>
    <row r="917" spans="2:17" s="140" customFormat="1" ht="30.2" customHeight="1">
      <c r="B917" s="137"/>
      <c r="C917" s="138"/>
      <c r="D917" s="138"/>
      <c r="E917" s="138"/>
      <c r="F917" s="138"/>
      <c r="G917" s="138"/>
      <c r="H917" s="138"/>
      <c r="I917" s="138"/>
      <c r="J917" s="138"/>
      <c r="K917" s="138"/>
      <c r="L917" s="138"/>
      <c r="M917" s="138"/>
      <c r="N917" s="138"/>
      <c r="O917" s="138"/>
      <c r="P917" s="138"/>
      <c r="Q917" s="138"/>
    </row>
    <row r="918" spans="2:17" s="140" customFormat="1" ht="30.2" customHeight="1">
      <c r="B918" s="137"/>
      <c r="C918" s="138"/>
      <c r="D918" s="138"/>
      <c r="E918" s="138"/>
      <c r="F918" s="138"/>
      <c r="G918" s="138"/>
      <c r="H918" s="138"/>
      <c r="I918" s="138"/>
      <c r="J918" s="138"/>
      <c r="K918" s="138"/>
      <c r="L918" s="138"/>
      <c r="M918" s="138"/>
      <c r="N918" s="138"/>
      <c r="O918" s="138"/>
      <c r="P918" s="138"/>
      <c r="Q918" s="138"/>
    </row>
    <row r="919" spans="2:17" s="140" customFormat="1" ht="30.2" customHeight="1">
      <c r="B919" s="137"/>
      <c r="C919" s="138"/>
      <c r="D919" s="138"/>
      <c r="E919" s="138"/>
      <c r="F919" s="138"/>
      <c r="G919" s="138"/>
      <c r="H919" s="138"/>
      <c r="I919" s="138"/>
      <c r="J919" s="138"/>
      <c r="K919" s="138"/>
      <c r="L919" s="138"/>
      <c r="M919" s="138"/>
      <c r="N919" s="138"/>
      <c r="O919" s="138"/>
      <c r="P919" s="138"/>
      <c r="Q919" s="138"/>
    </row>
    <row r="920" spans="2:17" s="140" customFormat="1" ht="30.2" customHeight="1">
      <c r="B920" s="137"/>
      <c r="C920" s="138"/>
      <c r="D920" s="138"/>
      <c r="E920" s="138"/>
      <c r="F920" s="138"/>
      <c r="G920" s="138"/>
      <c r="H920" s="138"/>
      <c r="I920" s="138"/>
      <c r="J920" s="138"/>
      <c r="K920" s="138"/>
      <c r="L920" s="138"/>
      <c r="M920" s="138"/>
      <c r="N920" s="138"/>
      <c r="O920" s="138"/>
      <c r="P920" s="138"/>
      <c r="Q920" s="138"/>
    </row>
    <row r="921" spans="2:17" s="140" customFormat="1" ht="30.2" customHeight="1">
      <c r="B921" s="137"/>
      <c r="C921" s="138"/>
      <c r="D921" s="138"/>
      <c r="E921" s="138"/>
      <c r="F921" s="138"/>
      <c r="G921" s="138"/>
      <c r="H921" s="138"/>
      <c r="I921" s="138"/>
      <c r="J921" s="138"/>
      <c r="K921" s="138"/>
      <c r="L921" s="138"/>
      <c r="M921" s="138"/>
      <c r="N921" s="138"/>
      <c r="O921" s="138"/>
      <c r="P921" s="138"/>
      <c r="Q921" s="138"/>
    </row>
    <row r="922" spans="2:17" s="140" customFormat="1" ht="30.2" customHeight="1">
      <c r="B922" s="137"/>
      <c r="C922" s="138"/>
      <c r="D922" s="138"/>
      <c r="E922" s="138"/>
      <c r="F922" s="138"/>
      <c r="G922" s="138"/>
      <c r="H922" s="138"/>
      <c r="I922" s="138"/>
      <c r="J922" s="138"/>
      <c r="K922" s="138"/>
      <c r="L922" s="138"/>
      <c r="M922" s="138"/>
      <c r="N922" s="138"/>
      <c r="O922" s="138"/>
      <c r="P922" s="138"/>
      <c r="Q922" s="138"/>
    </row>
    <row r="923" spans="2:17" s="140" customFormat="1" ht="30.2" customHeight="1">
      <c r="B923" s="137"/>
      <c r="C923" s="138"/>
      <c r="D923" s="138"/>
      <c r="E923" s="138"/>
      <c r="F923" s="138"/>
      <c r="G923" s="138"/>
      <c r="H923" s="138"/>
      <c r="I923" s="138"/>
      <c r="J923" s="138"/>
      <c r="K923" s="138"/>
      <c r="L923" s="138"/>
      <c r="M923" s="138"/>
      <c r="N923" s="138"/>
      <c r="O923" s="138"/>
      <c r="P923" s="138"/>
      <c r="Q923" s="138"/>
    </row>
    <row r="924" spans="2:17" s="140" customFormat="1" ht="30.2" customHeight="1">
      <c r="B924" s="137"/>
      <c r="C924" s="138"/>
      <c r="D924" s="138"/>
      <c r="E924" s="138"/>
      <c r="F924" s="138"/>
      <c r="G924" s="138"/>
      <c r="H924" s="138"/>
      <c r="I924" s="138"/>
      <c r="J924" s="138"/>
      <c r="K924" s="138"/>
      <c r="L924" s="138"/>
      <c r="M924" s="138"/>
      <c r="N924" s="138"/>
      <c r="O924" s="138"/>
      <c r="P924" s="138"/>
      <c r="Q924" s="138"/>
    </row>
    <row r="925" spans="2:17" s="140" customFormat="1" ht="30.2" customHeight="1">
      <c r="B925" s="137"/>
      <c r="C925" s="138"/>
      <c r="D925" s="138"/>
      <c r="E925" s="138"/>
      <c r="F925" s="138"/>
      <c r="G925" s="138"/>
      <c r="H925" s="138"/>
      <c r="I925" s="138"/>
      <c r="J925" s="138"/>
      <c r="K925" s="138"/>
      <c r="L925" s="138"/>
      <c r="M925" s="138"/>
      <c r="N925" s="138"/>
      <c r="O925" s="138"/>
      <c r="P925" s="138"/>
      <c r="Q925" s="138"/>
    </row>
    <row r="926" spans="2:17" s="140" customFormat="1" ht="30.2" customHeight="1">
      <c r="B926" s="137"/>
      <c r="C926" s="138"/>
      <c r="D926" s="138"/>
      <c r="E926" s="138"/>
      <c r="F926" s="138"/>
      <c r="G926" s="138"/>
      <c r="H926" s="138"/>
      <c r="I926" s="138"/>
      <c r="J926" s="138"/>
      <c r="K926" s="138"/>
      <c r="L926" s="138"/>
      <c r="M926" s="138"/>
      <c r="N926" s="138"/>
      <c r="O926" s="138"/>
      <c r="P926" s="138"/>
      <c r="Q926" s="138"/>
    </row>
    <row r="927" spans="2:17" s="140" customFormat="1" ht="30.2" customHeight="1">
      <c r="B927" s="137"/>
      <c r="C927" s="138"/>
      <c r="D927" s="138"/>
      <c r="E927" s="138"/>
      <c r="F927" s="138"/>
      <c r="G927" s="138"/>
      <c r="H927" s="138"/>
      <c r="I927" s="138"/>
      <c r="J927" s="138"/>
      <c r="K927" s="138"/>
      <c r="L927" s="138"/>
      <c r="M927" s="138"/>
      <c r="N927" s="138"/>
      <c r="O927" s="138"/>
      <c r="P927" s="138"/>
      <c r="Q927" s="138"/>
    </row>
    <row r="928" spans="2:17" s="140" customFormat="1" ht="30.2" customHeight="1">
      <c r="B928" s="137"/>
      <c r="C928" s="138"/>
      <c r="D928" s="138"/>
      <c r="E928" s="138"/>
      <c r="F928" s="138"/>
      <c r="G928" s="138"/>
      <c r="H928" s="138"/>
      <c r="I928" s="138"/>
      <c r="J928" s="138"/>
      <c r="K928" s="138"/>
      <c r="L928" s="138"/>
      <c r="M928" s="138"/>
      <c r="N928" s="138"/>
      <c r="O928" s="138"/>
      <c r="P928" s="138"/>
      <c r="Q928" s="138"/>
    </row>
    <row r="929" spans="2:17" s="140" customFormat="1" ht="30.2" customHeight="1">
      <c r="B929" s="137"/>
      <c r="C929" s="138"/>
      <c r="D929" s="138"/>
      <c r="E929" s="138"/>
      <c r="F929" s="138"/>
      <c r="G929" s="138"/>
      <c r="H929" s="138"/>
      <c r="I929" s="138"/>
      <c r="J929" s="138"/>
      <c r="K929" s="138"/>
      <c r="L929" s="138"/>
      <c r="M929" s="138"/>
      <c r="N929" s="138"/>
      <c r="O929" s="138"/>
      <c r="P929" s="138"/>
      <c r="Q929" s="138"/>
    </row>
    <row r="930" spans="2:17" s="140" customFormat="1" ht="30.2" customHeight="1">
      <c r="B930" s="137"/>
      <c r="C930" s="138"/>
      <c r="D930" s="138"/>
      <c r="E930" s="138"/>
      <c r="F930" s="138"/>
      <c r="G930" s="138"/>
      <c r="H930" s="138"/>
      <c r="I930" s="138"/>
      <c r="J930" s="138"/>
      <c r="K930" s="138"/>
      <c r="L930" s="138"/>
      <c r="M930" s="138"/>
      <c r="N930" s="138"/>
      <c r="O930" s="138"/>
      <c r="P930" s="138"/>
      <c r="Q930" s="138"/>
    </row>
    <row r="931" spans="2:17" s="140" customFormat="1" ht="30.2" customHeight="1">
      <c r="B931" s="137"/>
      <c r="C931" s="138"/>
      <c r="D931" s="138"/>
      <c r="E931" s="138"/>
      <c r="F931" s="138"/>
      <c r="G931" s="138"/>
      <c r="H931" s="138"/>
      <c r="I931" s="138"/>
      <c r="J931" s="138"/>
      <c r="K931" s="138"/>
      <c r="L931" s="138"/>
      <c r="M931" s="138"/>
      <c r="N931" s="138"/>
      <c r="O931" s="138"/>
      <c r="P931" s="138"/>
      <c r="Q931" s="138"/>
    </row>
    <row r="932" spans="2:17" s="140" customFormat="1" ht="30.2" customHeight="1">
      <c r="B932" s="137"/>
      <c r="C932" s="138"/>
      <c r="D932" s="138"/>
      <c r="E932" s="138"/>
      <c r="F932" s="138"/>
      <c r="G932" s="138"/>
      <c r="H932" s="138"/>
      <c r="I932" s="138"/>
      <c r="J932" s="138"/>
      <c r="K932" s="138"/>
      <c r="L932" s="138"/>
      <c r="M932" s="138"/>
      <c r="N932" s="138"/>
      <c r="O932" s="138"/>
      <c r="P932" s="138"/>
      <c r="Q932" s="138"/>
    </row>
    <row r="933" spans="2:17" s="140" customFormat="1" ht="30.2" customHeight="1">
      <c r="B933" s="137"/>
      <c r="C933" s="138"/>
      <c r="D933" s="138"/>
      <c r="E933" s="138"/>
      <c r="F933" s="138"/>
      <c r="G933" s="138"/>
      <c r="H933" s="138"/>
      <c r="I933" s="138"/>
      <c r="J933" s="138"/>
      <c r="K933" s="138"/>
      <c r="L933" s="138"/>
      <c r="M933" s="138"/>
      <c r="N933" s="138"/>
      <c r="O933" s="138"/>
      <c r="P933" s="138"/>
      <c r="Q933" s="138"/>
    </row>
    <row r="934" spans="2:17" s="140" customFormat="1" ht="30.2" customHeight="1">
      <c r="B934" s="137"/>
      <c r="C934" s="138"/>
      <c r="D934" s="138"/>
      <c r="E934" s="138"/>
      <c r="F934" s="138"/>
      <c r="G934" s="138"/>
      <c r="H934" s="138"/>
      <c r="I934" s="138"/>
      <c r="J934" s="138"/>
      <c r="K934" s="138"/>
      <c r="L934" s="138"/>
      <c r="M934" s="138"/>
      <c r="N934" s="138"/>
      <c r="O934" s="138"/>
      <c r="P934" s="138"/>
      <c r="Q934" s="138"/>
    </row>
    <row r="935" spans="2:17" s="140" customFormat="1" ht="30.2" customHeight="1">
      <c r="B935" s="137"/>
      <c r="C935" s="138"/>
      <c r="D935" s="138"/>
      <c r="E935" s="138"/>
      <c r="F935" s="138"/>
      <c r="G935" s="138"/>
      <c r="H935" s="138"/>
      <c r="I935" s="138"/>
      <c r="J935" s="138"/>
      <c r="K935" s="138"/>
      <c r="L935" s="138"/>
      <c r="M935" s="138"/>
      <c r="N935" s="138"/>
      <c r="O935" s="138"/>
      <c r="P935" s="138"/>
      <c r="Q935" s="138"/>
    </row>
    <row r="936" spans="2:17" s="140" customFormat="1" ht="30.2" customHeight="1">
      <c r="B936" s="137"/>
      <c r="C936" s="138"/>
      <c r="D936" s="138"/>
      <c r="E936" s="138"/>
      <c r="F936" s="138"/>
      <c r="G936" s="138"/>
      <c r="H936" s="138"/>
      <c r="I936" s="138"/>
      <c r="J936" s="138"/>
      <c r="K936" s="138"/>
      <c r="L936" s="138"/>
      <c r="M936" s="138"/>
      <c r="N936" s="138"/>
      <c r="O936" s="138"/>
      <c r="P936" s="138"/>
      <c r="Q936" s="138"/>
    </row>
    <row r="937" spans="2:17" s="140" customFormat="1" ht="30.2" customHeight="1">
      <c r="B937" s="137"/>
      <c r="C937" s="138"/>
      <c r="D937" s="138"/>
      <c r="E937" s="138"/>
      <c r="F937" s="138"/>
      <c r="G937" s="138"/>
      <c r="H937" s="138"/>
      <c r="I937" s="138"/>
      <c r="J937" s="138"/>
      <c r="K937" s="138"/>
      <c r="L937" s="138"/>
      <c r="M937" s="138"/>
      <c r="N937" s="138"/>
      <c r="O937" s="138"/>
      <c r="P937" s="138"/>
      <c r="Q937" s="138"/>
    </row>
    <row r="938" spans="2:17" ht="30.2" customHeight="1">
      <c r="B938" s="137"/>
      <c r="C938" s="138"/>
      <c r="D938" s="138"/>
      <c r="E938" s="138"/>
      <c r="F938" s="138"/>
      <c r="G938" s="138"/>
      <c r="H938" s="138"/>
      <c r="I938" s="138"/>
      <c r="J938" s="138"/>
      <c r="K938" s="138"/>
      <c r="L938" s="138"/>
      <c r="M938" s="138"/>
      <c r="N938" s="138"/>
      <c r="O938" s="138"/>
      <c r="P938" s="138"/>
      <c r="Q938" s="138"/>
    </row>
    <row r="939" spans="2:17" ht="30.2" customHeight="1">
      <c r="B939" s="137"/>
      <c r="C939" s="138"/>
      <c r="D939" s="138"/>
      <c r="E939" s="138"/>
      <c r="F939" s="138"/>
      <c r="G939" s="138"/>
      <c r="H939" s="138"/>
      <c r="I939" s="138"/>
      <c r="J939" s="138"/>
      <c r="K939" s="138"/>
      <c r="L939" s="138"/>
      <c r="M939" s="138"/>
      <c r="N939" s="138"/>
      <c r="O939" s="138"/>
      <c r="P939" s="138"/>
      <c r="Q939" s="138"/>
    </row>
    <row r="940" spans="2:17" ht="30.2" customHeight="1">
      <c r="B940" s="137"/>
      <c r="C940" s="138"/>
      <c r="D940" s="138"/>
      <c r="E940" s="138"/>
      <c r="F940" s="138"/>
      <c r="G940" s="138"/>
      <c r="H940" s="138"/>
      <c r="I940" s="138"/>
      <c r="J940" s="138"/>
      <c r="K940" s="138"/>
      <c r="L940" s="138"/>
      <c r="M940" s="138"/>
      <c r="N940" s="138"/>
      <c r="O940" s="138"/>
      <c r="P940" s="138"/>
      <c r="Q940" s="138"/>
    </row>
    <row r="941" spans="2:17" s="140" customFormat="1" ht="30.2" customHeight="1">
      <c r="B941" s="137"/>
      <c r="C941" s="138"/>
      <c r="D941" s="138"/>
      <c r="E941" s="138"/>
      <c r="F941" s="138"/>
      <c r="G941" s="138"/>
      <c r="H941" s="138"/>
      <c r="I941" s="138"/>
      <c r="J941" s="138"/>
      <c r="K941" s="138"/>
      <c r="L941" s="138"/>
      <c r="M941" s="138"/>
      <c r="N941" s="138"/>
      <c r="O941" s="138"/>
      <c r="P941" s="138"/>
      <c r="Q941" s="138"/>
    </row>
    <row r="942" spans="2:17" ht="21.2" customHeight="1">
      <c r="B942" s="141"/>
      <c r="C942" s="141"/>
      <c r="D942" s="141"/>
      <c r="E942" s="141"/>
      <c r="F942" s="141"/>
      <c r="G942" s="141"/>
      <c r="H942" s="141"/>
      <c r="I942" s="141"/>
      <c r="J942" s="141"/>
      <c r="K942" s="141"/>
      <c r="L942" s="141"/>
      <c r="M942" s="141"/>
      <c r="N942" s="141"/>
      <c r="O942" s="141"/>
      <c r="P942" s="141"/>
      <c r="Q942" s="141"/>
    </row>
    <row r="943" spans="2:17" ht="21.2" customHeight="1">
      <c r="B943" s="142"/>
      <c r="C943" s="142"/>
      <c r="D943" s="142">
        <f>D935</f>
        <v>0</v>
      </c>
      <c r="E943" s="142"/>
      <c r="F943" s="142"/>
      <c r="G943" s="142"/>
      <c r="H943" s="142"/>
      <c r="I943" s="142"/>
      <c r="J943" s="142"/>
      <c r="K943" s="142"/>
      <c r="L943" s="142"/>
      <c r="M943" s="142"/>
      <c r="N943" s="142"/>
      <c r="O943" s="142"/>
      <c r="P943" s="142"/>
      <c r="Q943" s="142"/>
    </row>
  </sheetData>
  <sheetProtection formatCells="0" formatColumns="0" formatRows="0"/>
  <mergeCells count="2">
    <mergeCell ref="B2:C2"/>
    <mergeCell ref="H2:Q2"/>
  </mergeCells>
  <conditionalFormatting sqref="B3:Q3">
    <cfRule type="expression" dxfId="1" priority="1">
      <formula>AND(ISEVEN(ROW($B3)), ROW($B3)&gt;4)</formula>
    </cfRule>
  </conditionalFormatting>
  <printOptions horizontalCentered="1" gridLines="1"/>
  <pageMargins left="0.25" right="0.25" top="0.25" bottom="0.75" header="0" footer="0"/>
  <pageSetup scale="52" fitToHeight="0" pageOrder="overThenDown" orientation="landscape" cellComments="atEnd" r:id="rId1"/>
  <tableParts count="1">
    <tablePart r:id="rId2"/>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58D8A-9032-4068-A14A-203E9FED6609}">
  <sheetPr>
    <tabColor theme="9"/>
  </sheetPr>
  <dimension ref="B7:O47"/>
  <sheetViews>
    <sheetView workbookViewId="0">
      <selection activeCell="H186" sqref="H186"/>
    </sheetView>
  </sheetViews>
  <sheetFormatPr defaultRowHeight="12.75" customHeight="1"/>
  <cols>
    <col min="1" max="1" width="37.7109375" bestFit="1" customWidth="1"/>
    <col min="2" max="2" width="13.42578125" bestFit="1" customWidth="1"/>
    <col min="3" max="3" width="37.7109375" bestFit="1" customWidth="1"/>
    <col min="4" max="4" width="17.28515625" customWidth="1"/>
    <col min="5" max="5" width="9.85546875" bestFit="1" customWidth="1"/>
    <col min="6" max="6" width="13" bestFit="1" customWidth="1"/>
    <col min="7" max="7" width="11.7109375" bestFit="1" customWidth="1"/>
    <col min="8" max="8" width="21.28515625" bestFit="1" customWidth="1"/>
    <col min="9" max="9" width="12.28515625" bestFit="1" customWidth="1"/>
    <col min="10" max="10" width="13.85546875" bestFit="1" customWidth="1"/>
    <col min="11" max="11" width="13.42578125" bestFit="1" customWidth="1"/>
    <col min="12" max="12" width="22.7109375" bestFit="1" customWidth="1"/>
    <col min="13" max="13" width="4.85546875" bestFit="1" customWidth="1"/>
    <col min="14" max="14" width="8.42578125" customWidth="1"/>
    <col min="15" max="15" width="11.5703125" bestFit="1" customWidth="1"/>
    <col min="16" max="16" width="14.85546875" bestFit="1" customWidth="1"/>
    <col min="17" max="17" width="13.7109375" bestFit="1" customWidth="1"/>
    <col min="18" max="18" width="18.42578125" bestFit="1" customWidth="1"/>
    <col min="19" max="19" width="29.42578125" bestFit="1" customWidth="1"/>
    <col min="20" max="20" width="10.5703125" bestFit="1" customWidth="1"/>
    <col min="21" max="21" width="13.85546875" bestFit="1" customWidth="1"/>
    <col min="22" max="22" width="34.28515625" bestFit="1" customWidth="1"/>
    <col min="23" max="23" width="13.7109375" bestFit="1" customWidth="1"/>
    <col min="24" max="24" width="6.140625" bestFit="1" customWidth="1"/>
    <col min="25" max="25" width="26.5703125" bestFit="1" customWidth="1"/>
    <col min="26" max="26" width="9.5703125" bestFit="1" customWidth="1"/>
    <col min="27" max="27" width="15.85546875" bestFit="1" customWidth="1"/>
    <col min="28" max="28" width="16" bestFit="1" customWidth="1"/>
    <col min="29" max="29" width="24" bestFit="1" customWidth="1"/>
    <col min="30" max="30" width="12" bestFit="1" customWidth="1"/>
    <col min="31" max="31" width="12.42578125" bestFit="1" customWidth="1"/>
    <col min="32" max="32" width="25.7109375" bestFit="1" customWidth="1"/>
    <col min="33" max="33" width="3.5703125" bestFit="1" customWidth="1"/>
    <col min="34" max="34" width="5" bestFit="1" customWidth="1"/>
    <col min="35" max="35" width="5.42578125" bestFit="1" customWidth="1"/>
    <col min="36" max="36" width="23" bestFit="1" customWidth="1"/>
    <col min="37" max="39" width="10.7109375" bestFit="1" customWidth="1"/>
    <col min="40" max="40" width="30.7109375" bestFit="1" customWidth="1"/>
    <col min="41" max="41" width="24.42578125" bestFit="1" customWidth="1"/>
    <col min="42" max="42" width="11.28515625" bestFit="1" customWidth="1"/>
    <col min="43" max="43" width="12.140625" bestFit="1" customWidth="1"/>
    <col min="44" max="44" width="12.7109375" bestFit="1" customWidth="1"/>
    <col min="45" max="45" width="14" bestFit="1" customWidth="1"/>
    <col min="46" max="46" width="5.85546875" bestFit="1" customWidth="1"/>
    <col min="47" max="47" width="5.5703125" bestFit="1" customWidth="1"/>
    <col min="48" max="49" width="6.140625" bestFit="1" customWidth="1"/>
    <col min="50" max="50" width="10.85546875" bestFit="1" customWidth="1"/>
    <col min="51" max="51" width="11.5703125" bestFit="1" customWidth="1"/>
    <col min="52" max="52" width="20.5703125" bestFit="1" customWidth="1"/>
    <col min="53" max="53" width="5.5703125" bestFit="1" customWidth="1"/>
    <col min="54" max="54" width="20.5703125" bestFit="1" customWidth="1"/>
    <col min="55" max="55" width="12.140625" bestFit="1" customWidth="1"/>
    <col min="56" max="56" width="23.28515625" bestFit="1" customWidth="1"/>
    <col min="57" max="57" width="11.42578125" bestFit="1" customWidth="1"/>
    <col min="58" max="58" width="11.7109375" bestFit="1" customWidth="1"/>
    <col min="59" max="59" width="14.5703125" bestFit="1" customWidth="1"/>
    <col min="60" max="60" width="77" bestFit="1" customWidth="1"/>
    <col min="61" max="61" width="27.5703125" bestFit="1" customWidth="1"/>
    <col min="62" max="62" width="24.7109375" bestFit="1" customWidth="1"/>
    <col min="63" max="63" width="10.5703125" bestFit="1" customWidth="1"/>
    <col min="64" max="64" width="2.5703125" bestFit="1" customWidth="1"/>
    <col min="65" max="65" width="5.85546875" bestFit="1" customWidth="1"/>
    <col min="66" max="66" width="20.85546875" bestFit="1" customWidth="1"/>
    <col min="67" max="67" width="18.28515625" bestFit="1" customWidth="1"/>
    <col min="68" max="68" width="16.140625" bestFit="1" customWidth="1"/>
    <col min="69" max="69" width="4.85546875" bestFit="1" customWidth="1"/>
    <col min="70" max="70" width="9.28515625" bestFit="1" customWidth="1"/>
    <col min="71" max="71" width="14" bestFit="1" customWidth="1"/>
    <col min="72" max="72" width="15.28515625" bestFit="1" customWidth="1"/>
    <col min="73" max="73" width="6.7109375" bestFit="1" customWidth="1"/>
    <col min="74" max="74" width="17.5703125" bestFit="1" customWidth="1"/>
    <col min="75" max="75" width="21.5703125" bestFit="1" customWidth="1"/>
    <col min="76" max="76" width="13.7109375" bestFit="1" customWidth="1"/>
    <col min="77" max="77" width="34" bestFit="1" customWidth="1"/>
    <col min="78" max="78" width="14.140625" bestFit="1" customWidth="1"/>
    <col min="79" max="79" width="11.140625" bestFit="1" customWidth="1"/>
    <col min="80" max="80" width="14.42578125" bestFit="1" customWidth="1"/>
    <col min="81" max="81" width="10.42578125" bestFit="1" customWidth="1"/>
    <col min="82" max="82" width="7.28515625" bestFit="1" customWidth="1"/>
    <col min="83" max="83" width="11.5703125" bestFit="1" customWidth="1"/>
  </cols>
  <sheetData>
    <row r="7" spans="2:15" s="119" customFormat="1" ht="40.700000000000003" customHeight="1">
      <c r="B7" s="30" t="s">
        <v>2368</v>
      </c>
      <c r="C7" s="46" t="s">
        <v>3890</v>
      </c>
      <c r="D7" s="31" t="s">
        <v>3891</v>
      </c>
      <c r="E7" s="31" t="s">
        <v>3892</v>
      </c>
      <c r="F7" s="31" t="s">
        <v>93</v>
      </c>
      <c r="G7" s="32" t="s">
        <v>3893</v>
      </c>
      <c r="H7" s="46" t="s">
        <v>3894</v>
      </c>
      <c r="I7" s="33" t="s">
        <v>4804</v>
      </c>
      <c r="J7" s="31" t="s">
        <v>3896</v>
      </c>
      <c r="K7" s="30" t="s">
        <v>95</v>
      </c>
      <c r="L7" s="30" t="s">
        <v>3897</v>
      </c>
      <c r="M7" s="30" t="s">
        <v>3898</v>
      </c>
      <c r="N7" s="46" t="s">
        <v>3899</v>
      </c>
      <c r="O7" s="175" t="s">
        <v>3902</v>
      </c>
    </row>
    <row r="8" spans="2:15" ht="12.75" customHeight="1">
      <c r="B8" s="200" t="str">
        <f>IF(C8="", "NO PRIORITY", IF(_xlfn.XLOOKUP(C8, Organizations!C:C, Organizations!B:B, "")="", "NO PRIORITY", _xlfn.XLOOKUP(C8, Organizations!C:C, Organizations!B:B, "NO ORG NAME")))</f>
        <v>A</v>
      </c>
      <c r="C8" s="204" t="s">
        <v>853</v>
      </c>
      <c r="D8" s="201" t="s">
        <v>3142</v>
      </c>
      <c r="E8" s="279">
        <v>45664</v>
      </c>
      <c r="F8" s="307">
        <f t="shared" ref="F8:F47" si="0">IF(ISBLANK(E8),"",E8-WEEKDAY(E8)+2)</f>
        <v>45663</v>
      </c>
      <c r="G8" s="193" t="s">
        <v>108</v>
      </c>
      <c r="H8" s="192" t="s">
        <v>4805</v>
      </c>
      <c r="I8" s="194">
        <v>45809</v>
      </c>
      <c r="J8" s="207">
        <v>0.25</v>
      </c>
      <c r="K8" s="202" t="s">
        <v>3927</v>
      </c>
      <c r="L8" s="198" t="s">
        <v>3928</v>
      </c>
      <c r="M8" s="209"/>
      <c r="N8" s="202" t="s">
        <v>138</v>
      </c>
      <c r="O8" s="174"/>
    </row>
    <row r="9" spans="2:15" ht="12.75" customHeight="1">
      <c r="B9" s="200"/>
      <c r="C9" s="204"/>
      <c r="D9" s="201"/>
      <c r="E9" s="279"/>
      <c r="F9" s="307"/>
      <c r="G9" s="193"/>
      <c r="H9" s="192"/>
      <c r="I9" s="194"/>
      <c r="J9" s="207"/>
      <c r="K9" s="202"/>
      <c r="L9" s="198"/>
      <c r="M9" s="209"/>
      <c r="N9" s="202"/>
      <c r="O9" s="174"/>
    </row>
    <row r="10" spans="2:15" ht="12.75" customHeight="1">
      <c r="B10" s="200"/>
      <c r="C10" s="204"/>
      <c r="D10" s="201"/>
      <c r="E10" s="279"/>
      <c r="F10" s="307"/>
      <c r="G10" s="193"/>
      <c r="H10" s="192"/>
      <c r="I10" s="194"/>
      <c r="J10" s="207"/>
      <c r="K10" s="202"/>
      <c r="L10" s="198"/>
      <c r="M10" s="209"/>
      <c r="N10" s="202"/>
      <c r="O10" s="174"/>
    </row>
    <row r="11" spans="2:15" ht="12.75" customHeight="1">
      <c r="B11" s="200"/>
      <c r="C11" s="204"/>
      <c r="D11" s="201"/>
      <c r="E11" s="279"/>
      <c r="F11" s="307"/>
      <c r="G11" s="193"/>
      <c r="H11" s="192"/>
      <c r="I11" s="194"/>
      <c r="J11" s="207"/>
      <c r="K11" s="202"/>
      <c r="L11" s="198"/>
      <c r="M11" s="209"/>
      <c r="N11" s="202"/>
      <c r="O11" s="174"/>
    </row>
    <row r="12" spans="2:15" ht="12.75" customHeight="1">
      <c r="B12" s="200" t="str">
        <f>IF(C12="", "NO PRIORITY", IF(_xlfn.XLOOKUP(C12, Organizations!C:C, Organizations!B:B, "")="", "NO PRIORITY", _xlfn.XLOOKUP(C12, Organizations!C:C, Organizations!B:B, "NO ORG NAME")))</f>
        <v>A</v>
      </c>
      <c r="C12" s="204" t="s">
        <v>1823</v>
      </c>
      <c r="D12" s="201" t="s">
        <v>4102</v>
      </c>
      <c r="E12" s="279">
        <v>45669</v>
      </c>
      <c r="F12" s="307">
        <f t="shared" si="0"/>
        <v>45670</v>
      </c>
      <c r="G12" s="193" t="s">
        <v>108</v>
      </c>
      <c r="H12" s="192" t="s">
        <v>4805</v>
      </c>
      <c r="I12" s="194" t="s">
        <v>138</v>
      </c>
      <c r="J12" s="207" t="s">
        <v>1195</v>
      </c>
      <c r="K12" s="202" t="s">
        <v>3927</v>
      </c>
      <c r="L12" s="198" t="s">
        <v>3928</v>
      </c>
      <c r="M12" s="209"/>
      <c r="N12" s="202" t="s">
        <v>138</v>
      </c>
      <c r="O12" s="174"/>
    </row>
    <row r="13" spans="2:15" ht="12.75" customHeight="1">
      <c r="B13" s="200" t="str">
        <f>IF(C13="", "NO PRIORITY", IF(_xlfn.XLOOKUP(C13, Organizations!C:C, Organizations!B:B, "")="", "NO PRIORITY", _xlfn.XLOOKUP(C13, Organizations!C:C, Organizations!B:B, "NO ORG NAME")))</f>
        <v>A</v>
      </c>
      <c r="C13" s="204" t="s">
        <v>1275</v>
      </c>
      <c r="D13" s="201" t="s">
        <v>4102</v>
      </c>
      <c r="E13" s="279">
        <v>45669</v>
      </c>
      <c r="F13" s="307">
        <f t="shared" si="0"/>
        <v>45670</v>
      </c>
      <c r="G13" s="193" t="s">
        <v>108</v>
      </c>
      <c r="H13" s="192" t="s">
        <v>4805</v>
      </c>
      <c r="I13" s="194" t="s">
        <v>138</v>
      </c>
      <c r="J13" s="207" t="s">
        <v>1195</v>
      </c>
      <c r="K13" s="202" t="s">
        <v>3927</v>
      </c>
      <c r="L13" s="198" t="s">
        <v>3928</v>
      </c>
      <c r="M13" s="209"/>
      <c r="N13" s="202" t="s">
        <v>138</v>
      </c>
      <c r="O13" s="174"/>
    </row>
    <row r="14" spans="2:15" ht="12.75" customHeight="1">
      <c r="B14" s="200" t="str">
        <f>IF(C14="", "NO PRIORITY", IF(_xlfn.XLOOKUP(C14, Organizations!C:C, Organizations!B:B, "")="", "NO PRIORITY", _xlfn.XLOOKUP(C14, Organizations!C:C, Organizations!B:B, "NO ORG NAME")))</f>
        <v>A</v>
      </c>
      <c r="C14" s="204" t="s">
        <v>1275</v>
      </c>
      <c r="D14" s="201" t="s">
        <v>4102</v>
      </c>
      <c r="E14" s="279">
        <v>45670</v>
      </c>
      <c r="F14" s="307">
        <f t="shared" si="0"/>
        <v>45670</v>
      </c>
      <c r="G14" s="193" t="s">
        <v>108</v>
      </c>
      <c r="H14" s="192" t="s">
        <v>4805</v>
      </c>
      <c r="I14" s="194" t="s">
        <v>138</v>
      </c>
      <c r="J14" s="207" t="s">
        <v>1195</v>
      </c>
      <c r="K14" s="202" t="s">
        <v>3927</v>
      </c>
      <c r="L14" s="198" t="s">
        <v>3928</v>
      </c>
      <c r="M14" s="209"/>
      <c r="N14" s="202" t="s">
        <v>138</v>
      </c>
      <c r="O14" s="174"/>
    </row>
    <row r="15" spans="2:15" ht="12.75" customHeight="1">
      <c r="B15" s="200" t="str">
        <f>IF(C15="", "NO PRIORITY", IF(_xlfn.XLOOKUP(C15, Organizations!C:C, Organizations!B:B, "")="", "NO PRIORITY", _xlfn.XLOOKUP(C15, Organizations!C:C, Organizations!B:B, "NO ORG NAME")))</f>
        <v>A</v>
      </c>
      <c r="C15" s="204" t="s">
        <v>1092</v>
      </c>
      <c r="D15" s="201" t="s">
        <v>4102</v>
      </c>
      <c r="E15" s="279">
        <v>45669</v>
      </c>
      <c r="F15" s="307">
        <f t="shared" si="0"/>
        <v>45670</v>
      </c>
      <c r="G15" s="193" t="s">
        <v>108</v>
      </c>
      <c r="H15" s="192" t="s">
        <v>4805</v>
      </c>
      <c r="I15" s="194" t="s">
        <v>138</v>
      </c>
      <c r="J15" s="207" t="s">
        <v>1195</v>
      </c>
      <c r="K15" s="202" t="s">
        <v>3927</v>
      </c>
      <c r="L15" s="198" t="s">
        <v>3928</v>
      </c>
      <c r="M15" s="209"/>
      <c r="N15" s="202" t="s">
        <v>138</v>
      </c>
      <c r="O15" s="174"/>
    </row>
    <row r="16" spans="2:15" ht="12.75" customHeight="1">
      <c r="B16" s="200" t="str">
        <f>IF(C16="", "NO PRIORITY", IF(_xlfn.XLOOKUP(C16, Organizations!C:C, Organizations!B:B, "")="", "NO PRIORITY", _xlfn.XLOOKUP(C16, Organizations!C:C, Organizations!B:B, "NO ORG NAME")))</f>
        <v>A</v>
      </c>
      <c r="C16" s="204" t="s">
        <v>1692</v>
      </c>
      <c r="D16" s="201" t="s">
        <v>4102</v>
      </c>
      <c r="E16" s="279">
        <v>45669</v>
      </c>
      <c r="F16" s="307">
        <f t="shared" si="0"/>
        <v>45670</v>
      </c>
      <c r="G16" s="193" t="s">
        <v>108</v>
      </c>
      <c r="H16" s="192" t="s">
        <v>4805</v>
      </c>
      <c r="I16" s="194" t="s">
        <v>138</v>
      </c>
      <c r="J16" s="207" t="s">
        <v>1195</v>
      </c>
      <c r="K16" s="202" t="s">
        <v>3927</v>
      </c>
      <c r="L16" s="198" t="s">
        <v>3928</v>
      </c>
      <c r="M16" s="209"/>
      <c r="N16" s="202" t="s">
        <v>138</v>
      </c>
      <c r="O16" s="174"/>
    </row>
    <row r="17" spans="2:15" ht="12.75" customHeight="1">
      <c r="B17" s="200" t="str">
        <f>IF(C17="", "NO PRIORITY", IF(_xlfn.XLOOKUP(C17, Organizations!C:C, Organizations!B:B, "")="", "NO PRIORITY", _xlfn.XLOOKUP(C17, Organizations!C:C, Organizations!B:B, "NO ORG NAME")))</f>
        <v>A</v>
      </c>
      <c r="C17" s="204" t="s">
        <v>1285</v>
      </c>
      <c r="D17" s="201" t="s">
        <v>4102</v>
      </c>
      <c r="E17" s="279">
        <v>45669</v>
      </c>
      <c r="F17" s="307">
        <f t="shared" si="0"/>
        <v>45670</v>
      </c>
      <c r="G17" s="193" t="s">
        <v>108</v>
      </c>
      <c r="H17" s="192" t="s">
        <v>4805</v>
      </c>
      <c r="I17" s="194" t="s">
        <v>138</v>
      </c>
      <c r="J17" s="207" t="s">
        <v>1195</v>
      </c>
      <c r="K17" s="202" t="s">
        <v>3927</v>
      </c>
      <c r="L17" s="198" t="s">
        <v>3928</v>
      </c>
      <c r="M17" s="209"/>
      <c r="N17" s="202" t="s">
        <v>138</v>
      </c>
      <c r="O17" s="174"/>
    </row>
    <row r="18" spans="2:15" ht="12.75" customHeight="1">
      <c r="B18" s="200" t="str">
        <f>IF(C18="", "NO PRIORITY", IF(_xlfn.XLOOKUP(C18, Organizations!C:C, Organizations!B:B, "")="", "NO PRIORITY", _xlfn.XLOOKUP(C18, Organizations!C:C, Organizations!B:B, "NO ORG NAME")))</f>
        <v>NO PRIORITY</v>
      </c>
      <c r="C18" s="204" t="s">
        <v>3304</v>
      </c>
      <c r="D18" s="201" t="s">
        <v>4102</v>
      </c>
      <c r="E18" s="279">
        <v>45669</v>
      </c>
      <c r="F18" s="307">
        <f t="shared" si="0"/>
        <v>45670</v>
      </c>
      <c r="G18" s="193" t="s">
        <v>108</v>
      </c>
      <c r="H18" s="192" t="s">
        <v>4805</v>
      </c>
      <c r="I18" s="194" t="s">
        <v>138</v>
      </c>
      <c r="J18" s="207" t="s">
        <v>1195</v>
      </c>
      <c r="K18" s="202" t="s">
        <v>3927</v>
      </c>
      <c r="L18" s="198" t="s">
        <v>3928</v>
      </c>
      <c r="M18" s="209"/>
      <c r="N18" s="202" t="s">
        <v>138</v>
      </c>
      <c r="O18" s="174"/>
    </row>
    <row r="19" spans="2:15" ht="12.75" customHeight="1">
      <c r="B19" s="200" t="str">
        <f>IF(C19="", "NO PRIORITY", IF(_xlfn.XLOOKUP(C19, Organizations!C:C, Organizations!B:B, "")="", "NO PRIORITY", _xlfn.XLOOKUP(C19, Organizations!C:C, Organizations!B:B, "NO ORG NAME")))</f>
        <v>A</v>
      </c>
      <c r="C19" s="204" t="s">
        <v>465</v>
      </c>
      <c r="D19" s="201" t="s">
        <v>4102</v>
      </c>
      <c r="E19" s="279">
        <v>45670</v>
      </c>
      <c r="F19" s="307">
        <f t="shared" si="0"/>
        <v>45670</v>
      </c>
      <c r="G19" s="193" t="s">
        <v>108</v>
      </c>
      <c r="H19" s="192" t="s">
        <v>4805</v>
      </c>
      <c r="I19" s="194" t="s">
        <v>4105</v>
      </c>
      <c r="J19" s="207" t="s">
        <v>1195</v>
      </c>
      <c r="K19" s="202" t="s">
        <v>3927</v>
      </c>
      <c r="L19" s="198" t="s">
        <v>3928</v>
      </c>
      <c r="M19" s="209"/>
      <c r="N19" s="202" t="s">
        <v>138</v>
      </c>
      <c r="O19" s="174"/>
    </row>
    <row r="20" spans="2:15" ht="12.75" customHeight="1">
      <c r="B20" s="200" t="str">
        <f>IF(C20="", "NO PRIORITY", IF(_xlfn.XLOOKUP(C20, Organizations!C:C, Organizations!B:B, "")="", "NO PRIORITY", _xlfn.XLOOKUP(C20, Organizations!C:C, Organizations!B:B, "NO ORG NAME")))</f>
        <v>A</v>
      </c>
      <c r="C20" s="204" t="s">
        <v>1474</v>
      </c>
      <c r="D20" s="201" t="s">
        <v>4102</v>
      </c>
      <c r="E20" s="279">
        <v>45669</v>
      </c>
      <c r="F20" s="307">
        <f t="shared" si="0"/>
        <v>45670</v>
      </c>
      <c r="G20" s="193" t="s">
        <v>108</v>
      </c>
      <c r="H20" s="192" t="s">
        <v>4805</v>
      </c>
      <c r="I20" s="194" t="s">
        <v>138</v>
      </c>
      <c r="J20" s="207" t="s">
        <v>1195</v>
      </c>
      <c r="K20" s="202" t="s">
        <v>3927</v>
      </c>
      <c r="L20" s="198" t="s">
        <v>3928</v>
      </c>
      <c r="M20" s="209"/>
      <c r="N20" s="202" t="s">
        <v>138</v>
      </c>
      <c r="O20" s="174"/>
    </row>
    <row r="21" spans="2:15" ht="12.75" customHeight="1">
      <c r="B21" s="200" t="str">
        <f>IF(C21="", "NO PRIORITY", IF(_xlfn.XLOOKUP(C21, Organizations!C:C, Organizations!B:B, "")="", "NO PRIORITY", _xlfn.XLOOKUP(C21, Organizations!C:C, Organizations!B:B, "NO ORG NAME")))</f>
        <v>NO PRIORITY</v>
      </c>
      <c r="C21" s="204" t="s">
        <v>278</v>
      </c>
      <c r="D21" s="201" t="s">
        <v>4102</v>
      </c>
      <c r="E21" s="279">
        <v>45669</v>
      </c>
      <c r="F21" s="307">
        <f t="shared" si="0"/>
        <v>45670</v>
      </c>
      <c r="G21" s="193" t="s">
        <v>108</v>
      </c>
      <c r="H21" s="192" t="s">
        <v>4805</v>
      </c>
      <c r="I21" s="194" t="s">
        <v>138</v>
      </c>
      <c r="J21" s="207" t="s">
        <v>1195</v>
      </c>
      <c r="K21" s="202" t="s">
        <v>3927</v>
      </c>
      <c r="L21" s="198" t="s">
        <v>3928</v>
      </c>
      <c r="M21" s="209"/>
      <c r="N21" s="202" t="s">
        <v>138</v>
      </c>
      <c r="O21" s="174" t="s">
        <v>4103</v>
      </c>
    </row>
    <row r="22" spans="2:15" ht="12.75" customHeight="1">
      <c r="B22" s="200" t="str">
        <f>IF(C22="", "NO PRIORITY", IF(_xlfn.XLOOKUP(C22, Organizations!C:C, Organizations!B:B, "")="", "NO PRIORITY", _xlfn.XLOOKUP(C22, Organizations!C:C, Organizations!B:B, "NO ORG NAME")))</f>
        <v>A</v>
      </c>
      <c r="C22" s="204" t="s">
        <v>634</v>
      </c>
      <c r="D22" s="201" t="s">
        <v>4102</v>
      </c>
      <c r="E22" s="279">
        <v>45669</v>
      </c>
      <c r="F22" s="307">
        <f t="shared" si="0"/>
        <v>45670</v>
      </c>
      <c r="G22" s="193" t="s">
        <v>108</v>
      </c>
      <c r="H22" s="192" t="s">
        <v>4805</v>
      </c>
      <c r="I22" s="194" t="s">
        <v>138</v>
      </c>
      <c r="J22" s="207" t="s">
        <v>1195</v>
      </c>
      <c r="K22" s="202" t="s">
        <v>3927</v>
      </c>
      <c r="L22" s="198" t="s">
        <v>3928</v>
      </c>
      <c r="M22" s="209"/>
      <c r="N22" s="202" t="s">
        <v>138</v>
      </c>
      <c r="O22" s="174"/>
    </row>
    <row r="23" spans="2:15" ht="12.75" customHeight="1">
      <c r="B23" s="200" t="str">
        <f>IF(C23="", "NO PRIORITY", IF(_xlfn.XLOOKUP(C23, Organizations!C:C, Organizations!B:B, "")="", "NO PRIORITY", _xlfn.XLOOKUP(C23, Organizations!C:C, Organizations!B:B, "NO ORG NAME")))</f>
        <v>NO PRIORITY</v>
      </c>
      <c r="C23" s="204" t="s">
        <v>697</v>
      </c>
      <c r="D23" s="201" t="s">
        <v>4008</v>
      </c>
      <c r="E23" s="279">
        <v>45673</v>
      </c>
      <c r="F23" s="307">
        <f t="shared" si="0"/>
        <v>45670</v>
      </c>
      <c r="G23" s="193" t="s">
        <v>108</v>
      </c>
      <c r="H23" s="192" t="s">
        <v>4806</v>
      </c>
      <c r="I23" s="194">
        <v>45705</v>
      </c>
      <c r="J23" s="207">
        <v>0.3</v>
      </c>
      <c r="K23" s="202" t="s">
        <v>3927</v>
      </c>
      <c r="L23" s="198" t="s">
        <v>3928</v>
      </c>
      <c r="M23" s="209"/>
      <c r="N23" s="202" t="s">
        <v>166</v>
      </c>
      <c r="O23" s="174"/>
    </row>
    <row r="24" spans="2:15" ht="12.75" customHeight="1">
      <c r="B24" s="200" t="str">
        <f>IF(C24="", "NO PRIORITY", IF(_xlfn.XLOOKUP(C24, Organizations!C:C, Organizations!B:B, "")="", "NO PRIORITY", _xlfn.XLOOKUP(C24, Organizations!C:C, Organizations!B:B, "NO ORG NAME")))</f>
        <v>D</v>
      </c>
      <c r="C24" s="204" t="s">
        <v>1125</v>
      </c>
      <c r="D24" s="201" t="s">
        <v>4008</v>
      </c>
      <c r="E24" s="279">
        <v>45673</v>
      </c>
      <c r="F24" s="307">
        <f t="shared" si="0"/>
        <v>45670</v>
      </c>
      <c r="G24" s="193" t="s">
        <v>108</v>
      </c>
      <c r="H24" s="192" t="s">
        <v>4807</v>
      </c>
      <c r="I24" s="194">
        <v>45705</v>
      </c>
      <c r="J24" s="207">
        <v>0.2</v>
      </c>
      <c r="K24" s="202" t="s">
        <v>3927</v>
      </c>
      <c r="L24" s="198" t="s">
        <v>3928</v>
      </c>
      <c r="M24" s="209"/>
      <c r="N24" s="202" t="s">
        <v>166</v>
      </c>
      <c r="O24" s="174"/>
    </row>
    <row r="25" spans="2:15" ht="12.75" customHeight="1">
      <c r="B25" s="200" t="str">
        <f>IF(C25="", "NO PRIORITY", IF(_xlfn.XLOOKUP(C25, Organizations!C:C, Organizations!B:B, "")="", "NO PRIORITY", _xlfn.XLOOKUP(C25, Organizations!C:C, Organizations!B:B, "NO ORG NAME")))</f>
        <v>NO PRIORITY</v>
      </c>
      <c r="C25" s="204" t="s">
        <v>1098</v>
      </c>
      <c r="D25" s="201" t="s">
        <v>4008</v>
      </c>
      <c r="E25" s="279">
        <v>45673</v>
      </c>
      <c r="F25" s="307">
        <f t="shared" si="0"/>
        <v>45670</v>
      </c>
      <c r="G25" s="193" t="s">
        <v>108</v>
      </c>
      <c r="H25" s="192" t="s">
        <v>4807</v>
      </c>
      <c r="I25" s="194">
        <v>45705</v>
      </c>
      <c r="J25" s="207">
        <v>0.2</v>
      </c>
      <c r="K25" s="202" t="s">
        <v>3927</v>
      </c>
      <c r="L25" s="198" t="s">
        <v>4793</v>
      </c>
      <c r="M25" s="209"/>
      <c r="N25" s="202" t="s">
        <v>166</v>
      </c>
      <c r="O25" s="174"/>
    </row>
    <row r="26" spans="2:15" ht="12.75" customHeight="1">
      <c r="B26" s="200" t="str">
        <f>IF(C26="", "NO PRIORITY", IF(_xlfn.XLOOKUP(C26, Organizations!C:C, Organizations!B:B, "")="", "NO PRIORITY", _xlfn.XLOOKUP(C26, Organizations!C:C, Organizations!B:B, "NO ORG NAME")))</f>
        <v>A</v>
      </c>
      <c r="C26" s="204" t="s">
        <v>853</v>
      </c>
      <c r="D26" s="201" t="s">
        <v>3989</v>
      </c>
      <c r="E26" s="279">
        <v>45673</v>
      </c>
      <c r="F26" s="307">
        <f t="shared" si="0"/>
        <v>45670</v>
      </c>
      <c r="G26" s="193" t="s">
        <v>108</v>
      </c>
      <c r="H26" s="192" t="s">
        <v>4807</v>
      </c>
      <c r="I26" s="194">
        <v>45717</v>
      </c>
      <c r="J26" s="207">
        <v>0.5</v>
      </c>
      <c r="K26" s="202" t="s">
        <v>3927</v>
      </c>
      <c r="L26" s="198" t="s">
        <v>3928</v>
      </c>
      <c r="M26" s="209"/>
      <c r="N26" s="202" t="s">
        <v>138</v>
      </c>
      <c r="O26" s="174"/>
    </row>
    <row r="27" spans="2:15" ht="12.75" customHeight="1">
      <c r="B27" s="200" t="str">
        <f>IF(C27="", "NO PRIORITY", IF(_xlfn.XLOOKUP(C27, Organizations!C:C, Organizations!B:B, "")="", "NO PRIORITY", _xlfn.XLOOKUP(C27, Organizations!C:C, Organizations!B:B, "NO ORG NAME")))</f>
        <v>A</v>
      </c>
      <c r="C27" s="204" t="s">
        <v>1215</v>
      </c>
      <c r="D27" s="201" t="s">
        <v>3199</v>
      </c>
      <c r="E27" s="279">
        <v>45673</v>
      </c>
      <c r="F27" s="307">
        <f t="shared" si="0"/>
        <v>45670</v>
      </c>
      <c r="G27" s="193" t="s">
        <v>108</v>
      </c>
      <c r="H27" s="192" t="s">
        <v>4807</v>
      </c>
      <c r="I27" s="194">
        <v>45717</v>
      </c>
      <c r="J27" s="207">
        <v>0.5</v>
      </c>
      <c r="K27" s="202" t="s">
        <v>3927</v>
      </c>
      <c r="L27" s="198" t="s">
        <v>3928</v>
      </c>
      <c r="M27" s="209"/>
      <c r="N27" s="202" t="s">
        <v>138</v>
      </c>
      <c r="O27" s="174" t="s">
        <v>4020</v>
      </c>
    </row>
    <row r="28" spans="2:15" ht="12.75" customHeight="1">
      <c r="B28" s="200" t="str">
        <f>IF(C28="", "NO PRIORITY", IF(_xlfn.XLOOKUP(C28, Organizations!C:C, Organizations!B:B, "")="", "NO PRIORITY", _xlfn.XLOOKUP(C28, Organizations!C:C, Organizations!B:B, "NO ORG NAME")))</f>
        <v>C</v>
      </c>
      <c r="C28" s="204" t="s">
        <v>1714</v>
      </c>
      <c r="D28" s="201" t="s">
        <v>3199</v>
      </c>
      <c r="E28" s="279">
        <v>45673</v>
      </c>
      <c r="F28" s="307">
        <f t="shared" si="0"/>
        <v>45670</v>
      </c>
      <c r="G28" s="193" t="s">
        <v>108</v>
      </c>
      <c r="H28" s="192" t="s">
        <v>4807</v>
      </c>
      <c r="I28" s="194">
        <v>45717</v>
      </c>
      <c r="J28" s="207">
        <v>0.5</v>
      </c>
      <c r="K28" s="202" t="s">
        <v>3927</v>
      </c>
      <c r="L28" s="198" t="s">
        <v>3928</v>
      </c>
      <c r="M28" s="209"/>
      <c r="N28" s="202" t="s">
        <v>138</v>
      </c>
      <c r="O28" s="174"/>
    </row>
    <row r="29" spans="2:15" ht="12.75" customHeight="1">
      <c r="B29" s="200" t="str">
        <f>IF(C29="", "NO PRIORITY", IF(_xlfn.XLOOKUP(C29, Organizations!C:C, Organizations!B:B, "")="", "NO PRIORITY", _xlfn.XLOOKUP(C29, Organizations!C:C, Organizations!B:B, "NO ORG NAME")))</f>
        <v>A</v>
      </c>
      <c r="C29" s="204" t="s">
        <v>1743</v>
      </c>
      <c r="D29" s="201" t="s">
        <v>3199</v>
      </c>
      <c r="E29" s="279">
        <v>45673</v>
      </c>
      <c r="F29" s="307">
        <f t="shared" si="0"/>
        <v>45670</v>
      </c>
      <c r="G29" s="193" t="s">
        <v>108</v>
      </c>
      <c r="H29" s="192" t="s">
        <v>4807</v>
      </c>
      <c r="I29" s="194">
        <v>45717</v>
      </c>
      <c r="J29" s="207">
        <v>0.5</v>
      </c>
      <c r="K29" s="202" t="s">
        <v>3927</v>
      </c>
      <c r="L29" s="198" t="s">
        <v>3928</v>
      </c>
      <c r="M29" s="209"/>
      <c r="N29" s="202" t="s">
        <v>138</v>
      </c>
      <c r="O29" s="174"/>
    </row>
    <row r="30" spans="2:15" ht="12.75" customHeight="1">
      <c r="B30" s="200" t="str">
        <f>IF(C30="", "NO PRIORITY", IF(_xlfn.XLOOKUP(C30, Organizations!C:C, Organizations!B:B, "")="", "NO PRIORITY", _xlfn.XLOOKUP(C30, Organizations!C:C, Organizations!B:B, "NO ORG NAME")))</f>
        <v>A</v>
      </c>
      <c r="C30" s="204" t="s">
        <v>1586</v>
      </c>
      <c r="D30" s="201" t="s">
        <v>3199</v>
      </c>
      <c r="E30" s="279">
        <v>45673</v>
      </c>
      <c r="F30" s="307">
        <f t="shared" si="0"/>
        <v>45670</v>
      </c>
      <c r="G30" s="193" t="s">
        <v>108</v>
      </c>
      <c r="H30" s="192" t="s">
        <v>4807</v>
      </c>
      <c r="I30" s="194">
        <v>45717</v>
      </c>
      <c r="J30" s="207">
        <v>0.5</v>
      </c>
      <c r="K30" s="202" t="s">
        <v>3927</v>
      </c>
      <c r="L30" s="198" t="s">
        <v>3928</v>
      </c>
      <c r="M30" s="209"/>
      <c r="N30" s="202" t="s">
        <v>138</v>
      </c>
      <c r="O30" s="174"/>
    </row>
    <row r="31" spans="2:15" ht="12.75" customHeight="1">
      <c r="B31" s="200" t="str">
        <f>IF(C31="", "NO PRIORITY", IF(_xlfn.XLOOKUP(C31, Organizations!C:C, Organizations!B:B, "")="", "NO PRIORITY", _xlfn.XLOOKUP(C31, Organizations!C:C, Organizations!B:B, "NO ORG NAME")))</f>
        <v>A</v>
      </c>
      <c r="C31" s="204" t="s">
        <v>1890</v>
      </c>
      <c r="D31" s="201" t="s">
        <v>3199</v>
      </c>
      <c r="E31" s="279">
        <v>45673</v>
      </c>
      <c r="F31" s="307">
        <f t="shared" si="0"/>
        <v>45670</v>
      </c>
      <c r="G31" s="193" t="s">
        <v>108</v>
      </c>
      <c r="H31" s="192" t="s">
        <v>4807</v>
      </c>
      <c r="I31" s="194">
        <v>45717</v>
      </c>
      <c r="J31" s="207">
        <v>0.5</v>
      </c>
      <c r="K31" s="202" t="s">
        <v>3927</v>
      </c>
      <c r="L31" s="198" t="s">
        <v>3928</v>
      </c>
      <c r="M31" s="209"/>
      <c r="N31" s="202" t="s">
        <v>138</v>
      </c>
      <c r="O31" s="174" t="s">
        <v>4051</v>
      </c>
    </row>
    <row r="32" spans="2:15" ht="12.75" customHeight="1">
      <c r="B32" s="200" t="str">
        <f>IF(C32="", "NO PRIORITY", IF(_xlfn.XLOOKUP(C32, Organizations!C:C, Organizations!B:B, "")="", "NO PRIORITY", _xlfn.XLOOKUP(C32, Organizations!C:C, Organizations!B:B, "NO ORG NAME")))</f>
        <v>A</v>
      </c>
      <c r="C32" s="204" t="s">
        <v>1890</v>
      </c>
      <c r="D32" s="201" t="s">
        <v>3199</v>
      </c>
      <c r="E32" s="279">
        <v>45673</v>
      </c>
      <c r="F32" s="307">
        <f t="shared" si="0"/>
        <v>45670</v>
      </c>
      <c r="G32" s="193" t="s">
        <v>108</v>
      </c>
      <c r="H32" s="192" t="s">
        <v>4807</v>
      </c>
      <c r="I32" s="194">
        <v>45717</v>
      </c>
      <c r="J32" s="207">
        <v>0.5</v>
      </c>
      <c r="K32" s="202" t="s">
        <v>3927</v>
      </c>
      <c r="L32" s="198" t="s">
        <v>3928</v>
      </c>
      <c r="M32" s="209"/>
      <c r="N32" s="202" t="s">
        <v>138</v>
      </c>
      <c r="O32" s="174"/>
    </row>
    <row r="33" spans="2:15" ht="12.75" customHeight="1">
      <c r="B33" s="200" t="str">
        <f>IF(C33="", "NO PRIORITY", IF(_xlfn.XLOOKUP(C33, Organizations!C:C, Organizations!B:B, "")="", "NO PRIORITY", _xlfn.XLOOKUP(C33, Organizations!C:C, Organizations!B:B, "NO ORG NAME")))</f>
        <v>A</v>
      </c>
      <c r="C33" s="204" t="s">
        <v>1890</v>
      </c>
      <c r="D33" s="201" t="s">
        <v>3199</v>
      </c>
      <c r="E33" s="279">
        <v>45673</v>
      </c>
      <c r="F33" s="307">
        <f t="shared" si="0"/>
        <v>45670</v>
      </c>
      <c r="G33" s="193" t="s">
        <v>108</v>
      </c>
      <c r="H33" s="192" t="s">
        <v>4807</v>
      </c>
      <c r="I33" s="194">
        <v>45717</v>
      </c>
      <c r="J33" s="207">
        <v>0.5</v>
      </c>
      <c r="K33" s="202" t="s">
        <v>3927</v>
      </c>
      <c r="L33" s="198" t="s">
        <v>3928</v>
      </c>
      <c r="M33" s="209"/>
      <c r="N33" s="202" t="s">
        <v>138</v>
      </c>
      <c r="O33" s="174"/>
    </row>
    <row r="34" spans="2:15" ht="12.75" customHeight="1">
      <c r="B34" s="200" t="str">
        <f>IF(C34="", "NO PRIORITY", IF(_xlfn.XLOOKUP(C34, Organizations!C:C, Organizations!B:B, "")="", "NO PRIORITY", _xlfn.XLOOKUP(C34, Organizations!C:C, Organizations!B:B, "NO ORG NAME")))</f>
        <v>A</v>
      </c>
      <c r="C34" s="204" t="s">
        <v>1890</v>
      </c>
      <c r="D34" s="201" t="s">
        <v>3199</v>
      </c>
      <c r="E34" s="279">
        <v>45673</v>
      </c>
      <c r="F34" s="307">
        <f t="shared" si="0"/>
        <v>45670</v>
      </c>
      <c r="G34" s="193" t="s">
        <v>108</v>
      </c>
      <c r="H34" s="192" t="s">
        <v>4807</v>
      </c>
      <c r="I34" s="194">
        <v>45717</v>
      </c>
      <c r="J34" s="207">
        <v>0.5</v>
      </c>
      <c r="K34" s="202" t="s">
        <v>3927</v>
      </c>
      <c r="L34" s="198" t="s">
        <v>3928</v>
      </c>
      <c r="M34" s="209"/>
      <c r="N34" s="202" t="s">
        <v>138</v>
      </c>
      <c r="O34" s="174"/>
    </row>
    <row r="35" spans="2:15" ht="12.75" customHeight="1">
      <c r="B35" s="200" t="str">
        <f>IF(C35="", "NO PRIORITY", IF(_xlfn.XLOOKUP(C35, Organizations!C:C, Organizations!B:B, "")="", "NO PRIORITY", _xlfn.XLOOKUP(C35, Organizations!C:C, Organizations!B:B, "NO ORG NAME")))</f>
        <v>NO PRIORITY</v>
      </c>
      <c r="C35" s="204" t="s">
        <v>278</v>
      </c>
      <c r="D35" s="201" t="s">
        <v>4063</v>
      </c>
      <c r="E35" s="279">
        <v>45677</v>
      </c>
      <c r="F35" s="307">
        <f t="shared" si="0"/>
        <v>45677</v>
      </c>
      <c r="G35" s="193" t="s">
        <v>108</v>
      </c>
      <c r="H35" s="192" t="s">
        <v>4806</v>
      </c>
      <c r="I35" s="194">
        <v>45689</v>
      </c>
      <c r="J35" s="207">
        <v>0.95</v>
      </c>
      <c r="K35" s="202" t="s">
        <v>3927</v>
      </c>
      <c r="L35" s="198" t="s">
        <v>3928</v>
      </c>
      <c r="M35" s="209"/>
      <c r="N35" s="202" t="s">
        <v>138</v>
      </c>
      <c r="O35" s="174"/>
    </row>
    <row r="36" spans="2:15" ht="12.75" customHeight="1">
      <c r="B36" s="200" t="str">
        <f>IF(C36="", "NO PRIORITY", IF(_xlfn.XLOOKUP(C36, Organizations!C:C, Organizations!B:B, "")="", "NO PRIORITY", _xlfn.XLOOKUP(C36, Organizations!C:C, Organizations!B:B, "NO ORG NAME")))</f>
        <v>A</v>
      </c>
      <c r="C36" s="204" t="s">
        <v>235</v>
      </c>
      <c r="D36" s="201" t="s">
        <v>1717</v>
      </c>
      <c r="E36" s="279">
        <v>45679</v>
      </c>
      <c r="F36" s="307">
        <f t="shared" si="0"/>
        <v>45677</v>
      </c>
      <c r="G36" s="193" t="s">
        <v>3941</v>
      </c>
      <c r="H36" s="192" t="s">
        <v>4808</v>
      </c>
      <c r="I36" s="194">
        <v>45689</v>
      </c>
      <c r="J36" s="207">
        <v>0.75</v>
      </c>
      <c r="K36" s="202" t="s">
        <v>3927</v>
      </c>
      <c r="L36" s="198"/>
      <c r="M36" s="209"/>
      <c r="N36" s="202" t="s">
        <v>138</v>
      </c>
      <c r="O36" s="174" t="s">
        <v>3942</v>
      </c>
    </row>
    <row r="37" spans="2:15" ht="12.75" customHeight="1">
      <c r="B37" s="200" t="str">
        <f>IF(C37="", "NO PRIORITY", IF(_xlfn.XLOOKUP(C37, Organizations!C:C, Organizations!B:B, "")="", "NO PRIORITY", _xlfn.XLOOKUP(C37, Organizations!C:C, Organizations!B:B, "NO ORG NAME")))</f>
        <v>A+</v>
      </c>
      <c r="C37" s="204" t="s">
        <v>1908</v>
      </c>
      <c r="D37" s="201" t="s">
        <v>4057</v>
      </c>
      <c r="E37" s="279">
        <v>45705</v>
      </c>
      <c r="F37" s="307">
        <f t="shared" si="0"/>
        <v>45705</v>
      </c>
      <c r="G37" s="193" t="s">
        <v>108</v>
      </c>
      <c r="H37" s="192" t="s">
        <v>6</v>
      </c>
      <c r="I37" s="194">
        <v>45705</v>
      </c>
      <c r="J37" s="207">
        <v>0.5</v>
      </c>
      <c r="K37" s="202" t="s">
        <v>3927</v>
      </c>
      <c r="L37" s="198"/>
      <c r="M37" s="209">
        <v>70</v>
      </c>
      <c r="N37" s="202" t="s">
        <v>138</v>
      </c>
      <c r="O37" s="174" t="s">
        <v>4056</v>
      </c>
    </row>
    <row r="38" spans="2:15" ht="12.75" customHeight="1">
      <c r="B38" s="200" t="str">
        <f>IF(C38="", "NO PRIORITY", IF(_xlfn.XLOOKUP(C38, Organizations!C:C, Organizations!B:B, "")="", "NO PRIORITY", _xlfn.XLOOKUP(C38, Organizations!C:C, Organizations!B:B, "NO ORG NAME")))</f>
        <v>NO PRIORITY</v>
      </c>
      <c r="C38" s="204" t="s">
        <v>973</v>
      </c>
      <c r="D38" s="201" t="s">
        <v>3926</v>
      </c>
      <c r="E38" s="279">
        <v>45705</v>
      </c>
      <c r="F38" s="307">
        <f t="shared" si="0"/>
        <v>45705</v>
      </c>
      <c r="G38" s="193" t="s">
        <v>3937</v>
      </c>
      <c r="H38" s="192"/>
      <c r="I38" s="194"/>
      <c r="J38" s="207"/>
      <c r="K38" s="202" t="s">
        <v>3927</v>
      </c>
      <c r="L38" s="198"/>
      <c r="M38" s="209"/>
      <c r="N38" s="202"/>
      <c r="O38" s="174" t="s">
        <v>4809</v>
      </c>
    </row>
    <row r="39" spans="2:15" ht="12.75" customHeight="1">
      <c r="B39" s="200" t="str">
        <f>IF(C39="", "NO PRIORITY", IF(_xlfn.XLOOKUP(C39, Organizations!C:C, Organizations!B:B, "")="", "NO PRIORITY", _xlfn.XLOOKUP(C39, Organizations!C:C, Organizations!B:B, "NO ORG NAME")))</f>
        <v>NO PRIORITY</v>
      </c>
      <c r="C39" s="204" t="s">
        <v>1447</v>
      </c>
      <c r="D39" s="201" t="s">
        <v>3926</v>
      </c>
      <c r="E39" s="279">
        <v>45705</v>
      </c>
      <c r="F39" s="307">
        <f t="shared" si="0"/>
        <v>45705</v>
      </c>
      <c r="G39" s="193" t="s">
        <v>3937</v>
      </c>
      <c r="H39" s="192" t="s">
        <v>10</v>
      </c>
      <c r="I39" s="194"/>
      <c r="J39" s="207"/>
      <c r="K39" s="202" t="s">
        <v>3927</v>
      </c>
      <c r="L39" s="198"/>
      <c r="M39" s="209">
        <v>4</v>
      </c>
      <c r="N39" s="202" t="s">
        <v>141</v>
      </c>
      <c r="O39" s="174" t="s">
        <v>3929</v>
      </c>
    </row>
    <row r="40" spans="2:15" ht="12.75" customHeight="1">
      <c r="B40" s="200" t="str">
        <f>IF(C40="", "NO PRIORITY", IF(_xlfn.XLOOKUP(C40, Organizations!C:C, Organizations!B:B, "")="", "NO PRIORITY", _xlfn.XLOOKUP(C40, Organizations!C:C, Organizations!B:B, "NO ORG NAME")))</f>
        <v>B</v>
      </c>
      <c r="C40" s="204" t="s">
        <v>1818</v>
      </c>
      <c r="D40" s="201" t="s">
        <v>3926</v>
      </c>
      <c r="E40" s="279">
        <v>45705</v>
      </c>
      <c r="F40" s="307">
        <f t="shared" si="0"/>
        <v>45705</v>
      </c>
      <c r="G40" s="193" t="s">
        <v>108</v>
      </c>
      <c r="H40" s="192"/>
      <c r="I40" s="194"/>
      <c r="J40" s="207">
        <v>0.7</v>
      </c>
      <c r="K40" s="202" t="s">
        <v>3927</v>
      </c>
      <c r="L40" s="198"/>
      <c r="M40" s="209"/>
      <c r="N40" s="202"/>
      <c r="O40" s="174" t="s">
        <v>4129</v>
      </c>
    </row>
    <row r="41" spans="2:15" ht="12.75" customHeight="1">
      <c r="B41" s="200" t="str">
        <f>IF(C41="", "NO PRIORITY", IF(_xlfn.XLOOKUP(C41, Organizations!C:C, Organizations!B:B, "")="", "NO PRIORITY", _xlfn.XLOOKUP(C41, Organizations!C:C, Organizations!B:B, "NO ORG NAME")))</f>
        <v>NO PRIORITY</v>
      </c>
      <c r="C41" s="204" t="s">
        <v>1912</v>
      </c>
      <c r="D41" s="201" t="s">
        <v>4060</v>
      </c>
      <c r="E41" s="279">
        <v>45705</v>
      </c>
      <c r="F41" s="307">
        <f t="shared" si="0"/>
        <v>45705</v>
      </c>
      <c r="G41" s="193" t="s">
        <v>108</v>
      </c>
      <c r="H41" s="192" t="s">
        <v>6</v>
      </c>
      <c r="I41" s="194"/>
      <c r="J41" s="207"/>
      <c r="K41" s="202" t="s">
        <v>3927</v>
      </c>
      <c r="L41" s="198" t="s">
        <v>3928</v>
      </c>
      <c r="M41" s="209"/>
      <c r="N41" s="202" t="s">
        <v>150</v>
      </c>
      <c r="O41" s="174"/>
    </row>
    <row r="42" spans="2:15" ht="12.75" customHeight="1">
      <c r="B42" s="200" t="str">
        <f>IF(C42="", "NO PRIORITY", IF(_xlfn.XLOOKUP(C42, Organizations!C:C, Organizations!B:B, "")="", "NO PRIORITY", _xlfn.XLOOKUP(C42, Organizations!C:C, Organizations!B:B, "NO ORG NAME")))</f>
        <v>B</v>
      </c>
      <c r="C42" s="204" t="s">
        <v>1252</v>
      </c>
      <c r="D42" s="201" t="s">
        <v>1717</v>
      </c>
      <c r="E42" s="279">
        <v>45693</v>
      </c>
      <c r="F42" s="307">
        <f t="shared" si="0"/>
        <v>45691</v>
      </c>
      <c r="G42" s="193" t="s">
        <v>108</v>
      </c>
      <c r="H42" s="192" t="s">
        <v>6</v>
      </c>
      <c r="I42" s="194"/>
      <c r="J42" s="207">
        <v>0.7</v>
      </c>
      <c r="K42" s="202" t="s">
        <v>3927</v>
      </c>
      <c r="L42" s="198" t="s">
        <v>4793</v>
      </c>
      <c r="M42" s="209"/>
      <c r="N42" s="202" t="s">
        <v>141</v>
      </c>
      <c r="O42" s="174" t="s">
        <v>4021</v>
      </c>
    </row>
    <row r="43" spans="2:15" ht="12.75" customHeight="1">
      <c r="B43" s="200" t="str">
        <f>IF(C43="", "NO PRIORITY", IF(_xlfn.XLOOKUP(C43, Organizations!C:C, Organizations!B:B, "")="", "NO PRIORITY", _xlfn.XLOOKUP(C43, Organizations!C:C, Organizations!B:B, "NO ORG NAME")))</f>
        <v>A</v>
      </c>
      <c r="C43" s="204" t="s">
        <v>1745</v>
      </c>
      <c r="D43" s="201" t="s">
        <v>4651</v>
      </c>
      <c r="E43" s="279">
        <v>45715</v>
      </c>
      <c r="F43" s="307">
        <f t="shared" si="0"/>
        <v>45712</v>
      </c>
      <c r="G43" s="193" t="s">
        <v>108</v>
      </c>
      <c r="H43" s="192"/>
      <c r="I43" s="194"/>
      <c r="J43" s="207"/>
      <c r="K43" s="202" t="s">
        <v>3927</v>
      </c>
      <c r="L43" s="198" t="s">
        <v>3928</v>
      </c>
      <c r="M43" s="209"/>
      <c r="N43" s="202" t="s">
        <v>138</v>
      </c>
      <c r="O43" s="174" t="s">
        <v>4810</v>
      </c>
    </row>
    <row r="44" spans="2:15" ht="12.75" customHeight="1">
      <c r="B44" s="200" t="str">
        <f>IF(C44="", "NO PRIORITY", IF(_xlfn.XLOOKUP(C44, Organizations!C:C, Organizations!B:B, "")="", "NO PRIORITY", _xlfn.XLOOKUP(C44, Organizations!C:C, Organizations!B:B, "NO ORG NAME")))</f>
        <v>NO PRIORITY</v>
      </c>
      <c r="C44" s="204" t="s">
        <v>1904</v>
      </c>
      <c r="D44" s="201" t="s">
        <v>1717</v>
      </c>
      <c r="E44" s="279">
        <v>45705</v>
      </c>
      <c r="F44" s="307">
        <f t="shared" si="0"/>
        <v>45705</v>
      </c>
      <c r="G44" s="193" t="s">
        <v>3941</v>
      </c>
      <c r="H44" s="192" t="s">
        <v>4</v>
      </c>
      <c r="I44" s="194"/>
      <c r="J44" s="207"/>
      <c r="K44" s="202" t="s">
        <v>3927</v>
      </c>
      <c r="L44" s="198" t="s">
        <v>3928</v>
      </c>
      <c r="M44" s="209"/>
      <c r="N44" s="202" t="s">
        <v>304</v>
      </c>
      <c r="O44" s="174" t="s">
        <v>4083</v>
      </c>
    </row>
    <row r="45" spans="2:15" ht="12.75" customHeight="1">
      <c r="B45" s="200" t="str">
        <f>IF(C45="", "NO PRIORITY", IF(_xlfn.XLOOKUP(C45, Organizations!C:C, Organizations!B:B, "")="", "NO PRIORITY", _xlfn.XLOOKUP(C45, Organizations!C:C, Organizations!B:B, "NO ORG NAME")))</f>
        <v>NO PRIORITY</v>
      </c>
      <c r="C45" s="204" t="s">
        <v>302</v>
      </c>
      <c r="D45" s="201" t="s">
        <v>4064</v>
      </c>
      <c r="E45" s="279">
        <v>45706</v>
      </c>
      <c r="F45" s="307">
        <f t="shared" si="0"/>
        <v>45705</v>
      </c>
      <c r="G45" s="193" t="s">
        <v>108</v>
      </c>
      <c r="H45" s="192" t="s">
        <v>4</v>
      </c>
      <c r="I45" s="194"/>
      <c r="J45" s="207"/>
      <c r="K45" s="202" t="s">
        <v>3927</v>
      </c>
      <c r="L45" s="198"/>
      <c r="M45" s="209"/>
      <c r="N45" s="202"/>
      <c r="O45" s="174"/>
    </row>
    <row r="46" spans="2:15" ht="12.75" customHeight="1">
      <c r="B46" s="200" t="str">
        <f>IF(C46="", "NO PRIORITY", IF(_xlfn.XLOOKUP(C46, Organizations!C:C, Organizations!B:B, "")="", "NO PRIORITY", _xlfn.XLOOKUP(C46, Organizations!C:C, Organizations!B:B, "NO ORG NAME")))</f>
        <v>A</v>
      </c>
      <c r="C46" s="204" t="s">
        <v>524</v>
      </c>
      <c r="D46" s="201" t="s">
        <v>4066</v>
      </c>
      <c r="E46" s="279">
        <v>45706</v>
      </c>
      <c r="F46" s="307">
        <f t="shared" si="0"/>
        <v>45705</v>
      </c>
      <c r="G46" s="193" t="s">
        <v>108</v>
      </c>
      <c r="H46" s="192" t="s">
        <v>4</v>
      </c>
      <c r="I46" s="194"/>
      <c r="J46" s="207">
        <v>0.5</v>
      </c>
      <c r="K46" s="202" t="s">
        <v>3927</v>
      </c>
      <c r="L46" s="198" t="s">
        <v>3928</v>
      </c>
      <c r="M46" s="209"/>
      <c r="N46" s="202"/>
      <c r="O46" s="174"/>
    </row>
    <row r="47" spans="2:15" ht="12.75" customHeight="1">
      <c r="B47" s="200" t="str">
        <f>IF(C47="", "NO PRIORITY", IF(_xlfn.XLOOKUP(C47, Organizations!C:C, Organizations!B:B, "")="", "NO PRIORITY", _xlfn.XLOOKUP(C47, Organizations!C:C, Organizations!B:B, "NO ORG NAME")))</f>
        <v>NO PRIORITY</v>
      </c>
      <c r="C47" s="204" t="s">
        <v>1854</v>
      </c>
      <c r="D47" s="201" t="s">
        <v>4118</v>
      </c>
      <c r="E47" s="279">
        <v>45706</v>
      </c>
      <c r="F47" s="307">
        <f t="shared" si="0"/>
        <v>45705</v>
      </c>
      <c r="G47" s="193" t="s">
        <v>3941</v>
      </c>
      <c r="H47" s="192" t="s">
        <v>5</v>
      </c>
      <c r="I47" s="194"/>
      <c r="J47" s="207"/>
      <c r="K47" s="202" t="s">
        <v>3927</v>
      </c>
      <c r="L47" s="198" t="s">
        <v>3928</v>
      </c>
      <c r="M47" s="209"/>
      <c r="N47" s="202" t="s">
        <v>150</v>
      </c>
      <c r="O47" s="174"/>
    </row>
  </sheetData>
  <dataValidations count="12">
    <dataValidation type="list" allowBlank="1" showInputMessage="1" showErrorMessage="1" promptTitle="Select Opportunity Stage" prompt="Select the current stage of the opportunity from the dropdown._x000a_Ensure that the stage accurately reflects the opportunity's progress._x000a__x000a_Note: Cell will turn red if text is entered that is not in the dropdown list._x000a_" sqref="L8:L47" xr:uid="{BCD44F4B-2B0F-42AA-90E1-BBFEF2C493E6}">
      <formula1>INDIRECT("ProductTable[" &amp; I11 &amp; "]")</formula1>
    </dataValidation>
    <dataValidation type="list" allowBlank="1" showInputMessage="1" showErrorMessage="1" sqref="L8:L47" xr:uid="{849CDC23-ACE2-4937-8A55-227C4057E219}">
      <formula1>INDIRECT("ProductTable[" &amp; K8 &amp; "]")</formula1>
    </dataValidation>
    <dataValidation type="list" allowBlank="1" sqref="C8:C47" xr:uid="{96FE43A8-682A-4C4C-8F6E-BF7B3324CC45}">
      <formula1>OperatorList</formula1>
    </dataValidation>
    <dataValidation type="list" allowBlank="1" showInputMessage="1" showErrorMessage="1" promptTitle="Select an Operator" prompt="Select the Operator that is giving the Opportunity._x000a__x000a_Note: Cell will turn red if text is entered that is not in the dropdown list." sqref="C8:C47" xr:uid="{DCB37C94-19C3-4B7D-ABD0-19F931C81667}">
      <formula1>OperatorList</formula1>
    </dataValidation>
    <dataValidation allowBlank="1" sqref="B8:B47" xr:uid="{43719B87-812D-4CC0-8E76-FC8F39EC06D9}"/>
    <dataValidation type="list" allowBlank="1" showInputMessage="1" showErrorMessage="1" sqref="H8:H47" xr:uid="{6D699A9C-52B4-4B87-B6D1-B70DDBCA01AB}">
      <formula1>StageList</formula1>
    </dataValidation>
    <dataValidation allowBlank="1" showInputMessage="1" showErrorMessage="1" promptTitle="Select Opportunity Stage" prompt="Select the current stage of the opportunity from the dropdown._x000a_Ensure that the stage accurately reflects the opportunity's progress._x000a__x000a_Note: Cell will turn red if text is entered that is not in the dropdown list._x000a_" sqref="J8:J47" xr:uid="{ACD5FDF5-D1F3-4752-B9BA-FF2536D5E5C1}"/>
    <dataValidation type="list" allowBlank="1" showInputMessage="1" showErrorMessage="1" promptTitle="Select Opportunity Stage" prompt="Select the current stage of the opportunity from the dropdown._x000a_Ensure that the stage accurately reflects the opportunity's progress._x000a__x000a_Note: Cell will turn red if text is entered that is not in the dropdown list._x000a_" sqref="K8:K47 I8:I47" xr:uid="{BA2E2E84-C7D9-4200-B5F3-F3B278C8B8D3}">
      <formula1>StageList</formula1>
    </dataValidation>
    <dataValidation type="list" allowBlank="1" showInputMessage="1" showErrorMessage="1" sqref="K8:K47" xr:uid="{253B1B91-A6A4-409C-820D-411F87DBB0F2}">
      <formula1>INDIRECT("ProductTable[#Headers]")</formula1>
    </dataValidation>
    <dataValidation type="list" allowBlank="1" showInputMessage="1" showErrorMessage="1" promptTitle="Select Deal Owner (Acct Manager)" prompt="Select the Account Manager in charge of the Opportunity. _x000a__x000a_Note: Cell will turn red if text is entered that is not in the dropdown list." sqref="N8:N47" xr:uid="{45B6D689-91A2-4720-8E5A-848D346A8DF9}">
      <formula1>AcctManagerList</formula1>
    </dataValidation>
    <dataValidation type="list" allowBlank="1" showInputMessage="1" showErrorMessage="1" promptTitle="Select Opportunity Status" prompt="Choose the status of the opportunity (e.g., Open, Closed) from the dropdown._x000a_Maintain consistent data for accurate tracking._x000a__x000a_Note: Cell will turn red if text is entered that is not in the dropdown list." sqref="G8:G47" xr:uid="{2DF5B132-BB14-49C5-8495-A437DD791F9C}">
      <formula1>StatusList</formula1>
    </dataValidation>
    <dataValidation allowBlank="1" showDropDown="1" sqref="I8:I47" xr:uid="{123634C0-18E5-41CF-AC5F-F3A66337AFDE}"/>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54F4C-995E-452F-974C-6733D126FFCB}">
  <sheetPr>
    <tabColor theme="9" tint="0.59999389629810485"/>
  </sheetPr>
  <dimension ref="A1:I22"/>
  <sheetViews>
    <sheetView workbookViewId="0">
      <selection activeCell="B25" sqref="B25"/>
    </sheetView>
  </sheetViews>
  <sheetFormatPr defaultRowHeight="12.75"/>
  <cols>
    <col min="1" max="1" width="21.5703125" bestFit="1" customWidth="1"/>
    <col min="2" max="2" width="28.7109375" bestFit="1" customWidth="1"/>
    <col min="3" max="3" width="10.140625" bestFit="1" customWidth="1"/>
    <col min="4" max="4" width="33.5703125" bestFit="1" customWidth="1"/>
    <col min="5" max="5" width="28.28515625" bestFit="1" customWidth="1"/>
    <col min="6" max="6" width="25" bestFit="1" customWidth="1"/>
    <col min="7" max="7" width="24.42578125" bestFit="1" customWidth="1"/>
    <col min="8" max="8" width="26.42578125" bestFit="1" customWidth="1"/>
    <col min="9" max="9" width="110.140625" bestFit="1" customWidth="1"/>
  </cols>
  <sheetData>
    <row r="1" spans="1:9" ht="63.75">
      <c r="A1" s="214" t="s">
        <v>4811</v>
      </c>
    </row>
    <row r="3" spans="1:9">
      <c r="A3" t="s">
        <v>4240</v>
      </c>
      <c r="B3" t="s">
        <v>4241</v>
      </c>
      <c r="C3" t="s">
        <v>101</v>
      </c>
      <c r="D3" t="s">
        <v>4243</v>
      </c>
      <c r="E3" t="s">
        <v>4244</v>
      </c>
      <c r="F3" t="s">
        <v>4245</v>
      </c>
      <c r="G3" t="s">
        <v>4812</v>
      </c>
      <c r="H3" t="s">
        <v>4242</v>
      </c>
      <c r="I3" t="s">
        <v>129</v>
      </c>
    </row>
    <row r="4" spans="1:9">
      <c r="A4" t="s">
        <v>154</v>
      </c>
      <c r="B4" t="s">
        <v>3934</v>
      </c>
      <c r="C4" s="277">
        <v>45622</v>
      </c>
      <c r="D4" t="s">
        <v>138</v>
      </c>
      <c r="E4" t="s">
        <v>3945</v>
      </c>
      <c r="G4" t="s">
        <v>3915</v>
      </c>
      <c r="H4" t="s">
        <v>1679</v>
      </c>
    </row>
    <row r="5" spans="1:9">
      <c r="A5" t="s">
        <v>154</v>
      </c>
      <c r="B5" t="s">
        <v>3934</v>
      </c>
      <c r="C5" s="277">
        <v>45629</v>
      </c>
      <c r="D5" t="s">
        <v>138</v>
      </c>
      <c r="E5" t="s">
        <v>4263</v>
      </c>
      <c r="F5" t="s">
        <v>3006</v>
      </c>
      <c r="G5" t="s">
        <v>3915</v>
      </c>
      <c r="H5" t="s">
        <v>709</v>
      </c>
      <c r="I5" t="s">
        <v>4264</v>
      </c>
    </row>
    <row r="6" spans="1:9">
      <c r="A6" t="s">
        <v>4813</v>
      </c>
      <c r="B6" t="s">
        <v>99</v>
      </c>
      <c r="C6" s="277">
        <v>45657</v>
      </c>
      <c r="D6" t="s">
        <v>141</v>
      </c>
      <c r="E6" t="s">
        <v>3915</v>
      </c>
      <c r="G6" t="s">
        <v>3915</v>
      </c>
      <c r="H6" t="s">
        <v>2034</v>
      </c>
    </row>
    <row r="7" spans="1:9">
      <c r="A7">
        <v>0</v>
      </c>
      <c r="B7" t="s">
        <v>99</v>
      </c>
      <c r="C7" s="277">
        <v>45653</v>
      </c>
      <c r="D7" t="s">
        <v>150</v>
      </c>
      <c r="E7" t="s">
        <v>3922</v>
      </c>
      <c r="G7" t="s">
        <v>3915</v>
      </c>
      <c r="H7" t="s">
        <v>1602</v>
      </c>
    </row>
    <row r="8" spans="1:9">
      <c r="A8">
        <v>0</v>
      </c>
      <c r="B8" t="s">
        <v>99</v>
      </c>
      <c r="C8" s="277">
        <v>45654</v>
      </c>
      <c r="D8" t="s">
        <v>150</v>
      </c>
      <c r="E8" t="s">
        <v>3915</v>
      </c>
      <c r="G8" t="s">
        <v>3915</v>
      </c>
      <c r="H8" t="s">
        <v>786</v>
      </c>
      <c r="I8" t="s">
        <v>4289</v>
      </c>
    </row>
    <row r="9" spans="1:9">
      <c r="A9">
        <v>0</v>
      </c>
      <c r="B9" t="s">
        <v>99</v>
      </c>
      <c r="C9" s="277">
        <v>45635</v>
      </c>
      <c r="D9" t="s">
        <v>4272</v>
      </c>
      <c r="E9" t="s">
        <v>4286</v>
      </c>
      <c r="F9" t="s">
        <v>4285</v>
      </c>
      <c r="G9" t="s">
        <v>3915</v>
      </c>
      <c r="H9" t="s">
        <v>1763</v>
      </c>
    </row>
    <row r="10" spans="1:9">
      <c r="A10" t="s">
        <v>130</v>
      </c>
      <c r="B10" t="s">
        <v>99</v>
      </c>
      <c r="C10" s="277">
        <v>45635</v>
      </c>
      <c r="D10" t="s">
        <v>138</v>
      </c>
      <c r="E10" t="s">
        <v>3980</v>
      </c>
      <c r="F10" t="s">
        <v>3074</v>
      </c>
      <c r="G10" t="s">
        <v>3915</v>
      </c>
      <c r="H10" t="s">
        <v>180</v>
      </c>
      <c r="I10" t="s">
        <v>4284</v>
      </c>
    </row>
    <row r="11" spans="1:9">
      <c r="A11" t="s">
        <v>154</v>
      </c>
      <c r="B11" t="s">
        <v>99</v>
      </c>
      <c r="C11" s="277">
        <v>45635</v>
      </c>
      <c r="D11" t="s">
        <v>138</v>
      </c>
      <c r="E11" t="s">
        <v>3980</v>
      </c>
      <c r="F11" t="s">
        <v>3073</v>
      </c>
      <c r="G11" t="s">
        <v>3915</v>
      </c>
      <c r="H11" t="s">
        <v>1351</v>
      </c>
      <c r="I11" t="s">
        <v>4283</v>
      </c>
    </row>
    <row r="12" spans="1:9">
      <c r="A12" t="s">
        <v>154</v>
      </c>
      <c r="B12" t="s">
        <v>99</v>
      </c>
      <c r="C12" s="277">
        <v>45635</v>
      </c>
      <c r="D12" t="s">
        <v>138</v>
      </c>
      <c r="E12" t="s">
        <v>3980</v>
      </c>
      <c r="F12" t="s">
        <v>4814</v>
      </c>
      <c r="G12" t="s">
        <v>3915</v>
      </c>
      <c r="H12" t="s">
        <v>1351</v>
      </c>
      <c r="I12" t="s">
        <v>4283</v>
      </c>
    </row>
    <row r="13" spans="1:9">
      <c r="A13" t="s">
        <v>154</v>
      </c>
      <c r="B13" t="s">
        <v>99</v>
      </c>
      <c r="C13" s="277">
        <v>45635</v>
      </c>
      <c r="D13" t="s">
        <v>138</v>
      </c>
      <c r="E13" t="s">
        <v>3980</v>
      </c>
      <c r="F13" t="s">
        <v>4815</v>
      </c>
      <c r="G13" t="s">
        <v>3915</v>
      </c>
      <c r="H13" t="s">
        <v>1351</v>
      </c>
      <c r="I13" t="s">
        <v>4283</v>
      </c>
    </row>
    <row r="14" spans="1:9">
      <c r="A14" t="s">
        <v>130</v>
      </c>
      <c r="B14" t="s">
        <v>4287</v>
      </c>
      <c r="C14" s="277">
        <v>45635</v>
      </c>
      <c r="D14" t="s">
        <v>150</v>
      </c>
      <c r="E14" t="s">
        <v>3915</v>
      </c>
      <c r="G14" t="s">
        <v>3915</v>
      </c>
      <c r="H14" t="s">
        <v>1345</v>
      </c>
    </row>
    <row r="15" spans="1:9">
      <c r="A15">
        <v>0</v>
      </c>
      <c r="B15" t="s">
        <v>4287</v>
      </c>
      <c r="C15" s="277">
        <v>45635</v>
      </c>
      <c r="D15" t="s">
        <v>150</v>
      </c>
      <c r="E15" t="s">
        <v>3915</v>
      </c>
      <c r="G15" t="s">
        <v>3915</v>
      </c>
      <c r="H15" t="s">
        <v>355</v>
      </c>
    </row>
    <row r="16" spans="1:9">
      <c r="A16">
        <v>0</v>
      </c>
      <c r="B16" t="s">
        <v>4287</v>
      </c>
      <c r="C16" s="277">
        <v>45635</v>
      </c>
      <c r="D16" t="s">
        <v>150</v>
      </c>
      <c r="E16" t="s">
        <v>3915</v>
      </c>
      <c r="G16" t="s">
        <v>3915</v>
      </c>
      <c r="H16" t="s">
        <v>891</v>
      </c>
    </row>
    <row r="17" spans="1:9">
      <c r="A17" t="s">
        <v>154</v>
      </c>
      <c r="B17" t="s">
        <v>4287</v>
      </c>
      <c r="C17" s="277">
        <v>45635</v>
      </c>
      <c r="D17" t="s">
        <v>150</v>
      </c>
      <c r="E17" t="s">
        <v>3915</v>
      </c>
      <c r="G17" t="s">
        <v>3915</v>
      </c>
      <c r="H17" t="s">
        <v>1249</v>
      </c>
    </row>
    <row r="18" spans="1:9">
      <c r="A18" t="s">
        <v>154</v>
      </c>
      <c r="B18" t="s">
        <v>4287</v>
      </c>
      <c r="C18" s="277">
        <v>45635</v>
      </c>
      <c r="D18" t="s">
        <v>150</v>
      </c>
      <c r="E18" t="s">
        <v>3915</v>
      </c>
      <c r="G18" t="s">
        <v>3915</v>
      </c>
      <c r="H18" t="s">
        <v>1538</v>
      </c>
    </row>
    <row r="19" spans="1:9">
      <c r="A19">
        <v>0</v>
      </c>
      <c r="B19" t="s">
        <v>4287</v>
      </c>
      <c r="C19" s="277">
        <v>45635</v>
      </c>
      <c r="D19" t="s">
        <v>150</v>
      </c>
      <c r="E19" t="s">
        <v>3915</v>
      </c>
      <c r="G19" t="s">
        <v>3915</v>
      </c>
      <c r="H19" t="s">
        <v>1725</v>
      </c>
    </row>
    <row r="20" spans="1:9">
      <c r="A20">
        <v>0</v>
      </c>
      <c r="B20" t="s">
        <v>4287</v>
      </c>
      <c r="C20" s="277">
        <v>45635</v>
      </c>
      <c r="D20" t="s">
        <v>150</v>
      </c>
      <c r="E20" t="s">
        <v>3915</v>
      </c>
      <c r="G20" t="s">
        <v>3915</v>
      </c>
      <c r="H20" t="s">
        <v>818</v>
      </c>
    </row>
    <row r="21" spans="1:9">
      <c r="A21">
        <v>0</v>
      </c>
      <c r="B21" t="s">
        <v>4294</v>
      </c>
      <c r="C21" s="277">
        <v>45658</v>
      </c>
      <c r="D21" t="s">
        <v>150</v>
      </c>
      <c r="E21" t="s">
        <v>3915</v>
      </c>
      <c r="G21" t="s">
        <v>3915</v>
      </c>
      <c r="H21" t="s">
        <v>1121</v>
      </c>
    </row>
    <row r="22" spans="1:9">
      <c r="A22">
        <v>0</v>
      </c>
      <c r="C22" s="277">
        <v>45656</v>
      </c>
      <c r="D22" t="s">
        <v>150</v>
      </c>
      <c r="E22" t="s">
        <v>3915</v>
      </c>
      <c r="F22" t="s">
        <v>3087</v>
      </c>
      <c r="G22" t="s">
        <v>3915</v>
      </c>
      <c r="H22" t="s">
        <v>1121</v>
      </c>
      <c r="I22" t="s">
        <v>4299</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2C2E9-9E24-CE45-A7D3-CFA0A15CE5E7}">
  <sheetPr codeName="Sheet11">
    <pageSetUpPr fitToPage="1"/>
  </sheetPr>
  <dimension ref="A1:I546"/>
  <sheetViews>
    <sheetView topLeftCell="A522" zoomScaleNormal="150" zoomScaleSheetLayoutView="100" workbookViewId="0">
      <selection activeCell="A530" sqref="A530"/>
    </sheetView>
  </sheetViews>
  <sheetFormatPr defaultRowHeight="12.75"/>
  <cols>
    <col min="1" max="1" width="36.5703125" bestFit="1" customWidth="1"/>
    <col min="2" max="6" width="34.5703125" bestFit="1" customWidth="1"/>
    <col min="7" max="7" width="34" bestFit="1" customWidth="1"/>
    <col min="8" max="8" width="18" bestFit="1" customWidth="1"/>
    <col min="9" max="9" width="10.5703125" bestFit="1" customWidth="1"/>
  </cols>
  <sheetData>
    <row r="1" spans="1:9" ht="61.5">
      <c r="A1" s="66" t="s">
        <v>160</v>
      </c>
      <c r="B1" s="67"/>
      <c r="C1" s="67"/>
      <c r="D1" s="67"/>
      <c r="E1" s="67"/>
      <c r="F1" s="67"/>
      <c r="G1" s="67"/>
      <c r="H1" s="67"/>
      <c r="I1" s="67"/>
    </row>
    <row r="2" spans="1:9" ht="15">
      <c r="A2" s="68" t="s">
        <v>4816</v>
      </c>
      <c r="B2" s="68" t="s">
        <v>2394</v>
      </c>
      <c r="C2" s="69" t="s">
        <v>4817</v>
      </c>
      <c r="D2" s="143" t="s">
        <v>4818</v>
      </c>
      <c r="E2" s="69"/>
      <c r="F2" s="69" t="s">
        <v>199</v>
      </c>
      <c r="G2" s="67"/>
      <c r="H2" s="67"/>
      <c r="I2" s="67"/>
    </row>
    <row r="3" spans="1:9" ht="15">
      <c r="A3" s="68" t="s">
        <v>4819</v>
      </c>
      <c r="B3" s="68" t="s">
        <v>4820</v>
      </c>
      <c r="C3" s="69" t="s">
        <v>4817</v>
      </c>
      <c r="D3" s="143" t="s">
        <v>4821</v>
      </c>
      <c r="E3" s="69" t="s">
        <v>4822</v>
      </c>
      <c r="F3" s="69" t="s">
        <v>199</v>
      </c>
      <c r="G3" s="67"/>
      <c r="H3" s="67"/>
      <c r="I3" s="67"/>
    </row>
    <row r="4" spans="1:9" ht="15">
      <c r="A4" s="68"/>
      <c r="B4" s="68"/>
      <c r="C4" s="69" t="s">
        <v>4823</v>
      </c>
      <c r="D4" s="143"/>
      <c r="E4" s="69"/>
      <c r="F4" s="69"/>
      <c r="G4" s="67"/>
      <c r="H4" s="67"/>
      <c r="I4" s="67"/>
    </row>
    <row r="5" spans="1:9" ht="15">
      <c r="A5" s="68" t="s">
        <v>4824</v>
      </c>
      <c r="B5" s="68" t="s">
        <v>4825</v>
      </c>
      <c r="C5" s="69" t="s">
        <v>4823</v>
      </c>
      <c r="D5" s="143" t="s">
        <v>4826</v>
      </c>
      <c r="E5" s="69" t="s">
        <v>4827</v>
      </c>
      <c r="F5" s="69" t="s">
        <v>199</v>
      </c>
      <c r="G5" s="67"/>
      <c r="H5" s="67"/>
      <c r="I5" s="67"/>
    </row>
    <row r="6" spans="1:9" ht="30">
      <c r="A6" s="70" t="s">
        <v>4828</v>
      </c>
      <c r="B6" s="70" t="s">
        <v>4829</v>
      </c>
      <c r="C6" s="70" t="s">
        <v>4823</v>
      </c>
      <c r="D6" s="144" t="s">
        <v>4830</v>
      </c>
      <c r="E6" s="70" t="s">
        <v>4831</v>
      </c>
      <c r="F6" s="70" t="s">
        <v>199</v>
      </c>
      <c r="G6" s="67"/>
      <c r="H6" s="67"/>
      <c r="I6" s="67"/>
    </row>
    <row r="7" spans="1:9" ht="30">
      <c r="A7" s="70" t="s">
        <v>4832</v>
      </c>
      <c r="B7" s="70" t="s">
        <v>4833</v>
      </c>
      <c r="C7" s="70" t="s">
        <v>4823</v>
      </c>
      <c r="D7" s="144" t="s">
        <v>4834</v>
      </c>
      <c r="E7" s="70" t="s">
        <v>4835</v>
      </c>
      <c r="F7" s="70" t="s">
        <v>199</v>
      </c>
      <c r="G7" s="67"/>
      <c r="H7" s="67"/>
      <c r="I7" s="67"/>
    </row>
    <row r="8" spans="1:9" ht="30">
      <c r="A8" s="70" t="s">
        <v>4836</v>
      </c>
      <c r="B8" s="70" t="s">
        <v>4833</v>
      </c>
      <c r="C8" s="70" t="s">
        <v>4823</v>
      </c>
      <c r="D8" s="144" t="s">
        <v>4837</v>
      </c>
      <c r="E8" s="70" t="s">
        <v>4838</v>
      </c>
      <c r="F8" s="70" t="s">
        <v>199</v>
      </c>
      <c r="G8" s="67"/>
      <c r="H8" s="67"/>
      <c r="I8" s="67"/>
    </row>
    <row r="9" spans="1:9" ht="15">
      <c r="A9" s="68" t="s">
        <v>4839</v>
      </c>
      <c r="B9" s="68" t="s">
        <v>4840</v>
      </c>
      <c r="C9" s="69" t="s">
        <v>4823</v>
      </c>
      <c r="D9" s="143" t="s">
        <v>4841</v>
      </c>
      <c r="E9" s="69" t="s">
        <v>4842</v>
      </c>
      <c r="F9" s="69" t="s">
        <v>4843</v>
      </c>
      <c r="G9" s="67"/>
      <c r="H9" s="67"/>
      <c r="I9" s="67"/>
    </row>
    <row r="10" spans="1:9" ht="15.75">
      <c r="A10" s="541" t="s">
        <v>4844</v>
      </c>
      <c r="B10" s="542"/>
      <c r="C10" s="542"/>
      <c r="D10" s="542"/>
      <c r="E10" s="542"/>
      <c r="F10" s="542"/>
      <c r="G10" s="67"/>
      <c r="H10" s="67"/>
      <c r="I10" s="67"/>
    </row>
    <row r="11" spans="1:9" ht="15">
      <c r="A11" s="68" t="s">
        <v>4845</v>
      </c>
      <c r="B11" s="543" t="s">
        <v>4846</v>
      </c>
      <c r="C11" s="544"/>
      <c r="D11" s="143" t="s">
        <v>4847</v>
      </c>
      <c r="E11" s="69" t="s">
        <v>4848</v>
      </c>
      <c r="F11" s="69" t="s">
        <v>199</v>
      </c>
      <c r="G11" s="67"/>
      <c r="H11" s="67"/>
      <c r="I11" s="67"/>
    </row>
    <row r="12" spans="1:9" ht="15">
      <c r="A12" s="70" t="s">
        <v>4849</v>
      </c>
      <c r="B12" s="70" t="s">
        <v>4850</v>
      </c>
      <c r="C12" s="70" t="s">
        <v>4851</v>
      </c>
      <c r="D12" s="144" t="s">
        <v>4852</v>
      </c>
      <c r="E12" s="70" t="s">
        <v>4853</v>
      </c>
      <c r="F12" s="70" t="s">
        <v>199</v>
      </c>
      <c r="G12" s="67"/>
      <c r="H12" s="67"/>
      <c r="I12" s="67"/>
    </row>
    <row r="13" spans="1:9" ht="30">
      <c r="A13" s="70" t="s">
        <v>4854</v>
      </c>
      <c r="B13" s="70" t="s">
        <v>4855</v>
      </c>
      <c r="C13" s="70" t="s">
        <v>4851</v>
      </c>
      <c r="D13" s="144" t="s">
        <v>4856</v>
      </c>
      <c r="E13" s="70" t="s">
        <v>4857</v>
      </c>
      <c r="F13" s="70" t="s">
        <v>199</v>
      </c>
      <c r="G13" s="67"/>
      <c r="H13" s="67"/>
      <c r="I13" s="67"/>
    </row>
    <row r="14" spans="1:9" ht="15">
      <c r="A14" s="70" t="s">
        <v>4858</v>
      </c>
      <c r="B14" s="70" t="s">
        <v>4859</v>
      </c>
      <c r="C14" s="70" t="s">
        <v>4851</v>
      </c>
      <c r="D14" s="144" t="s">
        <v>4860</v>
      </c>
      <c r="E14" s="70" t="s">
        <v>4861</v>
      </c>
      <c r="F14" s="70" t="s">
        <v>199</v>
      </c>
      <c r="G14" s="67"/>
      <c r="H14" s="67"/>
      <c r="I14" s="67"/>
    </row>
    <row r="15" spans="1:9" ht="15">
      <c r="A15" s="70" t="s">
        <v>4862</v>
      </c>
      <c r="B15" s="70" t="s">
        <v>4863</v>
      </c>
      <c r="C15" s="70" t="s">
        <v>4851</v>
      </c>
      <c r="D15" s="144" t="s">
        <v>4864</v>
      </c>
      <c r="E15" s="70" t="s">
        <v>4865</v>
      </c>
      <c r="F15" s="70" t="s">
        <v>199</v>
      </c>
      <c r="G15" s="67"/>
      <c r="H15" s="67"/>
      <c r="I15" s="67"/>
    </row>
    <row r="16" spans="1:9" ht="15">
      <c r="A16" s="70" t="s">
        <v>4866</v>
      </c>
      <c r="B16" s="70" t="s">
        <v>4867</v>
      </c>
      <c r="C16" s="70" t="s">
        <v>4868</v>
      </c>
      <c r="D16" s="144" t="s">
        <v>4869</v>
      </c>
      <c r="E16" s="70" t="s">
        <v>4870</v>
      </c>
      <c r="F16" s="70" t="s">
        <v>199</v>
      </c>
      <c r="G16" s="67"/>
      <c r="H16" s="67"/>
      <c r="I16" s="67"/>
    </row>
    <row r="17" spans="1:9" ht="30">
      <c r="A17" s="70" t="s">
        <v>4871</v>
      </c>
      <c r="B17" s="67" t="s">
        <v>4872</v>
      </c>
      <c r="C17" s="70" t="s">
        <v>4868</v>
      </c>
      <c r="D17" s="144" t="s">
        <v>4873</v>
      </c>
      <c r="E17" s="70" t="s">
        <v>4874</v>
      </c>
      <c r="F17" s="70" t="s">
        <v>199</v>
      </c>
      <c r="G17" s="67"/>
      <c r="H17" s="67"/>
      <c r="I17" s="67"/>
    </row>
    <row r="18" spans="1:9" ht="15.75">
      <c r="A18" s="541" t="s">
        <v>4875</v>
      </c>
      <c r="B18" s="542"/>
      <c r="C18" s="542"/>
      <c r="D18" s="542"/>
      <c r="E18" s="542"/>
      <c r="F18" s="542"/>
      <c r="G18" s="67"/>
      <c r="H18" s="67"/>
      <c r="I18" s="67"/>
    </row>
    <row r="19" spans="1:9" ht="15.75">
      <c r="A19" s="535" t="s">
        <v>4876</v>
      </c>
      <c r="B19" s="536"/>
      <c r="C19" s="536"/>
      <c r="D19" s="536"/>
      <c r="E19" s="536"/>
      <c r="F19" s="536"/>
      <c r="G19" s="67"/>
      <c r="H19" s="67"/>
      <c r="I19" s="67"/>
    </row>
    <row r="20" spans="1:9" ht="15">
      <c r="A20" s="68" t="s">
        <v>4877</v>
      </c>
      <c r="B20" s="68" t="s">
        <v>4878</v>
      </c>
      <c r="C20" s="69" t="s">
        <v>4879</v>
      </c>
      <c r="D20" s="143" t="s">
        <v>4880</v>
      </c>
      <c r="E20" s="69" t="s">
        <v>4881</v>
      </c>
      <c r="F20" s="69" t="s">
        <v>199</v>
      </c>
      <c r="G20" s="67"/>
      <c r="H20" s="67"/>
      <c r="I20" s="67"/>
    </row>
    <row r="21" spans="1:9" ht="15">
      <c r="A21" s="533" t="s">
        <v>4882</v>
      </c>
      <c r="B21" s="534"/>
      <c r="C21" s="71"/>
      <c r="D21" s="71"/>
      <c r="E21" s="72" t="s">
        <v>4883</v>
      </c>
      <c r="F21" s="73">
        <v>9</v>
      </c>
      <c r="G21" s="67"/>
      <c r="H21" s="67"/>
      <c r="I21" s="67"/>
    </row>
    <row r="22" spans="1:9" ht="15">
      <c r="A22" s="70" t="s">
        <v>4884</v>
      </c>
      <c r="B22" s="70" t="s">
        <v>4885</v>
      </c>
      <c r="C22" s="70" t="s">
        <v>4879</v>
      </c>
      <c r="D22" s="144" t="s">
        <v>4886</v>
      </c>
      <c r="E22" s="70" t="s">
        <v>4887</v>
      </c>
      <c r="F22" s="70" t="s">
        <v>199</v>
      </c>
      <c r="G22" s="67"/>
      <c r="H22" s="67"/>
      <c r="I22" s="67"/>
    </row>
    <row r="23" spans="1:9" ht="15">
      <c r="A23" s="70" t="s">
        <v>4888</v>
      </c>
      <c r="B23" s="70" t="s">
        <v>4889</v>
      </c>
      <c r="C23" s="70" t="s">
        <v>4879</v>
      </c>
      <c r="D23" s="144" t="s">
        <v>4890</v>
      </c>
      <c r="E23" s="70" t="s">
        <v>4891</v>
      </c>
      <c r="F23" s="70" t="s">
        <v>199</v>
      </c>
      <c r="G23" s="67"/>
      <c r="H23" s="67"/>
      <c r="I23" s="67"/>
    </row>
    <row r="24" spans="1:9" ht="15">
      <c r="A24" s="70" t="s">
        <v>4892</v>
      </c>
      <c r="B24" s="70" t="s">
        <v>4889</v>
      </c>
      <c r="C24" s="70" t="s">
        <v>4879</v>
      </c>
      <c r="D24" s="144" t="s">
        <v>4893</v>
      </c>
      <c r="E24" s="70" t="s">
        <v>4894</v>
      </c>
      <c r="F24" s="70" t="s">
        <v>199</v>
      </c>
      <c r="G24" s="67"/>
      <c r="H24" s="67"/>
      <c r="I24" s="67"/>
    </row>
    <row r="25" spans="1:9" ht="15">
      <c r="A25" s="70" t="s">
        <v>4895</v>
      </c>
      <c r="B25" s="70" t="s">
        <v>4889</v>
      </c>
      <c r="C25" s="70" t="s">
        <v>4879</v>
      </c>
      <c r="D25" s="144" t="s">
        <v>4896</v>
      </c>
      <c r="E25" s="70" t="s">
        <v>4897</v>
      </c>
      <c r="F25" s="70" t="s">
        <v>199</v>
      </c>
      <c r="G25" s="67"/>
      <c r="H25" s="67"/>
      <c r="I25" s="67"/>
    </row>
    <row r="26" spans="1:9" ht="15">
      <c r="A26" s="70" t="s">
        <v>4898</v>
      </c>
      <c r="B26" s="70" t="s">
        <v>4889</v>
      </c>
      <c r="C26" s="70" t="s">
        <v>4879</v>
      </c>
      <c r="D26" s="144" t="s">
        <v>4899</v>
      </c>
      <c r="E26" s="70" t="s">
        <v>490</v>
      </c>
      <c r="F26" s="70" t="s">
        <v>199</v>
      </c>
      <c r="G26" s="67"/>
      <c r="H26" s="67"/>
      <c r="I26" s="67"/>
    </row>
    <row r="27" spans="1:9" ht="15">
      <c r="A27" s="70" t="s">
        <v>4900</v>
      </c>
      <c r="B27" s="70" t="s">
        <v>4889</v>
      </c>
      <c r="C27" s="70" t="s">
        <v>4879</v>
      </c>
      <c r="D27" s="144" t="s">
        <v>4901</v>
      </c>
      <c r="E27" s="70" t="s">
        <v>4902</v>
      </c>
      <c r="F27" s="70" t="s">
        <v>199</v>
      </c>
      <c r="G27" s="67"/>
      <c r="H27" s="67"/>
      <c r="I27" s="67"/>
    </row>
    <row r="28" spans="1:9" ht="15">
      <c r="A28" s="70" t="s">
        <v>4903</v>
      </c>
      <c r="B28" s="70" t="s">
        <v>4889</v>
      </c>
      <c r="C28" s="70" t="s">
        <v>4879</v>
      </c>
      <c r="D28" s="144" t="s">
        <v>4904</v>
      </c>
      <c r="E28" s="70" t="s">
        <v>4905</v>
      </c>
      <c r="F28" s="70" t="s">
        <v>199</v>
      </c>
      <c r="G28" s="67"/>
      <c r="H28" s="67"/>
      <c r="I28" s="67"/>
    </row>
    <row r="29" spans="1:9" ht="15">
      <c r="A29" s="70" t="s">
        <v>4906</v>
      </c>
      <c r="B29" s="70" t="s">
        <v>4889</v>
      </c>
      <c r="C29" s="70" t="s">
        <v>4879</v>
      </c>
      <c r="D29" s="144" t="s">
        <v>4907</v>
      </c>
      <c r="E29" s="70" t="s">
        <v>4908</v>
      </c>
      <c r="F29" s="70" t="s">
        <v>199</v>
      </c>
      <c r="G29" s="67"/>
      <c r="H29" s="67"/>
      <c r="I29" s="67"/>
    </row>
    <row r="30" spans="1:9" ht="15">
      <c r="A30" s="70" t="s">
        <v>4909</v>
      </c>
      <c r="B30" s="70" t="s">
        <v>4889</v>
      </c>
      <c r="C30" s="70" t="s">
        <v>4879</v>
      </c>
      <c r="D30" s="144" t="s">
        <v>4910</v>
      </c>
      <c r="E30" s="70" t="s">
        <v>4911</v>
      </c>
      <c r="F30" s="70" t="s">
        <v>199</v>
      </c>
      <c r="G30" s="67"/>
      <c r="H30" s="67"/>
      <c r="I30" s="67"/>
    </row>
    <row r="31" spans="1:9" ht="15">
      <c r="A31" s="68" t="s">
        <v>4912</v>
      </c>
      <c r="B31" s="68" t="s">
        <v>4878</v>
      </c>
      <c r="C31" s="69" t="s">
        <v>4913</v>
      </c>
      <c r="D31" s="143" t="s">
        <v>4914</v>
      </c>
      <c r="E31" s="69" t="s">
        <v>4915</v>
      </c>
      <c r="F31" s="69" t="s">
        <v>199</v>
      </c>
      <c r="G31" s="67"/>
      <c r="H31" s="67"/>
      <c r="I31" s="67"/>
    </row>
    <row r="32" spans="1:9" ht="15">
      <c r="A32" s="533" t="s">
        <v>4916</v>
      </c>
      <c r="B32" s="534"/>
      <c r="C32" s="71"/>
      <c r="D32" s="71"/>
      <c r="E32" s="72" t="s">
        <v>4883</v>
      </c>
      <c r="F32" s="73">
        <v>7</v>
      </c>
      <c r="G32" s="67"/>
      <c r="H32" s="67"/>
      <c r="I32" s="67"/>
    </row>
    <row r="33" spans="1:9" ht="15">
      <c r="A33" s="70" t="s">
        <v>4917</v>
      </c>
      <c r="B33" s="70" t="s">
        <v>4889</v>
      </c>
      <c r="C33" s="70" t="s">
        <v>4913</v>
      </c>
      <c r="D33" s="144" t="s">
        <v>4918</v>
      </c>
      <c r="E33" s="70" t="s">
        <v>4919</v>
      </c>
      <c r="F33" s="70" t="s">
        <v>199</v>
      </c>
      <c r="G33" s="67"/>
      <c r="H33" s="67"/>
      <c r="I33" s="67"/>
    </row>
    <row r="34" spans="1:9" ht="15">
      <c r="A34" s="70" t="s">
        <v>4920</v>
      </c>
      <c r="B34" s="70" t="s">
        <v>4889</v>
      </c>
      <c r="C34" s="70" t="s">
        <v>4913</v>
      </c>
      <c r="D34" s="144" t="s">
        <v>4921</v>
      </c>
      <c r="E34" s="70" t="s">
        <v>4922</v>
      </c>
      <c r="F34" s="70" t="s">
        <v>199</v>
      </c>
      <c r="G34" s="67"/>
      <c r="H34" s="67"/>
      <c r="I34" s="67"/>
    </row>
    <row r="35" spans="1:9" ht="15">
      <c r="A35" s="70" t="s">
        <v>4923</v>
      </c>
      <c r="B35" s="70" t="s">
        <v>4889</v>
      </c>
      <c r="C35" s="70" t="s">
        <v>4913</v>
      </c>
      <c r="D35" s="144" t="s">
        <v>4924</v>
      </c>
      <c r="E35" s="70" t="s">
        <v>4925</v>
      </c>
      <c r="F35" s="70" t="s">
        <v>199</v>
      </c>
      <c r="G35" s="67"/>
      <c r="H35" s="67"/>
      <c r="I35" s="67"/>
    </row>
    <row r="36" spans="1:9" ht="15">
      <c r="A36" s="70" t="s">
        <v>4926</v>
      </c>
      <c r="B36" s="70" t="s">
        <v>4889</v>
      </c>
      <c r="C36" s="70" t="s">
        <v>4913</v>
      </c>
      <c r="D36" s="144" t="s">
        <v>4927</v>
      </c>
      <c r="E36" s="70" t="s">
        <v>4928</v>
      </c>
      <c r="F36" s="70" t="s">
        <v>199</v>
      </c>
      <c r="G36" s="67"/>
      <c r="H36" s="67"/>
      <c r="I36" s="67"/>
    </row>
    <row r="37" spans="1:9" ht="15">
      <c r="A37" s="70" t="s">
        <v>4929</v>
      </c>
      <c r="B37" s="70" t="s">
        <v>4889</v>
      </c>
      <c r="C37" s="70" t="s">
        <v>4913</v>
      </c>
      <c r="D37" s="144" t="s">
        <v>4930</v>
      </c>
      <c r="E37" s="70" t="s">
        <v>4931</v>
      </c>
      <c r="F37" s="70" t="s">
        <v>199</v>
      </c>
      <c r="G37" s="67"/>
      <c r="H37" s="67"/>
      <c r="I37" s="67"/>
    </row>
    <row r="38" spans="1:9" ht="15">
      <c r="A38" s="70" t="s">
        <v>4932</v>
      </c>
      <c r="B38" s="70" t="s">
        <v>4889</v>
      </c>
      <c r="C38" s="70" t="s">
        <v>4913</v>
      </c>
      <c r="D38" s="144" t="s">
        <v>4933</v>
      </c>
      <c r="E38" s="70" t="s">
        <v>4934</v>
      </c>
      <c r="F38" s="70" t="s">
        <v>199</v>
      </c>
      <c r="G38" s="67"/>
      <c r="H38" s="67"/>
      <c r="I38" s="67"/>
    </row>
    <row r="39" spans="1:9" ht="15">
      <c r="A39" s="70" t="s">
        <v>4935</v>
      </c>
      <c r="B39" s="70" t="s">
        <v>4889</v>
      </c>
      <c r="C39" s="70" t="s">
        <v>4913</v>
      </c>
      <c r="D39" s="144" t="s">
        <v>4936</v>
      </c>
      <c r="E39" s="70" t="s">
        <v>4937</v>
      </c>
      <c r="F39" s="70" t="s">
        <v>199</v>
      </c>
      <c r="G39" s="67"/>
      <c r="H39" s="67"/>
      <c r="I39" s="67"/>
    </row>
    <row r="40" spans="1:9" ht="15">
      <c r="A40" s="68" t="s">
        <v>4938</v>
      </c>
      <c r="B40" s="68" t="s">
        <v>4878</v>
      </c>
      <c r="C40" s="69" t="s">
        <v>4939</v>
      </c>
      <c r="D40" s="143" t="s">
        <v>4940</v>
      </c>
      <c r="E40" s="69" t="s">
        <v>4941</v>
      </c>
      <c r="F40" s="69" t="s">
        <v>199</v>
      </c>
      <c r="G40" s="67"/>
      <c r="H40" s="67"/>
      <c r="I40" s="67"/>
    </row>
    <row r="41" spans="1:9" ht="15">
      <c r="A41" s="533" t="s">
        <v>4942</v>
      </c>
      <c r="B41" s="534"/>
      <c r="C41" s="534"/>
      <c r="D41" s="71"/>
      <c r="E41" s="72" t="s">
        <v>4883</v>
      </c>
      <c r="F41" s="73">
        <v>6</v>
      </c>
      <c r="G41" s="67"/>
      <c r="H41" s="67"/>
      <c r="I41" s="67"/>
    </row>
    <row r="42" spans="1:9" ht="15">
      <c r="A42" s="70" t="s">
        <v>4943</v>
      </c>
      <c r="B42" s="70" t="s">
        <v>4889</v>
      </c>
      <c r="C42" s="70" t="s">
        <v>4939</v>
      </c>
      <c r="D42" s="144" t="s">
        <v>4944</v>
      </c>
      <c r="E42" s="70" t="s">
        <v>4945</v>
      </c>
      <c r="F42" s="70" t="s">
        <v>199</v>
      </c>
      <c r="G42" s="67"/>
      <c r="H42" s="67"/>
      <c r="I42" s="187">
        <v>45608</v>
      </c>
    </row>
    <row r="43" spans="1:9" ht="15">
      <c r="A43" s="70" t="s">
        <v>4946</v>
      </c>
      <c r="B43" s="70" t="s">
        <v>4889</v>
      </c>
      <c r="C43" s="70" t="s">
        <v>4939</v>
      </c>
      <c r="D43" s="144" t="s">
        <v>4947</v>
      </c>
      <c r="E43" s="70" t="s">
        <v>4948</v>
      </c>
      <c r="F43" s="70" t="s">
        <v>199</v>
      </c>
      <c r="G43" s="67"/>
      <c r="H43" s="67"/>
      <c r="I43" s="67"/>
    </row>
    <row r="44" spans="1:9" ht="15">
      <c r="A44" s="70" t="s">
        <v>4949</v>
      </c>
      <c r="B44" s="70" t="s">
        <v>4889</v>
      </c>
      <c r="C44" s="70" t="s">
        <v>4939</v>
      </c>
      <c r="D44" s="144" t="s">
        <v>4950</v>
      </c>
      <c r="E44" s="70" t="s">
        <v>4951</v>
      </c>
      <c r="F44" s="70" t="s">
        <v>199</v>
      </c>
      <c r="G44" s="67"/>
      <c r="H44" s="67"/>
      <c r="I44" s="67"/>
    </row>
    <row r="45" spans="1:9" ht="15">
      <c r="A45" s="70" t="s">
        <v>4952</v>
      </c>
      <c r="B45" s="70" t="s">
        <v>4889</v>
      </c>
      <c r="C45" s="70" t="s">
        <v>4939</v>
      </c>
      <c r="D45" s="144" t="s">
        <v>4953</v>
      </c>
      <c r="E45" s="70" t="s">
        <v>4954</v>
      </c>
      <c r="F45" s="70" t="s">
        <v>199</v>
      </c>
      <c r="G45" s="67"/>
      <c r="H45" s="67"/>
      <c r="I45" s="67"/>
    </row>
    <row r="46" spans="1:9" ht="15">
      <c r="A46" s="70" t="s">
        <v>4955</v>
      </c>
      <c r="B46" s="70" t="s">
        <v>4889</v>
      </c>
      <c r="C46" s="70" t="s">
        <v>4939</v>
      </c>
      <c r="D46" s="144" t="s">
        <v>4956</v>
      </c>
      <c r="E46" s="70" t="s">
        <v>4957</v>
      </c>
      <c r="F46" s="70" t="s">
        <v>199</v>
      </c>
      <c r="G46" s="67"/>
      <c r="H46" s="67"/>
      <c r="I46" s="67"/>
    </row>
    <row r="47" spans="1:9" ht="15">
      <c r="A47" s="70" t="s">
        <v>4958</v>
      </c>
      <c r="B47" s="70" t="s">
        <v>4889</v>
      </c>
      <c r="C47" s="70" t="s">
        <v>4939</v>
      </c>
      <c r="D47" s="144" t="s">
        <v>4959</v>
      </c>
      <c r="E47" s="70" t="s">
        <v>4960</v>
      </c>
      <c r="F47" s="70" t="s">
        <v>199</v>
      </c>
      <c r="G47" s="67"/>
      <c r="H47" s="67"/>
      <c r="I47" s="67"/>
    </row>
    <row r="48" spans="1:9" ht="15">
      <c r="A48" s="68" t="s">
        <v>4961</v>
      </c>
      <c r="B48" s="68" t="s">
        <v>4878</v>
      </c>
      <c r="C48" s="69" t="s">
        <v>4962</v>
      </c>
      <c r="D48" s="143" t="s">
        <v>4963</v>
      </c>
      <c r="E48" s="69" t="s">
        <v>4964</v>
      </c>
      <c r="F48" s="69" t="s">
        <v>199</v>
      </c>
      <c r="G48" s="67"/>
      <c r="H48" s="67"/>
      <c r="I48" s="67"/>
    </row>
    <row r="49" spans="1:9" ht="15">
      <c r="A49" s="533" t="s">
        <v>4965</v>
      </c>
      <c r="B49" s="534"/>
      <c r="C49" s="71"/>
      <c r="D49" s="71"/>
      <c r="E49" s="72" t="s">
        <v>4883</v>
      </c>
      <c r="F49" s="73">
        <v>8</v>
      </c>
      <c r="G49" s="67"/>
      <c r="H49" s="67"/>
      <c r="I49" s="67"/>
    </row>
    <row r="50" spans="1:9" ht="15">
      <c r="A50" s="70" t="s">
        <v>4966</v>
      </c>
      <c r="B50" s="70" t="s">
        <v>4889</v>
      </c>
      <c r="C50" s="70" t="s">
        <v>4962</v>
      </c>
      <c r="D50" s="144" t="s">
        <v>4967</v>
      </c>
      <c r="E50" s="70" t="s">
        <v>4968</v>
      </c>
      <c r="F50" s="70" t="s">
        <v>199</v>
      </c>
      <c r="G50" s="67" t="s">
        <v>4969</v>
      </c>
      <c r="H50" s="67"/>
      <c r="I50" s="67"/>
    </row>
    <row r="51" spans="1:9" ht="15">
      <c r="A51" s="70" t="s">
        <v>4970</v>
      </c>
      <c r="B51" s="70" t="s">
        <v>4889</v>
      </c>
      <c r="C51" s="70" t="s">
        <v>4962</v>
      </c>
      <c r="D51" s="144" t="s">
        <v>4971</v>
      </c>
      <c r="E51" s="70" t="s">
        <v>4972</v>
      </c>
      <c r="F51" s="70" t="s">
        <v>199</v>
      </c>
      <c r="G51" s="67"/>
      <c r="H51" s="67"/>
      <c r="I51" s="67"/>
    </row>
    <row r="52" spans="1:9" ht="15">
      <c r="A52" s="70" t="s">
        <v>4973</v>
      </c>
      <c r="B52" s="70" t="s">
        <v>4889</v>
      </c>
      <c r="C52" s="70" t="s">
        <v>4962</v>
      </c>
      <c r="D52" s="144" t="s">
        <v>4974</v>
      </c>
      <c r="E52" s="70" t="s">
        <v>4975</v>
      </c>
      <c r="F52" s="70" t="s">
        <v>199</v>
      </c>
      <c r="G52" s="67"/>
      <c r="H52" s="67"/>
      <c r="I52" s="67"/>
    </row>
    <row r="53" spans="1:9" ht="15">
      <c r="A53" s="70" t="s">
        <v>4976</v>
      </c>
      <c r="B53" s="70" t="s">
        <v>4889</v>
      </c>
      <c r="C53" s="70" t="s">
        <v>4962</v>
      </c>
      <c r="D53" s="144" t="s">
        <v>4977</v>
      </c>
      <c r="E53" s="70" t="s">
        <v>4978</v>
      </c>
      <c r="F53" s="70" t="s">
        <v>199</v>
      </c>
      <c r="G53" s="67"/>
      <c r="H53" s="67"/>
      <c r="I53" s="67"/>
    </row>
    <row r="54" spans="1:9" ht="15">
      <c r="A54" s="70" t="s">
        <v>4979</v>
      </c>
      <c r="B54" s="70" t="s">
        <v>4889</v>
      </c>
      <c r="C54" s="70" t="s">
        <v>4962</v>
      </c>
      <c r="D54" s="144" t="s">
        <v>4980</v>
      </c>
      <c r="E54" s="70" t="s">
        <v>4981</v>
      </c>
      <c r="F54" s="70" t="s">
        <v>199</v>
      </c>
      <c r="G54" s="67"/>
      <c r="H54" s="67"/>
      <c r="I54" s="67"/>
    </row>
    <row r="55" spans="1:9" ht="15">
      <c r="A55" s="70" t="s">
        <v>4982</v>
      </c>
      <c r="B55" s="70" t="s">
        <v>4889</v>
      </c>
      <c r="C55" s="70" t="s">
        <v>4962</v>
      </c>
      <c r="D55" s="144" t="s">
        <v>4983</v>
      </c>
      <c r="E55" s="70" t="s">
        <v>4984</v>
      </c>
      <c r="F55" s="70" t="s">
        <v>199</v>
      </c>
      <c r="G55" s="67"/>
      <c r="H55" s="67"/>
      <c r="I55" s="67"/>
    </row>
    <row r="56" spans="1:9" ht="15">
      <c r="A56" s="70" t="s">
        <v>4985</v>
      </c>
      <c r="B56" s="70" t="s">
        <v>4889</v>
      </c>
      <c r="C56" s="70" t="s">
        <v>4962</v>
      </c>
      <c r="D56" s="144" t="s">
        <v>4986</v>
      </c>
      <c r="E56" s="70" t="s">
        <v>4987</v>
      </c>
      <c r="F56" s="70" t="s">
        <v>199</v>
      </c>
      <c r="G56" s="67"/>
      <c r="H56" s="67"/>
      <c r="I56" s="67"/>
    </row>
    <row r="57" spans="1:9" ht="15">
      <c r="A57" s="70" t="s">
        <v>4988</v>
      </c>
      <c r="B57" s="70" t="s">
        <v>4889</v>
      </c>
      <c r="C57" s="70" t="s">
        <v>4962</v>
      </c>
      <c r="D57" s="144" t="s">
        <v>4989</v>
      </c>
      <c r="E57" s="70" t="s">
        <v>4990</v>
      </c>
      <c r="F57" s="70" t="s">
        <v>199</v>
      </c>
      <c r="G57" s="67"/>
      <c r="H57" s="67"/>
      <c r="I57" s="67"/>
    </row>
    <row r="58" spans="1:9" ht="15">
      <c r="A58" s="68" t="s">
        <v>4991</v>
      </c>
      <c r="B58" s="68" t="s">
        <v>4878</v>
      </c>
      <c r="C58" s="69" t="s">
        <v>4992</v>
      </c>
      <c r="D58" s="143" t="s">
        <v>4993</v>
      </c>
      <c r="E58" s="69" t="s">
        <v>4994</v>
      </c>
      <c r="F58" s="69" t="s">
        <v>199</v>
      </c>
      <c r="G58" s="67"/>
      <c r="H58" s="67"/>
      <c r="I58" s="67"/>
    </row>
    <row r="59" spans="1:9" ht="15">
      <c r="A59" s="74" t="s">
        <v>4995</v>
      </c>
      <c r="B59" s="71"/>
      <c r="C59" s="71"/>
      <c r="D59" s="71"/>
      <c r="E59" s="72" t="s">
        <v>4883</v>
      </c>
      <c r="F59" s="73">
        <v>10</v>
      </c>
      <c r="G59" s="67"/>
      <c r="H59" s="67"/>
      <c r="I59" s="67"/>
    </row>
    <row r="60" spans="1:9" ht="15">
      <c r="A60" s="70" t="s">
        <v>4996</v>
      </c>
      <c r="B60" s="70" t="s">
        <v>4889</v>
      </c>
      <c r="C60" s="70" t="s">
        <v>4992</v>
      </c>
      <c r="D60" s="144" t="s">
        <v>4997</v>
      </c>
      <c r="E60" s="70" t="s">
        <v>4998</v>
      </c>
      <c r="F60" s="70" t="s">
        <v>199</v>
      </c>
      <c r="G60" s="67"/>
      <c r="H60" s="67"/>
      <c r="I60" s="67"/>
    </row>
    <row r="61" spans="1:9" ht="15">
      <c r="A61" s="70" t="s">
        <v>4999</v>
      </c>
      <c r="B61" s="70" t="s">
        <v>4889</v>
      </c>
      <c r="C61" s="70" t="s">
        <v>4992</v>
      </c>
      <c r="D61" s="144" t="s">
        <v>5000</v>
      </c>
      <c r="E61" s="70" t="s">
        <v>5001</v>
      </c>
      <c r="F61" s="70" t="s">
        <v>199</v>
      </c>
      <c r="G61" s="67"/>
      <c r="H61" s="67"/>
      <c r="I61" s="67"/>
    </row>
    <row r="62" spans="1:9" ht="15">
      <c r="A62" s="70" t="s">
        <v>5002</v>
      </c>
      <c r="B62" s="70" t="s">
        <v>4889</v>
      </c>
      <c r="C62" s="70" t="s">
        <v>4992</v>
      </c>
      <c r="D62" s="144" t="s">
        <v>5003</v>
      </c>
      <c r="E62" s="70" t="s">
        <v>5004</v>
      </c>
      <c r="F62" s="70" t="s">
        <v>199</v>
      </c>
      <c r="G62" s="67"/>
      <c r="H62" s="67"/>
      <c r="I62" s="67"/>
    </row>
    <row r="63" spans="1:9" ht="15">
      <c r="A63" s="70" t="s">
        <v>5005</v>
      </c>
      <c r="B63" s="70" t="s">
        <v>4889</v>
      </c>
      <c r="C63" s="70" t="s">
        <v>4992</v>
      </c>
      <c r="D63" s="144" t="s">
        <v>5006</v>
      </c>
      <c r="E63" s="70" t="s">
        <v>5007</v>
      </c>
      <c r="F63" s="70" t="s">
        <v>199</v>
      </c>
      <c r="G63" s="67"/>
      <c r="H63" s="67"/>
      <c r="I63" s="67"/>
    </row>
    <row r="64" spans="1:9" ht="15">
      <c r="A64" s="70" t="s">
        <v>5008</v>
      </c>
      <c r="B64" s="70" t="s">
        <v>4889</v>
      </c>
      <c r="C64" s="70" t="s">
        <v>4992</v>
      </c>
      <c r="D64" s="144" t="s">
        <v>5009</v>
      </c>
      <c r="E64" s="70" t="s">
        <v>5010</v>
      </c>
      <c r="F64" s="70" t="s">
        <v>199</v>
      </c>
      <c r="G64" s="67"/>
      <c r="H64" s="67"/>
      <c r="I64" s="67"/>
    </row>
    <row r="65" spans="1:9" ht="15">
      <c r="A65" s="70" t="s">
        <v>5011</v>
      </c>
      <c r="B65" s="70" t="s">
        <v>4889</v>
      </c>
      <c r="C65" s="70" t="s">
        <v>4992</v>
      </c>
      <c r="D65" s="144" t="s">
        <v>5012</v>
      </c>
      <c r="E65" s="70" t="s">
        <v>5013</v>
      </c>
      <c r="F65" s="70" t="s">
        <v>199</v>
      </c>
      <c r="G65" s="67"/>
      <c r="H65" s="67"/>
      <c r="I65" s="67"/>
    </row>
    <row r="66" spans="1:9" ht="15">
      <c r="A66" s="70" t="s">
        <v>5014</v>
      </c>
      <c r="B66" s="70" t="s">
        <v>4889</v>
      </c>
      <c r="C66" s="70" t="s">
        <v>4992</v>
      </c>
      <c r="D66" s="144" t="s">
        <v>5015</v>
      </c>
      <c r="E66" s="70" t="s">
        <v>5016</v>
      </c>
      <c r="F66" s="70" t="s">
        <v>199</v>
      </c>
      <c r="G66" s="67"/>
      <c r="H66" s="67"/>
      <c r="I66" s="67"/>
    </row>
    <row r="67" spans="1:9" ht="15">
      <c r="A67" s="70" t="s">
        <v>5017</v>
      </c>
      <c r="B67" s="70" t="s">
        <v>4889</v>
      </c>
      <c r="C67" s="70" t="s">
        <v>4992</v>
      </c>
      <c r="D67" s="144" t="s">
        <v>5018</v>
      </c>
      <c r="E67" s="70" t="s">
        <v>5019</v>
      </c>
      <c r="F67" s="70" t="s">
        <v>199</v>
      </c>
      <c r="G67" s="67"/>
      <c r="H67" s="67"/>
      <c r="I67" s="67"/>
    </row>
    <row r="68" spans="1:9" ht="15">
      <c r="A68" s="70" t="s">
        <v>5020</v>
      </c>
      <c r="B68" s="70" t="s">
        <v>4889</v>
      </c>
      <c r="C68" s="70" t="s">
        <v>4913</v>
      </c>
      <c r="D68" s="144" t="s">
        <v>5021</v>
      </c>
      <c r="E68" s="70" t="s">
        <v>5022</v>
      </c>
      <c r="F68" s="70" t="s">
        <v>199</v>
      </c>
      <c r="G68" s="67"/>
      <c r="H68" s="67"/>
      <c r="I68" s="67"/>
    </row>
    <row r="69" spans="1:9" ht="15">
      <c r="A69" s="70" t="s">
        <v>5023</v>
      </c>
      <c r="B69" s="70" t="s">
        <v>4889</v>
      </c>
      <c r="C69" s="70" t="s">
        <v>4992</v>
      </c>
      <c r="D69" s="144" t="s">
        <v>5024</v>
      </c>
      <c r="E69" s="70" t="s">
        <v>5025</v>
      </c>
      <c r="F69" s="70" t="s">
        <v>199</v>
      </c>
      <c r="G69" s="67"/>
      <c r="H69" s="67"/>
      <c r="I69" s="67"/>
    </row>
    <row r="70" spans="1:9" ht="15.75">
      <c r="A70" s="535" t="s">
        <v>5026</v>
      </c>
      <c r="B70" s="536"/>
      <c r="C70" s="536"/>
      <c r="D70" s="536"/>
      <c r="E70" s="536"/>
      <c r="F70" s="536"/>
      <c r="G70" s="67"/>
      <c r="H70" s="67"/>
      <c r="I70" s="67"/>
    </row>
    <row r="71" spans="1:9" ht="15">
      <c r="A71" s="68" t="s">
        <v>5027</v>
      </c>
      <c r="B71" s="68" t="s">
        <v>4878</v>
      </c>
      <c r="C71" s="69" t="s">
        <v>5028</v>
      </c>
      <c r="D71" s="143" t="s">
        <v>5029</v>
      </c>
      <c r="E71" s="69" t="s">
        <v>5030</v>
      </c>
      <c r="F71" s="69" t="s">
        <v>199</v>
      </c>
      <c r="G71" s="67"/>
      <c r="H71" s="67"/>
      <c r="I71" s="67"/>
    </row>
    <row r="72" spans="1:9" ht="15">
      <c r="A72" s="533" t="s">
        <v>5031</v>
      </c>
      <c r="B72" s="534"/>
      <c r="C72" s="71"/>
      <c r="D72" s="71"/>
      <c r="E72" s="72" t="s">
        <v>4883</v>
      </c>
      <c r="F72" s="73">
        <v>10</v>
      </c>
      <c r="G72" s="67"/>
      <c r="H72" s="67"/>
      <c r="I72" s="67"/>
    </row>
    <row r="73" spans="1:9" ht="30">
      <c r="A73" s="70" t="s">
        <v>5032</v>
      </c>
      <c r="B73" s="70" t="s">
        <v>5033</v>
      </c>
      <c r="C73" s="70" t="s">
        <v>5028</v>
      </c>
      <c r="D73" s="144" t="s">
        <v>5034</v>
      </c>
      <c r="E73" s="70" t="s">
        <v>5035</v>
      </c>
      <c r="F73" s="70" t="s">
        <v>199</v>
      </c>
      <c r="G73" s="67"/>
      <c r="H73" s="67"/>
      <c r="I73" s="67"/>
    </row>
    <row r="74" spans="1:9" ht="15">
      <c r="A74" s="70" t="s">
        <v>5036</v>
      </c>
      <c r="B74" s="70" t="s">
        <v>4889</v>
      </c>
      <c r="C74" s="70" t="s">
        <v>5028</v>
      </c>
      <c r="D74" s="144" t="s">
        <v>5037</v>
      </c>
      <c r="E74" s="70" t="s">
        <v>5038</v>
      </c>
      <c r="F74" s="70" t="s">
        <v>199</v>
      </c>
      <c r="G74" s="67"/>
      <c r="H74" s="67"/>
      <c r="I74" s="67"/>
    </row>
    <row r="75" spans="1:9" ht="15">
      <c r="A75" s="70" t="s">
        <v>5039</v>
      </c>
      <c r="B75" s="70" t="s">
        <v>4889</v>
      </c>
      <c r="C75" s="70" t="s">
        <v>5028</v>
      </c>
      <c r="D75" s="144" t="s">
        <v>5040</v>
      </c>
      <c r="E75" s="70" t="s">
        <v>5041</v>
      </c>
      <c r="F75" s="70" t="s">
        <v>199</v>
      </c>
      <c r="G75" s="67"/>
      <c r="H75" s="67"/>
      <c r="I75" s="67"/>
    </row>
    <row r="76" spans="1:9" ht="15">
      <c r="A76" s="70" t="s">
        <v>5042</v>
      </c>
      <c r="B76" s="70" t="s">
        <v>4889</v>
      </c>
      <c r="C76" s="70" t="s">
        <v>5028</v>
      </c>
      <c r="D76" s="144" t="s">
        <v>5043</v>
      </c>
      <c r="E76" s="70" t="s">
        <v>5044</v>
      </c>
      <c r="F76" s="70" t="s">
        <v>199</v>
      </c>
      <c r="G76" s="67"/>
      <c r="H76" s="67"/>
      <c r="I76" s="67"/>
    </row>
    <row r="77" spans="1:9" ht="15">
      <c r="A77" s="70" t="s">
        <v>5045</v>
      </c>
      <c r="B77" s="70" t="s">
        <v>4889</v>
      </c>
      <c r="C77" s="70" t="s">
        <v>5028</v>
      </c>
      <c r="D77" s="144" t="s">
        <v>5046</v>
      </c>
      <c r="E77" s="70" t="s">
        <v>5047</v>
      </c>
      <c r="F77" s="70" t="s">
        <v>199</v>
      </c>
      <c r="G77" s="67"/>
      <c r="H77" s="67"/>
      <c r="I77" s="67"/>
    </row>
    <row r="78" spans="1:9" ht="15">
      <c r="A78" s="70" t="s">
        <v>5048</v>
      </c>
      <c r="B78" s="70" t="s">
        <v>4889</v>
      </c>
      <c r="C78" s="70" t="s">
        <v>5028</v>
      </c>
      <c r="D78" s="144" t="s">
        <v>5049</v>
      </c>
      <c r="E78" s="70" t="s">
        <v>5050</v>
      </c>
      <c r="F78" s="70" t="s">
        <v>199</v>
      </c>
      <c r="G78" s="67"/>
      <c r="H78" s="67"/>
      <c r="I78" s="67"/>
    </row>
    <row r="79" spans="1:9" ht="15">
      <c r="A79" s="70" t="s">
        <v>5051</v>
      </c>
      <c r="B79" s="70" t="s">
        <v>4889</v>
      </c>
      <c r="C79" s="70" t="s">
        <v>5028</v>
      </c>
      <c r="D79" s="75" t="s">
        <v>5052</v>
      </c>
      <c r="E79" s="70" t="s">
        <v>5053</v>
      </c>
      <c r="F79" s="70" t="s">
        <v>199</v>
      </c>
      <c r="G79" s="67"/>
      <c r="H79" s="67"/>
      <c r="I79" s="67"/>
    </row>
    <row r="80" spans="1:9" ht="15">
      <c r="A80" s="70" t="s">
        <v>5054</v>
      </c>
      <c r="B80" s="70" t="s">
        <v>4889</v>
      </c>
      <c r="C80" s="70" t="s">
        <v>5028</v>
      </c>
      <c r="D80" s="144" t="s">
        <v>5055</v>
      </c>
      <c r="E80" s="70" t="s">
        <v>5056</v>
      </c>
      <c r="F80" s="70" t="s">
        <v>199</v>
      </c>
      <c r="G80" s="67"/>
      <c r="H80" s="67"/>
      <c r="I80" s="67"/>
    </row>
    <row r="81" spans="1:9" ht="15">
      <c r="A81" s="70" t="s">
        <v>5057</v>
      </c>
      <c r="B81" s="70" t="s">
        <v>4889</v>
      </c>
      <c r="C81" s="70" t="s">
        <v>5028</v>
      </c>
      <c r="D81" s="144" t="s">
        <v>5058</v>
      </c>
      <c r="E81" s="70" t="s">
        <v>5059</v>
      </c>
      <c r="F81" s="70" t="s">
        <v>199</v>
      </c>
      <c r="G81" s="67"/>
      <c r="H81" s="67"/>
      <c r="I81" s="67"/>
    </row>
    <row r="82" spans="1:9" ht="15">
      <c r="A82" s="70" t="s">
        <v>5060</v>
      </c>
      <c r="B82" s="70" t="s">
        <v>4889</v>
      </c>
      <c r="C82" s="70" t="s">
        <v>5028</v>
      </c>
      <c r="D82" s="144" t="s">
        <v>5061</v>
      </c>
      <c r="E82" s="70" t="s">
        <v>5062</v>
      </c>
      <c r="F82" s="70" t="s">
        <v>199</v>
      </c>
      <c r="G82" s="67"/>
      <c r="H82" s="67"/>
      <c r="I82" s="67"/>
    </row>
    <row r="83" spans="1:9" ht="15">
      <c r="A83" s="68" t="s">
        <v>5063</v>
      </c>
      <c r="B83" s="68" t="s">
        <v>4878</v>
      </c>
      <c r="C83" s="69" t="s">
        <v>5064</v>
      </c>
      <c r="D83" s="143" t="s">
        <v>5065</v>
      </c>
      <c r="E83" s="69" t="s">
        <v>5066</v>
      </c>
      <c r="F83" s="69" t="s">
        <v>199</v>
      </c>
      <c r="G83" s="67"/>
      <c r="H83" s="67"/>
      <c r="I83" s="67"/>
    </row>
    <row r="84" spans="1:9" ht="15">
      <c r="A84" s="533" t="s">
        <v>5067</v>
      </c>
      <c r="B84" s="534"/>
      <c r="C84" s="71"/>
      <c r="D84" s="71"/>
      <c r="E84" s="72" t="s">
        <v>4883</v>
      </c>
      <c r="F84" s="73">
        <v>9</v>
      </c>
      <c r="G84" s="67"/>
      <c r="H84" s="67"/>
      <c r="I84" s="67"/>
    </row>
    <row r="85" spans="1:9" ht="15">
      <c r="A85" s="70" t="s">
        <v>5068</v>
      </c>
      <c r="B85" s="70" t="s">
        <v>4889</v>
      </c>
      <c r="C85" s="70" t="s">
        <v>5064</v>
      </c>
      <c r="D85" s="144" t="s">
        <v>5069</v>
      </c>
      <c r="E85" s="70" t="s">
        <v>5070</v>
      </c>
      <c r="F85" s="70" t="s">
        <v>199</v>
      </c>
      <c r="G85" s="67"/>
      <c r="H85" s="67"/>
      <c r="I85" s="67"/>
    </row>
    <row r="86" spans="1:9" ht="15">
      <c r="A86" s="70" t="s">
        <v>5071</v>
      </c>
      <c r="B86" s="70" t="s">
        <v>4889</v>
      </c>
      <c r="C86" s="70" t="s">
        <v>5064</v>
      </c>
      <c r="D86" s="144" t="s">
        <v>5072</v>
      </c>
      <c r="E86" s="70" t="s">
        <v>5073</v>
      </c>
      <c r="F86" s="70" t="s">
        <v>199</v>
      </c>
      <c r="G86" s="67"/>
      <c r="H86" s="67"/>
      <c r="I86" s="67"/>
    </row>
    <row r="87" spans="1:9" ht="15">
      <c r="A87" s="70" t="s">
        <v>5074</v>
      </c>
      <c r="B87" s="70" t="s">
        <v>4889</v>
      </c>
      <c r="C87" s="70" t="s">
        <v>5064</v>
      </c>
      <c r="D87" s="144" t="s">
        <v>5075</v>
      </c>
      <c r="E87" s="70" t="s">
        <v>5076</v>
      </c>
      <c r="F87" s="70" t="s">
        <v>199</v>
      </c>
      <c r="G87" s="67"/>
      <c r="H87" s="67"/>
      <c r="I87" s="67"/>
    </row>
    <row r="88" spans="1:9" ht="15">
      <c r="A88" s="70" t="s">
        <v>5077</v>
      </c>
      <c r="B88" s="70" t="s">
        <v>4889</v>
      </c>
      <c r="C88" s="70" t="s">
        <v>5064</v>
      </c>
      <c r="D88" s="144" t="s">
        <v>5078</v>
      </c>
      <c r="E88" s="70" t="s">
        <v>5079</v>
      </c>
      <c r="F88" s="70" t="s">
        <v>199</v>
      </c>
      <c r="G88" s="67"/>
      <c r="H88" s="67"/>
      <c r="I88" s="67"/>
    </row>
    <row r="89" spans="1:9" ht="15">
      <c r="A89" s="70" t="s">
        <v>5080</v>
      </c>
      <c r="B89" s="70" t="s">
        <v>4889</v>
      </c>
      <c r="C89" s="70" t="s">
        <v>5064</v>
      </c>
      <c r="D89" s="144" t="s">
        <v>5081</v>
      </c>
      <c r="E89" s="70" t="s">
        <v>5082</v>
      </c>
      <c r="F89" s="70" t="s">
        <v>199</v>
      </c>
      <c r="G89" s="67"/>
      <c r="H89" s="67"/>
      <c r="I89" s="67"/>
    </row>
    <row r="90" spans="1:9" ht="15">
      <c r="A90" s="70" t="s">
        <v>5083</v>
      </c>
      <c r="B90" s="70" t="s">
        <v>4889</v>
      </c>
      <c r="C90" s="70" t="s">
        <v>5064</v>
      </c>
      <c r="D90" s="144" t="s">
        <v>5084</v>
      </c>
      <c r="E90" s="70" t="s">
        <v>5085</v>
      </c>
      <c r="F90" s="70" t="s">
        <v>199</v>
      </c>
      <c r="G90" s="67"/>
      <c r="H90" s="67"/>
      <c r="I90" s="67"/>
    </row>
    <row r="91" spans="1:9" ht="15">
      <c r="A91" s="70" t="s">
        <v>5086</v>
      </c>
      <c r="B91" s="70" t="s">
        <v>4889</v>
      </c>
      <c r="C91" s="70" t="s">
        <v>5064</v>
      </c>
      <c r="D91" s="144" t="s">
        <v>5087</v>
      </c>
      <c r="E91" s="70" t="s">
        <v>5088</v>
      </c>
      <c r="F91" s="70" t="s">
        <v>199</v>
      </c>
      <c r="G91" s="67"/>
      <c r="H91" s="67"/>
      <c r="I91" s="67"/>
    </row>
    <row r="92" spans="1:9" ht="15">
      <c r="A92" s="70" t="s">
        <v>5089</v>
      </c>
      <c r="B92" s="70" t="s">
        <v>4889</v>
      </c>
      <c r="C92" s="70" t="s">
        <v>5064</v>
      </c>
      <c r="D92" s="144" t="s">
        <v>5090</v>
      </c>
      <c r="E92" s="70" t="s">
        <v>5091</v>
      </c>
      <c r="F92" s="70" t="s">
        <v>199</v>
      </c>
      <c r="G92" s="67"/>
      <c r="H92" s="67"/>
      <c r="I92" s="67"/>
    </row>
    <row r="93" spans="1:9" ht="15">
      <c r="A93" s="70" t="s">
        <v>5092</v>
      </c>
      <c r="B93" s="70" t="s">
        <v>4889</v>
      </c>
      <c r="C93" s="70" t="s">
        <v>5064</v>
      </c>
      <c r="D93" s="144" t="s">
        <v>5093</v>
      </c>
      <c r="E93" s="70" t="s">
        <v>5094</v>
      </c>
      <c r="F93" s="70" t="s">
        <v>199</v>
      </c>
      <c r="G93" s="67"/>
      <c r="H93" s="67"/>
      <c r="I93" s="67"/>
    </row>
    <row r="94" spans="1:9" ht="15">
      <c r="A94" s="68" t="s">
        <v>5095</v>
      </c>
      <c r="B94" s="68" t="s">
        <v>4878</v>
      </c>
      <c r="C94" s="69" t="s">
        <v>5096</v>
      </c>
      <c r="D94" s="143" t="s">
        <v>5097</v>
      </c>
      <c r="E94" s="69" t="s">
        <v>5098</v>
      </c>
      <c r="F94" s="69" t="s">
        <v>199</v>
      </c>
      <c r="G94" s="67"/>
      <c r="H94" s="67"/>
      <c r="I94" s="67"/>
    </row>
    <row r="95" spans="1:9" ht="15">
      <c r="A95" s="533" t="s">
        <v>5099</v>
      </c>
      <c r="B95" s="534"/>
      <c r="C95" s="71"/>
      <c r="D95" s="71"/>
      <c r="E95" s="72" t="s">
        <v>4883</v>
      </c>
      <c r="F95" s="73">
        <v>10</v>
      </c>
      <c r="G95" s="67"/>
      <c r="H95" s="67"/>
      <c r="I95" s="67"/>
    </row>
    <row r="96" spans="1:9" ht="30">
      <c r="A96" s="70" t="s">
        <v>5100</v>
      </c>
      <c r="B96" s="70" t="s">
        <v>5033</v>
      </c>
      <c r="C96" s="70" t="s">
        <v>5096</v>
      </c>
      <c r="D96" s="144" t="s">
        <v>5101</v>
      </c>
      <c r="E96" s="70" t="s">
        <v>5102</v>
      </c>
      <c r="F96" s="70" t="s">
        <v>199</v>
      </c>
      <c r="G96" s="67"/>
      <c r="H96" s="67"/>
      <c r="I96" s="67"/>
    </row>
    <row r="97" spans="1:9" ht="15">
      <c r="A97" s="70" t="s">
        <v>5103</v>
      </c>
      <c r="B97" s="70" t="s">
        <v>4889</v>
      </c>
      <c r="C97" s="70" t="s">
        <v>5096</v>
      </c>
      <c r="D97" s="144" t="s">
        <v>5104</v>
      </c>
      <c r="E97" s="70" t="s">
        <v>5105</v>
      </c>
      <c r="F97" s="70" t="s">
        <v>199</v>
      </c>
      <c r="G97" s="67"/>
      <c r="H97" s="67"/>
      <c r="I97" s="67"/>
    </row>
    <row r="98" spans="1:9" ht="15">
      <c r="A98" s="70" t="s">
        <v>5106</v>
      </c>
      <c r="B98" s="70" t="s">
        <v>4889</v>
      </c>
      <c r="C98" s="70" t="s">
        <v>5096</v>
      </c>
      <c r="D98" s="144" t="s">
        <v>5107</v>
      </c>
      <c r="E98" s="70" t="s">
        <v>5108</v>
      </c>
      <c r="F98" s="70" t="s">
        <v>199</v>
      </c>
      <c r="G98" s="67"/>
      <c r="H98" s="67"/>
      <c r="I98" s="67"/>
    </row>
    <row r="99" spans="1:9" ht="15">
      <c r="A99" s="70" t="s">
        <v>5109</v>
      </c>
      <c r="B99" s="70" t="s">
        <v>4889</v>
      </c>
      <c r="C99" s="70" t="s">
        <v>5096</v>
      </c>
      <c r="D99" s="144" t="s">
        <v>5110</v>
      </c>
      <c r="E99" s="70" t="s">
        <v>5111</v>
      </c>
      <c r="F99" s="70" t="s">
        <v>199</v>
      </c>
      <c r="G99" s="67"/>
      <c r="H99" s="67"/>
      <c r="I99" s="67"/>
    </row>
    <row r="100" spans="1:9" ht="15">
      <c r="A100" s="70" t="s">
        <v>5112</v>
      </c>
      <c r="B100" s="70" t="s">
        <v>4889</v>
      </c>
      <c r="C100" s="70" t="s">
        <v>5096</v>
      </c>
      <c r="D100" s="144" t="s">
        <v>5113</v>
      </c>
      <c r="E100" s="70" t="s">
        <v>5114</v>
      </c>
      <c r="F100" s="70" t="s">
        <v>199</v>
      </c>
      <c r="G100" s="67"/>
      <c r="H100" s="67"/>
      <c r="I100" s="67"/>
    </row>
    <row r="101" spans="1:9" ht="15">
      <c r="A101" s="70" t="s">
        <v>5115</v>
      </c>
      <c r="B101" s="70" t="s">
        <v>4889</v>
      </c>
      <c r="C101" s="70" t="s">
        <v>5096</v>
      </c>
      <c r="D101" s="144" t="s">
        <v>5116</v>
      </c>
      <c r="E101" s="70" t="s">
        <v>5117</v>
      </c>
      <c r="F101" s="70" t="s">
        <v>199</v>
      </c>
      <c r="G101" s="67"/>
      <c r="H101" s="67"/>
      <c r="I101" s="67"/>
    </row>
    <row r="102" spans="1:9" ht="15">
      <c r="A102" s="70" t="s">
        <v>5118</v>
      </c>
      <c r="B102" s="70" t="s">
        <v>4889</v>
      </c>
      <c r="C102" s="70" t="s">
        <v>5096</v>
      </c>
      <c r="D102" s="144" t="s">
        <v>5119</v>
      </c>
      <c r="E102" s="70" t="s">
        <v>5120</v>
      </c>
      <c r="F102" s="70" t="s">
        <v>199</v>
      </c>
      <c r="G102" s="67"/>
      <c r="H102" s="67"/>
      <c r="I102" s="67"/>
    </row>
    <row r="103" spans="1:9" ht="15">
      <c r="A103" s="70" t="s">
        <v>5121</v>
      </c>
      <c r="B103" s="70" t="s">
        <v>4889</v>
      </c>
      <c r="C103" s="70" t="s">
        <v>5096</v>
      </c>
      <c r="D103" s="144" t="s">
        <v>5122</v>
      </c>
      <c r="E103" s="70" t="s">
        <v>5123</v>
      </c>
      <c r="F103" s="70" t="s">
        <v>199</v>
      </c>
      <c r="G103" s="67"/>
      <c r="H103" s="67"/>
      <c r="I103" s="67"/>
    </row>
    <row r="104" spans="1:9" ht="15">
      <c r="A104" s="70" t="s">
        <v>5124</v>
      </c>
      <c r="B104" s="70" t="s">
        <v>4885</v>
      </c>
      <c r="C104" s="70" t="s">
        <v>5096</v>
      </c>
      <c r="D104" s="144" t="s">
        <v>5125</v>
      </c>
      <c r="E104" s="70" t="s">
        <v>5126</v>
      </c>
      <c r="F104" s="70" t="s">
        <v>199</v>
      </c>
      <c r="G104" s="67"/>
      <c r="H104" s="67"/>
      <c r="I104" s="67"/>
    </row>
    <row r="105" spans="1:9" ht="30">
      <c r="A105" s="70" t="s">
        <v>5127</v>
      </c>
      <c r="B105" s="70" t="s">
        <v>5128</v>
      </c>
      <c r="C105" s="70" t="s">
        <v>5096</v>
      </c>
      <c r="D105" s="75" t="s">
        <v>5129</v>
      </c>
      <c r="E105" s="70" t="s">
        <v>5130</v>
      </c>
      <c r="F105" s="70" t="s">
        <v>199</v>
      </c>
      <c r="G105" s="67"/>
      <c r="H105" s="67"/>
      <c r="I105" s="67"/>
    </row>
    <row r="106" spans="1:9" ht="15">
      <c r="A106" s="68" t="s">
        <v>5131</v>
      </c>
      <c r="B106" s="68" t="s">
        <v>4878</v>
      </c>
      <c r="C106" s="69" t="s">
        <v>5132</v>
      </c>
      <c r="D106" s="143" t="s">
        <v>3123</v>
      </c>
      <c r="E106" s="69" t="s">
        <v>5133</v>
      </c>
      <c r="F106" s="69" t="s">
        <v>199</v>
      </c>
      <c r="G106" s="67"/>
      <c r="H106" s="67"/>
      <c r="I106" s="67"/>
    </row>
    <row r="107" spans="1:9" ht="15">
      <c r="A107" s="533" t="s">
        <v>5134</v>
      </c>
      <c r="B107" s="534"/>
      <c r="C107" s="71"/>
      <c r="D107" s="71"/>
      <c r="E107" s="72" t="s">
        <v>4883</v>
      </c>
      <c r="F107" s="73">
        <v>7</v>
      </c>
      <c r="G107" s="67"/>
      <c r="H107" s="67"/>
      <c r="I107" s="67"/>
    </row>
    <row r="108" spans="1:9" ht="15">
      <c r="A108" s="70" t="s">
        <v>5135</v>
      </c>
      <c r="B108" s="70" t="s">
        <v>4885</v>
      </c>
      <c r="C108" s="70" t="s">
        <v>5132</v>
      </c>
      <c r="D108" s="144" t="s">
        <v>5136</v>
      </c>
      <c r="E108" s="70" t="s">
        <v>5137</v>
      </c>
      <c r="F108" s="70" t="s">
        <v>199</v>
      </c>
      <c r="G108" s="67"/>
      <c r="H108" s="67"/>
      <c r="I108" s="67"/>
    </row>
    <row r="109" spans="1:9" ht="15">
      <c r="A109" s="70" t="s">
        <v>5138</v>
      </c>
      <c r="B109" s="70" t="s">
        <v>4889</v>
      </c>
      <c r="C109" s="70" t="s">
        <v>5132</v>
      </c>
      <c r="D109" s="144" t="s">
        <v>5139</v>
      </c>
      <c r="E109" s="70" t="s">
        <v>5140</v>
      </c>
      <c r="F109" s="70" t="s">
        <v>199</v>
      </c>
      <c r="G109" s="67"/>
      <c r="H109" s="67"/>
      <c r="I109" s="67"/>
    </row>
    <row r="110" spans="1:9" ht="15">
      <c r="A110" s="70" t="s">
        <v>5141</v>
      </c>
      <c r="B110" s="70" t="s">
        <v>4885</v>
      </c>
      <c r="C110" s="70" t="s">
        <v>5132</v>
      </c>
      <c r="D110" s="144" t="s">
        <v>5142</v>
      </c>
      <c r="E110" s="70" t="s">
        <v>5143</v>
      </c>
      <c r="F110" s="70" t="s">
        <v>199</v>
      </c>
      <c r="G110" s="67"/>
      <c r="H110" s="67"/>
      <c r="I110" s="67"/>
    </row>
    <row r="111" spans="1:9" ht="15">
      <c r="A111" s="70" t="s">
        <v>5144</v>
      </c>
      <c r="B111" s="70" t="s">
        <v>4889</v>
      </c>
      <c r="C111" s="70" t="s">
        <v>5132</v>
      </c>
      <c r="D111" s="144" t="s">
        <v>5145</v>
      </c>
      <c r="E111" s="70" t="s">
        <v>5146</v>
      </c>
      <c r="F111" s="70" t="s">
        <v>199</v>
      </c>
      <c r="G111" s="67"/>
      <c r="H111" s="67"/>
      <c r="I111" s="67"/>
    </row>
    <row r="112" spans="1:9" ht="15">
      <c r="A112" s="70" t="s">
        <v>5147</v>
      </c>
      <c r="B112" s="70" t="s">
        <v>4889</v>
      </c>
      <c r="C112" s="70" t="s">
        <v>5132</v>
      </c>
      <c r="D112" s="144" t="s">
        <v>5148</v>
      </c>
      <c r="E112" s="70" t="s">
        <v>5149</v>
      </c>
      <c r="F112" s="70" t="s">
        <v>199</v>
      </c>
      <c r="G112" s="67"/>
      <c r="H112" s="67"/>
      <c r="I112" s="67"/>
    </row>
    <row r="113" spans="1:9" ht="15">
      <c r="A113" s="70" t="s">
        <v>5150</v>
      </c>
      <c r="B113" s="70" t="s">
        <v>4889</v>
      </c>
      <c r="C113" s="70" t="s">
        <v>5132</v>
      </c>
      <c r="D113" s="144" t="s">
        <v>5151</v>
      </c>
      <c r="E113" s="70" t="s">
        <v>5152</v>
      </c>
      <c r="F113" s="70" t="s">
        <v>199</v>
      </c>
      <c r="G113" s="67"/>
      <c r="H113" s="67"/>
      <c r="I113" s="67"/>
    </row>
    <row r="114" spans="1:9" ht="15">
      <c r="A114" s="70" t="s">
        <v>5153</v>
      </c>
      <c r="B114" s="70" t="s">
        <v>4889</v>
      </c>
      <c r="C114" s="70" t="s">
        <v>5132</v>
      </c>
      <c r="D114" s="144" t="s">
        <v>5154</v>
      </c>
      <c r="E114" s="70" t="s">
        <v>5155</v>
      </c>
      <c r="F114" s="70" t="s">
        <v>199</v>
      </c>
      <c r="G114" s="67"/>
      <c r="H114" s="67"/>
      <c r="I114" s="67"/>
    </row>
    <row r="115" spans="1:9" ht="15.75">
      <c r="A115" s="537" t="s">
        <v>5156</v>
      </c>
      <c r="B115" s="538"/>
      <c r="C115" s="538"/>
      <c r="D115" s="538"/>
      <c r="E115" s="538"/>
      <c r="F115" s="538"/>
      <c r="G115" s="67"/>
      <c r="H115" s="67"/>
      <c r="I115" s="67"/>
    </row>
    <row r="116" spans="1:9" ht="15">
      <c r="A116" s="69" t="s">
        <v>5157</v>
      </c>
      <c r="B116" s="539" t="s">
        <v>5158</v>
      </c>
      <c r="C116" s="540"/>
      <c r="D116" s="143" t="s">
        <v>5159</v>
      </c>
      <c r="E116" s="69" t="s">
        <v>5160</v>
      </c>
      <c r="F116" s="69" t="s">
        <v>4843</v>
      </c>
      <c r="G116" s="67"/>
      <c r="H116" s="67"/>
      <c r="I116" s="67"/>
    </row>
    <row r="117" spans="1:9" ht="15">
      <c r="A117" s="69" t="s">
        <v>5161</v>
      </c>
      <c r="B117" s="539" t="s">
        <v>5162</v>
      </c>
      <c r="C117" s="540"/>
      <c r="D117" s="143" t="s">
        <v>5163</v>
      </c>
      <c r="E117" s="69" t="s">
        <v>5164</v>
      </c>
      <c r="F117" s="69" t="s">
        <v>4843</v>
      </c>
      <c r="G117" s="67"/>
      <c r="H117" s="67"/>
      <c r="I117" s="67"/>
    </row>
    <row r="118" spans="1:9" ht="15">
      <c r="A118" s="70" t="s">
        <v>5165</v>
      </c>
      <c r="B118" s="531" t="s">
        <v>5166</v>
      </c>
      <c r="C118" s="532"/>
      <c r="D118" s="144" t="s">
        <v>5167</v>
      </c>
      <c r="E118" s="70" t="s">
        <v>5168</v>
      </c>
      <c r="F118" s="70" t="s">
        <v>4843</v>
      </c>
      <c r="G118" s="67"/>
      <c r="H118" s="67"/>
      <c r="I118" s="67"/>
    </row>
    <row r="119" spans="1:9" ht="15">
      <c r="A119" s="70" t="s">
        <v>5169</v>
      </c>
      <c r="B119" s="531" t="s">
        <v>5170</v>
      </c>
      <c r="C119" s="532"/>
      <c r="D119" s="144" t="s">
        <v>5171</v>
      </c>
      <c r="E119" s="70" t="s">
        <v>5172</v>
      </c>
      <c r="F119" s="70" t="s">
        <v>4843</v>
      </c>
      <c r="G119" s="67"/>
      <c r="H119" s="67"/>
      <c r="I119" s="67"/>
    </row>
    <row r="120" spans="1:9" ht="61.5">
      <c r="A120" s="76" t="s">
        <v>5173</v>
      </c>
      <c r="B120" s="67"/>
      <c r="C120" s="67"/>
      <c r="D120" s="77"/>
      <c r="E120" s="67"/>
      <c r="F120" s="67"/>
      <c r="G120" s="67"/>
      <c r="H120" s="67"/>
      <c r="I120" s="67"/>
    </row>
    <row r="121" spans="1:9" ht="15">
      <c r="A121" s="145" t="s">
        <v>5174</v>
      </c>
      <c r="B121" s="67"/>
      <c r="C121" s="67"/>
      <c r="D121" s="77"/>
      <c r="E121" s="67"/>
      <c r="F121" s="67"/>
      <c r="G121" s="67"/>
      <c r="H121" s="67"/>
      <c r="I121" s="67"/>
    </row>
    <row r="122" spans="1:9" ht="15">
      <c r="A122" s="145" t="s">
        <v>5175</v>
      </c>
      <c r="B122" s="67"/>
      <c r="C122" s="67"/>
      <c r="D122" s="77"/>
      <c r="E122" s="67"/>
      <c r="F122" s="67"/>
      <c r="G122" s="67"/>
      <c r="H122" s="67"/>
      <c r="I122" s="67"/>
    </row>
    <row r="123" spans="1:9" ht="15">
      <c r="A123" s="145" t="s">
        <v>5176</v>
      </c>
      <c r="B123" s="67"/>
      <c r="C123" s="67"/>
      <c r="D123" s="77"/>
      <c r="E123" s="67"/>
      <c r="F123" s="67"/>
      <c r="G123" s="67"/>
      <c r="H123" s="67"/>
      <c r="I123" s="67"/>
    </row>
    <row r="124" spans="1:9" ht="15">
      <c r="A124" s="145" t="s">
        <v>5177</v>
      </c>
      <c r="B124" s="67"/>
      <c r="C124" s="67"/>
      <c r="D124" s="77"/>
      <c r="E124" s="67"/>
      <c r="F124" s="67"/>
      <c r="G124" s="67"/>
      <c r="H124" s="67"/>
      <c r="I124" s="67"/>
    </row>
    <row r="125" spans="1:9" ht="15">
      <c r="A125" s="145" t="s">
        <v>5178</v>
      </c>
      <c r="B125" s="67"/>
      <c r="C125" s="67"/>
      <c r="D125" s="77"/>
      <c r="E125" s="67"/>
      <c r="F125" s="67"/>
      <c r="G125" s="67"/>
      <c r="H125" s="67"/>
      <c r="I125" s="67"/>
    </row>
    <row r="126" spans="1:9" ht="15">
      <c r="A126" s="145" t="s">
        <v>5179</v>
      </c>
      <c r="B126" s="67"/>
      <c r="C126" s="67"/>
      <c r="D126" s="77"/>
      <c r="E126" s="67"/>
      <c r="F126" s="67"/>
      <c r="G126" s="67"/>
      <c r="H126" s="67"/>
      <c r="I126" s="67"/>
    </row>
    <row r="127" spans="1:9" ht="15">
      <c r="A127" s="145" t="s">
        <v>5180</v>
      </c>
      <c r="B127" s="67"/>
      <c r="C127" s="67"/>
      <c r="D127" s="77"/>
      <c r="E127" s="67"/>
      <c r="F127" s="67"/>
      <c r="G127" s="67"/>
      <c r="H127" s="67"/>
      <c r="I127" s="67"/>
    </row>
    <row r="128" spans="1:9" ht="15">
      <c r="A128" s="145" t="s">
        <v>5181</v>
      </c>
      <c r="B128" s="67"/>
      <c r="C128" s="67"/>
      <c r="D128" s="77"/>
      <c r="E128" s="67"/>
      <c r="F128" s="67"/>
      <c r="G128" s="67"/>
      <c r="H128" s="67"/>
      <c r="I128" s="67"/>
    </row>
    <row r="129" spans="1:9" ht="15">
      <c r="A129" s="145" t="s">
        <v>5182</v>
      </c>
      <c r="B129" s="67"/>
      <c r="C129" s="67"/>
      <c r="D129" s="77"/>
      <c r="E129" s="67"/>
      <c r="F129" s="67"/>
      <c r="G129" s="67"/>
      <c r="H129" s="67"/>
      <c r="I129" s="67"/>
    </row>
    <row r="130" spans="1:9" ht="15">
      <c r="A130" s="145" t="s">
        <v>5183</v>
      </c>
      <c r="B130" s="67"/>
      <c r="C130" s="67"/>
      <c r="D130" s="77"/>
      <c r="E130" s="67"/>
      <c r="F130" s="67"/>
      <c r="G130" s="67"/>
      <c r="H130" s="67"/>
      <c r="I130" s="67"/>
    </row>
    <row r="131" spans="1:9" ht="15">
      <c r="A131" s="145" t="s">
        <v>5184</v>
      </c>
      <c r="B131" s="67"/>
      <c r="C131" s="67"/>
      <c r="D131" s="77"/>
      <c r="E131" s="67"/>
      <c r="F131" s="67"/>
      <c r="G131" s="67"/>
      <c r="H131" s="67"/>
      <c r="I131" s="67"/>
    </row>
    <row r="132" spans="1:9" ht="15">
      <c r="A132" s="145" t="s">
        <v>5185</v>
      </c>
      <c r="B132" s="67"/>
      <c r="C132" s="67"/>
      <c r="D132" s="77"/>
      <c r="E132" s="67"/>
      <c r="F132" s="67"/>
      <c r="G132" s="67"/>
      <c r="H132" s="67"/>
      <c r="I132" s="67"/>
    </row>
    <row r="133" spans="1:9" ht="15">
      <c r="A133" s="145" t="s">
        <v>5186</v>
      </c>
      <c r="B133" s="67"/>
      <c r="C133" s="67"/>
      <c r="D133" s="77"/>
      <c r="E133" s="67"/>
      <c r="F133" s="67"/>
      <c r="G133" s="67"/>
      <c r="H133" s="67"/>
      <c r="I133" s="67"/>
    </row>
    <row r="134" spans="1:9" ht="15">
      <c r="A134" s="145" t="s">
        <v>5187</v>
      </c>
      <c r="B134" s="67"/>
      <c r="C134" s="67"/>
      <c r="D134" s="77"/>
      <c r="E134" s="67"/>
      <c r="F134" s="67"/>
      <c r="G134" s="67"/>
      <c r="H134" s="67"/>
      <c r="I134" s="67"/>
    </row>
    <row r="135" spans="1:9">
      <c r="A135" s="525" t="s">
        <v>5188</v>
      </c>
      <c r="B135" s="526"/>
      <c r="C135" s="526"/>
      <c r="D135" s="526"/>
      <c r="E135" s="526"/>
      <c r="F135" s="526"/>
      <c r="G135" s="526"/>
      <c r="H135" s="526"/>
      <c r="I135" s="526"/>
    </row>
    <row r="136" spans="1:9" ht="18.75">
      <c r="A136" s="527" t="s">
        <v>5189</v>
      </c>
      <c r="B136" s="528"/>
      <c r="C136" s="528"/>
      <c r="D136" s="528"/>
      <c r="E136" s="528"/>
      <c r="F136" s="528"/>
      <c r="G136" s="528"/>
      <c r="H136" s="528"/>
      <c r="I136" s="528"/>
    </row>
    <row r="137" spans="1:9">
      <c r="A137" s="78" t="s">
        <v>5190</v>
      </c>
      <c r="B137" s="79" t="s">
        <v>5191</v>
      </c>
      <c r="C137" s="79" t="s">
        <v>5192</v>
      </c>
      <c r="D137" s="79" t="s">
        <v>5193</v>
      </c>
      <c r="E137" s="80"/>
      <c r="F137" s="79" t="s">
        <v>5190</v>
      </c>
      <c r="G137" s="79" t="s">
        <v>5194</v>
      </c>
      <c r="H137" s="79" t="s">
        <v>5195</v>
      </c>
      <c r="I137" s="81" t="s">
        <v>5196</v>
      </c>
    </row>
    <row r="138" spans="1:9">
      <c r="A138" s="82">
        <v>422</v>
      </c>
      <c r="B138" s="83" t="s">
        <v>5197</v>
      </c>
      <c r="C138" s="83" t="s">
        <v>5198</v>
      </c>
      <c r="D138" s="83" t="s">
        <v>5199</v>
      </c>
      <c r="E138" s="80"/>
      <c r="F138" s="83">
        <v>513</v>
      </c>
      <c r="G138" s="83" t="s">
        <v>5200</v>
      </c>
      <c r="H138" s="83" t="s">
        <v>5201</v>
      </c>
      <c r="I138" s="84" t="s">
        <v>5202</v>
      </c>
    </row>
    <row r="139" spans="1:9">
      <c r="A139" s="82">
        <v>499</v>
      </c>
      <c r="B139" s="83" t="s">
        <v>4461</v>
      </c>
      <c r="C139" s="83" t="s">
        <v>5203</v>
      </c>
      <c r="D139" s="83" t="s">
        <v>5204</v>
      </c>
      <c r="E139" s="80"/>
      <c r="F139" s="83">
        <v>413</v>
      </c>
      <c r="G139" s="83" t="s">
        <v>5205</v>
      </c>
      <c r="H139" s="83" t="s">
        <v>5206</v>
      </c>
      <c r="I139" s="84" t="s">
        <v>5207</v>
      </c>
    </row>
    <row r="140" spans="1:9">
      <c r="A140" s="82">
        <v>410</v>
      </c>
      <c r="B140" s="83" t="s">
        <v>5208</v>
      </c>
      <c r="C140" s="83" t="s">
        <v>5209</v>
      </c>
      <c r="D140" s="83" t="s">
        <v>5210</v>
      </c>
      <c r="E140" s="80"/>
      <c r="F140" s="83">
        <v>669</v>
      </c>
      <c r="G140" s="83" t="s">
        <v>5211</v>
      </c>
      <c r="H140" s="83" t="s">
        <v>5212</v>
      </c>
      <c r="I140" s="84" t="s">
        <v>5213</v>
      </c>
    </row>
    <row r="141" spans="1:9">
      <c r="A141" s="82">
        <v>42</v>
      </c>
      <c r="B141" s="83" t="s">
        <v>5214</v>
      </c>
      <c r="C141" s="83" t="s">
        <v>5215</v>
      </c>
      <c r="D141" s="83" t="s">
        <v>5216</v>
      </c>
      <c r="E141" s="80"/>
      <c r="F141" s="83">
        <v>917</v>
      </c>
      <c r="G141" s="83" t="s">
        <v>5217</v>
      </c>
      <c r="H141" s="83" t="s">
        <v>5218</v>
      </c>
      <c r="I141" s="84" t="s">
        <v>5219</v>
      </c>
    </row>
    <row r="142" spans="1:9">
      <c r="A142" s="82">
        <v>523</v>
      </c>
      <c r="B142" s="83" t="s">
        <v>5220</v>
      </c>
      <c r="C142" s="83" t="s">
        <v>5221</v>
      </c>
      <c r="D142" s="83" t="s">
        <v>5222</v>
      </c>
      <c r="E142" s="80"/>
      <c r="F142" s="83">
        <v>668</v>
      </c>
      <c r="G142" s="83" t="s">
        <v>5223</v>
      </c>
      <c r="H142" s="83" t="s">
        <v>5224</v>
      </c>
      <c r="I142" s="84" t="s">
        <v>5225</v>
      </c>
    </row>
    <row r="143" spans="1:9">
      <c r="A143" s="82">
        <v>493</v>
      </c>
      <c r="B143" s="83" t="s">
        <v>251</v>
      </c>
      <c r="C143" s="83" t="s">
        <v>5226</v>
      </c>
      <c r="D143" s="83" t="s">
        <v>5227</v>
      </c>
      <c r="E143" s="80"/>
      <c r="F143" s="83">
        <v>78</v>
      </c>
      <c r="G143" s="83" t="s">
        <v>188</v>
      </c>
      <c r="H143" s="83" t="s">
        <v>5228</v>
      </c>
      <c r="I143" s="84" t="s">
        <v>5229</v>
      </c>
    </row>
    <row r="144" spans="1:9">
      <c r="A144" s="82">
        <v>492</v>
      </c>
      <c r="B144" s="83" t="s">
        <v>5230</v>
      </c>
      <c r="C144" s="83" t="s">
        <v>5231</v>
      </c>
      <c r="D144" s="83" t="s">
        <v>5232</v>
      </c>
      <c r="E144" s="80"/>
      <c r="F144" s="83">
        <v>670</v>
      </c>
      <c r="G144" s="83" t="s">
        <v>5233</v>
      </c>
      <c r="H144" s="83" t="s">
        <v>5234</v>
      </c>
      <c r="I144" s="84" t="s">
        <v>5235</v>
      </c>
    </row>
    <row r="145" spans="1:9">
      <c r="A145" s="82">
        <v>849</v>
      </c>
      <c r="B145" s="83" t="s">
        <v>5236</v>
      </c>
      <c r="C145" s="83" t="s">
        <v>5237</v>
      </c>
      <c r="D145" s="83" t="s">
        <v>5238</v>
      </c>
      <c r="E145" s="80"/>
      <c r="F145" s="83">
        <v>230</v>
      </c>
      <c r="G145" s="83" t="s">
        <v>5239</v>
      </c>
      <c r="H145" s="83" t="s">
        <v>5240</v>
      </c>
      <c r="I145" s="84" t="s">
        <v>5241</v>
      </c>
    </row>
    <row r="146" spans="1:9">
      <c r="A146" s="82">
        <v>346</v>
      </c>
      <c r="B146" s="83" t="s">
        <v>5242</v>
      </c>
      <c r="C146" s="83" t="s">
        <v>5243</v>
      </c>
      <c r="D146" s="83" t="s">
        <v>5244</v>
      </c>
      <c r="E146" s="80"/>
      <c r="F146" s="83">
        <v>223</v>
      </c>
      <c r="G146" s="83" t="s">
        <v>5245</v>
      </c>
      <c r="H146" s="83" t="s">
        <v>5246</v>
      </c>
      <c r="I146" s="84" t="s">
        <v>5247</v>
      </c>
    </row>
    <row r="147" spans="1:9">
      <c r="A147" s="78" t="s">
        <v>5190</v>
      </c>
      <c r="B147" s="79" t="s">
        <v>5248</v>
      </c>
      <c r="C147" s="79" t="s">
        <v>5249</v>
      </c>
      <c r="D147" s="79" t="s">
        <v>5250</v>
      </c>
      <c r="E147" s="85"/>
      <c r="F147" s="79" t="s">
        <v>5190</v>
      </c>
      <c r="G147" s="79" t="s">
        <v>5251</v>
      </c>
      <c r="H147" s="79" t="s">
        <v>5252</v>
      </c>
      <c r="I147" s="81" t="s">
        <v>5253</v>
      </c>
    </row>
    <row r="148" spans="1:9">
      <c r="A148" s="82">
        <v>470</v>
      </c>
      <c r="B148" s="83" t="s">
        <v>5254</v>
      </c>
      <c r="C148" s="83" t="s">
        <v>5255</v>
      </c>
      <c r="D148" s="83" t="s">
        <v>5256</v>
      </c>
      <c r="E148" s="80"/>
      <c r="F148" s="83">
        <v>536</v>
      </c>
      <c r="G148" s="83" t="s">
        <v>5257</v>
      </c>
      <c r="H148" s="83" t="s">
        <v>5258</v>
      </c>
      <c r="I148" s="84" t="s">
        <v>5259</v>
      </c>
    </row>
    <row r="149" spans="1:9">
      <c r="A149" s="82">
        <v>62</v>
      </c>
      <c r="B149" s="83" t="s">
        <v>2100</v>
      </c>
      <c r="C149" s="83" t="s">
        <v>5260</v>
      </c>
      <c r="D149" s="83" t="s">
        <v>5261</v>
      </c>
      <c r="E149" s="80"/>
      <c r="F149" s="83">
        <v>93</v>
      </c>
      <c r="G149" s="83" t="s">
        <v>2529</v>
      </c>
      <c r="H149" s="83" t="s">
        <v>5262</v>
      </c>
      <c r="I149" s="84" t="s">
        <v>5263</v>
      </c>
    </row>
    <row r="150" spans="1:9">
      <c r="A150" s="82">
        <v>38</v>
      </c>
      <c r="B150" s="83" t="s">
        <v>5264</v>
      </c>
      <c r="C150" s="83" t="s">
        <v>5265</v>
      </c>
      <c r="D150" s="83" t="s">
        <v>5266</v>
      </c>
      <c r="E150" s="80"/>
      <c r="F150" s="83">
        <v>43</v>
      </c>
      <c r="G150" s="83" t="s">
        <v>4464</v>
      </c>
      <c r="H150" s="83" t="s">
        <v>5267</v>
      </c>
      <c r="I150" s="84" t="s">
        <v>5268</v>
      </c>
    </row>
    <row r="151" spans="1:9">
      <c r="A151" s="82">
        <v>39</v>
      </c>
      <c r="B151" s="83" t="s">
        <v>5269</v>
      </c>
      <c r="C151" s="83" t="s">
        <v>5270</v>
      </c>
      <c r="D151" s="83" t="s">
        <v>5271</v>
      </c>
      <c r="E151" s="80"/>
      <c r="F151" s="83">
        <v>92</v>
      </c>
      <c r="G151" s="83" t="s">
        <v>5272</v>
      </c>
      <c r="H151" s="83" t="s">
        <v>5273</v>
      </c>
      <c r="I151" s="84" t="s">
        <v>5274</v>
      </c>
    </row>
    <row r="152" spans="1:9">
      <c r="A152" s="82">
        <v>55</v>
      </c>
      <c r="B152" s="83" t="s">
        <v>5208</v>
      </c>
      <c r="C152" s="83" t="s">
        <v>5275</v>
      </c>
      <c r="D152" s="83" t="s">
        <v>5276</v>
      </c>
      <c r="E152" s="80"/>
      <c r="F152" s="83">
        <v>1211</v>
      </c>
      <c r="G152" s="83" t="s">
        <v>5277</v>
      </c>
      <c r="H152" s="83" t="s">
        <v>5278</v>
      </c>
      <c r="I152" s="84" t="s">
        <v>5279</v>
      </c>
    </row>
    <row r="153" spans="1:9">
      <c r="A153" s="82">
        <v>58</v>
      </c>
      <c r="B153" s="83" t="s">
        <v>5200</v>
      </c>
      <c r="C153" s="83" t="s">
        <v>5280</v>
      </c>
      <c r="D153" s="83" t="s">
        <v>5281</v>
      </c>
      <c r="E153" s="80"/>
      <c r="F153" s="83">
        <v>556</v>
      </c>
      <c r="G153" s="83" t="s">
        <v>5282</v>
      </c>
      <c r="H153" s="83" t="s">
        <v>5283</v>
      </c>
      <c r="I153" s="84" t="s">
        <v>5284</v>
      </c>
    </row>
    <row r="154" spans="1:9">
      <c r="A154" s="82">
        <v>70</v>
      </c>
      <c r="B154" s="83" t="s">
        <v>5285</v>
      </c>
      <c r="C154" s="83" t="s">
        <v>5286</v>
      </c>
      <c r="D154" s="83" t="s">
        <v>5287</v>
      </c>
      <c r="E154" s="80"/>
      <c r="F154" s="83">
        <v>283</v>
      </c>
      <c r="G154" s="83" t="s">
        <v>5288</v>
      </c>
      <c r="H154" s="83" t="s">
        <v>5289</v>
      </c>
      <c r="I154" s="84" t="s">
        <v>5290</v>
      </c>
    </row>
    <row r="155" spans="1:9">
      <c r="A155" s="82">
        <v>548</v>
      </c>
      <c r="B155" s="83" t="s">
        <v>5239</v>
      </c>
      <c r="C155" s="83" t="s">
        <v>5291</v>
      </c>
      <c r="D155" s="83" t="s">
        <v>5292</v>
      </c>
      <c r="E155" s="80"/>
      <c r="F155" s="83">
        <v>323</v>
      </c>
      <c r="G155" s="83" t="s">
        <v>5293</v>
      </c>
      <c r="H155" s="83" t="s">
        <v>5294</v>
      </c>
      <c r="I155" s="84" t="s">
        <v>3068</v>
      </c>
    </row>
    <row r="156" spans="1:9" ht="22.5">
      <c r="A156" s="82">
        <v>471</v>
      </c>
      <c r="B156" s="83" t="s">
        <v>5295</v>
      </c>
      <c r="C156" s="83" t="s">
        <v>5296</v>
      </c>
      <c r="D156" s="83" t="s">
        <v>5297</v>
      </c>
      <c r="E156" s="80"/>
      <c r="F156" s="83">
        <v>108</v>
      </c>
      <c r="G156" s="83" t="s">
        <v>5285</v>
      </c>
      <c r="H156" s="83" t="s">
        <v>5298</v>
      </c>
      <c r="I156" s="84" t="s">
        <v>5299</v>
      </c>
    </row>
    <row r="157" spans="1:9">
      <c r="A157" s="82">
        <v>475</v>
      </c>
      <c r="B157" s="83" t="s">
        <v>5300</v>
      </c>
      <c r="C157" s="83" t="s">
        <v>5301</v>
      </c>
      <c r="D157" s="83" t="s">
        <v>5302</v>
      </c>
      <c r="E157" s="80"/>
      <c r="F157" s="83"/>
      <c r="G157" s="83"/>
      <c r="H157" s="83"/>
      <c r="I157" s="84"/>
    </row>
    <row r="158" spans="1:9">
      <c r="A158" s="78" t="s">
        <v>5190</v>
      </c>
      <c r="B158" s="79" t="s">
        <v>251</v>
      </c>
      <c r="C158" s="79" t="s">
        <v>5303</v>
      </c>
      <c r="D158" s="79" t="s">
        <v>5304</v>
      </c>
      <c r="E158" s="80"/>
      <c r="F158" s="529" t="s">
        <v>5305</v>
      </c>
      <c r="G158" s="530"/>
      <c r="H158" s="530"/>
      <c r="I158" s="530"/>
    </row>
    <row r="159" spans="1:9">
      <c r="A159" s="82">
        <v>258</v>
      </c>
      <c r="B159" s="83" t="s">
        <v>5306</v>
      </c>
      <c r="C159" s="83" t="s">
        <v>5307</v>
      </c>
      <c r="D159" s="83" t="s">
        <v>5308</v>
      </c>
      <c r="E159" s="80"/>
      <c r="F159" s="83">
        <v>47</v>
      </c>
      <c r="G159" s="83" t="s">
        <v>5309</v>
      </c>
      <c r="H159" s="83" t="s">
        <v>5310</v>
      </c>
      <c r="I159" s="84" t="s">
        <v>5311</v>
      </c>
    </row>
    <row r="160" spans="1:9">
      <c r="A160" s="82">
        <v>302</v>
      </c>
      <c r="B160" s="83" t="s">
        <v>5293</v>
      </c>
      <c r="C160" s="83" t="s">
        <v>5312</v>
      </c>
      <c r="D160" s="83" t="s">
        <v>5313</v>
      </c>
      <c r="E160" s="80"/>
      <c r="F160" s="83"/>
      <c r="G160" s="83"/>
      <c r="H160" s="83"/>
      <c r="I160" s="84"/>
    </row>
    <row r="161" spans="1:9">
      <c r="A161" s="82">
        <v>37</v>
      </c>
      <c r="B161" s="83" t="s">
        <v>251</v>
      </c>
      <c r="C161" s="83" t="s">
        <v>5314</v>
      </c>
      <c r="D161" s="83" t="s">
        <v>5315</v>
      </c>
      <c r="E161" s="80"/>
      <c r="F161" s="86"/>
      <c r="G161" s="86"/>
      <c r="H161" s="86"/>
      <c r="I161" s="87"/>
    </row>
    <row r="162" spans="1:9">
      <c r="A162" s="82">
        <v>33</v>
      </c>
      <c r="B162" s="83" t="s">
        <v>5316</v>
      </c>
      <c r="C162" s="83" t="s">
        <v>5317</v>
      </c>
      <c r="D162" s="83" t="s">
        <v>5318</v>
      </c>
      <c r="E162" s="80"/>
      <c r="F162" s="86"/>
      <c r="G162" s="86"/>
      <c r="H162" s="86"/>
      <c r="I162" s="87"/>
    </row>
    <row r="163" spans="1:9">
      <c r="A163" s="82">
        <v>915</v>
      </c>
      <c r="B163" s="83" t="s">
        <v>5217</v>
      </c>
      <c r="C163" s="83" t="s">
        <v>5319</v>
      </c>
      <c r="D163" s="83" t="s">
        <v>5320</v>
      </c>
      <c r="E163" s="80"/>
      <c r="F163" s="88"/>
      <c r="G163" s="88"/>
      <c r="H163" s="88"/>
      <c r="I163" s="89"/>
    </row>
    <row r="164" spans="1:9">
      <c r="A164" s="82">
        <v>535</v>
      </c>
      <c r="B164" s="83" t="s">
        <v>2871</v>
      </c>
      <c r="C164" s="83" t="s">
        <v>5321</v>
      </c>
      <c r="D164" s="83" t="s">
        <v>5322</v>
      </c>
      <c r="E164" s="80"/>
      <c r="F164" s="80"/>
      <c r="G164" s="80"/>
      <c r="H164" s="80"/>
      <c r="I164" s="80"/>
    </row>
    <row r="165" spans="1:9">
      <c r="A165" s="82">
        <v>284</v>
      </c>
      <c r="B165" s="83" t="s">
        <v>5323</v>
      </c>
      <c r="C165" s="83" t="s">
        <v>5324</v>
      </c>
      <c r="D165" s="83" t="s">
        <v>5325</v>
      </c>
      <c r="E165" s="80"/>
      <c r="F165" s="80"/>
      <c r="G165" s="80"/>
      <c r="H165" s="80"/>
      <c r="I165" s="80"/>
    </row>
    <row r="166" spans="1:9">
      <c r="A166" s="82">
        <v>246</v>
      </c>
      <c r="B166" s="83" t="s">
        <v>188</v>
      </c>
      <c r="C166" s="83" t="s">
        <v>5326</v>
      </c>
      <c r="D166" s="83" t="s">
        <v>5327</v>
      </c>
      <c r="E166" s="80"/>
      <c r="F166" s="529" t="s">
        <v>5328</v>
      </c>
      <c r="G166" s="530"/>
      <c r="H166" s="530"/>
      <c r="I166" s="530"/>
    </row>
    <row r="167" spans="1:9">
      <c r="A167" s="82">
        <v>1149</v>
      </c>
      <c r="B167" s="83" t="s">
        <v>5329</v>
      </c>
      <c r="C167" s="83" t="s">
        <v>5330</v>
      </c>
      <c r="D167" s="83" t="s">
        <v>5331</v>
      </c>
      <c r="E167" s="80"/>
      <c r="F167" s="83" t="s">
        <v>5332</v>
      </c>
      <c r="G167" s="83" t="s">
        <v>5333</v>
      </c>
      <c r="H167" s="83" t="s">
        <v>5334</v>
      </c>
      <c r="I167" s="84" t="s">
        <v>5335</v>
      </c>
    </row>
    <row r="168" spans="1:9">
      <c r="A168" s="82">
        <v>985</v>
      </c>
      <c r="B168" s="83" t="s">
        <v>5336</v>
      </c>
      <c r="C168" s="83" t="s">
        <v>5337</v>
      </c>
      <c r="D168" s="83" t="s">
        <v>5338</v>
      </c>
      <c r="E168" s="80"/>
      <c r="F168" s="83" t="s">
        <v>5332</v>
      </c>
      <c r="G168" s="83" t="s">
        <v>5339</v>
      </c>
      <c r="H168" s="83" t="s">
        <v>5340</v>
      </c>
      <c r="I168" s="84" t="s">
        <v>5341</v>
      </c>
    </row>
    <row r="169" spans="1:9" ht="18.75">
      <c r="A169" s="527" t="s">
        <v>5342</v>
      </c>
      <c r="B169" s="528"/>
      <c r="C169" s="528"/>
      <c r="D169" s="528"/>
      <c r="E169" s="528"/>
      <c r="F169" s="528"/>
      <c r="G169" s="528"/>
      <c r="H169" s="528"/>
      <c r="I169" s="528"/>
    </row>
    <row r="170" spans="1:9">
      <c r="A170" s="78" t="s">
        <v>5190</v>
      </c>
      <c r="B170" s="79" t="s">
        <v>5343</v>
      </c>
      <c r="C170" s="79" t="s">
        <v>5344</v>
      </c>
      <c r="D170" s="79" t="s">
        <v>5345</v>
      </c>
      <c r="E170" s="80"/>
      <c r="F170" s="79" t="s">
        <v>5190</v>
      </c>
      <c r="G170" s="79" t="s">
        <v>5346</v>
      </c>
      <c r="H170" s="79" t="s">
        <v>5347</v>
      </c>
      <c r="I170" s="81" t="s">
        <v>5348</v>
      </c>
    </row>
    <row r="171" spans="1:9">
      <c r="A171" s="82">
        <v>930</v>
      </c>
      <c r="B171" s="83" t="s">
        <v>5349</v>
      </c>
      <c r="C171" s="83" t="s">
        <v>5350</v>
      </c>
      <c r="D171" s="83" t="s">
        <v>5351</v>
      </c>
      <c r="E171" s="90"/>
      <c r="F171" s="83">
        <v>321</v>
      </c>
      <c r="G171" s="83" t="s">
        <v>5352</v>
      </c>
      <c r="H171" s="83" t="s">
        <v>5353</v>
      </c>
      <c r="I171" s="84" t="s">
        <v>5354</v>
      </c>
    </row>
    <row r="172" spans="1:9">
      <c r="A172" s="82">
        <v>953</v>
      </c>
      <c r="B172" s="83" t="s">
        <v>5355</v>
      </c>
      <c r="C172" s="83" t="s">
        <v>5272</v>
      </c>
      <c r="D172" s="83" t="s">
        <v>5356</v>
      </c>
      <c r="E172" s="90"/>
      <c r="F172" s="83">
        <v>637</v>
      </c>
      <c r="G172" s="83" t="s">
        <v>5306</v>
      </c>
      <c r="H172" s="83" t="s">
        <v>5357</v>
      </c>
      <c r="I172" s="84" t="s">
        <v>5358</v>
      </c>
    </row>
    <row r="173" spans="1:9">
      <c r="A173" s="82">
        <v>925</v>
      </c>
      <c r="B173" s="83" t="s">
        <v>5359</v>
      </c>
      <c r="C173" s="83" t="s">
        <v>5360</v>
      </c>
      <c r="D173" s="83" t="s">
        <v>5361</v>
      </c>
      <c r="E173" s="90"/>
      <c r="F173" s="83">
        <v>649</v>
      </c>
      <c r="G173" s="83" t="s">
        <v>188</v>
      </c>
      <c r="H173" s="83" t="s">
        <v>5362</v>
      </c>
      <c r="I173" s="84" t="s">
        <v>5363</v>
      </c>
    </row>
    <row r="174" spans="1:9">
      <c r="A174" s="82">
        <v>5147</v>
      </c>
      <c r="B174" s="83" t="s">
        <v>5364</v>
      </c>
      <c r="C174" s="83" t="s">
        <v>5365</v>
      </c>
      <c r="D174" s="83" t="s">
        <v>5366</v>
      </c>
      <c r="E174" s="90"/>
      <c r="F174" s="83">
        <v>1052</v>
      </c>
      <c r="G174" s="83" t="s">
        <v>5367</v>
      </c>
      <c r="H174" s="83" t="s">
        <v>5368</v>
      </c>
      <c r="I174" s="84" t="s">
        <v>5369</v>
      </c>
    </row>
    <row r="175" spans="1:9">
      <c r="A175" s="82">
        <v>810</v>
      </c>
      <c r="B175" s="83" t="s">
        <v>5370</v>
      </c>
      <c r="C175" s="83" t="s">
        <v>5371</v>
      </c>
      <c r="D175" s="83" t="s">
        <v>5372</v>
      </c>
      <c r="E175" s="90"/>
      <c r="F175" s="83">
        <v>340</v>
      </c>
      <c r="G175" s="83" t="s">
        <v>5191</v>
      </c>
      <c r="H175" s="83" t="s">
        <v>5373</v>
      </c>
      <c r="I175" s="84" t="s">
        <v>5374</v>
      </c>
    </row>
    <row r="176" spans="1:9">
      <c r="A176" s="82">
        <v>444</v>
      </c>
      <c r="B176" s="83" t="s">
        <v>5375</v>
      </c>
      <c r="C176" s="83" t="s">
        <v>5376</v>
      </c>
      <c r="D176" s="83" t="s">
        <v>5377</v>
      </c>
      <c r="E176" s="85"/>
      <c r="F176" s="83">
        <v>919</v>
      </c>
      <c r="G176" s="83" t="s">
        <v>5378</v>
      </c>
      <c r="H176" s="83" t="s">
        <v>5379</v>
      </c>
      <c r="I176" s="84" t="s">
        <v>5380</v>
      </c>
    </row>
    <row r="177" spans="1:9">
      <c r="A177" s="82" t="s">
        <v>5381</v>
      </c>
      <c r="B177" s="83" t="s">
        <v>5382</v>
      </c>
      <c r="C177" s="83" t="s">
        <v>5383</v>
      </c>
      <c r="D177" s="83" t="s">
        <v>5384</v>
      </c>
      <c r="E177" s="80"/>
      <c r="F177" s="83">
        <v>692</v>
      </c>
      <c r="G177" s="83" t="s">
        <v>5385</v>
      </c>
      <c r="H177" s="83" t="s">
        <v>5386</v>
      </c>
      <c r="I177" s="84" t="s">
        <v>5387</v>
      </c>
    </row>
    <row r="178" spans="1:9">
      <c r="A178" s="82"/>
      <c r="B178" s="83"/>
      <c r="C178" s="83"/>
      <c r="D178" s="83"/>
      <c r="E178" s="80"/>
      <c r="F178" s="83">
        <v>613</v>
      </c>
      <c r="G178" s="83" t="s">
        <v>5388</v>
      </c>
      <c r="H178" s="83" t="s">
        <v>5389</v>
      </c>
      <c r="I178" s="84" t="s">
        <v>5390</v>
      </c>
    </row>
    <row r="179" spans="1:9">
      <c r="A179" s="82"/>
      <c r="B179" s="83"/>
      <c r="C179" s="83"/>
      <c r="D179" s="83"/>
      <c r="E179" s="80"/>
      <c r="F179" s="83">
        <v>145</v>
      </c>
      <c r="G179" s="83" t="s">
        <v>5211</v>
      </c>
      <c r="H179" s="83" t="s">
        <v>5391</v>
      </c>
      <c r="I179" s="84" t="s">
        <v>5392</v>
      </c>
    </row>
    <row r="180" spans="1:9">
      <c r="A180" s="82"/>
      <c r="B180" s="83"/>
      <c r="C180" s="83"/>
      <c r="D180" s="83"/>
      <c r="E180" s="80"/>
      <c r="F180" s="83">
        <v>5124</v>
      </c>
      <c r="G180" s="83" t="s">
        <v>5282</v>
      </c>
      <c r="H180" s="83" t="s">
        <v>5393</v>
      </c>
      <c r="I180" s="84" t="s">
        <v>5394</v>
      </c>
    </row>
    <row r="181" spans="1:9">
      <c r="A181" s="78" t="s">
        <v>5190</v>
      </c>
      <c r="B181" s="79" t="s">
        <v>5395</v>
      </c>
      <c r="C181" s="79" t="s">
        <v>5396</v>
      </c>
      <c r="D181" s="79" t="s">
        <v>5397</v>
      </c>
      <c r="E181" s="80"/>
      <c r="F181" s="79" t="s">
        <v>5190</v>
      </c>
      <c r="G181" s="79" t="s">
        <v>5398</v>
      </c>
      <c r="H181" s="79" t="s">
        <v>5399</v>
      </c>
      <c r="I181" s="81" t="s">
        <v>5400</v>
      </c>
    </row>
    <row r="182" spans="1:9">
      <c r="A182" s="82">
        <v>314</v>
      </c>
      <c r="B182" s="83" t="s">
        <v>5401</v>
      </c>
      <c r="C182" s="83" t="s">
        <v>5402</v>
      </c>
      <c r="D182" s="83" t="s">
        <v>5403</v>
      </c>
      <c r="E182" s="80"/>
      <c r="F182" s="83">
        <v>926</v>
      </c>
      <c r="G182" s="83" t="s">
        <v>5339</v>
      </c>
      <c r="H182" s="83" t="s">
        <v>5404</v>
      </c>
      <c r="I182" s="84" t="s">
        <v>5405</v>
      </c>
    </row>
    <row r="183" spans="1:9">
      <c r="A183" s="82">
        <v>354</v>
      </c>
      <c r="B183" s="83" t="s">
        <v>5211</v>
      </c>
      <c r="C183" s="83" t="s">
        <v>5406</v>
      </c>
      <c r="D183" s="83" t="s">
        <v>5407</v>
      </c>
      <c r="E183" s="80"/>
      <c r="F183" s="83">
        <v>901</v>
      </c>
      <c r="G183" s="83" t="s">
        <v>5408</v>
      </c>
      <c r="H183" s="83" t="s">
        <v>5409</v>
      </c>
      <c r="I183" s="84" t="s">
        <v>5410</v>
      </c>
    </row>
    <row r="184" spans="1:9">
      <c r="A184" s="82">
        <v>5123</v>
      </c>
      <c r="B184" s="83" t="s">
        <v>2994</v>
      </c>
      <c r="C184" s="83" t="s">
        <v>5411</v>
      </c>
      <c r="D184" s="83" t="s">
        <v>5412</v>
      </c>
      <c r="E184" s="80"/>
      <c r="F184" s="83">
        <v>315</v>
      </c>
      <c r="G184" s="83" t="s">
        <v>5413</v>
      </c>
      <c r="H184" s="83" t="s">
        <v>5414</v>
      </c>
      <c r="I184" s="84" t="s">
        <v>5415</v>
      </c>
    </row>
    <row r="185" spans="1:9">
      <c r="A185" s="82">
        <v>962</v>
      </c>
      <c r="B185" s="83" t="s">
        <v>5211</v>
      </c>
      <c r="C185" s="83" t="s">
        <v>5402</v>
      </c>
      <c r="D185" s="83" t="s">
        <v>5416</v>
      </c>
      <c r="E185" s="80"/>
      <c r="F185" s="83">
        <v>976</v>
      </c>
      <c r="G185" s="83" t="s">
        <v>5417</v>
      </c>
      <c r="H185" s="83" t="s">
        <v>5418</v>
      </c>
      <c r="I185" s="84" t="s">
        <v>5419</v>
      </c>
    </row>
    <row r="186" spans="1:9">
      <c r="A186" s="82">
        <v>344</v>
      </c>
      <c r="B186" s="83" t="s">
        <v>5420</v>
      </c>
      <c r="C186" s="83" t="s">
        <v>5421</v>
      </c>
      <c r="D186" s="83" t="s">
        <v>5422</v>
      </c>
      <c r="E186" s="80"/>
      <c r="F186" s="83"/>
      <c r="G186" s="83"/>
      <c r="H186" s="83"/>
      <c r="I186" s="84"/>
    </row>
    <row r="187" spans="1:9">
      <c r="A187" s="82">
        <v>316</v>
      </c>
      <c r="B187" s="83" t="s">
        <v>5239</v>
      </c>
      <c r="C187" s="83" t="s">
        <v>5423</v>
      </c>
      <c r="D187" s="83" t="s">
        <v>5424</v>
      </c>
      <c r="E187" s="80"/>
      <c r="F187" s="83"/>
      <c r="G187" s="83"/>
      <c r="H187" s="83"/>
      <c r="I187" s="84"/>
    </row>
    <row r="188" spans="1:9">
      <c r="A188" s="80"/>
      <c r="B188" s="80"/>
      <c r="C188" s="80"/>
      <c r="D188" s="80"/>
      <c r="E188" s="80"/>
      <c r="F188" s="529" t="s">
        <v>645</v>
      </c>
      <c r="G188" s="530"/>
      <c r="H188" s="530"/>
      <c r="I188" s="530"/>
    </row>
    <row r="189" spans="1:9">
      <c r="A189" s="80"/>
      <c r="B189" s="80"/>
      <c r="C189" s="80"/>
      <c r="D189" s="80"/>
      <c r="E189" s="80"/>
      <c r="F189" s="83" t="s">
        <v>5305</v>
      </c>
      <c r="G189" s="83" t="s">
        <v>251</v>
      </c>
      <c r="H189" s="83" t="s">
        <v>5425</v>
      </c>
      <c r="I189" s="84" t="s">
        <v>5426</v>
      </c>
    </row>
    <row r="190" spans="1:9" ht="18.75">
      <c r="A190" s="527" t="s">
        <v>5427</v>
      </c>
      <c r="B190" s="528"/>
      <c r="C190" s="528"/>
      <c r="D190" s="528"/>
      <c r="E190" s="528"/>
      <c r="F190" s="528"/>
      <c r="G190" s="528"/>
      <c r="H190" s="528"/>
      <c r="I190" s="528"/>
    </row>
    <row r="191" spans="1:9" ht="18.75">
      <c r="A191" s="78" t="s">
        <v>5190</v>
      </c>
      <c r="B191" s="79" t="s">
        <v>5428</v>
      </c>
      <c r="C191" s="79" t="s">
        <v>5429</v>
      </c>
      <c r="D191" s="79" t="s">
        <v>5430</v>
      </c>
      <c r="E191" s="91"/>
      <c r="F191" s="79" t="s">
        <v>5431</v>
      </c>
      <c r="G191" s="79" t="s">
        <v>5432</v>
      </c>
      <c r="H191" s="79" t="s">
        <v>5433</v>
      </c>
      <c r="I191" s="81" t="s">
        <v>5434</v>
      </c>
    </row>
    <row r="192" spans="1:9">
      <c r="A192" s="82">
        <v>109</v>
      </c>
      <c r="B192" s="83" t="s">
        <v>5435</v>
      </c>
      <c r="C192" s="83" t="s">
        <v>5436</v>
      </c>
      <c r="D192" s="83" t="s">
        <v>5437</v>
      </c>
      <c r="E192" s="80"/>
      <c r="F192" s="83">
        <v>124</v>
      </c>
      <c r="G192" s="83" t="s">
        <v>5211</v>
      </c>
      <c r="H192" s="83" t="s">
        <v>5438</v>
      </c>
      <c r="I192" s="84" t="s">
        <v>5439</v>
      </c>
    </row>
    <row r="193" spans="1:9">
      <c r="A193" s="82">
        <v>337</v>
      </c>
      <c r="B193" s="83" t="s">
        <v>2763</v>
      </c>
      <c r="C193" s="83" t="s">
        <v>5440</v>
      </c>
      <c r="D193" s="83" t="s">
        <v>5441</v>
      </c>
      <c r="E193" s="90"/>
      <c r="F193" s="83">
        <v>238</v>
      </c>
      <c r="G193" s="83" t="s">
        <v>5442</v>
      </c>
      <c r="H193" s="83" t="s">
        <v>5443</v>
      </c>
      <c r="I193" s="84" t="s">
        <v>5444</v>
      </c>
    </row>
    <row r="194" spans="1:9">
      <c r="A194" s="82">
        <v>300</v>
      </c>
      <c r="B194" s="83" t="s">
        <v>5445</v>
      </c>
      <c r="C194" s="83" t="s">
        <v>5446</v>
      </c>
      <c r="D194" s="83" t="s">
        <v>5447</v>
      </c>
      <c r="E194" s="90"/>
      <c r="F194" s="83">
        <v>142</v>
      </c>
      <c r="G194" s="83" t="s">
        <v>5448</v>
      </c>
      <c r="H194" s="83" t="s">
        <v>5449</v>
      </c>
      <c r="I194" s="84" t="s">
        <v>5450</v>
      </c>
    </row>
    <row r="195" spans="1:9">
      <c r="A195" s="82">
        <v>303</v>
      </c>
      <c r="B195" s="83" t="s">
        <v>5329</v>
      </c>
      <c r="C195" s="83" t="s">
        <v>5451</v>
      </c>
      <c r="D195" s="83" t="s">
        <v>5452</v>
      </c>
      <c r="E195" s="80"/>
      <c r="F195" s="83">
        <v>333</v>
      </c>
      <c r="G195" s="83" t="s">
        <v>5239</v>
      </c>
      <c r="H195" s="83" t="s">
        <v>5453</v>
      </c>
      <c r="I195" s="84" t="s">
        <v>5454</v>
      </c>
    </row>
    <row r="196" spans="1:9">
      <c r="A196" s="82">
        <v>304</v>
      </c>
      <c r="B196" s="83" t="s">
        <v>5455</v>
      </c>
      <c r="C196" s="83" t="s">
        <v>5456</v>
      </c>
      <c r="D196" s="83" t="s">
        <v>5457</v>
      </c>
      <c r="E196" s="80"/>
      <c r="F196" s="83">
        <v>345</v>
      </c>
      <c r="G196" s="83" t="s">
        <v>5257</v>
      </c>
      <c r="H196" s="83" t="s">
        <v>5458</v>
      </c>
      <c r="I196" s="84" t="s">
        <v>5459</v>
      </c>
    </row>
    <row r="197" spans="1:9">
      <c r="A197" s="82">
        <v>338</v>
      </c>
      <c r="B197" s="83" t="s">
        <v>5460</v>
      </c>
      <c r="C197" s="83" t="s">
        <v>5461</v>
      </c>
      <c r="D197" s="83" t="s">
        <v>5462</v>
      </c>
      <c r="E197" s="80"/>
      <c r="F197" s="83">
        <v>346</v>
      </c>
      <c r="G197" s="83" t="s">
        <v>5463</v>
      </c>
      <c r="H197" s="83" t="s">
        <v>5464</v>
      </c>
      <c r="I197" s="84" t="s">
        <v>5465</v>
      </c>
    </row>
    <row r="198" spans="1:9">
      <c r="A198" s="82">
        <v>332</v>
      </c>
      <c r="B198" s="83" t="s">
        <v>5329</v>
      </c>
      <c r="C198" s="83" t="s">
        <v>5466</v>
      </c>
      <c r="D198" s="83" t="s">
        <v>5467</v>
      </c>
      <c r="E198" s="80"/>
      <c r="F198" s="83"/>
      <c r="G198" s="83"/>
      <c r="H198" s="83"/>
      <c r="I198" s="84"/>
    </row>
    <row r="199" spans="1:9">
      <c r="A199" s="82">
        <v>342</v>
      </c>
      <c r="B199" s="83" t="s">
        <v>2653</v>
      </c>
      <c r="C199" s="83" t="s">
        <v>5468</v>
      </c>
      <c r="D199" s="83" t="s">
        <v>5469</v>
      </c>
      <c r="E199" s="80"/>
      <c r="F199" s="83"/>
      <c r="G199" s="83"/>
      <c r="H199" s="83"/>
      <c r="I199" s="84"/>
    </row>
    <row r="200" spans="1:9">
      <c r="A200" s="82">
        <v>343</v>
      </c>
      <c r="B200" s="83" t="s">
        <v>5246</v>
      </c>
      <c r="C200" s="83" t="s">
        <v>5470</v>
      </c>
      <c r="D200" s="83" t="s">
        <v>5471</v>
      </c>
      <c r="E200" s="80"/>
      <c r="F200" s="83"/>
      <c r="G200" s="83"/>
      <c r="H200" s="83"/>
      <c r="I200" s="84"/>
    </row>
    <row r="201" spans="1:9">
      <c r="A201" s="78" t="s">
        <v>5472</v>
      </c>
      <c r="B201" s="79" t="s">
        <v>5473</v>
      </c>
      <c r="C201" s="79" t="s">
        <v>5474</v>
      </c>
      <c r="D201" s="79"/>
      <c r="E201" s="80"/>
      <c r="F201" s="90"/>
      <c r="G201" s="90"/>
      <c r="H201" s="90"/>
      <c r="I201" s="90"/>
    </row>
    <row r="202" spans="1:9">
      <c r="A202" s="82"/>
      <c r="B202" s="83" t="s">
        <v>5208</v>
      </c>
      <c r="C202" s="83" t="s">
        <v>5475</v>
      </c>
      <c r="D202" s="83" t="s">
        <v>5476</v>
      </c>
      <c r="E202" s="80"/>
      <c r="F202" s="90"/>
      <c r="G202" s="90"/>
      <c r="H202" s="90"/>
      <c r="I202" s="90"/>
    </row>
    <row r="203" spans="1:9">
      <c r="A203" s="82"/>
      <c r="B203" s="83" t="s">
        <v>2529</v>
      </c>
      <c r="C203" s="83" t="s">
        <v>5477</v>
      </c>
      <c r="D203" s="83" t="s">
        <v>5478</v>
      </c>
      <c r="E203" s="80"/>
      <c r="F203" s="90"/>
      <c r="G203" s="90"/>
      <c r="H203" s="90"/>
      <c r="I203" s="90"/>
    </row>
    <row r="204" spans="1:9" ht="18.75">
      <c r="A204" s="527" t="s">
        <v>5479</v>
      </c>
      <c r="B204" s="528"/>
      <c r="C204" s="528"/>
      <c r="D204" s="528"/>
      <c r="E204" s="528"/>
      <c r="F204" s="528"/>
      <c r="G204" s="528"/>
      <c r="H204" s="528"/>
      <c r="I204" s="528"/>
    </row>
    <row r="205" spans="1:9">
      <c r="A205" s="78" t="s">
        <v>5480</v>
      </c>
      <c r="B205" s="79" t="s">
        <v>251</v>
      </c>
      <c r="C205" s="79" t="s">
        <v>5481</v>
      </c>
      <c r="D205" s="79" t="s">
        <v>5482</v>
      </c>
      <c r="E205" s="80"/>
      <c r="F205" s="79" t="s">
        <v>5483</v>
      </c>
      <c r="G205" s="79" t="s">
        <v>5428</v>
      </c>
      <c r="H205" s="79" t="s">
        <v>5484</v>
      </c>
      <c r="I205" s="81" t="s">
        <v>5485</v>
      </c>
    </row>
    <row r="206" spans="1:9">
      <c r="A206" s="82" t="s">
        <v>5486</v>
      </c>
      <c r="B206" s="83" t="s">
        <v>5487</v>
      </c>
      <c r="C206" s="83" t="s">
        <v>5488</v>
      </c>
      <c r="D206" s="83" t="s">
        <v>5489</v>
      </c>
      <c r="E206" s="80"/>
      <c r="F206" s="83" t="s">
        <v>5490</v>
      </c>
      <c r="G206" s="83" t="s">
        <v>5491</v>
      </c>
      <c r="H206" s="83" t="s">
        <v>5492</v>
      </c>
      <c r="I206" s="84" t="s">
        <v>5493</v>
      </c>
    </row>
    <row r="207" spans="1:9" ht="18.75">
      <c r="A207" s="82" t="s">
        <v>5494</v>
      </c>
      <c r="B207" s="83" t="s">
        <v>5495</v>
      </c>
      <c r="C207" s="83" t="s">
        <v>5496</v>
      </c>
      <c r="D207" s="83" t="s">
        <v>5497</v>
      </c>
      <c r="E207" s="91"/>
      <c r="F207" s="83" t="s">
        <v>5498</v>
      </c>
      <c r="G207" s="83" t="s">
        <v>5499</v>
      </c>
      <c r="H207" s="83" t="s">
        <v>5500</v>
      </c>
      <c r="I207" s="84" t="s">
        <v>5501</v>
      </c>
    </row>
    <row r="208" spans="1:9" ht="18.75">
      <c r="A208" s="82" t="s">
        <v>5502</v>
      </c>
      <c r="B208" s="83" t="s">
        <v>5236</v>
      </c>
      <c r="C208" s="83" t="s">
        <v>5503</v>
      </c>
      <c r="D208" s="83" t="s">
        <v>5504</v>
      </c>
      <c r="E208" s="91"/>
      <c r="F208" s="83"/>
      <c r="G208" s="83"/>
      <c r="H208" s="83"/>
      <c r="I208" s="84"/>
    </row>
    <row r="209" spans="1:9">
      <c r="A209" s="82" t="s">
        <v>5505</v>
      </c>
      <c r="B209" s="83" t="s">
        <v>5506</v>
      </c>
      <c r="C209" s="83" t="s">
        <v>5507</v>
      </c>
      <c r="D209" s="83" t="s">
        <v>5508</v>
      </c>
      <c r="E209" s="80"/>
      <c r="F209" s="80"/>
      <c r="G209" s="80"/>
      <c r="H209" s="80"/>
      <c r="I209" s="80"/>
    </row>
    <row r="210" spans="1:9">
      <c r="A210" s="82" t="s">
        <v>5509</v>
      </c>
      <c r="B210" s="83" t="s">
        <v>5510</v>
      </c>
      <c r="C210" s="83" t="s">
        <v>5511</v>
      </c>
      <c r="D210" s="83" t="s">
        <v>5512</v>
      </c>
      <c r="E210" s="80"/>
      <c r="F210" s="529" t="s">
        <v>5513</v>
      </c>
      <c r="G210" s="530"/>
      <c r="H210" s="530"/>
      <c r="I210" s="530"/>
    </row>
    <row r="211" spans="1:9">
      <c r="A211" s="82" t="s">
        <v>5514</v>
      </c>
      <c r="B211" s="83" t="s">
        <v>5388</v>
      </c>
      <c r="C211" s="83" t="s">
        <v>5515</v>
      </c>
      <c r="D211" s="83" t="s">
        <v>5516</v>
      </c>
      <c r="E211" s="80"/>
      <c r="F211" s="83" t="s">
        <v>5332</v>
      </c>
      <c r="G211" s="83" t="s">
        <v>900</v>
      </c>
      <c r="H211" s="83" t="s">
        <v>5517</v>
      </c>
      <c r="I211" s="84" t="s">
        <v>5518</v>
      </c>
    </row>
    <row r="212" spans="1:9">
      <c r="A212" s="92" t="s">
        <v>5494</v>
      </c>
      <c r="B212" s="93" t="s">
        <v>2027</v>
      </c>
      <c r="C212" s="93" t="s">
        <v>5519</v>
      </c>
      <c r="D212" s="93"/>
      <c r="E212" s="80"/>
      <c r="F212" s="93" t="s">
        <v>5332</v>
      </c>
      <c r="G212" s="93" t="s">
        <v>2871</v>
      </c>
      <c r="H212" s="93" t="s">
        <v>2559</v>
      </c>
      <c r="I212" s="94" t="s">
        <v>5520</v>
      </c>
    </row>
    <row r="213" spans="1:9" ht="61.5">
      <c r="A213" s="95" t="s">
        <v>5521</v>
      </c>
      <c r="B213" s="67"/>
      <c r="C213" s="67"/>
      <c r="D213" s="67"/>
      <c r="E213" s="67"/>
      <c r="F213" s="67"/>
      <c r="G213" s="67"/>
      <c r="H213" s="67"/>
      <c r="I213" s="67"/>
    </row>
    <row r="214" spans="1:9" ht="15">
      <c r="A214" s="96" t="s">
        <v>5522</v>
      </c>
      <c r="B214" s="67"/>
      <c r="C214" s="67"/>
      <c r="D214" s="67"/>
      <c r="E214" s="67"/>
      <c r="F214" s="67"/>
      <c r="G214" s="67"/>
      <c r="H214" s="67"/>
      <c r="I214" s="67"/>
    </row>
    <row r="215" spans="1:9" ht="15">
      <c r="A215" s="523" t="s">
        <v>5523</v>
      </c>
      <c r="B215" s="523"/>
      <c r="C215" s="67"/>
      <c r="D215" s="67"/>
      <c r="E215" s="67"/>
      <c r="F215" s="67"/>
      <c r="G215" s="67"/>
      <c r="H215" s="67"/>
      <c r="I215" s="67"/>
    </row>
    <row r="216" spans="1:9" ht="15">
      <c r="A216" s="523" t="s">
        <v>5524</v>
      </c>
      <c r="B216" s="523"/>
      <c r="C216" s="67"/>
      <c r="D216" s="67"/>
      <c r="E216" s="67"/>
      <c r="F216" s="67"/>
      <c r="G216" s="67"/>
      <c r="H216" s="67"/>
      <c r="I216" s="67"/>
    </row>
    <row r="217" spans="1:9" ht="15">
      <c r="A217" s="523" t="s">
        <v>5525</v>
      </c>
      <c r="B217" s="523"/>
      <c r="C217" s="67"/>
      <c r="D217" s="67"/>
      <c r="E217" s="67"/>
      <c r="F217" s="67"/>
      <c r="G217" s="67"/>
      <c r="H217" s="67"/>
      <c r="I217" s="67"/>
    </row>
    <row r="218" spans="1:9" ht="15">
      <c r="A218" s="523" t="s">
        <v>5526</v>
      </c>
      <c r="B218" s="523"/>
      <c r="C218" s="67"/>
      <c r="D218" s="67"/>
      <c r="E218" s="67"/>
      <c r="F218" s="67"/>
      <c r="G218" s="67"/>
      <c r="H218" s="67"/>
      <c r="I218" s="67"/>
    </row>
    <row r="219" spans="1:9" ht="15">
      <c r="A219" s="523" t="s">
        <v>5527</v>
      </c>
      <c r="B219" s="523"/>
      <c r="C219" s="67"/>
      <c r="D219" s="67"/>
      <c r="E219" s="67"/>
      <c r="F219" s="67"/>
      <c r="G219" s="67"/>
      <c r="H219" s="67"/>
      <c r="I219" s="67"/>
    </row>
    <row r="220" spans="1:9" ht="15">
      <c r="A220" s="96" t="s">
        <v>5528</v>
      </c>
      <c r="B220" s="67"/>
      <c r="C220" s="67"/>
      <c r="D220" s="67"/>
      <c r="E220" s="67"/>
      <c r="F220" s="67"/>
      <c r="G220" s="67"/>
      <c r="H220" s="67"/>
      <c r="I220" s="67"/>
    </row>
    <row r="221" spans="1:9" ht="15">
      <c r="A221" s="523" t="s">
        <v>5529</v>
      </c>
      <c r="B221" s="523"/>
      <c r="C221" s="67"/>
      <c r="D221" s="67"/>
      <c r="E221" s="67"/>
      <c r="F221" s="67"/>
      <c r="G221" s="67"/>
      <c r="H221" s="67"/>
      <c r="I221" s="67"/>
    </row>
    <row r="222" spans="1:9" ht="15">
      <c r="A222" s="523" t="s">
        <v>5530</v>
      </c>
      <c r="B222" s="523"/>
      <c r="C222" s="67"/>
      <c r="D222" s="67"/>
      <c r="E222" s="67"/>
      <c r="F222" s="67"/>
      <c r="G222" s="67"/>
      <c r="H222" s="67"/>
      <c r="I222" s="67"/>
    </row>
    <row r="223" spans="1:9" ht="15">
      <c r="A223" s="523" t="s">
        <v>5531</v>
      </c>
      <c r="B223" s="523"/>
      <c r="C223" s="67"/>
      <c r="D223" s="67"/>
      <c r="E223" s="67"/>
      <c r="F223" s="67"/>
      <c r="G223" s="67"/>
      <c r="H223" s="67"/>
      <c r="I223" s="67"/>
    </row>
    <row r="224" spans="1:9" ht="15">
      <c r="A224" s="523" t="s">
        <v>5532</v>
      </c>
      <c r="B224" s="523"/>
      <c r="C224" s="67"/>
      <c r="D224" s="67"/>
      <c r="E224" s="67"/>
      <c r="F224" s="67"/>
      <c r="G224" s="67"/>
      <c r="H224" s="67"/>
      <c r="I224" s="67"/>
    </row>
    <row r="225" spans="1:9" ht="15">
      <c r="A225" s="523" t="s">
        <v>5533</v>
      </c>
      <c r="B225" s="523"/>
      <c r="C225" s="67"/>
      <c r="D225" s="67"/>
      <c r="E225" s="67"/>
      <c r="F225" s="67"/>
      <c r="G225" s="67"/>
      <c r="H225" s="67"/>
      <c r="I225" s="67"/>
    </row>
    <row r="226" spans="1:9" ht="15">
      <c r="A226" s="523" t="s">
        <v>5534</v>
      </c>
      <c r="B226" s="523"/>
      <c r="C226" s="67"/>
      <c r="D226" s="67"/>
      <c r="E226" s="67"/>
      <c r="F226" s="67"/>
      <c r="G226" s="67"/>
      <c r="H226" s="67"/>
      <c r="I226" s="67"/>
    </row>
    <row r="227" spans="1:9" ht="15">
      <c r="A227" s="523" t="s">
        <v>5535</v>
      </c>
      <c r="B227" s="523"/>
      <c r="C227" s="67"/>
      <c r="D227" s="67"/>
      <c r="E227" s="67"/>
      <c r="F227" s="67"/>
      <c r="G227" s="67"/>
      <c r="H227" s="67"/>
      <c r="I227" s="67"/>
    </row>
    <row r="228" spans="1:9" ht="15">
      <c r="A228" s="523" t="s">
        <v>5536</v>
      </c>
      <c r="B228" s="523"/>
      <c r="C228" s="67"/>
      <c r="D228" s="67"/>
      <c r="E228" s="67"/>
      <c r="F228" s="67"/>
      <c r="G228" s="67"/>
      <c r="H228" s="67"/>
      <c r="I228" s="67"/>
    </row>
    <row r="229" spans="1:9" ht="15">
      <c r="A229" s="523" t="s">
        <v>5537</v>
      </c>
      <c r="B229" s="523"/>
      <c r="C229" s="67"/>
      <c r="D229" s="67"/>
      <c r="E229" s="67"/>
      <c r="F229" s="67"/>
      <c r="G229" s="67"/>
      <c r="H229" s="67"/>
      <c r="I229" s="67"/>
    </row>
    <row r="230" spans="1:9" ht="15">
      <c r="A230" s="96" t="s">
        <v>5538</v>
      </c>
      <c r="B230" s="67"/>
      <c r="C230" s="67"/>
      <c r="D230" s="67"/>
      <c r="E230" s="67"/>
      <c r="F230" s="67"/>
      <c r="G230" s="67"/>
      <c r="H230" s="67"/>
      <c r="I230" s="67"/>
    </row>
    <row r="231" spans="1:9" ht="15">
      <c r="A231" s="523" t="s">
        <v>5539</v>
      </c>
      <c r="B231" s="523"/>
      <c r="C231" s="67"/>
      <c r="D231" s="67"/>
      <c r="E231" s="67"/>
      <c r="F231" s="67"/>
      <c r="G231" s="67"/>
      <c r="H231" s="67"/>
      <c r="I231" s="67"/>
    </row>
    <row r="232" spans="1:9" ht="15">
      <c r="A232" s="523" t="s">
        <v>5540</v>
      </c>
      <c r="B232" s="523"/>
      <c r="C232" s="67"/>
      <c r="D232" s="67"/>
      <c r="E232" s="67"/>
      <c r="F232" s="67"/>
      <c r="G232" s="67"/>
      <c r="H232" s="67"/>
      <c r="I232" s="67"/>
    </row>
    <row r="233" spans="1:9" ht="15">
      <c r="A233" s="523" t="s">
        <v>5541</v>
      </c>
      <c r="B233" s="523"/>
      <c r="C233" s="67"/>
      <c r="D233" s="67"/>
      <c r="E233" s="67"/>
      <c r="F233" s="67"/>
      <c r="G233" s="67"/>
      <c r="H233" s="67"/>
      <c r="I233" s="67"/>
    </row>
    <row r="234" spans="1:9" ht="15">
      <c r="A234" s="523" t="s">
        <v>5542</v>
      </c>
      <c r="B234" s="523"/>
      <c r="C234" s="67"/>
      <c r="D234" s="67"/>
      <c r="E234" s="67"/>
      <c r="F234" s="67"/>
      <c r="G234" s="67"/>
      <c r="H234" s="67"/>
      <c r="I234" s="67"/>
    </row>
    <row r="235" spans="1:9" ht="15">
      <c r="A235" s="523" t="s">
        <v>5543</v>
      </c>
      <c r="B235" s="523"/>
      <c r="C235" s="67"/>
      <c r="D235" s="67"/>
      <c r="E235" s="67"/>
      <c r="F235" s="67"/>
      <c r="G235" s="67"/>
      <c r="H235" s="67"/>
      <c r="I235" s="67"/>
    </row>
    <row r="236" spans="1:9" ht="15">
      <c r="A236" s="523" t="s">
        <v>5544</v>
      </c>
      <c r="B236" s="523"/>
      <c r="C236" s="67"/>
      <c r="D236" s="67"/>
      <c r="E236" s="67"/>
      <c r="F236" s="67"/>
      <c r="G236" s="67"/>
      <c r="H236" s="67"/>
      <c r="I236" s="67"/>
    </row>
    <row r="237" spans="1:9" ht="15">
      <c r="A237" s="523" t="s">
        <v>5545</v>
      </c>
      <c r="B237" s="523"/>
      <c r="C237" s="67"/>
      <c r="D237" s="67"/>
      <c r="E237" s="67"/>
      <c r="F237" s="67"/>
      <c r="G237" s="67"/>
      <c r="H237" s="67"/>
      <c r="I237" s="67"/>
    </row>
    <row r="238" spans="1:9" ht="15">
      <c r="A238" s="523" t="s">
        <v>5546</v>
      </c>
      <c r="B238" s="523"/>
      <c r="C238" s="67"/>
      <c r="D238" s="67"/>
      <c r="E238" s="67"/>
      <c r="F238" s="67"/>
      <c r="G238" s="67"/>
      <c r="H238" s="67"/>
      <c r="I238" s="67"/>
    </row>
    <row r="239" spans="1:9" ht="15">
      <c r="A239" s="523" t="s">
        <v>5547</v>
      </c>
      <c r="B239" s="523"/>
      <c r="C239" s="67"/>
      <c r="D239" s="67"/>
      <c r="E239" s="67"/>
      <c r="F239" s="67"/>
      <c r="G239" s="67"/>
      <c r="H239" s="67"/>
      <c r="I239" s="67"/>
    </row>
    <row r="240" spans="1:9" ht="15">
      <c r="A240" s="523" t="s">
        <v>5548</v>
      </c>
      <c r="B240" s="523"/>
      <c r="C240" s="67"/>
      <c r="D240" s="67"/>
      <c r="E240" s="67"/>
      <c r="F240" s="67"/>
      <c r="G240" s="67"/>
      <c r="H240" s="67"/>
      <c r="I240" s="67"/>
    </row>
    <row r="241" spans="1:9" ht="15">
      <c r="A241" s="523" t="s">
        <v>5549</v>
      </c>
      <c r="B241" s="523"/>
      <c r="C241" s="67"/>
      <c r="D241" s="67"/>
      <c r="E241" s="67"/>
      <c r="F241" s="67"/>
      <c r="G241" s="67"/>
      <c r="H241" s="67"/>
      <c r="I241" s="67"/>
    </row>
    <row r="242" spans="1:9" ht="15">
      <c r="A242" s="523" t="s">
        <v>5550</v>
      </c>
      <c r="B242" s="523"/>
      <c r="C242" s="67"/>
      <c r="D242" s="67"/>
      <c r="E242" s="67"/>
      <c r="F242" s="67"/>
      <c r="G242" s="67"/>
      <c r="H242" s="67"/>
      <c r="I242" s="67"/>
    </row>
    <row r="243" spans="1:9" ht="15">
      <c r="A243" s="96" t="s">
        <v>5551</v>
      </c>
      <c r="B243" s="67"/>
      <c r="C243" s="67"/>
      <c r="D243" s="67"/>
      <c r="E243" s="67"/>
      <c r="F243" s="67"/>
      <c r="G243" s="67"/>
      <c r="H243" s="67"/>
      <c r="I243" s="67"/>
    </row>
    <row r="244" spans="1:9" ht="15">
      <c r="A244" s="523" t="s">
        <v>5552</v>
      </c>
      <c r="B244" s="523"/>
      <c r="C244" s="67"/>
      <c r="D244" s="67"/>
      <c r="E244" s="67"/>
      <c r="F244" s="67"/>
      <c r="G244" s="67"/>
      <c r="H244" s="67"/>
      <c r="I244" s="67"/>
    </row>
    <row r="245" spans="1:9" ht="15">
      <c r="A245" s="523" t="s">
        <v>5553</v>
      </c>
      <c r="B245" s="523"/>
      <c r="C245" s="67"/>
      <c r="D245" s="67"/>
      <c r="E245" s="67"/>
      <c r="F245" s="67"/>
      <c r="G245" s="67"/>
      <c r="H245" s="67"/>
      <c r="I245" s="67"/>
    </row>
    <row r="246" spans="1:9" ht="15">
      <c r="A246" s="523" t="s">
        <v>5554</v>
      </c>
      <c r="B246" s="523"/>
      <c r="C246" s="67"/>
      <c r="D246" s="67"/>
      <c r="E246" s="67"/>
      <c r="F246" s="67"/>
      <c r="G246" s="67"/>
      <c r="H246" s="67"/>
      <c r="I246" s="67"/>
    </row>
    <row r="247" spans="1:9" ht="15">
      <c r="A247" s="523" t="s">
        <v>5555</v>
      </c>
      <c r="B247" s="523"/>
      <c r="C247" s="67"/>
      <c r="D247" s="67"/>
      <c r="E247" s="67"/>
      <c r="F247" s="67"/>
      <c r="G247" s="67"/>
      <c r="H247" s="67"/>
      <c r="I247" s="67"/>
    </row>
    <row r="248" spans="1:9" ht="15">
      <c r="A248" s="523" t="s">
        <v>5556</v>
      </c>
      <c r="B248" s="523"/>
      <c r="C248" s="67"/>
      <c r="D248" s="67"/>
      <c r="E248" s="67"/>
      <c r="F248" s="67"/>
      <c r="G248" s="67"/>
      <c r="H248" s="67"/>
      <c r="I248" s="67"/>
    </row>
    <row r="249" spans="1:9" ht="15">
      <c r="A249" s="523" t="s">
        <v>5557</v>
      </c>
      <c r="B249" s="523"/>
      <c r="C249" s="67"/>
      <c r="D249" s="67"/>
      <c r="E249" s="67"/>
      <c r="F249" s="67"/>
      <c r="G249" s="67"/>
      <c r="H249" s="67"/>
      <c r="I249" s="67"/>
    </row>
    <row r="250" spans="1:9" ht="15">
      <c r="A250" s="523" t="s">
        <v>5558</v>
      </c>
      <c r="B250" s="523"/>
      <c r="C250" s="67"/>
      <c r="D250" s="67"/>
      <c r="E250" s="67"/>
      <c r="F250" s="67"/>
      <c r="G250" s="67"/>
      <c r="H250" s="67"/>
      <c r="I250" s="67"/>
    </row>
    <row r="251" spans="1:9" ht="15">
      <c r="A251" s="523" t="s">
        <v>5559</v>
      </c>
      <c r="B251" s="523"/>
      <c r="C251" s="67"/>
      <c r="D251" s="67"/>
      <c r="E251" s="67"/>
      <c r="F251" s="67"/>
      <c r="G251" s="67"/>
      <c r="H251" s="67"/>
      <c r="I251" s="67"/>
    </row>
    <row r="252" spans="1:9" ht="15">
      <c r="A252" s="523" t="s">
        <v>5560</v>
      </c>
      <c r="B252" s="523"/>
      <c r="C252" s="67"/>
      <c r="D252" s="67"/>
      <c r="E252" s="67"/>
      <c r="F252" s="67"/>
      <c r="G252" s="67"/>
      <c r="H252" s="67"/>
      <c r="I252" s="67"/>
    </row>
    <row r="253" spans="1:9" ht="15">
      <c r="A253" s="96" t="s">
        <v>5561</v>
      </c>
      <c r="B253" s="67"/>
      <c r="C253" s="67"/>
      <c r="D253" s="67"/>
      <c r="E253" s="67"/>
      <c r="F253" s="67"/>
      <c r="G253" s="67"/>
      <c r="H253" s="67"/>
      <c r="I253" s="67"/>
    </row>
    <row r="254" spans="1:9" ht="15">
      <c r="A254" s="523" t="s">
        <v>5562</v>
      </c>
      <c r="B254" s="523"/>
      <c r="C254" s="67"/>
      <c r="D254" s="67"/>
      <c r="E254" s="67"/>
      <c r="F254" s="67"/>
      <c r="G254" s="67"/>
      <c r="H254" s="67"/>
      <c r="I254" s="67"/>
    </row>
    <row r="255" spans="1:9" ht="15">
      <c r="A255" s="523" t="s">
        <v>5563</v>
      </c>
      <c r="B255" s="523"/>
      <c r="C255" s="67"/>
      <c r="D255" s="67"/>
      <c r="E255" s="67"/>
      <c r="F255" s="67"/>
      <c r="G255" s="67"/>
      <c r="H255" s="67"/>
      <c r="I255" s="67"/>
    </row>
    <row r="256" spans="1:9" ht="15">
      <c r="A256" s="523" t="s">
        <v>5564</v>
      </c>
      <c r="B256" s="523"/>
      <c r="C256" s="67"/>
      <c r="D256" s="67"/>
      <c r="E256" s="67"/>
      <c r="F256" s="67"/>
      <c r="G256" s="67"/>
      <c r="H256" s="67"/>
      <c r="I256" s="67"/>
    </row>
    <row r="257" spans="1:9" ht="15">
      <c r="A257" s="523" t="s">
        <v>5565</v>
      </c>
      <c r="B257" s="523"/>
      <c r="C257" s="67"/>
      <c r="D257" s="67"/>
      <c r="E257" s="67"/>
      <c r="F257" s="67"/>
      <c r="G257" s="67"/>
      <c r="H257" s="67"/>
      <c r="I257" s="67"/>
    </row>
    <row r="258" spans="1:9" ht="15">
      <c r="A258" s="523" t="s">
        <v>5566</v>
      </c>
      <c r="B258" s="523"/>
      <c r="C258" s="67"/>
      <c r="D258" s="67"/>
      <c r="E258" s="67"/>
      <c r="F258" s="67"/>
      <c r="G258" s="67"/>
      <c r="H258" s="67"/>
      <c r="I258" s="67"/>
    </row>
    <row r="259" spans="1:9" ht="15">
      <c r="A259" s="523" t="s">
        <v>5567</v>
      </c>
      <c r="B259" s="523"/>
      <c r="C259" s="67"/>
      <c r="D259" s="67"/>
      <c r="E259" s="67"/>
      <c r="F259" s="67"/>
      <c r="G259" s="67"/>
      <c r="H259" s="67"/>
      <c r="I259" s="67"/>
    </row>
    <row r="260" spans="1:9" ht="15">
      <c r="A260" s="523" t="s">
        <v>5568</v>
      </c>
      <c r="B260" s="523"/>
      <c r="C260" s="67"/>
      <c r="D260" s="67"/>
      <c r="E260" s="67"/>
      <c r="F260" s="67"/>
      <c r="G260" s="67"/>
      <c r="H260" s="67"/>
      <c r="I260" s="67"/>
    </row>
    <row r="261" spans="1:9" ht="15">
      <c r="A261" s="523" t="s">
        <v>5569</v>
      </c>
      <c r="B261" s="523"/>
      <c r="C261" s="67"/>
      <c r="D261" s="67"/>
      <c r="E261" s="67"/>
      <c r="F261" s="67"/>
      <c r="G261" s="67"/>
      <c r="H261" s="67"/>
      <c r="I261" s="67"/>
    </row>
    <row r="262" spans="1:9" ht="61.5">
      <c r="A262" s="95" t="s">
        <v>5570</v>
      </c>
      <c r="B262" s="67"/>
      <c r="C262" s="67"/>
      <c r="D262" s="67"/>
      <c r="E262" s="67"/>
      <c r="F262" s="67"/>
      <c r="G262" s="67"/>
      <c r="H262" s="67"/>
      <c r="I262" s="67"/>
    </row>
    <row r="263" spans="1:9" ht="46.5">
      <c r="A263" s="97" t="s">
        <v>5571</v>
      </c>
      <c r="B263" s="97" t="s">
        <v>5572</v>
      </c>
      <c r="C263" s="97" t="s">
        <v>5573</v>
      </c>
      <c r="D263" s="97" t="s">
        <v>5574</v>
      </c>
      <c r="E263" s="97" t="s">
        <v>5575</v>
      </c>
      <c r="F263" s="97" t="s">
        <v>5576</v>
      </c>
      <c r="G263" s="97" t="s">
        <v>5577</v>
      </c>
      <c r="H263" s="98"/>
      <c r="I263" s="67"/>
    </row>
    <row r="264" spans="1:9" ht="23.25">
      <c r="A264" s="99" t="s">
        <v>5578</v>
      </c>
      <c r="B264" s="99" t="s">
        <v>5579</v>
      </c>
      <c r="C264" s="99" t="s">
        <v>5580</v>
      </c>
      <c r="D264" s="99" t="s">
        <v>5581</v>
      </c>
      <c r="E264" s="99" t="s">
        <v>5582</v>
      </c>
      <c r="F264" s="99" t="s">
        <v>5583</v>
      </c>
      <c r="G264" s="99" t="s">
        <v>5584</v>
      </c>
      <c r="H264" s="100"/>
      <c r="I264" s="67"/>
    </row>
    <row r="265" spans="1:9" ht="18.75">
      <c r="A265" s="144" t="s">
        <v>5585</v>
      </c>
      <c r="B265" s="144" t="s">
        <v>5586</v>
      </c>
      <c r="C265" s="144" t="s">
        <v>5587</v>
      </c>
      <c r="D265" s="146" t="s">
        <v>5588</v>
      </c>
      <c r="E265" s="144" t="s">
        <v>5589</v>
      </c>
      <c r="F265" s="145" t="s">
        <v>5590</v>
      </c>
      <c r="G265" s="146" t="s">
        <v>5591</v>
      </c>
      <c r="H265" s="100"/>
      <c r="I265" s="67"/>
    </row>
    <row r="266" spans="1:9" ht="61.5">
      <c r="A266" s="101"/>
      <c r="B266" s="101"/>
      <c r="C266" s="102" t="s">
        <v>5592</v>
      </c>
      <c r="D266" s="103" t="s">
        <v>5593</v>
      </c>
      <c r="E266" s="144" t="s">
        <v>5594</v>
      </c>
      <c r="F266" s="144" t="s">
        <v>5595</v>
      </c>
      <c r="G266" s="144" t="s">
        <v>5596</v>
      </c>
      <c r="H266" s="100"/>
      <c r="I266" s="67"/>
    </row>
    <row r="267" spans="1:9" ht="46.5">
      <c r="A267" s="99" t="s">
        <v>5597</v>
      </c>
      <c r="B267" s="99" t="s">
        <v>5598</v>
      </c>
      <c r="C267" s="99" t="s">
        <v>5599</v>
      </c>
      <c r="D267" s="99" t="s">
        <v>5600</v>
      </c>
      <c r="E267" s="99" t="s">
        <v>5601</v>
      </c>
      <c r="F267" s="99" t="s">
        <v>5602</v>
      </c>
      <c r="G267" s="99" t="s">
        <v>5603</v>
      </c>
      <c r="H267" s="100"/>
      <c r="I267" s="67"/>
    </row>
    <row r="268" spans="1:9" ht="23.25">
      <c r="A268" s="99" t="s">
        <v>5604</v>
      </c>
      <c r="B268" s="99" t="s">
        <v>5605</v>
      </c>
      <c r="C268" s="99" t="s">
        <v>5606</v>
      </c>
      <c r="D268" s="99" t="s">
        <v>5607</v>
      </c>
      <c r="E268" s="99" t="s">
        <v>5608</v>
      </c>
      <c r="F268" s="99" t="s">
        <v>5609</v>
      </c>
      <c r="G268" s="99" t="s">
        <v>5610</v>
      </c>
      <c r="H268" s="100"/>
      <c r="I268" s="67"/>
    </row>
    <row r="269" spans="1:9" ht="18.75">
      <c r="A269" s="144" t="s">
        <v>5611</v>
      </c>
      <c r="B269" s="144" t="s">
        <v>5612</v>
      </c>
      <c r="C269" s="144" t="s">
        <v>5613</v>
      </c>
      <c r="D269" s="146" t="s">
        <v>5614</v>
      </c>
      <c r="E269" s="144" t="s">
        <v>5615</v>
      </c>
      <c r="F269" s="144" t="s">
        <v>5616</v>
      </c>
      <c r="G269" s="146" t="s">
        <v>5617</v>
      </c>
      <c r="H269" s="100"/>
      <c r="I269" s="67"/>
    </row>
    <row r="270" spans="1:9" ht="46.5">
      <c r="A270" s="104" t="s">
        <v>5618</v>
      </c>
      <c r="B270" s="105"/>
      <c r="C270" s="99" t="s">
        <v>5619</v>
      </c>
      <c r="D270" s="99" t="s">
        <v>5620</v>
      </c>
      <c r="E270" s="99" t="s">
        <v>5621</v>
      </c>
      <c r="F270" s="99" t="s">
        <v>5622</v>
      </c>
      <c r="G270" s="99" t="s">
        <v>5623</v>
      </c>
      <c r="H270" s="100"/>
      <c r="I270" s="67"/>
    </row>
    <row r="271" spans="1:9" ht="23.25">
      <c r="A271" s="99" t="s">
        <v>5624</v>
      </c>
      <c r="B271" s="105"/>
      <c r="C271" s="99" t="s">
        <v>5625</v>
      </c>
      <c r="D271" s="99" t="s">
        <v>5626</v>
      </c>
      <c r="E271" s="99" t="s">
        <v>5627</v>
      </c>
      <c r="F271" s="99" t="s">
        <v>5628</v>
      </c>
      <c r="G271" s="99" t="s">
        <v>5629</v>
      </c>
      <c r="H271" s="100"/>
      <c r="I271" s="67"/>
    </row>
    <row r="272" spans="1:9" ht="23.25">
      <c r="A272" s="144" t="s">
        <v>5630</v>
      </c>
      <c r="B272" s="99"/>
      <c r="C272" s="146" t="s">
        <v>5631</v>
      </c>
      <c r="D272" s="144" t="s">
        <v>5632</v>
      </c>
      <c r="E272" s="144" t="s">
        <v>5633</v>
      </c>
      <c r="F272" s="146" t="s">
        <v>5634</v>
      </c>
      <c r="G272" s="146" t="s">
        <v>5635</v>
      </c>
      <c r="H272" s="100"/>
      <c r="I272" s="67"/>
    </row>
    <row r="273" spans="1:9" ht="23.25">
      <c r="A273" s="105"/>
      <c r="B273" s="105"/>
      <c r="C273" s="99" t="s">
        <v>5636</v>
      </c>
      <c r="D273" s="99" t="s">
        <v>5637</v>
      </c>
      <c r="E273" s="99" t="s">
        <v>5638</v>
      </c>
      <c r="F273" s="99" t="s">
        <v>5639</v>
      </c>
      <c r="G273" s="105"/>
      <c r="H273" s="100"/>
      <c r="I273" s="67"/>
    </row>
    <row r="274" spans="1:9" ht="46.5">
      <c r="A274" s="106" t="s">
        <v>5640</v>
      </c>
      <c r="B274" s="105"/>
      <c r="C274" s="99" t="s">
        <v>5641</v>
      </c>
      <c r="D274" s="99" t="s">
        <v>5642</v>
      </c>
      <c r="E274" s="99" t="s">
        <v>5643</v>
      </c>
      <c r="F274" s="99" t="s">
        <v>5644</v>
      </c>
      <c r="G274" s="105"/>
      <c r="H274" s="100"/>
      <c r="I274" s="67"/>
    </row>
    <row r="275" spans="1:9" ht="46.5">
      <c r="A275" s="99" t="s">
        <v>5645</v>
      </c>
      <c r="B275" s="99"/>
      <c r="C275" s="144" t="s">
        <v>5646</v>
      </c>
      <c r="D275" s="144" t="s">
        <v>5647</v>
      </c>
      <c r="E275" s="144" t="s">
        <v>5648</v>
      </c>
      <c r="F275" s="144" t="s">
        <v>5649</v>
      </c>
      <c r="G275" s="107" t="s">
        <v>5650</v>
      </c>
      <c r="H275" s="100"/>
      <c r="I275" s="67"/>
    </row>
    <row r="276" spans="1:9" ht="23.25">
      <c r="A276" s="144" t="s">
        <v>5651</v>
      </c>
      <c r="B276" s="105"/>
      <c r="C276" s="108"/>
      <c r="D276" s="105"/>
      <c r="E276" s="105"/>
      <c r="F276" s="105"/>
      <c r="G276" s="99" t="s">
        <v>5652</v>
      </c>
      <c r="H276" s="100"/>
      <c r="I276" s="67"/>
    </row>
    <row r="277" spans="1:9" ht="46.5">
      <c r="A277" s="109"/>
      <c r="B277" s="105"/>
      <c r="C277" s="99" t="s">
        <v>5653</v>
      </c>
      <c r="D277" s="99" t="s">
        <v>5654</v>
      </c>
      <c r="E277" s="99" t="s">
        <v>5655</v>
      </c>
      <c r="F277" s="99" t="s">
        <v>5656</v>
      </c>
      <c r="G277" s="144" t="s">
        <v>5657</v>
      </c>
      <c r="H277" s="100"/>
      <c r="I277" s="67"/>
    </row>
    <row r="278" spans="1:9" ht="46.5">
      <c r="A278" s="99" t="s">
        <v>5658</v>
      </c>
      <c r="B278" s="105"/>
      <c r="C278" s="99" t="s">
        <v>5659</v>
      </c>
      <c r="D278" s="99" t="s">
        <v>5660</v>
      </c>
      <c r="E278" s="99" t="s">
        <v>5661</v>
      </c>
      <c r="F278" s="99" t="s">
        <v>5662</v>
      </c>
      <c r="G278" s="99" t="s">
        <v>5663</v>
      </c>
      <c r="H278" s="100"/>
      <c r="I278" s="67"/>
    </row>
    <row r="279" spans="1:9" ht="23.25">
      <c r="A279" s="99" t="s">
        <v>5664</v>
      </c>
      <c r="B279" s="99"/>
      <c r="C279" s="144" t="s">
        <v>5665</v>
      </c>
      <c r="D279" s="144" t="s">
        <v>5666</v>
      </c>
      <c r="E279" s="144" t="s">
        <v>5667</v>
      </c>
      <c r="F279" s="144" t="s">
        <v>5668</v>
      </c>
      <c r="G279" s="144" t="s">
        <v>5669</v>
      </c>
      <c r="H279" s="100"/>
      <c r="I279" s="67"/>
    </row>
    <row r="280" spans="1:9" ht="23.25">
      <c r="A280" s="144" t="s">
        <v>5670</v>
      </c>
      <c r="B280" s="105"/>
      <c r="C280" s="105"/>
      <c r="D280" s="105"/>
      <c r="E280" s="105"/>
      <c r="F280" s="105"/>
      <c r="G280" s="99" t="s">
        <v>5671</v>
      </c>
      <c r="H280" s="100"/>
      <c r="I280" s="67"/>
    </row>
    <row r="281" spans="1:9" ht="46.5">
      <c r="A281" s="110"/>
      <c r="B281" s="105"/>
      <c r="C281" s="99" t="s">
        <v>5672</v>
      </c>
      <c r="D281" s="99" t="s">
        <v>5673</v>
      </c>
      <c r="E281" s="99" t="s">
        <v>5674</v>
      </c>
      <c r="F281" s="99" t="s">
        <v>5675</v>
      </c>
      <c r="G281" s="144" t="s">
        <v>5676</v>
      </c>
      <c r="H281" s="100"/>
      <c r="I281" s="67"/>
    </row>
    <row r="282" spans="1:9" ht="23.25">
      <c r="A282" s="99" t="s">
        <v>5677</v>
      </c>
      <c r="B282" s="105"/>
      <c r="C282" s="99" t="s">
        <v>5678</v>
      </c>
      <c r="D282" s="99" t="s">
        <v>5679</v>
      </c>
      <c r="E282" s="99" t="s">
        <v>5680</v>
      </c>
      <c r="F282" s="99" t="s">
        <v>5681</v>
      </c>
      <c r="G282" s="99" t="s">
        <v>5682</v>
      </c>
      <c r="H282" s="111"/>
      <c r="I282" s="67"/>
    </row>
    <row r="283" spans="1:9" ht="27.75">
      <c r="A283" s="99" t="s">
        <v>5683</v>
      </c>
      <c r="B283" s="105"/>
      <c r="C283" s="144" t="s">
        <v>5684</v>
      </c>
      <c r="D283" s="144" t="s">
        <v>5685</v>
      </c>
      <c r="E283" s="144" t="s">
        <v>5686</v>
      </c>
      <c r="F283" s="144" t="s">
        <v>5687</v>
      </c>
      <c r="G283" s="144" t="s">
        <v>5688</v>
      </c>
      <c r="H283" s="111"/>
      <c r="I283" s="67"/>
    </row>
    <row r="284" spans="1:9" ht="23.25">
      <c r="A284" s="144" t="s">
        <v>5689</v>
      </c>
      <c r="B284" s="105"/>
      <c r="C284" s="105"/>
      <c r="D284" s="105"/>
      <c r="E284" s="105"/>
      <c r="F284" s="105"/>
      <c r="G284" s="105"/>
      <c r="H284" s="111"/>
      <c r="I284" s="67"/>
    </row>
    <row r="285" spans="1:9" ht="46.5">
      <c r="A285" s="110"/>
      <c r="B285" s="105"/>
      <c r="C285" s="105"/>
      <c r="D285" s="99" t="s">
        <v>5690</v>
      </c>
      <c r="E285" s="99" t="s">
        <v>5691</v>
      </c>
      <c r="F285" s="99" t="s">
        <v>5692</v>
      </c>
      <c r="G285" s="144" t="s">
        <v>5693</v>
      </c>
      <c r="H285" s="111"/>
      <c r="I285" s="67"/>
    </row>
    <row r="286" spans="1:9" ht="23.25">
      <c r="A286" s="112" t="s">
        <v>5694</v>
      </c>
      <c r="B286" s="105"/>
      <c r="C286" s="105"/>
      <c r="D286" s="99" t="s">
        <v>5695</v>
      </c>
      <c r="E286" s="99" t="s">
        <v>5696</v>
      </c>
      <c r="F286" s="99" t="s">
        <v>5697</v>
      </c>
      <c r="G286" s="108" t="s">
        <v>5698</v>
      </c>
      <c r="H286" s="100"/>
      <c r="I286" s="67"/>
    </row>
    <row r="287" spans="1:9" ht="23.25">
      <c r="A287" s="108" t="s">
        <v>5699</v>
      </c>
      <c r="B287" s="105"/>
      <c r="C287" s="105"/>
      <c r="D287" s="144" t="s">
        <v>5700</v>
      </c>
      <c r="E287" s="144" t="s">
        <v>5701</v>
      </c>
      <c r="F287" s="144" t="s">
        <v>5702</v>
      </c>
      <c r="G287" s="144" t="s">
        <v>5703</v>
      </c>
      <c r="H287" s="100"/>
      <c r="I287" s="67"/>
    </row>
    <row r="288" spans="1:9" ht="69.75">
      <c r="A288" s="99" t="s">
        <v>5704</v>
      </c>
      <c r="B288" s="105"/>
      <c r="C288" s="99"/>
      <c r="D288" s="105"/>
      <c r="E288" s="105"/>
      <c r="F288" s="105"/>
      <c r="G288" s="105"/>
      <c r="H288" s="100"/>
      <c r="I288" s="67"/>
    </row>
    <row r="289" spans="1:9" ht="46.5">
      <c r="A289" s="144" t="s">
        <v>5705</v>
      </c>
      <c r="B289" s="105"/>
      <c r="C289" s="99"/>
      <c r="D289" s="99" t="s">
        <v>5706</v>
      </c>
      <c r="E289" s="105"/>
      <c r="F289" s="99" t="s">
        <v>5707</v>
      </c>
      <c r="G289" s="144" t="s">
        <v>5708</v>
      </c>
      <c r="H289" s="100"/>
      <c r="I289" s="67"/>
    </row>
    <row r="290" spans="1:9" ht="23.25">
      <c r="A290" s="105"/>
      <c r="B290" s="105"/>
      <c r="C290" s="108"/>
      <c r="D290" s="99" t="s">
        <v>5709</v>
      </c>
      <c r="E290" s="105"/>
      <c r="F290" s="108" t="s">
        <v>5710</v>
      </c>
      <c r="G290" s="108" t="s">
        <v>5711</v>
      </c>
      <c r="H290" s="100"/>
      <c r="I290" s="67"/>
    </row>
    <row r="291" spans="1:9" ht="23.25">
      <c r="A291" s="105"/>
      <c r="B291" s="105"/>
      <c r="C291" s="108"/>
      <c r="D291" s="144" t="s">
        <v>5712</v>
      </c>
      <c r="E291" s="105"/>
      <c r="F291" s="144" t="s">
        <v>5713</v>
      </c>
      <c r="G291" s="144" t="s">
        <v>5714</v>
      </c>
      <c r="H291" s="100"/>
      <c r="I291" s="67"/>
    </row>
    <row r="292" spans="1:9" ht="70.5">
      <c r="A292" s="107" t="s">
        <v>5715</v>
      </c>
      <c r="B292" s="105"/>
      <c r="C292" s="108"/>
      <c r="D292" s="101"/>
      <c r="E292" s="113"/>
      <c r="F292" s="101"/>
      <c r="G292" s="114"/>
      <c r="H292" s="100"/>
      <c r="I292" s="67"/>
    </row>
    <row r="293" spans="1:9" ht="46.5">
      <c r="A293" s="99" t="s">
        <v>5716</v>
      </c>
      <c r="B293" s="105"/>
      <c r="C293" s="108"/>
      <c r="D293" s="115" t="s">
        <v>5717</v>
      </c>
      <c r="E293" s="105"/>
      <c r="F293" s="99" t="s">
        <v>5718</v>
      </c>
      <c r="G293" s="114"/>
      <c r="H293" s="100"/>
      <c r="I293" s="67"/>
    </row>
    <row r="294" spans="1:9" ht="23.25">
      <c r="A294" s="99" t="s">
        <v>5719</v>
      </c>
      <c r="B294" s="105"/>
      <c r="C294" s="108"/>
      <c r="D294" s="116" t="s">
        <v>5720</v>
      </c>
      <c r="E294" s="105"/>
      <c r="F294" s="99" t="s">
        <v>5721</v>
      </c>
      <c r="G294" s="114"/>
      <c r="H294" s="100"/>
      <c r="I294" s="67"/>
    </row>
    <row r="295" spans="1:9" ht="27.75">
      <c r="A295" s="144" t="s">
        <v>5722</v>
      </c>
      <c r="B295" s="105"/>
      <c r="C295" s="108"/>
      <c r="D295" s="144" t="s">
        <v>5723</v>
      </c>
      <c r="E295" s="105"/>
      <c r="F295" s="144" t="s">
        <v>5724</v>
      </c>
      <c r="G295" s="114"/>
      <c r="H295" s="100"/>
      <c r="I295" s="67"/>
    </row>
    <row r="296" spans="1:9" ht="23.25">
      <c r="A296" s="105"/>
      <c r="B296" s="105"/>
      <c r="C296" s="105"/>
      <c r="D296" s="105"/>
      <c r="E296" s="105"/>
      <c r="F296" s="108" t="s">
        <v>5677</v>
      </c>
      <c r="G296" s="105"/>
      <c r="H296" s="100"/>
      <c r="I296" s="67"/>
    </row>
    <row r="297" spans="1:9" ht="23.25">
      <c r="A297" s="105"/>
      <c r="B297" s="105"/>
      <c r="C297" s="105"/>
      <c r="D297" s="105"/>
      <c r="E297" s="105"/>
      <c r="F297" s="117" t="s">
        <v>5725</v>
      </c>
      <c r="G297" s="105"/>
      <c r="H297" s="100"/>
      <c r="I297" s="67"/>
    </row>
    <row r="298" spans="1:9" ht="18.75">
      <c r="A298" s="105"/>
      <c r="B298" s="105"/>
      <c r="C298" s="105"/>
      <c r="D298" s="105"/>
      <c r="E298" s="105"/>
      <c r="F298" s="144" t="s">
        <v>5726</v>
      </c>
      <c r="G298" s="105"/>
      <c r="H298" s="100"/>
      <c r="I298" s="67"/>
    </row>
    <row r="299" spans="1:9" ht="18.75">
      <c r="A299" s="100"/>
      <c r="B299" s="100"/>
      <c r="C299" s="100"/>
      <c r="D299" s="100"/>
      <c r="E299" s="100"/>
      <c r="F299" s="100"/>
      <c r="G299" s="100"/>
      <c r="H299" s="100" t="s">
        <v>5727</v>
      </c>
      <c r="I299" s="67"/>
    </row>
    <row r="300" spans="1:9" ht="36">
      <c r="A300" s="524" t="s">
        <v>5728</v>
      </c>
      <c r="B300" s="524"/>
      <c r="C300" s="118"/>
      <c r="D300" s="118"/>
      <c r="E300" s="118"/>
      <c r="F300" s="118"/>
      <c r="G300" s="118"/>
      <c r="H300" s="118"/>
      <c r="I300" s="118"/>
    </row>
    <row r="301" spans="1:9" ht="15">
      <c r="A301" s="67" t="s">
        <v>5729</v>
      </c>
      <c r="B301" s="67"/>
      <c r="C301" s="67"/>
      <c r="D301" s="67"/>
      <c r="E301" s="67"/>
      <c r="F301" s="67"/>
      <c r="G301" s="67"/>
      <c r="H301" s="67"/>
      <c r="I301" s="67"/>
    </row>
    <row r="302" spans="1:9" ht="15">
      <c r="A302" s="67" t="s">
        <v>5730</v>
      </c>
      <c r="B302" s="67"/>
      <c r="C302" s="67"/>
      <c r="D302" s="67"/>
      <c r="E302" s="67"/>
      <c r="F302" s="67"/>
      <c r="G302" s="67"/>
      <c r="H302" s="67"/>
      <c r="I302" s="67"/>
    </row>
    <row r="303" spans="1:9" ht="15">
      <c r="A303" s="67" t="s">
        <v>5731</v>
      </c>
      <c r="B303" s="67"/>
      <c r="C303" s="437"/>
      <c r="D303" s="67"/>
      <c r="E303" s="67"/>
      <c r="F303" s="67"/>
      <c r="G303" s="67"/>
      <c r="H303" s="67"/>
      <c r="I303" s="67"/>
    </row>
    <row r="304" spans="1:9" ht="30">
      <c r="A304" s="67" t="s">
        <v>5732</v>
      </c>
      <c r="B304" s="67"/>
      <c r="C304" s="67"/>
      <c r="D304" s="67"/>
      <c r="E304" s="67"/>
      <c r="F304" s="67"/>
      <c r="G304" s="67"/>
      <c r="H304" s="67"/>
      <c r="I304" s="67"/>
    </row>
    <row r="305" spans="1:9" ht="15">
      <c r="A305" s="67" t="s">
        <v>5733</v>
      </c>
      <c r="B305" s="67"/>
      <c r="C305" s="67"/>
      <c r="D305" s="67"/>
      <c r="E305" s="67"/>
      <c r="F305" s="67"/>
      <c r="G305" s="67"/>
      <c r="H305" s="67"/>
      <c r="I305" s="67"/>
    </row>
    <row r="306" spans="1:9" ht="45">
      <c r="A306" s="67" t="s">
        <v>5734</v>
      </c>
      <c r="B306" s="119"/>
      <c r="C306" s="119"/>
      <c r="D306" s="119"/>
      <c r="E306" s="119"/>
      <c r="F306" s="119"/>
      <c r="G306" s="119"/>
      <c r="H306" s="119"/>
      <c r="I306" s="119"/>
    </row>
    <row r="307" spans="1:9" ht="30">
      <c r="A307" s="67" t="s">
        <v>5735</v>
      </c>
      <c r="B307" s="119"/>
      <c r="C307" s="119"/>
      <c r="D307" s="119"/>
      <c r="E307" s="119"/>
      <c r="F307" s="119"/>
      <c r="G307" s="119"/>
      <c r="H307" s="119"/>
      <c r="I307" s="119"/>
    </row>
    <row r="308" spans="1:9" ht="15">
      <c r="A308" s="120" t="s">
        <v>5736</v>
      </c>
      <c r="B308" s="119"/>
      <c r="C308" s="119"/>
      <c r="D308" s="119"/>
      <c r="E308" s="119"/>
      <c r="F308" s="119"/>
      <c r="G308" s="119"/>
      <c r="H308" s="119"/>
      <c r="I308" s="119"/>
    </row>
    <row r="309" spans="1:9" ht="45">
      <c r="A309" s="67" t="s">
        <v>5737</v>
      </c>
      <c r="B309" s="119"/>
      <c r="C309" s="119"/>
      <c r="D309" s="119"/>
      <c r="E309" s="119"/>
      <c r="F309" s="119"/>
      <c r="G309" s="119"/>
      <c r="H309" s="119"/>
      <c r="I309" s="119"/>
    </row>
    <row r="310" spans="1:9" ht="30">
      <c r="A310" s="67" t="s">
        <v>5738</v>
      </c>
      <c r="B310" s="119"/>
      <c r="C310" s="119"/>
      <c r="D310" s="119"/>
      <c r="E310" s="119"/>
      <c r="F310" s="119"/>
      <c r="G310" s="119"/>
      <c r="H310" s="119"/>
      <c r="I310" s="119"/>
    </row>
    <row r="311" spans="1:9" ht="15">
      <c r="A311" s="67" t="s">
        <v>5730</v>
      </c>
      <c r="B311" s="119"/>
      <c r="C311" s="119"/>
      <c r="D311" s="119"/>
      <c r="E311" s="119"/>
      <c r="F311" s="119"/>
      <c r="G311" s="119"/>
      <c r="H311" s="119"/>
      <c r="I311" s="119"/>
    </row>
    <row r="312" spans="1:9" ht="15">
      <c r="A312" s="67" t="s">
        <v>5739</v>
      </c>
      <c r="B312" s="67"/>
      <c r="C312" s="67"/>
      <c r="D312" s="67"/>
      <c r="E312" s="67"/>
      <c r="F312" s="67"/>
      <c r="G312" s="67"/>
      <c r="H312" s="67"/>
      <c r="I312" s="67"/>
    </row>
    <row r="313" spans="1:9" ht="15">
      <c r="A313" s="523" t="s">
        <v>5740</v>
      </c>
      <c r="B313" s="523"/>
      <c r="C313" s="67"/>
      <c r="D313" s="67"/>
      <c r="E313" s="67"/>
      <c r="F313" s="67"/>
      <c r="G313" s="67"/>
      <c r="H313" s="67"/>
      <c r="I313" s="67"/>
    </row>
    <row r="314" spans="1:9" ht="15">
      <c r="A314" s="67" t="s">
        <v>5741</v>
      </c>
      <c r="B314" s="67"/>
      <c r="C314" s="67"/>
      <c r="D314" s="67"/>
      <c r="E314" s="67"/>
      <c r="F314" s="67"/>
      <c r="G314" s="67"/>
      <c r="H314" s="67"/>
      <c r="I314" s="67"/>
    </row>
    <row r="315" spans="1:9" ht="15">
      <c r="A315" s="67" t="s">
        <v>5742</v>
      </c>
      <c r="B315" s="67"/>
      <c r="C315" s="67"/>
      <c r="D315" s="67"/>
      <c r="E315" s="67"/>
      <c r="F315" s="67"/>
      <c r="G315" s="67"/>
      <c r="H315" s="67"/>
      <c r="I315" s="67"/>
    </row>
    <row r="316" spans="1:9" ht="15">
      <c r="A316" s="145" t="s">
        <v>5743</v>
      </c>
      <c r="B316" s="67"/>
      <c r="C316" s="67"/>
      <c r="D316" s="67"/>
      <c r="E316" s="67"/>
      <c r="F316" s="67"/>
      <c r="G316" s="67"/>
      <c r="H316" s="67"/>
      <c r="I316" s="67"/>
    </row>
    <row r="317" spans="1:9" ht="15">
      <c r="A317" s="67" t="s">
        <v>5744</v>
      </c>
      <c r="B317" s="67"/>
      <c r="C317" s="67"/>
      <c r="D317" s="67"/>
      <c r="E317" s="67"/>
      <c r="F317" s="67"/>
      <c r="G317" s="67"/>
      <c r="H317" s="67"/>
      <c r="I317" s="67"/>
    </row>
    <row r="318" spans="1:9" ht="15">
      <c r="A318" s="67" t="s">
        <v>5745</v>
      </c>
      <c r="B318" s="67"/>
      <c r="C318" s="67"/>
      <c r="D318" s="67"/>
      <c r="E318" s="67"/>
      <c r="F318" s="67"/>
      <c r="G318" s="67"/>
      <c r="H318" s="67"/>
      <c r="I318" s="67"/>
    </row>
    <row r="319" spans="1:9" ht="15">
      <c r="A319" s="67" t="s">
        <v>5746</v>
      </c>
      <c r="B319" s="67"/>
      <c r="C319" s="67"/>
      <c r="D319" s="67"/>
      <c r="E319" s="67"/>
      <c r="F319" s="67"/>
      <c r="G319" s="67"/>
      <c r="H319" s="67"/>
      <c r="I319" s="67"/>
    </row>
    <row r="320" spans="1:9" ht="15">
      <c r="A320" s="67" t="s">
        <v>5747</v>
      </c>
      <c r="B320" s="67"/>
      <c r="C320" s="67"/>
      <c r="D320" s="67"/>
      <c r="E320" s="67"/>
      <c r="F320" s="67"/>
      <c r="G320" s="67"/>
      <c r="H320" s="67"/>
      <c r="I320" s="67"/>
    </row>
    <row r="321" spans="1:9" ht="30">
      <c r="A321" s="67" t="s">
        <v>5748</v>
      </c>
      <c r="B321" s="67"/>
      <c r="C321" s="67"/>
      <c r="D321" s="67"/>
      <c r="E321" s="67"/>
      <c r="F321" s="67"/>
      <c r="G321" s="67"/>
      <c r="H321" s="67"/>
      <c r="I321" s="67"/>
    </row>
    <row r="322" spans="1:9" ht="15">
      <c r="A322" s="67" t="s">
        <v>5749</v>
      </c>
      <c r="B322" s="67"/>
      <c r="C322" s="67"/>
      <c r="D322" s="67"/>
      <c r="E322" s="67"/>
      <c r="F322" s="67"/>
      <c r="G322" s="67"/>
      <c r="H322" s="67"/>
      <c r="I322" s="67"/>
    </row>
    <row r="323" spans="1:9" ht="15">
      <c r="A323" s="523" t="s">
        <v>5750</v>
      </c>
      <c r="B323" s="523"/>
      <c r="C323" s="67"/>
      <c r="D323" s="67"/>
      <c r="E323" s="67"/>
      <c r="F323" s="67"/>
      <c r="G323" s="67"/>
      <c r="H323" s="67"/>
      <c r="I323" s="67"/>
    </row>
    <row r="324" spans="1:9" ht="15">
      <c r="A324" s="67" t="e">
        <v>#NAME?</v>
      </c>
      <c r="B324" s="67"/>
      <c r="C324" s="67"/>
      <c r="D324" s="67"/>
      <c r="E324" s="67"/>
      <c r="F324" s="67"/>
      <c r="G324" s="67"/>
      <c r="H324" s="67"/>
      <c r="I324" s="67"/>
    </row>
    <row r="325" spans="1:9" ht="15">
      <c r="A325" s="523" t="s">
        <v>5751</v>
      </c>
      <c r="B325" s="523"/>
      <c r="C325" s="67"/>
      <c r="D325" s="67"/>
      <c r="E325" s="67"/>
      <c r="F325" s="67"/>
      <c r="G325" s="67"/>
      <c r="H325" s="67"/>
      <c r="I325" s="67"/>
    </row>
    <row r="326" spans="1:9" ht="30">
      <c r="A326" s="67" t="s">
        <v>5752</v>
      </c>
      <c r="B326" s="67"/>
      <c r="C326" s="67"/>
      <c r="D326" s="67"/>
      <c r="E326" s="67"/>
      <c r="F326" s="67"/>
      <c r="G326" s="67"/>
      <c r="H326" s="67"/>
      <c r="I326" s="67"/>
    </row>
    <row r="327" spans="1:9" ht="15">
      <c r="A327" s="67" t="s">
        <v>5742</v>
      </c>
      <c r="B327" s="67"/>
      <c r="C327" s="67"/>
      <c r="D327" s="67"/>
      <c r="E327" s="67"/>
      <c r="F327" s="67"/>
      <c r="G327" s="67"/>
      <c r="H327" s="67"/>
      <c r="I327" s="67"/>
    </row>
    <row r="328" spans="1:9" ht="15">
      <c r="A328" s="67" t="s">
        <v>5753</v>
      </c>
      <c r="B328" s="67"/>
      <c r="C328" s="67"/>
      <c r="D328" s="67"/>
      <c r="E328" s="67"/>
      <c r="F328" s="67"/>
      <c r="G328" s="67"/>
      <c r="H328" s="67"/>
      <c r="I328" s="67"/>
    </row>
    <row r="329" spans="1:9" ht="30">
      <c r="A329" s="67" t="s">
        <v>5754</v>
      </c>
      <c r="B329" s="67"/>
      <c r="C329" s="67"/>
      <c r="D329" s="67"/>
      <c r="E329" s="67"/>
      <c r="F329" s="67"/>
      <c r="G329" s="67"/>
      <c r="H329" s="67"/>
      <c r="I329" s="67"/>
    </row>
    <row r="330" spans="1:9" ht="15">
      <c r="A330" s="67" t="e">
        <v>#NAME?</v>
      </c>
      <c r="B330" s="67"/>
      <c r="C330" s="67"/>
      <c r="D330" s="67"/>
      <c r="E330" s="67"/>
      <c r="F330" s="67"/>
      <c r="G330" s="67"/>
      <c r="H330" s="67"/>
      <c r="I330" s="67"/>
    </row>
    <row r="331" spans="1:9" ht="15">
      <c r="A331" s="67" t="s">
        <v>5755</v>
      </c>
      <c r="B331" s="67"/>
      <c r="C331" s="67"/>
      <c r="D331" s="67"/>
      <c r="E331" s="67"/>
      <c r="F331" s="67"/>
      <c r="G331" s="67"/>
      <c r="H331" s="67"/>
      <c r="I331" s="67"/>
    </row>
    <row r="332" spans="1:9" ht="15">
      <c r="A332" s="145" t="s">
        <v>5756</v>
      </c>
      <c r="B332" s="67"/>
      <c r="C332" s="67"/>
      <c r="D332" s="67"/>
      <c r="E332" s="67"/>
      <c r="F332" s="67"/>
      <c r="G332" s="67"/>
      <c r="H332" s="67"/>
      <c r="I332" s="67"/>
    </row>
    <row r="333" spans="1:9" ht="15">
      <c r="A333" s="523" t="s">
        <v>5757</v>
      </c>
      <c r="B333" s="523"/>
      <c r="C333" s="67"/>
      <c r="D333" s="67"/>
      <c r="E333" s="67"/>
      <c r="F333" s="67"/>
      <c r="G333" s="67"/>
      <c r="H333" s="67"/>
      <c r="I333" s="67"/>
    </row>
    <row r="334" spans="1:9" ht="15">
      <c r="A334" s="67" t="s">
        <v>5742</v>
      </c>
      <c r="B334" s="67"/>
      <c r="C334" s="67"/>
      <c r="D334" s="67"/>
      <c r="E334" s="67"/>
      <c r="F334" s="67"/>
      <c r="G334" s="67"/>
      <c r="H334" s="67"/>
      <c r="I334" s="67"/>
    </row>
    <row r="335" spans="1:9" ht="15">
      <c r="A335" s="523" t="s">
        <v>5758</v>
      </c>
      <c r="B335" s="523"/>
      <c r="C335" s="67"/>
      <c r="D335" s="67"/>
      <c r="E335" s="67"/>
      <c r="F335" s="67"/>
      <c r="G335" s="67"/>
      <c r="H335" s="67"/>
      <c r="I335" s="67"/>
    </row>
    <row r="336" spans="1:9" ht="15">
      <c r="A336" s="67" t="s">
        <v>5759</v>
      </c>
      <c r="B336" s="67"/>
      <c r="C336" s="67"/>
      <c r="D336" s="67"/>
      <c r="E336" s="67"/>
      <c r="F336" s="67"/>
      <c r="G336" s="67"/>
      <c r="H336" s="67"/>
      <c r="I336" s="67"/>
    </row>
    <row r="337" spans="1:9" ht="15">
      <c r="A337" s="67" t="s">
        <v>5746</v>
      </c>
      <c r="B337" s="67"/>
      <c r="C337" s="67"/>
      <c r="D337" s="67"/>
      <c r="E337" s="67"/>
      <c r="F337" s="67"/>
      <c r="G337" s="67"/>
      <c r="H337" s="67"/>
      <c r="I337" s="67"/>
    </row>
    <row r="338" spans="1:9" ht="15">
      <c r="A338" s="67" t="e">
        <v>#NAME?</v>
      </c>
      <c r="B338" s="67"/>
      <c r="C338" s="67"/>
      <c r="D338" s="67"/>
      <c r="E338" s="67"/>
      <c r="F338" s="67"/>
      <c r="G338" s="67"/>
      <c r="H338" s="67"/>
      <c r="I338" s="67"/>
    </row>
    <row r="339" spans="1:9" ht="15">
      <c r="A339" s="67" t="s">
        <v>5760</v>
      </c>
      <c r="B339" s="67"/>
      <c r="C339" s="67"/>
      <c r="D339" s="67"/>
      <c r="E339" s="67"/>
      <c r="F339" s="67"/>
      <c r="G339" s="67"/>
      <c r="H339" s="67"/>
      <c r="I339" s="67"/>
    </row>
    <row r="340" spans="1:9" ht="15">
      <c r="A340" s="67" t="s">
        <v>5761</v>
      </c>
      <c r="B340" s="67"/>
      <c r="C340" s="67"/>
      <c r="D340" s="67"/>
      <c r="E340" s="67"/>
      <c r="F340" s="67"/>
      <c r="G340" s="67"/>
      <c r="H340" s="67"/>
      <c r="I340" s="67"/>
    </row>
    <row r="341" spans="1:9" ht="15">
      <c r="A341" s="67" t="s">
        <v>5742</v>
      </c>
      <c r="B341" s="67"/>
      <c r="C341" s="67"/>
      <c r="D341" s="67"/>
      <c r="E341" s="67"/>
      <c r="F341" s="67"/>
      <c r="G341" s="67"/>
      <c r="H341" s="67"/>
      <c r="I341" s="67"/>
    </row>
    <row r="342" spans="1:9" ht="15">
      <c r="A342" s="523" t="s">
        <v>5762</v>
      </c>
      <c r="B342" s="523"/>
      <c r="C342" s="67"/>
      <c r="D342" s="67"/>
      <c r="E342" s="67"/>
      <c r="F342" s="67"/>
      <c r="G342" s="67"/>
      <c r="H342" s="67"/>
      <c r="I342" s="67"/>
    </row>
    <row r="343" spans="1:9" ht="30">
      <c r="A343" s="67" t="s">
        <v>5763</v>
      </c>
      <c r="B343" s="67"/>
      <c r="C343" s="67"/>
      <c r="D343" s="67"/>
      <c r="E343" s="67"/>
      <c r="F343" s="67"/>
      <c r="G343" s="67"/>
      <c r="H343" s="67"/>
      <c r="I343" s="67"/>
    </row>
    <row r="344" spans="1:9" ht="15">
      <c r="A344" s="67" t="s">
        <v>5764</v>
      </c>
      <c r="B344" s="67"/>
      <c r="C344" s="67"/>
      <c r="D344" s="67"/>
      <c r="E344" s="67"/>
      <c r="F344" s="67"/>
      <c r="G344" s="67"/>
      <c r="H344" s="67"/>
      <c r="I344" s="67"/>
    </row>
    <row r="345" spans="1:9" ht="15">
      <c r="A345" s="67" t="s">
        <v>5765</v>
      </c>
      <c r="B345" s="119"/>
      <c r="C345" s="119"/>
      <c r="D345" s="119"/>
      <c r="E345" s="119"/>
      <c r="F345" s="119"/>
      <c r="G345" s="119"/>
      <c r="H345" s="119"/>
      <c r="I345" s="119"/>
    </row>
    <row r="346" spans="1:9" ht="45">
      <c r="A346" s="67" t="s">
        <v>5766</v>
      </c>
      <c r="B346" s="119"/>
      <c r="C346" s="119"/>
      <c r="D346" s="119"/>
      <c r="E346" s="119"/>
      <c r="F346" s="119"/>
      <c r="G346" s="119"/>
      <c r="H346" s="119"/>
      <c r="I346" s="119"/>
    </row>
    <row r="347" spans="1:9" ht="30">
      <c r="A347" s="67" t="s">
        <v>5735</v>
      </c>
      <c r="B347" s="119"/>
      <c r="C347" s="119"/>
      <c r="D347" s="119"/>
      <c r="E347" s="119"/>
      <c r="F347" s="119"/>
      <c r="G347" s="119"/>
      <c r="H347" s="119"/>
      <c r="I347" s="119"/>
    </row>
    <row r="348" spans="1:9" ht="15">
      <c r="A348" s="67" t="s">
        <v>5764</v>
      </c>
      <c r="B348" s="119"/>
      <c r="C348" s="119"/>
      <c r="D348" s="119"/>
      <c r="E348" s="119"/>
      <c r="F348" s="119"/>
      <c r="G348" s="119"/>
      <c r="H348" s="119"/>
      <c r="I348" s="119"/>
    </row>
    <row r="349" spans="1:9" ht="75">
      <c r="A349" s="67" t="s">
        <v>5767</v>
      </c>
      <c r="B349" s="119"/>
      <c r="C349" s="119"/>
      <c r="D349" s="119"/>
      <c r="E349" s="119"/>
      <c r="F349" s="119"/>
      <c r="G349" s="119"/>
      <c r="H349" s="119"/>
      <c r="I349" s="119"/>
    </row>
    <row r="350" spans="1:9" ht="15">
      <c r="A350" s="67" t="s">
        <v>5768</v>
      </c>
      <c r="B350" s="119"/>
      <c r="C350" s="119"/>
      <c r="D350" s="119"/>
      <c r="E350" s="119"/>
      <c r="F350" s="119"/>
      <c r="G350" s="119"/>
      <c r="H350" s="119"/>
      <c r="I350" s="119"/>
    </row>
    <row r="351" spans="1:9" ht="60">
      <c r="A351" s="67" t="s">
        <v>5769</v>
      </c>
      <c r="B351" s="119"/>
      <c r="C351" s="119"/>
      <c r="D351" s="119"/>
      <c r="E351" s="119"/>
      <c r="F351" s="119"/>
      <c r="G351" s="119"/>
      <c r="H351" s="119"/>
      <c r="I351" s="119"/>
    </row>
    <row r="352" spans="1:9" ht="15">
      <c r="A352" s="67" t="s">
        <v>5770</v>
      </c>
      <c r="B352" s="119"/>
      <c r="C352" s="119"/>
      <c r="D352" s="119"/>
      <c r="E352" s="119"/>
      <c r="F352" s="119"/>
      <c r="G352" s="119"/>
      <c r="H352" s="119"/>
      <c r="I352" s="119"/>
    </row>
    <row r="353" spans="1:9" ht="30">
      <c r="A353" s="67" t="s">
        <v>5771</v>
      </c>
      <c r="B353" s="119"/>
      <c r="C353" s="119"/>
      <c r="D353" s="119"/>
      <c r="E353" s="119"/>
      <c r="F353" s="119"/>
      <c r="G353" s="119"/>
      <c r="H353" s="119"/>
      <c r="I353" s="119"/>
    </row>
    <row r="354" spans="1:9" ht="30">
      <c r="A354" s="67" t="s">
        <v>5772</v>
      </c>
      <c r="B354" s="119"/>
      <c r="C354" s="119"/>
      <c r="D354" s="119"/>
      <c r="E354" s="119"/>
      <c r="F354" s="119"/>
      <c r="G354" s="119"/>
      <c r="H354" s="119"/>
      <c r="I354" s="119"/>
    </row>
    <row r="355" spans="1:9" ht="15">
      <c r="A355" s="67" t="s">
        <v>5773</v>
      </c>
      <c r="B355" s="119"/>
      <c r="C355" s="119"/>
      <c r="D355" s="119"/>
      <c r="E355" s="119"/>
      <c r="F355" s="119"/>
      <c r="G355" s="119"/>
      <c r="H355" s="119"/>
      <c r="I355" s="119"/>
    </row>
    <row r="356" spans="1:9" ht="15">
      <c r="A356" s="67" t="s">
        <v>5774</v>
      </c>
      <c r="B356" s="119"/>
      <c r="C356" s="119"/>
      <c r="D356" s="119"/>
      <c r="E356" s="119"/>
      <c r="F356" s="119"/>
      <c r="G356" s="119"/>
      <c r="H356" s="119"/>
      <c r="I356" s="119"/>
    </row>
    <row r="357" spans="1:9" ht="30">
      <c r="A357" s="67" t="s">
        <v>5775</v>
      </c>
      <c r="B357" s="119"/>
      <c r="C357" s="119"/>
      <c r="D357" s="119"/>
      <c r="E357" s="119"/>
      <c r="F357" s="119"/>
      <c r="G357" s="119"/>
      <c r="H357" s="119"/>
      <c r="I357" s="119"/>
    </row>
    <row r="358" spans="1:9" ht="30">
      <c r="A358" s="67" t="s">
        <v>5735</v>
      </c>
      <c r="B358" s="119"/>
      <c r="C358" s="119"/>
      <c r="D358" s="119"/>
      <c r="E358" s="119"/>
      <c r="F358" s="119"/>
      <c r="G358" s="119"/>
      <c r="H358" s="119"/>
      <c r="I358" s="119"/>
    </row>
    <row r="359" spans="1:9" ht="15">
      <c r="A359" s="67" t="s">
        <v>5773</v>
      </c>
      <c r="B359" s="119"/>
      <c r="C359" s="119"/>
      <c r="D359" s="119"/>
      <c r="E359" s="119"/>
      <c r="F359" s="119"/>
      <c r="G359" s="119"/>
      <c r="H359" s="119"/>
      <c r="I359" s="119"/>
    </row>
    <row r="360" spans="1:9" ht="45">
      <c r="A360" s="67" t="s">
        <v>5776</v>
      </c>
      <c r="B360" s="119"/>
      <c r="C360" s="119"/>
      <c r="D360" s="119"/>
      <c r="E360" s="119"/>
      <c r="F360" s="119"/>
      <c r="G360" s="119"/>
      <c r="H360" s="119"/>
      <c r="I360" s="119"/>
    </row>
    <row r="361" spans="1:9" ht="30">
      <c r="A361" s="67" t="s">
        <v>5735</v>
      </c>
      <c r="B361" s="119"/>
      <c r="C361" s="119"/>
      <c r="D361" s="119"/>
      <c r="E361" s="119"/>
      <c r="F361" s="119"/>
      <c r="G361" s="119"/>
      <c r="H361" s="119"/>
      <c r="I361" s="119"/>
    </row>
    <row r="362" spans="1:9" ht="15">
      <c r="A362" s="67" t="s">
        <v>5777</v>
      </c>
      <c r="B362" s="119"/>
      <c r="C362" s="119"/>
      <c r="D362" s="119"/>
      <c r="E362" s="119"/>
      <c r="F362" s="119"/>
      <c r="G362" s="119"/>
      <c r="H362" s="119"/>
      <c r="I362" s="119"/>
    </row>
    <row r="363" spans="1:9" ht="45">
      <c r="A363" s="67" t="s">
        <v>5778</v>
      </c>
      <c r="B363" s="119"/>
      <c r="C363" s="119"/>
      <c r="D363" s="119"/>
      <c r="E363" s="119"/>
      <c r="F363" s="119"/>
      <c r="G363" s="119"/>
      <c r="H363" s="119"/>
      <c r="I363" s="119"/>
    </row>
    <row r="364" spans="1:9" ht="30">
      <c r="A364" s="67" t="s">
        <v>5735</v>
      </c>
      <c r="B364" s="119"/>
      <c r="C364" s="119"/>
      <c r="D364" s="119"/>
      <c r="E364" s="119"/>
      <c r="F364" s="119"/>
      <c r="G364" s="119"/>
      <c r="H364" s="119"/>
      <c r="I364" s="119"/>
    </row>
    <row r="365" spans="1:9" ht="15">
      <c r="A365" s="67" t="s">
        <v>5779</v>
      </c>
      <c r="B365" s="119"/>
      <c r="C365" s="119"/>
      <c r="D365" s="119"/>
      <c r="E365" s="119"/>
      <c r="F365" s="119"/>
      <c r="G365" s="119"/>
      <c r="H365" s="119"/>
      <c r="I365" s="119"/>
    </row>
    <row r="366" spans="1:9" ht="15">
      <c r="A366" s="523" t="s">
        <v>5780</v>
      </c>
      <c r="B366" s="523"/>
      <c r="C366" s="67"/>
      <c r="D366" s="67"/>
      <c r="E366" s="67"/>
      <c r="F366" s="67"/>
      <c r="G366" s="67"/>
      <c r="H366" s="67"/>
      <c r="I366" s="67"/>
    </row>
    <row r="367" spans="1:9" ht="30">
      <c r="A367" s="67" t="s">
        <v>5752</v>
      </c>
      <c r="B367" s="67"/>
      <c r="C367" s="67"/>
      <c r="D367" s="67"/>
      <c r="E367" s="67"/>
      <c r="F367" s="67"/>
      <c r="G367" s="67"/>
      <c r="H367" s="67"/>
      <c r="I367" s="67"/>
    </row>
    <row r="368" spans="1:9" ht="61.5">
      <c r="A368" s="66" t="s">
        <v>5781</v>
      </c>
      <c r="B368" s="67"/>
      <c r="C368" s="67"/>
      <c r="D368" s="67"/>
      <c r="E368" s="67"/>
      <c r="F368" s="67"/>
      <c r="G368" s="67"/>
      <c r="H368" s="67"/>
      <c r="I368" s="67"/>
    </row>
    <row r="369" spans="1:9" ht="15">
      <c r="A369" s="121" t="s">
        <v>5782</v>
      </c>
      <c r="B369" s="121"/>
      <c r="C369" s="121"/>
      <c r="D369" s="122"/>
      <c r="E369" s="122" t="s">
        <v>5783</v>
      </c>
      <c r="F369" s="67"/>
      <c r="G369" s="67"/>
      <c r="H369" s="67"/>
      <c r="I369" s="67"/>
    </row>
    <row r="370" spans="1:9" ht="15">
      <c r="A370" s="121" t="s">
        <v>5784</v>
      </c>
      <c r="B370" s="121" t="s">
        <v>3934</v>
      </c>
      <c r="C370" s="121" t="s">
        <v>5785</v>
      </c>
      <c r="D370" s="121" t="s">
        <v>5786</v>
      </c>
      <c r="E370" s="121" t="s">
        <v>5787</v>
      </c>
      <c r="F370" s="67"/>
      <c r="G370" s="67"/>
      <c r="H370" s="67"/>
      <c r="I370" s="67"/>
    </row>
    <row r="371" spans="1:9" ht="15">
      <c r="A371" s="122" t="s">
        <v>5788</v>
      </c>
      <c r="B371" s="145" t="s">
        <v>5789</v>
      </c>
      <c r="C371" s="122"/>
      <c r="D371" s="122"/>
      <c r="E371" s="123">
        <v>45577</v>
      </c>
      <c r="F371" s="67"/>
      <c r="G371" s="67"/>
      <c r="H371" s="67"/>
      <c r="I371" s="67"/>
    </row>
    <row r="372" spans="1:9" ht="15">
      <c r="A372" s="122" t="s">
        <v>5790</v>
      </c>
      <c r="B372" s="145" t="s">
        <v>5791</v>
      </c>
      <c r="C372" s="122" t="s">
        <v>5792</v>
      </c>
      <c r="D372" s="122" t="s">
        <v>5793</v>
      </c>
      <c r="E372" s="123">
        <v>45577</v>
      </c>
      <c r="F372" s="67"/>
      <c r="G372" s="67"/>
      <c r="H372" s="67"/>
      <c r="I372" s="67"/>
    </row>
    <row r="373" spans="1:9" ht="15">
      <c r="A373" s="122" t="s">
        <v>5794</v>
      </c>
      <c r="B373" s="145" t="s">
        <v>5795</v>
      </c>
      <c r="C373" s="122"/>
      <c r="D373" s="122"/>
      <c r="E373" s="123">
        <v>45577</v>
      </c>
      <c r="F373" s="67"/>
      <c r="G373" s="67"/>
      <c r="H373" s="67"/>
      <c r="I373" s="67"/>
    </row>
    <row r="374" spans="1:9" ht="15">
      <c r="A374" s="122" t="s">
        <v>5796</v>
      </c>
      <c r="B374" s="145" t="s">
        <v>5797</v>
      </c>
      <c r="C374" s="122"/>
      <c r="D374" s="122"/>
      <c r="E374" s="123">
        <v>45577</v>
      </c>
      <c r="F374" s="67"/>
      <c r="G374" s="67"/>
      <c r="H374" s="67"/>
      <c r="I374" s="67"/>
    </row>
    <row r="375" spans="1:9" ht="15">
      <c r="A375" s="122" t="s">
        <v>5798</v>
      </c>
      <c r="B375" s="145" t="s">
        <v>5799</v>
      </c>
      <c r="C375" s="122"/>
      <c r="D375" s="122" t="s">
        <v>5800</v>
      </c>
      <c r="E375" s="123">
        <v>45577</v>
      </c>
      <c r="F375" s="67"/>
      <c r="G375" s="67"/>
      <c r="H375" s="67"/>
      <c r="I375" s="67"/>
    </row>
    <row r="376" spans="1:9" ht="15">
      <c r="A376" s="122" t="s">
        <v>5801</v>
      </c>
      <c r="B376" s="145" t="s">
        <v>5802</v>
      </c>
      <c r="C376" s="122"/>
      <c r="D376" s="122" t="s">
        <v>5803</v>
      </c>
      <c r="E376" s="123">
        <v>45577</v>
      </c>
      <c r="F376" s="67"/>
      <c r="G376" s="67"/>
      <c r="H376" s="67"/>
      <c r="I376" s="67"/>
    </row>
    <row r="377" spans="1:9" ht="15">
      <c r="A377" s="122" t="s">
        <v>5804</v>
      </c>
      <c r="B377" s="145" t="s">
        <v>5805</v>
      </c>
      <c r="C377" s="122"/>
      <c r="D377" s="122"/>
      <c r="E377" s="123">
        <v>45577</v>
      </c>
      <c r="F377" s="67"/>
      <c r="G377" s="67"/>
      <c r="H377" s="67"/>
      <c r="I377" s="67"/>
    </row>
    <row r="378" spans="1:9" ht="15">
      <c r="A378" s="122" t="s">
        <v>5806</v>
      </c>
      <c r="B378" s="145" t="s">
        <v>5807</v>
      </c>
      <c r="C378" s="122"/>
      <c r="D378" s="122"/>
      <c r="E378" s="123">
        <v>45577</v>
      </c>
      <c r="F378" s="67"/>
      <c r="G378" s="67"/>
      <c r="H378" s="67"/>
      <c r="I378" s="67"/>
    </row>
    <row r="379" spans="1:9" ht="15">
      <c r="A379" s="122" t="s">
        <v>5808</v>
      </c>
      <c r="B379" s="145" t="s">
        <v>5809</v>
      </c>
      <c r="C379" s="122" t="s">
        <v>5810</v>
      </c>
      <c r="D379" s="122" t="s">
        <v>5811</v>
      </c>
      <c r="E379" s="123">
        <v>45577</v>
      </c>
      <c r="F379" s="67"/>
      <c r="G379" s="67"/>
      <c r="H379" s="67"/>
      <c r="I379" s="67"/>
    </row>
    <row r="380" spans="1:9" ht="15">
      <c r="A380" s="122" t="s">
        <v>5812</v>
      </c>
      <c r="B380" s="145" t="s">
        <v>5813</v>
      </c>
      <c r="C380" s="122"/>
      <c r="D380" s="122"/>
      <c r="E380" s="123">
        <v>45577</v>
      </c>
      <c r="F380" s="67"/>
      <c r="G380" s="67"/>
      <c r="H380" s="67"/>
      <c r="I380" s="67"/>
    </row>
    <row r="381" spans="1:9" ht="15">
      <c r="A381" s="122" t="s">
        <v>5814</v>
      </c>
      <c r="B381" s="145" t="s">
        <v>5815</v>
      </c>
      <c r="C381" s="122"/>
      <c r="D381" s="122" t="s">
        <v>5816</v>
      </c>
      <c r="E381" s="123">
        <v>45577</v>
      </c>
      <c r="F381" s="67"/>
      <c r="G381" s="67"/>
      <c r="H381" s="67"/>
      <c r="I381" s="67"/>
    </row>
    <row r="382" spans="1:9" ht="15">
      <c r="A382" s="122" t="s">
        <v>5817</v>
      </c>
      <c r="B382" s="145" t="s">
        <v>5818</v>
      </c>
      <c r="C382" s="122"/>
      <c r="D382" s="122" t="s">
        <v>5819</v>
      </c>
      <c r="E382" s="123">
        <v>45577</v>
      </c>
      <c r="F382" s="67"/>
      <c r="G382" s="67"/>
      <c r="H382" s="67"/>
      <c r="I382" s="67"/>
    </row>
    <row r="383" spans="1:9" ht="15">
      <c r="A383" s="122" t="s">
        <v>5820</v>
      </c>
      <c r="B383" s="145" t="s">
        <v>5821</v>
      </c>
      <c r="C383" s="122"/>
      <c r="D383" s="122"/>
      <c r="E383" s="122"/>
      <c r="F383" s="67"/>
      <c r="G383" s="67"/>
      <c r="H383" s="67"/>
      <c r="I383" s="67"/>
    </row>
    <row r="384" spans="1:9" ht="15">
      <c r="A384" s="122" t="s">
        <v>5822</v>
      </c>
      <c r="B384" s="145" t="s">
        <v>5823</v>
      </c>
      <c r="C384" s="122"/>
      <c r="D384" s="122"/>
      <c r="E384" s="123">
        <v>45577</v>
      </c>
      <c r="F384" s="67"/>
      <c r="G384" s="67"/>
      <c r="H384" s="67"/>
      <c r="I384" s="67"/>
    </row>
    <row r="385" spans="1:9" ht="15">
      <c r="A385" s="122" t="s">
        <v>5824</v>
      </c>
      <c r="B385" s="145" t="s">
        <v>5825</v>
      </c>
      <c r="C385" s="122"/>
      <c r="D385" s="122"/>
      <c r="E385" s="123">
        <v>45577</v>
      </c>
      <c r="F385" s="67"/>
      <c r="G385" s="67"/>
      <c r="H385" s="67"/>
      <c r="I385" s="67"/>
    </row>
    <row r="386" spans="1:9" ht="15">
      <c r="A386" s="122" t="s">
        <v>5826</v>
      </c>
      <c r="B386" s="145" t="s">
        <v>5827</v>
      </c>
      <c r="C386" s="122"/>
      <c r="D386" s="122" t="s">
        <v>5828</v>
      </c>
      <c r="E386" s="123">
        <v>45577</v>
      </c>
      <c r="F386" s="67"/>
      <c r="G386" s="67"/>
      <c r="H386" s="67"/>
      <c r="I386" s="67"/>
    </row>
    <row r="387" spans="1:9" ht="15">
      <c r="A387" s="122" t="s">
        <v>5829</v>
      </c>
      <c r="B387" s="145" t="s">
        <v>5830</v>
      </c>
      <c r="C387" s="122"/>
      <c r="D387" s="122"/>
      <c r="E387" s="123">
        <v>45577</v>
      </c>
      <c r="F387" s="67"/>
      <c r="G387" s="67"/>
      <c r="H387" s="67"/>
      <c r="I387" s="67"/>
    </row>
    <row r="388" spans="1:9" ht="15">
      <c r="A388" s="122" t="s">
        <v>5831</v>
      </c>
      <c r="B388" s="145" t="s">
        <v>5832</v>
      </c>
      <c r="C388" s="122"/>
      <c r="D388" s="122"/>
      <c r="E388" s="123">
        <v>45577</v>
      </c>
      <c r="F388" s="67"/>
      <c r="G388" s="67"/>
      <c r="H388" s="67"/>
      <c r="I388" s="67"/>
    </row>
    <row r="389" spans="1:9" ht="15">
      <c r="A389" s="122" t="s">
        <v>5833</v>
      </c>
      <c r="B389" s="145" t="s">
        <v>5834</v>
      </c>
      <c r="C389" s="122"/>
      <c r="D389" s="122"/>
      <c r="E389" s="123">
        <v>45577</v>
      </c>
      <c r="F389" s="67"/>
      <c r="G389" s="67"/>
      <c r="H389" s="67"/>
      <c r="I389" s="67"/>
    </row>
    <row r="390" spans="1:9" ht="15">
      <c r="A390" s="122" t="s">
        <v>5835</v>
      </c>
      <c r="B390" s="145" t="s">
        <v>5836</v>
      </c>
      <c r="C390" s="122"/>
      <c r="D390" s="122"/>
      <c r="E390" s="122"/>
      <c r="F390" s="67"/>
      <c r="G390" s="67"/>
      <c r="H390" s="67"/>
      <c r="I390" s="67"/>
    </row>
    <row r="391" spans="1:9" ht="15">
      <c r="A391" s="122" t="s">
        <v>5837</v>
      </c>
      <c r="B391" s="145" t="s">
        <v>5838</v>
      </c>
      <c r="C391" s="122" t="s">
        <v>5839</v>
      </c>
      <c r="D391" s="122" t="s">
        <v>5840</v>
      </c>
      <c r="E391" s="123">
        <v>45577</v>
      </c>
      <c r="F391" s="67"/>
      <c r="G391" s="67"/>
      <c r="H391" s="67"/>
      <c r="I391" s="67"/>
    </row>
    <row r="392" spans="1:9" ht="15">
      <c r="A392" s="122" t="s">
        <v>5841</v>
      </c>
      <c r="B392" s="145" t="s">
        <v>5842</v>
      </c>
      <c r="C392" s="122"/>
      <c r="D392" s="122" t="s">
        <v>5840</v>
      </c>
      <c r="E392" s="123">
        <v>45577</v>
      </c>
      <c r="F392" s="67"/>
      <c r="G392" s="67"/>
      <c r="H392" s="67"/>
      <c r="I392" s="67"/>
    </row>
    <row r="393" spans="1:9" ht="15">
      <c r="A393" s="122" t="s">
        <v>5843</v>
      </c>
      <c r="B393" s="145" t="s">
        <v>5844</v>
      </c>
      <c r="C393" s="122"/>
      <c r="D393" s="122" t="s">
        <v>5845</v>
      </c>
      <c r="E393" s="123">
        <v>45577</v>
      </c>
      <c r="F393" s="67"/>
      <c r="G393" s="67"/>
      <c r="H393" s="67"/>
      <c r="I393" s="67"/>
    </row>
    <row r="394" spans="1:9" ht="15">
      <c r="A394" s="122" t="s">
        <v>5846</v>
      </c>
      <c r="B394" s="145" t="s">
        <v>5847</v>
      </c>
      <c r="C394" s="122"/>
      <c r="D394" s="122" t="s">
        <v>5845</v>
      </c>
      <c r="E394" s="123">
        <v>45577</v>
      </c>
      <c r="F394" s="67"/>
      <c r="G394" s="67"/>
      <c r="H394" s="67"/>
      <c r="I394" s="67"/>
    </row>
    <row r="395" spans="1:9" ht="15">
      <c r="A395" s="122" t="s">
        <v>5848</v>
      </c>
      <c r="B395" s="145" t="s">
        <v>5849</v>
      </c>
      <c r="C395" s="122"/>
      <c r="D395" s="122" t="s">
        <v>144</v>
      </c>
      <c r="E395" s="123">
        <v>45579</v>
      </c>
      <c r="F395" s="67"/>
      <c r="G395" s="67"/>
      <c r="H395" s="67"/>
      <c r="I395" s="67"/>
    </row>
    <row r="396" spans="1:9" ht="15">
      <c r="A396" s="122" t="s">
        <v>5850</v>
      </c>
      <c r="B396" s="145" t="s">
        <v>5851</v>
      </c>
      <c r="C396" s="122"/>
      <c r="D396" s="122"/>
      <c r="E396" s="123">
        <v>45579</v>
      </c>
      <c r="F396" s="67"/>
      <c r="G396" s="67"/>
      <c r="H396" s="67"/>
      <c r="I396" s="67"/>
    </row>
    <row r="397" spans="1:9" ht="15">
      <c r="A397" s="121" t="s">
        <v>5852</v>
      </c>
      <c r="B397" s="122"/>
      <c r="C397" s="122"/>
      <c r="D397" s="122"/>
      <c r="E397" s="122"/>
      <c r="F397" s="67"/>
      <c r="G397" s="67"/>
      <c r="H397" s="67"/>
      <c r="I397" s="67"/>
    </row>
    <row r="398" spans="1:9" ht="15">
      <c r="A398" s="122" t="s">
        <v>5853</v>
      </c>
      <c r="B398" s="145" t="s">
        <v>5854</v>
      </c>
      <c r="C398" s="122"/>
      <c r="D398" s="122"/>
      <c r="E398" s="122"/>
      <c r="F398" s="67"/>
      <c r="G398" s="67"/>
      <c r="H398" s="67"/>
      <c r="I398" s="67"/>
    </row>
    <row r="399" spans="1:9" ht="15">
      <c r="A399" s="122" t="s">
        <v>5855</v>
      </c>
      <c r="B399" s="145" t="s">
        <v>5856</v>
      </c>
      <c r="C399" s="122"/>
      <c r="D399" s="122"/>
      <c r="E399" s="122"/>
      <c r="F399" s="67"/>
      <c r="G399" s="67"/>
      <c r="H399" s="67"/>
      <c r="I399" s="67"/>
    </row>
    <row r="400" spans="1:9" ht="15">
      <c r="A400" s="122" t="s">
        <v>5857</v>
      </c>
      <c r="B400" s="145" t="s">
        <v>5858</v>
      </c>
      <c r="C400" s="122"/>
      <c r="D400" s="122"/>
      <c r="E400" s="122"/>
      <c r="F400" s="67"/>
      <c r="G400" s="67"/>
      <c r="H400" s="67"/>
      <c r="I400" s="67"/>
    </row>
    <row r="401" spans="1:9" ht="90">
      <c r="A401" s="145" t="s">
        <v>5859</v>
      </c>
      <c r="B401" s="124" t="s">
        <v>5860</v>
      </c>
      <c r="C401" s="125" t="s">
        <v>5861</v>
      </c>
      <c r="D401" s="125" t="s">
        <v>5862</v>
      </c>
      <c r="E401" s="125" t="s">
        <v>5863</v>
      </c>
      <c r="F401" s="147" t="s">
        <v>5864</v>
      </c>
      <c r="G401" s="67"/>
      <c r="H401" s="67"/>
      <c r="I401" s="67"/>
    </row>
    <row r="402" spans="1:9" ht="15">
      <c r="A402" s="67"/>
      <c r="B402" s="82" t="s">
        <v>5865</v>
      </c>
      <c r="C402" s="83" t="s">
        <v>5866</v>
      </c>
      <c r="D402" s="83" t="s">
        <v>5867</v>
      </c>
      <c r="E402" s="83" t="s">
        <v>5868</v>
      </c>
      <c r="F402" s="148" t="s">
        <v>5869</v>
      </c>
      <c r="G402" s="67"/>
      <c r="H402" s="67"/>
      <c r="I402" s="67"/>
    </row>
    <row r="403" spans="1:9" ht="18.75">
      <c r="A403" s="126" t="s">
        <v>5870</v>
      </c>
      <c r="B403" s="82" t="s">
        <v>5871</v>
      </c>
      <c r="C403" s="83" t="s">
        <v>5872</v>
      </c>
      <c r="D403" s="83" t="s">
        <v>5873</v>
      </c>
      <c r="E403" s="83" t="s">
        <v>5874</v>
      </c>
      <c r="F403" s="148" t="s">
        <v>5875</v>
      </c>
      <c r="G403" s="67"/>
      <c r="H403" s="67"/>
      <c r="I403" s="67"/>
    </row>
    <row r="404" spans="1:9" ht="26.25">
      <c r="A404" s="145" t="s">
        <v>5876</v>
      </c>
      <c r="B404" s="82" t="s">
        <v>5877</v>
      </c>
      <c r="C404" s="83" t="s">
        <v>5878</v>
      </c>
      <c r="D404" s="83" t="s">
        <v>5879</v>
      </c>
      <c r="E404" s="83" t="s">
        <v>5880</v>
      </c>
      <c r="F404" s="148" t="s">
        <v>5881</v>
      </c>
      <c r="G404" s="67"/>
      <c r="H404" s="67"/>
      <c r="I404" s="67"/>
    </row>
    <row r="405" spans="1:9" ht="39">
      <c r="A405" s="145" t="s">
        <v>5882</v>
      </c>
      <c r="B405" s="82" t="s">
        <v>5883</v>
      </c>
      <c r="C405" s="83" t="s">
        <v>5884</v>
      </c>
      <c r="D405" s="83" t="s">
        <v>5885</v>
      </c>
      <c r="E405" s="83" t="s">
        <v>5886</v>
      </c>
      <c r="F405" s="148" t="s">
        <v>5887</v>
      </c>
      <c r="G405" s="67"/>
      <c r="H405" s="67"/>
      <c r="I405" s="67"/>
    </row>
    <row r="406" spans="1:9" ht="26.25">
      <c r="A406" s="145" t="s">
        <v>5888</v>
      </c>
      <c r="B406" s="82" t="s">
        <v>5889</v>
      </c>
      <c r="C406" s="83" t="s">
        <v>5890</v>
      </c>
      <c r="D406" s="83" t="s">
        <v>5891</v>
      </c>
      <c r="E406" s="83" t="s">
        <v>5892</v>
      </c>
      <c r="F406" s="148" t="s">
        <v>5893</v>
      </c>
      <c r="G406" s="67"/>
      <c r="H406" s="67"/>
      <c r="I406" s="67"/>
    </row>
    <row r="407" spans="1:9" ht="15">
      <c r="A407" s="67"/>
      <c r="B407" s="82" t="s">
        <v>5894</v>
      </c>
      <c r="C407" s="83" t="s">
        <v>5895</v>
      </c>
      <c r="D407" s="83" t="s">
        <v>5896</v>
      </c>
      <c r="E407" s="83" t="s">
        <v>5897</v>
      </c>
      <c r="F407" s="148" t="s">
        <v>5898</v>
      </c>
      <c r="G407" s="67"/>
      <c r="H407" s="67"/>
      <c r="I407" s="67"/>
    </row>
    <row r="408" spans="1:9" ht="39">
      <c r="A408" s="145" t="s">
        <v>5899</v>
      </c>
      <c r="B408" s="82" t="s">
        <v>5900</v>
      </c>
      <c r="C408" s="83" t="s">
        <v>5901</v>
      </c>
      <c r="D408" s="83"/>
      <c r="E408" s="83" t="s">
        <v>5902</v>
      </c>
      <c r="F408" s="127" t="s">
        <v>5903</v>
      </c>
      <c r="G408" s="67"/>
      <c r="H408" s="67"/>
      <c r="I408" s="67"/>
    </row>
    <row r="409" spans="1:9" ht="15">
      <c r="A409" s="67"/>
      <c r="B409" s="82" t="s">
        <v>5904</v>
      </c>
      <c r="C409" s="83" t="s">
        <v>5905</v>
      </c>
      <c r="D409" s="83"/>
      <c r="E409" s="83" t="s">
        <v>5906</v>
      </c>
      <c r="F409" s="148" t="s">
        <v>5907</v>
      </c>
      <c r="G409" s="67"/>
      <c r="H409" s="67"/>
      <c r="I409" s="67"/>
    </row>
    <row r="410" spans="1:9" ht="15">
      <c r="A410" s="67"/>
      <c r="B410" s="92" t="s">
        <v>5908</v>
      </c>
      <c r="C410" s="93" t="s">
        <v>5909</v>
      </c>
      <c r="D410" s="93"/>
      <c r="E410" s="93" t="s">
        <v>5910</v>
      </c>
      <c r="F410" s="149" t="s">
        <v>5911</v>
      </c>
      <c r="G410" s="67"/>
      <c r="H410" s="67"/>
      <c r="I410" s="67"/>
    </row>
    <row r="411" spans="1:9" ht="15">
      <c r="A411" s="77"/>
      <c r="B411" s="124" t="s">
        <v>5860</v>
      </c>
      <c r="C411" s="125" t="s">
        <v>5861</v>
      </c>
      <c r="D411" s="125" t="s">
        <v>5862</v>
      </c>
      <c r="E411" s="125" t="s">
        <v>5863</v>
      </c>
      <c r="F411" s="147" t="s">
        <v>5864</v>
      </c>
      <c r="G411" s="67"/>
      <c r="H411" s="67"/>
      <c r="I411" s="67"/>
    </row>
    <row r="412" spans="1:9" ht="15">
      <c r="A412" s="67"/>
      <c r="B412" s="82" t="s">
        <v>5865</v>
      </c>
      <c r="C412" s="83" t="s">
        <v>5866</v>
      </c>
      <c r="D412" s="83" t="s">
        <v>5867</v>
      </c>
      <c r="E412" s="83" t="s">
        <v>5868</v>
      </c>
      <c r="F412" s="148" t="s">
        <v>5869</v>
      </c>
      <c r="G412" s="67"/>
      <c r="H412" s="67"/>
      <c r="I412" s="67"/>
    </row>
    <row r="413" spans="1:9" ht="18.75">
      <c r="A413" s="126"/>
      <c r="B413" s="82" t="s">
        <v>5871</v>
      </c>
      <c r="C413" s="83" t="s">
        <v>5872</v>
      </c>
      <c r="D413" s="83" t="s">
        <v>5873</v>
      </c>
      <c r="E413" s="83" t="s">
        <v>5874</v>
      </c>
      <c r="F413" s="148" t="s">
        <v>5875</v>
      </c>
      <c r="G413" s="67"/>
      <c r="H413" s="67"/>
      <c r="I413" s="67"/>
    </row>
    <row r="414" spans="1:9" ht="15">
      <c r="A414" s="145" t="s">
        <v>5912</v>
      </c>
      <c r="B414" s="82" t="s">
        <v>5877</v>
      </c>
      <c r="C414" s="83" t="s">
        <v>5878</v>
      </c>
      <c r="D414" s="83" t="s">
        <v>5879</v>
      </c>
      <c r="E414" s="83" t="s">
        <v>5880</v>
      </c>
      <c r="F414" s="148" t="s">
        <v>5881</v>
      </c>
      <c r="G414" s="67"/>
      <c r="H414" s="67"/>
      <c r="I414" s="67"/>
    </row>
    <row r="415" spans="1:9" ht="15">
      <c r="A415" s="77"/>
      <c r="B415" s="82" t="s">
        <v>5883</v>
      </c>
      <c r="C415" s="83" t="s">
        <v>5884</v>
      </c>
      <c r="D415" s="83" t="s">
        <v>5885</v>
      </c>
      <c r="E415" s="83" t="s">
        <v>5886</v>
      </c>
      <c r="F415" s="148" t="s">
        <v>5887</v>
      </c>
      <c r="G415" s="67"/>
      <c r="H415" s="67"/>
      <c r="I415" s="67"/>
    </row>
    <row r="416" spans="1:9" ht="15">
      <c r="A416" s="77"/>
      <c r="B416" s="82" t="s">
        <v>5889</v>
      </c>
      <c r="C416" s="83" t="s">
        <v>5890</v>
      </c>
      <c r="D416" s="83" t="s">
        <v>5891</v>
      </c>
      <c r="E416" s="83" t="s">
        <v>5892</v>
      </c>
      <c r="F416" s="148" t="s">
        <v>5893</v>
      </c>
      <c r="G416" s="67"/>
      <c r="H416" s="67"/>
      <c r="I416" s="67"/>
    </row>
    <row r="417" spans="1:9" ht="30.75">
      <c r="A417" s="128" t="s">
        <v>5913</v>
      </c>
      <c r="B417" s="82" t="s">
        <v>5894</v>
      </c>
      <c r="C417" s="83" t="s">
        <v>5895</v>
      </c>
      <c r="D417" s="83" t="s">
        <v>5896</v>
      </c>
      <c r="E417" s="83" t="s">
        <v>5897</v>
      </c>
      <c r="F417" s="148" t="s">
        <v>5898</v>
      </c>
      <c r="G417" s="67"/>
      <c r="H417" s="67"/>
      <c r="I417" s="67"/>
    </row>
    <row r="418" spans="1:9" ht="61.5">
      <c r="A418" s="128" t="s">
        <v>5914</v>
      </c>
      <c r="B418" s="82" t="s">
        <v>5900</v>
      </c>
      <c r="C418" s="83" t="s">
        <v>5901</v>
      </c>
      <c r="D418" s="83"/>
      <c r="E418" s="83" t="s">
        <v>5902</v>
      </c>
      <c r="F418" s="127" t="s">
        <v>5903</v>
      </c>
      <c r="G418" s="67"/>
      <c r="H418" s="67"/>
      <c r="I418" s="67"/>
    </row>
    <row r="419" spans="1:9" ht="30.75">
      <c r="A419" s="128" t="s">
        <v>5915</v>
      </c>
      <c r="B419" s="82" t="s">
        <v>5904</v>
      </c>
      <c r="C419" s="83" t="s">
        <v>5905</v>
      </c>
      <c r="D419" s="83"/>
      <c r="E419" s="83" t="s">
        <v>5906</v>
      </c>
      <c r="F419" s="148" t="s">
        <v>5907</v>
      </c>
      <c r="G419" s="67"/>
      <c r="H419" s="67"/>
      <c r="I419" s="67"/>
    </row>
    <row r="420" spans="1:9" ht="30.75">
      <c r="A420" s="128" t="s">
        <v>5916</v>
      </c>
      <c r="B420" s="92" t="s">
        <v>5908</v>
      </c>
      <c r="C420" s="93" t="s">
        <v>5909</v>
      </c>
      <c r="D420" s="93"/>
      <c r="E420" s="93" t="s">
        <v>5910</v>
      </c>
      <c r="F420" s="149" t="s">
        <v>5911</v>
      </c>
      <c r="G420" s="67"/>
      <c r="H420" s="67"/>
      <c r="I420" s="67"/>
    </row>
    <row r="421" spans="1:9" ht="61.5">
      <c r="A421" s="129" t="s">
        <v>237</v>
      </c>
      <c r="B421" s="67"/>
      <c r="C421" s="67"/>
      <c r="D421" s="67"/>
      <c r="E421" s="67"/>
      <c r="F421" s="67"/>
      <c r="G421" s="67"/>
      <c r="H421" s="67"/>
      <c r="I421" s="67"/>
    </row>
    <row r="422" spans="1:9" ht="15.75">
      <c r="A422" s="150" t="s">
        <v>5917</v>
      </c>
      <c r="B422" s="67"/>
      <c r="C422" s="280" t="s">
        <v>5918</v>
      </c>
      <c r="D422" s="280" t="s">
        <v>5919</v>
      </c>
      <c r="E422" s="280" t="s">
        <v>5920</v>
      </c>
      <c r="F422" s="280" t="s">
        <v>5921</v>
      </c>
      <c r="G422" s="67"/>
      <c r="H422" s="67"/>
      <c r="I422" s="67"/>
    </row>
    <row r="423" spans="1:9" ht="15">
      <c r="A423" s="144" t="s">
        <v>5922</v>
      </c>
      <c r="B423" s="67"/>
      <c r="C423" s="119" t="s">
        <v>3106</v>
      </c>
      <c r="D423" s="119" t="s">
        <v>5923</v>
      </c>
      <c r="E423" s="119"/>
      <c r="F423" s="119" t="s">
        <v>5924</v>
      </c>
      <c r="G423" s="67"/>
      <c r="H423" s="67"/>
      <c r="I423" s="67"/>
    </row>
    <row r="424" spans="1:9" ht="15">
      <c r="A424" s="144" t="s">
        <v>5925</v>
      </c>
      <c r="B424" s="67"/>
      <c r="C424" s="119" t="s">
        <v>5926</v>
      </c>
      <c r="D424" s="270">
        <v>45993</v>
      </c>
      <c r="E424" s="119" t="s">
        <v>5927</v>
      </c>
      <c r="F424" s="119"/>
      <c r="G424" s="67"/>
      <c r="H424" s="67"/>
      <c r="I424" s="67"/>
    </row>
    <row r="425" spans="1:9" ht="15">
      <c r="A425" s="144" t="s">
        <v>5928</v>
      </c>
      <c r="B425" s="67"/>
      <c r="C425" s="271" t="s">
        <v>5929</v>
      </c>
      <c r="D425" s="119"/>
      <c r="E425" s="119" t="s">
        <v>5930</v>
      </c>
      <c r="F425" s="119"/>
      <c r="G425" s="67"/>
      <c r="H425" s="67"/>
      <c r="I425" s="67"/>
    </row>
    <row r="426" spans="1:9" ht="15">
      <c r="A426" s="144" t="s">
        <v>5931</v>
      </c>
      <c r="B426" s="67"/>
      <c r="C426" s="271" t="s">
        <v>5932</v>
      </c>
      <c r="D426" s="119"/>
      <c r="E426" s="119" t="s">
        <v>5930</v>
      </c>
      <c r="F426" s="119"/>
      <c r="G426" s="67"/>
      <c r="H426" s="67"/>
      <c r="I426" s="67"/>
    </row>
    <row r="427" spans="1:9" ht="26.25">
      <c r="A427" s="144" t="s">
        <v>5933</v>
      </c>
      <c r="B427" s="67"/>
      <c r="C427" s="119" t="s">
        <v>5934</v>
      </c>
      <c r="D427" s="119" t="s">
        <v>5935</v>
      </c>
      <c r="E427" s="119" t="s">
        <v>5936</v>
      </c>
      <c r="F427" s="119" t="s">
        <v>5937</v>
      </c>
      <c r="G427" s="67"/>
      <c r="H427" s="67"/>
      <c r="I427" s="67"/>
    </row>
    <row r="428" spans="1:9" ht="15">
      <c r="A428" s="144" t="s">
        <v>2162</v>
      </c>
      <c r="B428" s="67"/>
      <c r="C428" s="119" t="s">
        <v>5938</v>
      </c>
      <c r="D428" s="119" t="s">
        <v>5939</v>
      </c>
      <c r="E428" s="545" t="s">
        <v>5940</v>
      </c>
      <c r="F428" s="545"/>
      <c r="G428" s="67"/>
      <c r="H428" s="67"/>
      <c r="I428" s="67"/>
    </row>
    <row r="429" spans="1:9" ht="39">
      <c r="A429" s="144" t="s">
        <v>2011</v>
      </c>
      <c r="B429" s="67"/>
      <c r="C429" s="119" t="s">
        <v>5941</v>
      </c>
      <c r="D429" s="119" t="s">
        <v>5942</v>
      </c>
      <c r="E429" s="119" t="s">
        <v>5943</v>
      </c>
      <c r="F429" s="119" t="s">
        <v>5944</v>
      </c>
      <c r="G429" s="67"/>
      <c r="H429" s="67"/>
      <c r="I429" s="67"/>
    </row>
    <row r="430" spans="1:9" ht="26.25">
      <c r="A430" s="144" t="s">
        <v>5945</v>
      </c>
      <c r="B430" s="67"/>
      <c r="C430" s="119" t="s">
        <v>3261</v>
      </c>
      <c r="D430" s="119" t="s">
        <v>5946</v>
      </c>
      <c r="E430" s="119" t="s">
        <v>5947</v>
      </c>
      <c r="F430" s="119"/>
      <c r="G430" s="67"/>
      <c r="H430" s="67"/>
      <c r="I430" s="67"/>
    </row>
    <row r="431" spans="1:9" ht="26.25">
      <c r="A431" s="144" t="s">
        <v>5948</v>
      </c>
      <c r="B431" s="67"/>
      <c r="C431" s="119" t="s">
        <v>3262</v>
      </c>
      <c r="D431" s="119" t="s">
        <v>5946</v>
      </c>
      <c r="E431" s="119" t="s">
        <v>5949</v>
      </c>
      <c r="F431" s="119" t="s">
        <v>5950</v>
      </c>
      <c r="G431" s="67"/>
      <c r="H431" s="67"/>
      <c r="I431" s="67"/>
    </row>
    <row r="432" spans="1:9" ht="15">
      <c r="A432" s="144" t="s">
        <v>5951</v>
      </c>
      <c r="B432" s="67"/>
      <c r="C432" s="119" t="s">
        <v>5952</v>
      </c>
      <c r="D432" s="119" t="s">
        <v>5953</v>
      </c>
      <c r="E432" s="119" t="s">
        <v>5954</v>
      </c>
      <c r="F432" s="119"/>
      <c r="G432" s="67"/>
      <c r="H432" s="67"/>
      <c r="I432" s="67"/>
    </row>
    <row r="433" spans="1:9" ht="15">
      <c r="A433" s="144" t="s">
        <v>5955</v>
      </c>
      <c r="B433" s="67"/>
      <c r="C433" s="119" t="s">
        <v>5956</v>
      </c>
      <c r="D433" s="119" t="s">
        <v>5953</v>
      </c>
      <c r="E433" s="119" t="s">
        <v>5957</v>
      </c>
      <c r="F433" s="119" t="s">
        <v>5950</v>
      </c>
      <c r="G433" s="67"/>
      <c r="H433" s="67"/>
      <c r="I433" s="67"/>
    </row>
    <row r="434" spans="1:9" ht="15">
      <c r="A434" s="144" t="s">
        <v>5933</v>
      </c>
      <c r="B434" s="67"/>
      <c r="C434" s="119" t="s">
        <v>5958</v>
      </c>
      <c r="D434" s="119" t="s">
        <v>5953</v>
      </c>
      <c r="E434" s="119" t="s">
        <v>5954</v>
      </c>
      <c r="F434" s="119"/>
      <c r="G434" s="67"/>
      <c r="H434" s="67"/>
      <c r="I434" s="67"/>
    </row>
    <row r="435" spans="1:9" ht="15">
      <c r="A435" s="151" t="s">
        <v>5959</v>
      </c>
      <c r="B435" s="67"/>
      <c r="C435" s="119" t="s">
        <v>5960</v>
      </c>
      <c r="D435" s="119" t="s">
        <v>5953</v>
      </c>
      <c r="E435" s="119" t="s">
        <v>5954</v>
      </c>
      <c r="F435" s="119"/>
      <c r="G435" s="67"/>
      <c r="H435" s="67"/>
      <c r="I435" s="67"/>
    </row>
    <row r="436" spans="1:9" ht="15">
      <c r="A436" s="144" t="s">
        <v>5961</v>
      </c>
      <c r="B436" s="67"/>
      <c r="C436" s="119" t="s">
        <v>5962</v>
      </c>
      <c r="D436" s="119" t="s">
        <v>5953</v>
      </c>
      <c r="E436" s="119" t="s">
        <v>5957</v>
      </c>
      <c r="F436" s="119" t="s">
        <v>5950</v>
      </c>
      <c r="G436" s="67"/>
      <c r="H436" s="67"/>
      <c r="I436" s="67"/>
    </row>
    <row r="437" spans="1:9" ht="15">
      <c r="A437" s="144" t="s">
        <v>5963</v>
      </c>
      <c r="B437" s="67"/>
      <c r="C437" s="119" t="s">
        <v>5964</v>
      </c>
      <c r="D437" s="119" t="s">
        <v>5953</v>
      </c>
      <c r="E437" s="119" t="s">
        <v>5954</v>
      </c>
      <c r="F437" s="119"/>
      <c r="G437" s="67"/>
      <c r="H437" s="67"/>
      <c r="I437" s="67"/>
    </row>
    <row r="438" spans="1:9" ht="15">
      <c r="A438" s="144" t="s">
        <v>5965</v>
      </c>
      <c r="B438" s="67"/>
      <c r="C438" s="119" t="s">
        <v>5966</v>
      </c>
      <c r="D438" s="119" t="s">
        <v>5953</v>
      </c>
      <c r="E438" s="119" t="s">
        <v>5967</v>
      </c>
      <c r="F438" s="119"/>
      <c r="G438" s="67"/>
      <c r="H438" s="67"/>
      <c r="I438" s="67"/>
    </row>
    <row r="439" spans="1:9" ht="15">
      <c r="A439" s="144" t="s">
        <v>5968</v>
      </c>
      <c r="B439" s="67"/>
      <c r="C439" s="119" t="s">
        <v>5969</v>
      </c>
      <c r="D439" s="119" t="s">
        <v>5953</v>
      </c>
      <c r="E439" s="119" t="s">
        <v>5957</v>
      </c>
      <c r="F439" s="119" t="s">
        <v>5950</v>
      </c>
      <c r="G439" s="67"/>
      <c r="H439" s="67"/>
      <c r="I439" s="67"/>
    </row>
    <row r="440" spans="1:9" ht="15">
      <c r="A440" s="144" t="s">
        <v>2162</v>
      </c>
      <c r="B440" s="67"/>
      <c r="C440" s="119" t="s">
        <v>5970</v>
      </c>
      <c r="D440" s="119" t="s">
        <v>5953</v>
      </c>
      <c r="E440" s="119" t="s">
        <v>5957</v>
      </c>
      <c r="F440" s="119" t="s">
        <v>5950</v>
      </c>
      <c r="G440" s="67"/>
      <c r="H440" s="67"/>
      <c r="I440" s="67"/>
    </row>
    <row r="441" spans="1:9" ht="15">
      <c r="A441" s="144" t="s">
        <v>5971</v>
      </c>
      <c r="B441" s="67"/>
      <c r="C441" s="119" t="s">
        <v>5972</v>
      </c>
      <c r="D441" s="119" t="s">
        <v>5953</v>
      </c>
      <c r="E441" s="119" t="s">
        <v>5957</v>
      </c>
      <c r="F441" s="119" t="s">
        <v>5950</v>
      </c>
      <c r="G441" s="67"/>
      <c r="H441" s="67"/>
      <c r="I441" s="67"/>
    </row>
    <row r="442" spans="1:9" ht="15">
      <c r="A442" s="144" t="s">
        <v>5973</v>
      </c>
      <c r="B442" s="67"/>
      <c r="C442" s="271" t="s">
        <v>3263</v>
      </c>
      <c r="D442" s="119" t="s">
        <v>5953</v>
      </c>
      <c r="E442" s="119" t="s">
        <v>5974</v>
      </c>
      <c r="F442" s="119"/>
      <c r="G442" s="67"/>
      <c r="H442" s="67"/>
      <c r="I442" s="67"/>
    </row>
    <row r="443" spans="1:9" ht="15">
      <c r="A443" s="144" t="s">
        <v>5975</v>
      </c>
      <c r="B443" s="67"/>
      <c r="C443" s="271" t="s">
        <v>3264</v>
      </c>
      <c r="D443" s="119" t="s">
        <v>5953</v>
      </c>
      <c r="E443" s="119" t="s">
        <v>5974</v>
      </c>
      <c r="F443" s="119"/>
      <c r="G443" s="67"/>
      <c r="H443" s="67"/>
      <c r="I443" s="67"/>
    </row>
    <row r="444" spans="1:9" ht="15">
      <c r="A444" s="144" t="s">
        <v>5948</v>
      </c>
      <c r="B444" s="67"/>
      <c r="C444" s="119" t="s">
        <v>3265</v>
      </c>
      <c r="D444" s="119" t="s">
        <v>5976</v>
      </c>
      <c r="E444" s="119" t="s">
        <v>5977</v>
      </c>
      <c r="F444" s="119" t="s">
        <v>5950</v>
      </c>
      <c r="G444" s="67"/>
      <c r="H444" s="67"/>
      <c r="I444" s="67"/>
    </row>
    <row r="445" spans="1:9" ht="26.25">
      <c r="A445" s="144" t="s">
        <v>2161</v>
      </c>
      <c r="B445" s="67"/>
      <c r="C445" s="271" t="s">
        <v>3266</v>
      </c>
      <c r="D445" s="119" t="s">
        <v>5953</v>
      </c>
      <c r="E445" s="119" t="s">
        <v>5978</v>
      </c>
      <c r="F445" s="119" t="s">
        <v>5979</v>
      </c>
      <c r="G445" s="67"/>
      <c r="H445" s="67"/>
      <c r="I445" s="67"/>
    </row>
    <row r="446" spans="1:9" ht="15">
      <c r="A446" s="144" t="s">
        <v>5980</v>
      </c>
      <c r="B446" s="67"/>
      <c r="C446" s="271" t="s">
        <v>5981</v>
      </c>
      <c r="D446" s="119" t="s">
        <v>5953</v>
      </c>
      <c r="E446" s="119" t="s">
        <v>5982</v>
      </c>
      <c r="F446" s="119" t="s">
        <v>5983</v>
      </c>
      <c r="G446" s="67"/>
      <c r="H446" s="67"/>
      <c r="I446" s="67"/>
    </row>
    <row r="447" spans="1:9" ht="15">
      <c r="A447" s="151" t="s">
        <v>5980</v>
      </c>
      <c r="B447" s="67"/>
      <c r="C447" s="119" t="s">
        <v>3267</v>
      </c>
      <c r="D447" s="119" t="s">
        <v>5953</v>
      </c>
      <c r="E447" s="119" t="s">
        <v>5957</v>
      </c>
      <c r="F447" s="119" t="s">
        <v>5950</v>
      </c>
      <c r="G447" s="67"/>
      <c r="H447" s="67"/>
      <c r="I447" s="67"/>
    </row>
    <row r="448" spans="1:9" ht="15">
      <c r="A448" s="144" t="s">
        <v>5984</v>
      </c>
      <c r="B448" s="67"/>
      <c r="C448" s="119" t="s">
        <v>3268</v>
      </c>
      <c r="D448" s="119" t="s">
        <v>5985</v>
      </c>
      <c r="E448" s="119" t="s">
        <v>5986</v>
      </c>
      <c r="F448" s="119" t="s">
        <v>5987</v>
      </c>
      <c r="G448" s="67"/>
      <c r="H448" s="67"/>
      <c r="I448" s="67"/>
    </row>
    <row r="449" spans="1:9" ht="15">
      <c r="A449" s="144" t="s">
        <v>5988</v>
      </c>
      <c r="B449" s="67"/>
      <c r="C449" s="119" t="s">
        <v>3269</v>
      </c>
      <c r="D449" s="119" t="s">
        <v>5989</v>
      </c>
      <c r="E449" s="119" t="s">
        <v>5990</v>
      </c>
      <c r="F449" s="119" t="s">
        <v>5991</v>
      </c>
      <c r="G449" s="67"/>
      <c r="H449" s="67"/>
      <c r="I449" s="67"/>
    </row>
    <row r="450" spans="1:9" ht="15">
      <c r="A450" s="144" t="s">
        <v>2154</v>
      </c>
      <c r="B450" s="67"/>
      <c r="C450" s="119" t="s">
        <v>5992</v>
      </c>
      <c r="D450" s="270">
        <v>45659</v>
      </c>
      <c r="E450" s="119" t="s">
        <v>5993</v>
      </c>
      <c r="F450" s="119"/>
      <c r="G450" s="67"/>
      <c r="H450" s="67"/>
      <c r="I450" s="67"/>
    </row>
    <row r="451" spans="1:9" ht="15">
      <c r="A451" s="144" t="s">
        <v>5988</v>
      </c>
      <c r="B451" s="67"/>
      <c r="C451" s="119" t="s">
        <v>5994</v>
      </c>
      <c r="D451" s="119" t="s">
        <v>5995</v>
      </c>
      <c r="E451" s="119" t="s">
        <v>5996</v>
      </c>
      <c r="F451" s="119" t="s">
        <v>5997</v>
      </c>
      <c r="G451" s="67"/>
      <c r="H451" s="67"/>
      <c r="I451" s="67"/>
    </row>
    <row r="452" spans="1:9" ht="15">
      <c r="A452" s="144" t="s">
        <v>5998</v>
      </c>
      <c r="B452" s="67"/>
      <c r="C452" s="119" t="s">
        <v>5999</v>
      </c>
      <c r="D452" s="270">
        <v>46013</v>
      </c>
      <c r="E452" s="119" t="s">
        <v>6000</v>
      </c>
      <c r="F452" s="119" t="s">
        <v>5950</v>
      </c>
      <c r="G452" s="67"/>
      <c r="H452" s="67"/>
      <c r="I452" s="67"/>
    </row>
    <row r="453" spans="1:9" ht="15">
      <c r="A453" s="144" t="s">
        <v>5925</v>
      </c>
      <c r="B453" s="67"/>
      <c r="C453" s="119" t="s">
        <v>3110</v>
      </c>
      <c r="D453" s="119" t="s">
        <v>6001</v>
      </c>
      <c r="E453" s="119"/>
      <c r="F453" s="119" t="s">
        <v>5950</v>
      </c>
      <c r="G453" s="67"/>
      <c r="H453" s="67"/>
      <c r="I453" s="67"/>
    </row>
    <row r="454" spans="1:9" ht="15">
      <c r="A454" s="144" t="s">
        <v>6002</v>
      </c>
      <c r="B454" s="67"/>
      <c r="C454" s="119" t="s">
        <v>6003</v>
      </c>
      <c r="D454" s="119" t="s">
        <v>6004</v>
      </c>
      <c r="E454" s="119" t="s">
        <v>6005</v>
      </c>
      <c r="F454" s="119" t="s">
        <v>5950</v>
      </c>
      <c r="G454" s="67"/>
      <c r="H454" s="67"/>
      <c r="I454" s="67"/>
    </row>
    <row r="455" spans="1:9" ht="15">
      <c r="A455" s="151" t="s">
        <v>2011</v>
      </c>
      <c r="B455" s="67"/>
      <c r="C455" s="119" t="s">
        <v>6006</v>
      </c>
      <c r="D455" s="119" t="s">
        <v>6004</v>
      </c>
      <c r="E455" s="119" t="s">
        <v>6007</v>
      </c>
      <c r="F455" s="119" t="s">
        <v>5950</v>
      </c>
      <c r="G455" s="67"/>
      <c r="H455" s="67"/>
      <c r="I455" s="67"/>
    </row>
    <row r="456" spans="1:9" ht="15">
      <c r="A456" s="144" t="s">
        <v>6008</v>
      </c>
      <c r="B456" s="67"/>
      <c r="C456" s="119" t="s">
        <v>6009</v>
      </c>
      <c r="D456" s="119" t="s">
        <v>6010</v>
      </c>
      <c r="E456" s="119" t="s">
        <v>6005</v>
      </c>
      <c r="F456" s="119" t="s">
        <v>5950</v>
      </c>
      <c r="G456" s="67"/>
      <c r="H456" s="67"/>
      <c r="I456" s="67"/>
    </row>
    <row r="457" spans="1:9" ht="15">
      <c r="A457" s="144" t="s">
        <v>2003</v>
      </c>
      <c r="B457" s="67"/>
      <c r="C457" s="119" t="s">
        <v>3270</v>
      </c>
      <c r="D457" s="119" t="s">
        <v>6011</v>
      </c>
      <c r="E457" s="119"/>
      <c r="F457" s="119"/>
      <c r="G457" s="67"/>
      <c r="H457" s="67"/>
      <c r="I457" s="67"/>
    </row>
    <row r="458" spans="1:9" ht="15">
      <c r="A458" s="144" t="s">
        <v>2142</v>
      </c>
      <c r="B458" s="67"/>
      <c r="C458" s="119" t="s">
        <v>6012</v>
      </c>
      <c r="D458" s="119" t="s">
        <v>6013</v>
      </c>
      <c r="E458" s="119" t="s">
        <v>6014</v>
      </c>
      <c r="F458" s="119"/>
      <c r="G458" s="67"/>
      <c r="H458" s="67"/>
      <c r="I458" s="67"/>
    </row>
    <row r="459" spans="1:9" ht="15">
      <c r="A459" s="144" t="s">
        <v>6015</v>
      </c>
      <c r="B459" s="67"/>
      <c r="C459" s="119" t="s">
        <v>6016</v>
      </c>
      <c r="D459" s="119" t="s">
        <v>6013</v>
      </c>
      <c r="E459" s="119" t="s">
        <v>6014</v>
      </c>
      <c r="F459" s="119"/>
      <c r="G459" s="67"/>
      <c r="H459" s="67"/>
      <c r="I459" s="67"/>
    </row>
    <row r="460" spans="1:9" ht="15">
      <c r="A460" s="144" t="s">
        <v>6017</v>
      </c>
      <c r="B460" s="67"/>
      <c r="C460" s="119" t="s">
        <v>2300</v>
      </c>
      <c r="D460" s="119" t="s">
        <v>6018</v>
      </c>
      <c r="E460" s="119" t="s">
        <v>6014</v>
      </c>
      <c r="F460" s="119"/>
      <c r="G460" s="67"/>
      <c r="H460" s="67"/>
      <c r="I460" s="67"/>
    </row>
    <row r="461" spans="1:9" ht="15">
      <c r="A461" s="144" t="s">
        <v>6019</v>
      </c>
      <c r="B461" s="67"/>
      <c r="C461" s="119" t="s">
        <v>6020</v>
      </c>
      <c r="D461" s="119" t="s">
        <v>6018</v>
      </c>
      <c r="E461" s="119" t="s">
        <v>6014</v>
      </c>
      <c r="F461" s="119"/>
      <c r="G461" s="67"/>
      <c r="H461" s="67"/>
      <c r="I461" s="67"/>
    </row>
    <row r="462" spans="1:9" ht="15">
      <c r="A462" s="144" t="s">
        <v>2020</v>
      </c>
      <c r="B462" s="67"/>
      <c r="C462" s="119" t="s">
        <v>6021</v>
      </c>
      <c r="D462" s="119" t="s">
        <v>6018</v>
      </c>
      <c r="E462" s="119" t="s">
        <v>6014</v>
      </c>
      <c r="F462" s="119"/>
      <c r="G462" s="67"/>
      <c r="H462" s="67"/>
      <c r="I462" s="67"/>
    </row>
    <row r="463" spans="1:9" ht="15">
      <c r="A463" s="144" t="s">
        <v>6022</v>
      </c>
      <c r="B463" s="67"/>
      <c r="C463" s="119" t="s">
        <v>6023</v>
      </c>
      <c r="D463" s="119" t="s">
        <v>6018</v>
      </c>
      <c r="E463" s="119" t="s">
        <v>6014</v>
      </c>
      <c r="F463" s="119"/>
      <c r="G463" s="67"/>
      <c r="H463" s="67"/>
      <c r="I463" s="67"/>
    </row>
    <row r="464" spans="1:9" ht="15">
      <c r="A464" s="144" t="s">
        <v>2161</v>
      </c>
      <c r="B464" s="67"/>
      <c r="C464" s="119" t="s">
        <v>6024</v>
      </c>
      <c r="D464" s="119" t="s">
        <v>6025</v>
      </c>
      <c r="E464" s="119" t="s">
        <v>6014</v>
      </c>
      <c r="F464" s="119" t="s">
        <v>6026</v>
      </c>
      <c r="G464" s="67"/>
      <c r="H464" s="67"/>
      <c r="I464" s="67"/>
    </row>
    <row r="465" spans="1:9" ht="15">
      <c r="A465" s="144" t="s">
        <v>2007</v>
      </c>
      <c r="B465" s="67"/>
      <c r="C465" s="119" t="s">
        <v>6027</v>
      </c>
      <c r="D465" s="119" t="s">
        <v>6018</v>
      </c>
      <c r="E465" s="119" t="s">
        <v>6014</v>
      </c>
      <c r="F465" s="119"/>
      <c r="G465" s="67"/>
      <c r="H465" s="67"/>
      <c r="I465" s="67"/>
    </row>
    <row r="466" spans="1:9" ht="26.25">
      <c r="A466" s="144" t="s">
        <v>2003</v>
      </c>
      <c r="B466" s="67"/>
      <c r="C466" s="119" t="s">
        <v>6028</v>
      </c>
      <c r="D466" s="119" t="s">
        <v>6025</v>
      </c>
      <c r="E466" s="119" t="s">
        <v>6029</v>
      </c>
      <c r="F466" s="119" t="s">
        <v>6030</v>
      </c>
      <c r="G466" s="67"/>
      <c r="H466" s="67"/>
      <c r="I466" s="67"/>
    </row>
    <row r="467" spans="1:9" ht="15">
      <c r="A467" s="144" t="s">
        <v>6031</v>
      </c>
      <c r="B467" s="67"/>
      <c r="C467" s="119" t="s">
        <v>6032</v>
      </c>
      <c r="D467" s="119" t="s">
        <v>6018</v>
      </c>
      <c r="E467" s="119" t="s">
        <v>6014</v>
      </c>
      <c r="F467" s="119"/>
      <c r="G467" s="67"/>
      <c r="H467" s="67"/>
      <c r="I467" s="67"/>
    </row>
    <row r="468" spans="1:9" ht="15">
      <c r="A468" s="144" t="s">
        <v>6033</v>
      </c>
      <c r="B468" s="67"/>
      <c r="C468" s="119" t="s">
        <v>6034</v>
      </c>
      <c r="D468" s="119" t="s">
        <v>5953</v>
      </c>
      <c r="E468" s="119" t="s">
        <v>6014</v>
      </c>
      <c r="F468" s="119"/>
      <c r="G468" s="67"/>
      <c r="H468" s="67"/>
      <c r="I468" s="67"/>
    </row>
    <row r="469" spans="1:9" ht="15">
      <c r="A469" s="144" t="s">
        <v>2148</v>
      </c>
      <c r="B469" s="67"/>
      <c r="C469" s="119" t="s">
        <v>2311</v>
      </c>
      <c r="D469" s="119" t="s">
        <v>5953</v>
      </c>
      <c r="E469" s="119" t="s">
        <v>6014</v>
      </c>
      <c r="F469" s="119"/>
      <c r="G469" s="67"/>
      <c r="H469" s="67"/>
      <c r="I469" s="67"/>
    </row>
    <row r="470" spans="1:9" ht="15">
      <c r="A470" s="144" t="s">
        <v>2161</v>
      </c>
      <c r="B470" s="67"/>
      <c r="C470" s="119" t="s">
        <v>6035</v>
      </c>
      <c r="D470" s="119" t="s">
        <v>6025</v>
      </c>
      <c r="E470" s="119" t="s">
        <v>6036</v>
      </c>
      <c r="F470" s="119" t="s">
        <v>6026</v>
      </c>
      <c r="G470" s="67"/>
      <c r="H470" s="67"/>
      <c r="I470" s="67"/>
    </row>
    <row r="471" spans="1:9" ht="15">
      <c r="A471" s="151" t="s">
        <v>5959</v>
      </c>
      <c r="B471" s="67"/>
      <c r="C471" s="119" t="s">
        <v>6037</v>
      </c>
      <c r="D471" s="119" t="s">
        <v>6025</v>
      </c>
      <c r="E471" s="119" t="s">
        <v>6014</v>
      </c>
      <c r="F471" s="119"/>
      <c r="G471" s="67"/>
      <c r="H471" s="67"/>
      <c r="I471" s="67"/>
    </row>
    <row r="472" spans="1:9" ht="26.25">
      <c r="A472" s="144" t="s">
        <v>6038</v>
      </c>
      <c r="B472" s="67"/>
      <c r="C472" s="119" t="s">
        <v>2346</v>
      </c>
      <c r="D472" s="119" t="s">
        <v>6025</v>
      </c>
      <c r="E472" s="119" t="s">
        <v>6036</v>
      </c>
      <c r="F472" s="119" t="s">
        <v>6039</v>
      </c>
      <c r="G472" s="67"/>
      <c r="H472" s="67"/>
      <c r="I472" s="67"/>
    </row>
    <row r="473" spans="1:9" ht="15">
      <c r="A473" s="144" t="s">
        <v>6008</v>
      </c>
      <c r="B473" s="67"/>
      <c r="C473" s="119" t="s">
        <v>6040</v>
      </c>
      <c r="D473" s="119" t="s">
        <v>5953</v>
      </c>
      <c r="E473" s="119" t="s">
        <v>5954</v>
      </c>
      <c r="F473" s="119"/>
      <c r="G473" s="67"/>
      <c r="H473" s="67"/>
      <c r="I473" s="67"/>
    </row>
    <row r="474" spans="1:9" ht="15">
      <c r="A474" s="144" t="s">
        <v>1970</v>
      </c>
      <c r="B474" s="67"/>
      <c r="C474" s="271" t="s">
        <v>2343</v>
      </c>
      <c r="D474" s="119" t="s">
        <v>5953</v>
      </c>
      <c r="E474" s="119" t="s">
        <v>6041</v>
      </c>
      <c r="F474" s="119"/>
      <c r="G474" s="67"/>
      <c r="H474" s="67"/>
      <c r="I474" s="67"/>
    </row>
    <row r="475" spans="1:9" ht="15">
      <c r="A475" s="144" t="s">
        <v>5975</v>
      </c>
      <c r="B475" s="67"/>
      <c r="C475" s="119" t="s">
        <v>6042</v>
      </c>
      <c r="D475" s="119" t="s">
        <v>5953</v>
      </c>
      <c r="E475" s="119" t="s">
        <v>6014</v>
      </c>
      <c r="F475" s="119"/>
      <c r="G475" s="67"/>
      <c r="H475" s="67"/>
      <c r="I475" s="67"/>
    </row>
    <row r="476" spans="1:9" ht="15">
      <c r="A476" s="144" t="s">
        <v>2003</v>
      </c>
      <c r="B476" s="67"/>
      <c r="C476" s="119" t="s">
        <v>2336</v>
      </c>
      <c r="D476" s="119" t="s">
        <v>5953</v>
      </c>
      <c r="E476" s="119" t="s">
        <v>6014</v>
      </c>
      <c r="F476" s="119"/>
      <c r="G476" s="67"/>
      <c r="H476" s="67"/>
      <c r="I476" s="67"/>
    </row>
    <row r="477" spans="1:9" ht="15">
      <c r="A477" s="144" t="s">
        <v>2161</v>
      </c>
      <c r="B477" s="67"/>
      <c r="C477" s="119" t="s">
        <v>3438</v>
      </c>
      <c r="D477" s="119" t="s">
        <v>5953</v>
      </c>
      <c r="E477" s="119" t="s">
        <v>6014</v>
      </c>
      <c r="F477" s="119"/>
      <c r="G477" s="67"/>
      <c r="H477" s="67"/>
      <c r="I477" s="67"/>
    </row>
    <row r="478" spans="1:9" ht="15">
      <c r="A478" s="144" t="s">
        <v>2161</v>
      </c>
      <c r="B478" s="67"/>
      <c r="C478" s="271" t="s">
        <v>6043</v>
      </c>
      <c r="D478" s="119" t="s">
        <v>5953</v>
      </c>
      <c r="E478" s="119" t="s">
        <v>6044</v>
      </c>
      <c r="F478" s="119"/>
      <c r="G478" s="67"/>
      <c r="H478" s="67"/>
      <c r="I478" s="67"/>
    </row>
    <row r="479" spans="1:9" ht="15">
      <c r="A479" s="144" t="s">
        <v>6031</v>
      </c>
      <c r="B479" s="67"/>
      <c r="C479" s="271" t="s">
        <v>3108</v>
      </c>
      <c r="D479" s="119"/>
      <c r="E479" s="119" t="s">
        <v>6045</v>
      </c>
      <c r="F479" s="119" t="s">
        <v>6046</v>
      </c>
      <c r="G479" s="67"/>
      <c r="H479" s="67"/>
      <c r="I479" s="67"/>
    </row>
    <row r="480" spans="1:9" ht="15">
      <c r="A480" s="144" t="s">
        <v>6015</v>
      </c>
      <c r="B480" s="67"/>
      <c r="C480" s="119" t="s">
        <v>6047</v>
      </c>
      <c r="D480" s="119" t="s">
        <v>5953</v>
      </c>
      <c r="E480" s="119" t="s">
        <v>6048</v>
      </c>
      <c r="F480" s="119"/>
      <c r="G480" s="67"/>
      <c r="H480" s="67"/>
      <c r="I480" s="67"/>
    </row>
    <row r="481" spans="1:9" ht="15">
      <c r="A481" s="151" t="s">
        <v>6049</v>
      </c>
      <c r="B481" s="67"/>
      <c r="C481" s="271" t="s">
        <v>6050</v>
      </c>
      <c r="D481" s="119"/>
      <c r="E481" s="119" t="s">
        <v>6045</v>
      </c>
      <c r="F481" s="119"/>
      <c r="G481" s="67"/>
      <c r="H481" s="67"/>
      <c r="I481" s="67"/>
    </row>
    <row r="482" spans="1:9" ht="15">
      <c r="A482" s="144" t="s">
        <v>6019</v>
      </c>
      <c r="B482" s="67"/>
      <c r="C482" s="271" t="s">
        <v>6051</v>
      </c>
      <c r="D482" s="119" t="s">
        <v>5953</v>
      </c>
      <c r="E482" s="119" t="s">
        <v>6052</v>
      </c>
      <c r="F482" s="119"/>
      <c r="G482" s="67"/>
      <c r="H482" s="67"/>
      <c r="I482" s="67"/>
    </row>
    <row r="483" spans="1:9" ht="15">
      <c r="A483" s="144" t="s">
        <v>6053</v>
      </c>
      <c r="B483" s="67"/>
      <c r="C483" s="271" t="s">
        <v>2319</v>
      </c>
      <c r="D483" s="119" t="s">
        <v>5953</v>
      </c>
      <c r="E483" s="119" t="s">
        <v>6054</v>
      </c>
      <c r="F483" s="119"/>
      <c r="G483" s="67"/>
      <c r="H483" s="67"/>
      <c r="I483" s="67"/>
    </row>
    <row r="484" spans="1:9" ht="15">
      <c r="A484" s="144" t="s">
        <v>6055</v>
      </c>
      <c r="B484" s="67"/>
      <c r="C484" s="119" t="s">
        <v>3437</v>
      </c>
      <c r="D484" s="119" t="s">
        <v>5953</v>
      </c>
      <c r="E484" s="119" t="s">
        <v>6048</v>
      </c>
      <c r="F484" s="119"/>
      <c r="G484" s="67"/>
      <c r="H484" s="67"/>
      <c r="I484" s="67"/>
    </row>
    <row r="485" spans="1:9" ht="15">
      <c r="A485" s="144" t="s">
        <v>6056</v>
      </c>
      <c r="B485" s="67"/>
      <c r="C485" s="119" t="s">
        <v>6057</v>
      </c>
      <c r="D485" s="119" t="s">
        <v>5953</v>
      </c>
      <c r="E485" s="119" t="s">
        <v>6048</v>
      </c>
      <c r="F485" s="119"/>
      <c r="G485" s="67"/>
      <c r="H485" s="67"/>
      <c r="I485" s="67"/>
    </row>
    <row r="486" spans="1:9" ht="15">
      <c r="A486" s="151" t="s">
        <v>5925</v>
      </c>
      <c r="B486" s="67"/>
      <c r="C486" s="119" t="s">
        <v>6058</v>
      </c>
      <c r="D486" s="119" t="s">
        <v>5953</v>
      </c>
      <c r="E486" s="119" t="s">
        <v>6048</v>
      </c>
      <c r="F486" s="119"/>
      <c r="G486" s="67"/>
      <c r="H486" s="67"/>
      <c r="I486" s="67"/>
    </row>
    <row r="487" spans="1:9" ht="15">
      <c r="A487" s="144" t="s">
        <v>6059</v>
      </c>
      <c r="B487" s="67"/>
      <c r="C487" s="119" t="s">
        <v>3207</v>
      </c>
      <c r="D487" s="119" t="s">
        <v>5953</v>
      </c>
      <c r="E487" s="119" t="s">
        <v>6048</v>
      </c>
      <c r="F487" s="119"/>
      <c r="G487" s="67"/>
      <c r="H487" s="67"/>
      <c r="I487" s="67"/>
    </row>
    <row r="488" spans="1:9" ht="15">
      <c r="A488" s="151" t="s">
        <v>5945</v>
      </c>
      <c r="B488" s="67"/>
      <c r="C488" s="119" t="s">
        <v>6060</v>
      </c>
      <c r="D488" s="119" t="s">
        <v>5953</v>
      </c>
      <c r="E488" s="119" t="s">
        <v>6048</v>
      </c>
      <c r="F488" s="119"/>
      <c r="G488" s="67"/>
      <c r="H488" s="67"/>
      <c r="I488" s="67"/>
    </row>
    <row r="489" spans="1:9" ht="15">
      <c r="A489" s="144" t="s">
        <v>2149</v>
      </c>
      <c r="B489" s="67"/>
      <c r="C489" s="271" t="s">
        <v>6061</v>
      </c>
      <c r="D489" s="119" t="s">
        <v>6062</v>
      </c>
      <c r="E489" s="119" t="s">
        <v>6063</v>
      </c>
      <c r="F489" s="119" t="s">
        <v>5950</v>
      </c>
      <c r="G489" s="67"/>
      <c r="H489" s="67"/>
      <c r="I489" s="67"/>
    </row>
    <row r="490" spans="1:9" ht="15">
      <c r="A490" s="144" t="s">
        <v>6064</v>
      </c>
      <c r="B490" s="67"/>
      <c r="C490" s="119" t="s">
        <v>6065</v>
      </c>
      <c r="D490" s="119" t="s">
        <v>5953</v>
      </c>
      <c r="E490" s="119" t="s">
        <v>6048</v>
      </c>
      <c r="F490" s="119"/>
      <c r="G490" s="67"/>
      <c r="H490" s="67"/>
      <c r="I490" s="67"/>
    </row>
    <row r="491" spans="1:9" ht="15">
      <c r="A491" s="144" t="s">
        <v>1984</v>
      </c>
      <c r="B491" s="67"/>
      <c r="C491" s="119" t="s">
        <v>6066</v>
      </c>
      <c r="D491" s="119" t="s">
        <v>5953</v>
      </c>
      <c r="E491" s="119" t="s">
        <v>6048</v>
      </c>
      <c r="F491" s="119"/>
      <c r="G491" s="67"/>
      <c r="H491" s="67"/>
      <c r="I491" s="67"/>
    </row>
    <row r="492" spans="1:9" ht="15">
      <c r="A492" s="144" t="s">
        <v>2131</v>
      </c>
      <c r="B492" s="67"/>
      <c r="C492" s="119" t="s">
        <v>6067</v>
      </c>
      <c r="D492" s="119" t="s">
        <v>5953</v>
      </c>
      <c r="E492" s="119" t="s">
        <v>6048</v>
      </c>
      <c r="F492" s="119"/>
      <c r="G492" s="67"/>
      <c r="H492" s="67"/>
      <c r="I492" s="67"/>
    </row>
    <row r="493" spans="1:9" ht="15">
      <c r="A493" s="144" t="s">
        <v>5998</v>
      </c>
      <c r="B493" s="67"/>
      <c r="C493" s="271" t="s">
        <v>6068</v>
      </c>
      <c r="D493" s="119"/>
      <c r="E493" s="119" t="s">
        <v>6069</v>
      </c>
      <c r="F493" s="119"/>
      <c r="G493" s="67"/>
      <c r="H493" s="67"/>
      <c r="I493" s="67"/>
    </row>
    <row r="494" spans="1:9" ht="15">
      <c r="A494" s="144" t="s">
        <v>2122</v>
      </c>
      <c r="B494" s="67"/>
      <c r="C494" s="119" t="s">
        <v>6070</v>
      </c>
      <c r="D494" s="119" t="s">
        <v>5953</v>
      </c>
      <c r="E494" s="119" t="s">
        <v>6048</v>
      </c>
      <c r="F494" s="119"/>
      <c r="G494" s="67"/>
      <c r="H494" s="67"/>
      <c r="I494" s="67"/>
    </row>
    <row r="495" spans="1:9" ht="15">
      <c r="A495" s="144" t="s">
        <v>6071</v>
      </c>
      <c r="B495" s="67"/>
      <c r="C495" s="271" t="s">
        <v>6072</v>
      </c>
      <c r="D495" s="119" t="s">
        <v>5953</v>
      </c>
      <c r="E495" s="119" t="s">
        <v>6073</v>
      </c>
      <c r="F495" s="119" t="s">
        <v>6074</v>
      </c>
      <c r="G495" s="67"/>
      <c r="H495" s="67"/>
      <c r="I495" s="67"/>
    </row>
    <row r="496" spans="1:9" ht="15">
      <c r="A496" s="144" t="s">
        <v>6075</v>
      </c>
      <c r="B496" s="67"/>
      <c r="C496" s="119" t="s">
        <v>6076</v>
      </c>
      <c r="D496" s="119" t="s">
        <v>6077</v>
      </c>
      <c r="E496" s="119" t="s">
        <v>6048</v>
      </c>
      <c r="F496" s="119"/>
      <c r="G496" s="67"/>
      <c r="H496" s="67"/>
      <c r="I496" s="67"/>
    </row>
    <row r="497" spans="1:9" ht="15">
      <c r="A497" s="144" t="s">
        <v>2022</v>
      </c>
      <c r="B497" s="67"/>
      <c r="C497" s="271" t="s">
        <v>6078</v>
      </c>
      <c r="D497" s="119" t="s">
        <v>6018</v>
      </c>
      <c r="E497" s="119" t="s">
        <v>6079</v>
      </c>
      <c r="F497" s="119"/>
      <c r="G497" s="67"/>
      <c r="H497" s="67"/>
      <c r="I497" s="67"/>
    </row>
    <row r="498" spans="1:9" ht="15">
      <c r="A498" s="144" t="s">
        <v>2161</v>
      </c>
      <c r="B498" s="67"/>
      <c r="C498" s="119" t="s">
        <v>6080</v>
      </c>
      <c r="D498" s="119" t="s">
        <v>6018</v>
      </c>
      <c r="E498" s="119" t="s">
        <v>6048</v>
      </c>
      <c r="F498" s="119"/>
      <c r="G498" s="67"/>
      <c r="H498" s="67"/>
      <c r="I498" s="67"/>
    </row>
    <row r="499" spans="1:9" ht="15">
      <c r="A499" s="144" t="s">
        <v>1967</v>
      </c>
      <c r="B499" s="67"/>
      <c r="C499" s="271" t="s">
        <v>6081</v>
      </c>
      <c r="D499" s="119" t="s">
        <v>6018</v>
      </c>
      <c r="E499" s="545" t="s">
        <v>6082</v>
      </c>
      <c r="F499" s="545"/>
      <c r="G499" s="67"/>
      <c r="H499" s="67"/>
      <c r="I499" s="67"/>
    </row>
    <row r="500" spans="1:9" ht="15">
      <c r="A500" s="144" t="s">
        <v>6083</v>
      </c>
      <c r="B500" s="67"/>
      <c r="C500" s="119" t="s">
        <v>6084</v>
      </c>
      <c r="D500" s="119" t="s">
        <v>6018</v>
      </c>
      <c r="E500" s="119" t="s">
        <v>6048</v>
      </c>
      <c r="F500" s="119"/>
      <c r="G500" s="67"/>
      <c r="H500" s="67"/>
      <c r="I500" s="67"/>
    </row>
    <row r="501" spans="1:9" ht="15">
      <c r="A501" s="144" t="s">
        <v>6085</v>
      </c>
      <c r="B501" s="67"/>
      <c r="C501" s="271" t="s">
        <v>6086</v>
      </c>
      <c r="D501" s="119" t="s">
        <v>6018</v>
      </c>
      <c r="E501" s="119" t="s">
        <v>6079</v>
      </c>
      <c r="F501" s="119"/>
      <c r="G501" s="67"/>
      <c r="H501" s="67"/>
      <c r="I501" s="67"/>
    </row>
    <row r="502" spans="1:9" ht="15">
      <c r="A502" s="144" t="s">
        <v>6087</v>
      </c>
      <c r="B502" s="67"/>
      <c r="C502" s="119" t="s">
        <v>3271</v>
      </c>
      <c r="D502" s="119" t="s">
        <v>6088</v>
      </c>
      <c r="E502" s="119" t="s">
        <v>6048</v>
      </c>
      <c r="F502" s="119"/>
      <c r="G502" s="67"/>
      <c r="H502" s="67"/>
      <c r="I502" s="67"/>
    </row>
    <row r="503" spans="1:9" ht="15">
      <c r="A503" s="144" t="s">
        <v>5975</v>
      </c>
      <c r="B503" s="67"/>
      <c r="C503" s="119" t="s">
        <v>6089</v>
      </c>
      <c r="D503" s="119" t="s">
        <v>6088</v>
      </c>
      <c r="E503" s="119" t="s">
        <v>6090</v>
      </c>
      <c r="F503" s="119"/>
      <c r="G503" s="67"/>
      <c r="H503" s="67"/>
      <c r="I503" s="67"/>
    </row>
    <row r="504" spans="1:9" ht="15">
      <c r="A504" s="144" t="s">
        <v>6091</v>
      </c>
      <c r="B504" s="67"/>
      <c r="C504" s="119" t="s">
        <v>6092</v>
      </c>
      <c r="D504" s="119" t="s">
        <v>6088</v>
      </c>
      <c r="E504" s="545" t="s">
        <v>6093</v>
      </c>
      <c r="F504" s="545"/>
      <c r="G504" s="67"/>
      <c r="H504" s="67"/>
      <c r="I504" s="67"/>
    </row>
    <row r="505" spans="1:9" ht="39">
      <c r="A505" s="144" t="s">
        <v>6094</v>
      </c>
      <c r="B505" s="67"/>
      <c r="C505" s="271" t="s">
        <v>6095</v>
      </c>
      <c r="D505" s="119" t="s">
        <v>6096</v>
      </c>
      <c r="E505" s="119" t="s">
        <v>6097</v>
      </c>
      <c r="F505" s="119" t="s">
        <v>6098</v>
      </c>
      <c r="G505" s="67"/>
      <c r="H505" s="67"/>
      <c r="I505" s="67"/>
    </row>
    <row r="506" spans="1:9" ht="15">
      <c r="A506" s="144" t="s">
        <v>5925</v>
      </c>
      <c r="B506" s="67"/>
      <c r="C506" s="271" t="s">
        <v>6099</v>
      </c>
      <c r="D506" s="119" t="s">
        <v>6088</v>
      </c>
      <c r="E506" s="119" t="s">
        <v>6100</v>
      </c>
      <c r="F506" s="119"/>
      <c r="G506" s="67"/>
      <c r="H506" s="67"/>
      <c r="I506" s="67"/>
    </row>
    <row r="507" spans="1:9" ht="15">
      <c r="A507" s="144" t="s">
        <v>5925</v>
      </c>
      <c r="B507" s="67"/>
      <c r="C507" s="271" t="s">
        <v>6101</v>
      </c>
      <c r="D507" s="119" t="s">
        <v>6088</v>
      </c>
      <c r="E507" s="119" t="s">
        <v>6102</v>
      </c>
      <c r="F507" s="119"/>
      <c r="G507" s="67"/>
      <c r="H507" s="67"/>
      <c r="I507" s="67"/>
    </row>
    <row r="508" spans="1:9" ht="15">
      <c r="A508" s="144" t="s">
        <v>2011</v>
      </c>
      <c r="B508" s="67"/>
      <c r="C508" s="119" t="s">
        <v>6103</v>
      </c>
      <c r="D508" s="119" t="s">
        <v>6088</v>
      </c>
      <c r="E508" s="119" t="s">
        <v>6048</v>
      </c>
      <c r="F508" s="119"/>
      <c r="G508" s="67"/>
      <c r="H508" s="67"/>
      <c r="I508" s="67"/>
    </row>
    <row r="509" spans="1:9" ht="26.25">
      <c r="A509" s="144" t="s">
        <v>6104</v>
      </c>
      <c r="B509" s="67"/>
      <c r="C509" s="119" t="s">
        <v>6105</v>
      </c>
      <c r="D509" s="119" t="s">
        <v>6106</v>
      </c>
      <c r="E509" s="119" t="s">
        <v>6107</v>
      </c>
      <c r="F509" s="119"/>
      <c r="G509" s="67"/>
      <c r="H509" s="67"/>
      <c r="I509" s="67"/>
    </row>
    <row r="510" spans="1:9" ht="15">
      <c r="A510" s="144" t="s">
        <v>2003</v>
      </c>
      <c r="B510" s="67"/>
      <c r="C510" s="271" t="s">
        <v>6108</v>
      </c>
      <c r="D510" s="119" t="s">
        <v>6088</v>
      </c>
      <c r="E510" s="119" t="s">
        <v>6109</v>
      </c>
      <c r="F510" s="119"/>
      <c r="G510" s="67"/>
      <c r="H510" s="67"/>
      <c r="I510" s="67"/>
    </row>
    <row r="511" spans="1:9" ht="15">
      <c r="A511" s="144" t="s">
        <v>6110</v>
      </c>
      <c r="B511" s="67"/>
      <c r="C511" s="119" t="s">
        <v>6111</v>
      </c>
      <c r="D511" s="119" t="s">
        <v>6112</v>
      </c>
      <c r="E511" s="119"/>
      <c r="F511" s="119"/>
      <c r="G511" s="67"/>
      <c r="H511" s="67"/>
      <c r="I511" s="67"/>
    </row>
    <row r="512" spans="1:9" ht="15">
      <c r="A512" s="144" t="s">
        <v>6113</v>
      </c>
      <c r="B512" s="67"/>
      <c r="C512" s="271" t="s">
        <v>2310</v>
      </c>
      <c r="D512" s="119" t="s">
        <v>6088</v>
      </c>
      <c r="E512" s="119" t="s">
        <v>6114</v>
      </c>
      <c r="F512" s="119" t="s">
        <v>6115</v>
      </c>
      <c r="G512" s="67"/>
      <c r="H512" s="67"/>
      <c r="I512" s="67"/>
    </row>
    <row r="513" spans="1:9" ht="26.25">
      <c r="A513" s="144" t="s">
        <v>6116</v>
      </c>
      <c r="B513" s="67"/>
      <c r="C513" s="119" t="s">
        <v>2348</v>
      </c>
      <c r="D513" s="119" t="s">
        <v>6117</v>
      </c>
      <c r="E513" s="119" t="s">
        <v>6118</v>
      </c>
      <c r="F513" s="119"/>
      <c r="G513" s="67"/>
      <c r="H513" s="67"/>
      <c r="I513" s="67"/>
    </row>
    <row r="514" spans="1:9" ht="15">
      <c r="A514" s="144" t="s">
        <v>5968</v>
      </c>
      <c r="B514" s="67"/>
      <c r="C514" s="119" t="s">
        <v>6119</v>
      </c>
      <c r="D514" s="119" t="s">
        <v>6088</v>
      </c>
      <c r="E514" s="119" t="s">
        <v>6120</v>
      </c>
      <c r="F514" s="119"/>
      <c r="G514" s="67"/>
      <c r="H514" s="67"/>
      <c r="I514" s="67"/>
    </row>
    <row r="515" spans="1:9" ht="15">
      <c r="A515" s="151" t="s">
        <v>5975</v>
      </c>
      <c r="B515" s="67"/>
      <c r="C515" s="271" t="s">
        <v>6121</v>
      </c>
      <c r="D515" s="119" t="s">
        <v>6088</v>
      </c>
      <c r="E515" s="119" t="s">
        <v>6122</v>
      </c>
      <c r="F515" s="119"/>
      <c r="G515" s="67"/>
      <c r="H515" s="67"/>
      <c r="I515" s="67"/>
    </row>
    <row r="516" spans="1:9" ht="25.5">
      <c r="C516" s="271" t="s">
        <v>3272</v>
      </c>
      <c r="D516" s="119" t="s">
        <v>6123</v>
      </c>
      <c r="E516" s="119" t="s">
        <v>6124</v>
      </c>
      <c r="F516" s="119"/>
    </row>
    <row r="517" spans="1:9">
      <c r="C517" s="271" t="s">
        <v>3273</v>
      </c>
      <c r="D517" s="119" t="s">
        <v>6125</v>
      </c>
      <c r="E517" s="119"/>
      <c r="F517" s="119"/>
    </row>
    <row r="518" spans="1:9">
      <c r="C518" s="271" t="s">
        <v>2350</v>
      </c>
      <c r="D518" s="119" t="s">
        <v>6126</v>
      </c>
      <c r="E518" s="545" t="s">
        <v>6127</v>
      </c>
      <c r="F518" s="545"/>
    </row>
    <row r="519" spans="1:9">
      <c r="C519" s="271" t="s">
        <v>3274</v>
      </c>
      <c r="D519" s="119" t="s">
        <v>6126</v>
      </c>
      <c r="E519" s="545" t="s">
        <v>6128</v>
      </c>
      <c r="F519" s="545"/>
    </row>
    <row r="520" spans="1:9" ht="409.5">
      <c r="A520" s="119" t="s">
        <v>6129</v>
      </c>
      <c r="C520" s="271" t="s">
        <v>6130</v>
      </c>
      <c r="D520" s="119"/>
      <c r="E520" s="119" t="s">
        <v>6131</v>
      </c>
      <c r="F520" s="119"/>
    </row>
    <row r="522" spans="1:9" ht="30">
      <c r="A522" s="260" t="s">
        <v>6132</v>
      </c>
    </row>
    <row r="523" spans="1:9" ht="25.5">
      <c r="A523" s="119" t="s">
        <v>6133</v>
      </c>
    </row>
    <row r="524" spans="1:9" ht="25.5">
      <c r="A524" s="119" t="s">
        <v>6134</v>
      </c>
    </row>
    <row r="528" spans="1:9" ht="26.25">
      <c r="A528" s="494" t="s">
        <v>6135</v>
      </c>
    </row>
    <row r="529" spans="1:1">
      <c r="A529" t="s">
        <v>6136</v>
      </c>
    </row>
    <row r="531" spans="1:1">
      <c r="A531" t="s">
        <v>6137</v>
      </c>
    </row>
    <row r="532" spans="1:1">
      <c r="A532" t="s">
        <v>6138</v>
      </c>
    </row>
    <row r="533" spans="1:1">
      <c r="A533" t="s">
        <v>6139</v>
      </c>
    </row>
    <row r="534" spans="1:1">
      <c r="A534" t="s">
        <v>6140</v>
      </c>
    </row>
    <row r="535" spans="1:1">
      <c r="A535" t="s">
        <v>6141</v>
      </c>
    </row>
    <row r="536" spans="1:1">
      <c r="A536" t="s">
        <v>6142</v>
      </c>
    </row>
    <row r="537" spans="1:1">
      <c r="A537" t="s">
        <v>6143</v>
      </c>
    </row>
    <row r="538" spans="1:1">
      <c r="A538" t="s">
        <v>6144</v>
      </c>
    </row>
    <row r="539" spans="1:1">
      <c r="A539" t="s">
        <v>6145</v>
      </c>
    </row>
    <row r="540" spans="1:1">
      <c r="A540" t="s">
        <v>6146</v>
      </c>
    </row>
    <row r="541" spans="1:1">
      <c r="A541" t="s">
        <v>6147</v>
      </c>
    </row>
    <row r="542" spans="1:1">
      <c r="A542" t="s">
        <v>6148</v>
      </c>
    </row>
    <row r="543" spans="1:1">
      <c r="A543" t="s">
        <v>6149</v>
      </c>
    </row>
    <row r="544" spans="1:1">
      <c r="A544" t="s">
        <v>6150</v>
      </c>
    </row>
    <row r="545" spans="1:1">
      <c r="A545" t="s">
        <v>6151</v>
      </c>
    </row>
    <row r="546" spans="1:1">
      <c r="A546" t="s">
        <v>6152</v>
      </c>
    </row>
  </sheetData>
  <mergeCells count="83">
    <mergeCell ref="E428:F428"/>
    <mergeCell ref="E499:F499"/>
    <mergeCell ref="E504:F504"/>
    <mergeCell ref="E518:F518"/>
    <mergeCell ref="E519:F519"/>
    <mergeCell ref="A32:B32"/>
    <mergeCell ref="A10:F10"/>
    <mergeCell ref="B11:C11"/>
    <mergeCell ref="A18:F18"/>
    <mergeCell ref="A19:F19"/>
    <mergeCell ref="A21:B21"/>
    <mergeCell ref="B119:C119"/>
    <mergeCell ref="A41:C41"/>
    <mergeCell ref="A49:B49"/>
    <mergeCell ref="A70:F70"/>
    <mergeCell ref="A72:B72"/>
    <mergeCell ref="A84:B84"/>
    <mergeCell ref="A95:B95"/>
    <mergeCell ref="A107:B107"/>
    <mergeCell ref="A115:F115"/>
    <mergeCell ref="B116:C116"/>
    <mergeCell ref="B117:C117"/>
    <mergeCell ref="B118:C118"/>
    <mergeCell ref="A217:B217"/>
    <mergeCell ref="A135:I135"/>
    <mergeCell ref="A136:I136"/>
    <mergeCell ref="F158:I158"/>
    <mergeCell ref="F166:I166"/>
    <mergeCell ref="A169:I169"/>
    <mergeCell ref="F188:I188"/>
    <mergeCell ref="A190:I190"/>
    <mergeCell ref="A204:I204"/>
    <mergeCell ref="F210:I210"/>
    <mergeCell ref="A215:B215"/>
    <mergeCell ref="A216:B216"/>
    <mergeCell ref="A231:B231"/>
    <mergeCell ref="A218:B218"/>
    <mergeCell ref="A219:B219"/>
    <mergeCell ref="A221:B221"/>
    <mergeCell ref="A222:B222"/>
    <mergeCell ref="A223:B223"/>
    <mergeCell ref="A224:B224"/>
    <mergeCell ref="A225:B225"/>
    <mergeCell ref="A226:B226"/>
    <mergeCell ref="A227:B227"/>
    <mergeCell ref="A228:B228"/>
    <mergeCell ref="A229:B229"/>
    <mergeCell ref="A244:B244"/>
    <mergeCell ref="A232:B232"/>
    <mergeCell ref="A233:B233"/>
    <mergeCell ref="A234:B234"/>
    <mergeCell ref="A235:B235"/>
    <mergeCell ref="A236:B236"/>
    <mergeCell ref="A237:B237"/>
    <mergeCell ref="A238:B238"/>
    <mergeCell ref="A239:B239"/>
    <mergeCell ref="A240:B240"/>
    <mergeCell ref="A241:B241"/>
    <mergeCell ref="A242:B242"/>
    <mergeCell ref="A257:B257"/>
    <mergeCell ref="A245:B245"/>
    <mergeCell ref="A246:B246"/>
    <mergeCell ref="A247:B247"/>
    <mergeCell ref="A248:B248"/>
    <mergeCell ref="A249:B249"/>
    <mergeCell ref="A250:B250"/>
    <mergeCell ref="A251:B251"/>
    <mergeCell ref="A252:B252"/>
    <mergeCell ref="A254:B254"/>
    <mergeCell ref="A255:B255"/>
    <mergeCell ref="A256:B256"/>
    <mergeCell ref="A366:B366"/>
    <mergeCell ref="A258:B258"/>
    <mergeCell ref="A259:B259"/>
    <mergeCell ref="A260:B260"/>
    <mergeCell ref="A261:B261"/>
    <mergeCell ref="A300:B300"/>
    <mergeCell ref="A313:B313"/>
    <mergeCell ref="A323:B323"/>
    <mergeCell ref="A325:B325"/>
    <mergeCell ref="A333:B333"/>
    <mergeCell ref="A335:B335"/>
    <mergeCell ref="A342:B342"/>
  </mergeCells>
  <hyperlinks>
    <hyperlink ref="D2" r:id="rId1" xr:uid="{87E9E6B2-E1C1-FE4A-BFA5-45FB5B3D4614}"/>
    <hyperlink ref="D3" r:id="rId2" xr:uid="{D8466662-2585-7946-BBA1-1C997737C75F}"/>
    <hyperlink ref="D5" r:id="rId3" xr:uid="{1C0E3CD5-3AA3-604D-A9AC-A18BCFB3D75B}"/>
    <hyperlink ref="D6" r:id="rId4" xr:uid="{2FDDB96F-20C8-7747-84A0-A2E3A61CB286}"/>
    <hyperlink ref="D7" r:id="rId5" xr:uid="{F9C339B9-0AFE-C043-B270-7D06F5E59199}"/>
    <hyperlink ref="D8" r:id="rId6" xr:uid="{4701C8AF-0874-944D-9906-3D084BF9A4AF}"/>
    <hyperlink ref="D9" r:id="rId7" xr:uid="{9C630546-5D0B-7343-A784-758AC403E6B7}"/>
    <hyperlink ref="D11" r:id="rId8" xr:uid="{40EE67CF-256E-0441-93A3-64774026868F}"/>
    <hyperlink ref="D12" r:id="rId9" xr:uid="{AA815BAE-84A0-134C-B33E-45A07F8D7486}"/>
    <hyperlink ref="D13" r:id="rId10" xr:uid="{CD16628C-FE73-BE42-A932-E184E013E694}"/>
    <hyperlink ref="D14" r:id="rId11" xr:uid="{2A28057A-2CF7-5E46-AC4A-B2D6F585798B}"/>
    <hyperlink ref="D15" r:id="rId12" xr:uid="{BDA914B3-C28F-8A49-BF2A-F8DA4FEF42EA}"/>
    <hyperlink ref="D16" r:id="rId13" xr:uid="{D264472E-CE45-A447-ADEB-9515A732C00F}"/>
    <hyperlink ref="D17" r:id="rId14" xr:uid="{81DA920F-26BE-5B4B-A73F-F1D91559F48D}"/>
    <hyperlink ref="D20" r:id="rId15" xr:uid="{C766CB75-DC3D-BD49-8462-C51F691F1541}"/>
    <hyperlink ref="D22" r:id="rId16" xr:uid="{AA3DB650-E738-FB47-AD29-AF6B4D5B5367}"/>
    <hyperlink ref="D23" r:id="rId17" xr:uid="{D9A45F9A-6EC0-7944-BB2D-66714220E2B4}"/>
    <hyperlink ref="D24" r:id="rId18" xr:uid="{D0F3AAC1-20FD-2948-B236-16BC48AA983E}"/>
    <hyperlink ref="D25" r:id="rId19" xr:uid="{35F1F609-1836-C942-9945-175E943E148E}"/>
    <hyperlink ref="D26" r:id="rId20" xr:uid="{5B9ADB0F-2329-F547-AB86-696BA564D297}"/>
    <hyperlink ref="D27" r:id="rId21" xr:uid="{63E04225-8BBF-5541-81D9-34F4057E11EE}"/>
    <hyperlink ref="D28" r:id="rId22" xr:uid="{1BAC04C2-D049-5E4F-ADD3-A854B766F70B}"/>
    <hyperlink ref="D29" r:id="rId23" xr:uid="{C282F203-7BFC-2842-A65C-E287405400C6}"/>
    <hyperlink ref="D30" r:id="rId24" xr:uid="{54152CB3-5795-FC4A-8F8F-4FF74A2997E2}"/>
    <hyperlink ref="D31" r:id="rId25" xr:uid="{B6BCE6F2-B356-434D-9121-E6326EE4394B}"/>
    <hyperlink ref="D33" r:id="rId26" xr:uid="{FF3C4938-2CAC-BF4A-860A-D24FA1D4512C}"/>
    <hyperlink ref="D34" r:id="rId27" xr:uid="{7ABD63A4-1782-8746-8069-75409E8CCA9E}"/>
    <hyperlink ref="D35" r:id="rId28" xr:uid="{451AF13A-5112-6D46-B760-546FEF6EC5F9}"/>
    <hyperlink ref="D36" r:id="rId29" xr:uid="{2C44DE30-6AD3-0949-9463-3272CC0C1C98}"/>
    <hyperlink ref="D37" r:id="rId30" xr:uid="{234E6B63-E387-5342-A17F-3EB935593BA8}"/>
    <hyperlink ref="D38" r:id="rId31" xr:uid="{2A927973-A655-1948-8531-22D858803630}"/>
    <hyperlink ref="D39" r:id="rId32" xr:uid="{7EC55A21-6597-8A42-9013-1840010621EE}"/>
    <hyperlink ref="D40" r:id="rId33" xr:uid="{DEAF2C92-5395-4B41-8E3E-91D629F99681}"/>
    <hyperlink ref="D42" r:id="rId34" xr:uid="{57303A2D-7A8C-DA4E-9BFF-57E19EDC0978}"/>
    <hyperlink ref="D43" r:id="rId35" xr:uid="{0DDAF7EC-1A5B-B847-937C-61BF28AA25C7}"/>
    <hyperlink ref="D44" r:id="rId36" xr:uid="{68957C55-E095-1146-9460-7C675E85EC7F}"/>
    <hyperlink ref="D45" r:id="rId37" xr:uid="{4CF8F049-33D6-374F-BFF1-BC2B5DB8531D}"/>
    <hyperlink ref="D46" r:id="rId38" xr:uid="{30CE5FCE-5C0A-1141-AD2F-F69FFBD35049}"/>
    <hyperlink ref="D47" r:id="rId39" xr:uid="{B342001D-6089-2243-BDAF-67C8A2ABD0AD}"/>
    <hyperlink ref="D48" r:id="rId40" xr:uid="{368BA8D0-6EAD-EE4B-8C44-0B769038926E}"/>
    <hyperlink ref="D50" r:id="rId41" xr:uid="{E1E1F11B-DFF1-1D42-8EF4-60641E0F5C21}"/>
    <hyperlink ref="D51" r:id="rId42" xr:uid="{FD5C5CA3-5A2B-9742-8F41-F82DA237217D}"/>
    <hyperlink ref="D52" r:id="rId43" xr:uid="{10FD4CD5-6A7D-7142-850F-38BFFD55ED5C}"/>
    <hyperlink ref="D53" r:id="rId44" xr:uid="{FFE9FD13-5A0D-9746-AAA9-8C60C941780A}"/>
    <hyperlink ref="D54" r:id="rId45" xr:uid="{9F23CFD0-14E4-F84A-911A-BE13A1039048}"/>
    <hyperlink ref="D55" r:id="rId46" xr:uid="{CD4343E9-3AEA-454B-A3E8-93D89BFCAC17}"/>
    <hyperlink ref="D56" r:id="rId47" xr:uid="{27C53326-1875-9A49-85BD-554933722419}"/>
    <hyperlink ref="D57" r:id="rId48" xr:uid="{9461BBDC-D9C8-1045-8AB3-8CF98DC0765B}"/>
    <hyperlink ref="D58" r:id="rId49" xr:uid="{F9FDDCC7-52AF-8640-AE24-65E900AE3C4D}"/>
    <hyperlink ref="D60" r:id="rId50" xr:uid="{E227518C-CB75-F640-9C8D-C2C18625D297}"/>
    <hyperlink ref="D61" r:id="rId51" xr:uid="{59A27EF3-2CAB-104C-9D8B-47AA5969F9B8}"/>
    <hyperlink ref="D62" r:id="rId52" xr:uid="{F77C687D-A811-9E44-87F2-58A3D78F5EED}"/>
    <hyperlink ref="D63" r:id="rId53" xr:uid="{39E35C9E-61FE-AC4F-8E96-5ACCC92EED92}"/>
    <hyperlink ref="D64" r:id="rId54" xr:uid="{80E38802-A4B9-8E4E-AC1D-AE457C6495CC}"/>
    <hyperlink ref="D65" r:id="rId55" xr:uid="{5586D64A-7B3F-CE40-B338-DBDBCCE8BCDD}"/>
    <hyperlink ref="D66" r:id="rId56" xr:uid="{0AFD5E02-6F68-C24E-AC81-7FD06BBDD664}"/>
    <hyperlink ref="D67" r:id="rId57" xr:uid="{B52F815F-845B-DB4B-8EAB-C1683F91EBEF}"/>
    <hyperlink ref="D68" r:id="rId58" xr:uid="{162E0069-2CEC-DC40-9F59-C12A47458002}"/>
    <hyperlink ref="D69" r:id="rId59" xr:uid="{CD745F8E-56F6-F941-AD46-3FD434F316F5}"/>
    <hyperlink ref="D71" r:id="rId60" xr:uid="{8C6EFEB0-0DF0-5844-8F43-2654422F1FCD}"/>
    <hyperlink ref="D73" r:id="rId61" xr:uid="{3DF0D369-BB7D-7F46-A7DA-AC6AC231B0E1}"/>
    <hyperlink ref="D74" r:id="rId62" xr:uid="{16486018-7A7B-9544-9C2B-CC586189300D}"/>
    <hyperlink ref="D75" r:id="rId63" xr:uid="{C29F6C6F-4F67-264F-8A7D-0EABB7155C20}"/>
    <hyperlink ref="D76" r:id="rId64" xr:uid="{0107D42E-DBB5-6C4D-A540-8DEECE87EF31}"/>
    <hyperlink ref="D77" r:id="rId65" xr:uid="{0126D3A2-A10B-4C4D-88BE-422B2C7D6520}"/>
    <hyperlink ref="D78" r:id="rId66" xr:uid="{F07F36B3-5900-F948-A2D5-D26A99D53F1F}"/>
    <hyperlink ref="D80" r:id="rId67" xr:uid="{EF4F4E97-2D1D-D44E-8E1E-A12E64F7E456}"/>
    <hyperlink ref="D81" r:id="rId68" xr:uid="{58CBA19F-D0B2-CE40-ABF1-6A8FAD4A8C8F}"/>
    <hyperlink ref="D82" r:id="rId69" xr:uid="{0FE6E72A-58F7-5545-ADB0-34FF735D9C8B}"/>
    <hyperlink ref="D83" r:id="rId70" xr:uid="{65E8DDB9-E255-F144-8382-EB99C252E3F9}"/>
    <hyperlink ref="D85" r:id="rId71" xr:uid="{E58F6AED-1EAA-6942-A90E-6435FF1422FF}"/>
    <hyperlink ref="D86" r:id="rId72" xr:uid="{C3C01E00-2CA6-4640-8B90-410A38CF8B26}"/>
    <hyperlink ref="D87" r:id="rId73" xr:uid="{A546140D-2B3F-4641-A728-4B8976955321}"/>
    <hyperlink ref="D88" r:id="rId74" xr:uid="{B10B1428-E9D8-6A4A-A85C-97FEDCBA887A}"/>
    <hyperlink ref="D89" r:id="rId75" xr:uid="{5D2D0661-5C6C-9243-AF18-9F57C766649E}"/>
    <hyperlink ref="D90" r:id="rId76" xr:uid="{88170075-5208-F446-AA75-95BBAA3EBEEB}"/>
    <hyperlink ref="D91" r:id="rId77" xr:uid="{5B4FCCC4-667B-F744-8A46-B43C1F5C083F}"/>
    <hyperlink ref="D92" r:id="rId78" xr:uid="{9365B2F7-993B-7D47-85AE-8F0385E70C24}"/>
    <hyperlink ref="D93" r:id="rId79" xr:uid="{D7B02D41-E184-FF4E-96AC-8A19849402F9}"/>
    <hyperlink ref="D94" r:id="rId80" xr:uid="{2CC6A563-E975-D444-87FF-FF19323CE194}"/>
    <hyperlink ref="D96" r:id="rId81" xr:uid="{F38FC060-5356-0E49-BA8A-0F0616287E0D}"/>
    <hyperlink ref="D97" r:id="rId82" xr:uid="{DA9F512D-4907-FB47-8BEA-26B630705E31}"/>
    <hyperlink ref="D98" r:id="rId83" xr:uid="{083044C2-914A-5348-8C19-EC36CFA45D90}"/>
    <hyperlink ref="D99" r:id="rId84" xr:uid="{1E8032B9-630C-8D43-995B-35396CC74C75}"/>
    <hyperlink ref="D100" r:id="rId85" xr:uid="{D2159C08-465C-5749-B4FB-389D42B9571F}"/>
    <hyperlink ref="D101" r:id="rId86" xr:uid="{34722BE1-9684-2D45-BB87-8CDF6DEB41AE}"/>
    <hyperlink ref="D102" r:id="rId87" xr:uid="{2521A094-C714-3643-9C67-FF314A192DED}"/>
    <hyperlink ref="D103" r:id="rId88" xr:uid="{9AD25C18-1182-B04C-9F22-B95D8F9D9129}"/>
    <hyperlink ref="D104" r:id="rId89" xr:uid="{0562AB42-93A0-494B-B1B2-8711A06ED4A8}"/>
    <hyperlink ref="D106" r:id="rId90" xr:uid="{16218EB6-28B5-B644-B351-F9AAEC0A623F}"/>
    <hyperlink ref="D108" r:id="rId91" xr:uid="{31E01B2F-B4C2-004E-9EC6-BBA827D77871}"/>
    <hyperlink ref="D109" r:id="rId92" xr:uid="{D923CB2A-27C0-3747-A2C3-123F37DFB7AE}"/>
    <hyperlink ref="D110" r:id="rId93" xr:uid="{C41B7673-1BD5-AD40-AF26-F98BD9983936}"/>
    <hyperlink ref="D111" r:id="rId94" xr:uid="{D099E367-3887-2B42-A6C0-89A0DC3FE5E3}"/>
    <hyperlink ref="D112" r:id="rId95" xr:uid="{09E0820A-EBB7-174D-B964-B32B1FF2C798}"/>
    <hyperlink ref="D113" r:id="rId96" xr:uid="{9C664C95-2C9E-ED46-99C4-099E22D5EC5E}"/>
    <hyperlink ref="D114" r:id="rId97" xr:uid="{C9FF5027-D2FF-6944-8353-AC0331C930D5}"/>
    <hyperlink ref="D116" r:id="rId98" xr:uid="{5BED3C0D-2539-6E43-AB1F-DB8C63376D66}"/>
    <hyperlink ref="D117" r:id="rId99" xr:uid="{4A05EE6B-0FB0-D745-8BF0-B9014F5C628F}"/>
    <hyperlink ref="D118" r:id="rId100" xr:uid="{673BA053-7723-ED46-949E-83CB1F4D195E}"/>
    <hyperlink ref="D119" r:id="rId101" xr:uid="{05739F47-0C9E-CF43-BE9C-CD73172FB51B}"/>
    <hyperlink ref="A121" r:id="rId102" xr:uid="{40BD099A-7866-1542-B912-5BDF6891B515}"/>
    <hyperlink ref="A122" r:id="rId103" xr:uid="{AF0A5F21-15C7-7042-8EF3-5F4BB3700BF1}"/>
    <hyperlink ref="A123" r:id="rId104" xr:uid="{91C4A8D0-12EC-3F4B-9C1E-5072A2A7D8CE}"/>
    <hyperlink ref="A124" r:id="rId105" xr:uid="{6888A6DD-9879-4E41-AE17-4784DA8BAB02}"/>
    <hyperlink ref="A125" r:id="rId106" xr:uid="{E38C78FF-E6DA-7941-B846-23A08F830369}"/>
    <hyperlink ref="A126" r:id="rId107" xr:uid="{E5889074-72AB-5740-B913-6A983F598B7A}"/>
    <hyperlink ref="A127" r:id="rId108" xr:uid="{5D6FA3F5-2AD6-644F-B1A6-784B1D3C774C}"/>
    <hyperlink ref="A128" r:id="rId109" xr:uid="{6A235638-6CE1-6C43-85EB-2F7EA9A51A7A}"/>
    <hyperlink ref="A129" r:id="rId110" xr:uid="{0C664CB5-B49F-2C41-B098-4FBEC07464B9}"/>
    <hyperlink ref="A130" r:id="rId111" xr:uid="{405539B3-B17F-6246-A899-E0139A4E5036}"/>
    <hyperlink ref="A131" r:id="rId112" xr:uid="{3DA9A0D2-2A99-EF4B-A76F-DACE79FD4A4D}"/>
    <hyperlink ref="A132" r:id="rId113" xr:uid="{54D9BD5A-3632-A14F-B229-338958CBD223}"/>
    <hyperlink ref="A133" r:id="rId114" xr:uid="{5B95A283-C0E3-DD44-94BD-D6233D670946}"/>
    <hyperlink ref="A134" r:id="rId115" xr:uid="{92F76A0D-73E1-014E-82A9-192022E73589}"/>
    <hyperlink ref="A265" r:id="rId116" xr:uid="{46DF4F27-F53A-4C4C-80A9-B863B98FA268}"/>
    <hyperlink ref="B265" r:id="rId117" xr:uid="{D18960C7-8C38-CF42-98A3-21F7F6E0DB56}"/>
    <hyperlink ref="C265" r:id="rId118" xr:uid="{285DA5E9-5369-A241-B62A-A152B04C7A2B}"/>
    <hyperlink ref="D265" r:id="rId119" xr:uid="{B9E8C171-DA65-A04E-985E-808C397417F6}"/>
    <hyperlink ref="E265" r:id="rId120" xr:uid="{863AEF1B-254B-C849-B707-79E0B92936C9}"/>
    <hyperlink ref="F265" r:id="rId121" xr:uid="{51890929-D2F6-7948-B317-F49B69313B35}"/>
    <hyperlink ref="G265" r:id="rId122" xr:uid="{3476D8CB-FA24-C944-9890-F0E3B00D8E5B}"/>
    <hyperlink ref="E266" r:id="rId123" xr:uid="{25F2137C-E8DA-6A41-9328-DCA0CB4A1BA2}"/>
    <hyperlink ref="F266" r:id="rId124" xr:uid="{627D1AFD-E592-D244-AD59-AC6C023D23BA}"/>
    <hyperlink ref="G266" r:id="rId125" xr:uid="{DEB990C5-322A-2E4F-9CE6-78EC63ACE3A2}"/>
    <hyperlink ref="A269" r:id="rId126" xr:uid="{C3630702-70B6-4E4A-B2DD-D4F517D0CC58}"/>
    <hyperlink ref="B269" r:id="rId127" xr:uid="{7EA34269-68EE-A048-AC65-6A18D5CC8B57}"/>
    <hyperlink ref="C269" r:id="rId128" xr:uid="{11A352D9-AE2F-5D4E-887E-4A0E7F894E6C}"/>
    <hyperlink ref="D269" r:id="rId129" xr:uid="{19FA35E8-DA59-2B4B-B577-D2FEBAFFD70E}"/>
    <hyperlink ref="E269" r:id="rId130" xr:uid="{31B6717C-FB2C-8549-9E15-C7DB80E52E0D}"/>
    <hyperlink ref="F269" r:id="rId131" xr:uid="{A9084732-ACCC-E449-A46E-8D722C30A5ED}"/>
    <hyperlink ref="G269" r:id="rId132" xr:uid="{D10D759D-FDE3-984C-AB30-C6022C19318F}"/>
    <hyperlink ref="A272" r:id="rId133" xr:uid="{CDB8986A-C867-724A-B628-3E354E0A821A}"/>
    <hyperlink ref="C272" r:id="rId134" xr:uid="{DFA7B8B7-B37B-304E-BB1B-3024594C9E8D}"/>
    <hyperlink ref="D272" r:id="rId135" xr:uid="{34C67774-FA52-A74A-A9CF-319676D03B96}"/>
    <hyperlink ref="E272" r:id="rId136" xr:uid="{5F00CB8A-9DBA-CE47-A7FC-4DEBAE041732}"/>
    <hyperlink ref="F272" r:id="rId137" xr:uid="{41559518-DCA2-9B40-845B-43619C3BE68C}"/>
    <hyperlink ref="G272" r:id="rId138" xr:uid="{1CF9228A-391F-004A-BDE5-846C7149D782}"/>
    <hyperlink ref="C275" r:id="rId139" xr:uid="{3BA023DD-2344-9C45-BCE1-B084C672A3AA}"/>
    <hyperlink ref="D275" r:id="rId140" xr:uid="{90D88D0E-4B14-3E41-B95E-99BFA5E85ACB}"/>
    <hyperlink ref="E275" r:id="rId141" xr:uid="{E42CDC99-B3A1-514A-9559-93BDC68EEA18}"/>
    <hyperlink ref="F275" r:id="rId142" xr:uid="{FCDF1A4B-2E90-1643-B6E6-086492318A4C}"/>
    <hyperlink ref="A276" r:id="rId143" xr:uid="{87C003B6-09E6-B544-88CC-391AB1F23D28}"/>
    <hyperlink ref="G277" r:id="rId144" xr:uid="{5D95E2AF-9D6B-8E4F-84C4-9E441E8FB365}"/>
    <hyperlink ref="C279" r:id="rId145" xr:uid="{B88A0EC9-DB49-2E47-80E3-3934F20E70B5}"/>
    <hyperlink ref="D279" r:id="rId146" xr:uid="{997AE70D-DC8F-F542-A92A-332F33BF0125}"/>
    <hyperlink ref="E279" r:id="rId147" xr:uid="{0D651D48-2FF4-D746-9001-360160F328C1}"/>
    <hyperlink ref="F279" r:id="rId148" xr:uid="{053B225D-2FB4-2A47-8382-F647D66C7893}"/>
    <hyperlink ref="G279" r:id="rId149" xr:uid="{A5D295A4-16F0-854D-A56C-2826EEC55F91}"/>
    <hyperlink ref="A280" r:id="rId150" xr:uid="{9C105536-4524-424E-94E9-7AB6C12A886B}"/>
    <hyperlink ref="G281" r:id="rId151" xr:uid="{DDDBF28B-AF50-6545-A0FA-6C8D85D0C0B6}"/>
    <hyperlink ref="C283" r:id="rId152" xr:uid="{ABA684BE-9C03-264F-97E6-41C5C31BD647}"/>
    <hyperlink ref="D283" r:id="rId153" xr:uid="{199AEE23-D902-9940-9622-5ABCA9C047B1}"/>
    <hyperlink ref="E283" r:id="rId154" xr:uid="{2647ED37-DD75-5442-81A4-14BB4F518EF4}"/>
    <hyperlink ref="F283" r:id="rId155" xr:uid="{49F9C084-4B8C-8B47-A3A2-ADF00D25CDE5}"/>
    <hyperlink ref="G283" r:id="rId156" xr:uid="{2F387CA2-9ACE-7344-A27D-EEADB2A01559}"/>
    <hyperlink ref="A284" r:id="rId157" xr:uid="{344FDF71-56BB-1B4D-9395-3849693FA569}"/>
    <hyperlink ref="G285" r:id="rId158" xr:uid="{020EF8C8-5AA3-CC4B-A9B0-5B186C7A28E9}"/>
    <hyperlink ref="D287" r:id="rId159" xr:uid="{B9E231DD-83F8-1640-AF20-1CE7855B7453}"/>
    <hyperlink ref="E287" r:id="rId160" xr:uid="{466A1117-ECE2-DA42-9052-DDF59D10430C}"/>
    <hyperlink ref="F287" r:id="rId161" xr:uid="{0357BEF3-22F1-4B4D-BE57-4F041883FBB6}"/>
    <hyperlink ref="G287" r:id="rId162" xr:uid="{7F91D64F-E07B-1343-A237-5DFF07E42CA6}"/>
    <hyperlink ref="A289" r:id="rId163" xr:uid="{6A89A600-9FDC-F146-B0E5-5215431DB171}"/>
    <hyperlink ref="G289" r:id="rId164" xr:uid="{92DCC8E0-C951-2640-A677-C8766EFE084C}"/>
    <hyperlink ref="D291" r:id="rId165" xr:uid="{9DE0C532-1D35-AF4F-B177-ECA88438DCB6}"/>
    <hyperlink ref="F291" r:id="rId166" xr:uid="{1AA2133A-26B5-8A40-8473-ABFA05C62577}"/>
    <hyperlink ref="G291" r:id="rId167" xr:uid="{2C907298-B084-AD4E-8531-810EA1712A8F}"/>
    <hyperlink ref="A295" r:id="rId168" xr:uid="{DDFB6F03-62CA-2543-B408-E3E591F1A862}"/>
    <hyperlink ref="D295" r:id="rId169" xr:uid="{765734C0-182D-C94D-9DB1-BE1BF3082AFE}"/>
    <hyperlink ref="F295" r:id="rId170" xr:uid="{973587C7-CBE6-804A-9705-2A75D26A737A}"/>
    <hyperlink ref="F298" r:id="rId171" xr:uid="{CBD201D3-7921-BA4C-8610-77799E154B40}"/>
    <hyperlink ref="A316" r:id="rId172" xr:uid="{B79BFE1E-343F-FA49-9E20-427173A5F09B}"/>
    <hyperlink ref="A332" r:id="rId173" xr:uid="{34D42CDF-D2D5-8843-8CBC-9CF0C567EDC3}"/>
    <hyperlink ref="B371" r:id="rId174" xr:uid="{F8D08BCA-8ED0-074B-A3AD-2908DDF45878}"/>
    <hyperlink ref="B372" r:id="rId175" xr:uid="{088B280E-3A7A-A946-84A7-61D348B45B4B}"/>
    <hyperlink ref="B373" r:id="rId176" xr:uid="{DFFEBC0A-3FEC-BE40-8E38-33C0E426D5F3}"/>
    <hyperlink ref="B374" r:id="rId177" xr:uid="{5696AD25-0F42-CD4D-9C4A-38E90FD8775C}"/>
    <hyperlink ref="B375" r:id="rId178" xr:uid="{4D21CDB8-6F0F-8E4A-8332-00C115A30049}"/>
    <hyperlink ref="B376" r:id="rId179" xr:uid="{A3AC4991-75EE-2B4C-93EF-0C6BA1C0608C}"/>
    <hyperlink ref="B377" r:id="rId180" xr:uid="{1B9ECD78-17E2-3140-95C7-6937F6A5A25B}"/>
    <hyperlink ref="B378" r:id="rId181" xr:uid="{62E8B844-27FB-534C-B125-20A9A902AA90}"/>
    <hyperlink ref="B380" r:id="rId182" xr:uid="{4FA1FF6B-71C2-B843-B4DA-40FA2ADF39A9}"/>
    <hyperlink ref="B381" r:id="rId183" xr:uid="{B9E22948-52F5-D246-ACD7-2BA179D44E4F}"/>
    <hyperlink ref="B382" r:id="rId184" xr:uid="{17BD43E1-B2BB-EF42-BA83-F3C35A3A9254}"/>
    <hyperlink ref="B383" r:id="rId185" xr:uid="{87462034-47DF-C644-8E12-053A3B4F1EC6}"/>
    <hyperlink ref="B384" r:id="rId186" xr:uid="{388AFE5B-262C-CC4D-BED6-35E3CCCFEB4C}"/>
    <hyperlink ref="B385" r:id="rId187" xr:uid="{D21896A7-EB71-9547-8AEF-12BB7DF7B9B4}"/>
    <hyperlink ref="B386" r:id="rId188" xr:uid="{21A5C51C-4FE1-0F47-9B17-163F8C167DF4}"/>
    <hyperlink ref="B387" r:id="rId189" xr:uid="{F16892C0-A238-C547-AAA7-E181D40537ED}"/>
    <hyperlink ref="B388" r:id="rId190" xr:uid="{03D6A2A1-DE00-D944-B440-95CCD369D69C}"/>
    <hyperlink ref="B389" r:id="rId191" xr:uid="{4D17A7BD-539D-934C-BB1A-B385A33B2177}"/>
    <hyperlink ref="B390" r:id="rId192" xr:uid="{A178C7FE-20E0-3046-BDB6-3B518BFDEE10}"/>
    <hyperlink ref="B391" r:id="rId193" xr:uid="{533C2DEE-8DE5-364B-ABA6-878ACE2C12D6}"/>
    <hyperlink ref="B392" r:id="rId194" xr:uid="{BEDC1C8C-ADC7-5343-99FB-A5FB4E4F1BF5}"/>
    <hyperlink ref="B393" r:id="rId195" xr:uid="{BCD87EF2-1672-9C48-A1AC-F905143411F8}"/>
    <hyperlink ref="B394" r:id="rId196" xr:uid="{F4C40B4C-ECA8-F447-871A-636C91F5F10E}"/>
    <hyperlink ref="B395" r:id="rId197" xr:uid="{68FFBCEE-8151-954B-B145-F06777ED559F}"/>
    <hyperlink ref="B396" r:id="rId198" xr:uid="{AE7B33C4-8125-C84D-8C6C-3063CF51AB38}"/>
    <hyperlink ref="B398" r:id="rId199" xr:uid="{A5D2D122-253F-C94F-B8DC-D394695628AC}"/>
    <hyperlink ref="B399" r:id="rId200" xr:uid="{732DC0B1-CBC3-A04D-BC0E-86CE55A159BC}"/>
    <hyperlink ref="B400" r:id="rId201" xr:uid="{44238568-88D1-774B-AE07-7933A302747F}"/>
    <hyperlink ref="A401" r:id="rId202" xr:uid="{64020D12-D72E-384E-8B9E-CE54351B3088}"/>
    <hyperlink ref="F401" r:id="rId203" xr:uid="{7941ED19-7681-564C-9471-A3BE2E927480}"/>
    <hyperlink ref="F402" r:id="rId204" xr:uid="{11A56715-3AD7-2847-B4E9-C6B4ABEDCA60}"/>
    <hyperlink ref="F403" r:id="rId205" xr:uid="{5365C540-7F78-BF4D-9110-9EFB857C3A95}"/>
    <hyperlink ref="A404" r:id="rId206" xr:uid="{570BB62A-934B-3846-AA0D-0C93BFE2B2C7}"/>
    <hyperlink ref="F404" r:id="rId207" xr:uid="{87E848BA-6E68-654B-BC57-A73D24211EAD}"/>
    <hyperlink ref="A405" r:id="rId208" xr:uid="{1D47C425-4606-914F-9527-49D652590D08}"/>
    <hyperlink ref="F405" r:id="rId209" xr:uid="{AD88B6A5-F2FB-EE4F-8A2D-2CD9FF636557}"/>
    <hyperlink ref="A406" r:id="rId210" xr:uid="{C5A4B03A-0B0B-1345-B813-2ED3F423D31C}"/>
    <hyperlink ref="F406" r:id="rId211" xr:uid="{077EAB3B-C2F0-3C40-BCD6-301AA4235525}"/>
    <hyperlink ref="F407" r:id="rId212" xr:uid="{4C29B35D-6BC5-B64C-8CCC-A8E3F7EF2876}"/>
    <hyperlink ref="A408" r:id="rId213" xr:uid="{973E3B84-EE36-B94B-ABC8-4089EB4E8891}"/>
    <hyperlink ref="F409" r:id="rId214" xr:uid="{21598D31-7FD8-9F45-8859-9914E4F05429}"/>
    <hyperlink ref="F410" r:id="rId215" xr:uid="{CD294165-90DB-5E45-9180-8B5925E3C717}"/>
    <hyperlink ref="F411" r:id="rId216" xr:uid="{C5ED7562-B7D2-8D46-BA14-4A9DA19FF7D6}"/>
    <hyperlink ref="F412" r:id="rId217" xr:uid="{8BC89F6A-BDFA-6042-B2F3-DF7F54DBB7F0}"/>
    <hyperlink ref="F413" r:id="rId218" xr:uid="{D8F915DD-78A5-C04A-B835-EA57E5E20F09}"/>
    <hyperlink ref="A414" r:id="rId219" xr:uid="{C1F7C5C9-DBF8-6B4A-98EF-F7EA008CCD03}"/>
    <hyperlink ref="F414" r:id="rId220" xr:uid="{7998BB8D-9BE8-F549-AD36-7FA1A4AC915F}"/>
    <hyperlink ref="F415" r:id="rId221" xr:uid="{D71CCEF0-878E-994C-AB1A-666EFFA78490}"/>
    <hyperlink ref="F416" r:id="rId222" xr:uid="{DD36040A-0E34-AF43-B626-2217788D721A}"/>
    <hyperlink ref="F417" r:id="rId223" xr:uid="{41AEC20C-F52B-7A4D-8796-5C14237BB315}"/>
    <hyperlink ref="F419" r:id="rId224" xr:uid="{07E8B091-FE45-4646-8E50-82E6450A400A}"/>
    <hyperlink ref="F420" r:id="rId225" xr:uid="{DB7BA296-474B-7843-B4E4-A17F8CE80832}"/>
    <hyperlink ref="A423" r:id="rId226" xr:uid="{01B3E628-B111-CE4D-BA20-6E1142F262E8}"/>
    <hyperlink ref="A424" r:id="rId227" xr:uid="{EFA5AE8E-85F6-774A-A567-5F3E6B7F7489}"/>
    <hyperlink ref="A425" r:id="rId228" xr:uid="{AAAC80C4-D608-2441-A900-04200FBED3A3}"/>
    <hyperlink ref="A426" r:id="rId229" xr:uid="{1121E345-B8A3-064E-803B-50D8B669EB60}"/>
    <hyperlink ref="A427" r:id="rId230" xr:uid="{7E07A888-6048-0D4B-BB7F-93E41B32743A}"/>
    <hyperlink ref="A428" r:id="rId231" xr:uid="{55F729D9-4520-4B45-8B86-6402C8906764}"/>
    <hyperlink ref="A429" r:id="rId232" xr:uid="{75747664-3490-4A48-A02E-401A7780D16E}"/>
    <hyperlink ref="A430" r:id="rId233" xr:uid="{95D0CB19-049C-4840-9008-68B2D0E4CB2D}"/>
    <hyperlink ref="A431" r:id="rId234" xr:uid="{60B01445-04B7-3041-90E3-6C7AD1335864}"/>
    <hyperlink ref="A432" r:id="rId235" xr:uid="{7BBC6964-535A-594C-A936-EF6984792FA5}"/>
    <hyperlink ref="A433" r:id="rId236" xr:uid="{65D1E848-46A2-0944-BC77-7ECAE75BFF61}"/>
    <hyperlink ref="A434" r:id="rId237" xr:uid="{9654CE03-9FD0-E444-986C-1642E9194928}"/>
    <hyperlink ref="A436" r:id="rId238" xr:uid="{B0F7E960-BFAD-C942-8114-399EB34CA307}"/>
    <hyperlink ref="A437" r:id="rId239" xr:uid="{A36CFD00-64C0-4D4C-809A-0386695D0963}"/>
    <hyperlink ref="A438" r:id="rId240" xr:uid="{F1659EF5-3AC8-EE48-A0A7-8D962F4D9360}"/>
    <hyperlink ref="A439" r:id="rId241" xr:uid="{8BA04CCD-626B-FD42-A6FE-2E93F97B34C3}"/>
    <hyperlink ref="A440" r:id="rId242" xr:uid="{85012323-4E6C-1641-AFA2-270A9E8D051E}"/>
    <hyperlink ref="A441" r:id="rId243" xr:uid="{BF5AD34D-BD1E-3D42-88DB-68BF0D1F0B6A}"/>
    <hyperlink ref="A442" r:id="rId244" xr:uid="{DD4E1933-6977-6F47-B4F5-B091E868EA3A}"/>
    <hyperlink ref="A443" r:id="rId245" xr:uid="{E6443A1F-0008-7A4B-A28F-185415F1C2C4}"/>
    <hyperlink ref="A444" r:id="rId246" xr:uid="{6D64C36E-300E-8A42-ACA2-DE7D01F4FEE2}"/>
    <hyperlink ref="A445" r:id="rId247" xr:uid="{FABFF6F7-28A3-5F43-84E5-E08230533562}"/>
    <hyperlink ref="A446" r:id="rId248" xr:uid="{ACF972EB-0BBD-194B-B7CF-3E0AFF8D9BEC}"/>
    <hyperlink ref="A448" r:id="rId249" xr:uid="{81481FFA-F2F1-0B41-87F5-4DF80ADC4FE5}"/>
    <hyperlink ref="A449" r:id="rId250" xr:uid="{86E1C7BC-9E1D-C842-98D0-D4898167E8CF}"/>
    <hyperlink ref="A450" r:id="rId251" xr:uid="{ECF956C0-EB96-D645-B607-6B3B75E6B9F9}"/>
    <hyperlink ref="A451" r:id="rId252" xr:uid="{D75937DC-6AD8-ED4F-9FA0-3E0A02234268}"/>
    <hyperlink ref="A452" r:id="rId253" xr:uid="{8C71F343-8973-484A-8A97-28389847D7BA}"/>
    <hyperlink ref="A453" r:id="rId254" xr:uid="{9E487D99-F68B-1042-9A99-0F4AC2EB4E08}"/>
    <hyperlink ref="A454" r:id="rId255" xr:uid="{D6FC59B6-3266-7E49-B554-D18F2CD27AA7}"/>
    <hyperlink ref="A456" r:id="rId256" xr:uid="{B667A65F-AC59-004D-94A8-AD8A3ECF77EB}"/>
    <hyperlink ref="A457" r:id="rId257" xr:uid="{A7615EDC-7A0F-ED4C-B492-767B70B13155}"/>
    <hyperlink ref="A458" r:id="rId258" xr:uid="{41FE157A-18BC-FD47-B4CA-EB468D29C670}"/>
    <hyperlink ref="A459" r:id="rId259" xr:uid="{E4ACB415-95B0-3E42-9F72-071B26DF0D68}"/>
    <hyperlink ref="A460" r:id="rId260" xr:uid="{1BC851C2-E469-1048-8147-6E2E1B16CC72}"/>
    <hyperlink ref="A461" r:id="rId261" xr:uid="{E3B6A175-C6D1-E644-99A5-BF7F6A2EC456}"/>
    <hyperlink ref="A462" r:id="rId262" xr:uid="{FB0C409A-6DC7-B441-95BB-CA58E2BFE158}"/>
    <hyperlink ref="A463" r:id="rId263" xr:uid="{251D0EA1-83A2-2149-8B62-FB91932BE1AE}"/>
    <hyperlink ref="A464" r:id="rId264" xr:uid="{D71C610B-04A0-2640-B993-2B2A33FF4973}"/>
    <hyperlink ref="A465" r:id="rId265" xr:uid="{92987F17-10BE-7F4C-8F24-58431285D64A}"/>
    <hyperlink ref="A466" r:id="rId266" xr:uid="{C9E9B91A-222E-E541-A73C-783DD4196044}"/>
    <hyperlink ref="A467" r:id="rId267" xr:uid="{D1B36BE7-4260-9445-8B9D-B87290E4FB63}"/>
    <hyperlink ref="A468" r:id="rId268" xr:uid="{07F5FAED-4CA7-724D-BF87-DE8BE63E0F2A}"/>
    <hyperlink ref="A469" r:id="rId269" xr:uid="{B59C9B81-6B49-AB48-B7F9-9C4E53961B97}"/>
    <hyperlink ref="A470" r:id="rId270" xr:uid="{1E4BB7A0-6042-7240-B9D3-A8A695D6DFA1}"/>
    <hyperlink ref="A472" r:id="rId271" xr:uid="{57E59F8C-B15D-904C-A2A6-89EC316F636A}"/>
    <hyperlink ref="A473" r:id="rId272" xr:uid="{C481D78A-1546-DA40-87C9-C1F951691A92}"/>
    <hyperlink ref="A474" r:id="rId273" xr:uid="{DCF59329-28CC-0C41-9324-EC5A00747925}"/>
    <hyperlink ref="A475" r:id="rId274" xr:uid="{88310F44-33D3-E040-9DF7-DDBA45786F46}"/>
    <hyperlink ref="A476" r:id="rId275" xr:uid="{A19B6F71-5A06-8B45-898B-E8E7DBCC7CB6}"/>
    <hyperlink ref="A477" r:id="rId276" xr:uid="{97362A3C-D855-6647-9BE5-C63B5319CB3A}"/>
    <hyperlink ref="A478" r:id="rId277" xr:uid="{CA8E0D1E-C29D-8646-9D32-1DE68131AF7D}"/>
    <hyperlink ref="A479" r:id="rId278" xr:uid="{885A7290-F3A9-A744-9EE7-CEF4F83F64EB}"/>
    <hyperlink ref="A480" r:id="rId279" xr:uid="{90DD3A70-CADF-6D40-AACD-D568CE386177}"/>
    <hyperlink ref="A482" r:id="rId280" xr:uid="{A9B06BEF-729B-AD47-B88A-F1CB89368732}"/>
    <hyperlink ref="A483" r:id="rId281" xr:uid="{A8BC4445-F25E-8448-B43E-40C9A601093B}"/>
    <hyperlink ref="A484" r:id="rId282" xr:uid="{24EA7904-C5F0-0F4D-BF0B-CD38AFADBF53}"/>
    <hyperlink ref="A485" r:id="rId283" xr:uid="{AE29C8BA-A989-104A-BE65-8F891E399DB5}"/>
    <hyperlink ref="A487" r:id="rId284" xr:uid="{2E4E8D27-AB61-314B-AF40-FECE8C750CAC}"/>
    <hyperlink ref="A489" r:id="rId285" xr:uid="{0FFFD5CE-9E0B-B046-8B8B-F50D55357659}"/>
    <hyperlink ref="A490" r:id="rId286" xr:uid="{3BB87DFD-B582-6147-B598-5B157083144B}"/>
    <hyperlink ref="A491" r:id="rId287" xr:uid="{81BF26AE-F53E-5546-8586-BCB3772D8B19}"/>
    <hyperlink ref="A492" r:id="rId288" xr:uid="{185A9FAF-552F-3C48-9CBC-B699374483B0}"/>
    <hyperlink ref="A493" r:id="rId289" xr:uid="{5E243360-81D3-124D-A589-9C4430E01453}"/>
    <hyperlink ref="A494" r:id="rId290" xr:uid="{2D67106C-6D88-544B-839F-F950ADF94EDF}"/>
    <hyperlink ref="A495" r:id="rId291" xr:uid="{39BCE1B6-9B6D-F645-B65E-8141EBE41C12}"/>
    <hyperlink ref="A496" r:id="rId292" xr:uid="{495A89A2-FD2D-5744-B8DC-3483992DC991}"/>
    <hyperlink ref="A497" r:id="rId293" xr:uid="{72C6FFA6-D2B0-5E4E-BE44-F08F2A973EA3}"/>
    <hyperlink ref="A498" r:id="rId294" xr:uid="{B8BAB941-4589-A144-95D9-CE4CDB1088B4}"/>
    <hyperlink ref="A499" r:id="rId295" xr:uid="{DE8EBB15-5FBA-9E4F-9862-30F1F72AAFC2}"/>
    <hyperlink ref="A500" r:id="rId296" xr:uid="{50D417B9-B8E3-E043-A819-B1AC59D27FA1}"/>
    <hyperlink ref="A501" r:id="rId297" xr:uid="{5E986AA2-4AD4-2947-B7CE-D7F6B7383329}"/>
    <hyperlink ref="A502" r:id="rId298" xr:uid="{07B23952-19DD-0441-9A17-7EF10990F226}"/>
    <hyperlink ref="A503" r:id="rId299" xr:uid="{9C882A8B-70E4-7145-BB03-20ECAF70BCD8}"/>
    <hyperlink ref="A504" r:id="rId300" xr:uid="{2B98E895-7EBB-1541-BF99-7054C504025A}"/>
    <hyperlink ref="A505" r:id="rId301" xr:uid="{38DF3FE4-237C-E143-86EB-45881C8C21B8}"/>
    <hyperlink ref="A506" r:id="rId302" xr:uid="{A2F10EEF-89B8-424E-8C03-F32BDB1677D0}"/>
    <hyperlink ref="A507" r:id="rId303" xr:uid="{76F4BCF2-6BBA-234C-8B56-2DC82E27A821}"/>
    <hyperlink ref="A508" r:id="rId304" xr:uid="{00FF5AD4-CB4E-A340-8083-FB05FF7A2633}"/>
    <hyperlink ref="A509" r:id="rId305" xr:uid="{B6BA9E99-50C5-624E-837C-5939DB513B02}"/>
    <hyperlink ref="A510" r:id="rId306" xr:uid="{AEA62130-D02B-E24A-BE04-9CF79CADD2E1}"/>
    <hyperlink ref="A511" r:id="rId307" xr:uid="{8FD269FA-B52C-D946-A154-BF219C2A30FB}"/>
    <hyperlink ref="A512" r:id="rId308" xr:uid="{3C27BFEB-39DF-0642-ABA2-255A155987D7}"/>
    <hyperlink ref="A513" r:id="rId309" xr:uid="{257B0222-CB4B-6642-A62A-6EB23B3358F4}"/>
    <hyperlink ref="A514" r:id="rId310" xr:uid="{EA15A1A9-6436-FC4D-BAF2-2F55C1A9AD51}"/>
    <hyperlink ref="B379" r:id="rId311" xr:uid="{35BD3FF1-B704-1941-8288-6B437BDE6530}"/>
  </hyperlinks>
  <pageMargins left="0.7" right="0.7" top="0.75" bottom="0.75" header="0.3" footer="0.3"/>
  <pageSetup fitToHeight="0"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C2C29-4512-4A69-BA09-176B69E82733}">
  <dimension ref="A1:N133"/>
  <sheetViews>
    <sheetView workbookViewId="0"/>
  </sheetViews>
  <sheetFormatPr defaultRowHeight="12.75"/>
  <cols>
    <col min="1" max="1" width="12.42578125" style="119" customWidth="1"/>
    <col min="2" max="2" width="44" style="119" customWidth="1"/>
    <col min="3" max="3" width="32.28515625" style="119" customWidth="1"/>
    <col min="4" max="11" width="19.7109375" style="119" customWidth="1"/>
    <col min="12" max="12" width="17.85546875" customWidth="1"/>
    <col min="13" max="13" width="18.28515625" customWidth="1"/>
    <col min="14" max="14" width="26.28515625" customWidth="1"/>
  </cols>
  <sheetData>
    <row r="1" spans="1:14" ht="56.25">
      <c r="A1" s="471" t="s">
        <v>6153</v>
      </c>
      <c r="B1" s="472" t="s">
        <v>6154</v>
      </c>
      <c r="C1" s="472" t="s">
        <v>6155</v>
      </c>
      <c r="D1" s="472" t="s">
        <v>6156</v>
      </c>
      <c r="E1" s="472" t="s">
        <v>6157</v>
      </c>
      <c r="F1" s="473" t="s">
        <v>3959</v>
      </c>
      <c r="G1" s="473" t="s">
        <v>6158</v>
      </c>
      <c r="H1" s="473" t="s">
        <v>3918</v>
      </c>
      <c r="I1" s="473" t="s">
        <v>4651</v>
      </c>
      <c r="J1" s="473" t="s">
        <v>4419</v>
      </c>
      <c r="K1" s="473" t="s">
        <v>4111</v>
      </c>
      <c r="L1" s="473" t="s">
        <v>6159</v>
      </c>
      <c r="M1" s="472" t="s">
        <v>6160</v>
      </c>
      <c r="N1" s="474" t="s">
        <v>6161</v>
      </c>
    </row>
    <row r="2" spans="1:14" ht="18.75">
      <c r="A2" s="471" t="s">
        <v>6153</v>
      </c>
      <c r="B2" s="472" t="s">
        <v>6162</v>
      </c>
      <c r="C2" s="472"/>
      <c r="D2" s="472"/>
      <c r="E2" s="472"/>
      <c r="F2" s="473"/>
      <c r="G2" s="473"/>
      <c r="H2" s="473"/>
      <c r="I2" s="473"/>
      <c r="J2" s="473"/>
      <c r="K2" s="473"/>
      <c r="L2" s="473"/>
      <c r="M2" s="472"/>
      <c r="N2" s="474"/>
    </row>
    <row r="3" spans="1:14" ht="15" customHeight="1">
      <c r="A3" s="471" t="s">
        <v>6153</v>
      </c>
      <c r="B3" s="475" t="s">
        <v>6163</v>
      </c>
      <c r="C3" s="119" t="s">
        <v>6164</v>
      </c>
      <c r="D3" s="119" t="s">
        <v>287</v>
      </c>
      <c r="F3" s="476"/>
      <c r="G3" s="476"/>
      <c r="H3" s="476"/>
      <c r="I3" s="476"/>
      <c r="J3" s="476"/>
      <c r="K3" s="476"/>
      <c r="L3" s="477"/>
    </row>
    <row r="4" spans="1:14" ht="15">
      <c r="A4" s="119">
        <v>1</v>
      </c>
      <c r="B4" s="478" t="s">
        <v>6165</v>
      </c>
      <c r="C4" s="119" t="s">
        <v>6166</v>
      </c>
      <c r="D4" s="119" t="s">
        <v>287</v>
      </c>
      <c r="E4" s="119" t="s">
        <v>6167</v>
      </c>
      <c r="F4" s="476" t="s">
        <v>3906</v>
      </c>
      <c r="G4" s="476" t="s">
        <v>3906</v>
      </c>
      <c r="H4" s="476"/>
      <c r="I4" s="476"/>
      <c r="J4" s="476"/>
      <c r="K4" s="476"/>
      <c r="L4" s="477"/>
    </row>
    <row r="5" spans="1:14" ht="15">
      <c r="A5" s="119">
        <v>2</v>
      </c>
      <c r="B5" s="478" t="s">
        <v>6168</v>
      </c>
      <c r="C5" s="119" t="s">
        <v>6169</v>
      </c>
      <c r="D5" s="119" t="s">
        <v>6170</v>
      </c>
      <c r="E5" s="119" t="s">
        <v>4716</v>
      </c>
      <c r="F5" s="476" t="s">
        <v>3906</v>
      </c>
      <c r="G5" s="476" t="s">
        <v>3906</v>
      </c>
      <c r="H5" s="476"/>
      <c r="I5" s="476"/>
      <c r="J5" s="476"/>
      <c r="K5" s="476"/>
      <c r="L5" s="477"/>
    </row>
    <row r="6" spans="1:14">
      <c r="A6" s="119">
        <v>3</v>
      </c>
      <c r="B6" s="119" t="s">
        <v>6171</v>
      </c>
      <c r="C6" s="119" t="s">
        <v>6172</v>
      </c>
      <c r="F6" s="476"/>
      <c r="G6" s="476"/>
      <c r="H6" s="476"/>
      <c r="I6" s="476"/>
      <c r="J6" s="476"/>
      <c r="K6" s="476"/>
      <c r="L6" s="477"/>
    </row>
    <row r="7" spans="1:14" ht="15">
      <c r="A7" s="119">
        <v>4</v>
      </c>
      <c r="B7" s="478" t="s">
        <v>6173</v>
      </c>
      <c r="D7" s="119" t="s">
        <v>6174</v>
      </c>
      <c r="E7" s="478" t="s">
        <v>6175</v>
      </c>
      <c r="F7" s="476" t="s">
        <v>3906</v>
      </c>
      <c r="G7" s="476" t="s">
        <v>3906</v>
      </c>
      <c r="H7" s="476"/>
      <c r="I7" s="476"/>
      <c r="J7" s="476"/>
      <c r="K7" s="476"/>
      <c r="L7" s="477"/>
    </row>
    <row r="8" spans="1:14" ht="25.5">
      <c r="A8" s="119">
        <v>5</v>
      </c>
      <c r="B8" s="119" t="s">
        <v>6176</v>
      </c>
      <c r="C8" s="119" t="s">
        <v>6177</v>
      </c>
      <c r="D8" s="119" t="s">
        <v>6178</v>
      </c>
      <c r="F8" s="476" t="s">
        <v>3906</v>
      </c>
      <c r="G8" s="476" t="s">
        <v>3906</v>
      </c>
      <c r="H8" s="476"/>
      <c r="I8" s="476"/>
      <c r="J8" s="476"/>
      <c r="K8" s="476"/>
      <c r="L8" s="477"/>
    </row>
    <row r="9" spans="1:14" ht="25.5">
      <c r="A9" s="119">
        <v>6</v>
      </c>
      <c r="B9" s="119" t="s">
        <v>6179</v>
      </c>
      <c r="C9" s="119" t="s">
        <v>6180</v>
      </c>
      <c r="D9" s="119" t="s">
        <v>6181</v>
      </c>
      <c r="F9" s="476" t="s">
        <v>3906</v>
      </c>
      <c r="G9" s="476" t="s">
        <v>3906</v>
      </c>
      <c r="H9" s="476"/>
      <c r="I9" s="476"/>
      <c r="J9" s="476"/>
      <c r="K9" s="476"/>
      <c r="L9" s="477"/>
    </row>
    <row r="10" spans="1:14">
      <c r="A10" s="119">
        <v>7</v>
      </c>
      <c r="B10" s="119" t="s">
        <v>6182</v>
      </c>
      <c r="C10" s="119" t="s">
        <v>6183</v>
      </c>
      <c r="D10" s="119" t="s">
        <v>141</v>
      </c>
      <c r="F10" s="476" t="s">
        <v>3906</v>
      </c>
      <c r="G10" s="476" t="s">
        <v>3906</v>
      </c>
      <c r="H10" s="476"/>
      <c r="I10" s="476"/>
      <c r="J10" s="476"/>
      <c r="K10" s="476"/>
      <c r="L10" s="477"/>
    </row>
    <row r="11" spans="1:14" ht="26.25">
      <c r="A11" s="119">
        <v>8</v>
      </c>
      <c r="B11" s="478" t="s">
        <v>6184</v>
      </c>
      <c r="C11" s="119" t="s">
        <v>6185</v>
      </c>
      <c r="D11" s="119" t="s">
        <v>6186</v>
      </c>
      <c r="E11" s="478" t="s">
        <v>6175</v>
      </c>
      <c r="F11" s="476" t="s">
        <v>3906</v>
      </c>
      <c r="G11" s="476" t="s">
        <v>3906</v>
      </c>
      <c r="H11" s="476"/>
      <c r="I11" s="476"/>
      <c r="J11" s="476"/>
      <c r="K11" s="476"/>
      <c r="L11" s="476"/>
    </row>
    <row r="12" spans="1:14" ht="26.25">
      <c r="A12" s="119">
        <v>9</v>
      </c>
      <c r="B12" s="478" t="s">
        <v>6187</v>
      </c>
      <c r="C12" s="119" t="s">
        <v>6188</v>
      </c>
      <c r="D12" s="119" t="s">
        <v>6178</v>
      </c>
      <c r="E12" s="119" t="s">
        <v>6189</v>
      </c>
      <c r="F12" s="476" t="s">
        <v>3906</v>
      </c>
      <c r="G12" s="476" t="s">
        <v>3906</v>
      </c>
      <c r="H12" s="476"/>
      <c r="I12" s="476"/>
      <c r="J12" s="476"/>
      <c r="K12" s="476"/>
      <c r="L12" s="477"/>
    </row>
    <row r="13" spans="1:14" ht="26.25">
      <c r="A13" s="119">
        <v>10</v>
      </c>
      <c r="B13" s="478" t="s">
        <v>6190</v>
      </c>
      <c r="C13" s="119" t="s">
        <v>6191</v>
      </c>
      <c r="D13" s="119" t="s">
        <v>6178</v>
      </c>
      <c r="E13" s="119" t="s">
        <v>6189</v>
      </c>
      <c r="F13" s="476" t="s">
        <v>3906</v>
      </c>
      <c r="G13" s="476" t="s">
        <v>3906</v>
      </c>
      <c r="H13" s="479"/>
      <c r="I13" s="479"/>
      <c r="J13" s="479"/>
      <c r="K13" s="479"/>
      <c r="L13" s="480"/>
    </row>
    <row r="14" spans="1:14" ht="15">
      <c r="A14" s="475" t="s">
        <v>6192</v>
      </c>
      <c r="B14" s="475" t="s">
        <v>6193</v>
      </c>
    </row>
    <row r="15" spans="1:14">
      <c r="A15" s="119">
        <v>1</v>
      </c>
      <c r="B15" s="119" t="s">
        <v>6194</v>
      </c>
      <c r="C15" s="119" t="s">
        <v>6195</v>
      </c>
      <c r="D15" s="119" t="s">
        <v>6196</v>
      </c>
    </row>
    <row r="16" spans="1:14">
      <c r="A16" s="119">
        <v>2</v>
      </c>
      <c r="B16" s="119" t="s">
        <v>6197</v>
      </c>
      <c r="C16" s="119" t="s">
        <v>6198</v>
      </c>
      <c r="D16" s="119" t="s">
        <v>6196</v>
      </c>
    </row>
    <row r="17" spans="1:5">
      <c r="A17" s="119">
        <v>3</v>
      </c>
      <c r="B17" s="119" t="s">
        <v>6199</v>
      </c>
      <c r="C17" s="119" t="s">
        <v>6200</v>
      </c>
      <c r="D17" s="119" t="s">
        <v>6196</v>
      </c>
    </row>
    <row r="18" spans="1:5">
      <c r="A18" s="119">
        <v>4</v>
      </c>
      <c r="B18" s="119" t="s">
        <v>6201</v>
      </c>
      <c r="C18" s="119" t="s">
        <v>6202</v>
      </c>
      <c r="D18" s="119" t="s">
        <v>6196</v>
      </c>
    </row>
    <row r="19" spans="1:5">
      <c r="A19" s="119">
        <v>5</v>
      </c>
      <c r="B19" s="119" t="s">
        <v>6203</v>
      </c>
      <c r="C19" s="119" t="s">
        <v>6204</v>
      </c>
      <c r="D19" s="119" t="s">
        <v>6196</v>
      </c>
    </row>
    <row r="20" spans="1:5">
      <c r="A20" s="119">
        <v>6</v>
      </c>
      <c r="B20" s="119" t="s">
        <v>6205</v>
      </c>
      <c r="C20" s="119" t="s">
        <v>6206</v>
      </c>
      <c r="D20" s="119" t="s">
        <v>6196</v>
      </c>
    </row>
    <row r="21" spans="1:5" ht="15">
      <c r="A21" s="119">
        <v>7</v>
      </c>
      <c r="B21" s="478" t="s">
        <v>6207</v>
      </c>
      <c r="C21" s="119" t="s">
        <v>6208</v>
      </c>
      <c r="D21" s="119" t="s">
        <v>6196</v>
      </c>
      <c r="E21" s="119" t="s">
        <v>287</v>
      </c>
    </row>
    <row r="22" spans="1:5" ht="15">
      <c r="A22" s="119">
        <v>8</v>
      </c>
      <c r="B22" s="478" t="s">
        <v>6209</v>
      </c>
      <c r="C22" s="119" t="s">
        <v>6210</v>
      </c>
      <c r="D22" s="119" t="s">
        <v>6196</v>
      </c>
      <c r="E22" s="119" t="s">
        <v>6211</v>
      </c>
    </row>
    <row r="23" spans="1:5">
      <c r="A23" s="119">
        <v>9</v>
      </c>
      <c r="B23" s="119" t="s">
        <v>6212</v>
      </c>
      <c r="C23" s="119" t="s">
        <v>6213</v>
      </c>
      <c r="D23" s="119" t="s">
        <v>6196</v>
      </c>
    </row>
    <row r="24" spans="1:5" ht="15">
      <c r="A24" s="119">
        <v>10</v>
      </c>
      <c r="B24" s="478" t="s">
        <v>6214</v>
      </c>
      <c r="C24" s="119" t="s">
        <v>6215</v>
      </c>
      <c r="D24" s="119" t="s">
        <v>6196</v>
      </c>
      <c r="E24" s="119" t="s">
        <v>287</v>
      </c>
    </row>
    <row r="25" spans="1:5">
      <c r="A25" s="119">
        <v>11</v>
      </c>
      <c r="B25" s="119" t="s">
        <v>6216</v>
      </c>
      <c r="C25" s="119" t="s">
        <v>6217</v>
      </c>
      <c r="D25" s="119" t="s">
        <v>6218</v>
      </c>
    </row>
    <row r="26" spans="1:5">
      <c r="A26" s="119">
        <v>12</v>
      </c>
      <c r="B26" s="119" t="s">
        <v>6219</v>
      </c>
      <c r="C26" s="119" t="s">
        <v>6220</v>
      </c>
      <c r="D26" s="119" t="s">
        <v>6196</v>
      </c>
    </row>
    <row r="27" spans="1:5">
      <c r="A27" s="119">
        <v>13</v>
      </c>
      <c r="B27" s="119" t="s">
        <v>6221</v>
      </c>
      <c r="C27" s="119" t="s">
        <v>6222</v>
      </c>
      <c r="D27" s="119" t="s">
        <v>6223</v>
      </c>
    </row>
    <row r="28" spans="1:5">
      <c r="A28" s="119">
        <v>14</v>
      </c>
      <c r="B28" s="119" t="s">
        <v>6224</v>
      </c>
    </row>
    <row r="29" spans="1:5" ht="15">
      <c r="A29" s="475" t="s">
        <v>6225</v>
      </c>
      <c r="B29" s="119" t="s">
        <v>6226</v>
      </c>
    </row>
    <row r="30" spans="1:5" ht="26.25">
      <c r="A30" s="119">
        <v>1</v>
      </c>
      <c r="B30" s="481" t="s">
        <v>6227</v>
      </c>
      <c r="C30" s="119" t="s">
        <v>6228</v>
      </c>
      <c r="D30" s="119" t="s">
        <v>6196</v>
      </c>
      <c r="E30" s="119" t="s">
        <v>6229</v>
      </c>
    </row>
    <row r="31" spans="1:5">
      <c r="A31" s="119">
        <v>2</v>
      </c>
      <c r="B31" s="119" t="s">
        <v>6230</v>
      </c>
      <c r="C31" s="119" t="s">
        <v>6231</v>
      </c>
      <c r="D31" s="119" t="s">
        <v>6232</v>
      </c>
    </row>
    <row r="32" spans="1:5">
      <c r="A32" s="119">
        <v>3</v>
      </c>
      <c r="B32" s="119" t="s">
        <v>6233</v>
      </c>
      <c r="D32" s="119" t="s">
        <v>6232</v>
      </c>
    </row>
    <row r="33" spans="1:5" ht="15">
      <c r="A33" s="119">
        <v>4</v>
      </c>
      <c r="B33" s="478" t="s">
        <v>6234</v>
      </c>
      <c r="C33" s="119" t="s">
        <v>6235</v>
      </c>
      <c r="D33" s="119" t="s">
        <v>6236</v>
      </c>
    </row>
    <row r="34" spans="1:5">
      <c r="A34" s="119">
        <v>5</v>
      </c>
      <c r="B34" s="119" t="s">
        <v>6237</v>
      </c>
      <c r="C34" s="119" t="s">
        <v>6238</v>
      </c>
      <c r="D34" s="119" t="s">
        <v>6239</v>
      </c>
      <c r="E34" s="119" t="s">
        <v>102</v>
      </c>
    </row>
    <row r="35" spans="1:5" ht="30">
      <c r="A35" s="119">
        <v>6</v>
      </c>
      <c r="B35" s="478" t="s">
        <v>6240</v>
      </c>
      <c r="C35" s="119" t="s">
        <v>6241</v>
      </c>
      <c r="D35" s="119" t="s">
        <v>6242</v>
      </c>
      <c r="E35" s="119" t="s">
        <v>102</v>
      </c>
    </row>
    <row r="36" spans="1:5" ht="25.5">
      <c r="A36" s="119">
        <v>7</v>
      </c>
      <c r="B36" s="119" t="s">
        <v>6243</v>
      </c>
      <c r="C36" s="119" t="s">
        <v>6244</v>
      </c>
      <c r="D36" s="119" t="s">
        <v>6218</v>
      </c>
    </row>
    <row r="37" spans="1:5">
      <c r="A37" s="119">
        <v>8</v>
      </c>
      <c r="B37" s="119" t="s">
        <v>6245</v>
      </c>
      <c r="C37" s="119" t="s">
        <v>6246</v>
      </c>
      <c r="D37" s="119" t="s">
        <v>6247</v>
      </c>
    </row>
    <row r="38" spans="1:5" ht="30">
      <c r="A38" s="119">
        <v>9</v>
      </c>
      <c r="B38" s="478" t="s">
        <v>6248</v>
      </c>
      <c r="C38" s="119" t="s">
        <v>6249</v>
      </c>
      <c r="D38" s="119" t="s">
        <v>6250</v>
      </c>
      <c r="E38" s="119" t="s">
        <v>6189</v>
      </c>
    </row>
    <row r="39" spans="1:5" ht="25.5">
      <c r="A39" s="119">
        <v>10</v>
      </c>
      <c r="B39" s="119" t="s">
        <v>6251</v>
      </c>
      <c r="C39" s="119" t="s">
        <v>6252</v>
      </c>
      <c r="D39" s="119" t="s">
        <v>6218</v>
      </c>
    </row>
    <row r="40" spans="1:5" ht="45">
      <c r="A40" s="119">
        <v>11</v>
      </c>
      <c r="B40" s="478" t="s">
        <v>6253</v>
      </c>
      <c r="C40" s="119" t="s">
        <v>6254</v>
      </c>
      <c r="D40" s="119" t="s">
        <v>6255</v>
      </c>
      <c r="E40" s="119" t="s">
        <v>6256</v>
      </c>
    </row>
    <row r="41" spans="1:5">
      <c r="A41" s="119">
        <v>12</v>
      </c>
      <c r="B41" s="119" t="s">
        <v>6257</v>
      </c>
      <c r="C41" s="119" t="s">
        <v>6258</v>
      </c>
      <c r="D41" s="119" t="s">
        <v>6239</v>
      </c>
    </row>
    <row r="42" spans="1:5" ht="25.5">
      <c r="A42" s="119">
        <v>13</v>
      </c>
      <c r="B42" s="119" t="s">
        <v>6259</v>
      </c>
      <c r="C42" s="119" t="s">
        <v>6260</v>
      </c>
      <c r="D42" s="119" t="s">
        <v>6232</v>
      </c>
    </row>
    <row r="43" spans="1:5" ht="15">
      <c r="A43" s="119">
        <v>14</v>
      </c>
      <c r="B43" s="478" t="s">
        <v>6261</v>
      </c>
      <c r="C43" s="119" t="s">
        <v>6262</v>
      </c>
      <c r="D43" s="119" t="s">
        <v>6196</v>
      </c>
      <c r="E43" s="119" t="s">
        <v>150</v>
      </c>
    </row>
    <row r="44" spans="1:5" ht="15">
      <c r="A44" s="119">
        <v>15</v>
      </c>
      <c r="B44" s="119" t="s">
        <v>6263</v>
      </c>
    </row>
    <row r="45" spans="1:5" ht="15">
      <c r="A45" s="475" t="s">
        <v>6264</v>
      </c>
      <c r="B45" s="119" t="s">
        <v>6265</v>
      </c>
    </row>
    <row r="46" spans="1:5" ht="31.5">
      <c r="A46" s="119">
        <v>1</v>
      </c>
      <c r="B46" s="482" t="s">
        <v>6266</v>
      </c>
      <c r="C46" s="119" t="s">
        <v>6267</v>
      </c>
      <c r="D46" s="119" t="s">
        <v>6232</v>
      </c>
      <c r="E46" s="119" t="s">
        <v>4768</v>
      </c>
    </row>
    <row r="47" spans="1:5" ht="25.5">
      <c r="A47" s="119">
        <v>2</v>
      </c>
      <c r="B47" s="119" t="s">
        <v>6268</v>
      </c>
      <c r="C47" s="119" t="s">
        <v>6269</v>
      </c>
      <c r="D47" s="119" t="s">
        <v>6223</v>
      </c>
    </row>
    <row r="48" spans="1:5">
      <c r="A48" s="119">
        <v>3</v>
      </c>
      <c r="B48" s="119" t="s">
        <v>6270</v>
      </c>
      <c r="C48" s="119" t="s">
        <v>6271</v>
      </c>
      <c r="D48" s="119" t="s">
        <v>6239</v>
      </c>
    </row>
    <row r="49" spans="1:4" ht="25.5">
      <c r="A49" s="119">
        <v>4</v>
      </c>
      <c r="B49" s="119" t="s">
        <v>6272</v>
      </c>
      <c r="C49" s="119" t="s">
        <v>6273</v>
      </c>
      <c r="D49" s="119" t="s">
        <v>6239</v>
      </c>
    </row>
    <row r="50" spans="1:4" ht="25.5">
      <c r="A50" s="119">
        <v>5</v>
      </c>
      <c r="B50" s="119" t="s">
        <v>6274</v>
      </c>
      <c r="C50" s="119" t="s">
        <v>6273</v>
      </c>
      <c r="D50" s="119" t="s">
        <v>6242</v>
      </c>
    </row>
    <row r="51" spans="1:4">
      <c r="B51" s="452" t="s">
        <v>6275</v>
      </c>
      <c r="C51" s="119" t="s">
        <v>6276</v>
      </c>
    </row>
    <row r="52" spans="1:4">
      <c r="B52" s="452" t="s">
        <v>6277</v>
      </c>
      <c r="C52" s="119" t="s">
        <v>6278</v>
      </c>
    </row>
    <row r="53" spans="1:4">
      <c r="B53" s="452" t="s">
        <v>6279</v>
      </c>
      <c r="C53" s="119" t="s">
        <v>6278</v>
      </c>
    </row>
    <row r="54" spans="1:4">
      <c r="B54" s="452" t="s">
        <v>6280</v>
      </c>
      <c r="C54" s="119" t="s">
        <v>6276</v>
      </c>
    </row>
    <row r="55" spans="1:4">
      <c r="B55" s="452" t="s">
        <v>6281</v>
      </c>
      <c r="C55" s="119" t="s">
        <v>6278</v>
      </c>
    </row>
    <row r="56" spans="1:4">
      <c r="B56" s="452" t="s">
        <v>6282</v>
      </c>
      <c r="C56" s="119" t="s">
        <v>6283</v>
      </c>
    </row>
    <row r="57" spans="1:4">
      <c r="B57" s="452" t="s">
        <v>6284</v>
      </c>
      <c r="C57" s="119" t="s">
        <v>6269</v>
      </c>
    </row>
    <row r="58" spans="1:4">
      <c r="B58" s="452" t="s">
        <v>6285</v>
      </c>
      <c r="C58" s="119" t="s">
        <v>6269</v>
      </c>
    </row>
    <row r="59" spans="1:4" ht="15">
      <c r="A59" s="475" t="s">
        <v>6286</v>
      </c>
      <c r="B59" s="475" t="s">
        <v>6287</v>
      </c>
    </row>
    <row r="60" spans="1:4" ht="25.5">
      <c r="A60" s="119">
        <v>1</v>
      </c>
      <c r="B60" s="119" t="s">
        <v>6288</v>
      </c>
      <c r="C60" s="119" t="s">
        <v>6289</v>
      </c>
      <c r="D60" s="119" t="s">
        <v>6290</v>
      </c>
    </row>
    <row r="61" spans="1:4">
      <c r="A61" s="119">
        <v>2</v>
      </c>
      <c r="B61" s="119" t="s">
        <v>6291</v>
      </c>
      <c r="C61" s="119" t="s">
        <v>6292</v>
      </c>
      <c r="D61" s="119" t="s">
        <v>6196</v>
      </c>
    </row>
    <row r="62" spans="1:4">
      <c r="A62" s="119">
        <v>3</v>
      </c>
      <c r="B62" s="119" t="s">
        <v>6293</v>
      </c>
      <c r="C62" s="119" t="s">
        <v>6294</v>
      </c>
      <c r="D62" s="119" t="s">
        <v>6218</v>
      </c>
    </row>
    <row r="63" spans="1:4" ht="25.5">
      <c r="A63" s="119">
        <v>4</v>
      </c>
      <c r="B63" s="119" t="s">
        <v>6295</v>
      </c>
      <c r="C63" s="119" t="s">
        <v>6296</v>
      </c>
      <c r="D63" s="119" t="s">
        <v>6297</v>
      </c>
    </row>
    <row r="64" spans="1:4">
      <c r="A64" s="119">
        <v>5</v>
      </c>
      <c r="B64" s="119" t="s">
        <v>6298</v>
      </c>
      <c r="C64" s="119" t="s">
        <v>6299</v>
      </c>
      <c r="D64" s="119" t="s">
        <v>6290</v>
      </c>
    </row>
    <row r="65" spans="1:4" ht="25.5">
      <c r="A65" s="119">
        <v>6</v>
      </c>
      <c r="B65" s="119" t="s">
        <v>6300</v>
      </c>
      <c r="D65" s="119" t="s">
        <v>6301</v>
      </c>
    </row>
    <row r="66" spans="1:4" ht="25.5">
      <c r="A66" s="119">
        <v>7</v>
      </c>
      <c r="B66" s="119" t="s">
        <v>6302</v>
      </c>
      <c r="C66" s="119" t="s">
        <v>6303</v>
      </c>
      <c r="D66" s="119" t="s">
        <v>6218</v>
      </c>
    </row>
    <row r="67" spans="1:4">
      <c r="A67" s="119">
        <v>8</v>
      </c>
      <c r="B67" s="119" t="s">
        <v>6304</v>
      </c>
      <c r="C67" s="119" t="s">
        <v>6296</v>
      </c>
      <c r="D67" s="119" t="s">
        <v>6218</v>
      </c>
    </row>
    <row r="68" spans="1:4" ht="15">
      <c r="A68" s="475" t="s">
        <v>6305</v>
      </c>
      <c r="B68" s="475" t="s">
        <v>6306</v>
      </c>
    </row>
    <row r="69" spans="1:4">
      <c r="A69" s="119" t="s">
        <v>154</v>
      </c>
      <c r="B69" s="119" t="s">
        <v>6307</v>
      </c>
    </row>
    <row r="70" spans="1:4" ht="25.5">
      <c r="A70" s="119">
        <v>1</v>
      </c>
      <c r="B70" s="119" t="s">
        <v>6308</v>
      </c>
      <c r="C70" s="119" t="s">
        <v>6309</v>
      </c>
      <c r="D70" s="119" t="s">
        <v>6310</v>
      </c>
    </row>
    <row r="71" spans="1:4" ht="25.5">
      <c r="A71" s="119">
        <v>2</v>
      </c>
      <c r="B71" s="119" t="s">
        <v>6311</v>
      </c>
      <c r="C71" s="119" t="s">
        <v>6312</v>
      </c>
      <c r="D71" s="119" t="s">
        <v>6310</v>
      </c>
    </row>
    <row r="72" spans="1:4">
      <c r="A72" s="119">
        <v>3</v>
      </c>
      <c r="B72" s="119" t="s">
        <v>6313</v>
      </c>
      <c r="C72" s="119" t="s">
        <v>6314</v>
      </c>
      <c r="D72" s="119" t="s">
        <v>6196</v>
      </c>
    </row>
    <row r="73" spans="1:4">
      <c r="A73" s="119">
        <v>4</v>
      </c>
      <c r="B73" s="119" t="s">
        <v>6315</v>
      </c>
      <c r="C73" s="119" t="s">
        <v>6316</v>
      </c>
      <c r="D73" s="119" t="s">
        <v>6242</v>
      </c>
    </row>
    <row r="74" spans="1:4">
      <c r="A74" s="119">
        <v>5</v>
      </c>
      <c r="B74" s="119" t="s">
        <v>6317</v>
      </c>
      <c r="C74" s="119" t="s">
        <v>6318</v>
      </c>
      <c r="D74" s="119" t="s">
        <v>6196</v>
      </c>
    </row>
    <row r="75" spans="1:4" ht="25.5">
      <c r="A75" s="119">
        <v>6</v>
      </c>
      <c r="B75" s="119" t="s">
        <v>6319</v>
      </c>
      <c r="C75" s="119" t="s">
        <v>6316</v>
      </c>
      <c r="D75" s="119" t="s">
        <v>6320</v>
      </c>
    </row>
    <row r="76" spans="1:4" ht="25.5">
      <c r="A76" s="119">
        <v>7</v>
      </c>
      <c r="B76" s="119" t="s">
        <v>6321</v>
      </c>
      <c r="C76" s="119" t="s">
        <v>6322</v>
      </c>
      <c r="D76" s="119" t="s">
        <v>6323</v>
      </c>
    </row>
    <row r="77" spans="1:4" ht="25.5">
      <c r="A77" s="119">
        <v>8</v>
      </c>
      <c r="B77" s="119" t="s">
        <v>6324</v>
      </c>
      <c r="C77" s="119" t="s">
        <v>6325</v>
      </c>
      <c r="D77" s="119" t="s">
        <v>6323</v>
      </c>
    </row>
    <row r="78" spans="1:4">
      <c r="A78" s="119">
        <v>9</v>
      </c>
      <c r="B78" s="119" t="s">
        <v>6326</v>
      </c>
      <c r="C78" s="119" t="s">
        <v>6327</v>
      </c>
      <c r="D78" s="119" t="s">
        <v>6223</v>
      </c>
    </row>
    <row r="79" spans="1:4" ht="25.5">
      <c r="A79" s="119">
        <v>10</v>
      </c>
      <c r="B79" s="119" t="s">
        <v>6328</v>
      </c>
      <c r="C79" s="119" t="s">
        <v>6329</v>
      </c>
      <c r="D79" s="119" t="s">
        <v>6330</v>
      </c>
    </row>
    <row r="80" spans="1:4">
      <c r="A80" s="119" t="s">
        <v>130</v>
      </c>
      <c r="B80" s="119" t="s">
        <v>6331</v>
      </c>
    </row>
    <row r="81" spans="1:4" ht="25.5">
      <c r="A81" s="119">
        <v>1</v>
      </c>
      <c r="B81" s="119" t="s">
        <v>6332</v>
      </c>
      <c r="C81" s="119" t="s">
        <v>6333</v>
      </c>
      <c r="D81" s="119" t="s">
        <v>6334</v>
      </c>
    </row>
    <row r="82" spans="1:4" ht="25.5">
      <c r="A82" s="119">
        <v>2</v>
      </c>
      <c r="B82" s="119" t="s">
        <v>6335</v>
      </c>
      <c r="C82" s="119" t="s">
        <v>6336</v>
      </c>
      <c r="D82" s="119" t="s">
        <v>6334</v>
      </c>
    </row>
    <row r="83" spans="1:4" ht="25.5">
      <c r="A83" s="119">
        <v>3</v>
      </c>
      <c r="B83" s="119" t="s">
        <v>6337</v>
      </c>
      <c r="C83" s="119" t="s">
        <v>6338</v>
      </c>
      <c r="D83" s="119" t="s">
        <v>6334</v>
      </c>
    </row>
    <row r="84" spans="1:4" ht="25.5">
      <c r="A84" s="119">
        <v>4</v>
      </c>
      <c r="B84" s="119" t="s">
        <v>6339</v>
      </c>
      <c r="C84" s="119" t="s">
        <v>6340</v>
      </c>
      <c r="D84" s="119" t="s">
        <v>6334</v>
      </c>
    </row>
    <row r="85" spans="1:4" ht="25.5">
      <c r="A85" s="119">
        <v>5</v>
      </c>
      <c r="B85" s="119" t="s">
        <v>6341</v>
      </c>
      <c r="C85" s="119" t="s">
        <v>6342</v>
      </c>
      <c r="D85" s="119" t="s">
        <v>6334</v>
      </c>
    </row>
    <row r="86" spans="1:4">
      <c r="A86" s="119">
        <v>6</v>
      </c>
      <c r="B86" s="119" t="s">
        <v>6343</v>
      </c>
      <c r="C86" s="119" t="s">
        <v>6344</v>
      </c>
      <c r="D86" s="119" t="s">
        <v>6223</v>
      </c>
    </row>
    <row r="88" spans="1:4">
      <c r="A88" s="119" t="s">
        <v>199</v>
      </c>
      <c r="B88" s="119" t="s">
        <v>6345</v>
      </c>
    </row>
    <row r="89" spans="1:4">
      <c r="A89" s="119">
        <v>1</v>
      </c>
      <c r="B89" s="119" t="s">
        <v>6346</v>
      </c>
      <c r="C89" s="119" t="s">
        <v>6327</v>
      </c>
      <c r="D89" s="119" t="s">
        <v>6196</v>
      </c>
    </row>
    <row r="90" spans="1:4">
      <c r="A90" s="119">
        <v>2</v>
      </c>
      <c r="B90" s="119" t="s">
        <v>6347</v>
      </c>
      <c r="C90" s="119" t="s">
        <v>6348</v>
      </c>
      <c r="D90" s="119" t="s">
        <v>6223</v>
      </c>
    </row>
    <row r="91" spans="1:4">
      <c r="A91" s="119">
        <v>3</v>
      </c>
      <c r="B91" s="119" t="s">
        <v>6349</v>
      </c>
      <c r="C91" s="119" t="s">
        <v>6350</v>
      </c>
      <c r="D91" s="119" t="s">
        <v>6223</v>
      </c>
    </row>
    <row r="92" spans="1:4">
      <c r="A92" s="119" t="s">
        <v>132</v>
      </c>
      <c r="B92" s="119" t="s">
        <v>6351</v>
      </c>
    </row>
    <row r="93" spans="1:4">
      <c r="A93" s="119">
        <v>1</v>
      </c>
      <c r="B93" s="119" t="s">
        <v>6352</v>
      </c>
      <c r="C93" s="119" t="s">
        <v>6353</v>
      </c>
      <c r="D93" s="119" t="s">
        <v>6330</v>
      </c>
    </row>
    <row r="94" spans="1:4">
      <c r="A94" s="119">
        <v>2</v>
      </c>
      <c r="B94" s="119" t="s">
        <v>6354</v>
      </c>
      <c r="C94" s="119" t="s">
        <v>6353</v>
      </c>
      <c r="D94" s="119" t="s">
        <v>6330</v>
      </c>
    </row>
    <row r="95" spans="1:4">
      <c r="A95" s="119">
        <v>3</v>
      </c>
      <c r="B95" s="119" t="s">
        <v>6355</v>
      </c>
      <c r="C95" s="119" t="s">
        <v>6353</v>
      </c>
      <c r="D95" s="119" t="s">
        <v>6330</v>
      </c>
    </row>
    <row r="96" spans="1:4" ht="25.5">
      <c r="A96" s="119">
        <v>4</v>
      </c>
      <c r="B96" s="119" t="s">
        <v>6356</v>
      </c>
      <c r="C96" s="119" t="s">
        <v>6357</v>
      </c>
      <c r="D96" s="119" t="s">
        <v>6358</v>
      </c>
    </row>
    <row r="97" spans="1:4">
      <c r="A97" s="119">
        <v>5</v>
      </c>
      <c r="B97" s="119" t="s">
        <v>6359</v>
      </c>
      <c r="C97" s="119" t="s">
        <v>6360</v>
      </c>
      <c r="D97" s="119" t="s">
        <v>6330</v>
      </c>
    </row>
    <row r="98" spans="1:4">
      <c r="A98" s="119">
        <v>6</v>
      </c>
      <c r="B98" s="119" t="s">
        <v>6361</v>
      </c>
      <c r="C98" s="119" t="s">
        <v>6362</v>
      </c>
      <c r="D98" s="119" t="s">
        <v>6330</v>
      </c>
    </row>
    <row r="99" spans="1:4">
      <c r="A99" s="119" t="s">
        <v>6363</v>
      </c>
      <c r="B99" s="119" t="s">
        <v>6364</v>
      </c>
    </row>
    <row r="100" spans="1:4">
      <c r="A100" s="119">
        <v>1</v>
      </c>
      <c r="B100" s="119" t="s">
        <v>6365</v>
      </c>
      <c r="C100" s="119" t="s">
        <v>6366</v>
      </c>
      <c r="D100" s="119" t="s">
        <v>6218</v>
      </c>
    </row>
    <row r="102" spans="1:4" ht="15">
      <c r="A102" s="475" t="s">
        <v>6367</v>
      </c>
      <c r="B102" s="475" t="s">
        <v>6368</v>
      </c>
    </row>
    <row r="103" spans="1:4">
      <c r="A103" s="119" t="s">
        <v>154</v>
      </c>
      <c r="B103" s="119" t="s">
        <v>6369</v>
      </c>
    </row>
    <row r="104" spans="1:4">
      <c r="A104" s="119">
        <v>1</v>
      </c>
      <c r="B104" s="119" t="s">
        <v>6370</v>
      </c>
      <c r="C104" s="119" t="s">
        <v>6371</v>
      </c>
      <c r="D104" s="119" t="s">
        <v>6290</v>
      </c>
    </row>
    <row r="105" spans="1:4">
      <c r="A105" s="119">
        <v>2</v>
      </c>
      <c r="B105" s="119" t="s">
        <v>6372</v>
      </c>
      <c r="C105" s="119" t="s">
        <v>6373</v>
      </c>
      <c r="D105" s="119" t="s">
        <v>6290</v>
      </c>
    </row>
    <row r="106" spans="1:4">
      <c r="A106" s="119">
        <v>3</v>
      </c>
      <c r="B106" s="119" t="s">
        <v>6374</v>
      </c>
      <c r="C106" s="119" t="s">
        <v>6375</v>
      </c>
      <c r="D106" s="119" t="s">
        <v>6290</v>
      </c>
    </row>
    <row r="107" spans="1:4">
      <c r="A107" s="119">
        <v>4</v>
      </c>
      <c r="B107" s="119" t="s">
        <v>6376</v>
      </c>
      <c r="C107" s="119" t="s">
        <v>6377</v>
      </c>
      <c r="D107" s="119" t="s">
        <v>6232</v>
      </c>
    </row>
    <row r="108" spans="1:4">
      <c r="A108" s="119" t="s">
        <v>130</v>
      </c>
      <c r="B108" s="119" t="s">
        <v>6378</v>
      </c>
    </row>
    <row r="109" spans="1:4">
      <c r="A109" s="119">
        <v>1</v>
      </c>
      <c r="B109" s="119" t="s">
        <v>6379</v>
      </c>
      <c r="C109" s="119" t="s">
        <v>6380</v>
      </c>
      <c r="D109" s="119" t="s">
        <v>6232</v>
      </c>
    </row>
    <row r="110" spans="1:4">
      <c r="A110" s="119">
        <v>2</v>
      </c>
      <c r="B110" s="119" t="s">
        <v>6381</v>
      </c>
      <c r="C110" s="119" t="s">
        <v>6380</v>
      </c>
      <c r="D110" s="119" t="s">
        <v>6232</v>
      </c>
    </row>
    <row r="111" spans="1:4">
      <c r="A111" s="119">
        <v>3</v>
      </c>
      <c r="B111" s="119" t="s">
        <v>6382</v>
      </c>
      <c r="C111" s="119" t="s">
        <v>6383</v>
      </c>
      <c r="D111" s="119" t="s">
        <v>6232</v>
      </c>
    </row>
    <row r="112" spans="1:4">
      <c r="A112" s="119">
        <v>4</v>
      </c>
      <c r="B112" s="119" t="s">
        <v>6384</v>
      </c>
      <c r="C112" s="119" t="s">
        <v>6383</v>
      </c>
      <c r="D112" s="119" t="s">
        <v>6290</v>
      </c>
    </row>
    <row r="113" spans="1:4">
      <c r="A113" s="119">
        <v>5</v>
      </c>
      <c r="B113" s="119" t="s">
        <v>6385</v>
      </c>
      <c r="C113" s="119" t="s">
        <v>6383</v>
      </c>
      <c r="D113" s="119" t="s">
        <v>6232</v>
      </c>
    </row>
    <row r="114" spans="1:4">
      <c r="A114" s="119">
        <v>6</v>
      </c>
      <c r="B114" s="119" t="s">
        <v>6386</v>
      </c>
      <c r="C114" s="119" t="s">
        <v>6387</v>
      </c>
      <c r="D114" s="119" t="s">
        <v>6218</v>
      </c>
    </row>
    <row r="115" spans="1:4">
      <c r="A115" s="119">
        <v>7</v>
      </c>
      <c r="B115" s="119" t="s">
        <v>6388</v>
      </c>
      <c r="C115" s="119" t="s">
        <v>6389</v>
      </c>
      <c r="D115" s="119" t="s">
        <v>6290</v>
      </c>
    </row>
    <row r="116" spans="1:4">
      <c r="A116" s="119">
        <v>8</v>
      </c>
      <c r="B116" s="119" t="s">
        <v>6390</v>
      </c>
      <c r="C116" s="119" t="s">
        <v>6391</v>
      </c>
      <c r="D116" s="119" t="s">
        <v>6290</v>
      </c>
    </row>
    <row r="117" spans="1:4">
      <c r="A117" s="119">
        <v>9</v>
      </c>
      <c r="B117" s="119" t="s">
        <v>6392</v>
      </c>
      <c r="C117" s="119" t="s">
        <v>6362</v>
      </c>
      <c r="D117" s="119" t="s">
        <v>102</v>
      </c>
    </row>
    <row r="118" spans="1:4">
      <c r="A118" s="119" t="s">
        <v>199</v>
      </c>
      <c r="B118" s="119" t="s">
        <v>6393</v>
      </c>
    </row>
    <row r="119" spans="1:4">
      <c r="A119" s="119">
        <v>1</v>
      </c>
      <c r="B119" s="119" t="s">
        <v>6394</v>
      </c>
      <c r="C119" s="119" t="s">
        <v>6389</v>
      </c>
      <c r="D119" s="119" t="s">
        <v>6290</v>
      </c>
    </row>
    <row r="120" spans="1:4">
      <c r="A120" s="119">
        <v>2</v>
      </c>
      <c r="B120" s="119" t="s">
        <v>6395</v>
      </c>
      <c r="C120" s="119" t="s">
        <v>6396</v>
      </c>
      <c r="D120" s="119" t="s">
        <v>6290</v>
      </c>
    </row>
    <row r="121" spans="1:4">
      <c r="A121" s="119">
        <v>3</v>
      </c>
      <c r="B121" s="119" t="s">
        <v>6397</v>
      </c>
      <c r="C121" s="119" t="s">
        <v>6398</v>
      </c>
      <c r="D121" s="119" t="s">
        <v>6218</v>
      </c>
    </row>
    <row r="122" spans="1:4">
      <c r="A122" s="119">
        <v>4</v>
      </c>
      <c r="B122" s="119" t="s">
        <v>6399</v>
      </c>
      <c r="C122" s="119" t="s">
        <v>6400</v>
      </c>
      <c r="D122" s="119" t="s">
        <v>6290</v>
      </c>
    </row>
    <row r="123" spans="1:4">
      <c r="A123" s="119">
        <v>5</v>
      </c>
      <c r="B123" s="119" t="s">
        <v>6401</v>
      </c>
      <c r="C123" s="119" t="s">
        <v>6402</v>
      </c>
      <c r="D123" s="119" t="s">
        <v>6290</v>
      </c>
    </row>
    <row r="124" spans="1:4">
      <c r="A124" s="119">
        <v>6</v>
      </c>
      <c r="B124" s="119" t="s">
        <v>6403</v>
      </c>
      <c r="C124" s="119" t="s">
        <v>6402</v>
      </c>
      <c r="D124" s="119" t="s">
        <v>6290</v>
      </c>
    </row>
    <row r="125" spans="1:4">
      <c r="A125" s="119">
        <v>7</v>
      </c>
      <c r="B125" s="119" t="s">
        <v>6404</v>
      </c>
      <c r="C125" s="119" t="s">
        <v>6402</v>
      </c>
      <c r="D125" s="119" t="s">
        <v>6290</v>
      </c>
    </row>
    <row r="126" spans="1:4" ht="25.5">
      <c r="A126" s="119">
        <v>8</v>
      </c>
      <c r="B126" s="119" t="s">
        <v>6405</v>
      </c>
      <c r="C126" s="119" t="s">
        <v>6406</v>
      </c>
      <c r="D126" s="119" t="s">
        <v>6290</v>
      </c>
    </row>
    <row r="127" spans="1:4" ht="25.5">
      <c r="A127" s="119">
        <v>9</v>
      </c>
      <c r="B127" s="119" t="s">
        <v>6407</v>
      </c>
      <c r="C127" s="119" t="s">
        <v>6408</v>
      </c>
      <c r="D127" s="119" t="s">
        <v>6218</v>
      </c>
    </row>
    <row r="128" spans="1:4" ht="15">
      <c r="A128" s="475" t="s">
        <v>6409</v>
      </c>
      <c r="B128" s="475" t="s">
        <v>6410</v>
      </c>
    </row>
    <row r="129" spans="1:3">
      <c r="A129" s="119">
        <v>1</v>
      </c>
      <c r="B129" s="119" t="s">
        <v>6411</v>
      </c>
      <c r="C129" s="119" t="s">
        <v>6412</v>
      </c>
    </row>
    <row r="130" spans="1:3">
      <c r="A130" s="119">
        <v>2</v>
      </c>
      <c r="B130" s="119" t="s">
        <v>6413</v>
      </c>
      <c r="C130" s="119" t="s">
        <v>6412</v>
      </c>
    </row>
    <row r="131" spans="1:3">
      <c r="A131" s="119">
        <v>3</v>
      </c>
      <c r="B131" s="119" t="s">
        <v>6414</v>
      </c>
      <c r="C131" s="119" t="s">
        <v>6412</v>
      </c>
    </row>
    <row r="132" spans="1:3">
      <c r="A132" s="119">
        <v>4</v>
      </c>
      <c r="B132" s="119" t="s">
        <v>6415</v>
      </c>
      <c r="C132" s="119" t="s">
        <v>6412</v>
      </c>
    </row>
    <row r="133" spans="1:3">
      <c r="A133" s="119">
        <v>5</v>
      </c>
      <c r="B133" s="119" t="s">
        <v>6416</v>
      </c>
      <c r="C133" s="119" t="s">
        <v>6412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D3A7E-39BF-4982-89BC-EDA3F955C162}">
  <dimension ref="A1:A44"/>
  <sheetViews>
    <sheetView workbookViewId="0">
      <selection activeCell="O80" sqref="O80"/>
    </sheetView>
  </sheetViews>
  <sheetFormatPr defaultRowHeight="12.75"/>
  <cols>
    <col min="1" max="1" width="29.28515625" customWidth="1"/>
  </cols>
  <sheetData>
    <row r="1" spans="1:1" ht="22.5">
      <c r="A1" s="274" t="s">
        <v>2019</v>
      </c>
    </row>
    <row r="2" spans="1:1">
      <c r="A2" s="274" t="s">
        <v>18</v>
      </c>
    </row>
    <row r="3" spans="1:1">
      <c r="A3" s="274" t="s">
        <v>2004</v>
      </c>
    </row>
    <row r="4" spans="1:1">
      <c r="A4" s="274" t="s">
        <v>1973</v>
      </c>
    </row>
    <row r="5" spans="1:1" ht="22.5">
      <c r="A5" s="274" t="s">
        <v>1966</v>
      </c>
    </row>
    <row r="6" spans="1:1">
      <c r="A6" s="274" t="s">
        <v>1988</v>
      </c>
    </row>
    <row r="7" spans="1:1">
      <c r="A7" s="274" t="s">
        <v>2010</v>
      </c>
    </row>
    <row r="8" spans="1:1">
      <c r="A8" s="274" t="s">
        <v>1979</v>
      </c>
    </row>
    <row r="9" spans="1:1">
      <c r="A9" s="274" t="s">
        <v>42</v>
      </c>
    </row>
    <row r="10" spans="1:1">
      <c r="A10" s="274" t="s">
        <v>2002</v>
      </c>
    </row>
    <row r="11" spans="1:1" ht="22.5">
      <c r="A11" s="274" t="s">
        <v>1969</v>
      </c>
    </row>
    <row r="12" spans="1:1">
      <c r="A12" s="274" t="s">
        <v>52</v>
      </c>
    </row>
    <row r="13" spans="1:1">
      <c r="A13" s="274" t="s">
        <v>57</v>
      </c>
    </row>
    <row r="14" spans="1:1">
      <c r="A14" s="274" t="s">
        <v>58</v>
      </c>
    </row>
    <row r="15" spans="1:1">
      <c r="A15" s="274" t="s">
        <v>1975</v>
      </c>
    </row>
    <row r="16" spans="1:1">
      <c r="A16" s="274" t="s">
        <v>2000</v>
      </c>
    </row>
    <row r="17" spans="1:1">
      <c r="A17" s="274" t="s">
        <v>2016</v>
      </c>
    </row>
    <row r="18" spans="1:1">
      <c r="A18" s="274" t="s">
        <v>2016</v>
      </c>
    </row>
    <row r="19" spans="1:1">
      <c r="A19" s="274" t="s">
        <v>1997</v>
      </c>
    </row>
    <row r="20" spans="1:1">
      <c r="A20" s="274" t="s">
        <v>2014</v>
      </c>
    </row>
    <row r="21" spans="1:1">
      <c r="A21" s="274" t="s">
        <v>2014</v>
      </c>
    </row>
    <row r="22" spans="1:1">
      <c r="A22" s="274" t="s">
        <v>2012</v>
      </c>
    </row>
    <row r="23" spans="1:1" ht="22.5">
      <c r="A23" s="274" t="s">
        <v>2013</v>
      </c>
    </row>
    <row r="24" spans="1:1" ht="22.5">
      <c r="A24" s="274" t="s">
        <v>2013</v>
      </c>
    </row>
    <row r="25" spans="1:1" ht="22.5">
      <c r="A25" s="274" t="s">
        <v>59</v>
      </c>
    </row>
    <row r="26" spans="1:1">
      <c r="A26" s="274" t="s">
        <v>2017</v>
      </c>
    </row>
    <row r="27" spans="1:1">
      <c r="A27" s="274" t="s">
        <v>1971</v>
      </c>
    </row>
    <row r="28" spans="1:1">
      <c r="A28" s="274" t="s">
        <v>1977</v>
      </c>
    </row>
    <row r="29" spans="1:1">
      <c r="A29" s="274" t="s">
        <v>1981</v>
      </c>
    </row>
    <row r="30" spans="1:1">
      <c r="A30" s="274" t="s">
        <v>2021</v>
      </c>
    </row>
    <row r="31" spans="1:1">
      <c r="A31" s="274" t="s">
        <v>1983</v>
      </c>
    </row>
    <row r="32" spans="1:1">
      <c r="A32" s="274" t="s">
        <v>1990</v>
      </c>
    </row>
    <row r="33" spans="1:1">
      <c r="A33" s="274" t="s">
        <v>67</v>
      </c>
    </row>
    <row r="34" spans="1:1">
      <c r="A34" s="274" t="s">
        <v>69</v>
      </c>
    </row>
    <row r="35" spans="1:1" ht="22.5">
      <c r="A35" s="274" t="s">
        <v>2023</v>
      </c>
    </row>
    <row r="36" spans="1:1" ht="22.5">
      <c r="A36" s="274" t="s">
        <v>76</v>
      </c>
    </row>
    <row r="37" spans="1:1">
      <c r="A37" s="274" t="s">
        <v>2009</v>
      </c>
    </row>
    <row r="38" spans="1:1">
      <c r="A38" s="274" t="s">
        <v>2006</v>
      </c>
    </row>
    <row r="39" spans="1:1">
      <c r="A39" s="274" t="s">
        <v>1995</v>
      </c>
    </row>
    <row r="40" spans="1:1">
      <c r="A40" s="274" t="s">
        <v>1986</v>
      </c>
    </row>
    <row r="41" spans="1:1">
      <c r="A41" s="274" t="s">
        <v>1991</v>
      </c>
    </row>
    <row r="42" spans="1:1">
      <c r="A42" s="274" t="s">
        <v>1766</v>
      </c>
    </row>
    <row r="43" spans="1:1">
      <c r="A43" s="274" t="s">
        <v>86</v>
      </c>
    </row>
    <row r="44" spans="1:1">
      <c r="A44" s="274" t="s">
        <v>87</v>
      </c>
    </row>
  </sheetData>
  <sortState xmlns:xlrd2="http://schemas.microsoft.com/office/spreadsheetml/2017/richdata2" ref="A2:A1048576">
    <sortCondition ref="A2:A1048576"/>
  </sortState>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9BDB7-3D48-49EC-BC8C-AE7D3481D94C}">
  <dimension ref="A1:L31"/>
  <sheetViews>
    <sheetView workbookViewId="0">
      <selection activeCell="A31" sqref="A31"/>
    </sheetView>
  </sheetViews>
  <sheetFormatPr defaultRowHeight="12.75"/>
  <cols>
    <col min="2" max="2" width="46.5703125" customWidth="1"/>
    <col min="3" max="3" width="33.7109375" customWidth="1"/>
  </cols>
  <sheetData>
    <row r="1" spans="1:7">
      <c r="A1" s="244">
        <v>262678</v>
      </c>
      <c r="B1" s="248" t="s">
        <v>96</v>
      </c>
      <c r="C1" s="244" t="s">
        <v>6417</v>
      </c>
    </row>
    <row r="2" spans="1:7">
      <c r="A2" s="244">
        <v>353883</v>
      </c>
      <c r="B2" s="248" t="s">
        <v>96</v>
      </c>
      <c r="C2" s="244" t="s">
        <v>6418</v>
      </c>
    </row>
    <row r="3" spans="1:7">
      <c r="A3" s="244">
        <v>556012</v>
      </c>
      <c r="B3" s="248" t="s">
        <v>96</v>
      </c>
      <c r="C3" s="244" t="s">
        <v>6419</v>
      </c>
      <c r="G3">
        <v>1</v>
      </c>
    </row>
    <row r="4" spans="1:7">
      <c r="A4" s="244">
        <v>727622</v>
      </c>
      <c r="B4" s="248" t="s">
        <v>96</v>
      </c>
      <c r="C4" s="244" t="s">
        <v>6420</v>
      </c>
    </row>
    <row r="5" spans="1:7">
      <c r="A5" s="249">
        <v>97326</v>
      </c>
      <c r="B5" s="248" t="s">
        <v>96</v>
      </c>
      <c r="C5" s="244" t="s">
        <v>6421</v>
      </c>
    </row>
    <row r="6" spans="1:7">
      <c r="A6" s="244">
        <v>536699</v>
      </c>
      <c r="B6" s="248" t="s">
        <v>96</v>
      </c>
      <c r="C6" s="244" t="s">
        <v>6422</v>
      </c>
    </row>
    <row r="7" spans="1:7">
      <c r="A7" s="400">
        <v>577217</v>
      </c>
      <c r="B7" s="401" t="s">
        <v>6423</v>
      </c>
      <c r="C7" s="401" t="s">
        <v>6417</v>
      </c>
      <c r="G7">
        <v>1</v>
      </c>
    </row>
    <row r="8" spans="1:7">
      <c r="A8" s="247">
        <v>577216</v>
      </c>
      <c r="B8" s="248" t="s">
        <v>6423</v>
      </c>
      <c r="C8" s="247" t="s">
        <v>6424</v>
      </c>
      <c r="G8">
        <v>1</v>
      </c>
    </row>
    <row r="9" spans="1:7">
      <c r="A9" s="247">
        <v>555481</v>
      </c>
      <c r="B9" s="248" t="s">
        <v>6425</v>
      </c>
      <c r="C9" s="247" t="s">
        <v>6426</v>
      </c>
    </row>
    <row r="10" spans="1:7">
      <c r="A10" s="247">
        <v>555484</v>
      </c>
      <c r="B10" s="248" t="s">
        <v>6425</v>
      </c>
      <c r="C10" s="247" t="s">
        <v>6427</v>
      </c>
    </row>
    <row r="11" spans="1:7">
      <c r="A11" s="247">
        <v>555482</v>
      </c>
      <c r="B11" s="248" t="s">
        <v>6425</v>
      </c>
      <c r="C11" s="247" t="s">
        <v>6428</v>
      </c>
      <c r="G11">
        <v>1</v>
      </c>
    </row>
    <row r="12" spans="1:7">
      <c r="A12" s="247">
        <v>555478</v>
      </c>
      <c r="B12" s="248" t="s">
        <v>6429</v>
      </c>
      <c r="C12" s="247" t="s">
        <v>6430</v>
      </c>
      <c r="G12">
        <v>1</v>
      </c>
    </row>
    <row r="13" spans="1:7">
      <c r="A13" s="247">
        <v>555479</v>
      </c>
      <c r="B13" s="248" t="s">
        <v>6429</v>
      </c>
      <c r="C13" s="247" t="s">
        <v>6431</v>
      </c>
      <c r="G13">
        <v>1</v>
      </c>
    </row>
    <row r="14" spans="1:7">
      <c r="A14" s="247">
        <v>555487</v>
      </c>
      <c r="B14" s="248" t="s">
        <v>6429</v>
      </c>
      <c r="C14" s="247" t="s">
        <v>6432</v>
      </c>
    </row>
    <row r="15" spans="1:7">
      <c r="A15" s="247">
        <v>555488</v>
      </c>
      <c r="B15" s="248" t="s">
        <v>6429</v>
      </c>
      <c r="C15" s="247" t="s">
        <v>6433</v>
      </c>
    </row>
    <row r="16" spans="1:7">
      <c r="A16" s="247">
        <v>957955</v>
      </c>
      <c r="B16" s="248" t="s">
        <v>6434</v>
      </c>
      <c r="C16" s="247" t="s">
        <v>6435</v>
      </c>
    </row>
    <row r="17" spans="1:12">
      <c r="A17" s="247">
        <v>973804</v>
      </c>
      <c r="B17" s="248" t="s">
        <v>6434</v>
      </c>
      <c r="C17" s="247" t="s">
        <v>6436</v>
      </c>
    </row>
    <row r="18" spans="1:12">
      <c r="A18" s="247">
        <v>957956</v>
      </c>
      <c r="B18" s="248" t="s">
        <v>6434</v>
      </c>
      <c r="C18" s="247" t="s">
        <v>6437</v>
      </c>
    </row>
    <row r="19" spans="1:12">
      <c r="A19" s="247">
        <v>95799</v>
      </c>
      <c r="B19" s="248" t="s">
        <v>6434</v>
      </c>
      <c r="C19" s="247" t="s">
        <v>6438</v>
      </c>
    </row>
    <row r="20" spans="1:12">
      <c r="A20" s="247">
        <v>346401</v>
      </c>
      <c r="B20" s="248" t="s">
        <v>6434</v>
      </c>
      <c r="C20" s="247" t="s">
        <v>6439</v>
      </c>
    </row>
    <row r="21" spans="1:12">
      <c r="A21" s="247">
        <v>309507</v>
      </c>
      <c r="B21" s="248" t="s">
        <v>6440</v>
      </c>
      <c r="C21" s="247" t="s">
        <v>6441</v>
      </c>
    </row>
    <row r="22" spans="1:12">
      <c r="A22" s="247">
        <v>356791</v>
      </c>
      <c r="B22" s="248" t="s">
        <v>6440</v>
      </c>
      <c r="C22" s="247" t="s">
        <v>6442</v>
      </c>
      <c r="G22">
        <v>1</v>
      </c>
    </row>
    <row r="23" spans="1:12">
      <c r="A23" s="247">
        <v>332280</v>
      </c>
      <c r="B23" s="248" t="s">
        <v>6440</v>
      </c>
      <c r="C23" s="247" t="s">
        <v>6443</v>
      </c>
      <c r="G23">
        <v>1</v>
      </c>
    </row>
    <row r="24" spans="1:12">
      <c r="A24" s="247">
        <v>362198</v>
      </c>
      <c r="B24" s="248" t="s">
        <v>6440</v>
      </c>
      <c r="C24" s="247" t="s">
        <v>6444</v>
      </c>
      <c r="G24">
        <v>1</v>
      </c>
    </row>
    <row r="25" spans="1:12">
      <c r="A25" s="247">
        <v>319429</v>
      </c>
      <c r="B25" s="248" t="s">
        <v>6440</v>
      </c>
      <c r="C25" s="247" t="s">
        <v>6445</v>
      </c>
      <c r="G25">
        <v>1</v>
      </c>
    </row>
    <row r="26" spans="1:12">
      <c r="A26" s="247">
        <v>751660</v>
      </c>
      <c r="B26" s="248" t="s">
        <v>6440</v>
      </c>
      <c r="C26" s="247" t="s">
        <v>6446</v>
      </c>
      <c r="G26">
        <v>1</v>
      </c>
    </row>
    <row r="27" spans="1:12">
      <c r="A27" s="247">
        <v>765641</v>
      </c>
      <c r="B27" s="248" t="s">
        <v>6440</v>
      </c>
      <c r="C27" s="247" t="s">
        <v>6447</v>
      </c>
      <c r="G27">
        <v>1</v>
      </c>
    </row>
    <row r="30" spans="1:12" ht="30">
      <c r="A30" s="67" t="s">
        <v>6434</v>
      </c>
      <c r="B30" s="67" t="s">
        <v>6448</v>
      </c>
      <c r="C30" s="67"/>
      <c r="D30" s="67"/>
      <c r="E30" s="67"/>
      <c r="F30" s="67"/>
      <c r="G30" s="67"/>
      <c r="H30" s="67"/>
      <c r="I30" s="67"/>
      <c r="J30" s="67"/>
      <c r="K30" s="67" t="s">
        <v>6449</v>
      </c>
    </row>
    <row r="31" spans="1:12" ht="30">
      <c r="A31" s="67" t="s">
        <v>6434</v>
      </c>
      <c r="B31" s="67" t="s">
        <v>6450</v>
      </c>
      <c r="C31" s="67"/>
      <c r="D31" s="67"/>
      <c r="E31" s="67"/>
      <c r="F31" s="67"/>
      <c r="G31" s="67"/>
      <c r="H31" s="67"/>
      <c r="I31" s="67"/>
      <c r="J31" s="67"/>
      <c r="K31" s="67">
        <v>56650</v>
      </c>
      <c r="L31" s="67"/>
    </row>
  </sheetData>
  <autoFilter ref="G1:G28" xr:uid="{C989BDB7-3D48-49EC-BC8C-AE7D3481D94C}"/>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6D0E5-6ECB-45DA-B35D-358D3BB1162B}">
  <dimension ref="A1:H177"/>
  <sheetViews>
    <sheetView topLeftCell="A9" workbookViewId="0">
      <selection activeCell="B160" sqref="B160"/>
    </sheetView>
  </sheetViews>
  <sheetFormatPr defaultRowHeight="12.75"/>
  <cols>
    <col min="2" max="2" width="44.140625" customWidth="1"/>
    <col min="3" max="3" width="30.28515625" customWidth="1"/>
    <col min="4" max="4" width="29" customWidth="1"/>
    <col min="5" max="5" width="27.7109375" customWidth="1"/>
    <col min="6" max="6" width="27.28515625" customWidth="1"/>
    <col min="7" max="7" width="21.140625" customWidth="1"/>
  </cols>
  <sheetData>
    <row r="1" spans="1:8" ht="32.25">
      <c r="A1" s="330" t="s">
        <v>2126</v>
      </c>
      <c r="B1" s="331" t="s">
        <v>6451</v>
      </c>
      <c r="C1" s="332" t="s">
        <v>6452</v>
      </c>
      <c r="D1" s="332" t="s">
        <v>6453</v>
      </c>
      <c r="E1" s="333" t="s">
        <v>6454</v>
      </c>
      <c r="F1" s="330" t="s">
        <v>2126</v>
      </c>
      <c r="G1" s="330" t="s">
        <v>2126</v>
      </c>
      <c r="H1" s="330" t="s">
        <v>2126</v>
      </c>
    </row>
    <row r="2" spans="1:8" ht="24" customHeight="1">
      <c r="A2" s="317" t="s">
        <v>4680</v>
      </c>
      <c r="B2" s="334" t="s">
        <v>2076</v>
      </c>
      <c r="C2" s="334" t="s">
        <v>6455</v>
      </c>
      <c r="D2" s="334" t="s">
        <v>6456</v>
      </c>
      <c r="E2" s="330" t="s">
        <v>2126</v>
      </c>
      <c r="F2" s="330" t="s">
        <v>2126</v>
      </c>
      <c r="G2" s="317" t="s">
        <v>2265</v>
      </c>
      <c r="H2" s="330" t="s">
        <v>2126</v>
      </c>
    </row>
    <row r="3" spans="1:8" ht="21.75" customHeight="1">
      <c r="A3" s="330" t="s">
        <v>2126</v>
      </c>
      <c r="B3" s="399" t="s">
        <v>6457</v>
      </c>
      <c r="C3" s="399" t="s">
        <v>6458</v>
      </c>
      <c r="D3" s="399" t="s">
        <v>6459</v>
      </c>
      <c r="E3" s="399" t="s">
        <v>6460</v>
      </c>
      <c r="F3" s="399" t="s">
        <v>6461</v>
      </c>
      <c r="G3" s="399" t="s">
        <v>6462</v>
      </c>
      <c r="H3" s="330" t="s">
        <v>2126</v>
      </c>
    </row>
    <row r="4" spans="1:8" ht="20.25" customHeight="1">
      <c r="A4" s="330" t="s">
        <v>2126</v>
      </c>
      <c r="B4" s="399" t="s">
        <v>6457</v>
      </c>
      <c r="C4" s="399" t="s">
        <v>6458</v>
      </c>
      <c r="D4" s="399" t="s">
        <v>6459</v>
      </c>
      <c r="E4" s="399" t="s">
        <v>6460</v>
      </c>
      <c r="F4" s="399" t="s">
        <v>6461</v>
      </c>
      <c r="G4" s="399" t="s">
        <v>6462</v>
      </c>
      <c r="H4" s="330" t="s">
        <v>2126</v>
      </c>
    </row>
    <row r="5" spans="1:8" ht="20.25" customHeight="1">
      <c r="A5" s="330" t="s">
        <v>2126</v>
      </c>
      <c r="B5" s="402" t="s">
        <v>6457</v>
      </c>
      <c r="C5" s="403" t="s">
        <v>6463</v>
      </c>
      <c r="D5" s="403" t="s">
        <v>6464</v>
      </c>
      <c r="E5" s="403" t="s">
        <v>6460</v>
      </c>
      <c r="F5" s="330" t="s">
        <v>2126</v>
      </c>
      <c r="G5" s="330" t="s">
        <v>2126</v>
      </c>
      <c r="H5" s="330" t="s">
        <v>2126</v>
      </c>
    </row>
    <row r="6" spans="1:8" ht="21.2" customHeight="1">
      <c r="A6" s="330" t="s">
        <v>2126</v>
      </c>
      <c r="B6" s="335" t="s">
        <v>2040</v>
      </c>
      <c r="C6" s="335" t="s">
        <v>6465</v>
      </c>
      <c r="D6" s="335" t="s">
        <v>6466</v>
      </c>
      <c r="E6" s="399" t="s">
        <v>6460</v>
      </c>
      <c r="F6" s="330" t="s">
        <v>2126</v>
      </c>
      <c r="G6" s="336" t="s">
        <v>6467</v>
      </c>
      <c r="H6" s="330" t="s">
        <v>2126</v>
      </c>
    </row>
    <row r="7" spans="1:8" ht="21.2" customHeight="1">
      <c r="A7" s="330" t="s">
        <v>2126</v>
      </c>
      <c r="B7" s="404" t="s">
        <v>6468</v>
      </c>
      <c r="C7" s="404" t="s">
        <v>6469</v>
      </c>
      <c r="D7" s="404" t="s">
        <v>6470</v>
      </c>
      <c r="E7" s="399" t="s">
        <v>6460</v>
      </c>
      <c r="F7" s="399" t="s">
        <v>6471</v>
      </c>
      <c r="G7" s="399" t="s">
        <v>6472</v>
      </c>
      <c r="H7" s="330" t="s">
        <v>2126</v>
      </c>
    </row>
    <row r="8" spans="1:8" ht="17.45" customHeight="1">
      <c r="A8" s="330" t="s">
        <v>2126</v>
      </c>
      <c r="B8" s="335" t="s">
        <v>2041</v>
      </c>
      <c r="C8" s="335" t="s">
        <v>6473</v>
      </c>
      <c r="D8" s="335" t="s">
        <v>6474</v>
      </c>
      <c r="E8" s="330" t="s">
        <v>2126</v>
      </c>
      <c r="F8" s="330" t="s">
        <v>2126</v>
      </c>
      <c r="G8" s="336" t="s">
        <v>6475</v>
      </c>
      <c r="H8" s="330" t="s">
        <v>2126</v>
      </c>
    </row>
    <row r="9" spans="1:8" ht="17.45" customHeight="1">
      <c r="A9" s="330" t="s">
        <v>2126</v>
      </c>
      <c r="B9" s="335" t="s">
        <v>2087</v>
      </c>
      <c r="C9" s="335" t="s">
        <v>6476</v>
      </c>
      <c r="D9" s="335" t="s">
        <v>6477</v>
      </c>
      <c r="E9" s="330" t="s">
        <v>2126</v>
      </c>
      <c r="F9" s="330" t="s">
        <v>2126</v>
      </c>
      <c r="G9" s="330" t="s">
        <v>2126</v>
      </c>
      <c r="H9" s="330" t="s">
        <v>2126</v>
      </c>
    </row>
    <row r="10" spans="1:8" ht="18.75" customHeight="1">
      <c r="A10" s="330" t="s">
        <v>2126</v>
      </c>
      <c r="B10" s="405" t="s">
        <v>6478</v>
      </c>
      <c r="C10" s="405" t="s">
        <v>6479</v>
      </c>
      <c r="D10" s="405" t="s">
        <v>6480</v>
      </c>
      <c r="E10" s="403" t="s">
        <v>6481</v>
      </c>
      <c r="F10" s="330" t="s">
        <v>2126</v>
      </c>
      <c r="G10" s="330" t="s">
        <v>2126</v>
      </c>
      <c r="H10" s="330" t="s">
        <v>2126</v>
      </c>
    </row>
    <row r="11" spans="1:8" ht="19.5" customHeight="1">
      <c r="A11" s="330" t="s">
        <v>2126</v>
      </c>
      <c r="B11" s="335" t="s">
        <v>2042</v>
      </c>
      <c r="C11" s="335" t="s">
        <v>6482</v>
      </c>
      <c r="D11" s="335" t="s">
        <v>6483</v>
      </c>
      <c r="E11" s="330" t="s">
        <v>2126</v>
      </c>
      <c r="F11" s="330" t="s">
        <v>2126</v>
      </c>
      <c r="G11" s="336" t="s">
        <v>6484</v>
      </c>
      <c r="H11" s="330" t="s">
        <v>2126</v>
      </c>
    </row>
    <row r="12" spans="1:8" ht="16.5" customHeight="1">
      <c r="A12" s="330" t="s">
        <v>2126</v>
      </c>
      <c r="B12" s="335" t="s">
        <v>2043</v>
      </c>
      <c r="C12" s="335" t="s">
        <v>6485</v>
      </c>
      <c r="D12" s="335" t="s">
        <v>6486</v>
      </c>
      <c r="E12" s="330" t="s">
        <v>2126</v>
      </c>
      <c r="F12" s="330" t="s">
        <v>2126</v>
      </c>
      <c r="G12" s="317" t="s">
        <v>144</v>
      </c>
      <c r="H12" s="330" t="s">
        <v>2126</v>
      </c>
    </row>
    <row r="13" spans="1:8" ht="18" customHeight="1">
      <c r="A13" s="330" t="s">
        <v>2126</v>
      </c>
      <c r="B13" s="335" t="s">
        <v>2044</v>
      </c>
      <c r="C13" s="335" t="s">
        <v>6487</v>
      </c>
      <c r="D13" s="335" t="s">
        <v>6488</v>
      </c>
      <c r="E13" s="330" t="s">
        <v>2126</v>
      </c>
      <c r="F13" s="330" t="s">
        <v>2126</v>
      </c>
      <c r="G13" s="317" t="s">
        <v>144</v>
      </c>
      <c r="H13" s="330" t="s">
        <v>2126</v>
      </c>
    </row>
    <row r="14" spans="1:8" ht="18" customHeight="1">
      <c r="A14" s="330" t="s">
        <v>4680</v>
      </c>
      <c r="B14" s="335" t="s">
        <v>2077</v>
      </c>
      <c r="C14" s="335" t="s">
        <v>6489</v>
      </c>
      <c r="D14" s="335" t="s">
        <v>6490</v>
      </c>
      <c r="E14" s="330" t="s">
        <v>2126</v>
      </c>
      <c r="F14" s="330" t="s">
        <v>2126</v>
      </c>
      <c r="G14" s="330" t="s">
        <v>2126</v>
      </c>
      <c r="H14" s="330" t="s">
        <v>2126</v>
      </c>
    </row>
    <row r="15" spans="1:8" ht="21.75" customHeight="1">
      <c r="A15" s="330" t="s">
        <v>2126</v>
      </c>
      <c r="B15" s="335" t="s">
        <v>2045</v>
      </c>
      <c r="C15" s="335" t="s">
        <v>6491</v>
      </c>
      <c r="D15" s="335" t="s">
        <v>6492</v>
      </c>
      <c r="E15" s="330" t="s">
        <v>2126</v>
      </c>
      <c r="F15" s="330" t="s">
        <v>2126</v>
      </c>
      <c r="G15" s="317" t="s">
        <v>6493</v>
      </c>
      <c r="H15" s="330" t="s">
        <v>2126</v>
      </c>
    </row>
    <row r="16" spans="1:8" ht="18.75" customHeight="1">
      <c r="A16" s="330" t="s">
        <v>2126</v>
      </c>
      <c r="B16" s="404" t="s">
        <v>6494</v>
      </c>
      <c r="C16" s="404" t="s">
        <v>6495</v>
      </c>
      <c r="D16" s="404" t="s">
        <v>6496</v>
      </c>
      <c r="E16" s="399" t="s">
        <v>6497</v>
      </c>
      <c r="F16" s="399" t="s">
        <v>6498</v>
      </c>
      <c r="G16" s="399" t="s">
        <v>6499</v>
      </c>
      <c r="H16" s="330" t="s">
        <v>2126</v>
      </c>
    </row>
    <row r="17" spans="1:8" ht="21.2" customHeight="1">
      <c r="A17" s="317" t="s">
        <v>6500</v>
      </c>
      <c r="B17" s="335" t="s">
        <v>2046</v>
      </c>
      <c r="C17" s="335" t="s">
        <v>3500</v>
      </c>
      <c r="D17" s="335" t="s">
        <v>6501</v>
      </c>
      <c r="E17" s="330" t="s">
        <v>2126</v>
      </c>
      <c r="F17" s="274" t="s">
        <v>2126</v>
      </c>
      <c r="G17" s="399" t="s">
        <v>144</v>
      </c>
      <c r="H17" s="330" t="s">
        <v>2126</v>
      </c>
    </row>
    <row r="18" spans="1:8" ht="30">
      <c r="A18" s="330" t="s">
        <v>2126</v>
      </c>
      <c r="B18" s="335" t="s">
        <v>2088</v>
      </c>
      <c r="C18" s="335" t="s">
        <v>6502</v>
      </c>
      <c r="D18" s="335" t="s">
        <v>6503</v>
      </c>
      <c r="E18" s="330" t="s">
        <v>2126</v>
      </c>
      <c r="F18" s="399" t="s">
        <v>6504</v>
      </c>
      <c r="G18" s="399" t="s">
        <v>1868</v>
      </c>
      <c r="H18" s="330" t="s">
        <v>2126</v>
      </c>
    </row>
    <row r="19" spans="1:8" ht="28.5">
      <c r="A19" s="330" t="s">
        <v>2126</v>
      </c>
      <c r="B19" s="404" t="s">
        <v>6505</v>
      </c>
      <c r="C19" s="404" t="s">
        <v>6506</v>
      </c>
      <c r="D19" s="404" t="s">
        <v>6507</v>
      </c>
      <c r="E19" s="399" t="s">
        <v>6508</v>
      </c>
      <c r="F19" s="399" t="s">
        <v>6509</v>
      </c>
      <c r="G19" s="399" t="s">
        <v>6510</v>
      </c>
      <c r="H19" s="330" t="s">
        <v>2126</v>
      </c>
    </row>
    <row r="20" spans="1:8" ht="28.5">
      <c r="A20" s="317" t="s">
        <v>6500</v>
      </c>
      <c r="B20" s="405" t="s">
        <v>6511</v>
      </c>
      <c r="C20" s="405" t="s">
        <v>6512</v>
      </c>
      <c r="D20" s="347" t="s">
        <v>6513</v>
      </c>
      <c r="E20" s="346" t="s">
        <v>6514</v>
      </c>
      <c r="F20" s="330" t="s">
        <v>2126</v>
      </c>
      <c r="G20" s="330" t="s">
        <v>2126</v>
      </c>
      <c r="H20" s="330" t="s">
        <v>2126</v>
      </c>
    </row>
    <row r="21" spans="1:8" ht="28.5">
      <c r="A21" s="330" t="s">
        <v>2126</v>
      </c>
      <c r="B21" s="405" t="s">
        <v>6515</v>
      </c>
      <c r="C21" s="405" t="s">
        <v>6516</v>
      </c>
      <c r="D21" s="405" t="s">
        <v>6517</v>
      </c>
      <c r="E21" s="403" t="s">
        <v>6518</v>
      </c>
      <c r="F21" s="330" t="s">
        <v>2126</v>
      </c>
      <c r="G21" s="330" t="s">
        <v>2126</v>
      </c>
      <c r="H21" s="330" t="s">
        <v>2126</v>
      </c>
    </row>
    <row r="22" spans="1:8" ht="28.5">
      <c r="A22" s="330" t="s">
        <v>2126</v>
      </c>
      <c r="B22" s="405" t="s">
        <v>6515</v>
      </c>
      <c r="C22" s="405" t="s">
        <v>6519</v>
      </c>
      <c r="D22" s="405" t="s">
        <v>6520</v>
      </c>
      <c r="E22" s="403" t="s">
        <v>6518</v>
      </c>
      <c r="F22" s="330" t="s">
        <v>2126</v>
      </c>
      <c r="G22" s="330" t="s">
        <v>2126</v>
      </c>
      <c r="H22" s="330" t="s">
        <v>2126</v>
      </c>
    </row>
    <row r="23" spans="1:8" ht="30">
      <c r="A23" s="330" t="s">
        <v>2126</v>
      </c>
      <c r="B23" s="335" t="s">
        <v>2083</v>
      </c>
      <c r="C23" s="335" t="s">
        <v>6521</v>
      </c>
      <c r="D23" s="335" t="s">
        <v>6522</v>
      </c>
      <c r="E23" s="330" t="s">
        <v>2126</v>
      </c>
      <c r="F23" s="330" t="s">
        <v>2126</v>
      </c>
      <c r="G23" s="330" t="s">
        <v>2126</v>
      </c>
      <c r="H23" s="330" t="s">
        <v>2126</v>
      </c>
    </row>
    <row r="24" spans="1:8" ht="28.5">
      <c r="A24" s="330" t="s">
        <v>2126</v>
      </c>
      <c r="B24" s="405" t="s">
        <v>6523</v>
      </c>
      <c r="C24" s="405" t="s">
        <v>6524</v>
      </c>
      <c r="D24" s="405" t="s">
        <v>6525</v>
      </c>
      <c r="E24" s="403" t="s">
        <v>5955</v>
      </c>
      <c r="F24" s="330" t="s">
        <v>2126</v>
      </c>
      <c r="G24" s="330" t="s">
        <v>2126</v>
      </c>
      <c r="H24" s="330" t="s">
        <v>2126</v>
      </c>
    </row>
    <row r="25" spans="1:8" ht="28.5">
      <c r="A25" s="330" t="s">
        <v>2126</v>
      </c>
      <c r="B25" s="404" t="s">
        <v>6526</v>
      </c>
      <c r="C25" s="404" t="s">
        <v>6527</v>
      </c>
      <c r="D25" s="404" t="s">
        <v>6528</v>
      </c>
      <c r="E25" s="399" t="s">
        <v>6529</v>
      </c>
      <c r="F25" s="399" t="s">
        <v>6504</v>
      </c>
      <c r="G25" s="399" t="s">
        <v>1868</v>
      </c>
      <c r="H25" s="399" t="s">
        <v>6530</v>
      </c>
    </row>
    <row r="26" spans="1:8" ht="30">
      <c r="A26" s="330" t="s">
        <v>4647</v>
      </c>
      <c r="B26" s="335" t="s">
        <v>2047</v>
      </c>
      <c r="C26" s="335" t="s">
        <v>6531</v>
      </c>
      <c r="D26" s="335" t="s">
        <v>6532</v>
      </c>
      <c r="E26" s="330" t="s">
        <v>2126</v>
      </c>
      <c r="F26" s="317" t="s">
        <v>6533</v>
      </c>
      <c r="G26" s="317" t="s">
        <v>6534</v>
      </c>
      <c r="H26" s="330" t="s">
        <v>2126</v>
      </c>
    </row>
    <row r="27" spans="1:8" ht="30">
      <c r="A27" s="330" t="s">
        <v>2126</v>
      </c>
      <c r="B27" s="335" t="s">
        <v>2048</v>
      </c>
      <c r="C27" s="335" t="s">
        <v>6535</v>
      </c>
      <c r="D27" s="335" t="s">
        <v>6536</v>
      </c>
      <c r="E27" s="330" t="s">
        <v>2126</v>
      </c>
      <c r="F27" s="317" t="s">
        <v>6537</v>
      </c>
      <c r="G27" s="317" t="s">
        <v>6538</v>
      </c>
      <c r="H27" s="330" t="s">
        <v>2126</v>
      </c>
    </row>
    <row r="28" spans="1:8" ht="28.5">
      <c r="A28" s="330" t="s">
        <v>2126</v>
      </c>
      <c r="B28" s="405" t="s">
        <v>6539</v>
      </c>
      <c r="C28" s="405" t="s">
        <v>6540</v>
      </c>
      <c r="D28" s="405" t="s">
        <v>6541</v>
      </c>
      <c r="E28" s="403" t="s">
        <v>6542</v>
      </c>
      <c r="F28" s="330" t="s">
        <v>2126</v>
      </c>
      <c r="G28" s="330" t="s">
        <v>2126</v>
      </c>
      <c r="H28" s="330" t="s">
        <v>2126</v>
      </c>
    </row>
    <row r="29" spans="1:8" ht="28.5">
      <c r="A29" s="330" t="s">
        <v>2126</v>
      </c>
      <c r="B29" s="404" t="s">
        <v>6543</v>
      </c>
      <c r="C29" s="404" t="s">
        <v>6544</v>
      </c>
      <c r="D29" s="404" t="s">
        <v>6545</v>
      </c>
      <c r="E29" s="399" t="s">
        <v>2135</v>
      </c>
      <c r="F29" s="399" t="s">
        <v>6546</v>
      </c>
      <c r="G29" s="399" t="s">
        <v>6547</v>
      </c>
      <c r="H29" s="330" t="s">
        <v>2126</v>
      </c>
    </row>
    <row r="30" spans="1:8" ht="28.5">
      <c r="A30" s="330" t="s">
        <v>2126</v>
      </c>
      <c r="B30" s="404" t="s">
        <v>6543</v>
      </c>
      <c r="C30" s="404" t="s">
        <v>6544</v>
      </c>
      <c r="D30" s="404" t="s">
        <v>6545</v>
      </c>
      <c r="E30" s="399" t="s">
        <v>2135</v>
      </c>
      <c r="F30" s="399" t="s">
        <v>6546</v>
      </c>
      <c r="G30" s="399" t="s">
        <v>6547</v>
      </c>
      <c r="H30" s="330" t="s">
        <v>2126</v>
      </c>
    </row>
    <row r="31" spans="1:8" ht="30">
      <c r="A31" s="330" t="s">
        <v>2126</v>
      </c>
      <c r="B31" s="335" t="s">
        <v>2084</v>
      </c>
      <c r="C31" s="335" t="s">
        <v>6548</v>
      </c>
      <c r="D31" s="335" t="s">
        <v>6549</v>
      </c>
      <c r="E31" s="330" t="s">
        <v>2126</v>
      </c>
      <c r="F31" s="330" t="s">
        <v>2126</v>
      </c>
      <c r="G31" s="330" t="s">
        <v>2126</v>
      </c>
      <c r="H31" s="330" t="s">
        <v>2126</v>
      </c>
    </row>
    <row r="32" spans="1:8" ht="30">
      <c r="A32" s="330" t="s">
        <v>2126</v>
      </c>
      <c r="B32" s="335" t="s">
        <v>2049</v>
      </c>
      <c r="C32" s="335" t="s">
        <v>6550</v>
      </c>
      <c r="D32" s="335" t="s">
        <v>6551</v>
      </c>
      <c r="E32" s="399" t="s">
        <v>6552</v>
      </c>
      <c r="F32" s="399" t="s">
        <v>6553</v>
      </c>
      <c r="G32" s="399" t="s">
        <v>6554</v>
      </c>
      <c r="H32" s="330" t="s">
        <v>2126</v>
      </c>
    </row>
    <row r="33" spans="1:8" ht="28.5">
      <c r="A33" s="330" t="s">
        <v>2126</v>
      </c>
      <c r="B33" s="404" t="s">
        <v>2049</v>
      </c>
      <c r="C33" s="404" t="s">
        <v>6550</v>
      </c>
      <c r="D33" s="404" t="s">
        <v>6551</v>
      </c>
      <c r="E33" s="399" t="s">
        <v>6552</v>
      </c>
      <c r="F33" s="399" t="s">
        <v>6553</v>
      </c>
      <c r="G33" s="399" t="s">
        <v>6554</v>
      </c>
      <c r="H33" s="330" t="s">
        <v>2126</v>
      </c>
    </row>
    <row r="34" spans="1:8" ht="28.5">
      <c r="A34" s="330" t="s">
        <v>2126</v>
      </c>
      <c r="B34" s="405" t="s">
        <v>6555</v>
      </c>
      <c r="C34" s="405" t="s">
        <v>6556</v>
      </c>
      <c r="D34" s="405" t="s">
        <v>6557</v>
      </c>
      <c r="E34" s="403" t="s">
        <v>6481</v>
      </c>
      <c r="F34" s="399" t="s">
        <v>6558</v>
      </c>
      <c r="G34" s="399" t="s">
        <v>767</v>
      </c>
      <c r="H34" s="330" t="s">
        <v>2126</v>
      </c>
    </row>
    <row r="35" spans="1:8" ht="28.5">
      <c r="A35" s="330" t="s">
        <v>2126</v>
      </c>
      <c r="B35" s="405" t="s">
        <v>6559</v>
      </c>
      <c r="C35" s="405" t="s">
        <v>6560</v>
      </c>
      <c r="D35" s="405" t="s">
        <v>6561</v>
      </c>
      <c r="E35" s="403" t="s">
        <v>6562</v>
      </c>
      <c r="F35" s="330" t="s">
        <v>2126</v>
      </c>
      <c r="G35" s="330" t="s">
        <v>2126</v>
      </c>
      <c r="H35" s="330" t="s">
        <v>2126</v>
      </c>
    </row>
    <row r="36" spans="1:8" ht="30">
      <c r="A36" s="330" t="s">
        <v>141</v>
      </c>
      <c r="B36" s="335" t="s">
        <v>6563</v>
      </c>
      <c r="C36" s="335" t="s">
        <v>6564</v>
      </c>
      <c r="D36" s="335" t="s">
        <v>6565</v>
      </c>
      <c r="E36" s="330" t="s">
        <v>2126</v>
      </c>
      <c r="F36" s="330" t="s">
        <v>2126</v>
      </c>
      <c r="G36" s="317" t="s">
        <v>6566</v>
      </c>
      <c r="H36" s="330" t="s">
        <v>2126</v>
      </c>
    </row>
    <row r="37" spans="1:8" ht="30">
      <c r="A37" s="330" t="s">
        <v>141</v>
      </c>
      <c r="B37" s="335" t="s">
        <v>6563</v>
      </c>
      <c r="C37" s="335" t="s">
        <v>6567</v>
      </c>
      <c r="D37" s="335" t="s">
        <v>6568</v>
      </c>
      <c r="E37" s="330" t="s">
        <v>2126</v>
      </c>
      <c r="F37" s="330" t="s">
        <v>2126</v>
      </c>
      <c r="G37" s="317" t="s">
        <v>6566</v>
      </c>
      <c r="H37" s="330" t="s">
        <v>2126</v>
      </c>
    </row>
    <row r="38" spans="1:8" ht="28.5">
      <c r="A38" s="330" t="s">
        <v>2126</v>
      </c>
      <c r="B38" s="405" t="s">
        <v>6569</v>
      </c>
      <c r="C38" s="405" t="s">
        <v>6570</v>
      </c>
      <c r="D38" s="405" t="s">
        <v>6571</v>
      </c>
      <c r="E38" s="403" t="s">
        <v>6572</v>
      </c>
      <c r="F38" s="330" t="s">
        <v>2126</v>
      </c>
      <c r="G38" s="330" t="s">
        <v>2126</v>
      </c>
      <c r="H38" s="330" t="s">
        <v>2126</v>
      </c>
    </row>
    <row r="39" spans="1:8" ht="28.5">
      <c r="A39" s="330" t="s">
        <v>2126</v>
      </c>
      <c r="B39" s="404" t="s">
        <v>6573</v>
      </c>
      <c r="C39" s="404" t="s">
        <v>6574</v>
      </c>
      <c r="D39" s="404" t="s">
        <v>6575</v>
      </c>
      <c r="E39" s="399" t="s">
        <v>6576</v>
      </c>
      <c r="F39" s="399" t="s">
        <v>6558</v>
      </c>
      <c r="G39" s="399" t="s">
        <v>767</v>
      </c>
      <c r="H39" s="330" t="s">
        <v>2126</v>
      </c>
    </row>
    <row r="40" spans="1:8" ht="30">
      <c r="A40" s="330" t="s">
        <v>141</v>
      </c>
      <c r="B40" s="335" t="s">
        <v>2050</v>
      </c>
      <c r="C40" s="335" t="s">
        <v>6577</v>
      </c>
      <c r="D40" s="335" t="s">
        <v>6578</v>
      </c>
      <c r="E40" s="330"/>
      <c r="F40" s="330" t="s">
        <v>2126</v>
      </c>
      <c r="G40" s="317" t="s">
        <v>144</v>
      </c>
      <c r="H40" s="330" t="s">
        <v>2126</v>
      </c>
    </row>
    <row r="41" spans="1:8" ht="30">
      <c r="A41" s="330" t="s">
        <v>2126</v>
      </c>
      <c r="B41" s="335" t="s">
        <v>2051</v>
      </c>
      <c r="C41" s="335" t="s">
        <v>6579</v>
      </c>
      <c r="D41" s="335" t="s">
        <v>6580</v>
      </c>
      <c r="E41" s="330" t="s">
        <v>2126</v>
      </c>
      <c r="F41" s="330" t="s">
        <v>2126</v>
      </c>
      <c r="G41" s="317" t="s">
        <v>6581</v>
      </c>
      <c r="H41" s="330" t="s">
        <v>2126</v>
      </c>
    </row>
    <row r="42" spans="1:8" ht="30">
      <c r="A42" s="330" t="s">
        <v>2126</v>
      </c>
      <c r="B42" s="335" t="s">
        <v>2089</v>
      </c>
      <c r="C42" s="335" t="s">
        <v>6582</v>
      </c>
      <c r="D42" s="335" t="s">
        <v>6583</v>
      </c>
      <c r="E42" s="330" t="s">
        <v>2126</v>
      </c>
      <c r="F42" s="330" t="s">
        <v>2126</v>
      </c>
      <c r="G42" s="330" t="s">
        <v>2126</v>
      </c>
      <c r="H42" s="330" t="s">
        <v>2126</v>
      </c>
    </row>
    <row r="43" spans="1:8" ht="28.5">
      <c r="A43" s="330" t="s">
        <v>2126</v>
      </c>
      <c r="B43" s="404" t="s">
        <v>2089</v>
      </c>
      <c r="C43" s="404" t="s">
        <v>6582</v>
      </c>
      <c r="D43" s="404" t="s">
        <v>6583</v>
      </c>
      <c r="E43" s="399" t="s">
        <v>6584</v>
      </c>
      <c r="F43" s="399" t="s">
        <v>6585</v>
      </c>
      <c r="G43" s="399" t="s">
        <v>6586</v>
      </c>
      <c r="H43" s="330" t="s">
        <v>2126</v>
      </c>
    </row>
    <row r="44" spans="1:8" ht="28.5">
      <c r="A44" s="330" t="s">
        <v>2126</v>
      </c>
      <c r="B44" s="405" t="s">
        <v>2089</v>
      </c>
      <c r="C44" s="405" t="s">
        <v>6582</v>
      </c>
      <c r="D44" s="405" t="s">
        <v>6583</v>
      </c>
      <c r="E44" s="403" t="s">
        <v>6584</v>
      </c>
      <c r="F44" s="330" t="s">
        <v>2126</v>
      </c>
      <c r="G44" s="330" t="s">
        <v>2126</v>
      </c>
      <c r="H44" s="330" t="s">
        <v>2126</v>
      </c>
    </row>
    <row r="45" spans="1:8" ht="28.5">
      <c r="A45" s="330" t="s">
        <v>2126</v>
      </c>
      <c r="B45" s="404" t="s">
        <v>6587</v>
      </c>
      <c r="C45" s="404" t="s">
        <v>6588</v>
      </c>
      <c r="D45" s="404" t="s">
        <v>6589</v>
      </c>
      <c r="E45" s="399" t="s">
        <v>5959</v>
      </c>
      <c r="F45" s="399" t="s">
        <v>6590</v>
      </c>
      <c r="G45" s="399" t="s">
        <v>6591</v>
      </c>
      <c r="H45" s="330" t="s">
        <v>2126</v>
      </c>
    </row>
    <row r="46" spans="1:8" ht="28.5">
      <c r="A46" s="330" t="s">
        <v>2126</v>
      </c>
      <c r="B46" s="405" t="s">
        <v>6587</v>
      </c>
      <c r="C46" s="405" t="s">
        <v>6588</v>
      </c>
      <c r="D46" s="405" t="s">
        <v>6589</v>
      </c>
      <c r="E46" s="403" t="s">
        <v>5959</v>
      </c>
      <c r="F46" s="330" t="s">
        <v>2126</v>
      </c>
      <c r="G46" s="330" t="s">
        <v>2126</v>
      </c>
      <c r="H46" s="330" t="s">
        <v>2126</v>
      </c>
    </row>
    <row r="47" spans="1:8" ht="30">
      <c r="A47" s="330" t="s">
        <v>2126</v>
      </c>
      <c r="B47" s="335" t="s">
        <v>2090</v>
      </c>
      <c r="C47" s="335" t="s">
        <v>6592</v>
      </c>
      <c r="D47" s="335" t="s">
        <v>6593</v>
      </c>
      <c r="E47" s="330" t="s">
        <v>2126</v>
      </c>
      <c r="F47" s="330" t="s">
        <v>2126</v>
      </c>
      <c r="G47" s="330" t="s">
        <v>2126</v>
      </c>
      <c r="H47" s="330" t="s">
        <v>2126</v>
      </c>
    </row>
    <row r="48" spans="1:8" ht="30">
      <c r="A48" s="330" t="s">
        <v>2126</v>
      </c>
      <c r="B48" s="335" t="s">
        <v>2052</v>
      </c>
      <c r="C48" s="335" t="s">
        <v>6594</v>
      </c>
      <c r="D48" s="335" t="s">
        <v>6595</v>
      </c>
      <c r="E48" s="330" t="s">
        <v>2126</v>
      </c>
      <c r="F48" s="330" t="s">
        <v>2126</v>
      </c>
      <c r="G48" s="317" t="s">
        <v>6596</v>
      </c>
      <c r="H48" s="330" t="s">
        <v>2126</v>
      </c>
    </row>
    <row r="49" spans="1:8" ht="28.5">
      <c r="A49" s="330" t="s">
        <v>2126</v>
      </c>
      <c r="B49" s="405" t="s">
        <v>6597</v>
      </c>
      <c r="C49" s="405" t="s">
        <v>6598</v>
      </c>
      <c r="D49" s="405" t="s">
        <v>6599</v>
      </c>
      <c r="E49" s="403" t="s">
        <v>6600</v>
      </c>
      <c r="F49" s="330" t="s">
        <v>2126</v>
      </c>
      <c r="G49" s="330" t="s">
        <v>2126</v>
      </c>
      <c r="H49" s="330" t="s">
        <v>2126</v>
      </c>
    </row>
    <row r="50" spans="1:8" ht="30">
      <c r="A50" s="317" t="s">
        <v>6500</v>
      </c>
      <c r="B50" s="335" t="s">
        <v>2078</v>
      </c>
      <c r="C50" s="335" t="s">
        <v>6601</v>
      </c>
      <c r="D50" s="335" t="s">
        <v>6602</v>
      </c>
      <c r="E50" s="399" t="s">
        <v>6603</v>
      </c>
      <c r="F50" s="330" t="s">
        <v>2126</v>
      </c>
      <c r="G50" s="330" t="s">
        <v>2126</v>
      </c>
      <c r="H50" s="330" t="s">
        <v>2126</v>
      </c>
    </row>
    <row r="51" spans="1:8" ht="28.5">
      <c r="A51" s="317" t="s">
        <v>6500</v>
      </c>
      <c r="B51" s="404" t="s">
        <v>2078</v>
      </c>
      <c r="C51" s="404" t="s">
        <v>6604</v>
      </c>
      <c r="D51" s="404" t="s">
        <v>6605</v>
      </c>
      <c r="E51" s="399" t="s">
        <v>6603</v>
      </c>
      <c r="F51" s="399" t="s">
        <v>6606</v>
      </c>
      <c r="G51" s="399" t="s">
        <v>6607</v>
      </c>
      <c r="H51" s="330" t="s">
        <v>2126</v>
      </c>
    </row>
    <row r="52" spans="1:8" ht="28.5">
      <c r="A52" s="330" t="s">
        <v>2126</v>
      </c>
      <c r="B52" s="405" t="s">
        <v>2078</v>
      </c>
      <c r="C52" s="405" t="s">
        <v>6604</v>
      </c>
      <c r="D52" s="405" t="s">
        <v>6605</v>
      </c>
      <c r="E52" s="403" t="s">
        <v>6603</v>
      </c>
      <c r="F52" s="399" t="s">
        <v>6608</v>
      </c>
      <c r="G52" s="330" t="s">
        <v>2126</v>
      </c>
      <c r="H52" s="330" t="s">
        <v>2126</v>
      </c>
    </row>
    <row r="53" spans="1:8" ht="28.5">
      <c r="A53" s="330" t="s">
        <v>2126</v>
      </c>
      <c r="B53" s="404" t="s">
        <v>850</v>
      </c>
      <c r="C53" s="404" t="s">
        <v>6609</v>
      </c>
      <c r="D53" s="404" t="s">
        <v>6610</v>
      </c>
      <c r="E53" s="399" t="s">
        <v>6611</v>
      </c>
      <c r="F53" s="399" t="s">
        <v>6608</v>
      </c>
      <c r="G53" s="399" t="s">
        <v>227</v>
      </c>
      <c r="H53" s="330" t="s">
        <v>2126</v>
      </c>
    </row>
    <row r="54" spans="1:8" ht="28.5">
      <c r="A54" s="330" t="s">
        <v>2126</v>
      </c>
      <c r="B54" s="404" t="s">
        <v>850</v>
      </c>
      <c r="C54" s="404" t="s">
        <v>6612</v>
      </c>
      <c r="D54" s="404" t="s">
        <v>6613</v>
      </c>
      <c r="E54" s="399" t="s">
        <v>6611</v>
      </c>
      <c r="F54" s="399" t="s">
        <v>6608</v>
      </c>
      <c r="G54" s="399" t="s">
        <v>227</v>
      </c>
      <c r="H54" s="330" t="s">
        <v>2126</v>
      </c>
    </row>
    <row r="55" spans="1:8" ht="28.5">
      <c r="A55" s="330" t="s">
        <v>2126</v>
      </c>
      <c r="B55" s="405" t="s">
        <v>6614</v>
      </c>
      <c r="C55" s="405" t="s">
        <v>6615</v>
      </c>
      <c r="D55" s="405" t="s">
        <v>6616</v>
      </c>
      <c r="E55" s="403" t="s">
        <v>6617</v>
      </c>
      <c r="F55" s="399" t="s">
        <v>6618</v>
      </c>
      <c r="G55" s="330" t="s">
        <v>2126</v>
      </c>
      <c r="H55" s="330" t="s">
        <v>2126</v>
      </c>
    </row>
    <row r="56" spans="1:8" ht="30">
      <c r="A56" s="330" t="s">
        <v>2126</v>
      </c>
      <c r="B56" s="335" t="s">
        <v>2053</v>
      </c>
      <c r="C56" s="335" t="s">
        <v>6619</v>
      </c>
      <c r="D56" s="335" t="s">
        <v>6620</v>
      </c>
      <c r="E56" s="330" t="s">
        <v>2126</v>
      </c>
      <c r="F56" s="274" t="s">
        <v>2126</v>
      </c>
      <c r="G56" s="317" t="s">
        <v>6621</v>
      </c>
      <c r="H56" s="330" t="s">
        <v>2126</v>
      </c>
    </row>
    <row r="57" spans="1:8" ht="28.5">
      <c r="A57" s="330" t="s">
        <v>2126</v>
      </c>
      <c r="B57" s="404" t="s">
        <v>6622</v>
      </c>
      <c r="C57" s="404" t="s">
        <v>6623</v>
      </c>
      <c r="D57" s="404" t="s">
        <v>6624</v>
      </c>
      <c r="E57" s="399" t="s">
        <v>6625</v>
      </c>
      <c r="F57" s="399" t="s">
        <v>6626</v>
      </c>
      <c r="G57" s="399" t="s">
        <v>767</v>
      </c>
      <c r="H57" s="330" t="s">
        <v>2126</v>
      </c>
    </row>
    <row r="58" spans="1:8" ht="28.5">
      <c r="A58" s="330" t="s">
        <v>2126</v>
      </c>
      <c r="B58" s="405" t="s">
        <v>6627</v>
      </c>
      <c r="C58" s="405" t="s">
        <v>6628</v>
      </c>
      <c r="D58" s="405" t="s">
        <v>6629</v>
      </c>
      <c r="E58" s="403" t="s">
        <v>6630</v>
      </c>
      <c r="F58" s="330" t="s">
        <v>2126</v>
      </c>
      <c r="G58" s="330" t="s">
        <v>2126</v>
      </c>
      <c r="H58" s="330" t="s">
        <v>2126</v>
      </c>
    </row>
    <row r="59" spans="1:8" ht="28.5">
      <c r="A59" s="330" t="s">
        <v>2126</v>
      </c>
      <c r="B59" s="405" t="s">
        <v>6631</v>
      </c>
      <c r="C59" s="405" t="s">
        <v>6632</v>
      </c>
      <c r="D59" s="405" t="s">
        <v>6633</v>
      </c>
      <c r="E59" s="403" t="s">
        <v>6630</v>
      </c>
      <c r="F59" s="330" t="s">
        <v>2126</v>
      </c>
      <c r="G59" s="330" t="s">
        <v>2126</v>
      </c>
      <c r="H59" s="330" t="s">
        <v>2126</v>
      </c>
    </row>
    <row r="60" spans="1:8" ht="30">
      <c r="A60" s="330" t="s">
        <v>2126</v>
      </c>
      <c r="B60" s="335" t="s">
        <v>2091</v>
      </c>
      <c r="C60" s="335" t="s">
        <v>6634</v>
      </c>
      <c r="D60" s="335" t="s">
        <v>6635</v>
      </c>
      <c r="E60" s="330" t="s">
        <v>2126</v>
      </c>
      <c r="F60" s="330" t="s">
        <v>2126</v>
      </c>
      <c r="G60" s="330" t="s">
        <v>2126</v>
      </c>
      <c r="H60" s="330" t="s">
        <v>2126</v>
      </c>
    </row>
    <row r="61" spans="1:8" ht="30">
      <c r="A61" s="330" t="s">
        <v>2126</v>
      </c>
      <c r="B61" s="335" t="s">
        <v>2038</v>
      </c>
      <c r="C61" s="335" t="s">
        <v>6636</v>
      </c>
      <c r="D61" s="335" t="s">
        <v>6637</v>
      </c>
      <c r="E61" s="330" t="s">
        <v>2126</v>
      </c>
      <c r="F61" s="330" t="s">
        <v>2126</v>
      </c>
      <c r="G61" s="330" t="s">
        <v>2126</v>
      </c>
      <c r="H61" s="330" t="s">
        <v>2126</v>
      </c>
    </row>
    <row r="62" spans="1:8" ht="30">
      <c r="A62" s="330" t="s">
        <v>2126</v>
      </c>
      <c r="B62" s="335" t="s">
        <v>2096</v>
      </c>
      <c r="C62" s="335" t="s">
        <v>6638</v>
      </c>
      <c r="D62" s="335" t="s">
        <v>6639</v>
      </c>
      <c r="E62" s="330" t="s">
        <v>2126</v>
      </c>
      <c r="F62" s="330" t="s">
        <v>2126</v>
      </c>
      <c r="G62" s="330" t="s">
        <v>2126</v>
      </c>
      <c r="H62" s="330" t="s">
        <v>2126</v>
      </c>
    </row>
    <row r="63" spans="1:8" ht="30">
      <c r="A63" s="330" t="s">
        <v>2126</v>
      </c>
      <c r="B63" s="335" t="s">
        <v>2097</v>
      </c>
      <c r="C63" s="335" t="s">
        <v>6640</v>
      </c>
      <c r="D63" s="335" t="s">
        <v>6641</v>
      </c>
      <c r="E63" s="330" t="s">
        <v>2126</v>
      </c>
      <c r="F63" s="330" t="s">
        <v>2126</v>
      </c>
      <c r="G63" s="330" t="s">
        <v>2126</v>
      </c>
      <c r="H63" s="330" t="s">
        <v>2126</v>
      </c>
    </row>
    <row r="64" spans="1:8" ht="28.5">
      <c r="A64" s="330" t="s">
        <v>4680</v>
      </c>
      <c r="B64" s="404" t="s">
        <v>6642</v>
      </c>
      <c r="C64" s="404" t="s">
        <v>6643</v>
      </c>
      <c r="D64" s="404" t="s">
        <v>6644</v>
      </c>
      <c r="E64" s="399" t="s">
        <v>6083</v>
      </c>
      <c r="F64" s="399" t="s">
        <v>6618</v>
      </c>
      <c r="G64" s="399" t="s">
        <v>6645</v>
      </c>
      <c r="H64" s="330" t="s">
        <v>2126</v>
      </c>
    </row>
    <row r="65" spans="1:8" ht="28.5">
      <c r="A65" s="330" t="s">
        <v>141</v>
      </c>
      <c r="B65" s="404" t="s">
        <v>6642</v>
      </c>
      <c r="C65" s="404" t="s">
        <v>6646</v>
      </c>
      <c r="D65" s="404" t="s">
        <v>6647</v>
      </c>
      <c r="E65" s="399" t="s">
        <v>6083</v>
      </c>
      <c r="F65" s="399" t="s">
        <v>6618</v>
      </c>
      <c r="G65" s="399" t="s">
        <v>6645</v>
      </c>
      <c r="H65" s="330" t="s">
        <v>2126</v>
      </c>
    </row>
    <row r="66" spans="1:8" ht="28.5">
      <c r="A66" s="330" t="s">
        <v>141</v>
      </c>
      <c r="B66" s="405" t="s">
        <v>6642</v>
      </c>
      <c r="C66" s="405" t="s">
        <v>6648</v>
      </c>
      <c r="D66" s="405" t="s">
        <v>6649</v>
      </c>
      <c r="E66" s="403" t="s">
        <v>6083</v>
      </c>
      <c r="F66" s="330" t="s">
        <v>2126</v>
      </c>
      <c r="G66" s="330" t="s">
        <v>2126</v>
      </c>
      <c r="H66" s="330" t="s">
        <v>2126</v>
      </c>
    </row>
    <row r="67" spans="1:8" ht="28.5">
      <c r="A67" s="330" t="s">
        <v>141</v>
      </c>
      <c r="B67" s="405" t="s">
        <v>6642</v>
      </c>
      <c r="C67" s="405" t="s">
        <v>6650</v>
      </c>
      <c r="D67" s="405" t="s">
        <v>6651</v>
      </c>
      <c r="E67" s="403" t="s">
        <v>6083</v>
      </c>
      <c r="F67" s="330" t="s">
        <v>2126</v>
      </c>
      <c r="G67" s="330" t="s">
        <v>2126</v>
      </c>
      <c r="H67" s="330" t="s">
        <v>2126</v>
      </c>
    </row>
    <row r="68" spans="1:8" ht="30">
      <c r="A68" s="330" t="s">
        <v>2126</v>
      </c>
      <c r="B68" s="335" t="s">
        <v>2098</v>
      </c>
      <c r="C68" s="335" t="s">
        <v>6652</v>
      </c>
      <c r="D68" s="335" t="s">
        <v>6653</v>
      </c>
      <c r="E68" s="399" t="s">
        <v>6654</v>
      </c>
      <c r="F68" s="330" t="s">
        <v>2126</v>
      </c>
      <c r="G68" s="330" t="s">
        <v>2126</v>
      </c>
      <c r="H68" s="330" t="s">
        <v>2126</v>
      </c>
    </row>
    <row r="69" spans="1:8" ht="28.5">
      <c r="A69" s="330" t="s">
        <v>2126</v>
      </c>
      <c r="B69" s="404" t="s">
        <v>2098</v>
      </c>
      <c r="C69" s="404" t="s">
        <v>2098</v>
      </c>
      <c r="D69" s="404" t="s">
        <v>6655</v>
      </c>
      <c r="E69" s="399" t="s">
        <v>6654</v>
      </c>
      <c r="F69" s="399" t="s">
        <v>6656</v>
      </c>
      <c r="G69" s="399" t="s">
        <v>6657</v>
      </c>
      <c r="H69" s="330" t="s">
        <v>2126</v>
      </c>
    </row>
    <row r="70" spans="1:8" ht="30">
      <c r="A70" s="330" t="s">
        <v>2126</v>
      </c>
      <c r="B70" s="335" t="s">
        <v>2099</v>
      </c>
      <c r="C70" s="335" t="s">
        <v>2099</v>
      </c>
      <c r="D70" s="335" t="s">
        <v>6658</v>
      </c>
      <c r="E70" s="330" t="s">
        <v>2126</v>
      </c>
      <c r="F70" s="399" t="s">
        <v>6659</v>
      </c>
      <c r="G70" s="399" t="s">
        <v>6660</v>
      </c>
      <c r="H70" s="330" t="s">
        <v>2126</v>
      </c>
    </row>
    <row r="71" spans="1:8" ht="30">
      <c r="A71" s="330" t="s">
        <v>2126</v>
      </c>
      <c r="B71" s="335" t="s">
        <v>2100</v>
      </c>
      <c r="C71" s="335" t="s">
        <v>6661</v>
      </c>
      <c r="D71" s="335" t="s">
        <v>6662</v>
      </c>
      <c r="E71" s="330" t="s">
        <v>2126</v>
      </c>
      <c r="F71" s="330" t="s">
        <v>2126</v>
      </c>
      <c r="G71" s="330" t="s">
        <v>2126</v>
      </c>
      <c r="H71" s="330" t="s">
        <v>2126</v>
      </c>
    </row>
    <row r="72" spans="1:8" ht="28.5">
      <c r="A72" s="330" t="s">
        <v>2126</v>
      </c>
      <c r="B72" s="405" t="s">
        <v>6663</v>
      </c>
      <c r="C72" s="405" t="s">
        <v>6664</v>
      </c>
      <c r="D72" s="405" t="s">
        <v>6665</v>
      </c>
      <c r="E72" s="403" t="s">
        <v>6625</v>
      </c>
      <c r="F72" s="330" t="s">
        <v>2126</v>
      </c>
      <c r="G72" s="330" t="s">
        <v>2126</v>
      </c>
      <c r="H72" s="330" t="s">
        <v>2126</v>
      </c>
    </row>
    <row r="73" spans="1:8" ht="28.5">
      <c r="A73" s="330" t="s">
        <v>2126</v>
      </c>
      <c r="B73" s="405" t="s">
        <v>6663</v>
      </c>
      <c r="C73" s="405" t="s">
        <v>6666</v>
      </c>
      <c r="D73" s="405" t="s">
        <v>6667</v>
      </c>
      <c r="E73" s="403" t="s">
        <v>6625</v>
      </c>
      <c r="F73" s="330" t="s">
        <v>2126</v>
      </c>
      <c r="G73" s="330" t="s">
        <v>2126</v>
      </c>
      <c r="H73" s="330" t="s">
        <v>2126</v>
      </c>
    </row>
    <row r="74" spans="1:8" ht="30">
      <c r="A74" s="330" t="s">
        <v>2126</v>
      </c>
      <c r="B74" s="335" t="s">
        <v>2101</v>
      </c>
      <c r="C74" s="335" t="s">
        <v>2101</v>
      </c>
      <c r="D74" s="335" t="s">
        <v>6668</v>
      </c>
      <c r="E74" s="330" t="s">
        <v>2126</v>
      </c>
      <c r="F74" s="330" t="s">
        <v>2126</v>
      </c>
      <c r="G74" s="330" t="s">
        <v>2126</v>
      </c>
      <c r="H74" s="330" t="s">
        <v>2126</v>
      </c>
    </row>
    <row r="75" spans="1:8" ht="30">
      <c r="A75" s="330" t="s">
        <v>2126</v>
      </c>
      <c r="B75" s="335" t="s">
        <v>2102</v>
      </c>
      <c r="C75" s="335" t="s">
        <v>6669</v>
      </c>
      <c r="D75" s="335" t="s">
        <v>6670</v>
      </c>
      <c r="E75" s="330" t="s">
        <v>2126</v>
      </c>
      <c r="F75" s="330" t="s">
        <v>2126</v>
      </c>
      <c r="G75" s="330" t="s">
        <v>2126</v>
      </c>
      <c r="H75" s="330" t="s">
        <v>2126</v>
      </c>
    </row>
    <row r="76" spans="1:8" ht="30">
      <c r="A76" s="330" t="s">
        <v>2126</v>
      </c>
      <c r="B76" s="335" t="s">
        <v>2054</v>
      </c>
      <c r="C76" s="335" t="s">
        <v>6671</v>
      </c>
      <c r="D76" s="335" t="s">
        <v>6672</v>
      </c>
      <c r="E76" s="330" t="s">
        <v>2126</v>
      </c>
      <c r="F76" s="330" t="s">
        <v>2126</v>
      </c>
      <c r="G76" s="317" t="s">
        <v>6673</v>
      </c>
      <c r="H76" s="330" t="s">
        <v>2126</v>
      </c>
    </row>
    <row r="77" spans="1:8" ht="30">
      <c r="A77" s="330" t="s">
        <v>2126</v>
      </c>
      <c r="B77" s="335" t="s">
        <v>2055</v>
      </c>
      <c r="C77" s="335" t="s">
        <v>6674</v>
      </c>
      <c r="D77" s="335" t="s">
        <v>6675</v>
      </c>
      <c r="E77" s="330" t="s">
        <v>2126</v>
      </c>
      <c r="F77" s="330" t="s">
        <v>2126</v>
      </c>
      <c r="G77" s="317" t="s">
        <v>6676</v>
      </c>
      <c r="H77" s="330" t="s">
        <v>2126</v>
      </c>
    </row>
    <row r="78" spans="1:8" ht="30">
      <c r="A78" s="330" t="s">
        <v>2126</v>
      </c>
      <c r="B78" s="335" t="s">
        <v>2056</v>
      </c>
      <c r="C78" s="335" t="s">
        <v>6677</v>
      </c>
      <c r="D78" s="335" t="s">
        <v>6678</v>
      </c>
      <c r="E78" s="330" t="s">
        <v>2126</v>
      </c>
      <c r="F78" s="330" t="s">
        <v>2126</v>
      </c>
      <c r="G78" s="317" t="s">
        <v>6679</v>
      </c>
      <c r="H78" s="330" t="s">
        <v>2126</v>
      </c>
    </row>
    <row r="79" spans="1:8" ht="28.5">
      <c r="A79" s="330" t="s">
        <v>2126</v>
      </c>
      <c r="B79" s="405" t="s">
        <v>2056</v>
      </c>
      <c r="C79" s="405" t="s">
        <v>6677</v>
      </c>
      <c r="D79" s="405" t="s">
        <v>6678</v>
      </c>
      <c r="E79" s="403" t="s">
        <v>6680</v>
      </c>
      <c r="F79" s="330" t="s">
        <v>2126</v>
      </c>
      <c r="G79" s="330" t="s">
        <v>2126</v>
      </c>
      <c r="H79" s="330" t="s">
        <v>2126</v>
      </c>
    </row>
    <row r="80" spans="1:8" ht="30">
      <c r="A80" s="330" t="s">
        <v>2126</v>
      </c>
      <c r="B80" s="335" t="s">
        <v>2092</v>
      </c>
      <c r="C80" s="335" t="s">
        <v>6681</v>
      </c>
      <c r="D80" s="335" t="s">
        <v>6682</v>
      </c>
      <c r="E80" s="330" t="s">
        <v>2126</v>
      </c>
      <c r="F80" s="330" t="s">
        <v>2126</v>
      </c>
      <c r="G80" s="330" t="s">
        <v>2126</v>
      </c>
      <c r="H80" s="330" t="s">
        <v>2126</v>
      </c>
    </row>
    <row r="81" spans="1:8" ht="30">
      <c r="A81" s="330" t="s">
        <v>2126</v>
      </c>
      <c r="B81" s="335" t="s">
        <v>2057</v>
      </c>
      <c r="C81" s="335" t="s">
        <v>6683</v>
      </c>
      <c r="D81" s="335" t="s">
        <v>6684</v>
      </c>
      <c r="E81" s="330" t="s">
        <v>2126</v>
      </c>
      <c r="F81" s="330" t="s">
        <v>2126</v>
      </c>
      <c r="G81" s="330" t="s">
        <v>2126</v>
      </c>
      <c r="H81" s="330" t="s">
        <v>2126</v>
      </c>
    </row>
    <row r="82" spans="1:8" ht="28.5">
      <c r="A82" s="330" t="s">
        <v>2126</v>
      </c>
      <c r="B82" s="405" t="s">
        <v>6685</v>
      </c>
      <c r="C82" s="405" t="s">
        <v>6686</v>
      </c>
      <c r="D82" s="405" t="s">
        <v>6687</v>
      </c>
      <c r="E82" s="406" t="s">
        <v>2126</v>
      </c>
      <c r="F82" s="330" t="s">
        <v>2126</v>
      </c>
      <c r="G82" s="330" t="s">
        <v>2126</v>
      </c>
      <c r="H82" s="330" t="s">
        <v>2126</v>
      </c>
    </row>
    <row r="83" spans="1:8" ht="30">
      <c r="A83" s="330" t="s">
        <v>141</v>
      </c>
      <c r="B83" s="335" t="s">
        <v>2058</v>
      </c>
      <c r="C83" s="335" t="s">
        <v>6688</v>
      </c>
      <c r="D83" s="335" t="s">
        <v>6689</v>
      </c>
      <c r="E83" s="330" t="s">
        <v>2126</v>
      </c>
      <c r="F83" s="330" t="s">
        <v>2126</v>
      </c>
      <c r="G83" s="317" t="s">
        <v>3671</v>
      </c>
      <c r="H83" s="330" t="s">
        <v>2126</v>
      </c>
    </row>
    <row r="84" spans="1:8" ht="30">
      <c r="A84" s="317" t="s">
        <v>6500</v>
      </c>
      <c r="B84" s="335" t="s">
        <v>2085</v>
      </c>
      <c r="C84" s="335" t="s">
        <v>6690</v>
      </c>
      <c r="D84" s="335" t="s">
        <v>6691</v>
      </c>
      <c r="E84" s="330" t="s">
        <v>2126</v>
      </c>
      <c r="F84" s="330" t="s">
        <v>2126</v>
      </c>
      <c r="G84" s="317" t="s">
        <v>6692</v>
      </c>
      <c r="H84" s="330" t="s">
        <v>2126</v>
      </c>
    </row>
    <row r="85" spans="1:8" ht="30">
      <c r="A85" s="330" t="s">
        <v>2126</v>
      </c>
      <c r="B85" s="335" t="s">
        <v>6693</v>
      </c>
      <c r="C85" s="335" t="s">
        <v>6694</v>
      </c>
      <c r="D85" s="335" t="s">
        <v>6695</v>
      </c>
      <c r="E85" s="399" t="s">
        <v>6696</v>
      </c>
      <c r="F85" s="330" t="s">
        <v>2126</v>
      </c>
      <c r="G85" s="317" t="s">
        <v>6660</v>
      </c>
      <c r="H85" s="330" t="s">
        <v>2126</v>
      </c>
    </row>
    <row r="86" spans="1:8" ht="30">
      <c r="A86" s="330" t="s">
        <v>2126</v>
      </c>
      <c r="B86" s="334" t="s">
        <v>6693</v>
      </c>
      <c r="C86" s="334" t="s">
        <v>6697</v>
      </c>
      <c r="D86" s="334" t="s">
        <v>6698</v>
      </c>
      <c r="E86" s="399" t="s">
        <v>6696</v>
      </c>
      <c r="F86" s="330" t="s">
        <v>2126</v>
      </c>
      <c r="G86" s="317" t="s">
        <v>6660</v>
      </c>
      <c r="H86" s="330" t="s">
        <v>2126</v>
      </c>
    </row>
    <row r="87" spans="1:8" ht="28.5">
      <c r="A87" s="330" t="s">
        <v>2126</v>
      </c>
      <c r="B87" s="399" t="s">
        <v>6693</v>
      </c>
      <c r="C87" s="399" t="s">
        <v>6694</v>
      </c>
      <c r="D87" s="399" t="s">
        <v>6695</v>
      </c>
      <c r="E87" s="399" t="s">
        <v>6696</v>
      </c>
      <c r="F87" s="399" t="s">
        <v>6659</v>
      </c>
      <c r="G87" s="399" t="s">
        <v>6660</v>
      </c>
      <c r="H87" s="330" t="s">
        <v>2126</v>
      </c>
    </row>
    <row r="88" spans="1:8" ht="30">
      <c r="A88" s="330" t="s">
        <v>2126</v>
      </c>
      <c r="B88" s="334" t="s">
        <v>2093</v>
      </c>
      <c r="C88" s="334" t="s">
        <v>6699</v>
      </c>
      <c r="D88" s="334" t="s">
        <v>6700</v>
      </c>
      <c r="E88" s="330" t="s">
        <v>2126</v>
      </c>
      <c r="F88" s="330" t="s">
        <v>2126</v>
      </c>
      <c r="G88" s="330" t="s">
        <v>2126</v>
      </c>
      <c r="H88" s="330" t="s">
        <v>2126</v>
      </c>
    </row>
    <row r="89" spans="1:8" ht="28.5">
      <c r="A89" s="330" t="s">
        <v>2126</v>
      </c>
      <c r="B89" s="399" t="s">
        <v>2093</v>
      </c>
      <c r="C89" s="399" t="s">
        <v>6699</v>
      </c>
      <c r="D89" s="399" t="s">
        <v>6700</v>
      </c>
      <c r="E89" s="330" t="s">
        <v>2126</v>
      </c>
      <c r="F89" s="399" t="s">
        <v>6701</v>
      </c>
      <c r="G89" s="399" t="s">
        <v>6702</v>
      </c>
      <c r="H89" s="330" t="s">
        <v>2126</v>
      </c>
    </row>
    <row r="90" spans="1:8" ht="30">
      <c r="A90" s="330" t="s">
        <v>2126</v>
      </c>
      <c r="B90" s="334" t="s">
        <v>2103</v>
      </c>
      <c r="C90" s="334" t="s">
        <v>6703</v>
      </c>
      <c r="D90" s="334" t="s">
        <v>6704</v>
      </c>
      <c r="E90" s="330" t="s">
        <v>2126</v>
      </c>
      <c r="F90" s="399" t="s">
        <v>6705</v>
      </c>
      <c r="G90" s="330" t="s">
        <v>2126</v>
      </c>
      <c r="H90" s="330" t="s">
        <v>2126</v>
      </c>
    </row>
    <row r="91" spans="1:8" ht="30">
      <c r="A91" s="330" t="s">
        <v>2126</v>
      </c>
      <c r="B91" s="334" t="s">
        <v>1148</v>
      </c>
      <c r="C91" s="334" t="s">
        <v>6706</v>
      </c>
      <c r="D91" s="334" t="s">
        <v>6707</v>
      </c>
      <c r="E91" s="399" t="s">
        <v>6481</v>
      </c>
      <c r="F91" s="399" t="s">
        <v>6708</v>
      </c>
      <c r="G91" s="317" t="s">
        <v>6709</v>
      </c>
      <c r="H91" s="330" t="s">
        <v>2126</v>
      </c>
    </row>
    <row r="92" spans="1:8" ht="28.5">
      <c r="A92" s="330" t="s">
        <v>141</v>
      </c>
      <c r="B92" s="399" t="s">
        <v>1148</v>
      </c>
      <c r="C92" s="399" t="s">
        <v>6706</v>
      </c>
      <c r="D92" s="399" t="s">
        <v>6707</v>
      </c>
      <c r="E92" s="399" t="s">
        <v>6481</v>
      </c>
      <c r="F92" s="399" t="s">
        <v>6705</v>
      </c>
      <c r="G92" s="399" t="s">
        <v>6710</v>
      </c>
      <c r="H92" s="330" t="s">
        <v>2126</v>
      </c>
    </row>
    <row r="93" spans="1:8" ht="28.5">
      <c r="A93" s="330" t="s">
        <v>2126</v>
      </c>
      <c r="B93" s="403" t="s">
        <v>6711</v>
      </c>
      <c r="C93" s="403" t="s">
        <v>6712</v>
      </c>
      <c r="D93" s="403" t="s">
        <v>6713</v>
      </c>
      <c r="E93" s="403" t="s">
        <v>6714</v>
      </c>
      <c r="F93" s="330" t="s">
        <v>2126</v>
      </c>
      <c r="G93" s="330" t="s">
        <v>2126</v>
      </c>
      <c r="H93" s="330" t="s">
        <v>2126</v>
      </c>
    </row>
    <row r="94" spans="1:8" ht="28.5">
      <c r="A94" s="330" t="s">
        <v>2126</v>
      </c>
      <c r="B94" s="403" t="s">
        <v>6715</v>
      </c>
      <c r="C94" s="403" t="s">
        <v>6716</v>
      </c>
      <c r="D94" s="403" t="s">
        <v>6717</v>
      </c>
      <c r="E94" s="403" t="s">
        <v>6617</v>
      </c>
      <c r="F94" s="330" t="s">
        <v>2126</v>
      </c>
      <c r="G94" s="330" t="s">
        <v>2126</v>
      </c>
      <c r="H94" s="330" t="s">
        <v>2126</v>
      </c>
    </row>
    <row r="95" spans="1:8" ht="28.5">
      <c r="A95" s="330" t="s">
        <v>2126</v>
      </c>
      <c r="B95" s="403" t="s">
        <v>6715</v>
      </c>
      <c r="C95" s="403" t="s">
        <v>6718</v>
      </c>
      <c r="D95" s="403" t="s">
        <v>6717</v>
      </c>
      <c r="E95" s="403" t="s">
        <v>6617</v>
      </c>
      <c r="F95" s="330" t="s">
        <v>2126</v>
      </c>
      <c r="G95" s="330" t="s">
        <v>2126</v>
      </c>
      <c r="H95" s="330" t="s">
        <v>2126</v>
      </c>
    </row>
    <row r="96" spans="1:8" ht="30">
      <c r="A96" s="330" t="s">
        <v>2126</v>
      </c>
      <c r="B96" s="334" t="s">
        <v>2059</v>
      </c>
      <c r="C96" s="334" t="s">
        <v>6719</v>
      </c>
      <c r="D96" s="334" t="s">
        <v>6720</v>
      </c>
      <c r="E96" s="330" t="s">
        <v>2126</v>
      </c>
      <c r="F96" s="330" t="s">
        <v>2126</v>
      </c>
      <c r="G96" s="317" t="s">
        <v>6721</v>
      </c>
      <c r="H96" s="330" t="s">
        <v>2126</v>
      </c>
    </row>
    <row r="97" spans="1:8" ht="30">
      <c r="A97" s="330" t="s">
        <v>141</v>
      </c>
      <c r="B97" s="334" t="s">
        <v>2079</v>
      </c>
      <c r="C97" s="334" t="s">
        <v>6722</v>
      </c>
      <c r="D97" s="334" t="s">
        <v>6723</v>
      </c>
      <c r="E97" s="330" t="s">
        <v>2126</v>
      </c>
      <c r="F97" s="330" t="s">
        <v>2126</v>
      </c>
      <c r="G97" s="330" t="s">
        <v>2126</v>
      </c>
      <c r="H97" s="330" t="s">
        <v>2126</v>
      </c>
    </row>
    <row r="98" spans="1:8" ht="28.5">
      <c r="A98" s="330" t="s">
        <v>141</v>
      </c>
      <c r="B98" s="399" t="s">
        <v>2079</v>
      </c>
      <c r="C98" s="399" t="s">
        <v>6722</v>
      </c>
      <c r="D98" s="399" t="s">
        <v>6723</v>
      </c>
      <c r="E98" s="399" t="s">
        <v>6083</v>
      </c>
      <c r="F98" s="399" t="s">
        <v>6708</v>
      </c>
      <c r="G98" s="399" t="s">
        <v>6724</v>
      </c>
      <c r="H98" s="330" t="s">
        <v>2126</v>
      </c>
    </row>
    <row r="99" spans="1:8" ht="28.5">
      <c r="A99" s="330" t="s">
        <v>141</v>
      </c>
      <c r="B99" s="399" t="s">
        <v>2079</v>
      </c>
      <c r="C99" s="399" t="s">
        <v>6725</v>
      </c>
      <c r="D99" s="399" t="s">
        <v>6726</v>
      </c>
      <c r="E99" s="399" t="s">
        <v>6083</v>
      </c>
      <c r="F99" s="399" t="s">
        <v>6708</v>
      </c>
      <c r="G99" s="399" t="s">
        <v>6724</v>
      </c>
      <c r="H99" s="330" t="s">
        <v>2126</v>
      </c>
    </row>
    <row r="100" spans="1:8" ht="28.5">
      <c r="A100" s="330" t="s">
        <v>141</v>
      </c>
      <c r="B100" s="403" t="s">
        <v>2079</v>
      </c>
      <c r="C100" s="403" t="s">
        <v>6722</v>
      </c>
      <c r="D100" s="403" t="s">
        <v>6723</v>
      </c>
      <c r="E100" s="403" t="s">
        <v>6083</v>
      </c>
      <c r="F100" s="330" t="s">
        <v>2126</v>
      </c>
      <c r="G100" s="330" t="s">
        <v>2126</v>
      </c>
      <c r="H100" s="330" t="s">
        <v>2126</v>
      </c>
    </row>
    <row r="101" spans="1:8" ht="28.5">
      <c r="A101" s="330" t="s">
        <v>2126</v>
      </c>
      <c r="B101" s="403" t="s">
        <v>6727</v>
      </c>
      <c r="C101" s="403" t="s">
        <v>6728</v>
      </c>
      <c r="D101" s="403" t="s">
        <v>6729</v>
      </c>
      <c r="E101" s="403" t="s">
        <v>6730</v>
      </c>
      <c r="F101" s="330" t="s">
        <v>2126</v>
      </c>
      <c r="G101" s="330" t="s">
        <v>2126</v>
      </c>
      <c r="H101" s="330" t="s">
        <v>2126</v>
      </c>
    </row>
    <row r="102" spans="1:8" ht="30">
      <c r="A102" s="330" t="s">
        <v>2126</v>
      </c>
      <c r="B102" s="334" t="s">
        <v>2094</v>
      </c>
      <c r="C102" s="334" t="s">
        <v>6731</v>
      </c>
      <c r="D102" s="334" t="s">
        <v>6732</v>
      </c>
      <c r="E102" s="330" t="s">
        <v>2126</v>
      </c>
      <c r="F102" s="330" t="s">
        <v>2126</v>
      </c>
      <c r="G102" s="317" t="s">
        <v>6733</v>
      </c>
      <c r="H102" s="330" t="s">
        <v>2126</v>
      </c>
    </row>
    <row r="103" spans="1:8" ht="30">
      <c r="A103" s="330" t="s">
        <v>2126</v>
      </c>
      <c r="B103" s="334" t="s">
        <v>6734</v>
      </c>
      <c r="C103" s="334" t="s">
        <v>6735</v>
      </c>
      <c r="D103" s="334" t="s">
        <v>6736</v>
      </c>
      <c r="E103" s="330" t="s">
        <v>2126</v>
      </c>
      <c r="F103" s="330" t="s">
        <v>2126</v>
      </c>
      <c r="G103" s="330" t="s">
        <v>2126</v>
      </c>
      <c r="H103" s="330" t="s">
        <v>2126</v>
      </c>
    </row>
    <row r="104" spans="1:8" ht="30">
      <c r="A104" s="330" t="s">
        <v>2126</v>
      </c>
      <c r="B104" s="334" t="s">
        <v>6734</v>
      </c>
      <c r="C104" s="334" t="s">
        <v>6737</v>
      </c>
      <c r="D104" s="334" t="s">
        <v>6738</v>
      </c>
      <c r="E104" s="330" t="s">
        <v>2126</v>
      </c>
      <c r="F104" s="330" t="s">
        <v>2126</v>
      </c>
      <c r="G104" s="330" t="s">
        <v>2126</v>
      </c>
      <c r="H104" s="330" t="s">
        <v>2126</v>
      </c>
    </row>
    <row r="105" spans="1:8" ht="28.5">
      <c r="A105" s="330" t="s">
        <v>2126</v>
      </c>
      <c r="B105" s="399" t="s">
        <v>6739</v>
      </c>
      <c r="C105" s="399" t="s">
        <v>6740</v>
      </c>
      <c r="D105" s="399" t="s">
        <v>6741</v>
      </c>
      <c r="E105" s="399" t="s">
        <v>6742</v>
      </c>
      <c r="F105" s="399" t="s">
        <v>6743</v>
      </c>
      <c r="G105" s="399" t="s">
        <v>767</v>
      </c>
      <c r="H105" s="330" t="s">
        <v>2126</v>
      </c>
    </row>
    <row r="106" spans="1:8" ht="30">
      <c r="A106" s="330" t="s">
        <v>2126</v>
      </c>
      <c r="B106" s="334" t="s">
        <v>2060</v>
      </c>
      <c r="C106" s="334" t="s">
        <v>6744</v>
      </c>
      <c r="D106" s="334" t="s">
        <v>6745</v>
      </c>
      <c r="E106" s="399" t="s">
        <v>6625</v>
      </c>
      <c r="F106" s="330" t="s">
        <v>2126</v>
      </c>
      <c r="G106" s="330" t="s">
        <v>2126</v>
      </c>
      <c r="H106" s="330" t="s">
        <v>2126</v>
      </c>
    </row>
    <row r="107" spans="1:8" ht="28.5">
      <c r="A107" s="330" t="s">
        <v>2126</v>
      </c>
      <c r="B107" s="399" t="s">
        <v>2060</v>
      </c>
      <c r="C107" s="399" t="s">
        <v>6744</v>
      </c>
      <c r="D107" s="399" t="s">
        <v>6745</v>
      </c>
      <c r="E107" s="399" t="s">
        <v>6625</v>
      </c>
      <c r="F107" s="399" t="s">
        <v>6746</v>
      </c>
      <c r="G107" s="399" t="s">
        <v>6747</v>
      </c>
      <c r="H107" s="330" t="s">
        <v>2126</v>
      </c>
    </row>
    <row r="108" spans="1:8" ht="30">
      <c r="A108" s="330" t="s">
        <v>2126</v>
      </c>
      <c r="B108" s="334" t="s">
        <v>2061</v>
      </c>
      <c r="C108" s="334" t="s">
        <v>6748</v>
      </c>
      <c r="D108" s="334" t="s">
        <v>6749</v>
      </c>
      <c r="E108" s="330" t="s">
        <v>2126</v>
      </c>
      <c r="F108" s="330" t="s">
        <v>2126</v>
      </c>
      <c r="G108" s="330" t="s">
        <v>2126</v>
      </c>
      <c r="H108" s="330" t="s">
        <v>2126</v>
      </c>
    </row>
    <row r="109" spans="1:8" ht="30">
      <c r="A109" s="317" t="s">
        <v>6500</v>
      </c>
      <c r="B109" s="334" t="s">
        <v>2080</v>
      </c>
      <c r="C109" s="334" t="s">
        <v>6750</v>
      </c>
      <c r="D109" s="334" t="s">
        <v>6751</v>
      </c>
      <c r="E109" s="316" t="s">
        <v>6752</v>
      </c>
      <c r="F109" s="330" t="s">
        <v>2126</v>
      </c>
      <c r="G109" s="330" t="s">
        <v>2126</v>
      </c>
      <c r="H109" s="330" t="s">
        <v>2126</v>
      </c>
    </row>
    <row r="110" spans="1:8" ht="28.5">
      <c r="A110" s="317" t="s">
        <v>6500</v>
      </c>
      <c r="B110" s="399" t="s">
        <v>2080</v>
      </c>
      <c r="C110" s="399" t="s">
        <v>6750</v>
      </c>
      <c r="D110" s="399" t="s">
        <v>6751</v>
      </c>
      <c r="E110" s="399" t="s">
        <v>6752</v>
      </c>
      <c r="F110" s="330" t="s">
        <v>2126</v>
      </c>
      <c r="G110" s="330" t="s">
        <v>2126</v>
      </c>
      <c r="H110" s="330" t="s">
        <v>2126</v>
      </c>
    </row>
    <row r="111" spans="1:8" ht="28.5">
      <c r="A111" s="330" t="s">
        <v>2126</v>
      </c>
      <c r="B111" s="403" t="s">
        <v>6753</v>
      </c>
      <c r="C111" s="403" t="s">
        <v>6754</v>
      </c>
      <c r="D111" s="403" t="s">
        <v>6755</v>
      </c>
      <c r="E111" s="403" t="s">
        <v>6756</v>
      </c>
      <c r="F111" s="330" t="s">
        <v>2126</v>
      </c>
      <c r="G111" s="330" t="s">
        <v>2126</v>
      </c>
      <c r="H111" s="330" t="s">
        <v>2126</v>
      </c>
    </row>
    <row r="112" spans="1:8" ht="28.5">
      <c r="A112" s="330" t="s">
        <v>2126</v>
      </c>
      <c r="B112" s="403" t="s">
        <v>6757</v>
      </c>
      <c r="C112" s="403" t="s">
        <v>6758</v>
      </c>
      <c r="D112" s="403" t="s">
        <v>6759</v>
      </c>
      <c r="E112" s="403" t="s">
        <v>6760</v>
      </c>
      <c r="F112" s="330" t="s">
        <v>2126</v>
      </c>
      <c r="G112" s="330" t="s">
        <v>2126</v>
      </c>
      <c r="H112" s="330" t="s">
        <v>2126</v>
      </c>
    </row>
    <row r="113" spans="1:8" ht="28.5">
      <c r="A113" s="330" t="s">
        <v>2126</v>
      </c>
      <c r="B113" s="403" t="s">
        <v>6761</v>
      </c>
      <c r="C113" s="403" t="s">
        <v>6762</v>
      </c>
      <c r="D113" s="403" t="s">
        <v>6763</v>
      </c>
      <c r="E113" s="403" t="s">
        <v>6764</v>
      </c>
      <c r="F113" s="330" t="s">
        <v>2126</v>
      </c>
      <c r="G113" s="330" t="s">
        <v>2126</v>
      </c>
      <c r="H113" s="330" t="s">
        <v>2126</v>
      </c>
    </row>
    <row r="114" spans="1:8" ht="30">
      <c r="A114" s="330" t="s">
        <v>2126</v>
      </c>
      <c r="B114" s="334" t="s">
        <v>2062</v>
      </c>
      <c r="C114" s="334" t="s">
        <v>6765</v>
      </c>
      <c r="D114" s="334" t="s">
        <v>6766</v>
      </c>
      <c r="E114" s="403" t="s">
        <v>6767</v>
      </c>
      <c r="F114" s="330" t="s">
        <v>2126</v>
      </c>
      <c r="G114" s="330" t="s">
        <v>2126</v>
      </c>
      <c r="H114" s="330" t="s">
        <v>2126</v>
      </c>
    </row>
    <row r="115" spans="1:8" ht="28.5">
      <c r="A115" s="330" t="s">
        <v>2126</v>
      </c>
      <c r="B115" s="403" t="s">
        <v>2062</v>
      </c>
      <c r="C115" s="403" t="s">
        <v>6765</v>
      </c>
      <c r="D115" s="403" t="s">
        <v>6766</v>
      </c>
      <c r="E115" s="403" t="s">
        <v>6767</v>
      </c>
      <c r="F115" s="330" t="s">
        <v>2126</v>
      </c>
      <c r="G115" s="330" t="s">
        <v>2126</v>
      </c>
      <c r="H115" s="330" t="s">
        <v>2126</v>
      </c>
    </row>
    <row r="116" spans="1:8" ht="30">
      <c r="A116" s="330" t="s">
        <v>2126</v>
      </c>
      <c r="B116" s="334" t="s">
        <v>2104</v>
      </c>
      <c r="C116" s="334" t="s">
        <v>6768</v>
      </c>
      <c r="D116" s="334" t="s">
        <v>6769</v>
      </c>
      <c r="E116" s="330" t="s">
        <v>2126</v>
      </c>
      <c r="F116" s="330" t="s">
        <v>2126</v>
      </c>
      <c r="G116" s="330" t="s">
        <v>2126</v>
      </c>
      <c r="H116" s="330" t="s">
        <v>2126</v>
      </c>
    </row>
    <row r="117" spans="1:8" ht="30">
      <c r="A117" s="330" t="s">
        <v>2126</v>
      </c>
      <c r="B117" s="334" t="s">
        <v>2063</v>
      </c>
      <c r="C117" s="334" t="s">
        <v>6770</v>
      </c>
      <c r="D117" s="334" t="s">
        <v>6771</v>
      </c>
      <c r="E117" s="330" t="s">
        <v>2126</v>
      </c>
      <c r="F117" s="330" t="s">
        <v>2126</v>
      </c>
      <c r="G117" s="330" t="s">
        <v>2126</v>
      </c>
      <c r="H117" s="330" t="s">
        <v>2126</v>
      </c>
    </row>
    <row r="118" spans="1:8" ht="28.5">
      <c r="A118" s="330" t="s">
        <v>2126</v>
      </c>
      <c r="B118" s="399" t="s">
        <v>6772</v>
      </c>
      <c r="C118" s="399" t="s">
        <v>6773</v>
      </c>
      <c r="D118" s="399" t="s">
        <v>6774</v>
      </c>
      <c r="E118" s="399" t="s">
        <v>6775</v>
      </c>
      <c r="F118" s="330" t="s">
        <v>2126</v>
      </c>
      <c r="G118" s="330" t="s">
        <v>2126</v>
      </c>
      <c r="H118" s="330" t="s">
        <v>2126</v>
      </c>
    </row>
    <row r="119" spans="1:8" ht="30">
      <c r="A119" s="330" t="s">
        <v>2126</v>
      </c>
      <c r="B119" s="334" t="s">
        <v>2064</v>
      </c>
      <c r="C119" s="334" t="s">
        <v>6776</v>
      </c>
      <c r="D119" s="334" t="s">
        <v>6777</v>
      </c>
      <c r="E119" s="330" t="s">
        <v>2126</v>
      </c>
      <c r="F119" s="330" t="s">
        <v>2126</v>
      </c>
      <c r="G119" s="330" t="s">
        <v>2126</v>
      </c>
      <c r="H119" s="330" t="s">
        <v>2126</v>
      </c>
    </row>
    <row r="120" spans="1:8" ht="28.5">
      <c r="A120" s="330" t="s">
        <v>2126</v>
      </c>
      <c r="B120" s="403" t="s">
        <v>6778</v>
      </c>
      <c r="C120" s="403" t="s">
        <v>6779</v>
      </c>
      <c r="D120" s="403" t="s">
        <v>2748</v>
      </c>
      <c r="E120" s="403" t="s">
        <v>6680</v>
      </c>
      <c r="F120" s="330" t="s">
        <v>2126</v>
      </c>
      <c r="G120" s="330" t="s">
        <v>2126</v>
      </c>
      <c r="H120" s="330" t="s">
        <v>2126</v>
      </c>
    </row>
    <row r="121" spans="1:8" ht="30">
      <c r="A121" s="330" t="s">
        <v>2126</v>
      </c>
      <c r="B121" s="334" t="s">
        <v>2065</v>
      </c>
      <c r="C121" s="334" t="s">
        <v>6780</v>
      </c>
      <c r="D121" s="334" t="s">
        <v>6781</v>
      </c>
      <c r="E121" s="330" t="s">
        <v>2126</v>
      </c>
      <c r="F121" s="330" t="s">
        <v>2126</v>
      </c>
      <c r="G121" s="330" t="s">
        <v>2126</v>
      </c>
      <c r="H121" s="330" t="s">
        <v>2126</v>
      </c>
    </row>
    <row r="122" spans="1:8" ht="28.5">
      <c r="A122" s="330" t="s">
        <v>2126</v>
      </c>
      <c r="B122" s="403" t="s">
        <v>6782</v>
      </c>
      <c r="C122" s="403" t="s">
        <v>6783</v>
      </c>
      <c r="D122" s="403" t="s">
        <v>6784</v>
      </c>
      <c r="E122" s="403" t="s">
        <v>6785</v>
      </c>
      <c r="F122" s="330" t="s">
        <v>2126</v>
      </c>
      <c r="G122" s="330" t="s">
        <v>2126</v>
      </c>
      <c r="H122" s="330" t="s">
        <v>2126</v>
      </c>
    </row>
    <row r="123" spans="1:8" ht="28.5">
      <c r="A123" s="330" t="s">
        <v>2126</v>
      </c>
      <c r="B123" s="403" t="s">
        <v>6786</v>
      </c>
      <c r="C123" s="403" t="s">
        <v>6787</v>
      </c>
      <c r="D123" s="403" t="s">
        <v>6788</v>
      </c>
      <c r="E123" s="403" t="s">
        <v>6789</v>
      </c>
      <c r="F123" s="330" t="s">
        <v>2126</v>
      </c>
      <c r="G123" s="330" t="s">
        <v>2126</v>
      </c>
      <c r="H123" s="330" t="s">
        <v>2126</v>
      </c>
    </row>
    <row r="124" spans="1:8" ht="30">
      <c r="A124" s="317" t="s">
        <v>6500</v>
      </c>
      <c r="B124" s="334" t="s">
        <v>6790</v>
      </c>
      <c r="C124" s="334" t="s">
        <v>6791</v>
      </c>
      <c r="D124" s="334" t="s">
        <v>6792</v>
      </c>
      <c r="E124" s="330" t="s">
        <v>2126</v>
      </c>
      <c r="F124" s="330" t="s">
        <v>2126</v>
      </c>
      <c r="G124" s="330" t="s">
        <v>2126</v>
      </c>
      <c r="H124" s="330" t="s">
        <v>2126</v>
      </c>
    </row>
    <row r="125" spans="1:8" ht="30">
      <c r="A125" s="317" t="s">
        <v>6500</v>
      </c>
      <c r="B125" s="334" t="s">
        <v>6790</v>
      </c>
      <c r="C125" s="334" t="s">
        <v>6793</v>
      </c>
      <c r="D125" s="334" t="s">
        <v>6794</v>
      </c>
      <c r="E125" s="330" t="s">
        <v>2126</v>
      </c>
      <c r="F125" s="330" t="s">
        <v>2126</v>
      </c>
      <c r="G125" s="330" t="s">
        <v>2126</v>
      </c>
      <c r="H125" s="330" t="s">
        <v>2126</v>
      </c>
    </row>
    <row r="126" spans="1:8" ht="28.5">
      <c r="A126" s="330" t="s">
        <v>2126</v>
      </c>
      <c r="B126" s="399" t="s">
        <v>6795</v>
      </c>
      <c r="C126" s="399" t="s">
        <v>6796</v>
      </c>
      <c r="D126" s="399" t="s">
        <v>6797</v>
      </c>
      <c r="E126" s="399" t="s">
        <v>6720</v>
      </c>
      <c r="F126" s="330" t="s">
        <v>2126</v>
      </c>
      <c r="G126" s="330" t="s">
        <v>2126</v>
      </c>
      <c r="H126" s="330" t="s">
        <v>2126</v>
      </c>
    </row>
    <row r="127" spans="1:8" ht="28.5">
      <c r="A127" s="330" t="s">
        <v>2126</v>
      </c>
      <c r="B127" s="399" t="s">
        <v>6795</v>
      </c>
      <c r="C127" s="399" t="s">
        <v>6798</v>
      </c>
      <c r="D127" s="399" t="s">
        <v>6799</v>
      </c>
      <c r="E127" s="399" t="s">
        <v>6720</v>
      </c>
      <c r="F127" s="330" t="s">
        <v>2126</v>
      </c>
      <c r="G127" s="330" t="s">
        <v>2126</v>
      </c>
      <c r="H127" s="330" t="s">
        <v>2126</v>
      </c>
    </row>
    <row r="128" spans="1:8" ht="28.5">
      <c r="A128" s="330" t="s">
        <v>2126</v>
      </c>
      <c r="B128" s="399" t="s">
        <v>6800</v>
      </c>
      <c r="C128" s="399" t="s">
        <v>6801</v>
      </c>
      <c r="D128" s="399" t="s">
        <v>6802</v>
      </c>
      <c r="E128" s="399" t="s">
        <v>6760</v>
      </c>
      <c r="F128" s="399" t="s">
        <v>6803</v>
      </c>
      <c r="G128" s="399" t="s">
        <v>198</v>
      </c>
      <c r="H128" s="330" t="s">
        <v>2126</v>
      </c>
    </row>
    <row r="129" spans="1:8" ht="30">
      <c r="A129" s="330" t="s">
        <v>2126</v>
      </c>
      <c r="B129" s="334" t="s">
        <v>2066</v>
      </c>
      <c r="C129" s="334" t="s">
        <v>6804</v>
      </c>
      <c r="D129" s="334" t="s">
        <v>6805</v>
      </c>
      <c r="E129" s="330" t="s">
        <v>2126</v>
      </c>
      <c r="F129" s="330" t="s">
        <v>2126</v>
      </c>
      <c r="G129" s="330" t="s">
        <v>2126</v>
      </c>
      <c r="H129" s="330" t="s">
        <v>2126</v>
      </c>
    </row>
    <row r="130" spans="1:8" ht="30">
      <c r="A130" s="330" t="s">
        <v>2126</v>
      </c>
      <c r="B130" s="334" t="s">
        <v>2067</v>
      </c>
      <c r="C130" s="334" t="s">
        <v>6806</v>
      </c>
      <c r="D130" s="334" t="s">
        <v>6807</v>
      </c>
      <c r="E130" s="330" t="s">
        <v>2126</v>
      </c>
      <c r="F130" s="330" t="s">
        <v>2126</v>
      </c>
      <c r="G130" s="317" t="s">
        <v>6808</v>
      </c>
      <c r="H130" s="330" t="s">
        <v>2126</v>
      </c>
    </row>
    <row r="131" spans="1:8" ht="28.5">
      <c r="A131" s="330" t="s">
        <v>2126</v>
      </c>
      <c r="B131" s="403" t="s">
        <v>2067</v>
      </c>
      <c r="C131" s="403" t="s">
        <v>6809</v>
      </c>
      <c r="D131" s="403" t="s">
        <v>6810</v>
      </c>
      <c r="E131" s="403" t="s">
        <v>6617</v>
      </c>
      <c r="F131" s="330" t="s">
        <v>2126</v>
      </c>
      <c r="G131" s="330" t="s">
        <v>2126</v>
      </c>
      <c r="H131" s="330" t="s">
        <v>2126</v>
      </c>
    </row>
    <row r="132" spans="1:8" ht="28.5">
      <c r="A132" s="330" t="s">
        <v>2126</v>
      </c>
      <c r="B132" s="403" t="s">
        <v>2067</v>
      </c>
      <c r="C132" s="403" t="s">
        <v>6806</v>
      </c>
      <c r="D132" s="403" t="s">
        <v>6807</v>
      </c>
      <c r="E132" s="403" t="s">
        <v>6617</v>
      </c>
      <c r="F132" s="330" t="s">
        <v>2126</v>
      </c>
      <c r="G132" s="330" t="s">
        <v>2126</v>
      </c>
      <c r="H132" s="330" t="s">
        <v>2126</v>
      </c>
    </row>
    <row r="133" spans="1:8" ht="28.5">
      <c r="A133" s="330" t="s">
        <v>2126</v>
      </c>
      <c r="B133" s="403" t="s">
        <v>6811</v>
      </c>
      <c r="C133" s="403" t="s">
        <v>6812</v>
      </c>
      <c r="D133" s="403" t="s">
        <v>6813</v>
      </c>
      <c r="E133" s="403" t="s">
        <v>6814</v>
      </c>
      <c r="F133" s="330" t="s">
        <v>2126</v>
      </c>
      <c r="G133" s="330" t="s">
        <v>2126</v>
      </c>
      <c r="H133" s="330" t="s">
        <v>2126</v>
      </c>
    </row>
    <row r="134" spans="1:8" ht="28.5">
      <c r="A134" s="330" t="s">
        <v>2126</v>
      </c>
      <c r="B134" s="399" t="s">
        <v>6815</v>
      </c>
      <c r="C134" s="399" t="s">
        <v>6816</v>
      </c>
      <c r="D134" s="399" t="s">
        <v>6817</v>
      </c>
      <c r="E134" s="399" t="s">
        <v>6756</v>
      </c>
      <c r="F134" s="399" t="s">
        <v>6818</v>
      </c>
      <c r="G134" s="399" t="s">
        <v>6819</v>
      </c>
      <c r="H134" s="330" t="s">
        <v>2126</v>
      </c>
    </row>
    <row r="135" spans="1:8" ht="28.5">
      <c r="A135" s="330" t="s">
        <v>2126</v>
      </c>
      <c r="B135" s="403" t="s">
        <v>6820</v>
      </c>
      <c r="C135" s="403" t="s">
        <v>6821</v>
      </c>
      <c r="D135" s="403" t="s">
        <v>6822</v>
      </c>
      <c r="E135" s="406" t="s">
        <v>2126</v>
      </c>
      <c r="F135" s="330" t="s">
        <v>2126</v>
      </c>
      <c r="G135" s="330" t="s">
        <v>2126</v>
      </c>
      <c r="H135" s="330" t="s">
        <v>2126</v>
      </c>
    </row>
    <row r="136" spans="1:8" ht="30">
      <c r="A136" s="330" t="s">
        <v>2126</v>
      </c>
      <c r="B136" s="334" t="s">
        <v>6823</v>
      </c>
      <c r="C136" s="334" t="s">
        <v>6824</v>
      </c>
      <c r="D136" s="334" t="s">
        <v>6825</v>
      </c>
      <c r="E136" s="399" t="s">
        <v>6785</v>
      </c>
      <c r="F136" s="330" t="s">
        <v>2126</v>
      </c>
      <c r="G136" s="330" t="s">
        <v>2126</v>
      </c>
      <c r="H136" s="330" t="s">
        <v>2126</v>
      </c>
    </row>
    <row r="137" spans="1:8" ht="30">
      <c r="A137" s="330" t="s">
        <v>2126</v>
      </c>
      <c r="B137" s="334" t="s">
        <v>6823</v>
      </c>
      <c r="C137" s="334" t="s">
        <v>6826</v>
      </c>
      <c r="D137" s="334" t="s">
        <v>6827</v>
      </c>
      <c r="E137" s="399" t="s">
        <v>6785</v>
      </c>
      <c r="F137" s="330" t="s">
        <v>2126</v>
      </c>
      <c r="G137" s="330" t="s">
        <v>2126</v>
      </c>
      <c r="H137" s="330" t="s">
        <v>2126</v>
      </c>
    </row>
    <row r="138" spans="1:8" ht="28.5">
      <c r="A138" s="330" t="s">
        <v>141</v>
      </c>
      <c r="B138" s="399" t="s">
        <v>6823</v>
      </c>
      <c r="C138" s="399" t="s">
        <v>6824</v>
      </c>
      <c r="D138" s="399" t="s">
        <v>6825</v>
      </c>
      <c r="E138" s="316" t="s">
        <v>6785</v>
      </c>
      <c r="F138" s="399" t="s">
        <v>6828</v>
      </c>
      <c r="G138" s="399" t="s">
        <v>6829</v>
      </c>
      <c r="H138" s="330" t="s">
        <v>2126</v>
      </c>
    </row>
    <row r="139" spans="1:8" ht="28.5">
      <c r="A139" s="330" t="s">
        <v>141</v>
      </c>
      <c r="B139" s="399" t="s">
        <v>6830</v>
      </c>
      <c r="C139" s="399" t="s">
        <v>6831</v>
      </c>
      <c r="D139" s="399" t="s">
        <v>6832</v>
      </c>
      <c r="E139" s="399" t="s">
        <v>6833</v>
      </c>
      <c r="F139" s="330" t="s">
        <v>2126</v>
      </c>
      <c r="G139" s="330" t="s">
        <v>2126</v>
      </c>
      <c r="H139" s="330" t="s">
        <v>2126</v>
      </c>
    </row>
    <row r="140" spans="1:8" ht="30">
      <c r="A140" s="330" t="s">
        <v>2126</v>
      </c>
      <c r="B140" s="334" t="s">
        <v>2081</v>
      </c>
      <c r="C140" s="334" t="s">
        <v>6834</v>
      </c>
      <c r="D140" s="334" t="s">
        <v>6835</v>
      </c>
      <c r="E140" s="330" t="s">
        <v>2126</v>
      </c>
      <c r="F140" s="330" t="s">
        <v>2126</v>
      </c>
      <c r="G140" s="330" t="s">
        <v>2126</v>
      </c>
      <c r="H140" s="330" t="s">
        <v>2126</v>
      </c>
    </row>
    <row r="141" spans="1:8" ht="30">
      <c r="A141" s="330" t="s">
        <v>2126</v>
      </c>
      <c r="B141" s="334" t="s">
        <v>2068</v>
      </c>
      <c r="C141" s="334" t="s">
        <v>6836</v>
      </c>
      <c r="D141" s="334" t="s">
        <v>6837</v>
      </c>
      <c r="E141" s="330" t="s">
        <v>2126</v>
      </c>
      <c r="F141" s="330" t="s">
        <v>2126</v>
      </c>
      <c r="G141" s="330" t="s">
        <v>2126</v>
      </c>
      <c r="H141" s="330" t="s">
        <v>2126</v>
      </c>
    </row>
    <row r="142" spans="1:8" ht="28.5">
      <c r="A142" s="330" t="s">
        <v>2126</v>
      </c>
      <c r="B142" s="403" t="s">
        <v>6838</v>
      </c>
      <c r="C142" s="403" t="s">
        <v>6839</v>
      </c>
      <c r="D142" s="403" t="s">
        <v>6840</v>
      </c>
      <c r="E142" s="403" t="s">
        <v>6841</v>
      </c>
      <c r="F142" s="330" t="s">
        <v>2126</v>
      </c>
      <c r="G142" s="330" t="s">
        <v>2126</v>
      </c>
      <c r="H142" s="330" t="s">
        <v>2126</v>
      </c>
    </row>
    <row r="143" spans="1:8" ht="28.5">
      <c r="A143" s="330" t="s">
        <v>2126</v>
      </c>
      <c r="B143" s="403" t="s">
        <v>6842</v>
      </c>
      <c r="C143" s="403" t="s">
        <v>6843</v>
      </c>
      <c r="D143" s="403" t="s">
        <v>6844</v>
      </c>
      <c r="E143" s="403" t="s">
        <v>6845</v>
      </c>
      <c r="F143" s="330" t="s">
        <v>2126</v>
      </c>
      <c r="G143" s="330" t="s">
        <v>2126</v>
      </c>
      <c r="H143" s="330" t="s">
        <v>2126</v>
      </c>
    </row>
    <row r="144" spans="1:8" ht="30">
      <c r="A144" s="330" t="s">
        <v>141</v>
      </c>
      <c r="B144" s="334" t="s">
        <v>2082</v>
      </c>
      <c r="C144" s="334" t="s">
        <v>6846</v>
      </c>
      <c r="D144" s="334" t="s">
        <v>6847</v>
      </c>
      <c r="E144" s="330" t="s">
        <v>2126</v>
      </c>
      <c r="F144" s="330" t="s">
        <v>2126</v>
      </c>
      <c r="G144" s="330" t="s">
        <v>2126</v>
      </c>
      <c r="H144" s="330" t="s">
        <v>2126</v>
      </c>
    </row>
    <row r="145" spans="1:8" ht="30">
      <c r="A145" s="330" t="s">
        <v>2126</v>
      </c>
      <c r="B145" s="334" t="s">
        <v>6848</v>
      </c>
      <c r="C145" s="334" t="s">
        <v>6849</v>
      </c>
      <c r="D145" s="334" t="s">
        <v>6850</v>
      </c>
      <c r="E145" s="330" t="s">
        <v>2126</v>
      </c>
      <c r="F145" s="330" t="s">
        <v>2126</v>
      </c>
      <c r="G145" s="317" t="s">
        <v>144</v>
      </c>
      <c r="H145" s="330" t="s">
        <v>2126</v>
      </c>
    </row>
    <row r="146" spans="1:8" ht="30">
      <c r="A146" s="330" t="s">
        <v>2126</v>
      </c>
      <c r="B146" s="334" t="s">
        <v>6848</v>
      </c>
      <c r="C146" s="334" t="s">
        <v>6851</v>
      </c>
      <c r="D146" s="334" t="s">
        <v>6850</v>
      </c>
      <c r="E146" s="330" t="s">
        <v>2126</v>
      </c>
      <c r="F146" s="330" t="s">
        <v>2126</v>
      </c>
      <c r="G146" s="317" t="s">
        <v>144</v>
      </c>
      <c r="H146" s="330" t="s">
        <v>2126</v>
      </c>
    </row>
    <row r="147" spans="1:8" ht="28.5">
      <c r="A147" s="330" t="s">
        <v>2126</v>
      </c>
      <c r="B147" s="399" t="s">
        <v>6852</v>
      </c>
      <c r="C147" s="399" t="s">
        <v>6853</v>
      </c>
      <c r="D147" s="399" t="s">
        <v>6854</v>
      </c>
      <c r="E147" s="399" t="s">
        <v>6855</v>
      </c>
      <c r="F147" s="399" t="s">
        <v>6856</v>
      </c>
      <c r="G147" s="399" t="s">
        <v>144</v>
      </c>
      <c r="H147" s="330" t="s">
        <v>2126</v>
      </c>
    </row>
    <row r="148" spans="1:8" ht="28.5">
      <c r="A148" s="330" t="s">
        <v>141</v>
      </c>
      <c r="B148" s="399" t="s">
        <v>6857</v>
      </c>
      <c r="C148" s="399" t="s">
        <v>6858</v>
      </c>
      <c r="D148" s="399" t="s">
        <v>6859</v>
      </c>
      <c r="E148" s="399" t="s">
        <v>6860</v>
      </c>
      <c r="F148" s="399" t="s">
        <v>6861</v>
      </c>
      <c r="G148" s="399" t="s">
        <v>6862</v>
      </c>
      <c r="H148" s="330" t="s">
        <v>2126</v>
      </c>
    </row>
    <row r="149" spans="1:8" ht="30">
      <c r="A149" s="330" t="s">
        <v>2126</v>
      </c>
      <c r="B149" s="334" t="s">
        <v>2069</v>
      </c>
      <c r="C149" s="334" t="s">
        <v>6863</v>
      </c>
      <c r="D149" s="334" t="s">
        <v>6864</v>
      </c>
      <c r="E149" s="330" t="s">
        <v>2126</v>
      </c>
      <c r="F149" s="330" t="s">
        <v>2126</v>
      </c>
      <c r="G149" s="330" t="s">
        <v>2126</v>
      </c>
      <c r="H149" s="330" t="s">
        <v>2126</v>
      </c>
    </row>
    <row r="150" spans="1:8" ht="30">
      <c r="A150" s="330" t="s">
        <v>2126</v>
      </c>
      <c r="B150" s="334" t="s">
        <v>2070</v>
      </c>
      <c r="C150" s="334" t="s">
        <v>6865</v>
      </c>
      <c r="D150" s="334" t="s">
        <v>6866</v>
      </c>
      <c r="E150" s="399" t="s">
        <v>6767</v>
      </c>
      <c r="F150" s="330" t="s">
        <v>2126</v>
      </c>
      <c r="G150" s="330" t="s">
        <v>2126</v>
      </c>
      <c r="H150" s="330" t="s">
        <v>2126</v>
      </c>
    </row>
    <row r="151" spans="1:8" ht="28.5">
      <c r="A151" s="330" t="s">
        <v>141</v>
      </c>
      <c r="B151" s="399" t="s">
        <v>2070</v>
      </c>
      <c r="C151" s="399" t="s">
        <v>6865</v>
      </c>
      <c r="D151" s="399" t="s">
        <v>6866</v>
      </c>
      <c r="E151" s="399" t="s">
        <v>6767</v>
      </c>
      <c r="F151" s="399" t="s">
        <v>6867</v>
      </c>
      <c r="G151" s="399" t="s">
        <v>2182</v>
      </c>
      <c r="H151" s="330" t="s">
        <v>2126</v>
      </c>
    </row>
    <row r="152" spans="1:8" ht="30">
      <c r="A152" s="330" t="s">
        <v>2126</v>
      </c>
      <c r="B152" s="334" t="s">
        <v>2071</v>
      </c>
      <c r="C152" s="334" t="s">
        <v>6868</v>
      </c>
      <c r="D152" s="334" t="s">
        <v>6869</v>
      </c>
      <c r="E152" s="403" t="s">
        <v>6870</v>
      </c>
      <c r="F152" s="330" t="s">
        <v>2126</v>
      </c>
      <c r="G152" s="330" t="s">
        <v>2126</v>
      </c>
      <c r="H152" s="330" t="s">
        <v>2126</v>
      </c>
    </row>
    <row r="153" spans="1:8" ht="28.5">
      <c r="A153" s="330" t="s">
        <v>2126</v>
      </c>
      <c r="B153" s="403" t="s">
        <v>2071</v>
      </c>
      <c r="C153" s="403" t="s">
        <v>6868</v>
      </c>
      <c r="D153" s="403" t="s">
        <v>6869</v>
      </c>
      <c r="E153" s="403" t="s">
        <v>6870</v>
      </c>
      <c r="F153" s="330" t="s">
        <v>2126</v>
      </c>
      <c r="G153" s="330" t="s">
        <v>2126</v>
      </c>
      <c r="H153" s="330" t="s">
        <v>2126</v>
      </c>
    </row>
    <row r="154" spans="1:8" ht="30">
      <c r="A154" s="330" t="s">
        <v>2126</v>
      </c>
      <c r="B154" s="334" t="s">
        <v>2072</v>
      </c>
      <c r="C154" s="334" t="s">
        <v>6871</v>
      </c>
      <c r="D154" s="334" t="s">
        <v>6872</v>
      </c>
      <c r="E154" s="403" t="s">
        <v>6873</v>
      </c>
      <c r="F154" s="330" t="s">
        <v>2126</v>
      </c>
      <c r="G154" s="317" t="s">
        <v>6874</v>
      </c>
      <c r="H154" s="330" t="s">
        <v>2126</v>
      </c>
    </row>
    <row r="155" spans="1:8" ht="28.5">
      <c r="A155" s="330" t="s">
        <v>2126</v>
      </c>
      <c r="B155" s="403" t="s">
        <v>2072</v>
      </c>
      <c r="C155" s="403" t="s">
        <v>6871</v>
      </c>
      <c r="D155" s="403" t="s">
        <v>6872</v>
      </c>
      <c r="E155" s="403" t="s">
        <v>6873</v>
      </c>
      <c r="F155" s="330" t="s">
        <v>2126</v>
      </c>
      <c r="G155" s="330" t="s">
        <v>2126</v>
      </c>
      <c r="H155" s="330" t="s">
        <v>2126</v>
      </c>
    </row>
    <row r="156" spans="1:8" ht="28.5">
      <c r="A156" s="330" t="s">
        <v>2126</v>
      </c>
      <c r="B156" s="403" t="s">
        <v>6875</v>
      </c>
      <c r="C156" s="403" t="s">
        <v>6876</v>
      </c>
      <c r="D156" s="403" t="s">
        <v>6877</v>
      </c>
      <c r="E156" s="403" t="s">
        <v>6481</v>
      </c>
      <c r="F156" s="330" t="s">
        <v>2126</v>
      </c>
      <c r="G156" s="330" t="s">
        <v>2126</v>
      </c>
      <c r="H156" s="330" t="s">
        <v>2126</v>
      </c>
    </row>
    <row r="157" spans="1:8" ht="30">
      <c r="A157" s="330" t="s">
        <v>2126</v>
      </c>
      <c r="B157" s="334" t="s">
        <v>2105</v>
      </c>
      <c r="C157" s="334" t="s">
        <v>6878</v>
      </c>
      <c r="D157" s="334" t="s">
        <v>6879</v>
      </c>
      <c r="E157" s="330" t="s">
        <v>2126</v>
      </c>
      <c r="F157" s="330" t="s">
        <v>2126</v>
      </c>
      <c r="G157" s="317" t="s">
        <v>6880</v>
      </c>
      <c r="H157" s="330" t="s">
        <v>2126</v>
      </c>
    </row>
    <row r="158" spans="1:8" ht="28.5">
      <c r="A158" s="317" t="s">
        <v>6500</v>
      </c>
      <c r="B158" s="403" t="s">
        <v>6881</v>
      </c>
      <c r="C158" s="403" t="s">
        <v>6882</v>
      </c>
      <c r="D158" s="403" t="s">
        <v>6883</v>
      </c>
      <c r="E158" s="403" t="s">
        <v>5959</v>
      </c>
      <c r="F158" s="330" t="s">
        <v>2126</v>
      </c>
      <c r="G158" s="330" t="s">
        <v>2126</v>
      </c>
      <c r="H158" s="330" t="s">
        <v>2126</v>
      </c>
    </row>
    <row r="159" spans="1:8" ht="30">
      <c r="A159" s="317" t="s">
        <v>6500</v>
      </c>
      <c r="B159" s="334" t="s">
        <v>2073</v>
      </c>
      <c r="C159" s="334" t="s">
        <v>6884</v>
      </c>
      <c r="D159" s="334" t="s">
        <v>6885</v>
      </c>
      <c r="E159" s="403" t="s">
        <v>5959</v>
      </c>
      <c r="F159" s="330" t="s">
        <v>2126</v>
      </c>
      <c r="G159" s="330" t="s">
        <v>2126</v>
      </c>
      <c r="H159" s="330" t="s">
        <v>2126</v>
      </c>
    </row>
    <row r="160" spans="1:8" ht="28.5">
      <c r="A160" s="317" t="s">
        <v>6500</v>
      </c>
      <c r="B160" s="403" t="s">
        <v>2073</v>
      </c>
      <c r="C160" s="403" t="s">
        <v>6884</v>
      </c>
      <c r="D160" s="403" t="s">
        <v>6885</v>
      </c>
      <c r="E160" s="403" t="s">
        <v>5959</v>
      </c>
      <c r="F160" s="330" t="s">
        <v>2126</v>
      </c>
      <c r="G160" s="330" t="s">
        <v>2126</v>
      </c>
      <c r="H160" s="330" t="s">
        <v>2126</v>
      </c>
    </row>
    <row r="161" spans="1:8" ht="28.5">
      <c r="A161" s="317" t="s">
        <v>6500</v>
      </c>
      <c r="B161" s="403" t="s">
        <v>6886</v>
      </c>
      <c r="C161" s="403" t="s">
        <v>6887</v>
      </c>
      <c r="D161" s="403" t="s">
        <v>6888</v>
      </c>
      <c r="E161" s="403" t="s">
        <v>6630</v>
      </c>
      <c r="F161" s="330" t="s">
        <v>2126</v>
      </c>
      <c r="G161" s="330" t="s">
        <v>2126</v>
      </c>
      <c r="H161" s="330" t="s">
        <v>2126</v>
      </c>
    </row>
    <row r="162" spans="1:8" ht="30">
      <c r="A162" s="330" t="s">
        <v>2126</v>
      </c>
      <c r="B162" s="334" t="s">
        <v>2095</v>
      </c>
      <c r="C162" s="334" t="s">
        <v>6889</v>
      </c>
      <c r="D162" s="334" t="s">
        <v>6890</v>
      </c>
      <c r="E162" s="399" t="s">
        <v>6696</v>
      </c>
      <c r="F162" s="330" t="s">
        <v>2126</v>
      </c>
      <c r="G162" s="330" t="s">
        <v>2126</v>
      </c>
      <c r="H162" s="330" t="s">
        <v>2126</v>
      </c>
    </row>
    <row r="163" spans="1:8" ht="28.5">
      <c r="A163" s="330" t="s">
        <v>2126</v>
      </c>
      <c r="B163" s="399" t="s">
        <v>2095</v>
      </c>
      <c r="C163" s="399" t="s">
        <v>6889</v>
      </c>
      <c r="D163" s="399" t="s">
        <v>6890</v>
      </c>
      <c r="E163" s="399" t="s">
        <v>6696</v>
      </c>
      <c r="F163" s="399" t="s">
        <v>6891</v>
      </c>
      <c r="G163" s="399" t="s">
        <v>6892</v>
      </c>
      <c r="H163" s="330" t="s">
        <v>2126</v>
      </c>
    </row>
    <row r="164" spans="1:8" ht="28.5">
      <c r="A164" s="330" t="s">
        <v>2126</v>
      </c>
      <c r="B164" s="403" t="s">
        <v>6893</v>
      </c>
      <c r="C164" s="403" t="s">
        <v>6894</v>
      </c>
      <c r="D164" s="403" t="s">
        <v>6895</v>
      </c>
      <c r="E164" s="403" t="s">
        <v>6022</v>
      </c>
      <c r="F164" s="330" t="s">
        <v>2126</v>
      </c>
      <c r="G164" s="330" t="s">
        <v>2126</v>
      </c>
      <c r="H164" s="330" t="s">
        <v>2126</v>
      </c>
    </row>
    <row r="165" spans="1:8" ht="30">
      <c r="A165" s="330" t="s">
        <v>141</v>
      </c>
      <c r="B165" s="334" t="s">
        <v>2074</v>
      </c>
      <c r="C165" s="334" t="s">
        <v>6896</v>
      </c>
      <c r="D165" s="334" t="s">
        <v>6897</v>
      </c>
      <c r="E165" s="330" t="s">
        <v>2126</v>
      </c>
      <c r="F165" s="330" t="s">
        <v>2126</v>
      </c>
      <c r="G165" s="330" t="s">
        <v>2126</v>
      </c>
      <c r="H165" s="330" t="s">
        <v>2126</v>
      </c>
    </row>
    <row r="166" spans="1:8" ht="28.5">
      <c r="A166" s="330" t="s">
        <v>141</v>
      </c>
      <c r="B166" s="403" t="s">
        <v>6898</v>
      </c>
      <c r="C166" s="403" t="s">
        <v>6899</v>
      </c>
      <c r="D166" s="403" t="s">
        <v>6900</v>
      </c>
      <c r="E166" s="403" t="s">
        <v>6901</v>
      </c>
      <c r="F166" s="330" t="s">
        <v>2126</v>
      </c>
      <c r="G166" s="330" t="s">
        <v>2126</v>
      </c>
      <c r="H166" s="330" t="s">
        <v>2126</v>
      </c>
    </row>
    <row r="167" spans="1:8" ht="28.5">
      <c r="A167" s="330" t="s">
        <v>2126</v>
      </c>
      <c r="B167" s="403" t="s">
        <v>6902</v>
      </c>
      <c r="C167" s="403" t="s">
        <v>6903</v>
      </c>
      <c r="D167" s="403" t="s">
        <v>6904</v>
      </c>
      <c r="E167" s="403" t="s">
        <v>6767</v>
      </c>
      <c r="F167" s="330" t="s">
        <v>2126</v>
      </c>
      <c r="G167" s="330" t="s">
        <v>2126</v>
      </c>
      <c r="H167" s="330" t="s">
        <v>2126</v>
      </c>
    </row>
    <row r="168" spans="1:8" ht="28.5">
      <c r="A168" s="330" t="s">
        <v>2126</v>
      </c>
      <c r="B168" s="403" t="s">
        <v>6905</v>
      </c>
      <c r="C168" s="403" t="s">
        <v>6906</v>
      </c>
      <c r="D168" s="403" t="s">
        <v>6907</v>
      </c>
      <c r="E168" s="403" t="s">
        <v>6730</v>
      </c>
      <c r="F168" s="330" t="s">
        <v>2126</v>
      </c>
      <c r="G168" s="330" t="s">
        <v>2126</v>
      </c>
      <c r="H168" s="330" t="s">
        <v>2126</v>
      </c>
    </row>
    <row r="169" spans="1:8" ht="30">
      <c r="A169" s="330" t="s">
        <v>2126</v>
      </c>
      <c r="B169" s="334" t="s">
        <v>2075</v>
      </c>
      <c r="C169" s="334" t="s">
        <v>6908</v>
      </c>
      <c r="D169" s="334" t="s">
        <v>6909</v>
      </c>
      <c r="E169" s="330" t="s">
        <v>2126</v>
      </c>
      <c r="F169" s="330" t="s">
        <v>2126</v>
      </c>
      <c r="G169" s="330" t="s">
        <v>2126</v>
      </c>
      <c r="H169" s="330" t="s">
        <v>2126</v>
      </c>
    </row>
    <row r="170" spans="1:8" ht="30">
      <c r="A170" s="330" t="s">
        <v>2126</v>
      </c>
      <c r="B170" s="334" t="s">
        <v>6910</v>
      </c>
      <c r="C170" s="334" t="s">
        <v>6911</v>
      </c>
      <c r="D170" s="334" t="s">
        <v>6912</v>
      </c>
      <c r="E170" s="330" t="s">
        <v>2126</v>
      </c>
      <c r="F170" s="330" t="s">
        <v>2126</v>
      </c>
      <c r="G170" s="330" t="s">
        <v>2126</v>
      </c>
      <c r="H170" s="330" t="s">
        <v>2126</v>
      </c>
    </row>
    <row r="171" spans="1:8" ht="28.5">
      <c r="A171" s="330" t="s">
        <v>2126</v>
      </c>
      <c r="B171" s="403" t="s">
        <v>6913</v>
      </c>
      <c r="C171" s="403" t="s">
        <v>6914</v>
      </c>
      <c r="D171" s="403" t="s">
        <v>6915</v>
      </c>
      <c r="E171" s="403" t="s">
        <v>6916</v>
      </c>
      <c r="F171" s="330" t="s">
        <v>2126</v>
      </c>
      <c r="G171" s="330" t="s">
        <v>2126</v>
      </c>
      <c r="H171" s="330" t="s">
        <v>2126</v>
      </c>
    </row>
    <row r="172" spans="1:8" ht="28.5">
      <c r="A172" s="330" t="s">
        <v>2126</v>
      </c>
      <c r="B172" s="399" t="s">
        <v>6917</v>
      </c>
      <c r="C172" s="399" t="s">
        <v>6918</v>
      </c>
      <c r="D172" s="399" t="s">
        <v>6919</v>
      </c>
      <c r="E172" s="399" t="s">
        <v>6873</v>
      </c>
      <c r="F172" s="399" t="s">
        <v>6920</v>
      </c>
      <c r="G172" s="399" t="s">
        <v>6921</v>
      </c>
      <c r="H172" s="330" t="s">
        <v>2126</v>
      </c>
    </row>
    <row r="173" spans="1:8" ht="28.5">
      <c r="A173" s="330" t="s">
        <v>2126</v>
      </c>
      <c r="B173" s="403" t="s">
        <v>6922</v>
      </c>
      <c r="C173" s="403" t="s">
        <v>6923</v>
      </c>
      <c r="D173" s="403" t="s">
        <v>6924</v>
      </c>
      <c r="E173" s="403" t="s">
        <v>6730</v>
      </c>
      <c r="F173" s="330" t="s">
        <v>2126</v>
      </c>
      <c r="G173" s="330" t="s">
        <v>2126</v>
      </c>
      <c r="H173" s="330" t="s">
        <v>2126</v>
      </c>
    </row>
    <row r="174" spans="1:8" ht="30">
      <c r="A174" s="330" t="s">
        <v>2126</v>
      </c>
      <c r="B174" s="334" t="s">
        <v>2086</v>
      </c>
      <c r="C174" s="334" t="s">
        <v>6925</v>
      </c>
      <c r="D174" s="334" t="s">
        <v>6926</v>
      </c>
      <c r="E174" s="330" t="s">
        <v>2126</v>
      </c>
      <c r="F174" s="330" t="s">
        <v>2126</v>
      </c>
      <c r="G174" s="330" t="s">
        <v>2126</v>
      </c>
      <c r="H174" s="330" t="s">
        <v>2126</v>
      </c>
    </row>
    <row r="175" spans="1:8" ht="28.5">
      <c r="A175" s="337" t="s">
        <v>6927</v>
      </c>
      <c r="B175" s="330" t="s">
        <v>2126</v>
      </c>
      <c r="C175" s="330" t="s">
        <v>2126</v>
      </c>
      <c r="D175" s="330" t="s">
        <v>2126</v>
      </c>
      <c r="E175" s="330" t="s">
        <v>2126</v>
      </c>
      <c r="F175" s="330" t="s">
        <v>2126</v>
      </c>
      <c r="G175" s="330" t="s">
        <v>2126</v>
      </c>
      <c r="H175" s="330" t="s">
        <v>2126</v>
      </c>
    </row>
    <row r="176" spans="1:8" ht="28.5">
      <c r="A176" s="318" t="s">
        <v>6928</v>
      </c>
      <c r="B176" s="330" t="s">
        <v>2126</v>
      </c>
      <c r="C176" s="330" t="s">
        <v>2126</v>
      </c>
      <c r="D176" s="330" t="s">
        <v>2126</v>
      </c>
      <c r="E176" s="330" t="s">
        <v>2126</v>
      </c>
      <c r="F176" s="330" t="s">
        <v>2126</v>
      </c>
      <c r="G176" s="330" t="s">
        <v>2126</v>
      </c>
      <c r="H176" s="330" t="s">
        <v>2126</v>
      </c>
    </row>
    <row r="177" spans="1:8" ht="28.5">
      <c r="A177" s="338" t="s">
        <v>6929</v>
      </c>
      <c r="B177" s="330" t="s">
        <v>2126</v>
      </c>
      <c r="C177" s="330" t="s">
        <v>2126</v>
      </c>
      <c r="D177" s="330" t="s">
        <v>2126</v>
      </c>
      <c r="E177" s="330" t="s">
        <v>2126</v>
      </c>
      <c r="F177" s="330" t="s">
        <v>2126</v>
      </c>
      <c r="G177" s="330" t="s">
        <v>2126</v>
      </c>
      <c r="H177" s="330" t="s">
        <v>2126</v>
      </c>
    </row>
  </sheetData>
  <autoFilter ref="A1:A177" xr:uid="{9776D0E5-6ECB-45DA-B35D-358D3BB1162B}"/>
  <hyperlinks>
    <hyperlink ref="E109" r:id="rId1" xr:uid="{62C217F5-C1F3-4F9E-BA36-3056BB9D5B1D}"/>
    <hyperlink ref="E20" r:id="rId2" xr:uid="{5812188F-44BD-47DE-AC2C-0C5025E676D3}"/>
    <hyperlink ref="D20" r:id="rId3" xr:uid="{F442D4C1-9024-4BA9-8CA2-772BA742ADAD}"/>
    <hyperlink ref="E138" r:id="rId4" xr:uid="{2A9C7F19-281E-491D-813B-D0D25F22EA12}"/>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01A45-415F-7B47-9660-E724E3ACEF0D}">
  <sheetPr filterMode="1"/>
  <dimension ref="A1:AF615"/>
  <sheetViews>
    <sheetView topLeftCell="A100" zoomScaleNormal="150" zoomScaleSheetLayoutView="100" workbookViewId="0">
      <selection activeCell="B120" sqref="B120"/>
    </sheetView>
  </sheetViews>
  <sheetFormatPr defaultRowHeight="12.75"/>
  <cols>
    <col min="1" max="1" width="24.5703125" bestFit="1" customWidth="1"/>
    <col min="2" max="2" width="36.5703125" bestFit="1" customWidth="1"/>
    <col min="3" max="3" width="10.7109375" bestFit="1" customWidth="1"/>
    <col min="5" max="5" width="9.140625" bestFit="1" customWidth="1"/>
    <col min="6" max="6" width="8.85546875" bestFit="1" customWidth="1"/>
    <col min="13" max="13" width="13.85546875" customWidth="1"/>
    <col min="14" max="14" width="17.5703125" customWidth="1"/>
    <col min="20" max="20" width="13.140625" bestFit="1" customWidth="1"/>
    <col min="21" max="21" width="13.28515625" bestFit="1" customWidth="1"/>
    <col min="31" max="31" width="15.42578125" bestFit="1" customWidth="1"/>
    <col min="32" max="32" width="22" bestFit="1" customWidth="1"/>
  </cols>
  <sheetData>
    <row r="1" spans="1:24" ht="15">
      <c r="A1" s="67" t="s">
        <v>96</v>
      </c>
      <c r="B1" s="70" t="s">
        <v>6417</v>
      </c>
      <c r="C1" s="70" t="s">
        <v>6930</v>
      </c>
      <c r="D1" s="70">
        <v>1</v>
      </c>
      <c r="E1" s="70" t="s">
        <v>6931</v>
      </c>
      <c r="F1" s="70">
        <v>10514646</v>
      </c>
      <c r="G1" s="70" t="s">
        <v>6932</v>
      </c>
      <c r="H1" s="70">
        <v>636051</v>
      </c>
      <c r="I1" s="70"/>
      <c r="J1" s="70">
        <v>262678</v>
      </c>
      <c r="K1" s="70" t="s">
        <v>6933</v>
      </c>
      <c r="L1" s="70">
        <v>13776</v>
      </c>
      <c r="M1" s="234">
        <v>7100811</v>
      </c>
      <c r="N1" s="235">
        <v>7287907</v>
      </c>
      <c r="O1" s="70">
        <v>72150</v>
      </c>
      <c r="P1" s="70">
        <v>1613</v>
      </c>
      <c r="Q1" s="67"/>
      <c r="R1" s="67"/>
      <c r="S1" s="67"/>
      <c r="T1" s="67"/>
      <c r="U1" s="67" t="s">
        <v>6934</v>
      </c>
      <c r="V1" s="67"/>
      <c r="W1" s="67"/>
      <c r="X1" s="67"/>
    </row>
    <row r="2" spans="1:24" ht="15">
      <c r="A2" s="67" t="s">
        <v>96</v>
      </c>
      <c r="B2" s="70" t="s">
        <v>6418</v>
      </c>
      <c r="C2" s="70" t="s">
        <v>6930</v>
      </c>
      <c r="D2" s="70">
        <v>2</v>
      </c>
      <c r="E2" s="70" t="s">
        <v>6935</v>
      </c>
      <c r="F2" s="70">
        <v>10514697</v>
      </c>
      <c r="G2" s="70" t="s">
        <v>6936</v>
      </c>
      <c r="H2" s="70">
        <v>248205</v>
      </c>
      <c r="I2" s="70">
        <v>183718</v>
      </c>
      <c r="J2" s="70">
        <v>353883</v>
      </c>
      <c r="K2" s="70" t="s">
        <v>6937</v>
      </c>
      <c r="L2" s="70">
        <v>13740</v>
      </c>
      <c r="M2" s="234">
        <v>1214543</v>
      </c>
      <c r="N2" s="235">
        <v>4423331</v>
      </c>
      <c r="O2" s="70">
        <v>72153</v>
      </c>
      <c r="P2" s="70">
        <v>1619</v>
      </c>
      <c r="Q2" s="67"/>
      <c r="R2" s="67"/>
      <c r="S2" s="67"/>
      <c r="T2" s="67"/>
      <c r="U2" s="67" t="s">
        <v>6938</v>
      </c>
      <c r="V2" s="67"/>
      <c r="W2" s="67"/>
      <c r="X2" s="67"/>
    </row>
    <row r="3" spans="1:24" ht="15">
      <c r="A3" s="67" t="s">
        <v>96</v>
      </c>
      <c r="B3" s="70" t="s">
        <v>6419</v>
      </c>
      <c r="C3" s="70" t="s">
        <v>6930</v>
      </c>
      <c r="D3" s="70">
        <v>3</v>
      </c>
      <c r="E3" s="70" t="s">
        <v>6939</v>
      </c>
      <c r="F3" s="70">
        <v>10514662</v>
      </c>
      <c r="G3" s="70" t="s">
        <v>6940</v>
      </c>
      <c r="H3" s="70">
        <v>345398</v>
      </c>
      <c r="I3" s="70"/>
      <c r="J3" s="70">
        <v>556012</v>
      </c>
      <c r="K3" s="70"/>
      <c r="L3" s="70">
        <v>14040</v>
      </c>
      <c r="M3" s="234">
        <v>7040196</v>
      </c>
      <c r="N3" s="235">
        <v>9214197</v>
      </c>
      <c r="O3" s="70">
        <v>72155</v>
      </c>
      <c r="P3" s="70">
        <v>1616</v>
      </c>
      <c r="Q3" s="67"/>
      <c r="R3" s="67"/>
      <c r="S3" s="67"/>
      <c r="T3" s="67"/>
      <c r="U3" s="67" t="s">
        <v>6941</v>
      </c>
      <c r="V3" s="67"/>
      <c r="W3" s="67"/>
      <c r="X3" s="67"/>
    </row>
    <row r="4" spans="1:24" ht="15">
      <c r="A4" s="67" t="s">
        <v>96</v>
      </c>
      <c r="B4" s="70" t="s">
        <v>6420</v>
      </c>
      <c r="C4" s="70" t="s">
        <v>6930</v>
      </c>
      <c r="D4" s="70">
        <v>6</v>
      </c>
      <c r="E4" s="70"/>
      <c r="F4" s="70"/>
      <c r="G4" s="70"/>
      <c r="H4" s="70">
        <v>183719</v>
      </c>
      <c r="I4" s="70"/>
      <c r="J4" s="70">
        <v>727622</v>
      </c>
      <c r="K4" s="70"/>
      <c r="L4" s="70"/>
      <c r="M4" s="234">
        <v>7187282</v>
      </c>
      <c r="N4" s="235">
        <v>4901893</v>
      </c>
      <c r="O4" s="70"/>
      <c r="P4" s="70"/>
      <c r="Q4" s="67"/>
      <c r="R4" s="67"/>
      <c r="S4" s="67"/>
      <c r="T4" s="67"/>
      <c r="U4" s="67"/>
      <c r="V4" s="67"/>
      <c r="W4" s="67"/>
      <c r="X4" s="67"/>
    </row>
    <row r="5" spans="1:24" ht="15">
      <c r="A5" s="67" t="s">
        <v>96</v>
      </c>
      <c r="B5" s="70" t="s">
        <v>6942</v>
      </c>
      <c r="C5" s="70"/>
      <c r="D5" s="70" t="s">
        <v>3978</v>
      </c>
      <c r="E5" s="70"/>
      <c r="F5" s="70"/>
      <c r="G5" s="70"/>
      <c r="H5" s="70"/>
      <c r="I5" s="70"/>
      <c r="J5" s="70"/>
      <c r="K5" s="70"/>
      <c r="L5" s="70"/>
      <c r="M5" s="234"/>
      <c r="N5" s="235">
        <v>1570108</v>
      </c>
      <c r="O5" s="70"/>
      <c r="P5" s="70"/>
      <c r="Q5" s="67"/>
      <c r="R5" s="67"/>
      <c r="S5" s="67"/>
      <c r="T5" s="67"/>
      <c r="U5" s="67"/>
      <c r="V5" s="67"/>
      <c r="W5" s="67"/>
      <c r="X5" s="67"/>
    </row>
    <row r="6" spans="1:24" ht="15">
      <c r="A6" s="67" t="s">
        <v>96</v>
      </c>
      <c r="B6" s="67" t="s">
        <v>6943</v>
      </c>
      <c r="C6" s="67" t="s">
        <v>6930</v>
      </c>
      <c r="D6" s="67"/>
      <c r="E6" s="67"/>
      <c r="F6" s="67"/>
      <c r="G6" s="67"/>
      <c r="H6" s="96"/>
      <c r="I6" s="96"/>
      <c r="J6" s="67"/>
      <c r="K6" s="67"/>
      <c r="L6" s="67"/>
      <c r="M6" s="236">
        <v>7241173</v>
      </c>
      <c r="N6" s="237">
        <v>1013547</v>
      </c>
      <c r="O6" s="67"/>
      <c r="P6" s="67"/>
      <c r="Q6" s="67"/>
      <c r="R6" s="67"/>
      <c r="S6" s="67"/>
      <c r="T6" s="67"/>
      <c r="U6" s="67"/>
      <c r="V6" s="67"/>
      <c r="W6" s="67"/>
      <c r="X6" s="67"/>
    </row>
    <row r="7" spans="1:24" ht="15">
      <c r="A7" s="67" t="s">
        <v>96</v>
      </c>
      <c r="B7" s="67" t="s">
        <v>6944</v>
      </c>
      <c r="C7" s="67" t="s">
        <v>6930</v>
      </c>
      <c r="D7" s="67"/>
      <c r="E7" s="67"/>
      <c r="F7" s="67"/>
      <c r="G7" s="67"/>
      <c r="H7" s="96">
        <v>471906</v>
      </c>
      <c r="I7" s="96"/>
      <c r="J7" s="67"/>
      <c r="K7" s="67"/>
      <c r="L7" s="67"/>
      <c r="M7" s="236"/>
      <c r="N7" s="237">
        <v>1032832</v>
      </c>
      <c r="O7" s="67"/>
      <c r="P7" s="67"/>
      <c r="Q7" s="67"/>
      <c r="R7" s="67"/>
      <c r="S7" s="67"/>
      <c r="T7" s="67"/>
      <c r="U7" s="67"/>
      <c r="V7" s="67"/>
      <c r="W7" s="67"/>
      <c r="X7" s="67"/>
    </row>
    <row r="8" spans="1:24" ht="30">
      <c r="A8" s="238" t="s">
        <v>3927</v>
      </c>
      <c r="B8" s="67" t="s">
        <v>6945</v>
      </c>
      <c r="C8" s="67" t="s">
        <v>6946</v>
      </c>
      <c r="D8" s="67">
        <v>51100</v>
      </c>
      <c r="E8" s="67" t="s">
        <v>6947</v>
      </c>
      <c r="F8" s="67"/>
      <c r="G8" s="67"/>
      <c r="H8" s="67"/>
      <c r="I8" s="67"/>
      <c r="J8" s="67"/>
      <c r="K8" s="67"/>
      <c r="L8" s="67"/>
      <c r="M8" s="236">
        <v>7265384</v>
      </c>
      <c r="N8" s="237">
        <v>1013717</v>
      </c>
      <c r="O8" s="67"/>
      <c r="P8" s="67"/>
      <c r="Q8" s="67"/>
      <c r="R8" s="67"/>
      <c r="S8" s="67"/>
      <c r="T8" s="67" t="s">
        <v>6948</v>
      </c>
      <c r="U8" s="67"/>
      <c r="V8" s="67"/>
      <c r="W8" s="67"/>
      <c r="X8" s="67"/>
    </row>
    <row r="9" spans="1:24" ht="30">
      <c r="A9" s="238" t="s">
        <v>3927</v>
      </c>
      <c r="B9" s="67" t="s">
        <v>6949</v>
      </c>
      <c r="C9" s="67" t="s">
        <v>6950</v>
      </c>
      <c r="D9" s="67">
        <v>51099</v>
      </c>
      <c r="E9" s="67" t="s">
        <v>6951</v>
      </c>
      <c r="F9" s="67"/>
      <c r="G9" s="67"/>
      <c r="H9" s="67"/>
      <c r="I9" s="67"/>
      <c r="J9" s="67"/>
      <c r="K9" s="67"/>
      <c r="L9" s="67"/>
      <c r="M9" s="236">
        <v>7248231</v>
      </c>
      <c r="N9" s="237">
        <v>1013711</v>
      </c>
      <c r="O9" s="67"/>
      <c r="P9" s="67"/>
      <c r="Q9" s="67">
        <v>88534</v>
      </c>
      <c r="R9" s="67">
        <v>190662</v>
      </c>
      <c r="S9" s="67">
        <v>6516</v>
      </c>
      <c r="T9" s="67"/>
      <c r="U9" s="67"/>
      <c r="V9" s="67"/>
      <c r="W9" s="67"/>
      <c r="X9" s="67"/>
    </row>
    <row r="10" spans="1:24" ht="30">
      <c r="A10" s="238" t="s">
        <v>3927</v>
      </c>
      <c r="B10" s="67" t="s">
        <v>6952</v>
      </c>
      <c r="C10" s="67" t="s">
        <v>6953</v>
      </c>
      <c r="D10" s="67">
        <v>51173</v>
      </c>
      <c r="E10" s="67" t="s">
        <v>6954</v>
      </c>
      <c r="F10" s="67"/>
      <c r="G10" s="67"/>
      <c r="H10" s="67"/>
      <c r="I10" s="67"/>
      <c r="J10" s="67"/>
      <c r="K10" s="67"/>
      <c r="L10" s="67"/>
      <c r="M10" s="236">
        <v>7265429</v>
      </c>
      <c r="N10" s="237">
        <v>1013716</v>
      </c>
      <c r="O10" s="67"/>
      <c r="P10" s="67"/>
      <c r="Q10" s="67"/>
      <c r="R10" s="67"/>
      <c r="S10" s="67">
        <v>6529</v>
      </c>
      <c r="T10" s="67" t="s">
        <v>6955</v>
      </c>
      <c r="U10" s="67"/>
      <c r="V10" s="67"/>
      <c r="W10" s="67"/>
      <c r="X10" s="67"/>
    </row>
    <row r="11" spans="1:24" ht="30">
      <c r="A11" s="238" t="s">
        <v>3927</v>
      </c>
      <c r="B11" s="67" t="s">
        <v>6956</v>
      </c>
      <c r="C11" s="67" t="s">
        <v>6957</v>
      </c>
      <c r="D11" s="67">
        <v>51014</v>
      </c>
      <c r="E11" s="67" t="s">
        <v>6958</v>
      </c>
      <c r="F11" s="67"/>
      <c r="G11" s="67"/>
      <c r="H11" s="67"/>
      <c r="I11" s="67"/>
      <c r="J11" s="67"/>
      <c r="K11" s="67"/>
      <c r="L11" s="67"/>
      <c r="M11" s="236">
        <v>7265401</v>
      </c>
      <c r="N11" s="237">
        <v>1011686</v>
      </c>
      <c r="O11" s="67"/>
      <c r="P11" s="67"/>
      <c r="Q11" s="67"/>
      <c r="R11" s="67">
        <v>190663</v>
      </c>
      <c r="S11" s="67">
        <v>6518</v>
      </c>
      <c r="T11" s="67"/>
      <c r="U11" s="67"/>
      <c r="V11" s="67"/>
      <c r="W11" s="67"/>
      <c r="X11" s="67"/>
    </row>
    <row r="12" spans="1:24" ht="30">
      <c r="A12" s="238" t="s">
        <v>3927</v>
      </c>
      <c r="B12" s="67" t="s">
        <v>6959</v>
      </c>
      <c r="C12" s="67" t="s">
        <v>6946</v>
      </c>
      <c r="D12" s="67">
        <v>51268</v>
      </c>
      <c r="E12" s="67" t="s">
        <v>6960</v>
      </c>
      <c r="F12" s="67"/>
      <c r="G12" s="67"/>
      <c r="H12" s="67"/>
      <c r="I12" s="67"/>
      <c r="J12" s="67"/>
      <c r="K12" s="67"/>
      <c r="L12" s="67"/>
      <c r="M12" s="236">
        <v>7265369</v>
      </c>
      <c r="N12" s="237">
        <v>1042318</v>
      </c>
      <c r="O12" s="67"/>
      <c r="P12" s="67"/>
      <c r="Q12" s="67"/>
      <c r="R12" s="67">
        <v>195344</v>
      </c>
      <c r="S12" s="67"/>
      <c r="T12" s="67"/>
      <c r="U12" s="67"/>
      <c r="V12" s="67"/>
      <c r="W12" s="67"/>
      <c r="X12" s="67"/>
    </row>
    <row r="13" spans="1:24" ht="15">
      <c r="A13" s="238" t="s">
        <v>3912</v>
      </c>
      <c r="B13" s="67" t="s">
        <v>6961</v>
      </c>
      <c r="C13" s="67" t="s">
        <v>6962</v>
      </c>
      <c r="D13" s="67" t="s">
        <v>6963</v>
      </c>
      <c r="E13" s="67"/>
      <c r="F13" s="67"/>
      <c r="G13" s="67"/>
      <c r="H13" s="67"/>
      <c r="I13" s="67"/>
      <c r="J13" s="67"/>
      <c r="K13" s="67"/>
      <c r="L13" s="67"/>
      <c r="M13" s="236">
        <v>7235771</v>
      </c>
      <c r="N13" s="237">
        <v>8053697</v>
      </c>
      <c r="O13" s="67"/>
      <c r="P13" s="67"/>
      <c r="Q13" s="67"/>
      <c r="R13" s="67"/>
      <c r="S13" s="67"/>
      <c r="T13" s="67"/>
      <c r="U13" s="67"/>
      <c r="V13" s="67"/>
      <c r="W13" s="67"/>
      <c r="X13" s="67"/>
    </row>
    <row r="14" spans="1:24" ht="15">
      <c r="A14" s="238" t="s">
        <v>3912</v>
      </c>
      <c r="B14" s="67" t="s">
        <v>6964</v>
      </c>
      <c r="C14" s="67" t="s">
        <v>6962</v>
      </c>
      <c r="D14" s="67" t="s">
        <v>6965</v>
      </c>
      <c r="E14" s="67"/>
      <c r="F14" s="67"/>
      <c r="G14" s="67"/>
      <c r="H14" s="67"/>
      <c r="I14" s="67"/>
      <c r="J14" s="67"/>
      <c r="K14" s="67"/>
      <c r="L14" s="67"/>
      <c r="M14" s="236">
        <v>7058137</v>
      </c>
      <c r="N14" s="237">
        <v>3935249</v>
      </c>
      <c r="O14" s="67"/>
      <c r="P14" s="67"/>
      <c r="Q14" s="67"/>
      <c r="R14" s="67"/>
      <c r="S14" s="67"/>
      <c r="T14" s="67"/>
      <c r="U14" s="67"/>
      <c r="V14" s="67"/>
      <c r="W14" s="67"/>
      <c r="X14" s="67"/>
    </row>
    <row r="15" spans="1:24" ht="15">
      <c r="A15" s="238" t="s">
        <v>3912</v>
      </c>
      <c r="B15" s="67" t="s">
        <v>6966</v>
      </c>
      <c r="C15" s="67" t="s">
        <v>6967</v>
      </c>
      <c r="D15" s="67" t="s">
        <v>6968</v>
      </c>
      <c r="E15" s="67"/>
      <c r="F15" s="67"/>
      <c r="G15" s="67"/>
      <c r="H15" s="67">
        <v>487207</v>
      </c>
      <c r="I15" s="67"/>
      <c r="J15" s="67"/>
      <c r="K15" s="67"/>
      <c r="L15" s="67"/>
      <c r="M15" s="236">
        <v>7058138</v>
      </c>
      <c r="N15" s="237">
        <v>3048625</v>
      </c>
      <c r="O15" s="67"/>
      <c r="P15" s="67"/>
      <c r="Q15" s="67"/>
      <c r="R15" s="67"/>
      <c r="S15" s="67"/>
      <c r="T15" s="67"/>
      <c r="U15" s="67"/>
      <c r="V15" s="67"/>
      <c r="W15" s="67"/>
      <c r="X15" s="67"/>
    </row>
    <row r="16" spans="1:24" ht="15">
      <c r="A16" s="238" t="s">
        <v>3912</v>
      </c>
      <c r="B16" s="67" t="s">
        <v>6969</v>
      </c>
      <c r="C16" s="67" t="s">
        <v>6970</v>
      </c>
      <c r="D16" s="67" t="s">
        <v>6971</v>
      </c>
      <c r="E16" s="67"/>
      <c r="F16" s="67"/>
      <c r="G16" s="67"/>
      <c r="H16" s="67"/>
      <c r="I16" s="67"/>
      <c r="J16" s="67"/>
      <c r="K16" s="67"/>
      <c r="L16" s="67"/>
      <c r="M16" s="236">
        <v>7187740</v>
      </c>
      <c r="N16" s="237">
        <v>8043733</v>
      </c>
      <c r="O16" s="67"/>
      <c r="P16" s="67"/>
      <c r="Q16" s="67"/>
      <c r="R16" s="67"/>
      <c r="S16" s="67"/>
      <c r="T16" s="67"/>
      <c r="U16" s="67"/>
      <c r="V16" s="67"/>
      <c r="W16" s="67"/>
      <c r="X16" s="67"/>
    </row>
    <row r="17" spans="1:24" ht="15">
      <c r="A17" s="67" t="s">
        <v>6972</v>
      </c>
      <c r="B17" s="67" t="s">
        <v>6973</v>
      </c>
      <c r="C17" s="67" t="s">
        <v>6974</v>
      </c>
      <c r="D17" s="67"/>
      <c r="E17" s="67"/>
      <c r="F17" s="67"/>
      <c r="G17" s="67"/>
      <c r="H17" s="67"/>
      <c r="I17" s="67"/>
      <c r="J17" s="67"/>
      <c r="K17" s="67"/>
      <c r="L17" s="67"/>
      <c r="M17" s="236">
        <v>6737902</v>
      </c>
      <c r="N17" s="237">
        <v>24559</v>
      </c>
      <c r="O17" s="67"/>
      <c r="P17" s="67"/>
      <c r="Q17" s="67"/>
      <c r="R17" s="67"/>
      <c r="S17" s="67"/>
      <c r="T17" s="67"/>
      <c r="U17" s="67"/>
      <c r="V17" s="67"/>
      <c r="W17" s="67"/>
      <c r="X17" s="67"/>
    </row>
    <row r="18" spans="1:24" ht="15">
      <c r="A18" s="67" t="s">
        <v>6972</v>
      </c>
      <c r="B18" s="67" t="s">
        <v>6975</v>
      </c>
      <c r="C18" s="67" t="s">
        <v>6976</v>
      </c>
      <c r="D18" s="67"/>
      <c r="E18" s="67"/>
      <c r="F18" s="67"/>
      <c r="G18" s="67"/>
      <c r="H18" s="67"/>
      <c r="I18" s="67"/>
      <c r="J18" s="67"/>
      <c r="K18" s="67"/>
      <c r="L18" s="67"/>
      <c r="M18" s="236">
        <v>8007403</v>
      </c>
      <c r="N18" s="237">
        <v>245893</v>
      </c>
      <c r="O18" s="67"/>
      <c r="P18" s="67"/>
      <c r="Q18" s="67"/>
      <c r="R18" s="67"/>
      <c r="S18" s="67"/>
      <c r="T18" s="67"/>
      <c r="U18" s="67"/>
      <c r="V18" s="67"/>
      <c r="W18" s="67"/>
      <c r="X18" s="67"/>
    </row>
    <row r="19" spans="1:24" ht="15">
      <c r="A19" s="67" t="s">
        <v>6972</v>
      </c>
      <c r="B19" s="67" t="s">
        <v>6977</v>
      </c>
      <c r="C19" s="67" t="s">
        <v>6978</v>
      </c>
      <c r="D19" s="67"/>
      <c r="E19" s="67"/>
      <c r="F19" s="67"/>
      <c r="G19" s="67"/>
      <c r="H19" s="67"/>
      <c r="I19" s="67"/>
      <c r="J19" s="67"/>
      <c r="K19" s="67"/>
      <c r="L19" s="67"/>
      <c r="M19" s="236">
        <v>7546872</v>
      </c>
      <c r="N19" s="237">
        <v>243648</v>
      </c>
      <c r="O19" s="67"/>
      <c r="P19" s="67"/>
      <c r="Q19" s="67"/>
      <c r="R19" s="67"/>
      <c r="S19" s="67"/>
      <c r="T19" s="67"/>
      <c r="U19" s="67"/>
      <c r="V19" s="67"/>
      <c r="W19" s="67"/>
      <c r="X19" s="67"/>
    </row>
    <row r="20" spans="1:24" ht="15">
      <c r="A20" s="67" t="s">
        <v>6972</v>
      </c>
      <c r="B20" s="67" t="s">
        <v>6979</v>
      </c>
      <c r="C20" s="67" t="s">
        <v>6980</v>
      </c>
      <c r="D20" s="67"/>
      <c r="E20" s="67"/>
      <c r="F20" s="67"/>
      <c r="G20" s="67"/>
      <c r="H20" s="67"/>
      <c r="I20" s="67"/>
      <c r="J20" s="67"/>
      <c r="K20" s="67"/>
      <c r="L20" s="67"/>
      <c r="M20" s="236"/>
      <c r="N20" s="237">
        <v>248800</v>
      </c>
      <c r="O20" s="67"/>
      <c r="P20" s="67"/>
      <c r="Q20" s="67"/>
      <c r="R20" s="67"/>
      <c r="S20" s="67"/>
      <c r="T20" s="67"/>
      <c r="U20" s="67"/>
      <c r="V20" s="67"/>
      <c r="W20" s="67"/>
      <c r="X20" s="67"/>
    </row>
    <row r="21" spans="1:24" ht="15">
      <c r="A21" s="67" t="s">
        <v>6981</v>
      </c>
      <c r="B21" s="67" t="s">
        <v>6982</v>
      </c>
      <c r="C21" s="67" t="s">
        <v>6983</v>
      </c>
      <c r="D21" s="67">
        <v>100502</v>
      </c>
      <c r="E21" s="67"/>
      <c r="F21" s="67"/>
      <c r="G21" s="67"/>
      <c r="H21" s="67"/>
      <c r="I21" s="67"/>
      <c r="J21" s="67"/>
      <c r="K21" s="67"/>
      <c r="L21" s="67"/>
      <c r="M21" s="236">
        <v>8047827</v>
      </c>
      <c r="N21" s="237">
        <v>9673930</v>
      </c>
      <c r="O21" s="67"/>
      <c r="P21" s="67"/>
      <c r="Q21" s="67"/>
      <c r="R21" s="67"/>
      <c r="S21" s="67"/>
      <c r="T21" s="67"/>
      <c r="U21" s="67">
        <v>644274</v>
      </c>
      <c r="V21" s="67"/>
      <c r="W21" s="67"/>
      <c r="X21" s="67"/>
    </row>
    <row r="22" spans="1:24" ht="15">
      <c r="A22" s="67" t="s">
        <v>6981</v>
      </c>
      <c r="B22" s="67" t="s">
        <v>6984</v>
      </c>
      <c r="C22" s="67" t="s">
        <v>6985</v>
      </c>
      <c r="D22" s="67">
        <v>100503</v>
      </c>
      <c r="E22" s="67"/>
      <c r="F22" s="67"/>
      <c r="G22" s="67"/>
      <c r="H22" s="67"/>
      <c r="I22" s="67"/>
      <c r="J22" s="67"/>
      <c r="K22" s="67"/>
      <c r="L22" s="67"/>
      <c r="M22" s="236">
        <v>8048108</v>
      </c>
      <c r="N22" s="237">
        <v>1606029</v>
      </c>
      <c r="O22" s="67"/>
      <c r="P22" s="67"/>
      <c r="Q22" s="67"/>
      <c r="R22" s="67"/>
      <c r="S22" s="67"/>
      <c r="T22" s="67"/>
      <c r="U22" s="67">
        <v>644297</v>
      </c>
      <c r="V22" s="67"/>
      <c r="W22" s="67"/>
      <c r="X22" s="67"/>
    </row>
    <row r="23" spans="1:24" ht="15">
      <c r="A23" s="67" t="s">
        <v>6981</v>
      </c>
      <c r="B23" s="67" t="s">
        <v>6986</v>
      </c>
      <c r="C23" s="67" t="s">
        <v>6987</v>
      </c>
      <c r="D23" s="67">
        <v>100505</v>
      </c>
      <c r="E23" s="67"/>
      <c r="F23" s="67"/>
      <c r="G23" s="67"/>
      <c r="H23" s="67"/>
      <c r="I23" s="67"/>
      <c r="J23" s="67"/>
      <c r="K23" s="67"/>
      <c r="L23" s="67"/>
      <c r="M23" s="236">
        <v>8048367</v>
      </c>
      <c r="N23" s="237">
        <v>8788531</v>
      </c>
      <c r="O23" s="67"/>
      <c r="P23" s="67"/>
      <c r="Q23" s="67"/>
      <c r="R23" s="67"/>
      <c r="S23" s="67"/>
      <c r="T23" s="67"/>
      <c r="U23" s="67">
        <v>644282</v>
      </c>
      <c r="V23" s="67"/>
      <c r="W23" s="67"/>
      <c r="X23" s="67"/>
    </row>
    <row r="24" spans="1:24" ht="15">
      <c r="A24" s="67" t="s">
        <v>6981</v>
      </c>
      <c r="B24" s="67" t="s">
        <v>6988</v>
      </c>
      <c r="C24" s="67" t="s">
        <v>6989</v>
      </c>
      <c r="D24" s="67">
        <v>101172</v>
      </c>
      <c r="E24" s="67"/>
      <c r="F24" s="67"/>
      <c r="G24" s="67"/>
      <c r="H24" s="67"/>
      <c r="I24" s="67"/>
      <c r="J24" s="67"/>
      <c r="K24" s="67"/>
      <c r="L24" s="67"/>
      <c r="M24" s="236">
        <v>2904561</v>
      </c>
      <c r="N24" s="237">
        <v>3592899</v>
      </c>
      <c r="O24" s="67"/>
      <c r="P24" s="67"/>
      <c r="Q24" s="67"/>
      <c r="R24" s="67"/>
      <c r="S24" s="67"/>
      <c r="T24" s="67"/>
      <c r="U24" s="67">
        <v>101172</v>
      </c>
      <c r="V24" s="67"/>
      <c r="W24" s="67"/>
      <c r="X24" s="67"/>
    </row>
    <row r="25" spans="1:24" ht="15">
      <c r="A25" s="67" t="s">
        <v>6981</v>
      </c>
      <c r="B25" s="67" t="s">
        <v>6990</v>
      </c>
      <c r="C25" s="67" t="s">
        <v>6991</v>
      </c>
      <c r="D25" s="67">
        <v>100664</v>
      </c>
      <c r="E25" s="67"/>
      <c r="F25" s="67"/>
      <c r="G25" s="67"/>
      <c r="H25" s="67"/>
      <c r="I25" s="67"/>
      <c r="J25" s="67"/>
      <c r="K25" s="67"/>
      <c r="L25" s="67"/>
      <c r="M25" s="236">
        <v>8470550</v>
      </c>
      <c r="N25" s="237">
        <v>3581295</v>
      </c>
      <c r="O25" s="67"/>
      <c r="P25" s="67"/>
      <c r="Q25" s="67"/>
      <c r="R25" s="67"/>
      <c r="S25" s="67"/>
      <c r="T25" s="67"/>
      <c r="U25" s="67">
        <v>645425</v>
      </c>
      <c r="V25" s="67"/>
      <c r="W25" s="67"/>
      <c r="X25" s="67"/>
    </row>
    <row r="26" spans="1:24" ht="15">
      <c r="A26" s="67" t="s">
        <v>6981</v>
      </c>
      <c r="B26" s="67" t="s">
        <v>6992</v>
      </c>
      <c r="C26" s="67" t="s">
        <v>6993</v>
      </c>
      <c r="D26" s="67">
        <v>100101</v>
      </c>
      <c r="E26" s="67"/>
      <c r="F26" s="67"/>
      <c r="G26" s="67"/>
      <c r="H26" s="67"/>
      <c r="I26" s="67"/>
      <c r="J26" s="67"/>
      <c r="K26" s="67"/>
      <c r="L26" s="67"/>
      <c r="M26" s="236">
        <v>3065604</v>
      </c>
      <c r="N26" s="237">
        <v>664508</v>
      </c>
      <c r="O26" s="67"/>
      <c r="P26" s="67"/>
      <c r="Q26" s="67"/>
      <c r="R26" s="67"/>
      <c r="S26" s="67"/>
      <c r="T26" s="67"/>
      <c r="U26" s="67">
        <v>644273</v>
      </c>
      <c r="V26" s="67"/>
      <c r="W26" s="67"/>
      <c r="X26" s="67"/>
    </row>
    <row r="27" spans="1:24" ht="15">
      <c r="A27" s="67" t="s">
        <v>6981</v>
      </c>
      <c r="B27" s="67" t="s">
        <v>6994</v>
      </c>
      <c r="C27" s="67" t="s">
        <v>6995</v>
      </c>
      <c r="D27" s="67">
        <v>100099</v>
      </c>
      <c r="E27" s="67"/>
      <c r="F27" s="67"/>
      <c r="G27" s="67">
        <v>51323</v>
      </c>
      <c r="H27" s="67"/>
      <c r="I27" s="67"/>
      <c r="J27" s="67"/>
      <c r="K27" s="67"/>
      <c r="L27" s="67"/>
      <c r="M27" s="236">
        <v>7492218</v>
      </c>
      <c r="N27" s="237">
        <v>9466285</v>
      </c>
      <c r="O27" s="67"/>
      <c r="P27" s="67"/>
      <c r="Q27" s="67"/>
      <c r="R27" s="67"/>
      <c r="S27" s="67"/>
      <c r="T27" s="67"/>
      <c r="U27" s="67">
        <v>644272</v>
      </c>
      <c r="V27" s="67"/>
      <c r="W27" s="67"/>
      <c r="X27" s="67"/>
    </row>
    <row r="28" spans="1:24" ht="15">
      <c r="A28" s="67" t="s">
        <v>6981</v>
      </c>
      <c r="B28" s="67" t="s">
        <v>6996</v>
      </c>
      <c r="C28" s="67" t="s">
        <v>6995</v>
      </c>
      <c r="D28" s="67">
        <v>100097</v>
      </c>
      <c r="E28" s="67"/>
      <c r="F28" s="67"/>
      <c r="G28" s="67"/>
      <c r="H28" s="67"/>
      <c r="I28" s="67"/>
      <c r="J28" s="67"/>
      <c r="K28" s="67"/>
      <c r="L28" s="67"/>
      <c r="M28" s="236">
        <v>7496821</v>
      </c>
      <c r="N28" s="237">
        <v>1391473</v>
      </c>
      <c r="O28" s="67"/>
      <c r="P28" s="67"/>
      <c r="Q28" s="67"/>
      <c r="R28" s="67"/>
      <c r="S28" s="67"/>
      <c r="T28" s="67"/>
      <c r="U28" s="67">
        <v>644271</v>
      </c>
      <c r="V28" s="67"/>
      <c r="W28" s="67"/>
      <c r="X28" s="67"/>
    </row>
    <row r="29" spans="1:24" ht="30">
      <c r="A29" s="67" t="s">
        <v>6981</v>
      </c>
      <c r="B29" s="67" t="s">
        <v>6997</v>
      </c>
      <c r="C29" s="67" t="s">
        <v>6998</v>
      </c>
      <c r="D29" s="67">
        <v>101599</v>
      </c>
      <c r="E29" s="67"/>
      <c r="F29" s="67"/>
      <c r="G29" s="67"/>
      <c r="H29" s="67"/>
      <c r="I29" s="67"/>
      <c r="J29" s="67"/>
      <c r="K29" s="67"/>
      <c r="L29" s="67"/>
      <c r="M29" s="236">
        <v>4913228</v>
      </c>
      <c r="N29" s="237">
        <v>3523788</v>
      </c>
      <c r="O29" s="67"/>
      <c r="P29" s="67"/>
      <c r="Q29" s="67"/>
      <c r="R29" s="67"/>
      <c r="S29" s="67"/>
      <c r="T29" s="67"/>
      <c r="U29" s="67">
        <v>667019</v>
      </c>
      <c r="V29" s="67"/>
      <c r="W29" s="67"/>
      <c r="X29" s="67"/>
    </row>
    <row r="30" spans="1:24" ht="15">
      <c r="A30" s="67" t="s">
        <v>6981</v>
      </c>
      <c r="B30" s="67" t="s">
        <v>6999</v>
      </c>
      <c r="C30" s="67" t="s">
        <v>6998</v>
      </c>
      <c r="D30" s="67">
        <v>101367</v>
      </c>
      <c r="E30" s="67"/>
      <c r="F30" s="67"/>
      <c r="G30" s="67"/>
      <c r="H30" s="67"/>
      <c r="I30" s="67"/>
      <c r="J30" s="67"/>
      <c r="K30" s="67"/>
      <c r="L30" s="67"/>
      <c r="M30" s="236">
        <v>3085935</v>
      </c>
      <c r="N30" s="237">
        <v>9982083</v>
      </c>
      <c r="O30" s="67"/>
      <c r="P30" s="67"/>
      <c r="Q30" s="67"/>
      <c r="R30" s="67"/>
      <c r="S30" s="67"/>
      <c r="T30" s="67"/>
      <c r="U30" s="67">
        <v>644270</v>
      </c>
      <c r="V30" s="67"/>
      <c r="W30" s="67"/>
      <c r="X30" s="67"/>
    </row>
    <row r="31" spans="1:24" ht="30">
      <c r="A31" s="67" t="s">
        <v>6981</v>
      </c>
      <c r="B31" s="67" t="s">
        <v>7000</v>
      </c>
      <c r="C31" s="67" t="s">
        <v>6998</v>
      </c>
      <c r="D31" s="67">
        <v>101157</v>
      </c>
      <c r="E31" s="67"/>
      <c r="F31" s="67"/>
      <c r="G31" s="67"/>
      <c r="H31" s="67"/>
      <c r="I31" s="67"/>
      <c r="J31" s="67"/>
      <c r="K31" s="67"/>
      <c r="L31" s="67"/>
      <c r="M31" s="236">
        <v>2765442</v>
      </c>
      <c r="N31" s="237">
        <v>9982026</v>
      </c>
      <c r="O31" s="67"/>
      <c r="P31" s="67"/>
      <c r="Q31" s="67"/>
      <c r="R31" s="67"/>
      <c r="S31" s="67"/>
      <c r="T31" s="67"/>
      <c r="U31" s="67">
        <v>644265</v>
      </c>
      <c r="V31" s="67"/>
      <c r="W31" s="67"/>
      <c r="X31" s="67"/>
    </row>
    <row r="32" spans="1:24" ht="15">
      <c r="A32" s="67" t="s">
        <v>6981</v>
      </c>
      <c r="B32" s="67" t="s">
        <v>7001</v>
      </c>
      <c r="C32" s="67" t="s">
        <v>7002</v>
      </c>
      <c r="D32" s="67">
        <v>101863</v>
      </c>
      <c r="E32" s="67"/>
      <c r="F32" s="67"/>
      <c r="G32" s="67" t="s">
        <v>7003</v>
      </c>
      <c r="H32" s="67"/>
      <c r="I32" s="67"/>
      <c r="J32" s="67"/>
      <c r="K32" s="67"/>
      <c r="L32" s="67"/>
      <c r="M32" s="236">
        <v>5166968</v>
      </c>
      <c r="N32" s="237">
        <v>9168281</v>
      </c>
      <c r="O32" s="67"/>
      <c r="P32" s="67"/>
      <c r="Q32" s="67"/>
      <c r="R32" s="67"/>
      <c r="S32" s="67"/>
      <c r="T32" s="67"/>
      <c r="U32" s="67">
        <v>677026</v>
      </c>
      <c r="V32" s="67"/>
      <c r="W32" s="67"/>
      <c r="X32" s="67"/>
    </row>
    <row r="33" spans="1:24" ht="15">
      <c r="A33" s="67" t="s">
        <v>6981</v>
      </c>
      <c r="B33" s="67" t="s">
        <v>7004</v>
      </c>
      <c r="C33" s="67" t="s">
        <v>7005</v>
      </c>
      <c r="D33" s="67">
        <v>101156</v>
      </c>
      <c r="E33" s="67"/>
      <c r="F33" s="67"/>
      <c r="G33" s="67" t="s">
        <v>7006</v>
      </c>
      <c r="H33" s="67"/>
      <c r="I33" s="67"/>
      <c r="J33" s="67"/>
      <c r="K33" s="67"/>
      <c r="L33" s="67"/>
      <c r="M33" s="236">
        <v>2765430</v>
      </c>
      <c r="N33" s="237">
        <v>8752016</v>
      </c>
      <c r="O33" s="67"/>
      <c r="P33" s="67"/>
      <c r="Q33" s="67"/>
      <c r="R33" s="67"/>
      <c r="S33" s="67"/>
      <c r="T33" s="67"/>
      <c r="U33" s="67">
        <v>644264</v>
      </c>
      <c r="V33" s="67"/>
      <c r="W33" s="67"/>
      <c r="X33" s="67"/>
    </row>
    <row r="34" spans="1:24" ht="15">
      <c r="A34" s="67" t="s">
        <v>6981</v>
      </c>
      <c r="B34" s="67" t="s">
        <v>7007</v>
      </c>
      <c r="C34" s="67" t="s">
        <v>7005</v>
      </c>
      <c r="D34" s="67">
        <v>100122</v>
      </c>
      <c r="E34" s="67"/>
      <c r="F34" s="67"/>
      <c r="G34" s="67">
        <v>51321</v>
      </c>
      <c r="H34" s="67"/>
      <c r="I34" s="67"/>
      <c r="J34" s="67"/>
      <c r="K34" s="67"/>
      <c r="L34" s="67"/>
      <c r="M34" s="236">
        <v>2712657</v>
      </c>
      <c r="N34" s="237">
        <v>8751851</v>
      </c>
      <c r="O34" s="67"/>
      <c r="P34" s="67"/>
      <c r="Q34" s="67"/>
      <c r="R34" s="67"/>
      <c r="S34" s="67"/>
      <c r="T34" s="67"/>
      <c r="U34" s="67">
        <v>644269</v>
      </c>
      <c r="V34" s="67"/>
      <c r="W34" s="67"/>
      <c r="X34" s="67"/>
    </row>
    <row r="35" spans="1:24" ht="15">
      <c r="A35" s="67" t="s">
        <v>6981</v>
      </c>
      <c r="B35" s="67" t="s">
        <v>7008</v>
      </c>
      <c r="C35" s="67" t="s">
        <v>7009</v>
      </c>
      <c r="D35" s="67">
        <v>100942</v>
      </c>
      <c r="E35" s="67"/>
      <c r="F35" s="67"/>
      <c r="G35" s="67"/>
      <c r="H35" s="67"/>
      <c r="I35" s="67"/>
      <c r="J35" s="67"/>
      <c r="K35" s="67"/>
      <c r="L35" s="67"/>
      <c r="M35" s="236">
        <v>1982455</v>
      </c>
      <c r="N35" s="237">
        <v>7648090</v>
      </c>
      <c r="O35" s="67"/>
      <c r="P35" s="67"/>
      <c r="Q35" s="67"/>
      <c r="R35" s="67"/>
      <c r="S35" s="67"/>
      <c r="T35" s="67"/>
      <c r="U35" s="67">
        <v>644277</v>
      </c>
      <c r="V35" s="67"/>
      <c r="W35" s="67"/>
      <c r="X35" s="67"/>
    </row>
    <row r="36" spans="1:24" ht="15">
      <c r="A36" s="67" t="s">
        <v>6981</v>
      </c>
      <c r="B36" s="67" t="s">
        <v>7010</v>
      </c>
      <c r="C36" s="67" t="s">
        <v>7011</v>
      </c>
      <c r="D36" s="67">
        <v>100943</v>
      </c>
      <c r="E36" s="67"/>
      <c r="F36" s="67"/>
      <c r="G36" s="67"/>
      <c r="H36" s="67"/>
      <c r="I36" s="67"/>
      <c r="J36" s="67"/>
      <c r="K36" s="67"/>
      <c r="L36" s="67"/>
      <c r="M36" s="236">
        <v>2005399</v>
      </c>
      <c r="N36" s="237">
        <v>1642164</v>
      </c>
      <c r="O36" s="67"/>
      <c r="P36" s="67"/>
      <c r="Q36" s="67"/>
      <c r="R36" s="67"/>
      <c r="S36" s="67"/>
      <c r="T36" s="67"/>
      <c r="U36" s="67">
        <v>644278</v>
      </c>
      <c r="V36" s="67"/>
      <c r="W36" s="67"/>
      <c r="X36" s="67"/>
    </row>
    <row r="37" spans="1:24" ht="15">
      <c r="A37" s="67" t="s">
        <v>6981</v>
      </c>
      <c r="B37" s="67" t="s">
        <v>7012</v>
      </c>
      <c r="C37" s="67" t="s">
        <v>7011</v>
      </c>
      <c r="D37" s="67">
        <v>100944</v>
      </c>
      <c r="E37" s="67"/>
      <c r="F37" s="67"/>
      <c r="G37" s="67"/>
      <c r="H37" s="67"/>
      <c r="I37" s="67"/>
      <c r="J37" s="67"/>
      <c r="K37" s="67"/>
      <c r="L37" s="67"/>
      <c r="M37" s="236">
        <v>2005389</v>
      </c>
      <c r="N37" s="237">
        <v>7626229</v>
      </c>
      <c r="O37" s="67"/>
      <c r="P37" s="67"/>
      <c r="Q37" s="67"/>
      <c r="R37" s="67"/>
      <c r="S37" s="67"/>
      <c r="T37" s="67"/>
      <c r="U37" s="67">
        <v>644279</v>
      </c>
      <c r="V37" s="67"/>
      <c r="W37" s="67"/>
      <c r="X37" s="67"/>
    </row>
    <row r="38" spans="1:24" ht="15">
      <c r="A38" s="67" t="s">
        <v>6981</v>
      </c>
      <c r="B38" s="67" t="s">
        <v>7013</v>
      </c>
      <c r="C38" s="67" t="s">
        <v>6998</v>
      </c>
      <c r="D38" s="67">
        <v>101054</v>
      </c>
      <c r="E38" s="67"/>
      <c r="F38" s="67"/>
      <c r="G38" s="67">
        <v>51335</v>
      </c>
      <c r="H38" s="67"/>
      <c r="I38" s="67"/>
      <c r="J38" s="67"/>
      <c r="K38" s="67"/>
      <c r="L38" s="67"/>
      <c r="M38" s="236">
        <v>9909309</v>
      </c>
      <c r="N38" s="237">
        <v>1787096</v>
      </c>
      <c r="O38" s="67"/>
      <c r="P38" s="67"/>
      <c r="Q38" s="67"/>
      <c r="R38" s="67"/>
      <c r="S38" s="67"/>
      <c r="T38" s="67"/>
      <c r="U38" s="67">
        <v>698440</v>
      </c>
      <c r="V38" s="67"/>
      <c r="W38" s="67"/>
      <c r="X38" s="67"/>
    </row>
    <row r="39" spans="1:24" ht="15">
      <c r="A39" s="67" t="s">
        <v>6981</v>
      </c>
      <c r="B39" s="67" t="s">
        <v>7014</v>
      </c>
      <c r="C39" s="67" t="s">
        <v>7002</v>
      </c>
      <c r="D39" s="67">
        <v>101148</v>
      </c>
      <c r="E39" s="67"/>
      <c r="F39" s="67"/>
      <c r="G39" s="67">
        <v>51324</v>
      </c>
      <c r="H39" s="67"/>
      <c r="I39" s="67"/>
      <c r="J39" s="67"/>
      <c r="K39" s="67"/>
      <c r="L39" s="67"/>
      <c r="M39" s="236">
        <v>2766097</v>
      </c>
      <c r="N39" s="237">
        <v>8761611</v>
      </c>
      <c r="O39" s="67"/>
      <c r="P39" s="67"/>
      <c r="Q39" s="67"/>
      <c r="R39" s="67"/>
      <c r="S39" s="67"/>
      <c r="T39" s="67"/>
      <c r="U39" s="67">
        <v>644255</v>
      </c>
      <c r="V39" s="67"/>
      <c r="W39" s="67"/>
      <c r="X39" s="67"/>
    </row>
    <row r="40" spans="1:24" ht="15">
      <c r="A40" s="67" t="s">
        <v>6981</v>
      </c>
      <c r="B40" s="67" t="s">
        <v>7015</v>
      </c>
      <c r="C40" s="67" t="s">
        <v>7002</v>
      </c>
      <c r="D40" s="67">
        <v>101154</v>
      </c>
      <c r="E40" s="67"/>
      <c r="F40" s="67"/>
      <c r="G40" s="67">
        <v>51325</v>
      </c>
      <c r="H40" s="67"/>
      <c r="I40" s="67"/>
      <c r="J40" s="67"/>
      <c r="K40" s="67"/>
      <c r="L40" s="67"/>
      <c r="M40" s="236">
        <v>2765396</v>
      </c>
      <c r="N40" s="237">
        <v>8735425</v>
      </c>
      <c r="O40" s="67"/>
      <c r="P40" s="67"/>
      <c r="Q40" s="67"/>
      <c r="R40" s="67"/>
      <c r="S40" s="67"/>
      <c r="T40" s="67"/>
      <c r="U40" s="67">
        <v>644261</v>
      </c>
      <c r="V40" s="67"/>
      <c r="W40" s="67"/>
      <c r="X40" s="67"/>
    </row>
    <row r="41" spans="1:24" ht="15">
      <c r="A41" s="67" t="s">
        <v>6981</v>
      </c>
      <c r="B41" s="67" t="s">
        <v>7016</v>
      </c>
      <c r="C41" s="67" t="s">
        <v>7002</v>
      </c>
      <c r="D41" s="67">
        <v>101588</v>
      </c>
      <c r="E41" s="67"/>
      <c r="F41" s="67"/>
      <c r="G41" s="67" t="s">
        <v>7017</v>
      </c>
      <c r="H41" s="67"/>
      <c r="I41" s="67"/>
      <c r="J41" s="67"/>
      <c r="K41" s="67"/>
      <c r="L41" s="67"/>
      <c r="M41" s="236">
        <v>4749913</v>
      </c>
      <c r="N41" s="237">
        <v>2753524</v>
      </c>
      <c r="O41" s="67"/>
      <c r="P41" s="67"/>
      <c r="Q41" s="67"/>
      <c r="R41" s="67"/>
      <c r="S41" s="67"/>
      <c r="T41" s="67"/>
      <c r="U41" s="67">
        <v>647643</v>
      </c>
      <c r="V41" s="67"/>
      <c r="W41" s="67"/>
      <c r="X41" s="67"/>
    </row>
    <row r="42" spans="1:24" ht="30">
      <c r="A42" s="67" t="s">
        <v>6981</v>
      </c>
      <c r="B42" s="67" t="s">
        <v>7018</v>
      </c>
      <c r="C42" s="67" t="s">
        <v>6998</v>
      </c>
      <c r="D42" s="67">
        <v>101146</v>
      </c>
      <c r="E42" s="67"/>
      <c r="F42" s="67"/>
      <c r="G42" s="67">
        <v>51338</v>
      </c>
      <c r="H42" s="67"/>
      <c r="I42" s="67"/>
      <c r="J42" s="67"/>
      <c r="K42" s="67"/>
      <c r="L42" s="67"/>
      <c r="M42" s="236">
        <v>2765277</v>
      </c>
      <c r="N42" s="237">
        <v>8766701</v>
      </c>
      <c r="O42" s="67"/>
      <c r="P42" s="67"/>
      <c r="Q42" s="67"/>
      <c r="R42" s="67"/>
      <c r="S42" s="67"/>
      <c r="T42" s="67"/>
      <c r="U42" s="67">
        <v>644254</v>
      </c>
      <c r="V42" s="67"/>
      <c r="W42" s="67"/>
      <c r="X42" s="67"/>
    </row>
    <row r="43" spans="1:24" ht="15">
      <c r="A43" s="67" t="s">
        <v>6981</v>
      </c>
      <c r="B43" s="67" t="s">
        <v>7019</v>
      </c>
      <c r="C43" s="67" t="s">
        <v>7020</v>
      </c>
      <c r="D43" s="67">
        <v>101843</v>
      </c>
      <c r="E43" s="67"/>
      <c r="F43" s="67"/>
      <c r="G43" s="67"/>
      <c r="H43" s="67"/>
      <c r="I43" s="67"/>
      <c r="J43" s="67"/>
      <c r="K43" s="67"/>
      <c r="L43" s="67"/>
      <c r="M43" s="236">
        <v>7041770</v>
      </c>
      <c r="N43" s="237">
        <v>3188848</v>
      </c>
      <c r="O43" s="67"/>
      <c r="P43" s="67"/>
      <c r="Q43" s="67"/>
      <c r="R43" s="67"/>
      <c r="S43" s="67"/>
      <c r="T43" s="67"/>
      <c r="U43" s="67">
        <v>676744</v>
      </c>
      <c r="V43" s="67"/>
      <c r="W43" s="67"/>
      <c r="X43" s="67"/>
    </row>
    <row r="44" spans="1:24" ht="15">
      <c r="A44" s="67" t="s">
        <v>7021</v>
      </c>
      <c r="B44" s="67" t="s">
        <v>7022</v>
      </c>
      <c r="C44" s="67"/>
      <c r="D44" s="67">
        <v>101876</v>
      </c>
      <c r="E44" s="67"/>
      <c r="F44" s="67"/>
      <c r="G44" s="67"/>
      <c r="H44" s="67"/>
      <c r="I44" s="67"/>
      <c r="J44" s="67"/>
      <c r="K44" s="67"/>
      <c r="L44" s="67"/>
      <c r="M44" s="236">
        <v>7058065</v>
      </c>
      <c r="N44" s="237">
        <v>6894135</v>
      </c>
      <c r="O44" s="67"/>
      <c r="P44" s="67"/>
      <c r="Q44" s="67"/>
      <c r="R44" s="67"/>
      <c r="S44" s="67"/>
      <c r="T44" s="67"/>
      <c r="U44" s="67">
        <v>690386</v>
      </c>
      <c r="V44" s="67"/>
      <c r="W44" s="67"/>
      <c r="X44" s="67"/>
    </row>
    <row r="45" spans="1:24" ht="15">
      <c r="A45" s="67" t="s">
        <v>6981</v>
      </c>
      <c r="B45" s="67" t="s">
        <v>7023</v>
      </c>
      <c r="C45" s="67"/>
      <c r="D45" s="67">
        <v>101877</v>
      </c>
      <c r="E45" s="67"/>
      <c r="F45" s="67"/>
      <c r="G45" s="67"/>
      <c r="H45" s="67"/>
      <c r="I45" s="67"/>
      <c r="J45" s="67"/>
      <c r="K45" s="67"/>
      <c r="L45" s="67"/>
      <c r="M45" s="236">
        <v>7058069</v>
      </c>
      <c r="N45" s="237">
        <v>7286185</v>
      </c>
      <c r="O45" s="67"/>
      <c r="P45" s="67"/>
      <c r="Q45" s="67"/>
      <c r="R45" s="67"/>
      <c r="S45" s="67"/>
      <c r="T45" s="67"/>
      <c r="U45" s="67">
        <v>690387</v>
      </c>
      <c r="V45" s="67"/>
      <c r="W45" s="67"/>
      <c r="X45" s="67"/>
    </row>
    <row r="46" spans="1:24" ht="15">
      <c r="A46" s="67" t="s">
        <v>6981</v>
      </c>
      <c r="B46" s="67" t="s">
        <v>7024</v>
      </c>
      <c r="C46" s="67"/>
      <c r="D46" s="67">
        <v>101878</v>
      </c>
      <c r="E46" s="67"/>
      <c r="F46" s="67"/>
      <c r="G46" s="67"/>
      <c r="H46" s="67"/>
      <c r="I46" s="67"/>
      <c r="J46" s="67"/>
      <c r="K46" s="67"/>
      <c r="L46" s="67"/>
      <c r="M46" s="236">
        <v>7058059</v>
      </c>
      <c r="N46" s="237">
        <v>9824977</v>
      </c>
      <c r="O46" s="67"/>
      <c r="P46" s="67"/>
      <c r="Q46" s="67"/>
      <c r="R46" s="67"/>
      <c r="S46" s="67"/>
      <c r="T46" s="67"/>
      <c r="U46" s="67">
        <v>690388</v>
      </c>
      <c r="V46" s="67"/>
      <c r="W46" s="67"/>
      <c r="X46" s="67"/>
    </row>
    <row r="47" spans="1:24" ht="15">
      <c r="A47" s="67" t="s">
        <v>6981</v>
      </c>
      <c r="B47" s="67" t="s">
        <v>7025</v>
      </c>
      <c r="C47" s="67" t="s">
        <v>6998</v>
      </c>
      <c r="D47" s="67">
        <v>101147</v>
      </c>
      <c r="E47" s="67"/>
      <c r="F47" s="67"/>
      <c r="G47" s="67"/>
      <c r="H47" s="67"/>
      <c r="I47" s="67"/>
      <c r="J47" s="67"/>
      <c r="K47" s="67"/>
      <c r="L47" s="67"/>
      <c r="M47" s="236">
        <v>2765312</v>
      </c>
      <c r="N47" s="237">
        <v>8751976</v>
      </c>
      <c r="O47" s="67"/>
      <c r="P47" s="67"/>
      <c r="Q47" s="67"/>
      <c r="R47" s="67"/>
      <c r="S47" s="67"/>
      <c r="T47" s="67"/>
      <c r="U47" s="67">
        <v>645352</v>
      </c>
      <c r="V47" s="67"/>
      <c r="W47" s="67"/>
      <c r="X47" s="67"/>
    </row>
    <row r="48" spans="1:24" ht="15">
      <c r="A48" s="67" t="s">
        <v>6981</v>
      </c>
      <c r="B48" s="67" t="s">
        <v>7026</v>
      </c>
      <c r="C48" s="67" t="s">
        <v>6998</v>
      </c>
      <c r="D48" s="67">
        <v>101149</v>
      </c>
      <c r="E48" s="67"/>
      <c r="F48" s="67"/>
      <c r="G48" s="67"/>
      <c r="H48" s="67"/>
      <c r="I48" s="67"/>
      <c r="J48" s="67"/>
      <c r="K48" s="67"/>
      <c r="L48" s="67"/>
      <c r="M48" s="236">
        <v>2765333</v>
      </c>
      <c r="N48" s="237">
        <v>8766909</v>
      </c>
      <c r="O48" s="67"/>
      <c r="P48" s="67"/>
      <c r="Q48" s="67"/>
      <c r="R48" s="67"/>
      <c r="S48" s="67"/>
      <c r="T48" s="67"/>
      <c r="U48" s="67">
        <v>644256</v>
      </c>
      <c r="V48" s="67"/>
      <c r="W48" s="67"/>
      <c r="X48" s="67"/>
    </row>
    <row r="49" spans="1:24" ht="15">
      <c r="A49" s="67" t="s">
        <v>7027</v>
      </c>
      <c r="B49" s="67" t="s">
        <v>7028</v>
      </c>
      <c r="C49" s="67" t="s">
        <v>6998</v>
      </c>
      <c r="D49" s="67">
        <v>101150</v>
      </c>
      <c r="E49" s="67"/>
      <c r="F49" s="67"/>
      <c r="G49" s="67"/>
      <c r="H49" s="67"/>
      <c r="I49" s="67"/>
      <c r="J49" s="67"/>
      <c r="K49" s="67"/>
      <c r="L49" s="67"/>
      <c r="M49" s="236">
        <v>2765341</v>
      </c>
      <c r="N49" s="237">
        <v>8766743</v>
      </c>
      <c r="O49" s="67"/>
      <c r="P49" s="67"/>
      <c r="Q49" s="67"/>
      <c r="R49" s="67"/>
      <c r="S49" s="67"/>
      <c r="T49" s="67"/>
      <c r="U49" s="67">
        <v>644257</v>
      </c>
      <c r="V49" s="67"/>
      <c r="W49" s="67"/>
      <c r="X49" s="67"/>
    </row>
    <row r="50" spans="1:24" ht="30">
      <c r="A50" s="67" t="s">
        <v>7029</v>
      </c>
      <c r="B50" s="67" t="s">
        <v>7030</v>
      </c>
      <c r="C50" s="67" t="s">
        <v>7031</v>
      </c>
      <c r="D50" s="67" t="s">
        <v>7032</v>
      </c>
      <c r="E50" s="67" t="s">
        <v>7033</v>
      </c>
      <c r="F50" s="67"/>
      <c r="G50" s="67"/>
      <c r="H50" s="67"/>
      <c r="I50" s="67"/>
      <c r="J50" s="67"/>
      <c r="K50" s="67"/>
      <c r="L50" s="67"/>
      <c r="M50" s="236"/>
      <c r="N50" s="237">
        <v>3479649</v>
      </c>
      <c r="O50" s="67"/>
      <c r="P50" s="67"/>
      <c r="Q50" s="67"/>
      <c r="R50" s="67"/>
      <c r="S50" s="67"/>
      <c r="T50" s="67"/>
      <c r="U50" s="67"/>
      <c r="V50" s="67"/>
      <c r="W50" s="67"/>
      <c r="X50" s="67"/>
    </row>
    <row r="51" spans="1:24" ht="15">
      <c r="A51" s="67" t="s">
        <v>7029</v>
      </c>
      <c r="B51" s="67" t="s">
        <v>7034</v>
      </c>
      <c r="C51" s="67" t="s">
        <v>7035</v>
      </c>
      <c r="D51" s="67">
        <v>10301</v>
      </c>
      <c r="E51" s="67"/>
      <c r="F51" s="67"/>
      <c r="G51" s="67"/>
      <c r="H51" s="67"/>
      <c r="I51" s="67"/>
      <c r="J51" s="67"/>
      <c r="K51" s="67"/>
      <c r="L51" s="67"/>
      <c r="M51" s="236"/>
      <c r="N51" s="237">
        <v>4019295</v>
      </c>
      <c r="O51" s="67"/>
      <c r="P51" s="67"/>
      <c r="Q51" s="67"/>
      <c r="R51" s="67"/>
      <c r="S51" s="67"/>
      <c r="T51" s="67"/>
      <c r="U51" s="67">
        <v>404162</v>
      </c>
      <c r="V51" s="67"/>
      <c r="W51" s="67"/>
      <c r="X51" s="67"/>
    </row>
    <row r="52" spans="1:24" ht="30">
      <c r="A52" s="237" t="s">
        <v>7029</v>
      </c>
      <c r="B52" s="237" t="s">
        <v>7036</v>
      </c>
      <c r="C52" s="237" t="s">
        <v>7037</v>
      </c>
      <c r="D52" s="237">
        <v>70014</v>
      </c>
      <c r="E52" s="237"/>
      <c r="F52" s="237"/>
      <c r="G52" s="237"/>
      <c r="H52" s="237"/>
      <c r="I52" s="237"/>
      <c r="J52" s="237"/>
      <c r="K52" s="237"/>
      <c r="L52" s="237"/>
      <c r="M52" s="236">
        <v>516573</v>
      </c>
      <c r="N52" s="237">
        <v>9161559</v>
      </c>
      <c r="O52" s="237"/>
      <c r="P52" s="237"/>
      <c r="Q52" s="237"/>
      <c r="R52" s="237"/>
      <c r="S52" s="237"/>
      <c r="T52" s="237"/>
      <c r="U52" s="237">
        <v>510871</v>
      </c>
      <c r="V52" s="237"/>
      <c r="W52" s="237"/>
      <c r="X52" s="237"/>
    </row>
    <row r="53" spans="1:24" ht="15">
      <c r="A53" s="237" t="s">
        <v>7029</v>
      </c>
      <c r="B53" s="237" t="s">
        <v>7038</v>
      </c>
      <c r="C53" s="237" t="s">
        <v>7039</v>
      </c>
      <c r="D53" s="237">
        <v>70012</v>
      </c>
      <c r="E53" s="237"/>
      <c r="F53" s="237"/>
      <c r="G53" s="237"/>
      <c r="H53" s="237"/>
      <c r="I53" s="237"/>
      <c r="J53" s="237"/>
      <c r="K53" s="237"/>
      <c r="L53" s="237"/>
      <c r="M53" s="236"/>
      <c r="N53" s="237">
        <v>3434892</v>
      </c>
      <c r="O53" s="237"/>
      <c r="P53" s="237"/>
      <c r="Q53" s="237"/>
      <c r="R53" s="237"/>
      <c r="S53" s="237"/>
      <c r="T53" s="237"/>
      <c r="U53" s="237">
        <v>510873</v>
      </c>
      <c r="V53" s="237"/>
      <c r="W53" s="237"/>
      <c r="X53" s="237"/>
    </row>
    <row r="54" spans="1:24" ht="30">
      <c r="A54" s="67" t="s">
        <v>7029</v>
      </c>
      <c r="B54" s="67" t="s">
        <v>7040</v>
      </c>
      <c r="C54" s="67" t="s">
        <v>7041</v>
      </c>
      <c r="D54" s="67">
        <v>10609</v>
      </c>
      <c r="E54" s="67"/>
      <c r="F54" s="67"/>
      <c r="G54" s="67"/>
      <c r="H54" s="67"/>
      <c r="I54" s="67"/>
      <c r="J54" s="67"/>
      <c r="K54" s="67"/>
      <c r="L54" s="67"/>
      <c r="M54" s="236"/>
      <c r="N54" s="237">
        <v>752991</v>
      </c>
      <c r="O54" s="67"/>
      <c r="P54" s="67"/>
      <c r="Q54" s="67"/>
      <c r="R54" s="67"/>
      <c r="S54" s="67"/>
      <c r="T54" s="67"/>
      <c r="U54" s="67">
        <v>486014</v>
      </c>
      <c r="V54" s="67"/>
      <c r="W54" s="67"/>
      <c r="X54" s="67"/>
    </row>
    <row r="55" spans="1:24" ht="30">
      <c r="A55" s="67" t="s">
        <v>7029</v>
      </c>
      <c r="B55" s="67" t="s">
        <v>7042</v>
      </c>
      <c r="C55" s="67" t="s">
        <v>7041</v>
      </c>
      <c r="D55" s="67">
        <v>10601</v>
      </c>
      <c r="E55" s="67"/>
      <c r="F55" s="67"/>
      <c r="G55" s="67"/>
      <c r="H55" s="67"/>
      <c r="I55" s="67"/>
      <c r="J55" s="67"/>
      <c r="K55" s="67"/>
      <c r="L55" s="67"/>
      <c r="M55" s="236"/>
      <c r="N55" s="237">
        <v>738703</v>
      </c>
      <c r="O55" s="67"/>
      <c r="P55" s="67"/>
      <c r="Q55" s="67"/>
      <c r="R55" s="67"/>
      <c r="S55" s="67"/>
      <c r="T55" s="67"/>
      <c r="U55" s="67">
        <v>408403</v>
      </c>
      <c r="V55" s="67"/>
      <c r="W55" s="67"/>
      <c r="X55" s="67"/>
    </row>
    <row r="56" spans="1:24" ht="15">
      <c r="A56" s="67" t="s">
        <v>7029</v>
      </c>
      <c r="B56" s="67" t="s">
        <v>7043</v>
      </c>
      <c r="C56" s="67" t="s">
        <v>7044</v>
      </c>
      <c r="D56" s="67">
        <v>10603</v>
      </c>
      <c r="E56" s="67"/>
      <c r="F56" s="67"/>
      <c r="G56" s="67"/>
      <c r="H56" s="67"/>
      <c r="I56" s="67"/>
      <c r="J56" s="67"/>
      <c r="K56" s="67"/>
      <c r="L56" s="67"/>
      <c r="M56" s="236"/>
      <c r="N56" s="237">
        <v>3019296</v>
      </c>
      <c r="O56" s="67"/>
      <c r="P56" s="67"/>
      <c r="Q56" s="67"/>
      <c r="R56" s="67"/>
      <c r="S56" s="67"/>
      <c r="T56" s="67"/>
      <c r="U56" s="67">
        <v>408456</v>
      </c>
      <c r="V56" s="67"/>
      <c r="W56" s="67"/>
      <c r="X56" s="67"/>
    </row>
    <row r="57" spans="1:24" ht="15">
      <c r="A57" s="67" t="s">
        <v>7029</v>
      </c>
      <c r="B57" s="67" t="s">
        <v>7045</v>
      </c>
      <c r="C57" s="67" t="s">
        <v>7046</v>
      </c>
      <c r="D57" s="67">
        <v>60434</v>
      </c>
      <c r="E57" s="67"/>
      <c r="F57" s="67"/>
      <c r="G57" s="67"/>
      <c r="H57" s="67"/>
      <c r="I57" s="67"/>
      <c r="J57" s="67"/>
      <c r="K57" s="67"/>
      <c r="L57" s="67"/>
      <c r="M57" s="236"/>
      <c r="N57" s="237">
        <v>8695454</v>
      </c>
      <c r="O57" s="67"/>
      <c r="P57" s="67"/>
      <c r="Q57" s="67"/>
      <c r="R57" s="67"/>
      <c r="S57" s="67"/>
      <c r="T57" s="67"/>
      <c r="U57" s="67">
        <v>491659</v>
      </c>
      <c r="V57" s="67"/>
      <c r="W57" s="67"/>
      <c r="X57" s="67"/>
    </row>
    <row r="58" spans="1:24" ht="30">
      <c r="A58" s="67" t="s">
        <v>7029</v>
      </c>
      <c r="B58" s="67" t="s">
        <v>7047</v>
      </c>
      <c r="C58" s="67" t="s">
        <v>7048</v>
      </c>
      <c r="D58" s="67">
        <v>20302</v>
      </c>
      <c r="E58" s="67" t="s">
        <v>7049</v>
      </c>
      <c r="F58" s="67"/>
      <c r="G58" s="67"/>
      <c r="H58" s="67"/>
      <c r="I58" s="67"/>
      <c r="J58" s="67"/>
      <c r="K58" s="67"/>
      <c r="L58" s="67"/>
      <c r="M58" s="236"/>
      <c r="N58" s="237">
        <v>67301</v>
      </c>
      <c r="O58" s="67"/>
      <c r="P58" s="67"/>
      <c r="Q58" s="67"/>
      <c r="R58" s="67"/>
      <c r="S58" s="67"/>
      <c r="T58" s="67"/>
      <c r="U58" s="67">
        <v>404143</v>
      </c>
      <c r="V58" s="67"/>
      <c r="W58" s="67"/>
      <c r="X58" s="67"/>
    </row>
    <row r="59" spans="1:24" ht="15">
      <c r="A59" s="67" t="s">
        <v>7029</v>
      </c>
      <c r="B59" s="67" t="s">
        <v>7050</v>
      </c>
      <c r="C59" s="67" t="s">
        <v>7051</v>
      </c>
      <c r="D59" s="67">
        <v>80001</v>
      </c>
      <c r="E59" s="67"/>
      <c r="F59" s="67"/>
      <c r="G59" s="67"/>
      <c r="H59" s="67"/>
      <c r="I59" s="67"/>
      <c r="J59" s="67"/>
      <c r="K59" s="67"/>
      <c r="L59" s="67"/>
      <c r="M59" s="236">
        <v>5848894</v>
      </c>
      <c r="N59" s="237">
        <v>623894</v>
      </c>
      <c r="O59" s="67"/>
      <c r="P59" s="67"/>
      <c r="Q59" s="67"/>
      <c r="R59" s="67"/>
      <c r="S59" s="67"/>
      <c r="T59" s="67"/>
      <c r="U59" s="67">
        <v>407827</v>
      </c>
      <c r="V59" s="67"/>
      <c r="W59" s="67"/>
      <c r="X59" s="67"/>
    </row>
    <row r="60" spans="1:24" ht="30">
      <c r="A60" s="67" t="s">
        <v>7029</v>
      </c>
      <c r="B60" s="67" t="s">
        <v>7052</v>
      </c>
      <c r="C60" s="67" t="s">
        <v>7051</v>
      </c>
      <c r="D60" s="67">
        <v>80002</v>
      </c>
      <c r="E60" s="67"/>
      <c r="F60" s="67"/>
      <c r="G60" s="67"/>
      <c r="H60" s="67"/>
      <c r="I60" s="67"/>
      <c r="J60" s="67"/>
      <c r="K60" s="67"/>
      <c r="L60" s="67"/>
      <c r="M60" s="236">
        <v>5634011</v>
      </c>
      <c r="N60" s="237">
        <v>3146891</v>
      </c>
      <c r="O60" s="67"/>
      <c r="P60" s="67"/>
      <c r="Q60" s="67"/>
      <c r="R60" s="67"/>
      <c r="S60" s="67"/>
      <c r="T60" s="67"/>
      <c r="U60" s="67">
        <v>407824</v>
      </c>
      <c r="V60" s="67"/>
      <c r="W60" s="67"/>
      <c r="X60" s="67"/>
    </row>
    <row r="61" spans="1:24" ht="15">
      <c r="A61" s="67" t="s">
        <v>6434</v>
      </c>
      <c r="B61" s="67" t="s">
        <v>6448</v>
      </c>
      <c r="C61" s="67"/>
      <c r="D61" s="67"/>
      <c r="E61" s="67"/>
      <c r="F61" s="67"/>
      <c r="G61" s="67"/>
      <c r="H61" s="67"/>
      <c r="I61" s="67"/>
      <c r="J61" s="67"/>
      <c r="K61" s="67" t="s">
        <v>6449</v>
      </c>
      <c r="L61" s="67"/>
      <c r="M61" s="236"/>
      <c r="N61" s="237">
        <v>5017066</v>
      </c>
      <c r="O61" s="67"/>
      <c r="P61" s="67"/>
      <c r="Q61" s="67"/>
      <c r="R61" s="67"/>
      <c r="S61" s="67"/>
      <c r="T61" s="67"/>
      <c r="U61" s="67"/>
      <c r="V61" s="67">
        <v>49020</v>
      </c>
      <c r="W61" s="67"/>
      <c r="X61" s="67"/>
    </row>
    <row r="62" spans="1:24" ht="15">
      <c r="A62" s="67" t="s">
        <v>6434</v>
      </c>
      <c r="B62" s="67" t="s">
        <v>6437</v>
      </c>
      <c r="C62" s="67"/>
      <c r="D62" s="67"/>
      <c r="E62" s="67"/>
      <c r="F62" s="67"/>
      <c r="G62" s="67"/>
      <c r="H62" s="67"/>
      <c r="I62" s="67"/>
      <c r="J62" s="67"/>
      <c r="K62" s="67"/>
      <c r="L62" s="67"/>
      <c r="M62" s="236">
        <v>1296680</v>
      </c>
      <c r="N62" s="237">
        <v>7017075</v>
      </c>
      <c r="O62" s="67"/>
      <c r="P62" s="67"/>
      <c r="Q62" s="67">
        <v>957956</v>
      </c>
      <c r="R62" s="67"/>
      <c r="S62" s="67"/>
      <c r="T62" s="67"/>
      <c r="U62" s="67"/>
      <c r="V62" s="67">
        <v>48970</v>
      </c>
      <c r="W62" s="67">
        <v>251755</v>
      </c>
      <c r="X62" s="67">
        <v>8208</v>
      </c>
    </row>
    <row r="63" spans="1:24" ht="15">
      <c r="A63" s="67" t="s">
        <v>6434</v>
      </c>
      <c r="B63" s="67" t="s">
        <v>6438</v>
      </c>
      <c r="C63" s="67"/>
      <c r="D63" s="67"/>
      <c r="E63" s="67"/>
      <c r="F63" s="67"/>
      <c r="G63" s="67"/>
      <c r="H63" s="67"/>
      <c r="I63" s="67"/>
      <c r="J63" s="67"/>
      <c r="K63" s="67"/>
      <c r="L63" s="67"/>
      <c r="M63" s="236">
        <v>1170422</v>
      </c>
      <c r="N63" s="237">
        <v>6017073</v>
      </c>
      <c r="O63" s="67"/>
      <c r="P63" s="67"/>
      <c r="Q63" s="67">
        <v>957955</v>
      </c>
      <c r="R63" s="67"/>
      <c r="S63" s="67"/>
      <c r="T63" s="67"/>
      <c r="U63" s="67"/>
      <c r="V63" s="67">
        <v>48990</v>
      </c>
      <c r="W63" s="67">
        <v>251752</v>
      </c>
      <c r="X63" s="67">
        <v>8210</v>
      </c>
    </row>
    <row r="64" spans="1:24" ht="15">
      <c r="A64" s="67" t="s">
        <v>6434</v>
      </c>
      <c r="B64" s="67" t="s">
        <v>6450</v>
      </c>
      <c r="C64" s="67"/>
      <c r="D64" s="67"/>
      <c r="E64" s="67"/>
      <c r="F64" s="67"/>
      <c r="G64" s="67"/>
      <c r="H64" s="67"/>
      <c r="I64" s="67"/>
      <c r="J64" s="67"/>
      <c r="K64" s="67">
        <v>56650</v>
      </c>
      <c r="L64" s="67"/>
      <c r="M64" s="236">
        <v>7365901</v>
      </c>
      <c r="N64" s="237">
        <v>9190943</v>
      </c>
      <c r="O64" s="67"/>
      <c r="P64" s="67"/>
      <c r="Q64" s="67">
        <v>876612</v>
      </c>
      <c r="R64" s="67"/>
      <c r="S64" s="67"/>
      <c r="T64" s="67"/>
      <c r="U64" s="67"/>
      <c r="V64" s="67"/>
      <c r="W64" s="67">
        <v>251758</v>
      </c>
      <c r="X64" s="67"/>
    </row>
    <row r="65" spans="1:32" ht="15">
      <c r="A65" s="67" t="s">
        <v>6434</v>
      </c>
      <c r="B65" s="67" t="s">
        <v>7053</v>
      </c>
      <c r="C65" s="67"/>
      <c r="D65" s="67"/>
      <c r="E65" s="67"/>
      <c r="F65" s="67"/>
      <c r="G65" s="67"/>
      <c r="H65" s="67"/>
      <c r="I65" s="67"/>
      <c r="J65" s="67"/>
      <c r="K65" s="67"/>
      <c r="L65" s="67"/>
      <c r="M65" s="236"/>
      <c r="N65" s="237">
        <v>6791768</v>
      </c>
      <c r="O65" s="67"/>
      <c r="P65" s="67"/>
      <c r="Q65" s="67"/>
      <c r="R65" s="67"/>
      <c r="S65" s="67"/>
      <c r="T65" s="67"/>
      <c r="U65" s="67"/>
      <c r="V65" s="67"/>
      <c r="W65" s="67"/>
      <c r="X65" s="67"/>
    </row>
    <row r="66" spans="1:32" ht="30">
      <c r="A66" s="67" t="s">
        <v>7054</v>
      </c>
      <c r="B66" s="67" t="s">
        <v>7055</v>
      </c>
      <c r="C66" s="67" t="s">
        <v>7056</v>
      </c>
      <c r="D66" s="239">
        <v>46210</v>
      </c>
      <c r="E66" s="67"/>
      <c r="F66" s="67"/>
      <c r="G66" s="67"/>
      <c r="H66" s="67"/>
      <c r="I66" s="67"/>
      <c r="J66" s="67"/>
      <c r="K66" s="67"/>
      <c r="L66" s="67"/>
      <c r="M66" s="236"/>
      <c r="N66" s="237">
        <v>136213</v>
      </c>
      <c r="O66" s="67"/>
      <c r="P66" s="67"/>
      <c r="Q66" s="67"/>
      <c r="R66" s="67"/>
      <c r="S66" s="67"/>
      <c r="T66" s="67"/>
      <c r="U66" s="67"/>
      <c r="V66" s="67"/>
      <c r="W66" s="67"/>
      <c r="X66" s="67"/>
    </row>
    <row r="67" spans="1:32" ht="30">
      <c r="A67" s="67" t="s">
        <v>7054</v>
      </c>
      <c r="B67" s="239" t="s">
        <v>7057</v>
      </c>
      <c r="C67" s="67" t="s">
        <v>7056</v>
      </c>
      <c r="D67" s="239">
        <v>46220</v>
      </c>
      <c r="E67" s="67"/>
      <c r="F67" s="67"/>
      <c r="G67" s="67"/>
      <c r="H67" s="67"/>
      <c r="I67" s="67"/>
      <c r="J67" s="67"/>
      <c r="K67" s="67"/>
      <c r="L67" s="67"/>
      <c r="M67" s="236">
        <v>9908699</v>
      </c>
      <c r="N67" s="237">
        <v>3171248</v>
      </c>
      <c r="O67" s="67"/>
      <c r="P67" s="67"/>
      <c r="Q67" s="67"/>
      <c r="R67" s="67"/>
      <c r="S67" s="67"/>
      <c r="T67" s="67"/>
      <c r="U67" s="67"/>
      <c r="V67" s="67"/>
      <c r="W67" s="67"/>
      <c r="X67" s="67"/>
    </row>
    <row r="68" spans="1:32" ht="30">
      <c r="A68" s="67" t="s">
        <v>7054</v>
      </c>
      <c r="B68" s="239" t="s">
        <v>7058</v>
      </c>
      <c r="C68" s="67" t="s">
        <v>7056</v>
      </c>
      <c r="D68" s="239">
        <v>46230</v>
      </c>
      <c r="E68" s="67"/>
      <c r="F68" s="67"/>
      <c r="G68" s="67"/>
      <c r="H68" s="67"/>
      <c r="I68" s="67"/>
      <c r="J68" s="67"/>
      <c r="K68" s="67"/>
      <c r="L68" s="67"/>
      <c r="M68" s="236"/>
      <c r="N68" s="237">
        <v>4432398</v>
      </c>
      <c r="O68" s="67"/>
      <c r="P68" s="67"/>
      <c r="Q68" s="67"/>
      <c r="R68" s="67"/>
      <c r="S68" s="67"/>
      <c r="T68" s="67"/>
      <c r="U68" s="67"/>
      <c r="V68" s="67"/>
      <c r="W68" s="67"/>
      <c r="X68" s="67"/>
    </row>
    <row r="69" spans="1:32" ht="30">
      <c r="A69" s="67" t="s">
        <v>7054</v>
      </c>
      <c r="B69" s="239" t="s">
        <v>7059</v>
      </c>
      <c r="C69" s="67" t="s">
        <v>7056</v>
      </c>
      <c r="D69" s="239">
        <v>46205</v>
      </c>
      <c r="E69" s="67"/>
      <c r="F69" s="67"/>
      <c r="G69" s="67"/>
      <c r="H69" s="67"/>
      <c r="I69" s="67"/>
      <c r="J69" s="67"/>
      <c r="K69" s="67"/>
      <c r="L69" s="67"/>
      <c r="M69" s="236">
        <v>9910958</v>
      </c>
      <c r="N69" s="237">
        <v>9092682</v>
      </c>
      <c r="O69" s="67"/>
      <c r="P69" s="67"/>
      <c r="Q69" s="67"/>
      <c r="R69" s="67"/>
      <c r="S69" s="67"/>
      <c r="T69" s="67"/>
      <c r="U69" s="67"/>
      <c r="V69" s="67"/>
      <c r="W69" s="67"/>
      <c r="X69" s="67"/>
    </row>
    <row r="75" spans="1:32" ht="39">
      <c r="A75" s="242" t="s">
        <v>1436</v>
      </c>
      <c r="B75" s="243" t="s">
        <v>7060</v>
      </c>
      <c r="C75" s="243" t="s">
        <v>7061</v>
      </c>
      <c r="D75" s="244" t="s">
        <v>7062</v>
      </c>
      <c r="E75" s="244" t="s">
        <v>7063</v>
      </c>
      <c r="F75" s="245" t="s">
        <v>489</v>
      </c>
      <c r="G75" s="244" t="s">
        <v>172</v>
      </c>
      <c r="H75" s="244" t="s">
        <v>237</v>
      </c>
      <c r="I75" s="244" t="s">
        <v>7064</v>
      </c>
      <c r="J75" s="244" t="s">
        <v>160</v>
      </c>
      <c r="K75" s="244" t="s">
        <v>7065</v>
      </c>
      <c r="L75" s="244" t="s">
        <v>7066</v>
      </c>
      <c r="M75" s="244" t="s">
        <v>407</v>
      </c>
      <c r="N75" s="246" t="s">
        <v>1833</v>
      </c>
      <c r="O75" s="244" t="s">
        <v>296</v>
      </c>
      <c r="P75" s="244" t="s">
        <v>4683</v>
      </c>
      <c r="Q75" s="247" t="s">
        <v>1712</v>
      </c>
      <c r="R75" s="247" t="s">
        <v>7067</v>
      </c>
      <c r="S75" s="247" t="s">
        <v>1092</v>
      </c>
      <c r="T75" s="247" t="s">
        <v>7068</v>
      </c>
      <c r="U75" s="247" t="s">
        <v>7069</v>
      </c>
      <c r="V75" s="247" t="s">
        <v>7070</v>
      </c>
      <c r="W75" s="247" t="s">
        <v>7071</v>
      </c>
      <c r="X75" s="247" t="s">
        <v>7072</v>
      </c>
      <c r="Y75" s="247" t="s">
        <v>7073</v>
      </c>
      <c r="Z75" s="247" t="s">
        <v>7074</v>
      </c>
      <c r="AA75" s="247"/>
      <c r="AB75" s="247" t="s">
        <v>7075</v>
      </c>
      <c r="AC75" s="247" t="s">
        <v>4666</v>
      </c>
      <c r="AD75" s="247"/>
      <c r="AE75" t="s">
        <v>7076</v>
      </c>
      <c r="AF75" t="s">
        <v>7077</v>
      </c>
    </row>
    <row r="76" spans="1:32">
      <c r="A76" s="248" t="s">
        <v>96</v>
      </c>
      <c r="B76" s="244" t="s">
        <v>6417</v>
      </c>
      <c r="C76" s="244" t="s">
        <v>6930</v>
      </c>
      <c r="D76" s="249" t="s">
        <v>7078</v>
      </c>
      <c r="E76" s="249" t="s">
        <v>6931</v>
      </c>
      <c r="F76" s="249" t="s">
        <v>7079</v>
      </c>
      <c r="G76" s="249" t="s">
        <v>6932</v>
      </c>
      <c r="H76" s="249" t="s">
        <v>7080</v>
      </c>
      <c r="I76" s="249"/>
      <c r="J76" s="244">
        <v>262678</v>
      </c>
      <c r="K76" s="244" t="s">
        <v>6933</v>
      </c>
      <c r="L76" s="244">
        <v>13776</v>
      </c>
      <c r="M76" s="244">
        <v>7100811</v>
      </c>
      <c r="N76" s="246">
        <v>7287907</v>
      </c>
      <c r="O76" s="244">
        <v>72150</v>
      </c>
      <c r="P76" s="244">
        <v>1613</v>
      </c>
      <c r="Q76" s="247"/>
      <c r="R76" s="247"/>
      <c r="S76" s="250"/>
      <c r="T76" s="247"/>
      <c r="U76" s="247"/>
      <c r="V76" s="247"/>
      <c r="W76" s="247" t="s">
        <v>6934</v>
      </c>
      <c r="X76" s="247"/>
      <c r="Y76" s="247"/>
      <c r="Z76" s="247"/>
      <c r="AA76" s="247"/>
      <c r="AB76" s="247"/>
      <c r="AC76" s="247"/>
      <c r="AD76" s="247"/>
    </row>
    <row r="77" spans="1:32">
      <c r="A77" s="248" t="s">
        <v>96</v>
      </c>
      <c r="B77" s="244" t="s">
        <v>6418</v>
      </c>
      <c r="C77" s="244" t="s">
        <v>6930</v>
      </c>
      <c r="D77" s="249" t="s">
        <v>7081</v>
      </c>
      <c r="E77" s="249" t="s">
        <v>6935</v>
      </c>
      <c r="F77" s="249" t="s">
        <v>7082</v>
      </c>
      <c r="G77" s="249" t="s">
        <v>6936</v>
      </c>
      <c r="H77" s="249" t="s">
        <v>7083</v>
      </c>
      <c r="I77" s="249" t="s">
        <v>7084</v>
      </c>
      <c r="J77" s="244">
        <v>353883</v>
      </c>
      <c r="K77" s="244" t="s">
        <v>6937</v>
      </c>
      <c r="L77" s="244">
        <v>13740</v>
      </c>
      <c r="M77" s="244">
        <v>1214543</v>
      </c>
      <c r="N77" s="246">
        <v>4423331</v>
      </c>
      <c r="O77" s="244">
        <v>72153</v>
      </c>
      <c r="P77" s="244">
        <v>1619</v>
      </c>
      <c r="Q77" s="247"/>
      <c r="R77" s="247"/>
      <c r="S77" s="250"/>
      <c r="T77" s="247"/>
      <c r="U77" s="247"/>
      <c r="V77" s="247"/>
      <c r="W77" s="247" t="s">
        <v>6938</v>
      </c>
      <c r="X77" s="247"/>
      <c r="Y77" s="247"/>
      <c r="Z77" s="247"/>
      <c r="AA77" s="247"/>
      <c r="AB77" s="247"/>
      <c r="AC77" s="247"/>
      <c r="AD77" s="247">
        <v>2390595</v>
      </c>
    </row>
    <row r="78" spans="1:32">
      <c r="A78" s="248" t="s">
        <v>96</v>
      </c>
      <c r="B78" s="244" t="s">
        <v>6419</v>
      </c>
      <c r="C78" s="244" t="s">
        <v>6930</v>
      </c>
      <c r="D78" s="249" t="s">
        <v>7085</v>
      </c>
      <c r="E78" s="249" t="s">
        <v>6939</v>
      </c>
      <c r="F78" s="249" t="s">
        <v>7086</v>
      </c>
      <c r="G78" s="249" t="s">
        <v>6940</v>
      </c>
      <c r="H78" s="249" t="s">
        <v>7087</v>
      </c>
      <c r="I78" s="249"/>
      <c r="J78" s="244">
        <v>556012</v>
      </c>
      <c r="K78" s="244"/>
      <c r="L78" s="244">
        <v>14040</v>
      </c>
      <c r="M78" s="244">
        <v>7040196</v>
      </c>
      <c r="N78" s="246">
        <v>9214197</v>
      </c>
      <c r="O78" s="244">
        <v>72155</v>
      </c>
      <c r="P78" s="244">
        <v>1616</v>
      </c>
      <c r="Q78" s="247"/>
      <c r="R78" s="247"/>
      <c r="S78" s="250"/>
      <c r="T78" s="247"/>
      <c r="U78" s="247"/>
      <c r="V78" s="247"/>
      <c r="W78" s="247" t="s">
        <v>6941</v>
      </c>
      <c r="X78" s="247"/>
      <c r="Y78" s="247"/>
      <c r="Z78" s="247"/>
      <c r="AA78" s="247"/>
      <c r="AB78" s="247"/>
      <c r="AC78" s="247"/>
      <c r="AD78" s="247">
        <v>2390594</v>
      </c>
    </row>
    <row r="79" spans="1:32">
      <c r="A79" s="248" t="s">
        <v>96</v>
      </c>
      <c r="B79" s="244" t="s">
        <v>6420</v>
      </c>
      <c r="C79" s="244" t="s">
        <v>6930</v>
      </c>
      <c r="D79" s="249" t="s">
        <v>7088</v>
      </c>
      <c r="E79" s="249"/>
      <c r="F79" s="249"/>
      <c r="G79" s="249"/>
      <c r="H79" s="249" t="s">
        <v>7089</v>
      </c>
      <c r="I79" s="249"/>
      <c r="J79" s="244">
        <v>727622</v>
      </c>
      <c r="K79" s="244"/>
      <c r="L79" s="244"/>
      <c r="M79" s="244">
        <v>7187282</v>
      </c>
      <c r="N79" s="246">
        <v>4901893</v>
      </c>
      <c r="O79" s="244"/>
      <c r="P79" s="244"/>
      <c r="Q79" s="247"/>
      <c r="R79" s="247"/>
      <c r="S79" s="247"/>
      <c r="T79" s="247"/>
      <c r="U79" s="247"/>
      <c r="V79" s="247"/>
      <c r="W79" s="247"/>
      <c r="X79" s="247"/>
      <c r="Y79" s="247"/>
      <c r="Z79" s="247"/>
      <c r="AA79" s="247"/>
      <c r="AB79" s="247"/>
      <c r="AC79" s="247"/>
      <c r="AD79" s="247"/>
    </row>
    <row r="80" spans="1:32">
      <c r="A80" s="248" t="s">
        <v>96</v>
      </c>
      <c r="B80" s="244" t="s">
        <v>6421</v>
      </c>
      <c r="C80" s="244" t="s">
        <v>6930</v>
      </c>
      <c r="D80" s="249" t="s">
        <v>7090</v>
      </c>
      <c r="E80" s="249"/>
      <c r="F80" s="249"/>
      <c r="G80" s="249"/>
      <c r="H80" s="249"/>
      <c r="I80" s="249"/>
      <c r="J80" s="249">
        <v>97326</v>
      </c>
      <c r="K80" s="244"/>
      <c r="L80" s="244"/>
      <c r="M80" s="244"/>
      <c r="N80" s="246"/>
      <c r="O80" s="244"/>
      <c r="P80" s="244"/>
      <c r="Q80" s="247"/>
      <c r="R80" s="247"/>
      <c r="S80" s="247"/>
      <c r="T80" s="247"/>
      <c r="U80" s="247"/>
      <c r="V80" s="247"/>
      <c r="W80" s="247"/>
      <c r="X80" s="247"/>
      <c r="Y80" s="247"/>
      <c r="Z80" s="247"/>
      <c r="AA80" s="247"/>
      <c r="AB80" s="247"/>
      <c r="AC80" s="247"/>
      <c r="AD80" s="247"/>
    </row>
    <row r="81" spans="1:32">
      <c r="A81" s="248" t="s">
        <v>96</v>
      </c>
      <c r="B81" s="244" t="s">
        <v>7091</v>
      </c>
      <c r="C81" s="244" t="s">
        <v>6930</v>
      </c>
      <c r="D81" s="249" t="s">
        <v>7092</v>
      </c>
      <c r="E81" s="249"/>
      <c r="F81" s="249"/>
      <c r="G81" s="249"/>
      <c r="H81" s="249"/>
      <c r="I81" s="249"/>
      <c r="J81" s="249"/>
      <c r="K81" s="244"/>
      <c r="L81" s="244"/>
      <c r="M81" s="244"/>
      <c r="N81" s="246"/>
      <c r="O81" s="244"/>
      <c r="P81" s="244"/>
      <c r="Q81" s="247"/>
      <c r="R81" s="247"/>
      <c r="S81" s="247"/>
      <c r="T81" s="247"/>
      <c r="U81" s="247"/>
      <c r="V81" s="247"/>
      <c r="W81" s="247"/>
      <c r="X81" s="247"/>
      <c r="Y81" s="247"/>
      <c r="Z81" s="247"/>
      <c r="AA81" s="247"/>
      <c r="AB81" s="247"/>
      <c r="AC81" s="247"/>
      <c r="AD81" s="247"/>
    </row>
    <row r="82" spans="1:32">
      <c r="A82" s="248" t="s">
        <v>96</v>
      </c>
      <c r="B82" s="244" t="s">
        <v>7093</v>
      </c>
      <c r="C82" s="244" t="s">
        <v>6930</v>
      </c>
      <c r="D82" s="249" t="s">
        <v>7094</v>
      </c>
      <c r="E82" s="249"/>
      <c r="F82" s="249"/>
      <c r="G82" s="249"/>
      <c r="H82" s="249"/>
      <c r="I82" s="249"/>
      <c r="J82" s="244"/>
      <c r="K82" s="244"/>
      <c r="L82" s="244"/>
      <c r="M82" s="244"/>
      <c r="N82" s="246">
        <v>1570108</v>
      </c>
      <c r="O82" s="244"/>
      <c r="P82" s="244"/>
      <c r="Q82" s="247"/>
      <c r="R82" s="247"/>
      <c r="S82" s="247"/>
      <c r="T82" s="247"/>
      <c r="U82" s="247"/>
      <c r="V82" s="247"/>
      <c r="W82" s="247"/>
      <c r="X82" s="247"/>
      <c r="Y82" s="247"/>
      <c r="Z82" s="247"/>
      <c r="AA82" s="247"/>
      <c r="AB82" s="247"/>
      <c r="AC82" s="247"/>
      <c r="AD82" s="247"/>
    </row>
    <row r="83" spans="1:32">
      <c r="A83" s="248" t="s">
        <v>96</v>
      </c>
      <c r="B83" s="244" t="s">
        <v>6422</v>
      </c>
      <c r="C83" s="244"/>
      <c r="D83" s="249" t="s">
        <v>7095</v>
      </c>
      <c r="E83" s="249"/>
      <c r="F83" s="244"/>
      <c r="G83" s="244"/>
      <c r="H83" s="244"/>
      <c r="I83" s="244"/>
      <c r="J83" s="244">
        <v>536699</v>
      </c>
      <c r="K83" s="244"/>
      <c r="L83" s="244"/>
      <c r="M83" s="244">
        <v>7040513</v>
      </c>
      <c r="N83" s="246"/>
      <c r="O83" s="244"/>
      <c r="P83" s="244">
        <v>1000</v>
      </c>
      <c r="Q83" s="247"/>
      <c r="R83" s="247"/>
      <c r="S83" s="247"/>
      <c r="T83" s="247"/>
      <c r="U83" s="247"/>
      <c r="V83" s="247"/>
      <c r="W83" s="247"/>
      <c r="X83" s="247"/>
      <c r="Y83" s="247"/>
      <c r="Z83" s="247"/>
      <c r="AA83" s="247"/>
      <c r="AB83" s="247"/>
      <c r="AC83" s="247"/>
      <c r="AD83" s="247"/>
    </row>
    <row r="84" spans="1:32" ht="15">
      <c r="A84" s="248" t="s">
        <v>96</v>
      </c>
      <c r="B84" s="247" t="s">
        <v>6943</v>
      </c>
      <c r="C84" s="247" t="s">
        <v>6930</v>
      </c>
      <c r="D84" s="247">
        <v>13</v>
      </c>
      <c r="E84" s="247"/>
      <c r="F84" s="247"/>
      <c r="G84" s="247"/>
      <c r="H84" s="251"/>
      <c r="I84" s="251"/>
      <c r="J84" s="247"/>
      <c r="K84" s="247"/>
      <c r="L84" s="247"/>
      <c r="M84" s="247">
        <v>7241173</v>
      </c>
      <c r="N84" s="252">
        <v>1013547</v>
      </c>
      <c r="O84" s="247"/>
      <c r="P84" s="247"/>
      <c r="Q84" s="247"/>
      <c r="R84" s="247"/>
      <c r="S84" s="247"/>
      <c r="T84" s="247"/>
      <c r="U84" s="247"/>
      <c r="V84" s="247"/>
      <c r="W84" s="247"/>
      <c r="X84" s="247"/>
      <c r="Y84" s="247"/>
      <c r="Z84" s="247"/>
      <c r="AA84" s="247"/>
      <c r="AB84" s="247"/>
      <c r="AC84" s="247"/>
      <c r="AD84" s="247"/>
    </row>
    <row r="85" spans="1:32" ht="15">
      <c r="A85" s="248" t="s">
        <v>96</v>
      </c>
      <c r="B85" s="247" t="s">
        <v>6944</v>
      </c>
      <c r="C85" s="247" t="s">
        <v>6930</v>
      </c>
      <c r="D85" s="247">
        <v>20</v>
      </c>
      <c r="E85" s="247"/>
      <c r="F85" s="247"/>
      <c r="G85" s="247"/>
      <c r="H85" s="251">
        <v>471906</v>
      </c>
      <c r="I85" s="251"/>
      <c r="J85" s="247"/>
      <c r="K85" s="247"/>
      <c r="L85" s="247"/>
      <c r="M85" s="247"/>
      <c r="N85" s="252">
        <v>1032832</v>
      </c>
      <c r="O85" s="247"/>
      <c r="P85" s="247"/>
      <c r="Q85" s="247"/>
      <c r="R85" s="247"/>
      <c r="S85" s="247"/>
      <c r="T85" s="247"/>
      <c r="U85" s="247"/>
      <c r="V85" s="247"/>
      <c r="W85" s="247"/>
      <c r="X85" s="247"/>
      <c r="Y85" s="247"/>
      <c r="Z85" s="247"/>
      <c r="AA85" s="247"/>
      <c r="AB85" s="247"/>
      <c r="AC85" s="247"/>
      <c r="AD85" s="247">
        <v>2390593</v>
      </c>
    </row>
    <row r="86" spans="1:32" ht="15">
      <c r="A86" s="248" t="s">
        <v>96</v>
      </c>
      <c r="B86" s="247" t="s">
        <v>111</v>
      </c>
      <c r="C86" s="247" t="s">
        <v>6930</v>
      </c>
      <c r="D86" s="247">
        <v>236</v>
      </c>
      <c r="E86" s="247"/>
      <c r="F86" s="247"/>
      <c r="G86" s="247"/>
      <c r="H86" s="251">
        <v>569276</v>
      </c>
      <c r="I86" s="251"/>
      <c r="J86" s="247"/>
      <c r="K86" s="247"/>
      <c r="L86" s="247"/>
      <c r="M86" s="247">
        <v>7384148</v>
      </c>
      <c r="N86" s="252"/>
      <c r="O86" s="247"/>
      <c r="P86" s="247"/>
      <c r="Q86" s="247"/>
      <c r="R86" s="247"/>
      <c r="S86" s="247"/>
      <c r="T86" s="247"/>
      <c r="U86" s="247"/>
      <c r="V86" s="247"/>
      <c r="W86" s="247"/>
      <c r="X86" s="247"/>
      <c r="Y86" s="247"/>
      <c r="Z86" s="247"/>
      <c r="AA86" s="247"/>
      <c r="AB86" s="247"/>
      <c r="AC86" s="247"/>
      <c r="AD86" s="247"/>
    </row>
    <row r="87" spans="1:32" ht="15">
      <c r="A87" s="248" t="s">
        <v>96</v>
      </c>
      <c r="B87" s="247" t="s">
        <v>7096</v>
      </c>
      <c r="C87" s="247" t="s">
        <v>6930</v>
      </c>
      <c r="D87" s="247">
        <v>229</v>
      </c>
      <c r="E87" s="247"/>
      <c r="F87" s="247"/>
      <c r="G87" s="247"/>
      <c r="H87" s="251"/>
      <c r="I87" s="251"/>
      <c r="J87" s="247"/>
      <c r="K87" s="247"/>
      <c r="L87" s="247"/>
      <c r="M87" s="247">
        <v>7384190</v>
      </c>
      <c r="N87" s="252"/>
      <c r="O87" s="247"/>
      <c r="P87" s="247"/>
      <c r="Q87" s="247"/>
      <c r="R87" s="247"/>
      <c r="S87" s="247"/>
      <c r="T87" s="247"/>
      <c r="U87" s="247"/>
      <c r="V87" s="247"/>
      <c r="W87" s="247"/>
      <c r="X87" s="247"/>
      <c r="Y87" s="247"/>
      <c r="Z87" s="247"/>
      <c r="AA87" s="247"/>
      <c r="AB87" s="247"/>
      <c r="AC87" s="247"/>
      <c r="AD87" s="247"/>
    </row>
    <row r="88" spans="1:32" ht="15">
      <c r="A88" s="248" t="s">
        <v>96</v>
      </c>
      <c r="B88" s="247" t="s">
        <v>7097</v>
      </c>
      <c r="C88" s="247" t="s">
        <v>6930</v>
      </c>
      <c r="D88" s="247">
        <v>212</v>
      </c>
      <c r="E88" s="247"/>
      <c r="F88" s="247"/>
      <c r="G88" s="247"/>
      <c r="H88" s="251"/>
      <c r="I88" s="251"/>
      <c r="J88" s="247"/>
      <c r="K88" s="247"/>
      <c r="L88" s="247"/>
      <c r="M88" s="247">
        <v>7384149</v>
      </c>
      <c r="N88" s="252"/>
      <c r="O88" s="247"/>
      <c r="P88" s="247"/>
      <c r="Q88" s="247"/>
      <c r="R88" s="247"/>
      <c r="S88" s="247"/>
      <c r="T88" s="247"/>
      <c r="U88" s="247"/>
      <c r="V88" s="247"/>
      <c r="W88" s="247"/>
      <c r="X88" s="247"/>
      <c r="Y88" s="247"/>
      <c r="Z88" s="247"/>
      <c r="AA88" s="247"/>
      <c r="AB88" s="247"/>
      <c r="AC88" s="247"/>
      <c r="AD88" s="247"/>
    </row>
    <row r="89" spans="1:32" ht="15">
      <c r="A89" s="248" t="s">
        <v>96</v>
      </c>
      <c r="B89" s="247" t="s">
        <v>7098</v>
      </c>
      <c r="C89" s="247" t="s">
        <v>6930</v>
      </c>
      <c r="D89" s="247">
        <v>243</v>
      </c>
      <c r="E89" s="247"/>
      <c r="F89" s="247"/>
      <c r="G89" s="247"/>
      <c r="H89" s="251"/>
      <c r="I89" s="251"/>
      <c r="J89" s="247"/>
      <c r="K89" s="247"/>
      <c r="L89" s="247"/>
      <c r="M89" s="247"/>
      <c r="N89" s="252"/>
      <c r="O89" s="247"/>
      <c r="P89" s="247"/>
      <c r="Q89" s="247"/>
      <c r="R89" s="247"/>
      <c r="S89" s="247"/>
      <c r="T89" s="247"/>
      <c r="U89" s="247"/>
      <c r="V89" s="247"/>
      <c r="W89" s="247"/>
      <c r="X89" s="247"/>
      <c r="Y89" s="247"/>
      <c r="Z89" s="247"/>
      <c r="AA89" s="247"/>
      <c r="AB89" s="247"/>
      <c r="AC89" s="247"/>
      <c r="AD89" s="247"/>
    </row>
    <row r="90" spans="1:32" ht="15">
      <c r="A90" s="248" t="s">
        <v>96</v>
      </c>
      <c r="B90" s="247" t="s">
        <v>4236</v>
      </c>
      <c r="C90" s="247" t="s">
        <v>7099</v>
      </c>
      <c r="D90" s="247">
        <v>311</v>
      </c>
      <c r="E90" s="247"/>
      <c r="F90" s="247"/>
      <c r="G90" s="247"/>
      <c r="H90" s="251"/>
      <c r="I90" s="251"/>
      <c r="J90" s="247"/>
      <c r="K90" s="247"/>
      <c r="L90" s="247"/>
      <c r="M90" s="247"/>
      <c r="N90" s="252"/>
      <c r="O90" s="247"/>
      <c r="P90" s="247"/>
      <c r="Q90" s="247"/>
      <c r="R90" s="247"/>
      <c r="S90" s="247"/>
      <c r="T90" s="247"/>
      <c r="U90" s="247"/>
      <c r="V90" s="247"/>
      <c r="W90" s="247"/>
      <c r="X90" s="247"/>
      <c r="Y90" s="247"/>
      <c r="Z90" s="247"/>
      <c r="AA90" s="247"/>
      <c r="AB90" s="247"/>
      <c r="AC90" s="247"/>
      <c r="AD90" s="247"/>
    </row>
    <row r="91" spans="1:32" ht="15">
      <c r="A91" s="248" t="s">
        <v>96</v>
      </c>
      <c r="B91" s="247" t="s">
        <v>4236</v>
      </c>
      <c r="C91" s="247" t="s">
        <v>6930</v>
      </c>
      <c r="D91" s="247">
        <v>4</v>
      </c>
      <c r="E91" s="247"/>
      <c r="F91" s="247"/>
      <c r="G91" s="247"/>
      <c r="H91" s="251">
        <v>569277</v>
      </c>
      <c r="I91" s="251"/>
      <c r="J91" s="247"/>
      <c r="K91" s="247"/>
      <c r="L91" s="247"/>
      <c r="M91" s="247"/>
      <c r="N91" s="252"/>
      <c r="O91" s="247"/>
      <c r="P91" s="247"/>
      <c r="Q91" s="247"/>
      <c r="R91" s="247"/>
      <c r="S91" s="247"/>
      <c r="T91" s="247"/>
      <c r="U91" s="247"/>
      <c r="V91" s="247"/>
      <c r="W91" s="247"/>
      <c r="X91" s="247"/>
      <c r="Y91" s="247"/>
      <c r="Z91" s="247"/>
      <c r="AA91" s="247"/>
      <c r="AB91" s="247"/>
      <c r="AC91" s="247"/>
      <c r="AD91" s="247"/>
    </row>
    <row r="92" spans="1:32" ht="15">
      <c r="A92" s="248" t="s">
        <v>96</v>
      </c>
      <c r="B92" s="247" t="s">
        <v>7100</v>
      </c>
      <c r="C92" s="247" t="s">
        <v>6930</v>
      </c>
      <c r="D92" s="247">
        <v>182</v>
      </c>
      <c r="E92" s="247"/>
      <c r="F92" s="247"/>
      <c r="G92" s="247"/>
      <c r="H92" s="251"/>
      <c r="I92" s="251"/>
      <c r="J92" s="247"/>
      <c r="K92" s="247"/>
      <c r="L92" s="247"/>
      <c r="M92" s="247"/>
      <c r="N92" s="252"/>
      <c r="O92" s="247"/>
      <c r="P92" s="247"/>
      <c r="Q92" s="247"/>
      <c r="R92" s="247"/>
      <c r="S92" s="247"/>
      <c r="T92" s="247"/>
      <c r="U92" s="247"/>
      <c r="V92" s="247"/>
      <c r="W92" s="247"/>
      <c r="X92" s="247"/>
      <c r="Y92" s="247"/>
      <c r="Z92" s="247"/>
      <c r="AA92" s="247"/>
      <c r="AB92" s="247"/>
      <c r="AC92" s="247"/>
      <c r="AD92" s="247"/>
    </row>
    <row r="93" spans="1:32" ht="15">
      <c r="A93" s="248" t="s">
        <v>7101</v>
      </c>
      <c r="B93" s="247" t="s">
        <v>7102</v>
      </c>
      <c r="C93" s="247" t="s">
        <v>6930</v>
      </c>
      <c r="D93" s="247">
        <v>3007</v>
      </c>
      <c r="E93" s="247"/>
      <c r="F93" s="247"/>
      <c r="G93" s="247"/>
      <c r="H93" s="251">
        <v>242033</v>
      </c>
      <c r="I93" s="251"/>
      <c r="J93" s="247"/>
      <c r="K93" s="247" t="s">
        <v>7103</v>
      </c>
      <c r="L93" s="247"/>
      <c r="M93" s="247">
        <v>3618901</v>
      </c>
      <c r="N93" s="252">
        <v>6618576</v>
      </c>
      <c r="O93" s="247"/>
      <c r="P93" s="247"/>
      <c r="Q93" s="247"/>
      <c r="R93" s="247"/>
      <c r="S93" s="247"/>
      <c r="T93" s="247"/>
      <c r="U93" s="247"/>
      <c r="V93" s="247"/>
      <c r="W93" s="247"/>
      <c r="X93" s="247"/>
      <c r="Y93" s="247"/>
      <c r="Z93" s="247"/>
      <c r="AA93" s="247"/>
      <c r="AB93" s="247"/>
      <c r="AC93" s="247"/>
      <c r="AD93" s="247"/>
      <c r="AE93">
        <v>3018565</v>
      </c>
      <c r="AF93">
        <v>460525</v>
      </c>
    </row>
    <row r="94" spans="1:32" ht="15">
      <c r="A94" s="248" t="s">
        <v>7104</v>
      </c>
      <c r="B94" s="247" t="s">
        <v>6424</v>
      </c>
      <c r="C94" s="247"/>
      <c r="D94" s="247">
        <v>3005</v>
      </c>
      <c r="E94" s="247"/>
      <c r="F94" s="247"/>
      <c r="G94" s="247"/>
      <c r="H94" s="251">
        <v>696215</v>
      </c>
      <c r="I94" s="251"/>
      <c r="J94" s="247"/>
      <c r="K94" s="247" t="s">
        <v>7105</v>
      </c>
      <c r="L94" s="247"/>
      <c r="M94" s="247"/>
      <c r="N94" s="252"/>
      <c r="O94" s="247"/>
      <c r="P94" s="247"/>
      <c r="Q94" s="247"/>
      <c r="R94" s="247"/>
      <c r="S94" s="247"/>
      <c r="T94" s="247"/>
      <c r="U94" s="247"/>
      <c r="V94" s="247"/>
      <c r="W94" s="247"/>
      <c r="X94" s="247"/>
      <c r="Y94" s="247"/>
      <c r="Z94" s="247"/>
      <c r="AA94" s="247"/>
      <c r="AB94" s="247"/>
      <c r="AC94" s="247"/>
      <c r="AD94" s="247"/>
      <c r="AE94">
        <v>3018529</v>
      </c>
      <c r="AF94">
        <v>460526</v>
      </c>
    </row>
    <row r="95" spans="1:32" ht="15">
      <c r="A95" s="248"/>
      <c r="B95" s="247"/>
      <c r="C95" s="247"/>
      <c r="D95" s="247"/>
      <c r="E95" s="247"/>
      <c r="F95" s="247"/>
      <c r="G95" s="247"/>
      <c r="H95" s="251"/>
      <c r="I95" s="251"/>
      <c r="J95" s="247"/>
      <c r="K95" s="247"/>
      <c r="L95" s="247"/>
      <c r="M95" s="247"/>
      <c r="N95" s="252"/>
      <c r="O95" s="247"/>
      <c r="P95" s="247"/>
      <c r="Q95" s="247"/>
      <c r="R95" s="247"/>
      <c r="S95" s="247"/>
      <c r="T95" s="247"/>
      <c r="U95" s="247"/>
      <c r="V95" s="247"/>
      <c r="W95" s="247"/>
      <c r="X95" s="247"/>
      <c r="Y95" s="247"/>
      <c r="Z95" s="247"/>
      <c r="AA95" s="247"/>
      <c r="AB95" s="247"/>
      <c r="AC95" s="247"/>
      <c r="AD95" s="247"/>
    </row>
    <row r="96" spans="1:32" ht="26.25">
      <c r="A96" s="248" t="s">
        <v>6423</v>
      </c>
      <c r="B96" s="248" t="s">
        <v>6417</v>
      </c>
      <c r="C96" s="247"/>
      <c r="D96" s="247"/>
      <c r="E96" s="247"/>
      <c r="F96" s="247"/>
      <c r="G96" s="247"/>
      <c r="H96" s="251"/>
      <c r="I96" s="251"/>
      <c r="J96" s="247">
        <v>577217</v>
      </c>
      <c r="K96" s="247"/>
      <c r="L96" s="247"/>
      <c r="M96" s="247"/>
      <c r="N96" s="252"/>
      <c r="O96" s="247"/>
      <c r="P96" s="247"/>
      <c r="Q96" s="247"/>
      <c r="R96" s="247"/>
      <c r="S96" s="247"/>
      <c r="T96" s="247"/>
      <c r="U96" s="247"/>
      <c r="V96" s="247"/>
      <c r="W96" s="247"/>
      <c r="X96" s="247"/>
      <c r="Y96" s="247"/>
      <c r="Z96" s="247"/>
      <c r="AA96" s="247"/>
      <c r="AB96" s="247"/>
      <c r="AC96" s="247"/>
      <c r="AD96" s="247"/>
    </row>
    <row r="97" spans="1:31" ht="26.25">
      <c r="A97" s="248" t="s">
        <v>6423</v>
      </c>
      <c r="B97" s="247" t="s">
        <v>6424</v>
      </c>
      <c r="C97" s="247"/>
      <c r="D97" s="247"/>
      <c r="E97" s="247"/>
      <c r="F97" s="247"/>
      <c r="G97" s="247"/>
      <c r="H97" s="251"/>
      <c r="I97" s="251"/>
      <c r="J97" s="247">
        <v>577216</v>
      </c>
      <c r="K97" s="247"/>
      <c r="L97" s="247"/>
      <c r="M97" s="247"/>
      <c r="N97" s="252"/>
      <c r="O97" s="247"/>
      <c r="P97" s="247"/>
      <c r="Q97" s="247"/>
      <c r="R97" s="247"/>
      <c r="S97" s="247"/>
      <c r="T97" s="247"/>
      <c r="U97" s="247"/>
      <c r="V97" s="247"/>
      <c r="W97" s="247"/>
      <c r="X97" s="247"/>
      <c r="Y97" s="247"/>
      <c r="Z97" s="247"/>
      <c r="AA97" s="247"/>
      <c r="AB97" s="247"/>
      <c r="AC97" s="247"/>
      <c r="AD97" s="247"/>
    </row>
    <row r="98" spans="1:31" ht="15">
      <c r="A98" s="248"/>
      <c r="B98" s="247"/>
      <c r="C98" s="247"/>
      <c r="D98" s="247"/>
      <c r="E98" s="247"/>
      <c r="F98" s="247"/>
      <c r="G98" s="247"/>
      <c r="H98" s="251"/>
      <c r="I98" s="251"/>
      <c r="J98" s="247"/>
      <c r="K98" s="247"/>
      <c r="L98" s="247"/>
      <c r="M98" s="247"/>
      <c r="N98" s="252"/>
      <c r="O98" s="247"/>
      <c r="P98" s="247"/>
      <c r="Q98" s="247"/>
      <c r="R98" s="247"/>
      <c r="S98" s="247"/>
      <c r="T98" s="247"/>
      <c r="U98" s="247"/>
      <c r="V98" s="247"/>
      <c r="W98" s="247"/>
      <c r="X98" s="247"/>
      <c r="Y98" s="247"/>
      <c r="Z98" s="247"/>
      <c r="AA98" s="247"/>
      <c r="AB98" s="247"/>
      <c r="AC98" s="247"/>
      <c r="AD98" s="247"/>
    </row>
    <row r="99" spans="1:31" ht="26.25">
      <c r="A99" s="248" t="s">
        <v>7106</v>
      </c>
      <c r="B99" s="247" t="s">
        <v>6417</v>
      </c>
      <c r="C99" s="247"/>
      <c r="D99" s="247"/>
      <c r="E99" s="247"/>
      <c r="F99" s="247"/>
      <c r="G99" s="247"/>
      <c r="H99" s="251"/>
      <c r="I99" s="251"/>
      <c r="J99" s="247"/>
      <c r="K99" s="247" t="s">
        <v>7107</v>
      </c>
      <c r="L99" s="247"/>
      <c r="M99" s="247"/>
      <c r="N99" s="252"/>
      <c r="O99" s="247"/>
      <c r="P99" s="247"/>
      <c r="Q99" s="247"/>
      <c r="R99" s="247"/>
      <c r="S99" s="247"/>
      <c r="T99" s="247"/>
      <c r="U99" s="247"/>
      <c r="V99" s="247"/>
      <c r="W99" s="247"/>
      <c r="X99" s="247"/>
      <c r="Y99" s="247"/>
      <c r="Z99" s="247"/>
      <c r="AA99" s="247"/>
      <c r="AB99" s="247"/>
      <c r="AC99" s="247"/>
      <c r="AD99" s="247"/>
    </row>
    <row r="100" spans="1:31" ht="26.25">
      <c r="A100" s="248" t="s">
        <v>7106</v>
      </c>
      <c r="B100" s="247" t="s">
        <v>6424</v>
      </c>
      <c r="C100" s="247"/>
      <c r="D100" s="247"/>
      <c r="E100" s="247"/>
      <c r="F100" s="247"/>
      <c r="G100" s="247"/>
      <c r="H100" s="251"/>
      <c r="I100" s="251"/>
      <c r="J100" s="247"/>
      <c r="K100" s="247" t="s">
        <v>7108</v>
      </c>
      <c r="L100" s="247"/>
      <c r="M100" s="247"/>
      <c r="N100" s="252"/>
      <c r="O100" s="247"/>
      <c r="P100" s="247"/>
      <c r="Q100" s="247"/>
      <c r="R100" s="247"/>
      <c r="S100" s="247"/>
      <c r="T100" s="247"/>
      <c r="U100" s="247"/>
      <c r="V100" s="247"/>
      <c r="W100" s="247"/>
      <c r="X100" s="247"/>
      <c r="Y100" s="247"/>
      <c r="Z100" s="247"/>
      <c r="AA100" s="247"/>
      <c r="AB100" s="247"/>
      <c r="AC100" s="247"/>
      <c r="AD100" s="247"/>
      <c r="AE100" s="247"/>
    </row>
    <row r="101" spans="1:31" ht="15">
      <c r="A101" s="248"/>
      <c r="B101" s="247"/>
      <c r="C101" s="247"/>
      <c r="D101" s="247"/>
      <c r="E101" s="247"/>
      <c r="F101" s="247"/>
      <c r="G101" s="247"/>
      <c r="H101" s="251"/>
      <c r="I101" s="251"/>
      <c r="J101" s="247"/>
      <c r="K101" s="247"/>
      <c r="L101" s="247"/>
      <c r="M101" s="247"/>
      <c r="N101" s="252"/>
      <c r="O101" s="247"/>
      <c r="P101" s="247"/>
      <c r="Q101" s="247"/>
      <c r="R101" s="247"/>
      <c r="S101" s="247"/>
      <c r="T101" s="247"/>
      <c r="U101" s="247"/>
      <c r="V101" s="247"/>
      <c r="W101" s="247"/>
      <c r="X101" s="247"/>
      <c r="Y101" s="247"/>
      <c r="Z101" s="247"/>
      <c r="AA101" s="247"/>
      <c r="AB101" s="247"/>
      <c r="AC101" s="247"/>
      <c r="AD101" s="247"/>
      <c r="AE101" s="247"/>
    </row>
    <row r="102" spans="1:31" ht="15">
      <c r="A102" s="248"/>
      <c r="B102" s="247"/>
      <c r="C102" s="247"/>
      <c r="D102" s="247"/>
      <c r="E102" s="247"/>
      <c r="F102" s="247"/>
      <c r="G102" s="247"/>
      <c r="H102" s="251"/>
      <c r="I102" s="251"/>
      <c r="J102" s="247"/>
      <c r="K102" s="247"/>
      <c r="L102" s="247"/>
      <c r="M102" s="247"/>
      <c r="N102" s="252"/>
      <c r="O102" s="247"/>
      <c r="P102" s="247"/>
      <c r="Q102" s="247"/>
      <c r="R102" s="247"/>
      <c r="S102" s="247"/>
      <c r="T102" s="247"/>
      <c r="U102" s="247"/>
      <c r="V102" s="247"/>
      <c r="W102" s="247"/>
      <c r="X102" s="247"/>
      <c r="Y102" s="247"/>
      <c r="Z102" s="247"/>
      <c r="AA102" s="247"/>
      <c r="AB102" s="247"/>
      <c r="AC102" s="247"/>
      <c r="AD102" s="247"/>
      <c r="AE102" s="247"/>
    </row>
    <row r="103" spans="1:31" ht="15">
      <c r="A103" s="248"/>
      <c r="B103" s="247"/>
      <c r="C103" s="247"/>
      <c r="D103" s="247"/>
      <c r="E103" s="247"/>
      <c r="F103" s="247"/>
      <c r="G103" s="247"/>
      <c r="H103" s="251"/>
      <c r="I103" s="251"/>
      <c r="J103" s="247"/>
      <c r="K103" s="247"/>
      <c r="L103" s="247"/>
      <c r="M103" s="247"/>
      <c r="N103" s="252"/>
      <c r="O103" s="247"/>
      <c r="P103" s="247"/>
      <c r="Q103" s="247"/>
      <c r="R103" s="247"/>
      <c r="S103" s="247"/>
      <c r="T103" s="247"/>
      <c r="U103" s="247"/>
      <c r="V103" s="247"/>
      <c r="W103" s="247"/>
      <c r="X103" s="247"/>
      <c r="Y103" s="247"/>
      <c r="Z103" s="247"/>
      <c r="AA103" s="247"/>
      <c r="AB103" s="247"/>
      <c r="AC103" s="247"/>
      <c r="AD103" s="247"/>
      <c r="AE103" s="247"/>
    </row>
    <row r="104" spans="1:31" ht="15">
      <c r="A104" s="248"/>
      <c r="B104" s="247"/>
      <c r="C104" s="247"/>
      <c r="D104" s="247"/>
      <c r="E104" s="247"/>
      <c r="F104" s="247"/>
      <c r="G104" s="247"/>
      <c r="H104" s="251"/>
      <c r="I104" s="251"/>
      <c r="J104" s="247"/>
      <c r="K104" s="247"/>
      <c r="L104" s="247"/>
      <c r="M104" s="247"/>
      <c r="N104" s="252"/>
      <c r="O104" s="247"/>
      <c r="P104" s="247"/>
      <c r="Q104" s="247"/>
      <c r="R104" s="247"/>
      <c r="S104" s="247"/>
      <c r="T104" s="247"/>
      <c r="U104" s="247"/>
      <c r="V104" s="247"/>
      <c r="W104" s="247"/>
      <c r="X104" s="247"/>
      <c r="Y104" s="247"/>
      <c r="Z104" s="247"/>
      <c r="AA104" s="247"/>
      <c r="AB104" s="247"/>
      <c r="AC104" s="247"/>
      <c r="AD104" s="247"/>
      <c r="AE104" s="247"/>
    </row>
    <row r="105" spans="1:31" ht="15">
      <c r="A105" s="248" t="s">
        <v>7109</v>
      </c>
      <c r="B105" s="247" t="s">
        <v>7110</v>
      </c>
      <c r="C105" s="247"/>
      <c r="D105" s="247" t="s">
        <v>7111</v>
      </c>
      <c r="E105" s="247"/>
      <c r="F105" s="247"/>
      <c r="G105" s="247"/>
      <c r="H105" s="247">
        <v>530692</v>
      </c>
      <c r="I105" s="251"/>
      <c r="J105" s="247"/>
      <c r="K105" s="247"/>
      <c r="L105" s="247"/>
      <c r="M105" s="247"/>
      <c r="N105" s="252"/>
      <c r="O105" s="247"/>
      <c r="P105" s="247"/>
      <c r="Q105" s="247"/>
      <c r="R105" s="247"/>
      <c r="S105" s="247"/>
      <c r="T105" s="247"/>
      <c r="U105" s="247"/>
      <c r="V105" s="247"/>
      <c r="W105" s="247"/>
      <c r="X105" s="247"/>
      <c r="Y105" s="247"/>
      <c r="Z105" s="247"/>
      <c r="AA105" s="247"/>
      <c r="AB105" s="247"/>
      <c r="AC105" s="247"/>
      <c r="AD105" s="247"/>
      <c r="AE105" s="247"/>
    </row>
    <row r="106" spans="1:31">
      <c r="A106" s="248" t="s">
        <v>7109</v>
      </c>
      <c r="B106" s="247" t="s">
        <v>7112</v>
      </c>
      <c r="C106" s="247"/>
      <c r="D106" s="253" t="s">
        <v>7113</v>
      </c>
      <c r="E106" s="253"/>
      <c r="F106" s="247"/>
      <c r="G106" s="247"/>
      <c r="H106" s="247">
        <v>530692</v>
      </c>
      <c r="I106" s="247"/>
      <c r="J106" s="247"/>
      <c r="K106" s="247"/>
      <c r="L106" s="247"/>
      <c r="M106" s="247"/>
      <c r="N106" s="252"/>
      <c r="O106" s="247"/>
      <c r="P106" s="247"/>
      <c r="Q106" s="247"/>
      <c r="R106" s="247"/>
      <c r="S106" s="247"/>
      <c r="T106" s="247"/>
      <c r="U106" s="247"/>
      <c r="V106" s="247"/>
      <c r="W106" s="247"/>
      <c r="X106" s="247"/>
      <c r="Y106" s="247"/>
      <c r="Z106" s="247"/>
      <c r="AA106" s="247"/>
      <c r="AB106" s="247"/>
      <c r="AC106" s="247"/>
      <c r="AD106" s="247"/>
      <c r="AE106" s="247"/>
    </row>
    <row r="107" spans="1:31">
      <c r="A107" s="248" t="s">
        <v>7109</v>
      </c>
      <c r="B107" s="247" t="s">
        <v>7114</v>
      </c>
      <c r="C107" s="247"/>
      <c r="D107" s="253" t="s">
        <v>7115</v>
      </c>
      <c r="E107" s="253"/>
      <c r="F107" s="247"/>
      <c r="G107" s="247"/>
      <c r="H107" s="247">
        <v>699138</v>
      </c>
      <c r="I107" s="247"/>
      <c r="J107" s="247"/>
      <c r="K107" s="247"/>
      <c r="L107" s="247"/>
      <c r="M107" s="247"/>
      <c r="N107" s="252"/>
      <c r="O107" s="247"/>
      <c r="P107" s="247"/>
      <c r="Q107" s="247"/>
      <c r="R107" s="247"/>
      <c r="S107" s="247"/>
      <c r="T107" s="247"/>
      <c r="U107" s="247"/>
      <c r="V107" s="247"/>
      <c r="W107" s="247"/>
      <c r="X107" s="247"/>
      <c r="Y107" s="247"/>
      <c r="Z107" s="247"/>
      <c r="AA107" s="247"/>
      <c r="AB107" s="247"/>
      <c r="AC107" s="247"/>
      <c r="AD107" s="247"/>
      <c r="AE107" s="247"/>
    </row>
    <row r="108" spans="1:31">
      <c r="A108" s="248" t="s">
        <v>7109</v>
      </c>
      <c r="B108" s="247" t="s">
        <v>7116</v>
      </c>
      <c r="C108" s="247"/>
      <c r="D108" s="253" t="s">
        <v>7117</v>
      </c>
      <c r="E108" s="253"/>
      <c r="F108" s="247"/>
      <c r="G108" s="247"/>
      <c r="H108" s="247">
        <v>859232</v>
      </c>
      <c r="I108" s="247"/>
      <c r="J108" s="247"/>
      <c r="K108" s="247"/>
      <c r="L108" s="247"/>
      <c r="M108" s="247"/>
      <c r="N108" s="252"/>
      <c r="O108" s="247"/>
      <c r="P108" s="247"/>
      <c r="Q108" s="247"/>
      <c r="R108" s="247"/>
      <c r="S108" s="247"/>
      <c r="T108" s="247"/>
      <c r="U108" s="247"/>
      <c r="V108" s="247"/>
      <c r="W108" s="247"/>
      <c r="X108" s="247"/>
      <c r="Y108" s="247"/>
      <c r="Z108" s="247"/>
      <c r="AA108" s="247"/>
      <c r="AB108" s="247"/>
      <c r="AC108" s="247"/>
      <c r="AD108" s="247"/>
      <c r="AE108" s="247"/>
    </row>
    <row r="109" spans="1:31">
      <c r="A109" s="248" t="s">
        <v>7109</v>
      </c>
      <c r="B109" s="247" t="s">
        <v>7118</v>
      </c>
      <c r="C109" s="247"/>
      <c r="D109" s="253" t="s">
        <v>7119</v>
      </c>
      <c r="E109" s="253"/>
      <c r="F109" s="247"/>
      <c r="G109" s="247"/>
      <c r="H109" s="247"/>
      <c r="I109" s="247"/>
      <c r="J109" s="247"/>
      <c r="K109" s="247"/>
      <c r="L109" s="247"/>
      <c r="M109" s="247"/>
      <c r="N109" s="252"/>
      <c r="O109" s="247"/>
      <c r="P109" s="247"/>
      <c r="Q109" s="247"/>
      <c r="R109" s="247"/>
      <c r="S109" s="247"/>
      <c r="T109" s="247"/>
      <c r="U109" s="247"/>
      <c r="V109" s="247"/>
      <c r="W109" s="247"/>
      <c r="X109" s="247"/>
      <c r="Y109" s="247"/>
      <c r="Z109" s="247"/>
      <c r="AA109" s="247"/>
      <c r="AB109" s="247"/>
      <c r="AC109" s="247"/>
      <c r="AD109" s="247"/>
      <c r="AE109" s="247"/>
    </row>
    <row r="110" spans="1:31">
      <c r="A110" s="248" t="s">
        <v>7109</v>
      </c>
      <c r="B110" s="247" t="s">
        <v>7120</v>
      </c>
      <c r="C110" s="247"/>
      <c r="D110" s="247" t="s">
        <v>7121</v>
      </c>
      <c r="E110" s="247"/>
      <c r="F110" s="247"/>
      <c r="G110" s="247"/>
      <c r="H110" s="247"/>
      <c r="I110" s="247"/>
      <c r="J110" s="247"/>
      <c r="K110" s="247"/>
      <c r="L110" s="247"/>
      <c r="M110" s="247"/>
      <c r="N110" s="252"/>
      <c r="O110" s="247"/>
      <c r="P110" s="247"/>
      <c r="Q110" s="247"/>
      <c r="R110" s="247"/>
      <c r="S110" s="247"/>
      <c r="T110" s="247"/>
      <c r="U110" s="247"/>
      <c r="V110" s="247"/>
      <c r="W110" s="247"/>
      <c r="X110" s="247"/>
      <c r="Y110" s="247"/>
      <c r="Z110" s="247"/>
      <c r="AA110" s="247"/>
      <c r="AB110" s="247"/>
    </row>
    <row r="111" spans="1:31">
      <c r="A111" s="248" t="s">
        <v>7109</v>
      </c>
      <c r="B111" s="247" t="s">
        <v>7122</v>
      </c>
      <c r="C111" s="247"/>
      <c r="D111" s="247" t="s">
        <v>7123</v>
      </c>
      <c r="E111" s="247"/>
      <c r="F111" s="247"/>
      <c r="G111" s="247"/>
      <c r="H111" s="247"/>
      <c r="I111" s="247"/>
      <c r="J111" s="247"/>
      <c r="K111" s="247"/>
      <c r="L111" s="247"/>
      <c r="M111" s="247"/>
      <c r="N111" s="252"/>
      <c r="O111" s="247"/>
      <c r="P111" s="247"/>
      <c r="Q111" s="247"/>
      <c r="R111" s="247"/>
      <c r="S111" s="247"/>
      <c r="T111" s="247"/>
      <c r="U111" s="247"/>
      <c r="V111" s="247"/>
      <c r="W111" s="247"/>
      <c r="X111" s="247"/>
      <c r="Y111" s="247"/>
      <c r="Z111" s="247"/>
      <c r="AA111" s="247"/>
      <c r="AB111" s="247"/>
    </row>
    <row r="112" spans="1:31">
      <c r="A112" s="248" t="s">
        <v>7109</v>
      </c>
      <c r="B112" s="247" t="s">
        <v>7124</v>
      </c>
      <c r="C112" s="247"/>
      <c r="D112" s="247" t="s">
        <v>7125</v>
      </c>
      <c r="E112" s="247"/>
      <c r="F112" s="247"/>
      <c r="G112" s="247"/>
      <c r="H112" s="247"/>
      <c r="I112" s="247"/>
      <c r="J112" s="247"/>
      <c r="K112" s="247"/>
      <c r="L112" s="247"/>
      <c r="M112" s="247"/>
      <c r="N112" s="252"/>
      <c r="O112" s="247"/>
      <c r="P112" s="247"/>
      <c r="Q112" s="247"/>
      <c r="R112" s="247"/>
      <c r="S112" s="247"/>
      <c r="T112" s="247"/>
      <c r="U112" s="247"/>
      <c r="V112" s="247"/>
      <c r="W112" s="247"/>
      <c r="X112" s="247"/>
      <c r="Y112" s="247"/>
      <c r="Z112" s="247"/>
      <c r="AA112" s="247"/>
      <c r="AB112" s="247"/>
    </row>
    <row r="113" spans="1:28">
      <c r="A113" s="248" t="s">
        <v>7109</v>
      </c>
      <c r="B113" s="247" t="s">
        <v>7126</v>
      </c>
      <c r="C113" s="247" t="s">
        <v>7127</v>
      </c>
      <c r="D113" s="247" t="s">
        <v>7128</v>
      </c>
      <c r="E113" s="247"/>
      <c r="F113" s="247"/>
      <c r="G113" s="247"/>
      <c r="H113" s="247">
        <v>848482</v>
      </c>
      <c r="I113" s="247"/>
      <c r="J113" s="247"/>
      <c r="K113" s="247"/>
      <c r="L113" s="247"/>
      <c r="M113" s="247"/>
      <c r="N113" s="252"/>
      <c r="O113" s="247"/>
      <c r="P113" s="247"/>
      <c r="Q113" s="247"/>
      <c r="R113" s="247"/>
      <c r="S113" s="247"/>
      <c r="T113" s="247"/>
      <c r="U113" s="247"/>
      <c r="V113" s="247"/>
      <c r="W113" s="247"/>
      <c r="X113" s="247"/>
      <c r="Y113" s="247"/>
      <c r="Z113" s="247"/>
      <c r="AA113" s="247"/>
      <c r="AB113" s="247"/>
    </row>
    <row r="114" spans="1:28">
      <c r="A114" s="248" t="s">
        <v>7109</v>
      </c>
      <c r="B114" s="247" t="s">
        <v>7129</v>
      </c>
      <c r="C114" s="247" t="s">
        <v>7130</v>
      </c>
      <c r="D114" s="247"/>
      <c r="E114" s="247"/>
      <c r="F114" s="247"/>
      <c r="G114" s="247"/>
      <c r="H114" s="247">
        <v>848492</v>
      </c>
      <c r="I114" s="247"/>
      <c r="J114" s="247"/>
      <c r="K114" s="247"/>
      <c r="L114" s="247"/>
      <c r="M114" s="247"/>
      <c r="N114" s="252"/>
      <c r="O114" s="247"/>
      <c r="P114" s="247"/>
      <c r="Q114" s="247"/>
      <c r="R114" s="247"/>
      <c r="S114" s="247"/>
      <c r="T114" s="247"/>
      <c r="U114" s="247"/>
      <c r="V114" s="247"/>
      <c r="W114" s="247"/>
      <c r="X114" s="247"/>
      <c r="Y114" s="247"/>
      <c r="Z114" s="247"/>
      <c r="AA114" s="247"/>
      <c r="AB114" s="247"/>
    </row>
    <row r="115" spans="1:28">
      <c r="A115" s="248" t="s">
        <v>7109</v>
      </c>
      <c r="B115" s="247" t="s">
        <v>7131</v>
      </c>
      <c r="C115" s="247" t="s">
        <v>7132</v>
      </c>
      <c r="D115" s="247"/>
      <c r="E115" s="247"/>
      <c r="F115" s="247"/>
      <c r="G115" s="247"/>
      <c r="H115" s="247">
        <v>848839</v>
      </c>
      <c r="I115" s="247"/>
      <c r="J115" s="247"/>
      <c r="K115" s="247"/>
      <c r="L115" s="247"/>
      <c r="M115" s="247"/>
      <c r="N115" s="252"/>
      <c r="O115" s="247"/>
      <c r="P115" s="247"/>
      <c r="Q115" s="247"/>
      <c r="R115" s="247"/>
      <c r="S115" s="247"/>
      <c r="T115" s="247"/>
      <c r="U115" s="247"/>
      <c r="V115" s="247"/>
      <c r="W115" s="247"/>
      <c r="X115" s="247"/>
      <c r="Y115" s="247"/>
      <c r="Z115" s="247"/>
      <c r="AA115" s="247"/>
      <c r="AB115" s="247"/>
    </row>
    <row r="116" spans="1:28">
      <c r="A116" s="248"/>
      <c r="B116" s="247"/>
      <c r="C116" s="247"/>
      <c r="D116" s="247"/>
      <c r="E116" s="247"/>
      <c r="F116" s="247"/>
      <c r="G116" s="247"/>
      <c r="H116" s="247"/>
      <c r="I116" s="247"/>
      <c r="J116" s="247"/>
      <c r="K116" s="247"/>
      <c r="L116" s="247"/>
      <c r="M116" s="247"/>
      <c r="N116" s="252"/>
      <c r="O116" s="247"/>
      <c r="P116" s="247"/>
      <c r="Q116" s="247"/>
      <c r="R116" s="247"/>
      <c r="S116" s="247"/>
      <c r="T116" s="247"/>
      <c r="U116" s="247"/>
      <c r="V116" s="247"/>
      <c r="W116" s="247"/>
      <c r="X116" s="247"/>
      <c r="Y116" s="247"/>
      <c r="Z116" s="247"/>
      <c r="AA116" s="247"/>
      <c r="AB116" s="247"/>
    </row>
    <row r="117" spans="1:28">
      <c r="A117" s="248" t="s">
        <v>7133</v>
      </c>
      <c r="B117" s="247" t="s">
        <v>7134</v>
      </c>
      <c r="C117" s="247"/>
      <c r="D117" s="247"/>
      <c r="E117" s="247"/>
      <c r="F117" s="247"/>
      <c r="G117" s="247"/>
      <c r="H117" s="247">
        <v>471083</v>
      </c>
      <c r="I117" s="247"/>
      <c r="J117" s="247"/>
      <c r="K117" s="247"/>
      <c r="L117" s="247"/>
      <c r="M117" s="247"/>
      <c r="N117" s="252"/>
      <c r="O117" s="247"/>
      <c r="P117" s="247"/>
      <c r="Q117" s="247"/>
      <c r="R117" s="247"/>
      <c r="S117" s="247"/>
      <c r="T117" s="247"/>
      <c r="U117" s="247"/>
      <c r="V117" s="247"/>
      <c r="W117" s="247"/>
      <c r="X117" s="247"/>
      <c r="Y117" s="247"/>
      <c r="Z117" s="247"/>
      <c r="AA117" s="247"/>
      <c r="AB117" s="247"/>
    </row>
    <row r="118" spans="1:28">
      <c r="A118" s="248" t="s">
        <v>7133</v>
      </c>
      <c r="B118" s="247" t="s">
        <v>7135</v>
      </c>
      <c r="C118" s="247"/>
      <c r="D118" s="247"/>
      <c r="E118" s="247"/>
      <c r="F118" s="247"/>
      <c r="G118" s="247"/>
      <c r="H118" s="247">
        <v>471043</v>
      </c>
      <c r="I118" s="247"/>
      <c r="J118" s="247"/>
      <c r="K118" s="247"/>
      <c r="L118" s="247"/>
      <c r="M118" s="247"/>
      <c r="N118" s="252"/>
      <c r="O118" s="247"/>
      <c r="P118" s="247"/>
      <c r="Q118" s="247"/>
      <c r="R118" s="247"/>
      <c r="S118" s="247"/>
      <c r="T118" s="247"/>
      <c r="U118" s="247"/>
      <c r="V118" s="247"/>
      <c r="W118" s="247"/>
      <c r="X118" s="247"/>
      <c r="Y118" s="247"/>
      <c r="Z118" s="247"/>
      <c r="AA118" s="247"/>
      <c r="AB118" s="247"/>
    </row>
    <row r="119" spans="1:28">
      <c r="A119" s="248"/>
      <c r="B119" s="247"/>
      <c r="C119" s="247"/>
      <c r="D119" s="247"/>
      <c r="E119" s="247"/>
      <c r="F119" s="247"/>
      <c r="G119" s="247"/>
      <c r="H119" s="247"/>
      <c r="I119" s="247"/>
      <c r="J119" s="247"/>
      <c r="K119" s="247"/>
      <c r="L119" s="247"/>
      <c r="M119" s="247"/>
      <c r="N119" s="252"/>
      <c r="O119" s="247"/>
      <c r="P119" s="247"/>
      <c r="Q119" s="247"/>
      <c r="R119" s="247"/>
      <c r="S119" s="247"/>
      <c r="T119" s="247"/>
      <c r="U119" s="247"/>
      <c r="V119" s="247"/>
      <c r="W119" s="247"/>
      <c r="X119" s="247"/>
      <c r="Y119" s="247"/>
      <c r="Z119" s="247"/>
      <c r="AA119" s="247"/>
      <c r="AB119" s="247"/>
    </row>
    <row r="120" spans="1:28">
      <c r="A120" s="248" t="s">
        <v>4160</v>
      </c>
      <c r="B120" s="247"/>
      <c r="C120" s="247"/>
      <c r="D120" s="247"/>
      <c r="E120" s="247"/>
      <c r="F120" s="247"/>
      <c r="G120" s="247"/>
      <c r="H120" s="247"/>
      <c r="I120" s="247"/>
      <c r="J120" s="247"/>
      <c r="K120" s="247"/>
      <c r="L120" s="247"/>
      <c r="M120" s="247"/>
      <c r="N120" s="252"/>
      <c r="O120" s="247"/>
      <c r="P120" s="247"/>
      <c r="Q120" s="247"/>
      <c r="R120" s="247"/>
      <c r="S120" s="247"/>
      <c r="T120" s="247"/>
      <c r="U120" s="247"/>
      <c r="V120" s="247"/>
      <c r="W120" s="247"/>
      <c r="X120" s="247"/>
      <c r="Y120" s="247"/>
      <c r="Z120" s="247"/>
      <c r="AA120" s="247"/>
      <c r="AB120" s="247"/>
    </row>
    <row r="121" spans="1:28">
      <c r="A121" s="248"/>
      <c r="B121" s="247"/>
      <c r="C121" s="247"/>
      <c r="D121" s="247"/>
      <c r="E121" s="247"/>
      <c r="F121" s="247"/>
      <c r="G121" s="247"/>
      <c r="H121" s="247"/>
      <c r="I121" s="247"/>
      <c r="J121" s="247"/>
      <c r="K121" s="247"/>
      <c r="L121" s="247"/>
      <c r="M121" s="247"/>
      <c r="N121" s="252"/>
      <c r="O121" s="247"/>
      <c r="P121" s="247"/>
      <c r="Q121" s="247"/>
      <c r="R121" s="247"/>
      <c r="S121" s="247"/>
      <c r="T121" s="247"/>
      <c r="U121" s="247"/>
      <c r="V121" s="247"/>
      <c r="W121" s="247"/>
      <c r="X121" s="247"/>
      <c r="Y121" s="247"/>
      <c r="Z121" s="247"/>
      <c r="AA121" s="247"/>
      <c r="AB121" s="247"/>
    </row>
    <row r="122" spans="1:28">
      <c r="A122" s="248"/>
      <c r="B122" s="247"/>
      <c r="C122" s="247"/>
      <c r="D122" s="247"/>
      <c r="E122" s="247"/>
      <c r="F122" s="247"/>
      <c r="G122" s="247"/>
      <c r="H122" s="247"/>
      <c r="I122" s="247"/>
      <c r="J122" s="247"/>
      <c r="K122" s="247"/>
      <c r="L122" s="247"/>
      <c r="M122" s="247"/>
      <c r="N122" s="252"/>
      <c r="O122" s="247"/>
      <c r="P122" s="247"/>
      <c r="Q122" s="247"/>
      <c r="R122" s="247"/>
      <c r="S122" s="247"/>
      <c r="T122" s="247"/>
      <c r="U122" s="247"/>
      <c r="V122" s="247"/>
      <c r="W122" s="247"/>
      <c r="X122" s="247"/>
      <c r="Y122" s="247"/>
      <c r="Z122" s="247"/>
      <c r="AA122" s="247"/>
      <c r="AB122" s="247"/>
    </row>
    <row r="123" spans="1:28">
      <c r="A123" s="248"/>
      <c r="B123" s="247"/>
      <c r="C123" s="247"/>
      <c r="D123" s="247"/>
      <c r="E123" s="247"/>
      <c r="F123" s="247"/>
      <c r="G123" s="247"/>
      <c r="H123" s="247"/>
      <c r="I123" s="247"/>
      <c r="J123" s="247"/>
      <c r="K123" s="247"/>
      <c r="L123" s="247"/>
      <c r="M123" s="247"/>
      <c r="N123" s="252"/>
      <c r="O123" s="247"/>
      <c r="P123" s="247"/>
      <c r="Q123" s="247"/>
      <c r="R123" s="247"/>
      <c r="S123" s="247"/>
      <c r="T123" s="247"/>
      <c r="U123" s="247"/>
      <c r="V123" s="247"/>
      <c r="W123" s="247"/>
      <c r="X123" s="247"/>
      <c r="Y123" s="247"/>
      <c r="Z123" s="247"/>
      <c r="AA123" s="247"/>
      <c r="AB123" s="247"/>
    </row>
    <row r="124" spans="1:28">
      <c r="A124" s="248"/>
      <c r="B124" s="247"/>
      <c r="C124" s="247"/>
      <c r="D124" s="247"/>
      <c r="E124" s="247"/>
      <c r="F124" s="247"/>
      <c r="G124" s="247"/>
      <c r="H124" s="247"/>
      <c r="I124" s="247"/>
      <c r="J124" s="247"/>
      <c r="K124" s="247"/>
      <c r="L124" s="247"/>
      <c r="M124" s="247"/>
      <c r="N124" s="252"/>
      <c r="O124" s="247"/>
      <c r="P124" s="247"/>
      <c r="Q124" s="247"/>
      <c r="R124" s="247"/>
      <c r="S124" s="247"/>
      <c r="T124" s="247"/>
      <c r="U124" s="247"/>
      <c r="V124" s="247"/>
      <c r="W124" s="247"/>
      <c r="X124" s="247"/>
      <c r="Y124" s="247"/>
      <c r="Z124" s="247"/>
      <c r="AA124" s="247"/>
      <c r="AB124" s="247"/>
    </row>
    <row r="125" spans="1:28">
      <c r="A125" s="248"/>
      <c r="B125" s="247"/>
      <c r="C125" s="247"/>
      <c r="D125" s="247"/>
      <c r="E125" s="247"/>
      <c r="F125" s="247"/>
      <c r="G125" s="247"/>
      <c r="H125" s="247"/>
      <c r="I125" s="247"/>
      <c r="J125" s="247"/>
      <c r="K125" s="247"/>
      <c r="L125" s="247"/>
      <c r="M125" s="247"/>
      <c r="N125" s="252"/>
      <c r="O125" s="247"/>
      <c r="P125" s="247"/>
      <c r="Q125" s="247"/>
      <c r="R125" s="247"/>
      <c r="S125" s="247"/>
      <c r="T125" s="247"/>
      <c r="U125" s="247"/>
      <c r="V125" s="247"/>
      <c r="W125" s="247"/>
      <c r="X125" s="247"/>
      <c r="Y125" s="247"/>
      <c r="Z125" s="247"/>
      <c r="AA125" s="247"/>
      <c r="AB125" s="247"/>
    </row>
    <row r="126" spans="1:28">
      <c r="A126" s="248"/>
      <c r="B126" s="247"/>
      <c r="C126" s="247"/>
      <c r="D126" s="247"/>
      <c r="E126" s="247"/>
      <c r="F126" s="247"/>
      <c r="G126" s="247"/>
      <c r="H126" s="247"/>
      <c r="I126" s="247"/>
      <c r="J126" s="247"/>
      <c r="K126" s="247"/>
      <c r="L126" s="247"/>
      <c r="M126" s="247"/>
      <c r="N126" s="252"/>
      <c r="O126" s="247"/>
      <c r="P126" s="247"/>
      <c r="Q126" s="247"/>
      <c r="R126" s="247"/>
      <c r="S126" s="247"/>
      <c r="T126" s="247"/>
      <c r="U126" s="247"/>
      <c r="V126" s="247"/>
      <c r="W126" s="247"/>
      <c r="X126" s="247"/>
      <c r="Y126" s="247"/>
      <c r="Z126" s="247"/>
      <c r="AA126" s="247"/>
      <c r="AB126" s="247"/>
    </row>
    <row r="127" spans="1:28">
      <c r="A127" s="248"/>
      <c r="B127" s="247"/>
      <c r="C127" s="247"/>
      <c r="D127" s="247"/>
      <c r="E127" s="247"/>
      <c r="F127" s="247"/>
      <c r="G127" s="247"/>
      <c r="H127" s="247"/>
      <c r="I127" s="247"/>
      <c r="J127" s="247"/>
      <c r="K127" s="247"/>
      <c r="L127" s="247"/>
      <c r="M127" s="247"/>
      <c r="N127" s="252"/>
      <c r="O127" s="247"/>
      <c r="P127" s="247"/>
      <c r="Q127" s="247"/>
      <c r="R127" s="247"/>
      <c r="S127" s="247"/>
      <c r="T127" s="247"/>
      <c r="U127" s="247"/>
      <c r="V127" s="247"/>
      <c r="W127" s="247"/>
      <c r="X127" s="247"/>
      <c r="Y127" s="247"/>
      <c r="Z127" s="247"/>
      <c r="AA127" s="247"/>
      <c r="AB127" s="247"/>
    </row>
    <row r="128" spans="1:28">
      <c r="A128" s="248" t="s">
        <v>4035</v>
      </c>
      <c r="B128" s="247" t="s">
        <v>7136</v>
      </c>
      <c r="C128" s="247" t="s">
        <v>7137</v>
      </c>
      <c r="D128" s="247"/>
      <c r="E128" s="247"/>
      <c r="F128" s="247"/>
      <c r="G128" s="247"/>
      <c r="H128" s="247">
        <v>60137</v>
      </c>
      <c r="I128" s="247"/>
      <c r="J128" s="247"/>
      <c r="K128" s="247"/>
      <c r="L128" s="247"/>
      <c r="M128" s="247"/>
      <c r="N128" s="252">
        <v>1068263</v>
      </c>
      <c r="O128" s="247"/>
      <c r="P128" s="247"/>
      <c r="Q128" s="247"/>
      <c r="R128" s="247"/>
      <c r="S128" s="247"/>
      <c r="T128" s="247"/>
      <c r="U128" s="247"/>
      <c r="V128" s="247"/>
      <c r="W128" s="247"/>
      <c r="X128" s="247"/>
      <c r="Y128" s="247"/>
      <c r="Z128" s="247"/>
      <c r="AA128" s="247"/>
      <c r="AB128" s="247">
        <v>25555</v>
      </c>
    </row>
    <row r="129" spans="1:28">
      <c r="A129" s="248" t="s">
        <v>4035</v>
      </c>
      <c r="B129" s="247" t="s">
        <v>7138</v>
      </c>
      <c r="C129" s="247" t="s">
        <v>7137</v>
      </c>
      <c r="D129" s="247"/>
      <c r="E129" s="247"/>
      <c r="F129" s="247"/>
      <c r="G129" s="247"/>
      <c r="H129" s="247">
        <v>60138</v>
      </c>
      <c r="I129" s="247"/>
      <c r="J129" s="247"/>
      <c r="K129" s="247"/>
      <c r="L129" s="247"/>
      <c r="M129" s="247"/>
      <c r="N129" s="252"/>
      <c r="O129" s="247"/>
      <c r="P129" s="247"/>
      <c r="Q129" s="247"/>
      <c r="R129" s="247"/>
      <c r="S129" s="247"/>
      <c r="T129" s="247"/>
      <c r="U129" s="247"/>
      <c r="V129" s="247"/>
      <c r="W129" s="247"/>
      <c r="X129" s="247"/>
      <c r="Y129" s="247"/>
      <c r="Z129" s="247"/>
      <c r="AA129" s="247"/>
      <c r="AB129" s="247"/>
    </row>
    <row r="130" spans="1:28">
      <c r="A130" s="248" t="s">
        <v>4035</v>
      </c>
      <c r="B130" s="247" t="s">
        <v>7139</v>
      </c>
      <c r="C130" s="247" t="s">
        <v>7140</v>
      </c>
      <c r="D130" s="247"/>
      <c r="E130" s="247"/>
      <c r="F130" s="247"/>
      <c r="G130" s="247"/>
      <c r="H130" s="247">
        <v>60132</v>
      </c>
      <c r="I130" s="247"/>
      <c r="J130" s="247"/>
      <c r="K130" s="247"/>
      <c r="L130" s="247"/>
      <c r="M130" s="247"/>
      <c r="N130" s="252"/>
      <c r="O130" s="247"/>
      <c r="P130" s="247"/>
      <c r="Q130" s="247"/>
      <c r="R130" s="247"/>
      <c r="S130" s="247"/>
      <c r="T130" s="247"/>
      <c r="U130" s="247"/>
      <c r="V130" s="247"/>
      <c r="W130" s="247"/>
      <c r="X130" s="247"/>
      <c r="Y130" s="247"/>
      <c r="Z130" s="247"/>
      <c r="AA130" s="247"/>
      <c r="AB130" s="247"/>
    </row>
    <row r="131" spans="1:28">
      <c r="A131" s="248" t="s">
        <v>4035</v>
      </c>
      <c r="B131" s="247" t="s">
        <v>7141</v>
      </c>
      <c r="C131" s="247" t="s">
        <v>7142</v>
      </c>
      <c r="D131" s="247"/>
      <c r="E131" s="247"/>
      <c r="F131" s="247"/>
      <c r="G131" s="247"/>
      <c r="H131" s="247">
        <v>60139</v>
      </c>
      <c r="I131" s="247"/>
      <c r="J131" s="247"/>
      <c r="K131" s="247"/>
      <c r="L131" s="247"/>
      <c r="M131" s="247"/>
      <c r="N131" s="252">
        <v>1048415</v>
      </c>
      <c r="O131" s="247"/>
      <c r="P131" s="247"/>
      <c r="Q131" s="247"/>
      <c r="R131" s="247"/>
      <c r="S131" s="247"/>
      <c r="T131" s="247"/>
      <c r="U131" s="247"/>
      <c r="V131" s="247"/>
      <c r="W131" s="247"/>
      <c r="X131" s="247"/>
      <c r="Y131" s="247"/>
      <c r="Z131" s="247"/>
      <c r="AA131" s="247"/>
      <c r="AB131" s="247"/>
    </row>
    <row r="132" spans="1:28">
      <c r="A132" s="248" t="s">
        <v>4035</v>
      </c>
      <c r="B132" s="247" t="s">
        <v>7143</v>
      </c>
      <c r="C132" s="247" t="s">
        <v>7144</v>
      </c>
      <c r="D132" s="247"/>
      <c r="E132" s="247"/>
      <c r="F132" s="247"/>
      <c r="G132" s="247"/>
      <c r="H132" s="247">
        <v>60134</v>
      </c>
      <c r="I132" s="247"/>
      <c r="J132" s="247"/>
      <c r="K132" s="247"/>
      <c r="L132" s="247"/>
      <c r="M132" s="247"/>
      <c r="N132" s="252">
        <v>1048582</v>
      </c>
      <c r="O132" s="247"/>
      <c r="P132" s="247"/>
      <c r="Q132" s="247"/>
      <c r="R132" s="247"/>
      <c r="S132" s="247"/>
      <c r="T132" s="247"/>
      <c r="U132" s="247"/>
      <c r="V132" s="247"/>
      <c r="W132" s="247"/>
      <c r="X132" s="247"/>
      <c r="Y132" s="247"/>
      <c r="Z132" s="247"/>
      <c r="AA132" s="247"/>
      <c r="AB132" s="247"/>
    </row>
    <row r="133" spans="1:28">
      <c r="A133" s="248" t="s">
        <v>4035</v>
      </c>
      <c r="B133" s="247" t="s">
        <v>7145</v>
      </c>
      <c r="C133" s="247" t="s">
        <v>7137</v>
      </c>
      <c r="D133" s="247"/>
      <c r="E133" s="247"/>
      <c r="F133" s="247"/>
      <c r="G133" s="247"/>
      <c r="H133" s="247">
        <v>60130</v>
      </c>
      <c r="I133" s="247"/>
      <c r="J133" s="247"/>
      <c r="K133" s="247"/>
      <c r="L133" s="247"/>
      <c r="M133" s="247"/>
      <c r="N133" s="252">
        <v>1072448</v>
      </c>
      <c r="O133" s="247"/>
      <c r="P133" s="247"/>
      <c r="Q133" s="247"/>
      <c r="R133" s="247"/>
      <c r="S133" s="247"/>
      <c r="T133" s="247"/>
      <c r="U133" s="247"/>
      <c r="V133" s="247"/>
      <c r="W133" s="247"/>
      <c r="X133" s="247"/>
      <c r="Y133" s="247"/>
      <c r="Z133" s="247"/>
      <c r="AA133" s="247"/>
      <c r="AB133" s="247">
        <v>25559</v>
      </c>
    </row>
    <row r="134" spans="1:28">
      <c r="A134" s="248" t="s">
        <v>4035</v>
      </c>
      <c r="B134" s="247" t="s">
        <v>7139</v>
      </c>
      <c r="C134" s="247"/>
      <c r="D134" s="247"/>
      <c r="E134" s="247"/>
      <c r="F134" s="247"/>
      <c r="G134" s="247"/>
      <c r="H134" s="247"/>
      <c r="I134" s="247"/>
      <c r="J134" s="247"/>
      <c r="K134" s="247"/>
      <c r="L134" s="247"/>
      <c r="M134" s="247">
        <v>7271517</v>
      </c>
      <c r="N134" s="252" t="s">
        <v>7146</v>
      </c>
    </row>
    <row r="135" spans="1:28">
      <c r="A135" s="248" t="s">
        <v>4035</v>
      </c>
      <c r="B135" s="247" t="s">
        <v>7147</v>
      </c>
      <c r="C135" s="247"/>
      <c r="D135" s="247"/>
      <c r="E135" s="247"/>
      <c r="F135" s="247"/>
      <c r="G135" s="247"/>
      <c r="H135" s="247"/>
      <c r="I135" s="247"/>
      <c r="J135" s="247"/>
      <c r="K135" s="247"/>
      <c r="L135" s="247"/>
      <c r="M135" s="247"/>
      <c r="N135" s="252" t="s">
        <v>7146</v>
      </c>
    </row>
    <row r="136" spans="1:28">
      <c r="A136" s="248"/>
      <c r="B136" s="247"/>
      <c r="C136" s="247"/>
      <c r="D136" s="247"/>
      <c r="E136" s="247"/>
      <c r="F136" s="247"/>
      <c r="G136" s="247"/>
      <c r="H136" s="247"/>
      <c r="I136" s="247"/>
      <c r="J136" s="247"/>
      <c r="K136" s="247"/>
      <c r="L136" s="247"/>
      <c r="M136" s="247"/>
      <c r="N136" s="252"/>
    </row>
    <row r="137" spans="1:28">
      <c r="A137" s="248"/>
      <c r="B137" s="247"/>
      <c r="C137" s="247"/>
      <c r="D137" s="247"/>
      <c r="E137" s="247"/>
      <c r="F137" s="247"/>
      <c r="G137" s="247"/>
      <c r="H137" s="247"/>
      <c r="I137" s="247"/>
      <c r="J137" s="247"/>
      <c r="K137" s="247"/>
      <c r="L137" s="247"/>
      <c r="M137" s="247"/>
      <c r="N137" s="252"/>
    </row>
    <row r="138" spans="1:28">
      <c r="A138" s="248" t="s">
        <v>7148</v>
      </c>
      <c r="B138" s="247" t="s">
        <v>7149</v>
      </c>
      <c r="C138" s="247" t="s">
        <v>7150</v>
      </c>
      <c r="D138" s="247"/>
      <c r="E138" s="247"/>
      <c r="F138" s="247"/>
      <c r="G138" s="247"/>
      <c r="H138" s="247">
        <v>537459</v>
      </c>
      <c r="I138" s="247"/>
      <c r="J138" s="247"/>
      <c r="K138" s="247"/>
      <c r="L138" s="247"/>
      <c r="M138" s="247">
        <v>5026154</v>
      </c>
      <c r="N138" s="252">
        <v>5794879</v>
      </c>
    </row>
    <row r="139" spans="1:28">
      <c r="A139" s="248" t="s">
        <v>7148</v>
      </c>
      <c r="B139" s="247" t="s">
        <v>7151</v>
      </c>
      <c r="C139" s="247" t="s">
        <v>7150</v>
      </c>
      <c r="D139" s="247"/>
      <c r="E139" s="247"/>
      <c r="F139" s="247"/>
      <c r="G139" s="247"/>
      <c r="H139" s="247">
        <v>715081</v>
      </c>
      <c r="I139" s="247"/>
      <c r="J139" s="247"/>
      <c r="K139" s="247"/>
      <c r="L139" s="247"/>
      <c r="M139" s="247">
        <v>5025145</v>
      </c>
      <c r="N139" s="252">
        <v>7615121</v>
      </c>
    </row>
    <row r="140" spans="1:28">
      <c r="A140" s="248" t="s">
        <v>7148</v>
      </c>
      <c r="B140" s="247" t="s">
        <v>7152</v>
      </c>
      <c r="C140" s="247" t="s">
        <v>7150</v>
      </c>
      <c r="D140" s="247"/>
      <c r="E140" s="247"/>
      <c r="F140" s="247"/>
      <c r="G140" s="247"/>
      <c r="H140" s="247">
        <v>851495</v>
      </c>
      <c r="I140" s="247"/>
      <c r="J140" s="247"/>
      <c r="K140" s="247"/>
      <c r="L140" s="247"/>
      <c r="M140" s="247">
        <v>5885997</v>
      </c>
      <c r="N140" s="252">
        <v>6125168</v>
      </c>
    </row>
    <row r="141" spans="1:28">
      <c r="A141" s="248" t="s">
        <v>7148</v>
      </c>
      <c r="B141" s="247" t="s">
        <v>7153</v>
      </c>
      <c r="C141" s="247" t="s">
        <v>7150</v>
      </c>
      <c r="D141" s="247"/>
      <c r="E141" s="247"/>
      <c r="F141" s="247"/>
      <c r="G141" s="247"/>
      <c r="H141" s="247">
        <v>715061</v>
      </c>
      <c r="I141" s="247"/>
      <c r="J141" s="247"/>
      <c r="K141" s="247"/>
      <c r="L141" s="247"/>
      <c r="M141" s="247">
        <v>5026137</v>
      </c>
      <c r="N141" s="252">
        <v>8924777</v>
      </c>
    </row>
    <row r="142" spans="1:28">
      <c r="A142" s="248" t="s">
        <v>7148</v>
      </c>
      <c r="B142" s="247" t="s">
        <v>7154</v>
      </c>
      <c r="C142" s="247" t="s">
        <v>7155</v>
      </c>
      <c r="D142" s="247"/>
      <c r="E142" s="247"/>
      <c r="F142" s="247"/>
      <c r="G142" s="247"/>
      <c r="H142" s="247">
        <v>422407</v>
      </c>
      <c r="I142" s="247"/>
      <c r="J142" s="247"/>
      <c r="K142" s="247"/>
      <c r="L142" s="247"/>
      <c r="M142" s="247">
        <v>5025659</v>
      </c>
      <c r="N142" s="252">
        <v>3084835</v>
      </c>
    </row>
    <row r="143" spans="1:28">
      <c r="A143" s="248" t="s">
        <v>7148</v>
      </c>
      <c r="B143" s="247" t="s">
        <v>7156</v>
      </c>
      <c r="C143" s="247" t="s">
        <v>7150</v>
      </c>
      <c r="D143" s="247"/>
      <c r="E143" s="247"/>
      <c r="F143" s="247"/>
      <c r="G143" s="247"/>
      <c r="H143" s="247">
        <v>769162</v>
      </c>
      <c r="I143" s="247"/>
      <c r="J143" s="247"/>
      <c r="K143" s="247"/>
      <c r="L143" s="247"/>
      <c r="M143" s="247">
        <v>5026102</v>
      </c>
      <c r="N143" s="252">
        <v>6923271</v>
      </c>
    </row>
    <row r="144" spans="1:28">
      <c r="A144" s="248" t="s">
        <v>7148</v>
      </c>
      <c r="B144" s="247" t="s">
        <v>7157</v>
      </c>
      <c r="C144" s="247" t="s">
        <v>7158</v>
      </c>
      <c r="D144" s="247"/>
      <c r="E144" s="247"/>
      <c r="F144" s="247"/>
      <c r="G144" s="247"/>
      <c r="H144" s="247">
        <v>530144</v>
      </c>
      <c r="I144" s="247"/>
      <c r="J144" s="247"/>
      <c r="K144" s="247"/>
      <c r="L144" s="247"/>
      <c r="M144" s="247">
        <v>1300712</v>
      </c>
      <c r="N144" s="252">
        <v>6768484</v>
      </c>
    </row>
    <row r="145" spans="1:23">
      <c r="A145" s="248" t="s">
        <v>7148</v>
      </c>
      <c r="B145" s="247" t="s">
        <v>7159</v>
      </c>
      <c r="C145" s="247" t="s">
        <v>7160</v>
      </c>
      <c r="D145" s="247"/>
      <c r="E145" s="247"/>
      <c r="F145" s="247"/>
      <c r="G145" s="247"/>
      <c r="H145" s="247">
        <v>710362</v>
      </c>
      <c r="I145" s="247"/>
      <c r="J145" s="247"/>
      <c r="K145" s="247"/>
      <c r="L145" s="247"/>
      <c r="M145" s="247">
        <v>582813</v>
      </c>
      <c r="N145" s="252">
        <v>1357463</v>
      </c>
    </row>
    <row r="150" spans="1:23">
      <c r="A150" s="248" t="s">
        <v>4134</v>
      </c>
      <c r="B150" s="247" t="s">
        <v>7161</v>
      </c>
      <c r="C150" s="247"/>
      <c r="D150" s="247" t="s">
        <v>7162</v>
      </c>
      <c r="E150" s="247"/>
      <c r="F150" s="247"/>
      <c r="G150" s="247"/>
      <c r="H150" s="247">
        <v>390661</v>
      </c>
      <c r="I150" s="247"/>
      <c r="J150" s="247"/>
      <c r="K150" s="247"/>
      <c r="L150" s="247"/>
      <c r="M150" s="247"/>
      <c r="N150" s="252"/>
      <c r="O150" s="247"/>
      <c r="P150" s="247"/>
      <c r="Q150" s="247"/>
      <c r="R150" s="247"/>
      <c r="S150" s="247"/>
      <c r="T150" s="247"/>
      <c r="U150" s="247"/>
      <c r="V150" s="247"/>
      <c r="W150" s="247"/>
    </row>
    <row r="151" spans="1:23">
      <c r="A151" s="248" t="s">
        <v>4134</v>
      </c>
      <c r="B151" s="247" t="s">
        <v>7163</v>
      </c>
      <c r="C151" s="247"/>
      <c r="D151" s="247" t="s">
        <v>7164</v>
      </c>
      <c r="E151" s="247"/>
      <c r="F151" s="247"/>
      <c r="G151" s="247"/>
      <c r="H151" s="247">
        <v>174623</v>
      </c>
      <c r="I151" s="247"/>
      <c r="J151" s="247"/>
      <c r="K151" s="247"/>
      <c r="L151" s="247"/>
      <c r="M151" s="247"/>
      <c r="N151" s="252"/>
      <c r="O151" s="247"/>
      <c r="P151" s="247"/>
      <c r="Q151" s="247"/>
      <c r="R151" s="247"/>
      <c r="S151" s="247"/>
      <c r="T151" s="247"/>
      <c r="U151" s="247"/>
      <c r="V151" s="247"/>
      <c r="W151" s="247"/>
    </row>
    <row r="152" spans="1:23">
      <c r="A152" s="248" t="s">
        <v>4134</v>
      </c>
      <c r="B152" s="247" t="s">
        <v>7165</v>
      </c>
      <c r="C152" s="247"/>
      <c r="D152" s="247" t="s">
        <v>7166</v>
      </c>
      <c r="E152" s="247"/>
      <c r="F152" s="247"/>
      <c r="G152" s="247"/>
      <c r="H152" s="247">
        <v>390701</v>
      </c>
      <c r="I152" s="247"/>
      <c r="J152" s="247"/>
      <c r="K152" s="247"/>
      <c r="L152" s="247"/>
      <c r="M152" s="247"/>
      <c r="N152" s="252"/>
      <c r="O152" s="247"/>
      <c r="P152" s="247"/>
      <c r="Q152" s="247"/>
      <c r="R152" s="247"/>
      <c r="S152" s="247"/>
      <c r="T152" s="247"/>
      <c r="U152" s="247"/>
      <c r="V152" s="247"/>
      <c r="W152" s="247"/>
    </row>
    <row r="153" spans="1:23">
      <c r="A153" s="248" t="s">
        <v>4134</v>
      </c>
      <c r="B153" s="247" t="s">
        <v>7167</v>
      </c>
      <c r="C153" s="247"/>
      <c r="D153" s="247" t="s">
        <v>7168</v>
      </c>
      <c r="E153" s="247"/>
      <c r="F153" s="247"/>
      <c r="G153" s="247"/>
      <c r="H153" s="247">
        <v>390601</v>
      </c>
      <c r="I153" s="247"/>
      <c r="J153" s="247"/>
      <c r="K153" s="247"/>
      <c r="L153" s="247"/>
      <c r="M153" s="247"/>
      <c r="N153" s="252"/>
      <c r="O153" s="247"/>
      <c r="P153" s="247"/>
      <c r="Q153" s="247"/>
      <c r="R153" s="247"/>
      <c r="S153" s="247"/>
      <c r="T153" s="247"/>
      <c r="U153" s="247"/>
      <c r="V153" s="247"/>
      <c r="W153" s="247"/>
    </row>
    <row r="154" spans="1:23">
      <c r="A154" s="248" t="s">
        <v>4134</v>
      </c>
      <c r="B154" s="247" t="s">
        <v>7169</v>
      </c>
      <c r="C154" s="247"/>
      <c r="D154" s="247" t="s">
        <v>7170</v>
      </c>
      <c r="E154" s="247"/>
      <c r="F154" s="247"/>
      <c r="G154" s="247"/>
      <c r="H154" s="247">
        <v>390631</v>
      </c>
      <c r="I154" s="247"/>
      <c r="J154" s="247"/>
      <c r="K154" s="247"/>
      <c r="L154" s="247"/>
      <c r="M154" s="247"/>
      <c r="N154" s="252"/>
      <c r="O154" s="247"/>
      <c r="P154" s="247"/>
      <c r="Q154" s="247"/>
      <c r="R154" s="247"/>
      <c r="S154" s="247"/>
      <c r="T154" s="247"/>
      <c r="U154" s="247"/>
      <c r="V154" s="247"/>
      <c r="W154" s="247"/>
    </row>
    <row r="155" spans="1:23">
      <c r="A155" s="248" t="s">
        <v>4134</v>
      </c>
      <c r="B155" s="247" t="s">
        <v>7171</v>
      </c>
      <c r="C155" s="247"/>
      <c r="D155" s="247" t="s">
        <v>7172</v>
      </c>
      <c r="E155" s="247"/>
      <c r="F155" s="247"/>
      <c r="G155" s="247"/>
      <c r="H155" s="247">
        <v>173643</v>
      </c>
      <c r="I155" s="247"/>
      <c r="J155" s="247"/>
      <c r="K155" s="247"/>
      <c r="L155" s="247"/>
      <c r="M155" s="247"/>
      <c r="N155" s="252"/>
      <c r="O155" s="247"/>
      <c r="P155" s="247"/>
      <c r="Q155" s="247"/>
      <c r="R155" s="247"/>
      <c r="S155" s="247"/>
      <c r="T155" s="247"/>
      <c r="U155" s="247"/>
      <c r="V155" s="247"/>
      <c r="W155" s="247"/>
    </row>
    <row r="156" spans="1:23">
      <c r="A156" s="248" t="s">
        <v>4134</v>
      </c>
      <c r="B156" s="247" t="s">
        <v>7173</v>
      </c>
      <c r="C156" s="247"/>
      <c r="D156" s="247" t="s">
        <v>7174</v>
      </c>
      <c r="E156" s="247"/>
      <c r="F156" s="247"/>
      <c r="G156" s="247"/>
      <c r="H156" s="247">
        <v>469867</v>
      </c>
      <c r="I156" s="247"/>
      <c r="J156" s="247"/>
      <c r="K156" s="247"/>
      <c r="L156" s="247"/>
      <c r="M156" s="247"/>
      <c r="N156" s="252"/>
      <c r="O156" s="247"/>
      <c r="P156" s="247"/>
      <c r="Q156" s="247"/>
      <c r="R156" s="247"/>
      <c r="S156" s="247"/>
      <c r="T156" s="247"/>
      <c r="U156" s="247"/>
      <c r="V156" s="247"/>
      <c r="W156" s="247"/>
    </row>
    <row r="157" spans="1:23">
      <c r="A157" s="248"/>
      <c r="B157" s="247"/>
      <c r="C157" s="247"/>
      <c r="D157" s="247"/>
      <c r="E157" s="247"/>
      <c r="F157" s="247"/>
      <c r="G157" s="247"/>
      <c r="H157" s="247"/>
      <c r="I157" s="247"/>
      <c r="J157" s="247"/>
      <c r="K157" s="247"/>
      <c r="L157" s="247"/>
      <c r="M157" s="247"/>
      <c r="N157" s="252"/>
      <c r="O157" s="247"/>
      <c r="P157" s="247"/>
      <c r="Q157" s="247"/>
      <c r="R157" s="247"/>
      <c r="S157" s="247"/>
      <c r="T157" s="247"/>
      <c r="U157" s="247"/>
      <c r="V157" s="247"/>
      <c r="W157" s="247"/>
    </row>
    <row r="158" spans="1:23">
      <c r="A158" s="248"/>
      <c r="B158" s="247"/>
      <c r="C158" s="247"/>
      <c r="D158" s="247"/>
      <c r="E158" s="247"/>
      <c r="F158" s="247"/>
      <c r="G158" s="247"/>
      <c r="H158" s="247"/>
      <c r="I158" s="247"/>
      <c r="J158" s="247"/>
      <c r="K158" s="247"/>
      <c r="L158" s="247"/>
      <c r="M158" s="247"/>
      <c r="N158" s="252"/>
      <c r="O158" s="247"/>
      <c r="P158" s="247"/>
      <c r="Q158" s="247"/>
      <c r="R158" s="247"/>
      <c r="S158" s="247"/>
      <c r="T158" s="247"/>
      <c r="U158" s="247"/>
      <c r="V158" s="247"/>
      <c r="W158" s="247"/>
    </row>
    <row r="159" spans="1:23">
      <c r="A159" s="248" t="s">
        <v>6425</v>
      </c>
      <c r="B159" s="247" t="s">
        <v>7175</v>
      </c>
      <c r="C159" s="247" t="s">
        <v>7176</v>
      </c>
      <c r="D159" s="247">
        <v>150801</v>
      </c>
      <c r="E159" s="247"/>
      <c r="F159" s="247"/>
      <c r="G159" s="247"/>
      <c r="H159" s="247"/>
      <c r="I159" s="247"/>
      <c r="J159" s="247"/>
      <c r="K159" s="247"/>
      <c r="L159" s="247"/>
      <c r="M159" s="247"/>
      <c r="N159" s="252"/>
      <c r="O159" s="247"/>
      <c r="P159" s="247"/>
      <c r="Q159" s="247"/>
      <c r="R159" s="247"/>
      <c r="S159" s="247"/>
      <c r="T159" s="247"/>
      <c r="U159" s="247"/>
      <c r="V159" s="247"/>
      <c r="W159" s="247">
        <v>705947</v>
      </c>
    </row>
    <row r="160" spans="1:23">
      <c r="A160" s="248" t="s">
        <v>6425</v>
      </c>
      <c r="B160" s="247" t="s">
        <v>7177</v>
      </c>
      <c r="C160" s="247" t="s">
        <v>7176</v>
      </c>
      <c r="D160" s="247">
        <v>150800</v>
      </c>
      <c r="E160" s="247"/>
      <c r="F160" s="247"/>
      <c r="G160" s="247"/>
      <c r="H160" s="247"/>
      <c r="I160" s="247"/>
      <c r="J160" s="247"/>
      <c r="K160" s="247"/>
      <c r="L160" s="247"/>
      <c r="M160" s="247"/>
      <c r="N160" s="252"/>
      <c r="O160" s="247"/>
      <c r="P160" s="247"/>
      <c r="Q160" s="247"/>
      <c r="R160" s="247"/>
      <c r="S160" s="247"/>
      <c r="T160" s="247"/>
      <c r="U160" s="247"/>
      <c r="V160" s="247"/>
      <c r="W160" s="247">
        <v>705940</v>
      </c>
    </row>
    <row r="161" spans="1:23">
      <c r="A161" s="248" t="s">
        <v>6425</v>
      </c>
      <c r="B161" s="247" t="s">
        <v>7178</v>
      </c>
      <c r="C161" s="247" t="s">
        <v>7176</v>
      </c>
      <c r="D161" s="247">
        <v>150850</v>
      </c>
      <c r="E161" s="247"/>
      <c r="F161" s="247"/>
      <c r="G161" s="247"/>
      <c r="H161" s="247"/>
      <c r="I161" s="247"/>
      <c r="J161" s="247"/>
      <c r="K161" s="247"/>
      <c r="L161" s="247"/>
      <c r="M161" s="247"/>
      <c r="N161" s="252"/>
      <c r="O161" s="247"/>
      <c r="P161" s="247"/>
      <c r="Q161" s="247"/>
      <c r="R161" s="247"/>
      <c r="S161" s="247"/>
      <c r="T161" s="247"/>
      <c r="U161" s="247"/>
      <c r="V161" s="247"/>
      <c r="W161" s="247"/>
    </row>
    <row r="162" spans="1:23">
      <c r="A162" s="248" t="s">
        <v>6425</v>
      </c>
      <c r="B162" s="247" t="s">
        <v>7179</v>
      </c>
      <c r="C162" s="247" t="s">
        <v>7176</v>
      </c>
      <c r="D162" s="247">
        <v>150851</v>
      </c>
      <c r="E162" s="247"/>
      <c r="F162" s="247"/>
      <c r="G162" s="247"/>
      <c r="H162" s="247"/>
      <c r="I162" s="247"/>
      <c r="J162" s="247"/>
      <c r="K162" s="247"/>
      <c r="L162" s="247"/>
      <c r="M162" s="247"/>
      <c r="N162" s="252"/>
      <c r="O162" s="247"/>
      <c r="P162" s="247"/>
      <c r="Q162" s="247"/>
      <c r="R162" s="247"/>
      <c r="S162" s="247"/>
      <c r="T162" s="247"/>
      <c r="U162" s="247"/>
      <c r="V162" s="247"/>
      <c r="W162" s="247"/>
    </row>
    <row r="163" spans="1:23">
      <c r="A163" s="248" t="s">
        <v>6425</v>
      </c>
      <c r="B163" s="247" t="s">
        <v>7180</v>
      </c>
      <c r="C163" s="247" t="s">
        <v>7176</v>
      </c>
      <c r="D163" s="247">
        <v>150852</v>
      </c>
      <c r="E163" s="247"/>
      <c r="F163" s="247"/>
      <c r="G163" s="247"/>
      <c r="H163" s="247"/>
      <c r="I163" s="247"/>
      <c r="J163" s="247"/>
      <c r="K163" s="247"/>
      <c r="L163" s="247"/>
      <c r="M163" s="247"/>
      <c r="N163" s="252"/>
      <c r="O163" s="247"/>
      <c r="P163" s="247"/>
      <c r="Q163" s="247"/>
      <c r="R163" s="247"/>
      <c r="S163" s="247"/>
      <c r="T163" s="247"/>
      <c r="U163" s="247"/>
      <c r="V163" s="247"/>
      <c r="W163" s="247"/>
    </row>
    <row r="164" spans="1:23">
      <c r="A164" s="248" t="s">
        <v>6425</v>
      </c>
      <c r="B164" s="247" t="s">
        <v>6426</v>
      </c>
      <c r="C164" s="247" t="s">
        <v>7176</v>
      </c>
      <c r="D164" s="247"/>
      <c r="E164" s="247" t="s">
        <v>7181</v>
      </c>
      <c r="F164" s="247"/>
      <c r="G164" s="247"/>
      <c r="H164" s="247"/>
      <c r="I164" s="247"/>
      <c r="J164" s="247">
        <v>555481</v>
      </c>
      <c r="K164" s="247"/>
      <c r="L164" s="247"/>
      <c r="M164" s="247"/>
      <c r="N164" s="252"/>
      <c r="O164" s="247"/>
      <c r="P164" s="247"/>
      <c r="Q164" s="247"/>
      <c r="R164" s="247"/>
      <c r="S164" s="247"/>
      <c r="T164" s="247"/>
      <c r="U164" s="247"/>
      <c r="V164" s="247"/>
      <c r="W164" s="247">
        <v>705955</v>
      </c>
    </row>
    <row r="165" spans="1:23">
      <c r="A165" s="248" t="s">
        <v>6425</v>
      </c>
      <c r="B165" s="247" t="s">
        <v>6427</v>
      </c>
      <c r="C165" s="247" t="s">
        <v>7176</v>
      </c>
      <c r="D165" s="247"/>
      <c r="E165" s="247" t="s">
        <v>7182</v>
      </c>
      <c r="F165" s="247"/>
      <c r="G165" s="247"/>
      <c r="H165" s="247"/>
      <c r="I165" s="247"/>
      <c r="J165" s="247">
        <v>555484</v>
      </c>
      <c r="K165" s="247"/>
      <c r="L165" s="247"/>
      <c r="M165" s="247"/>
      <c r="N165" s="252"/>
      <c r="O165" s="247"/>
      <c r="P165" s="247"/>
      <c r="Q165" s="247"/>
      <c r="R165" s="247"/>
      <c r="S165" s="247"/>
      <c r="T165" s="247"/>
      <c r="U165" s="247"/>
      <c r="V165" s="247"/>
      <c r="W165" s="247">
        <v>709641</v>
      </c>
    </row>
    <row r="166" spans="1:23">
      <c r="A166" s="248" t="s">
        <v>6425</v>
      </c>
      <c r="B166" s="247" t="s">
        <v>6428</v>
      </c>
      <c r="C166" s="247" t="s">
        <v>7176</v>
      </c>
      <c r="D166" s="247"/>
      <c r="E166" s="247" t="s">
        <v>7183</v>
      </c>
      <c r="F166" s="247"/>
      <c r="G166" s="247"/>
      <c r="H166" s="247"/>
      <c r="I166" s="247"/>
      <c r="J166" s="247">
        <v>555482</v>
      </c>
      <c r="K166" s="247"/>
      <c r="L166" s="247"/>
      <c r="M166" s="247"/>
      <c r="N166" s="252"/>
      <c r="O166" s="247"/>
      <c r="P166" s="247"/>
      <c r="Q166" s="247"/>
      <c r="R166" s="247"/>
      <c r="S166" s="247"/>
      <c r="T166" s="247"/>
      <c r="U166" s="247"/>
      <c r="V166" s="247"/>
      <c r="W166" s="247">
        <v>705957</v>
      </c>
    </row>
    <row r="167" spans="1:23">
      <c r="A167" s="248" t="s">
        <v>6429</v>
      </c>
      <c r="B167" s="247" t="s">
        <v>6430</v>
      </c>
      <c r="C167" s="247" t="s">
        <v>7176</v>
      </c>
      <c r="D167" s="247"/>
      <c r="E167" s="247"/>
      <c r="F167" s="247"/>
      <c r="G167" s="247"/>
      <c r="H167" s="247"/>
      <c r="I167" s="247"/>
      <c r="J167" s="247">
        <v>555478</v>
      </c>
      <c r="K167" s="247"/>
      <c r="L167" s="247"/>
      <c r="M167" s="247"/>
      <c r="N167" s="252"/>
      <c r="O167" s="247"/>
      <c r="P167" s="247"/>
      <c r="Q167" s="247"/>
      <c r="R167" s="247"/>
      <c r="S167" s="247"/>
      <c r="T167" s="247"/>
      <c r="U167" s="247"/>
      <c r="V167" s="247"/>
      <c r="W167" s="247">
        <v>705952</v>
      </c>
    </row>
    <row r="168" spans="1:23">
      <c r="A168" s="248" t="s">
        <v>6429</v>
      </c>
      <c r="B168" s="247" t="s">
        <v>6431</v>
      </c>
      <c r="C168" s="247" t="s">
        <v>7176</v>
      </c>
      <c r="D168" s="247"/>
      <c r="E168" s="247"/>
      <c r="F168" s="247"/>
      <c r="G168" s="247"/>
      <c r="H168" s="247"/>
      <c r="I168" s="247"/>
      <c r="J168" s="247">
        <v>555479</v>
      </c>
      <c r="K168" s="247"/>
      <c r="L168" s="247"/>
      <c r="M168" s="247"/>
      <c r="N168" s="252"/>
      <c r="O168" s="247"/>
      <c r="P168" s="247"/>
      <c r="Q168" s="247"/>
      <c r="R168" s="247"/>
      <c r="S168" s="247"/>
      <c r="T168" s="247"/>
      <c r="U168" s="247"/>
      <c r="V168" s="247"/>
      <c r="W168" s="247">
        <v>709640</v>
      </c>
    </row>
    <row r="169" spans="1:23">
      <c r="A169" s="248" t="s">
        <v>6429</v>
      </c>
      <c r="B169" s="247" t="s">
        <v>7184</v>
      </c>
      <c r="C169" s="247" t="s">
        <v>7176</v>
      </c>
      <c r="D169" s="247"/>
      <c r="E169" s="247"/>
      <c r="F169" s="247"/>
      <c r="G169" s="247"/>
      <c r="H169" s="247"/>
      <c r="I169" s="247"/>
      <c r="J169" s="247"/>
      <c r="K169" s="247"/>
      <c r="L169" s="247"/>
      <c r="M169" s="247"/>
      <c r="N169" s="252"/>
      <c r="O169" s="247"/>
      <c r="P169" s="247"/>
      <c r="Q169" s="247"/>
      <c r="R169" s="247"/>
      <c r="S169" s="247"/>
      <c r="T169" s="247"/>
      <c r="U169" s="247"/>
      <c r="V169" s="247"/>
      <c r="W169" s="247"/>
    </row>
    <row r="170" spans="1:23">
      <c r="A170" s="248" t="s">
        <v>6429</v>
      </c>
      <c r="B170" s="247" t="s">
        <v>7185</v>
      </c>
      <c r="C170" s="247" t="s">
        <v>7176</v>
      </c>
      <c r="D170" s="247"/>
      <c r="E170" s="247"/>
      <c r="F170" s="247"/>
      <c r="G170" s="247"/>
      <c r="H170" s="247"/>
      <c r="I170" s="247"/>
      <c r="J170" s="247"/>
      <c r="K170" s="247"/>
      <c r="L170" s="247"/>
      <c r="M170" s="247"/>
      <c r="N170" s="252"/>
      <c r="O170" s="247"/>
      <c r="P170" s="247"/>
      <c r="Q170" s="247"/>
      <c r="R170" s="247"/>
      <c r="S170" s="247"/>
      <c r="T170" s="247"/>
      <c r="U170" s="247"/>
      <c r="V170" s="247"/>
      <c r="W170" s="247"/>
    </row>
    <row r="171" spans="1:23">
      <c r="A171" s="248" t="s">
        <v>6429</v>
      </c>
      <c r="B171" s="247" t="s">
        <v>7186</v>
      </c>
      <c r="C171" s="247"/>
      <c r="D171" s="247"/>
      <c r="E171" s="247"/>
      <c r="F171" s="247"/>
      <c r="G171" s="247"/>
      <c r="H171" s="247"/>
      <c r="I171" s="247"/>
      <c r="J171" s="247"/>
      <c r="K171" s="247"/>
      <c r="L171" s="247"/>
      <c r="M171" s="247"/>
      <c r="N171" s="252"/>
      <c r="O171" s="247"/>
      <c r="P171" s="247"/>
      <c r="Q171" s="247"/>
      <c r="R171" s="247"/>
      <c r="S171" s="247"/>
      <c r="T171" s="247"/>
      <c r="U171" s="247"/>
      <c r="V171" s="247"/>
      <c r="W171" s="247"/>
    </row>
    <row r="172" spans="1:23">
      <c r="A172" s="248" t="s">
        <v>6429</v>
      </c>
      <c r="B172" s="247" t="s">
        <v>7187</v>
      </c>
      <c r="C172" s="247" t="s">
        <v>7188</v>
      </c>
      <c r="D172" s="247">
        <v>150920</v>
      </c>
      <c r="E172" s="247"/>
      <c r="F172" s="247"/>
      <c r="G172" s="247"/>
      <c r="H172" s="247"/>
      <c r="I172" s="247"/>
      <c r="J172" s="247"/>
      <c r="K172" s="247"/>
      <c r="L172" s="247"/>
      <c r="M172" s="247"/>
      <c r="N172" s="252"/>
      <c r="O172" s="247"/>
      <c r="P172" s="247"/>
      <c r="Q172" s="247"/>
      <c r="R172" s="247"/>
      <c r="S172" s="247"/>
      <c r="T172" s="247"/>
      <c r="U172" s="247"/>
      <c r="V172" s="247"/>
      <c r="W172" s="247"/>
    </row>
    <row r="173" spans="1:23">
      <c r="A173" s="248" t="s">
        <v>6429</v>
      </c>
      <c r="B173" s="247" t="s">
        <v>6432</v>
      </c>
      <c r="C173" s="247" t="s">
        <v>7188</v>
      </c>
      <c r="D173" s="247">
        <v>150921</v>
      </c>
      <c r="E173" s="247"/>
      <c r="F173" s="247"/>
      <c r="G173" s="247"/>
      <c r="H173" s="247"/>
      <c r="I173" s="247"/>
      <c r="J173" s="247">
        <v>555487</v>
      </c>
      <c r="K173" s="247"/>
      <c r="L173" s="247"/>
      <c r="M173" s="247"/>
      <c r="N173" s="252"/>
      <c r="O173" s="247"/>
      <c r="P173" s="247"/>
      <c r="Q173" s="247"/>
      <c r="R173" s="247"/>
      <c r="S173" s="247"/>
      <c r="T173" s="247"/>
      <c r="U173" s="247"/>
      <c r="V173" s="247"/>
      <c r="W173" s="247">
        <v>705969</v>
      </c>
    </row>
    <row r="174" spans="1:23">
      <c r="A174" s="248" t="s">
        <v>6429</v>
      </c>
      <c r="B174" s="247" t="s">
        <v>6433</v>
      </c>
      <c r="C174" s="247" t="s">
        <v>7189</v>
      </c>
      <c r="D174" s="247">
        <v>150929</v>
      </c>
      <c r="E174" s="247"/>
      <c r="F174" s="247"/>
      <c r="G174" s="247"/>
      <c r="H174" s="247"/>
      <c r="I174" s="247"/>
      <c r="J174" s="247">
        <v>555488</v>
      </c>
      <c r="K174" s="247"/>
      <c r="L174" s="247"/>
      <c r="M174" s="247"/>
      <c r="N174" s="252"/>
      <c r="O174" s="247"/>
      <c r="P174" s="247"/>
      <c r="Q174" s="247"/>
      <c r="R174" s="247"/>
      <c r="S174" s="247"/>
      <c r="T174" s="247"/>
      <c r="U174" s="247"/>
      <c r="V174" s="247"/>
      <c r="W174" s="247">
        <v>705963</v>
      </c>
    </row>
    <row r="175" spans="1:23">
      <c r="A175" s="248" t="s">
        <v>6429</v>
      </c>
      <c r="B175" s="247" t="s">
        <v>7190</v>
      </c>
      <c r="C175" s="247" t="s">
        <v>7188</v>
      </c>
      <c r="D175" s="247">
        <v>350100</v>
      </c>
      <c r="E175" s="247"/>
      <c r="F175" s="247"/>
      <c r="G175" s="247"/>
      <c r="H175" s="247"/>
      <c r="I175" s="247"/>
      <c r="J175" s="247"/>
      <c r="K175" s="247"/>
      <c r="L175" s="247"/>
      <c r="M175" s="247"/>
      <c r="N175" s="252"/>
      <c r="O175" s="247"/>
      <c r="P175" s="247"/>
      <c r="Q175" s="247"/>
      <c r="R175" s="247"/>
      <c r="S175" s="247"/>
      <c r="T175" s="247"/>
      <c r="U175" s="247"/>
      <c r="V175" s="247"/>
      <c r="W175" s="247"/>
    </row>
    <row r="176" spans="1:23">
      <c r="A176" s="248" t="s">
        <v>6429</v>
      </c>
      <c r="B176" s="247" t="s">
        <v>7191</v>
      </c>
      <c r="C176" s="247" t="s">
        <v>7188</v>
      </c>
      <c r="D176" s="247">
        <v>350101</v>
      </c>
      <c r="E176" s="247"/>
      <c r="F176" s="247"/>
      <c r="G176" s="247"/>
      <c r="H176" s="247"/>
      <c r="I176" s="247"/>
      <c r="J176" s="247"/>
      <c r="K176" s="247"/>
      <c r="L176" s="247"/>
      <c r="M176" s="247"/>
      <c r="N176" s="252"/>
      <c r="O176" s="247"/>
      <c r="P176" s="247"/>
      <c r="Q176" s="247"/>
      <c r="R176" s="247"/>
      <c r="S176" s="247"/>
      <c r="T176" s="247"/>
      <c r="U176" s="247"/>
      <c r="V176" s="247"/>
      <c r="W176" s="247"/>
    </row>
    <row r="177" spans="1:23">
      <c r="A177" s="248" t="s">
        <v>4055</v>
      </c>
      <c r="B177" s="247" t="s">
        <v>7192</v>
      </c>
      <c r="C177" s="247" t="s">
        <v>7193</v>
      </c>
      <c r="D177" s="247">
        <v>975140</v>
      </c>
      <c r="E177" s="247"/>
      <c r="F177" s="247"/>
      <c r="G177" s="247"/>
      <c r="H177" s="247"/>
      <c r="I177" s="247"/>
      <c r="J177" s="247"/>
      <c r="K177" s="247"/>
      <c r="L177" s="247"/>
      <c r="M177" s="247"/>
      <c r="N177" s="252"/>
      <c r="O177" s="247"/>
      <c r="P177" s="247"/>
      <c r="Q177" s="247"/>
      <c r="R177" s="247"/>
      <c r="S177" s="247"/>
      <c r="T177" s="247"/>
      <c r="U177" s="247"/>
      <c r="V177" s="247"/>
      <c r="W177" s="247">
        <v>705971</v>
      </c>
    </row>
    <row r="178" spans="1:23">
      <c r="A178" s="248" t="s">
        <v>4055</v>
      </c>
      <c r="B178" s="247" t="s">
        <v>7194</v>
      </c>
      <c r="C178" s="247" t="s">
        <v>7195</v>
      </c>
      <c r="D178" s="247">
        <v>975145</v>
      </c>
      <c r="E178" s="247"/>
      <c r="F178" s="247"/>
      <c r="G178" s="247"/>
      <c r="H178" s="247"/>
      <c r="I178" s="247"/>
      <c r="J178" s="247"/>
      <c r="K178" s="247"/>
      <c r="L178" s="247"/>
      <c r="M178" s="247"/>
      <c r="N178" s="252"/>
      <c r="O178" s="247"/>
      <c r="P178" s="247"/>
      <c r="Q178" s="247"/>
      <c r="R178" s="247"/>
      <c r="S178" s="247"/>
      <c r="T178" s="247"/>
      <c r="U178" s="247"/>
      <c r="V178" s="247"/>
      <c r="W178" s="247">
        <v>705972</v>
      </c>
    </row>
    <row r="179" spans="1:23">
      <c r="A179" s="248" t="s">
        <v>4055</v>
      </c>
      <c r="B179" s="247" t="s">
        <v>7196</v>
      </c>
      <c r="C179" s="247" t="s">
        <v>7197</v>
      </c>
      <c r="D179" s="247">
        <v>975171</v>
      </c>
      <c r="E179" s="247"/>
      <c r="F179" s="247"/>
      <c r="G179" s="247"/>
      <c r="H179" s="247"/>
      <c r="I179" s="247"/>
      <c r="J179" s="247"/>
      <c r="K179" s="247"/>
      <c r="L179" s="247"/>
      <c r="M179" s="247"/>
      <c r="N179" s="252"/>
      <c r="O179" s="247"/>
      <c r="P179" s="247"/>
      <c r="Q179" s="247"/>
      <c r="R179" s="247"/>
      <c r="S179" s="247"/>
      <c r="T179" s="247"/>
      <c r="U179" s="247"/>
      <c r="V179" s="247"/>
      <c r="W179" s="247">
        <v>728820</v>
      </c>
    </row>
    <row r="180" spans="1:23">
      <c r="A180" s="248" t="s">
        <v>4055</v>
      </c>
      <c r="B180" s="247" t="s">
        <v>7198</v>
      </c>
      <c r="C180" s="247" t="s">
        <v>7199</v>
      </c>
      <c r="D180" s="247">
        <v>975106</v>
      </c>
      <c r="E180" s="247"/>
      <c r="F180" s="247"/>
      <c r="G180" s="247"/>
      <c r="H180" s="247"/>
      <c r="I180" s="247"/>
      <c r="J180" s="247"/>
      <c r="K180" s="247"/>
      <c r="L180" s="247"/>
      <c r="M180" s="247"/>
      <c r="N180" s="252"/>
      <c r="O180" s="247"/>
      <c r="P180" s="247"/>
      <c r="Q180" s="247"/>
      <c r="R180" s="247"/>
      <c r="S180" s="247"/>
      <c r="T180" s="247"/>
      <c r="U180" s="247"/>
      <c r="V180" s="247"/>
      <c r="W180" s="247">
        <v>705973</v>
      </c>
    </row>
    <row r="181" spans="1:23">
      <c r="A181" s="248" t="s">
        <v>4055</v>
      </c>
      <c r="B181" s="247" t="s">
        <v>7200</v>
      </c>
      <c r="C181" s="247" t="s">
        <v>7197</v>
      </c>
      <c r="D181" s="247">
        <v>975148</v>
      </c>
      <c r="E181" s="247"/>
      <c r="F181" s="247"/>
      <c r="G181" s="247"/>
      <c r="H181" s="247"/>
      <c r="I181" s="247"/>
      <c r="J181" s="247"/>
      <c r="K181" s="247"/>
      <c r="L181" s="247"/>
      <c r="M181" s="247"/>
      <c r="N181" s="252"/>
      <c r="O181" s="247"/>
      <c r="P181" s="247"/>
      <c r="Q181" s="247"/>
      <c r="R181" s="247"/>
      <c r="S181" s="247"/>
      <c r="T181" s="247"/>
      <c r="U181" s="247"/>
      <c r="V181" s="247"/>
      <c r="W181" s="247"/>
    </row>
    <row r="182" spans="1:23">
      <c r="A182" s="248" t="s">
        <v>4055</v>
      </c>
      <c r="B182" s="247" t="s">
        <v>7201</v>
      </c>
      <c r="C182" s="247" t="s">
        <v>7197</v>
      </c>
      <c r="D182" s="247">
        <v>975144</v>
      </c>
      <c r="E182" s="247"/>
      <c r="F182" s="247"/>
      <c r="G182" s="247"/>
      <c r="H182" s="247"/>
      <c r="I182" s="247"/>
      <c r="J182" s="247"/>
      <c r="K182" s="247"/>
      <c r="L182" s="247"/>
      <c r="M182" s="247"/>
      <c r="N182" s="252"/>
      <c r="O182" s="247"/>
      <c r="P182" s="247"/>
      <c r="Q182" s="247"/>
      <c r="R182" s="247"/>
      <c r="S182" s="247"/>
      <c r="T182" s="247"/>
      <c r="U182" s="247"/>
      <c r="V182" s="247"/>
      <c r="W182" s="247">
        <v>709642</v>
      </c>
    </row>
    <row r="183" spans="1:23">
      <c r="A183" s="248" t="s">
        <v>4055</v>
      </c>
      <c r="B183" s="247" t="s">
        <v>7202</v>
      </c>
      <c r="C183" s="247" t="s">
        <v>7203</v>
      </c>
      <c r="D183" s="247">
        <v>975143</v>
      </c>
      <c r="E183" s="247"/>
      <c r="F183" s="247"/>
      <c r="G183" s="247"/>
      <c r="H183" s="247"/>
      <c r="I183" s="247"/>
      <c r="J183" s="247"/>
      <c r="K183" s="247"/>
      <c r="L183" s="247"/>
      <c r="M183" s="247"/>
      <c r="N183" s="252"/>
      <c r="O183" s="247"/>
      <c r="P183" s="247"/>
      <c r="Q183" s="247"/>
      <c r="R183" s="247"/>
      <c r="S183" s="247"/>
      <c r="T183" s="247"/>
      <c r="U183" s="247"/>
      <c r="V183" s="247"/>
      <c r="W183" s="247">
        <v>728821</v>
      </c>
    </row>
    <row r="184" spans="1:23">
      <c r="A184" s="248" t="s">
        <v>4055</v>
      </c>
      <c r="B184" s="247" t="s">
        <v>7204</v>
      </c>
      <c r="C184" s="247" t="s">
        <v>7197</v>
      </c>
      <c r="D184" s="247">
        <v>975300</v>
      </c>
      <c r="E184" s="247"/>
      <c r="F184" s="247"/>
      <c r="G184" s="247"/>
      <c r="H184" s="247"/>
      <c r="I184" s="247"/>
      <c r="J184" s="247"/>
      <c r="K184" s="247"/>
      <c r="L184" s="247"/>
      <c r="M184" s="247"/>
      <c r="N184" s="252"/>
      <c r="O184" s="247"/>
      <c r="P184" s="247"/>
      <c r="Q184" s="247"/>
      <c r="R184" s="247"/>
      <c r="S184" s="247"/>
      <c r="T184" s="247"/>
      <c r="U184" s="247"/>
      <c r="V184" s="247"/>
      <c r="W184" s="247"/>
    </row>
    <row r="185" spans="1:23">
      <c r="A185" s="248" t="s">
        <v>4055</v>
      </c>
      <c r="B185" s="247" t="s">
        <v>7205</v>
      </c>
      <c r="C185" s="247" t="s">
        <v>7206</v>
      </c>
      <c r="D185" s="247">
        <v>658420</v>
      </c>
      <c r="E185" s="247"/>
      <c r="F185" s="247"/>
      <c r="G185" s="247"/>
      <c r="H185" s="247"/>
      <c r="I185" s="247"/>
      <c r="J185" s="247"/>
      <c r="K185" s="247"/>
      <c r="L185" s="247"/>
      <c r="M185" s="247"/>
      <c r="N185" s="252"/>
      <c r="O185" s="247"/>
      <c r="P185" s="247"/>
      <c r="Q185" s="247"/>
      <c r="R185" s="247"/>
      <c r="S185" s="247"/>
      <c r="T185" s="247"/>
      <c r="U185" s="247"/>
      <c r="V185" s="247"/>
      <c r="W185" s="247"/>
    </row>
    <row r="186" spans="1:23">
      <c r="A186" s="248" t="s">
        <v>4055</v>
      </c>
      <c r="B186" s="247" t="s">
        <v>7207</v>
      </c>
      <c r="C186" s="247" t="s">
        <v>7206</v>
      </c>
      <c r="D186" s="247">
        <v>658421</v>
      </c>
      <c r="E186" s="247"/>
      <c r="F186" s="247"/>
      <c r="G186" s="247"/>
      <c r="H186" s="247"/>
      <c r="I186" s="247"/>
      <c r="J186" s="247"/>
      <c r="K186" s="247"/>
      <c r="L186" s="247"/>
      <c r="M186" s="247"/>
      <c r="N186" s="252"/>
      <c r="O186" s="247"/>
      <c r="P186" s="247"/>
      <c r="Q186" s="247"/>
      <c r="R186" s="247"/>
      <c r="S186" s="247"/>
      <c r="T186" s="247"/>
      <c r="U186" s="247"/>
      <c r="V186" s="247"/>
      <c r="W186" s="247"/>
    </row>
    <row r="187" spans="1:23">
      <c r="A187" s="248" t="s">
        <v>4055</v>
      </c>
      <c r="B187" s="247" t="s">
        <v>7208</v>
      </c>
      <c r="C187" s="247" t="s">
        <v>7209</v>
      </c>
      <c r="D187" s="247">
        <v>658495</v>
      </c>
      <c r="E187" s="247"/>
      <c r="F187" s="247"/>
      <c r="G187" s="247"/>
      <c r="H187" s="247"/>
      <c r="I187" s="247"/>
      <c r="J187" s="247"/>
      <c r="K187" s="247"/>
      <c r="L187" s="247"/>
      <c r="M187" s="247"/>
      <c r="N187" s="252"/>
      <c r="O187" s="247"/>
      <c r="P187" s="247"/>
      <c r="Q187" s="247"/>
      <c r="R187" s="247"/>
      <c r="S187" s="247"/>
      <c r="T187" s="247"/>
      <c r="U187" s="247"/>
      <c r="V187" s="247"/>
      <c r="W187" s="247"/>
    </row>
    <row r="188" spans="1:23">
      <c r="A188" s="248"/>
      <c r="B188" s="247"/>
      <c r="C188" s="247"/>
      <c r="D188" s="247"/>
      <c r="E188" s="247"/>
      <c r="F188" s="247"/>
      <c r="G188" s="247"/>
      <c r="H188" s="247"/>
      <c r="I188" s="247"/>
      <c r="J188" s="247"/>
      <c r="K188" s="247"/>
      <c r="L188" s="247"/>
      <c r="M188" s="247"/>
      <c r="N188" s="252"/>
      <c r="O188" s="247"/>
      <c r="P188" s="247"/>
      <c r="Q188" s="247"/>
      <c r="R188" s="247"/>
      <c r="S188" s="247"/>
      <c r="T188" s="247"/>
      <c r="U188" s="247"/>
      <c r="V188" s="247"/>
      <c r="W188" s="247"/>
    </row>
    <row r="189" spans="1:23" ht="14.25">
      <c r="A189" s="248" t="s">
        <v>7210</v>
      </c>
      <c r="B189" s="247" t="s">
        <v>7211</v>
      </c>
      <c r="C189" s="247"/>
      <c r="D189" s="247"/>
      <c r="E189" s="247"/>
      <c r="F189" s="247"/>
      <c r="G189" s="247"/>
      <c r="H189" s="247"/>
      <c r="I189" s="247"/>
      <c r="J189" s="254">
        <v>615559</v>
      </c>
      <c r="K189" s="247"/>
      <c r="L189" s="247"/>
      <c r="M189" s="254">
        <v>7035769</v>
      </c>
      <c r="N189" s="255">
        <v>8740071</v>
      </c>
      <c r="O189" s="247"/>
      <c r="P189" s="247"/>
      <c r="Q189" s="247"/>
      <c r="R189" s="247"/>
      <c r="S189" s="247"/>
      <c r="T189" s="247"/>
      <c r="U189" s="247"/>
      <c r="V189" s="247"/>
      <c r="W189" s="247"/>
    </row>
    <row r="190" spans="1:23" ht="14.25">
      <c r="A190" s="248" t="s">
        <v>7210</v>
      </c>
      <c r="B190" s="247" t="s">
        <v>7212</v>
      </c>
      <c r="C190" s="247"/>
      <c r="D190" s="247"/>
      <c r="E190" s="247"/>
      <c r="F190" s="247"/>
      <c r="G190" s="247"/>
      <c r="H190" s="247"/>
      <c r="I190" s="247"/>
      <c r="J190" s="247"/>
      <c r="K190" s="247"/>
      <c r="L190" s="247"/>
      <c r="M190" s="254">
        <v>7065769</v>
      </c>
      <c r="N190" s="255">
        <v>4373759</v>
      </c>
      <c r="O190" s="247"/>
      <c r="P190" s="247"/>
      <c r="Q190" s="247"/>
      <c r="R190" s="247"/>
      <c r="S190" s="247"/>
      <c r="T190" s="247"/>
      <c r="U190" s="247"/>
      <c r="V190" s="247"/>
      <c r="W190" s="247"/>
    </row>
    <row r="191" spans="1:23" ht="14.25">
      <c r="A191" s="248"/>
      <c r="B191" s="247"/>
      <c r="C191" s="247"/>
      <c r="D191" s="247"/>
      <c r="E191" s="247"/>
      <c r="F191" s="247"/>
      <c r="G191" s="247"/>
      <c r="H191" s="247"/>
      <c r="I191" s="247"/>
      <c r="J191" s="247"/>
      <c r="K191" s="247"/>
      <c r="L191" s="247"/>
      <c r="M191" s="254"/>
      <c r="N191" s="255"/>
      <c r="O191" s="247"/>
      <c r="P191" s="247"/>
      <c r="Q191" s="247"/>
      <c r="R191" s="247"/>
      <c r="S191" s="247"/>
      <c r="T191" s="247"/>
      <c r="U191" s="247"/>
      <c r="V191" s="247"/>
      <c r="W191" s="247"/>
    </row>
    <row r="192" spans="1:23">
      <c r="A192" s="248" t="s">
        <v>3927</v>
      </c>
      <c r="B192" s="247" t="s">
        <v>6945</v>
      </c>
      <c r="C192" s="247" t="s">
        <v>6946</v>
      </c>
      <c r="D192" s="247">
        <v>51100</v>
      </c>
      <c r="E192" s="247" t="s">
        <v>6947</v>
      </c>
      <c r="F192" s="247"/>
      <c r="G192" s="247"/>
      <c r="H192" s="247"/>
      <c r="I192" s="247"/>
      <c r="J192" s="247"/>
      <c r="K192" s="247"/>
      <c r="L192" s="247"/>
      <c r="M192" s="247">
        <v>7265384</v>
      </c>
      <c r="N192" s="252">
        <v>1013717</v>
      </c>
      <c r="O192" s="247"/>
      <c r="P192" s="247"/>
      <c r="Q192" s="247"/>
      <c r="R192" s="247"/>
      <c r="S192" s="247"/>
      <c r="T192" s="247"/>
      <c r="U192" s="247" t="s">
        <v>6948</v>
      </c>
      <c r="V192" s="247"/>
      <c r="W192" s="247"/>
    </row>
    <row r="193" spans="1:23">
      <c r="A193" s="248" t="s">
        <v>3927</v>
      </c>
      <c r="B193" s="247" t="s">
        <v>7213</v>
      </c>
      <c r="C193" s="247" t="s">
        <v>7214</v>
      </c>
      <c r="D193" s="247"/>
      <c r="E193" s="247"/>
      <c r="F193" s="247"/>
      <c r="G193" s="247"/>
      <c r="H193" s="247"/>
      <c r="I193" s="247"/>
      <c r="J193" s="247"/>
      <c r="K193" s="247"/>
      <c r="L193" s="247"/>
      <c r="M193" s="247">
        <v>7199674</v>
      </c>
      <c r="N193" s="252"/>
      <c r="O193" s="247"/>
      <c r="P193" s="247"/>
      <c r="Q193" s="247"/>
      <c r="R193" s="247"/>
      <c r="S193" s="247"/>
      <c r="T193" s="247"/>
      <c r="U193" s="247"/>
      <c r="V193" s="247"/>
      <c r="W193" s="247"/>
    </row>
    <row r="194" spans="1:23">
      <c r="A194" s="248" t="s">
        <v>3927</v>
      </c>
      <c r="B194" s="247" t="s">
        <v>6949</v>
      </c>
      <c r="C194" s="247" t="s">
        <v>6950</v>
      </c>
      <c r="D194" s="247">
        <v>51099</v>
      </c>
      <c r="E194" s="247" t="s">
        <v>6951</v>
      </c>
      <c r="F194" s="247"/>
      <c r="G194" s="247"/>
      <c r="H194" s="247"/>
      <c r="I194" s="247"/>
      <c r="J194" s="247"/>
      <c r="K194" s="247"/>
      <c r="L194" s="247"/>
      <c r="M194" s="247">
        <v>7248231</v>
      </c>
      <c r="N194" s="252">
        <v>1013711</v>
      </c>
      <c r="O194" s="247"/>
      <c r="P194" s="247"/>
      <c r="Q194" s="247">
        <v>88534</v>
      </c>
      <c r="R194" s="247">
        <v>190662</v>
      </c>
      <c r="S194" s="247"/>
      <c r="T194" s="247">
        <v>6516</v>
      </c>
      <c r="U194" s="247"/>
      <c r="V194" s="247"/>
      <c r="W194" s="247"/>
    </row>
    <row r="195" spans="1:23">
      <c r="A195" s="248" t="s">
        <v>3927</v>
      </c>
      <c r="B195" s="247" t="s">
        <v>6952</v>
      </c>
      <c r="C195" s="247" t="s">
        <v>6953</v>
      </c>
      <c r="D195" s="247">
        <v>51173</v>
      </c>
      <c r="E195" s="247" t="s">
        <v>6954</v>
      </c>
      <c r="F195" s="247"/>
      <c r="G195" s="247"/>
      <c r="H195" s="247"/>
      <c r="I195" s="247"/>
      <c r="J195" s="247"/>
      <c r="K195" s="247"/>
      <c r="L195" s="247"/>
      <c r="M195" s="247">
        <v>7265429</v>
      </c>
      <c r="N195" s="252">
        <v>1013716</v>
      </c>
      <c r="O195" s="247"/>
      <c r="P195" s="247"/>
      <c r="Q195" s="247"/>
      <c r="R195" s="247"/>
      <c r="S195" s="247"/>
      <c r="T195" s="247">
        <v>6529</v>
      </c>
      <c r="U195" s="247" t="s">
        <v>6955</v>
      </c>
      <c r="V195" s="247"/>
      <c r="W195" s="247"/>
    </row>
    <row r="196" spans="1:23">
      <c r="A196" s="248" t="s">
        <v>3927</v>
      </c>
      <c r="B196" s="247" t="s">
        <v>6956</v>
      </c>
      <c r="C196" s="247" t="s">
        <v>6957</v>
      </c>
      <c r="D196" s="247">
        <v>51014</v>
      </c>
      <c r="E196" s="247" t="s">
        <v>6958</v>
      </c>
      <c r="F196" s="247"/>
      <c r="G196" s="247"/>
      <c r="H196" s="247"/>
      <c r="I196" s="247"/>
      <c r="J196" s="247"/>
      <c r="K196" s="247"/>
      <c r="L196" s="247"/>
      <c r="M196" s="247">
        <v>7265401</v>
      </c>
      <c r="N196" s="252">
        <v>1011686</v>
      </c>
      <c r="O196" s="247"/>
      <c r="P196" s="247"/>
      <c r="Q196" s="247"/>
      <c r="R196" s="247">
        <v>190663</v>
      </c>
      <c r="S196" s="247"/>
      <c r="T196" s="247">
        <v>6518</v>
      </c>
      <c r="U196" s="247"/>
      <c r="V196" s="247"/>
      <c r="W196" s="247"/>
    </row>
    <row r="197" spans="1:23">
      <c r="A197" s="248" t="s">
        <v>3927</v>
      </c>
      <c r="B197" s="247" t="s">
        <v>6959</v>
      </c>
      <c r="C197" s="247" t="s">
        <v>6946</v>
      </c>
      <c r="D197" s="247">
        <v>51268</v>
      </c>
      <c r="E197" s="247" t="s">
        <v>6960</v>
      </c>
      <c r="F197" s="247"/>
      <c r="G197" s="247"/>
      <c r="H197" s="247"/>
      <c r="I197" s="247"/>
      <c r="J197" s="247"/>
      <c r="K197" s="247"/>
      <c r="L197" s="247"/>
      <c r="M197" s="247">
        <v>7265369</v>
      </c>
      <c r="N197" s="252">
        <v>1042318</v>
      </c>
      <c r="O197" s="247"/>
      <c r="P197" s="247"/>
      <c r="Q197" s="247"/>
      <c r="R197" s="247">
        <v>195344</v>
      </c>
      <c r="S197" s="247"/>
      <c r="T197" s="247"/>
      <c r="U197" s="247"/>
      <c r="V197" s="247"/>
      <c r="W197" s="247"/>
    </row>
    <row r="200" spans="1:23">
      <c r="A200" s="248" t="s">
        <v>7215</v>
      </c>
      <c r="B200" s="247" t="s">
        <v>7216</v>
      </c>
      <c r="C200" s="247" t="s">
        <v>7217</v>
      </c>
      <c r="D200" s="247"/>
      <c r="E200" s="247"/>
      <c r="F200" s="247"/>
      <c r="G200" s="247"/>
      <c r="H200" s="247"/>
      <c r="I200" s="247"/>
      <c r="J200" s="247"/>
      <c r="K200" s="247"/>
      <c r="L200" s="247"/>
      <c r="M200" s="247"/>
      <c r="N200" s="252"/>
    </row>
    <row r="201" spans="1:23">
      <c r="A201" s="248"/>
      <c r="B201" s="247"/>
      <c r="C201" s="247"/>
      <c r="D201" s="247"/>
      <c r="E201" s="247"/>
      <c r="F201" s="247"/>
      <c r="G201" s="247"/>
      <c r="H201" s="247"/>
      <c r="I201" s="247"/>
      <c r="J201" s="247"/>
      <c r="K201" s="247"/>
      <c r="L201" s="247"/>
      <c r="M201" s="247"/>
      <c r="N201" s="252"/>
    </row>
    <row r="202" spans="1:23">
      <c r="A202" s="248" t="s">
        <v>3912</v>
      </c>
      <c r="B202" s="247" t="s">
        <v>6961</v>
      </c>
      <c r="C202" s="247" t="s">
        <v>6962</v>
      </c>
      <c r="D202" s="247" t="s">
        <v>6963</v>
      </c>
      <c r="E202" s="247"/>
      <c r="F202" s="247"/>
      <c r="G202" s="247"/>
      <c r="H202" s="247"/>
      <c r="I202" s="247"/>
      <c r="J202" s="247"/>
      <c r="K202" s="247"/>
      <c r="L202" s="247"/>
      <c r="M202" s="247">
        <v>7235771</v>
      </c>
      <c r="N202" s="252">
        <v>8053697</v>
      </c>
    </row>
    <row r="203" spans="1:23">
      <c r="A203" s="248" t="s">
        <v>3912</v>
      </c>
      <c r="B203" s="247" t="s">
        <v>6964</v>
      </c>
      <c r="C203" s="256" t="s">
        <v>6962</v>
      </c>
      <c r="D203" s="247" t="s">
        <v>6965</v>
      </c>
      <c r="E203" s="247"/>
      <c r="F203" s="247"/>
      <c r="G203" s="247"/>
      <c r="H203" s="247"/>
      <c r="I203" s="247"/>
      <c r="J203" s="247"/>
      <c r="K203" s="247"/>
      <c r="L203" s="247"/>
      <c r="M203" s="247">
        <v>7058137</v>
      </c>
      <c r="N203" s="252">
        <v>3935249</v>
      </c>
    </row>
    <row r="204" spans="1:23">
      <c r="A204" s="248" t="s">
        <v>3912</v>
      </c>
      <c r="B204" s="247" t="s">
        <v>7218</v>
      </c>
      <c r="C204" s="247" t="s">
        <v>6962</v>
      </c>
      <c r="D204" s="247" t="s">
        <v>7219</v>
      </c>
      <c r="E204" s="247"/>
      <c r="F204" s="247"/>
      <c r="G204" s="247"/>
      <c r="H204" s="247"/>
      <c r="I204" s="247"/>
      <c r="J204" s="247"/>
      <c r="K204" s="247"/>
      <c r="L204" s="247"/>
      <c r="M204" s="247">
        <v>7061919</v>
      </c>
      <c r="N204" s="252"/>
    </row>
    <row r="205" spans="1:23">
      <c r="A205" s="248" t="s">
        <v>3912</v>
      </c>
      <c r="B205" s="247" t="s">
        <v>6966</v>
      </c>
      <c r="C205" s="247" t="s">
        <v>6967</v>
      </c>
      <c r="D205" s="247" t="s">
        <v>6968</v>
      </c>
      <c r="E205" s="247"/>
      <c r="F205" s="247"/>
      <c r="G205" s="247"/>
      <c r="H205" s="247">
        <v>487207</v>
      </c>
      <c r="I205" s="247"/>
      <c r="J205" s="247"/>
      <c r="K205" s="247"/>
      <c r="L205" s="247"/>
      <c r="M205" s="247">
        <v>7058138</v>
      </c>
      <c r="N205" s="252">
        <v>3048625</v>
      </c>
    </row>
    <row r="206" spans="1:23">
      <c r="A206" s="248" t="s">
        <v>3912</v>
      </c>
      <c r="B206" s="247" t="s">
        <v>6969</v>
      </c>
      <c r="C206" s="247" t="s">
        <v>6970</v>
      </c>
      <c r="D206" s="247" t="s">
        <v>6971</v>
      </c>
      <c r="E206" s="247"/>
      <c r="F206" s="247"/>
      <c r="G206" s="247"/>
      <c r="H206" s="247"/>
      <c r="I206" s="247"/>
      <c r="J206" s="247"/>
      <c r="K206" s="247"/>
      <c r="L206" s="247"/>
      <c r="M206" s="247">
        <v>7187740</v>
      </c>
      <c r="N206" s="252">
        <v>8043733</v>
      </c>
    </row>
    <row r="207" spans="1:23">
      <c r="A207" s="248" t="s">
        <v>3912</v>
      </c>
      <c r="B207" s="247" t="s">
        <v>7220</v>
      </c>
      <c r="C207" s="247" t="s">
        <v>6967</v>
      </c>
      <c r="D207" s="247" t="s">
        <v>7221</v>
      </c>
      <c r="E207" s="247"/>
      <c r="F207" s="247"/>
      <c r="G207" s="247"/>
      <c r="H207" s="247"/>
      <c r="I207" s="247"/>
      <c r="J207" s="247"/>
      <c r="K207" s="247"/>
      <c r="L207" s="247"/>
      <c r="M207" s="247">
        <v>7208989</v>
      </c>
      <c r="N207" s="252"/>
    </row>
    <row r="208" spans="1:23">
      <c r="A208" s="248" t="s">
        <v>3912</v>
      </c>
      <c r="B208" s="247" t="s">
        <v>7222</v>
      </c>
      <c r="C208" s="247" t="s">
        <v>6967</v>
      </c>
      <c r="D208" s="247" t="s">
        <v>7223</v>
      </c>
      <c r="E208" s="247"/>
      <c r="F208" s="247"/>
      <c r="G208" s="247"/>
      <c r="H208" s="247"/>
      <c r="I208" s="247"/>
      <c r="J208" s="247"/>
      <c r="K208" s="247"/>
      <c r="L208" s="247"/>
      <c r="M208" s="247">
        <v>7229580</v>
      </c>
      <c r="N208" s="252"/>
    </row>
    <row r="209" spans="1:14">
      <c r="A209" s="248" t="s">
        <v>3912</v>
      </c>
      <c r="B209" s="247" t="s">
        <v>7224</v>
      </c>
      <c r="C209" s="247" t="s">
        <v>7225</v>
      </c>
      <c r="D209" s="247" t="s">
        <v>7226</v>
      </c>
      <c r="E209" s="247"/>
      <c r="F209" s="247"/>
      <c r="G209" s="247"/>
      <c r="H209" s="247">
        <v>487206</v>
      </c>
      <c r="I209" s="247"/>
      <c r="J209" s="247"/>
      <c r="K209" s="247"/>
      <c r="L209" s="247"/>
      <c r="M209" s="247">
        <v>7229553</v>
      </c>
      <c r="N209" s="252"/>
    </row>
    <row r="210" spans="1:14">
      <c r="A210" s="248" t="s">
        <v>3912</v>
      </c>
      <c r="B210" s="247" t="s">
        <v>7227</v>
      </c>
      <c r="C210" s="247" t="s">
        <v>6962</v>
      </c>
      <c r="D210" s="247" t="s">
        <v>7228</v>
      </c>
      <c r="E210" s="247"/>
      <c r="F210" s="247"/>
      <c r="G210" s="247"/>
      <c r="H210" s="247"/>
      <c r="I210" s="247"/>
      <c r="J210" s="247"/>
      <c r="K210" s="247"/>
      <c r="L210" s="247"/>
      <c r="M210" s="247">
        <v>7197903</v>
      </c>
      <c r="N210" s="252"/>
    </row>
    <row r="211" spans="1:14">
      <c r="A211" s="248" t="s">
        <v>3912</v>
      </c>
      <c r="B211" s="247" t="s">
        <v>7229</v>
      </c>
      <c r="C211" s="247" t="s">
        <v>6962</v>
      </c>
      <c r="D211" s="247" t="s">
        <v>7230</v>
      </c>
      <c r="E211" s="247"/>
      <c r="F211" s="247"/>
      <c r="G211" s="247"/>
      <c r="H211" s="247"/>
      <c r="I211" s="247"/>
      <c r="J211" s="247"/>
      <c r="K211" s="247"/>
      <c r="L211" s="247"/>
      <c r="M211" s="247">
        <v>7230183</v>
      </c>
      <c r="N211" s="252"/>
    </row>
    <row r="212" spans="1:14">
      <c r="A212" s="248" t="s">
        <v>3912</v>
      </c>
      <c r="B212" s="247" t="s">
        <v>7231</v>
      </c>
      <c r="C212" s="247"/>
      <c r="D212" s="247" t="s">
        <v>7232</v>
      </c>
      <c r="E212" s="247"/>
      <c r="F212" s="247"/>
      <c r="G212" s="247"/>
      <c r="H212" s="247"/>
      <c r="I212" s="247"/>
      <c r="J212" s="247"/>
      <c r="K212" s="247"/>
      <c r="L212" s="247"/>
      <c r="M212" s="247"/>
      <c r="N212" s="252"/>
    </row>
    <row r="213" spans="1:14">
      <c r="A213" s="248" t="s">
        <v>3912</v>
      </c>
      <c r="B213" s="247" t="s">
        <v>7233</v>
      </c>
      <c r="C213" s="247"/>
      <c r="D213" s="247" t="s">
        <v>7234</v>
      </c>
      <c r="E213" s="247"/>
      <c r="F213" s="247"/>
      <c r="G213" s="247"/>
      <c r="H213" s="247"/>
      <c r="I213" s="247"/>
      <c r="J213" s="247"/>
      <c r="K213" s="247"/>
      <c r="L213" s="247"/>
      <c r="M213" s="247"/>
      <c r="N213" s="252"/>
    </row>
    <row r="214" spans="1:14">
      <c r="A214" s="248" t="s">
        <v>3912</v>
      </c>
      <c r="B214" s="247" t="s">
        <v>7235</v>
      </c>
      <c r="C214" s="247"/>
      <c r="D214" s="247" t="s">
        <v>7236</v>
      </c>
      <c r="E214" s="247"/>
      <c r="F214" s="247"/>
      <c r="G214" s="247"/>
      <c r="H214" s="247"/>
      <c r="I214" s="247"/>
      <c r="J214" s="247"/>
      <c r="K214" s="247"/>
      <c r="L214" s="247"/>
      <c r="M214" s="247"/>
      <c r="N214" s="252"/>
    </row>
    <row r="215" spans="1:14">
      <c r="A215" s="248" t="s">
        <v>3912</v>
      </c>
      <c r="B215" s="247" t="s">
        <v>7237</v>
      </c>
      <c r="C215" s="247"/>
      <c r="D215" s="247" t="s">
        <v>7238</v>
      </c>
      <c r="E215" s="247"/>
      <c r="F215" s="247"/>
      <c r="G215" s="247"/>
      <c r="H215" s="247"/>
      <c r="I215" s="247"/>
      <c r="J215" s="247"/>
      <c r="K215" s="247"/>
      <c r="L215" s="247"/>
      <c r="M215" s="247"/>
      <c r="N215" s="252"/>
    </row>
    <row r="216" spans="1:14">
      <c r="A216" s="248" t="s">
        <v>3912</v>
      </c>
      <c r="B216" s="247" t="s">
        <v>7239</v>
      </c>
      <c r="C216" s="247"/>
      <c r="D216" s="247" t="s">
        <v>7240</v>
      </c>
      <c r="E216" s="247"/>
      <c r="F216" s="247"/>
      <c r="G216" s="247"/>
      <c r="H216" s="247"/>
      <c r="I216" s="247"/>
      <c r="J216" s="247"/>
      <c r="K216" s="247"/>
      <c r="L216" s="247"/>
      <c r="M216" s="247"/>
      <c r="N216" s="252"/>
    </row>
    <row r="217" spans="1:14">
      <c r="A217" s="248" t="s">
        <v>3912</v>
      </c>
      <c r="B217" s="247" t="s">
        <v>7241</v>
      </c>
      <c r="C217" s="247"/>
      <c r="D217" s="247" t="s">
        <v>7242</v>
      </c>
      <c r="E217" s="247"/>
      <c r="F217" s="247"/>
      <c r="G217" s="247"/>
      <c r="H217" s="247"/>
      <c r="I217" s="247"/>
      <c r="J217" s="247"/>
      <c r="K217" s="247"/>
      <c r="L217" s="247"/>
      <c r="M217" s="247"/>
      <c r="N217" s="252"/>
    </row>
    <row r="218" spans="1:14">
      <c r="A218" s="248"/>
      <c r="B218" s="247"/>
      <c r="C218" s="247"/>
      <c r="D218" s="247"/>
      <c r="E218" s="247"/>
      <c r="F218" s="247"/>
      <c r="G218" s="247"/>
      <c r="H218" s="247"/>
      <c r="I218" s="247"/>
      <c r="J218" s="247"/>
      <c r="K218" s="247"/>
      <c r="L218" s="247"/>
      <c r="M218" s="247"/>
      <c r="N218" s="252"/>
    </row>
    <row r="219" spans="1:14">
      <c r="A219" s="248" t="s">
        <v>6972</v>
      </c>
      <c r="B219" s="247" t="s">
        <v>7243</v>
      </c>
      <c r="C219" s="247"/>
      <c r="D219" s="247"/>
      <c r="E219" s="247"/>
      <c r="F219" s="247"/>
      <c r="G219" s="247"/>
      <c r="H219" s="247"/>
      <c r="I219" s="247"/>
      <c r="J219" s="247"/>
      <c r="K219" s="247"/>
      <c r="L219" s="247"/>
      <c r="M219" s="247"/>
      <c r="N219" s="252"/>
    </row>
    <row r="220" spans="1:14">
      <c r="A220" s="248" t="s">
        <v>6972</v>
      </c>
      <c r="B220" s="247" t="s">
        <v>7244</v>
      </c>
      <c r="C220" s="247" t="s">
        <v>7245</v>
      </c>
      <c r="D220" s="247"/>
      <c r="E220" s="247"/>
      <c r="F220" s="247"/>
      <c r="G220" s="247"/>
      <c r="H220" s="247"/>
      <c r="I220" s="247"/>
      <c r="J220" s="247"/>
      <c r="K220" s="247"/>
      <c r="L220" s="247"/>
      <c r="M220" s="247">
        <v>5242829</v>
      </c>
      <c r="N220" s="252"/>
    </row>
    <row r="221" spans="1:14">
      <c r="A221" s="248" t="s">
        <v>6972</v>
      </c>
      <c r="B221" s="247" t="s">
        <v>6973</v>
      </c>
      <c r="C221" s="247" t="s">
        <v>6974</v>
      </c>
      <c r="D221" s="247"/>
      <c r="E221" s="247"/>
      <c r="F221" s="247"/>
      <c r="G221" s="247"/>
      <c r="H221" s="247"/>
      <c r="I221" s="247"/>
      <c r="J221" s="247"/>
      <c r="K221" s="247"/>
      <c r="L221" s="247"/>
      <c r="M221" s="247">
        <v>6737902</v>
      </c>
      <c r="N221" s="252">
        <v>24559</v>
      </c>
    </row>
    <row r="222" spans="1:14">
      <c r="A222" s="248" t="s">
        <v>6972</v>
      </c>
      <c r="B222" s="247" t="s">
        <v>6973</v>
      </c>
      <c r="C222" s="247" t="s">
        <v>6974</v>
      </c>
      <c r="D222" s="247"/>
      <c r="E222" s="247"/>
      <c r="F222" s="247"/>
      <c r="G222" s="247"/>
      <c r="H222" s="247"/>
      <c r="I222" s="247"/>
      <c r="J222" s="247"/>
      <c r="K222" s="247"/>
      <c r="L222" s="247"/>
      <c r="M222" s="247">
        <v>4342838</v>
      </c>
      <c r="N222" s="252"/>
    </row>
    <row r="223" spans="1:14">
      <c r="A223" s="248" t="s">
        <v>6972</v>
      </c>
      <c r="B223" s="247" t="s">
        <v>6973</v>
      </c>
      <c r="C223" s="247" t="s">
        <v>6974</v>
      </c>
      <c r="D223" s="247">
        <v>4250900</v>
      </c>
      <c r="E223" s="247"/>
      <c r="F223" s="247"/>
      <c r="G223" s="247"/>
      <c r="H223" s="247"/>
      <c r="I223" s="247"/>
      <c r="J223" s="247"/>
      <c r="K223" s="247"/>
      <c r="L223" s="247"/>
      <c r="M223" s="247">
        <v>6700637</v>
      </c>
      <c r="N223" s="252"/>
    </row>
    <row r="224" spans="1:14">
      <c r="A224" s="248" t="s">
        <v>6972</v>
      </c>
      <c r="B224" s="247" t="s">
        <v>6973</v>
      </c>
      <c r="C224" s="247" t="s">
        <v>6974</v>
      </c>
      <c r="D224" s="247"/>
      <c r="E224" s="247"/>
      <c r="F224" s="247"/>
      <c r="G224" s="247"/>
      <c r="H224" s="247"/>
      <c r="I224" s="247"/>
      <c r="J224" s="247"/>
      <c r="K224" s="247"/>
      <c r="L224" s="247"/>
      <c r="M224" s="247">
        <v>6688212</v>
      </c>
      <c r="N224" s="252"/>
    </row>
    <row r="225" spans="1:19">
      <c r="A225" s="248" t="s">
        <v>6972</v>
      </c>
      <c r="B225" s="247" t="s">
        <v>6975</v>
      </c>
      <c r="C225" s="247" t="s">
        <v>6976</v>
      </c>
      <c r="D225" s="247"/>
      <c r="E225" s="247"/>
      <c r="F225" s="247"/>
      <c r="G225" s="247"/>
      <c r="H225" s="247"/>
      <c r="I225" s="247"/>
      <c r="J225" s="247"/>
      <c r="K225" s="247"/>
      <c r="L225" s="247"/>
      <c r="M225" s="247">
        <v>8007403</v>
      </c>
      <c r="N225" s="252">
        <v>245893</v>
      </c>
    </row>
    <row r="226" spans="1:19">
      <c r="A226" s="248" t="s">
        <v>6972</v>
      </c>
      <c r="B226" s="247" t="s">
        <v>6975</v>
      </c>
      <c r="C226" s="247" t="s">
        <v>6976</v>
      </c>
      <c r="D226" s="247"/>
      <c r="E226" s="247"/>
      <c r="F226" s="247"/>
      <c r="G226" s="247"/>
      <c r="H226" s="247"/>
      <c r="I226" s="247"/>
      <c r="J226" s="247"/>
      <c r="K226" s="247"/>
      <c r="L226" s="247"/>
      <c r="M226" s="247">
        <v>8041345</v>
      </c>
      <c r="N226" s="252"/>
    </row>
    <row r="227" spans="1:19">
      <c r="A227" s="248" t="s">
        <v>6972</v>
      </c>
      <c r="B227" s="247" t="s">
        <v>6975</v>
      </c>
      <c r="C227" s="247" t="s">
        <v>6976</v>
      </c>
      <c r="D227" s="247"/>
      <c r="E227" s="247"/>
      <c r="F227" s="247"/>
      <c r="G227" s="247"/>
      <c r="H227" s="247"/>
      <c r="I227" s="247"/>
      <c r="J227" s="247"/>
      <c r="K227" s="247"/>
      <c r="L227" s="247"/>
      <c r="M227" s="247">
        <v>5612213</v>
      </c>
      <c r="N227" s="252"/>
    </row>
    <row r="228" spans="1:19">
      <c r="A228" s="248" t="s">
        <v>6972</v>
      </c>
      <c r="B228" s="247" t="s">
        <v>6977</v>
      </c>
      <c r="C228" s="247" t="s">
        <v>6978</v>
      </c>
      <c r="D228" s="247"/>
      <c r="E228" s="247"/>
      <c r="F228" s="247"/>
      <c r="G228" s="247"/>
      <c r="H228" s="247"/>
      <c r="I228" s="247"/>
      <c r="J228" s="247"/>
      <c r="K228" s="247"/>
      <c r="L228" s="247"/>
      <c r="M228" s="247">
        <v>7472632</v>
      </c>
      <c r="N228" s="252"/>
    </row>
    <row r="229" spans="1:19">
      <c r="A229" s="248" t="s">
        <v>6972</v>
      </c>
      <c r="B229" s="247" t="s">
        <v>6977</v>
      </c>
      <c r="C229" s="247" t="s">
        <v>6978</v>
      </c>
      <c r="D229" s="247"/>
      <c r="E229" s="247"/>
      <c r="F229" s="247"/>
      <c r="G229" s="247"/>
      <c r="H229" s="247"/>
      <c r="I229" s="247"/>
      <c r="J229" s="247"/>
      <c r="K229" s="247"/>
      <c r="L229" s="247"/>
      <c r="M229" s="247">
        <v>7546872</v>
      </c>
      <c r="N229" s="252">
        <v>243648</v>
      </c>
    </row>
    <row r="230" spans="1:19">
      <c r="A230" s="248" t="s">
        <v>6972</v>
      </c>
      <c r="B230" s="247" t="s">
        <v>6979</v>
      </c>
      <c r="C230" s="247" t="s">
        <v>6980</v>
      </c>
      <c r="D230" s="247"/>
      <c r="E230" s="247"/>
      <c r="F230" s="247"/>
      <c r="G230" s="247"/>
      <c r="H230" s="247"/>
      <c r="I230" s="247"/>
      <c r="J230" s="247"/>
      <c r="K230" s="247"/>
      <c r="L230" s="247"/>
      <c r="M230" s="247"/>
      <c r="N230" s="252">
        <v>248800</v>
      </c>
      <c r="O230" s="247"/>
      <c r="P230" s="247"/>
      <c r="Q230" s="247"/>
      <c r="R230" s="247"/>
      <c r="S230" s="247"/>
    </row>
    <row r="231" spans="1:19">
      <c r="A231" s="248"/>
      <c r="B231" s="247"/>
      <c r="C231" s="247"/>
      <c r="D231" s="247"/>
      <c r="E231" s="247"/>
      <c r="F231" s="247"/>
      <c r="G231" s="247"/>
      <c r="H231" s="247"/>
      <c r="I231" s="247"/>
      <c r="J231" s="247"/>
      <c r="K231" s="247"/>
      <c r="L231" s="247"/>
      <c r="M231" s="247"/>
      <c r="N231" s="252"/>
      <c r="O231" s="247"/>
      <c r="P231" s="247"/>
      <c r="Q231" s="247"/>
      <c r="R231" s="247"/>
      <c r="S231" s="247"/>
    </row>
    <row r="232" spans="1:19">
      <c r="A232" s="248"/>
      <c r="B232" s="247"/>
      <c r="C232" s="247"/>
      <c r="D232" s="247"/>
      <c r="E232" s="247"/>
      <c r="F232" s="247"/>
      <c r="G232" s="247"/>
      <c r="H232" s="247"/>
      <c r="I232" s="247"/>
      <c r="J232" s="247"/>
      <c r="K232" s="247"/>
      <c r="L232" s="247"/>
      <c r="M232" s="247"/>
      <c r="N232" s="252"/>
      <c r="O232" s="247"/>
      <c r="P232" s="247"/>
      <c r="Q232" s="247"/>
      <c r="R232" s="247"/>
      <c r="S232" s="247"/>
    </row>
    <row r="233" spans="1:19">
      <c r="A233" s="248" t="s">
        <v>7246</v>
      </c>
      <c r="B233" s="247" t="s">
        <v>7247</v>
      </c>
      <c r="C233" s="247" t="s">
        <v>7248</v>
      </c>
      <c r="D233" s="247"/>
      <c r="E233" s="247"/>
      <c r="F233" s="247"/>
      <c r="G233" s="247"/>
      <c r="H233" s="247">
        <v>316568</v>
      </c>
      <c r="I233" s="247"/>
      <c r="J233" s="247"/>
      <c r="K233" s="247"/>
      <c r="L233" s="247"/>
      <c r="M233" s="247"/>
      <c r="N233" s="252"/>
      <c r="O233" s="247"/>
      <c r="P233" s="247"/>
      <c r="Q233" s="247"/>
      <c r="R233" s="247"/>
      <c r="S233" s="247">
        <v>314139</v>
      </c>
    </row>
    <row r="234" spans="1:19">
      <c r="A234" s="248" t="s">
        <v>7246</v>
      </c>
      <c r="B234" s="247" t="s">
        <v>7249</v>
      </c>
      <c r="C234" s="247" t="s">
        <v>7250</v>
      </c>
      <c r="D234" s="247"/>
      <c r="E234" s="247" t="s">
        <v>7251</v>
      </c>
      <c r="F234" s="247"/>
      <c r="G234" s="247"/>
      <c r="H234" s="247">
        <v>104664</v>
      </c>
      <c r="I234" s="247"/>
      <c r="J234" s="247"/>
      <c r="K234" s="247"/>
      <c r="L234" s="247"/>
      <c r="M234" s="247"/>
      <c r="N234" s="252"/>
      <c r="O234" s="247"/>
      <c r="P234" s="247"/>
      <c r="Q234" s="247"/>
      <c r="R234" s="247"/>
      <c r="S234" s="247">
        <v>325338</v>
      </c>
    </row>
    <row r="235" spans="1:19">
      <c r="A235" s="248" t="s">
        <v>7246</v>
      </c>
      <c r="B235" s="247" t="s">
        <v>7252</v>
      </c>
      <c r="C235" s="247" t="s">
        <v>7250</v>
      </c>
      <c r="D235" s="247"/>
      <c r="E235" s="247" t="s">
        <v>7253</v>
      </c>
      <c r="F235" s="247"/>
      <c r="G235" s="247"/>
      <c r="H235" s="247">
        <v>104692</v>
      </c>
      <c r="I235" s="247"/>
      <c r="J235" s="247"/>
      <c r="K235" s="247"/>
      <c r="L235" s="247"/>
      <c r="M235" s="247"/>
      <c r="N235" s="252"/>
      <c r="O235" s="247"/>
      <c r="P235" s="247"/>
      <c r="Q235" s="247"/>
      <c r="R235" s="247"/>
      <c r="S235" s="247">
        <v>325341</v>
      </c>
    </row>
    <row r="236" spans="1:19">
      <c r="A236" s="248" t="s">
        <v>7246</v>
      </c>
      <c r="B236" s="247" t="s">
        <v>7254</v>
      </c>
      <c r="C236" s="247" t="s">
        <v>7250</v>
      </c>
      <c r="D236" s="247"/>
      <c r="E236" s="247"/>
      <c r="F236" s="247"/>
      <c r="G236" s="247"/>
      <c r="H236" s="247">
        <v>104673</v>
      </c>
      <c r="I236" s="247"/>
      <c r="J236" s="247"/>
      <c r="K236" s="247"/>
      <c r="L236" s="247"/>
      <c r="M236" s="247"/>
      <c r="N236" s="252"/>
      <c r="O236" s="247"/>
      <c r="P236" s="247"/>
      <c r="Q236" s="247"/>
      <c r="R236" s="247"/>
      <c r="S236" s="247">
        <v>325344</v>
      </c>
    </row>
    <row r="237" spans="1:19">
      <c r="A237" s="248" t="s">
        <v>7246</v>
      </c>
      <c r="B237" s="247" t="s">
        <v>7255</v>
      </c>
      <c r="C237" s="247" t="s">
        <v>7256</v>
      </c>
      <c r="D237" s="247"/>
      <c r="E237" s="247"/>
      <c r="F237" s="247"/>
      <c r="G237" s="247"/>
      <c r="H237" s="247">
        <v>316569</v>
      </c>
      <c r="I237" s="247"/>
      <c r="J237" s="247"/>
      <c r="K237" s="247"/>
      <c r="L237" s="247"/>
      <c r="M237" s="247"/>
      <c r="N237" s="252"/>
      <c r="O237" s="247"/>
      <c r="P237" s="247"/>
      <c r="Q237" s="247"/>
      <c r="R237" s="247"/>
      <c r="S237" s="247">
        <v>314145</v>
      </c>
    </row>
    <row r="238" spans="1:19">
      <c r="A238" s="248" t="s">
        <v>7246</v>
      </c>
      <c r="B238" s="247" t="s">
        <v>7257</v>
      </c>
      <c r="C238" s="247"/>
      <c r="D238" s="247"/>
      <c r="E238" s="247" t="s">
        <v>7258</v>
      </c>
      <c r="F238" s="247"/>
      <c r="G238" s="247"/>
      <c r="H238" s="247"/>
      <c r="I238" s="247"/>
      <c r="J238" s="247"/>
      <c r="K238" s="247"/>
      <c r="L238" s="247"/>
      <c r="M238" s="247"/>
      <c r="N238" s="252"/>
      <c r="O238" s="247"/>
      <c r="P238" s="247"/>
      <c r="Q238" s="247"/>
      <c r="R238" s="247"/>
      <c r="S238" s="247"/>
    </row>
    <row r="239" spans="1:19">
      <c r="A239" s="248"/>
      <c r="B239" s="247"/>
      <c r="C239" s="247"/>
      <c r="D239" s="247"/>
      <c r="E239" s="247"/>
      <c r="F239" s="247"/>
      <c r="G239" s="247"/>
      <c r="H239" s="247"/>
      <c r="I239" s="247"/>
      <c r="J239" s="247"/>
      <c r="K239" s="247"/>
      <c r="L239" s="247"/>
      <c r="M239" s="247"/>
      <c r="N239" s="252"/>
      <c r="O239" s="247"/>
      <c r="P239" s="247"/>
      <c r="Q239" s="247"/>
      <c r="R239" s="247"/>
      <c r="S239" s="247"/>
    </row>
    <row r="240" spans="1:19">
      <c r="A240" s="248"/>
      <c r="B240" s="247"/>
      <c r="C240" s="247"/>
      <c r="D240" s="247"/>
      <c r="E240" s="247"/>
      <c r="F240" s="247"/>
      <c r="G240" s="247"/>
      <c r="H240" s="247"/>
      <c r="I240" s="247"/>
      <c r="J240" s="247"/>
      <c r="K240" s="247"/>
      <c r="L240" s="247"/>
      <c r="M240" s="247"/>
      <c r="N240" s="252"/>
      <c r="O240" s="247"/>
      <c r="P240" s="247"/>
      <c r="Q240" s="247"/>
      <c r="R240" s="247"/>
      <c r="S240" s="247"/>
    </row>
    <row r="241" spans="1:23">
      <c r="A241" s="248" t="s">
        <v>7259</v>
      </c>
      <c r="B241" s="247" t="s">
        <v>7260</v>
      </c>
      <c r="C241" s="247" t="s">
        <v>7261</v>
      </c>
      <c r="D241" s="247" t="s">
        <v>7262</v>
      </c>
      <c r="E241" s="247" t="s">
        <v>7263</v>
      </c>
      <c r="F241" s="247"/>
      <c r="G241" s="247"/>
      <c r="H241" s="247"/>
      <c r="I241" s="247"/>
      <c r="J241" s="247"/>
      <c r="K241" s="247"/>
      <c r="L241" s="247"/>
      <c r="M241" s="247">
        <v>7193861</v>
      </c>
      <c r="N241" s="252"/>
      <c r="O241" s="247"/>
      <c r="P241" s="247"/>
      <c r="Q241" s="247"/>
      <c r="R241" s="247"/>
      <c r="S241" s="247"/>
    </row>
    <row r="242" spans="1:23">
      <c r="A242" s="248" t="s">
        <v>7259</v>
      </c>
      <c r="B242" s="247" t="s">
        <v>7264</v>
      </c>
      <c r="C242" s="247" t="s">
        <v>7261</v>
      </c>
      <c r="D242" s="247" t="s">
        <v>7265</v>
      </c>
      <c r="E242" s="247"/>
      <c r="F242" s="247"/>
      <c r="G242" s="247"/>
      <c r="H242" s="247"/>
      <c r="I242" s="247"/>
      <c r="J242" s="247"/>
      <c r="K242" s="247"/>
      <c r="L242" s="247"/>
      <c r="M242" s="247">
        <v>7198919</v>
      </c>
      <c r="N242" s="252"/>
      <c r="O242" s="247"/>
      <c r="P242" s="247"/>
      <c r="Q242" s="247"/>
      <c r="R242" s="247"/>
      <c r="S242" s="247"/>
    </row>
    <row r="243" spans="1:23">
      <c r="A243" s="248" t="s">
        <v>7259</v>
      </c>
      <c r="B243" s="247" t="s">
        <v>7266</v>
      </c>
      <c r="C243" s="247" t="s">
        <v>7261</v>
      </c>
      <c r="D243" s="247" t="s">
        <v>7267</v>
      </c>
      <c r="E243" s="247"/>
      <c r="F243" s="247"/>
      <c r="G243" s="247"/>
      <c r="H243" s="247"/>
      <c r="I243" s="247"/>
      <c r="J243" s="247"/>
      <c r="K243" s="247"/>
      <c r="L243" s="247"/>
      <c r="M243" s="247">
        <v>1998972</v>
      </c>
      <c r="N243" s="252"/>
      <c r="O243" s="247"/>
      <c r="P243" s="247"/>
      <c r="Q243" s="247"/>
      <c r="R243" s="247"/>
      <c r="S243" s="247"/>
    </row>
    <row r="244" spans="1:23">
      <c r="A244" s="248" t="s">
        <v>7259</v>
      </c>
      <c r="B244" s="247" t="s">
        <v>7268</v>
      </c>
      <c r="C244" s="247" t="s">
        <v>7269</v>
      </c>
      <c r="D244" s="247" t="s">
        <v>7270</v>
      </c>
      <c r="E244" s="247" t="s">
        <v>7271</v>
      </c>
      <c r="F244" s="247"/>
      <c r="G244" s="247"/>
      <c r="H244" s="247"/>
      <c r="I244" s="247"/>
      <c r="J244" s="247"/>
      <c r="K244" s="247"/>
      <c r="L244" s="247"/>
      <c r="M244" s="247">
        <v>7193861</v>
      </c>
      <c r="N244" s="252"/>
      <c r="O244" s="247"/>
      <c r="P244" s="247"/>
      <c r="Q244" s="247"/>
      <c r="R244" s="247"/>
      <c r="S244" s="247"/>
    </row>
    <row r="249" spans="1:23">
      <c r="A249" s="248" t="s">
        <v>6981</v>
      </c>
      <c r="B249" s="247" t="s">
        <v>6982</v>
      </c>
      <c r="C249" s="247" t="s">
        <v>6983</v>
      </c>
      <c r="D249" s="247">
        <v>100502</v>
      </c>
      <c r="E249" s="247"/>
      <c r="F249" s="247"/>
      <c r="G249" s="247"/>
      <c r="H249" s="247"/>
      <c r="I249" s="247"/>
      <c r="J249" s="247"/>
      <c r="K249" s="247"/>
      <c r="L249" s="247"/>
      <c r="M249" s="247">
        <v>8047827</v>
      </c>
      <c r="N249" s="252">
        <v>9673930</v>
      </c>
      <c r="O249" s="247"/>
      <c r="P249" s="247"/>
      <c r="Q249" s="247"/>
      <c r="R249" s="247"/>
      <c r="S249" s="247"/>
      <c r="T249" s="247"/>
      <c r="U249" s="247"/>
      <c r="V249" s="247"/>
      <c r="W249" s="247">
        <v>644274</v>
      </c>
    </row>
    <row r="250" spans="1:23">
      <c r="A250" s="248" t="s">
        <v>6981</v>
      </c>
      <c r="B250" s="247" t="s">
        <v>6984</v>
      </c>
      <c r="C250" s="247" t="s">
        <v>6985</v>
      </c>
      <c r="D250" s="247">
        <v>100503</v>
      </c>
      <c r="E250" s="247"/>
      <c r="F250" s="247"/>
      <c r="G250" s="247"/>
      <c r="H250" s="247"/>
      <c r="I250" s="247"/>
      <c r="J250" s="247"/>
      <c r="K250" s="247"/>
      <c r="L250" s="247"/>
      <c r="M250" s="247">
        <v>8048108</v>
      </c>
      <c r="N250" s="252">
        <v>1606029</v>
      </c>
      <c r="O250" s="247"/>
      <c r="P250" s="247"/>
      <c r="Q250" s="247"/>
      <c r="R250" s="247"/>
      <c r="S250" s="247"/>
      <c r="T250" s="247"/>
      <c r="U250" s="247"/>
      <c r="V250" s="247"/>
      <c r="W250" s="247">
        <v>644297</v>
      </c>
    </row>
    <row r="251" spans="1:23">
      <c r="A251" s="248" t="s">
        <v>6981</v>
      </c>
      <c r="B251" s="247" t="s">
        <v>6986</v>
      </c>
      <c r="C251" s="247" t="s">
        <v>6987</v>
      </c>
      <c r="D251" s="247">
        <v>100505</v>
      </c>
      <c r="E251" s="247"/>
      <c r="F251" s="247"/>
      <c r="G251" s="247"/>
      <c r="H251" s="247"/>
      <c r="I251" s="247"/>
      <c r="J251" s="247"/>
      <c r="K251" s="247"/>
      <c r="L251" s="247"/>
      <c r="M251" s="247">
        <v>8048367</v>
      </c>
      <c r="N251" s="252">
        <v>8788531</v>
      </c>
      <c r="O251" s="247"/>
      <c r="P251" s="247"/>
      <c r="Q251" s="247"/>
      <c r="R251" s="247"/>
      <c r="S251" s="247"/>
      <c r="T251" s="247"/>
      <c r="U251" s="247"/>
      <c r="V251" s="247"/>
      <c r="W251" s="247">
        <v>644282</v>
      </c>
    </row>
    <row r="252" spans="1:23">
      <c r="A252" s="248" t="s">
        <v>6981</v>
      </c>
      <c r="B252" s="247" t="s">
        <v>6988</v>
      </c>
      <c r="C252" s="247" t="s">
        <v>6989</v>
      </c>
      <c r="D252" s="247">
        <v>101172</v>
      </c>
      <c r="E252" s="247"/>
      <c r="F252" s="247"/>
      <c r="G252" s="247"/>
      <c r="H252" s="247"/>
      <c r="I252" s="247"/>
      <c r="J252" s="247"/>
      <c r="K252" s="247"/>
      <c r="L252" s="247"/>
      <c r="M252" s="247">
        <v>2904561</v>
      </c>
      <c r="N252" s="252">
        <v>3592899</v>
      </c>
      <c r="O252" s="247"/>
      <c r="P252" s="247"/>
      <c r="Q252" s="247"/>
      <c r="R252" s="247"/>
      <c r="S252" s="247"/>
      <c r="T252" s="247"/>
      <c r="U252" s="247"/>
      <c r="V252" s="247"/>
      <c r="W252" s="247">
        <v>101172</v>
      </c>
    </row>
    <row r="253" spans="1:23">
      <c r="A253" s="248" t="s">
        <v>6981</v>
      </c>
      <c r="B253" s="247" t="s">
        <v>6990</v>
      </c>
      <c r="C253" s="247" t="s">
        <v>6991</v>
      </c>
      <c r="D253" s="247">
        <v>100664</v>
      </c>
      <c r="E253" s="247"/>
      <c r="F253" s="247"/>
      <c r="G253" s="247"/>
      <c r="H253" s="247"/>
      <c r="I253" s="247"/>
      <c r="J253" s="247"/>
      <c r="K253" s="247"/>
      <c r="L253" s="247"/>
      <c r="M253" s="247">
        <v>8470550</v>
      </c>
      <c r="N253" s="252">
        <v>3581295</v>
      </c>
      <c r="O253" s="247"/>
      <c r="P253" s="247"/>
      <c r="Q253" s="247"/>
      <c r="R253" s="247"/>
      <c r="S253" s="247"/>
      <c r="T253" s="247"/>
      <c r="U253" s="247"/>
      <c r="V253" s="247"/>
      <c r="W253" s="247">
        <v>645425</v>
      </c>
    </row>
    <row r="254" spans="1:23">
      <c r="A254" s="248" t="s">
        <v>6981</v>
      </c>
      <c r="B254" s="247" t="s">
        <v>6992</v>
      </c>
      <c r="C254" s="247" t="s">
        <v>6993</v>
      </c>
      <c r="D254" s="247">
        <v>100101</v>
      </c>
      <c r="E254" s="247"/>
      <c r="F254" s="247"/>
      <c r="G254" s="247"/>
      <c r="H254" s="247"/>
      <c r="I254" s="247"/>
      <c r="J254" s="247"/>
      <c r="K254" s="247"/>
      <c r="L254" s="247"/>
      <c r="M254" s="247">
        <v>3065604</v>
      </c>
      <c r="N254" s="252">
        <v>664508</v>
      </c>
      <c r="O254" s="247"/>
      <c r="P254" s="247"/>
      <c r="Q254" s="247"/>
      <c r="R254" s="247"/>
      <c r="S254" s="247"/>
      <c r="T254" s="247"/>
      <c r="U254" s="247"/>
      <c r="V254" s="247"/>
      <c r="W254" s="247">
        <v>644273</v>
      </c>
    </row>
    <row r="255" spans="1:23">
      <c r="A255" s="248" t="s">
        <v>6981</v>
      </c>
      <c r="B255" s="247" t="s">
        <v>6994</v>
      </c>
      <c r="C255" s="247" t="s">
        <v>6995</v>
      </c>
      <c r="D255" s="247">
        <v>100099</v>
      </c>
      <c r="E255" s="247"/>
      <c r="F255" s="247"/>
      <c r="G255" s="247">
        <v>51323</v>
      </c>
      <c r="H255" s="247"/>
      <c r="I255" s="247"/>
      <c r="J255" s="247"/>
      <c r="K255" s="247"/>
      <c r="L255" s="247"/>
      <c r="M255" s="247">
        <v>7492218</v>
      </c>
      <c r="N255" s="252">
        <v>9466285</v>
      </c>
      <c r="O255" s="247"/>
      <c r="P255" s="247"/>
      <c r="Q255" s="247"/>
      <c r="R255" s="247"/>
      <c r="S255" s="247"/>
      <c r="T255" s="247"/>
      <c r="U255" s="247"/>
      <c r="V255" s="247"/>
      <c r="W255" s="247">
        <v>644272</v>
      </c>
    </row>
    <row r="256" spans="1:23">
      <c r="A256" s="248" t="s">
        <v>6981</v>
      </c>
      <c r="B256" s="247" t="s">
        <v>6996</v>
      </c>
      <c r="C256" s="247" t="s">
        <v>6995</v>
      </c>
      <c r="D256" s="247">
        <v>100097</v>
      </c>
      <c r="E256" s="247"/>
      <c r="F256" s="247"/>
      <c r="G256" s="247"/>
      <c r="H256" s="247"/>
      <c r="I256" s="247"/>
      <c r="J256" s="247"/>
      <c r="K256" s="247"/>
      <c r="L256" s="247"/>
      <c r="M256" s="247">
        <v>7496821</v>
      </c>
      <c r="N256" s="252">
        <v>1391473</v>
      </c>
      <c r="O256" s="247"/>
      <c r="P256" s="247"/>
      <c r="Q256" s="247"/>
      <c r="R256" s="247"/>
      <c r="S256" s="247"/>
      <c r="T256" s="247"/>
      <c r="U256" s="247"/>
      <c r="V256" s="247"/>
      <c r="W256" s="247">
        <v>644271</v>
      </c>
    </row>
    <row r="257" spans="1:23">
      <c r="A257" s="248" t="s">
        <v>6981</v>
      </c>
      <c r="B257" s="247" t="s">
        <v>6997</v>
      </c>
      <c r="C257" s="247" t="s">
        <v>6998</v>
      </c>
      <c r="D257" s="247">
        <v>101599</v>
      </c>
      <c r="E257" s="247"/>
      <c r="F257" s="247"/>
      <c r="G257" s="247"/>
      <c r="H257" s="247"/>
      <c r="I257" s="247"/>
      <c r="J257" s="247"/>
      <c r="K257" s="247"/>
      <c r="L257" s="247"/>
      <c r="M257" s="247">
        <v>4913228</v>
      </c>
      <c r="N257" s="252">
        <v>3523788</v>
      </c>
      <c r="O257" s="247"/>
      <c r="P257" s="247"/>
      <c r="Q257" s="247"/>
      <c r="R257" s="247"/>
      <c r="S257" s="247"/>
      <c r="T257" s="247"/>
      <c r="U257" s="247"/>
      <c r="V257" s="247"/>
      <c r="W257" s="247">
        <v>667019</v>
      </c>
    </row>
    <row r="258" spans="1:23">
      <c r="A258" s="248" t="s">
        <v>6981</v>
      </c>
      <c r="B258" s="247" t="s">
        <v>6999</v>
      </c>
      <c r="C258" s="247" t="s">
        <v>6998</v>
      </c>
      <c r="D258" s="247">
        <v>101367</v>
      </c>
      <c r="E258" s="247"/>
      <c r="F258" s="247"/>
      <c r="G258" s="247"/>
      <c r="H258" s="247"/>
      <c r="I258" s="247"/>
      <c r="J258" s="247"/>
      <c r="K258" s="247"/>
      <c r="L258" s="247"/>
      <c r="M258" s="247">
        <v>3085935</v>
      </c>
      <c r="N258" s="252">
        <v>9982083</v>
      </c>
      <c r="O258" s="247"/>
      <c r="P258" s="247"/>
      <c r="Q258" s="247"/>
      <c r="R258" s="247"/>
      <c r="S258" s="247"/>
      <c r="T258" s="247"/>
      <c r="U258" s="247"/>
      <c r="V258" s="247"/>
      <c r="W258" s="247">
        <v>644270</v>
      </c>
    </row>
    <row r="259" spans="1:23">
      <c r="A259" s="248" t="s">
        <v>6981</v>
      </c>
      <c r="B259" s="247" t="s">
        <v>7000</v>
      </c>
      <c r="C259" s="247" t="s">
        <v>6998</v>
      </c>
      <c r="D259" s="247">
        <v>101157</v>
      </c>
      <c r="E259" s="247"/>
      <c r="F259" s="247"/>
      <c r="G259" s="247"/>
      <c r="H259" s="247"/>
      <c r="I259" s="247"/>
      <c r="J259" s="247"/>
      <c r="K259" s="247"/>
      <c r="L259" s="247"/>
      <c r="M259" s="247">
        <v>2765442</v>
      </c>
      <c r="N259" s="252">
        <v>9982026</v>
      </c>
      <c r="O259" s="247"/>
      <c r="P259" s="247"/>
      <c r="Q259" s="247"/>
      <c r="R259" s="247"/>
      <c r="S259" s="247"/>
      <c r="T259" s="247"/>
      <c r="U259" s="247"/>
      <c r="V259" s="247"/>
      <c r="W259" s="247">
        <v>644265</v>
      </c>
    </row>
    <row r="260" spans="1:23">
      <c r="A260" s="248" t="s">
        <v>6981</v>
      </c>
      <c r="B260" s="247" t="s">
        <v>7272</v>
      </c>
      <c r="C260" s="247" t="s">
        <v>7273</v>
      </c>
      <c r="D260" s="247">
        <v>100198</v>
      </c>
      <c r="E260" s="247"/>
      <c r="F260" s="247"/>
      <c r="G260" s="247"/>
      <c r="H260" s="247"/>
      <c r="I260" s="247"/>
      <c r="J260" s="247"/>
      <c r="K260" s="247"/>
      <c r="L260" s="247"/>
      <c r="M260" s="247" t="s">
        <v>7274</v>
      </c>
      <c r="N260" s="252"/>
      <c r="O260" s="247"/>
      <c r="P260" s="247"/>
      <c r="Q260" s="247"/>
      <c r="R260" s="247"/>
      <c r="S260" s="247"/>
      <c r="T260" s="247"/>
      <c r="U260" s="247"/>
      <c r="V260" s="247"/>
      <c r="W260" s="247"/>
    </row>
    <row r="261" spans="1:23">
      <c r="A261" s="248" t="s">
        <v>6981</v>
      </c>
      <c r="B261" s="247" t="s">
        <v>7275</v>
      </c>
      <c r="C261" s="247" t="s">
        <v>7276</v>
      </c>
      <c r="D261" s="247">
        <v>100198</v>
      </c>
      <c r="E261" s="247"/>
      <c r="F261" s="247"/>
      <c r="G261" s="247"/>
      <c r="H261" s="247"/>
      <c r="I261" s="247"/>
      <c r="J261" s="247"/>
      <c r="K261" s="247"/>
      <c r="L261" s="247"/>
      <c r="M261" s="247">
        <v>7492218</v>
      </c>
      <c r="N261" s="252"/>
      <c r="O261" s="247"/>
      <c r="P261" s="247"/>
      <c r="Q261" s="247"/>
      <c r="R261" s="247"/>
      <c r="S261" s="247"/>
      <c r="T261" s="247"/>
      <c r="U261" s="247"/>
      <c r="V261" s="247"/>
      <c r="W261" s="247"/>
    </row>
    <row r="262" spans="1:23">
      <c r="A262" s="248" t="s">
        <v>6981</v>
      </c>
      <c r="B262" s="247" t="s">
        <v>7001</v>
      </c>
      <c r="C262" s="247" t="s">
        <v>7002</v>
      </c>
      <c r="D262" s="247">
        <v>101863</v>
      </c>
      <c r="E262" s="247"/>
      <c r="F262" s="247"/>
      <c r="G262" s="247" t="s">
        <v>7003</v>
      </c>
      <c r="H262" s="247"/>
      <c r="I262" s="247"/>
      <c r="J262" s="247"/>
      <c r="K262" s="247"/>
      <c r="L262" s="247"/>
      <c r="M262" s="247">
        <v>5166968</v>
      </c>
      <c r="N262" s="252">
        <v>9168281</v>
      </c>
      <c r="O262" s="247"/>
      <c r="P262" s="247"/>
      <c r="Q262" s="247"/>
      <c r="R262" s="247"/>
      <c r="S262" s="247"/>
      <c r="T262" s="247"/>
      <c r="U262" s="247"/>
      <c r="V262" s="247"/>
      <c r="W262" s="247">
        <v>677026</v>
      </c>
    </row>
    <row r="263" spans="1:23">
      <c r="A263" s="248" t="s">
        <v>6981</v>
      </c>
      <c r="B263" s="247" t="s">
        <v>7277</v>
      </c>
      <c r="C263" s="247" t="s">
        <v>7005</v>
      </c>
      <c r="D263" s="247">
        <v>101151</v>
      </c>
      <c r="E263" s="247"/>
      <c r="F263" s="247"/>
      <c r="G263" s="247">
        <v>51337</v>
      </c>
      <c r="H263" s="247"/>
      <c r="I263" s="247"/>
      <c r="J263" s="247"/>
      <c r="K263" s="247"/>
      <c r="L263" s="247"/>
      <c r="M263" s="247">
        <v>2765354</v>
      </c>
      <c r="N263" s="252"/>
      <c r="O263" s="247"/>
      <c r="P263" s="247"/>
      <c r="Q263" s="247"/>
      <c r="R263" s="247"/>
      <c r="S263" s="247"/>
      <c r="T263" s="247"/>
      <c r="U263" s="247"/>
      <c r="V263" s="247"/>
      <c r="W263" s="247"/>
    </row>
    <row r="264" spans="1:23">
      <c r="A264" s="248" t="s">
        <v>6981</v>
      </c>
      <c r="B264" s="247" t="s">
        <v>7004</v>
      </c>
      <c r="C264" s="247" t="s">
        <v>7005</v>
      </c>
      <c r="D264" s="247">
        <v>101156</v>
      </c>
      <c r="E264" s="247"/>
      <c r="F264" s="247"/>
      <c r="G264" s="247" t="s">
        <v>7006</v>
      </c>
      <c r="H264" s="247"/>
      <c r="I264" s="247"/>
      <c r="J264" s="247"/>
      <c r="K264" s="247"/>
      <c r="L264" s="247"/>
      <c r="M264" s="247">
        <v>2765430</v>
      </c>
      <c r="N264" s="252">
        <v>8752016</v>
      </c>
      <c r="O264" s="247"/>
      <c r="P264" s="247"/>
      <c r="Q264" s="247"/>
      <c r="R264" s="247"/>
      <c r="S264" s="247"/>
      <c r="T264" s="247"/>
      <c r="U264" s="247"/>
      <c r="V264" s="247"/>
      <c r="W264" s="247">
        <v>644264</v>
      </c>
    </row>
    <row r="265" spans="1:23">
      <c r="A265" s="248" t="s">
        <v>6981</v>
      </c>
      <c r="B265" s="247" t="s">
        <v>7007</v>
      </c>
      <c r="C265" s="247" t="s">
        <v>7005</v>
      </c>
      <c r="D265" s="247">
        <v>100122</v>
      </c>
      <c r="E265" s="247"/>
      <c r="F265" s="247"/>
      <c r="G265" s="247">
        <v>51321</v>
      </c>
      <c r="H265" s="247"/>
      <c r="I265" s="247"/>
      <c r="J265" s="247"/>
      <c r="K265" s="247"/>
      <c r="L265" s="247"/>
      <c r="M265" s="247">
        <v>2712657</v>
      </c>
      <c r="N265" s="252">
        <v>8751851</v>
      </c>
      <c r="O265" s="247"/>
      <c r="P265" s="247"/>
      <c r="Q265" s="247"/>
      <c r="R265" s="247"/>
      <c r="S265" s="247"/>
      <c r="T265" s="247"/>
      <c r="U265" s="247"/>
      <c r="V265" s="247"/>
      <c r="W265" s="247">
        <v>644269</v>
      </c>
    </row>
    <row r="266" spans="1:23">
      <c r="A266" s="248" t="s">
        <v>6981</v>
      </c>
      <c r="B266" s="247" t="s">
        <v>7008</v>
      </c>
      <c r="C266" s="247" t="s">
        <v>7009</v>
      </c>
      <c r="D266" s="247">
        <v>100942</v>
      </c>
      <c r="E266" s="247"/>
      <c r="F266" s="247"/>
      <c r="G266" s="247"/>
      <c r="H266" s="247"/>
      <c r="I266" s="247"/>
      <c r="J266" s="247"/>
      <c r="K266" s="247"/>
      <c r="L266" s="247"/>
      <c r="M266" s="247">
        <v>1982455</v>
      </c>
      <c r="N266" s="252">
        <v>7648090</v>
      </c>
      <c r="O266" s="247"/>
      <c r="P266" s="247"/>
      <c r="Q266" s="247"/>
      <c r="R266" s="247"/>
      <c r="S266" s="247"/>
      <c r="T266" s="247"/>
      <c r="U266" s="247"/>
      <c r="V266" s="247"/>
      <c r="W266" s="247">
        <v>644277</v>
      </c>
    </row>
    <row r="267" spans="1:23">
      <c r="A267" s="248" t="s">
        <v>6981</v>
      </c>
      <c r="B267" s="247" t="s">
        <v>7278</v>
      </c>
      <c r="C267" s="247" t="s">
        <v>7009</v>
      </c>
      <c r="D267" s="247">
        <v>100503</v>
      </c>
      <c r="E267" s="247"/>
      <c r="F267" s="247"/>
      <c r="G267" s="247"/>
      <c r="H267" s="247"/>
      <c r="I267" s="247"/>
      <c r="J267" s="247"/>
      <c r="K267" s="247"/>
      <c r="L267" s="247"/>
      <c r="M267" s="247">
        <v>8048367</v>
      </c>
      <c r="N267" s="252"/>
      <c r="O267" s="247"/>
      <c r="P267" s="247"/>
      <c r="Q267" s="247"/>
      <c r="R267" s="247"/>
      <c r="S267" s="247"/>
      <c r="T267" s="247"/>
      <c r="U267" s="247"/>
      <c r="V267" s="247"/>
      <c r="W267" s="247"/>
    </row>
    <row r="268" spans="1:23">
      <c r="A268" s="248" t="s">
        <v>6981</v>
      </c>
      <c r="B268" s="247" t="s">
        <v>7279</v>
      </c>
      <c r="C268" s="247" t="s">
        <v>7009</v>
      </c>
      <c r="D268" s="247">
        <v>100505</v>
      </c>
      <c r="E268" s="247"/>
      <c r="F268" s="247"/>
      <c r="G268" s="247"/>
      <c r="H268" s="247"/>
      <c r="I268" s="247"/>
      <c r="J268" s="247"/>
      <c r="K268" s="247"/>
      <c r="L268" s="247"/>
      <c r="M268" s="247">
        <v>8048108</v>
      </c>
      <c r="N268" s="252"/>
      <c r="O268" s="247"/>
      <c r="P268" s="247"/>
      <c r="Q268" s="247"/>
      <c r="R268" s="247"/>
      <c r="S268" s="247"/>
      <c r="T268" s="247"/>
      <c r="U268" s="247"/>
      <c r="V268" s="247"/>
      <c r="W268" s="247"/>
    </row>
    <row r="269" spans="1:23">
      <c r="A269" s="248" t="s">
        <v>6981</v>
      </c>
      <c r="B269" s="247" t="s">
        <v>7010</v>
      </c>
      <c r="C269" s="247" t="s">
        <v>7011</v>
      </c>
      <c r="D269" s="247">
        <v>100943</v>
      </c>
      <c r="E269" s="247"/>
      <c r="F269" s="247"/>
      <c r="G269" s="247"/>
      <c r="H269" s="247"/>
      <c r="I269" s="247"/>
      <c r="J269" s="247"/>
      <c r="K269" s="247"/>
      <c r="L269" s="247"/>
      <c r="M269" s="247">
        <v>2005399</v>
      </c>
      <c r="N269" s="252">
        <v>1642164</v>
      </c>
      <c r="O269" s="247"/>
      <c r="P269" s="247"/>
      <c r="Q269" s="247"/>
      <c r="R269" s="247"/>
      <c r="S269" s="247"/>
      <c r="T269" s="247"/>
      <c r="U269" s="247"/>
      <c r="V269" s="247"/>
      <c r="W269" s="247">
        <v>644278</v>
      </c>
    </row>
    <row r="270" spans="1:23">
      <c r="A270" s="248" t="s">
        <v>6981</v>
      </c>
      <c r="B270" s="247" t="s">
        <v>7012</v>
      </c>
      <c r="C270" s="247" t="s">
        <v>7011</v>
      </c>
      <c r="D270" s="247">
        <v>100944</v>
      </c>
      <c r="E270" s="247"/>
      <c r="F270" s="247"/>
      <c r="G270" s="247"/>
      <c r="H270" s="247"/>
      <c r="I270" s="247"/>
      <c r="J270" s="247"/>
      <c r="K270" s="247"/>
      <c r="L270" s="247"/>
      <c r="M270" s="247">
        <v>2005389</v>
      </c>
      <c r="N270" s="252">
        <v>7626229</v>
      </c>
      <c r="O270" s="247"/>
      <c r="P270" s="247"/>
      <c r="Q270" s="247"/>
      <c r="R270" s="247"/>
      <c r="S270" s="247"/>
      <c r="T270" s="247"/>
      <c r="U270" s="247"/>
      <c r="V270" s="247"/>
      <c r="W270" s="247">
        <v>644279</v>
      </c>
    </row>
    <row r="271" spans="1:23">
      <c r="A271" s="248" t="s">
        <v>6981</v>
      </c>
      <c r="B271" s="247" t="s">
        <v>7013</v>
      </c>
      <c r="C271" s="247" t="s">
        <v>6998</v>
      </c>
      <c r="D271" s="247">
        <v>101054</v>
      </c>
      <c r="E271" s="247"/>
      <c r="F271" s="247"/>
      <c r="G271" s="247">
        <v>51335</v>
      </c>
      <c r="H271" s="247"/>
      <c r="I271" s="247"/>
      <c r="J271" s="247"/>
      <c r="K271" s="247"/>
      <c r="L271" s="247"/>
      <c r="M271" s="247">
        <v>9909309</v>
      </c>
      <c r="N271" s="252">
        <v>1787096</v>
      </c>
      <c r="O271" s="247"/>
      <c r="P271" s="247"/>
      <c r="Q271" s="247"/>
      <c r="R271" s="247"/>
      <c r="S271" s="247"/>
      <c r="T271" s="247"/>
      <c r="U271" s="247"/>
      <c r="V271" s="247"/>
      <c r="W271" s="247">
        <v>698440</v>
      </c>
    </row>
    <row r="272" spans="1:23">
      <c r="A272" s="248" t="s">
        <v>6981</v>
      </c>
      <c r="B272" s="247" t="s">
        <v>7280</v>
      </c>
      <c r="C272" s="247"/>
      <c r="D272" s="247">
        <v>101153</v>
      </c>
      <c r="E272" s="247"/>
      <c r="F272" s="247"/>
      <c r="G272" s="247"/>
      <c r="H272" s="247"/>
      <c r="I272" s="247"/>
      <c r="J272" s="247"/>
      <c r="K272" s="247"/>
      <c r="L272" s="247"/>
      <c r="M272" s="247">
        <v>2765382</v>
      </c>
      <c r="N272" s="252"/>
      <c r="O272" s="247"/>
      <c r="P272" s="247"/>
      <c r="Q272" s="247"/>
      <c r="R272" s="247"/>
      <c r="S272" s="247"/>
      <c r="T272" s="247"/>
      <c r="U272" s="247"/>
      <c r="V272" s="247"/>
      <c r="W272" s="247">
        <v>644260</v>
      </c>
    </row>
    <row r="273" spans="1:23">
      <c r="A273" s="248" t="s">
        <v>6981</v>
      </c>
      <c r="B273" s="247" t="s">
        <v>7014</v>
      </c>
      <c r="C273" s="247" t="s">
        <v>7002</v>
      </c>
      <c r="D273" s="247">
        <v>101148</v>
      </c>
      <c r="E273" s="247"/>
      <c r="F273" s="247"/>
      <c r="G273" s="247">
        <v>51324</v>
      </c>
      <c r="H273" s="247"/>
      <c r="I273" s="247"/>
      <c r="J273" s="247"/>
      <c r="K273" s="247"/>
      <c r="L273" s="247"/>
      <c r="M273" s="247">
        <v>2766097</v>
      </c>
      <c r="N273" s="252">
        <v>8761611</v>
      </c>
      <c r="O273" s="247"/>
      <c r="P273" s="247"/>
      <c r="Q273" s="247"/>
      <c r="R273" s="247"/>
      <c r="S273" s="247"/>
      <c r="T273" s="247"/>
      <c r="U273" s="247"/>
      <c r="V273" s="247"/>
      <c r="W273" s="247">
        <v>644255</v>
      </c>
    </row>
    <row r="274" spans="1:23">
      <c r="A274" s="248" t="s">
        <v>6981</v>
      </c>
      <c r="B274" s="247" t="s">
        <v>7281</v>
      </c>
      <c r="C274" s="247" t="s">
        <v>7002</v>
      </c>
      <c r="D274" s="247">
        <v>101149</v>
      </c>
      <c r="E274" s="247"/>
      <c r="F274" s="247"/>
      <c r="G274" s="247">
        <v>51333</v>
      </c>
      <c r="H274" s="247"/>
      <c r="I274" s="247"/>
      <c r="J274" s="247"/>
      <c r="K274" s="247"/>
      <c r="L274" s="247"/>
      <c r="M274" s="247">
        <v>2765333</v>
      </c>
      <c r="N274" s="252"/>
      <c r="O274" s="247"/>
      <c r="P274" s="247"/>
      <c r="Q274" s="247"/>
      <c r="R274" s="247"/>
      <c r="S274" s="247"/>
      <c r="T274" s="247"/>
      <c r="U274" s="247"/>
      <c r="V274" s="247"/>
      <c r="W274" s="247"/>
    </row>
    <row r="275" spans="1:23">
      <c r="A275" s="248" t="s">
        <v>6981</v>
      </c>
      <c r="B275" s="247" t="s">
        <v>7015</v>
      </c>
      <c r="C275" s="247" t="s">
        <v>7002</v>
      </c>
      <c r="D275" s="247">
        <v>101154</v>
      </c>
      <c r="E275" s="247"/>
      <c r="F275" s="247"/>
      <c r="G275" s="247">
        <v>51325</v>
      </c>
      <c r="H275" s="247"/>
      <c r="I275" s="247"/>
      <c r="J275" s="247"/>
      <c r="K275" s="247"/>
      <c r="L275" s="247"/>
      <c r="M275" s="247">
        <v>2765396</v>
      </c>
      <c r="N275" s="252">
        <v>8735425</v>
      </c>
      <c r="O275" s="247"/>
      <c r="P275" s="247"/>
      <c r="Q275" s="247"/>
      <c r="R275" s="247"/>
      <c r="S275" s="247"/>
      <c r="T275" s="247"/>
      <c r="U275" s="247"/>
      <c r="V275" s="247"/>
      <c r="W275" s="247">
        <v>644261</v>
      </c>
    </row>
    <row r="276" spans="1:23">
      <c r="A276" s="248" t="s">
        <v>6981</v>
      </c>
      <c r="B276" s="247" t="s">
        <v>7016</v>
      </c>
      <c r="C276" s="247" t="s">
        <v>7002</v>
      </c>
      <c r="D276" s="247">
        <v>101588</v>
      </c>
      <c r="E276" s="247"/>
      <c r="F276" s="247"/>
      <c r="G276" s="247" t="s">
        <v>7017</v>
      </c>
      <c r="H276" s="247"/>
      <c r="I276" s="247"/>
      <c r="J276" s="247"/>
      <c r="K276" s="247"/>
      <c r="L276" s="247"/>
      <c r="M276" s="247">
        <v>4749913</v>
      </c>
      <c r="N276" s="252">
        <v>2753524</v>
      </c>
      <c r="O276" s="247"/>
      <c r="P276" s="247"/>
      <c r="Q276" s="247"/>
      <c r="R276" s="247"/>
      <c r="S276" s="247"/>
      <c r="T276" s="247"/>
      <c r="U276" s="247"/>
      <c r="V276" s="247"/>
      <c r="W276" s="247">
        <v>647643</v>
      </c>
    </row>
    <row r="277" spans="1:23">
      <c r="A277" s="248" t="s">
        <v>6981</v>
      </c>
      <c r="B277" s="247" t="s">
        <v>7282</v>
      </c>
      <c r="C277" s="247" t="s">
        <v>7283</v>
      </c>
      <c r="D277" s="247">
        <v>101894</v>
      </c>
      <c r="E277" s="247"/>
      <c r="F277" s="247"/>
      <c r="G277" s="247"/>
      <c r="H277" s="247"/>
      <c r="I277" s="247"/>
      <c r="J277" s="247"/>
      <c r="K277" s="247"/>
      <c r="L277" s="247"/>
      <c r="M277" s="247"/>
      <c r="N277" s="252"/>
      <c r="O277" s="247"/>
      <c r="P277" s="247"/>
      <c r="Q277" s="247"/>
      <c r="R277" s="247"/>
      <c r="S277" s="247"/>
      <c r="T277" s="247"/>
      <c r="U277" s="247"/>
      <c r="V277" s="247"/>
      <c r="W277" s="247"/>
    </row>
    <row r="278" spans="1:23">
      <c r="A278" s="248" t="s">
        <v>6981</v>
      </c>
      <c r="B278" s="247" t="s">
        <v>7284</v>
      </c>
      <c r="C278" s="247" t="s">
        <v>7283</v>
      </c>
      <c r="D278" s="247">
        <v>101893</v>
      </c>
      <c r="E278" s="247"/>
      <c r="F278" s="247"/>
      <c r="G278" s="247"/>
      <c r="H278" s="247"/>
      <c r="I278" s="247"/>
      <c r="J278" s="247"/>
      <c r="K278" s="247"/>
      <c r="L278" s="247"/>
      <c r="M278" s="247"/>
      <c r="N278" s="252"/>
      <c r="O278" s="247"/>
      <c r="P278" s="247"/>
      <c r="Q278" s="247"/>
      <c r="R278" s="247"/>
      <c r="S278" s="247"/>
      <c r="T278" s="247"/>
      <c r="U278" s="247"/>
      <c r="V278" s="247"/>
      <c r="W278" s="247"/>
    </row>
    <row r="279" spans="1:23">
      <c r="A279" s="248" t="s">
        <v>6981</v>
      </c>
      <c r="B279" s="247" t="s">
        <v>7285</v>
      </c>
      <c r="C279" s="247" t="s">
        <v>7286</v>
      </c>
      <c r="D279" s="247">
        <v>101895</v>
      </c>
      <c r="E279" s="247"/>
      <c r="F279" s="247"/>
      <c r="G279" s="247"/>
      <c r="H279" s="247"/>
      <c r="I279" s="247"/>
      <c r="J279" s="247"/>
      <c r="K279" s="247"/>
      <c r="L279" s="247"/>
      <c r="M279" s="247"/>
      <c r="N279" s="252"/>
      <c r="O279" s="247"/>
      <c r="P279" s="247"/>
      <c r="Q279" s="247"/>
      <c r="R279" s="247"/>
      <c r="S279" s="247"/>
      <c r="T279" s="247"/>
      <c r="U279" s="247"/>
      <c r="V279" s="247"/>
      <c r="W279" s="247"/>
    </row>
    <row r="280" spans="1:23">
      <c r="A280" s="248" t="s">
        <v>6981</v>
      </c>
      <c r="B280" s="247" t="s">
        <v>7018</v>
      </c>
      <c r="C280" s="247" t="s">
        <v>6998</v>
      </c>
      <c r="D280" s="247">
        <v>101146</v>
      </c>
      <c r="E280" s="247"/>
      <c r="F280" s="247"/>
      <c r="G280" s="247">
        <v>51338</v>
      </c>
      <c r="H280" s="247"/>
      <c r="I280" s="247"/>
      <c r="J280" s="247"/>
      <c r="K280" s="247"/>
      <c r="L280" s="247"/>
      <c r="M280" s="247">
        <v>2765277</v>
      </c>
      <c r="N280" s="252">
        <v>8766701</v>
      </c>
      <c r="O280" s="247"/>
      <c r="P280" s="247"/>
      <c r="Q280" s="247"/>
      <c r="R280" s="247"/>
      <c r="S280" s="247"/>
      <c r="T280" s="247"/>
      <c r="U280" s="247"/>
      <c r="V280" s="247"/>
      <c r="W280" s="247">
        <v>644254</v>
      </c>
    </row>
    <row r="281" spans="1:23">
      <c r="A281" s="248" t="s">
        <v>6981</v>
      </c>
      <c r="B281" s="247" t="s">
        <v>7019</v>
      </c>
      <c r="C281" s="247" t="s">
        <v>7020</v>
      </c>
      <c r="D281" s="247">
        <v>101843</v>
      </c>
      <c r="E281" s="247"/>
      <c r="F281" s="247"/>
      <c r="G281" s="247"/>
      <c r="H281" s="247"/>
      <c r="I281" s="247"/>
      <c r="J281" s="247"/>
      <c r="K281" s="247"/>
      <c r="L281" s="247"/>
      <c r="M281" s="247">
        <v>7041770</v>
      </c>
      <c r="N281" s="252">
        <v>3188848</v>
      </c>
      <c r="O281" s="247"/>
      <c r="P281" s="247"/>
      <c r="Q281" s="247"/>
      <c r="R281" s="247"/>
      <c r="S281" s="247"/>
      <c r="T281" s="247"/>
      <c r="U281" s="247"/>
      <c r="V281" s="247"/>
      <c r="W281" s="247">
        <v>676744</v>
      </c>
    </row>
    <row r="282" spans="1:23">
      <c r="A282" s="248" t="s">
        <v>6981</v>
      </c>
      <c r="B282" s="247" t="s">
        <v>7287</v>
      </c>
      <c r="C282" s="247" t="s">
        <v>7288</v>
      </c>
      <c r="D282" s="247">
        <v>100198</v>
      </c>
      <c r="E282" s="247"/>
      <c r="F282" s="247"/>
      <c r="G282" s="247"/>
      <c r="H282" s="247"/>
      <c r="I282" s="247"/>
      <c r="J282" s="247"/>
      <c r="K282" s="247"/>
      <c r="L282" s="247"/>
      <c r="M282" s="247">
        <v>58511</v>
      </c>
      <c r="N282" s="252"/>
      <c r="O282" s="247"/>
      <c r="P282" s="247"/>
      <c r="Q282" s="247"/>
      <c r="R282" s="247"/>
      <c r="S282" s="247"/>
      <c r="T282" s="247"/>
      <c r="U282" s="247"/>
      <c r="V282" s="247"/>
      <c r="W282" s="247">
        <v>644296</v>
      </c>
    </row>
    <row r="283" spans="1:23">
      <c r="A283" s="248" t="s">
        <v>6981</v>
      </c>
      <c r="B283" s="247" t="s">
        <v>7289</v>
      </c>
      <c r="C283" s="247" t="s">
        <v>6991</v>
      </c>
      <c r="D283" s="247">
        <v>101541</v>
      </c>
      <c r="E283" s="247"/>
      <c r="F283" s="247"/>
      <c r="G283" s="247"/>
      <c r="H283" s="247"/>
      <c r="I283" s="247"/>
      <c r="J283" s="247"/>
      <c r="K283" s="247"/>
      <c r="L283" s="247"/>
      <c r="M283" s="247">
        <v>3855444</v>
      </c>
      <c r="N283" s="252"/>
      <c r="O283" s="247"/>
      <c r="P283" s="247"/>
      <c r="Q283" s="247"/>
      <c r="R283" s="247"/>
      <c r="S283" s="247"/>
      <c r="T283" s="247"/>
      <c r="U283" s="247"/>
      <c r="V283" s="247"/>
      <c r="W283" s="247">
        <v>644262</v>
      </c>
    </row>
    <row r="284" spans="1:23">
      <c r="A284" s="248" t="s">
        <v>6981</v>
      </c>
      <c r="B284" s="247" t="s">
        <v>7290</v>
      </c>
      <c r="C284" s="247" t="s">
        <v>7291</v>
      </c>
      <c r="D284" s="247">
        <v>101539</v>
      </c>
      <c r="E284" s="247"/>
      <c r="F284" s="247"/>
      <c r="G284" s="247"/>
      <c r="H284" s="247"/>
      <c r="I284" s="247"/>
      <c r="J284" s="247"/>
      <c r="K284" s="247"/>
      <c r="L284" s="247"/>
      <c r="M284" s="247">
        <v>3855414</v>
      </c>
      <c r="N284" s="252"/>
      <c r="O284" s="247"/>
      <c r="P284" s="247"/>
      <c r="Q284" s="247"/>
      <c r="R284" s="247"/>
      <c r="S284" s="247"/>
      <c r="T284" s="247"/>
      <c r="U284" s="247"/>
      <c r="V284" s="247"/>
      <c r="W284" s="247">
        <v>645350</v>
      </c>
    </row>
    <row r="285" spans="1:23">
      <c r="A285" s="248" t="s">
        <v>6981</v>
      </c>
      <c r="B285" s="247" t="s">
        <v>7292</v>
      </c>
      <c r="C285" s="247" t="s">
        <v>7293</v>
      </c>
      <c r="D285" s="247">
        <v>101537</v>
      </c>
      <c r="E285" s="247"/>
      <c r="F285" s="247"/>
      <c r="G285" s="247"/>
      <c r="H285" s="247"/>
      <c r="I285" s="247"/>
      <c r="J285" s="247"/>
      <c r="K285" s="247"/>
      <c r="L285" s="247"/>
      <c r="M285" s="247">
        <v>3855382</v>
      </c>
      <c r="N285" s="252"/>
      <c r="O285" s="247"/>
      <c r="P285" s="247"/>
      <c r="Q285" s="247"/>
      <c r="R285" s="247"/>
      <c r="S285" s="247"/>
      <c r="T285" s="247"/>
      <c r="U285" s="247"/>
      <c r="V285" s="247"/>
      <c r="W285" s="247">
        <v>645347</v>
      </c>
    </row>
    <row r="286" spans="1:23">
      <c r="A286" s="248" t="s">
        <v>6981</v>
      </c>
      <c r="B286" s="247" t="s">
        <v>7294</v>
      </c>
      <c r="C286" s="247" t="s">
        <v>6991</v>
      </c>
      <c r="D286" s="247">
        <v>101540</v>
      </c>
      <c r="E286" s="247"/>
      <c r="F286" s="247"/>
      <c r="G286" s="247"/>
      <c r="H286" s="247"/>
      <c r="I286" s="247"/>
      <c r="J286" s="247"/>
      <c r="K286" s="247"/>
      <c r="L286" s="247"/>
      <c r="M286" s="247">
        <v>3855438</v>
      </c>
      <c r="N286" s="252"/>
      <c r="O286" s="247"/>
      <c r="P286" s="247"/>
      <c r="Q286" s="247"/>
      <c r="R286" s="247"/>
      <c r="S286" s="247"/>
      <c r="T286" s="247"/>
      <c r="U286" s="247"/>
      <c r="V286" s="247"/>
      <c r="W286" s="247">
        <v>645351</v>
      </c>
    </row>
    <row r="287" spans="1:23">
      <c r="A287" s="248" t="s">
        <v>7021</v>
      </c>
      <c r="B287" s="247" t="s">
        <v>7295</v>
      </c>
      <c r="C287" s="247"/>
      <c r="D287" s="247">
        <v>101304</v>
      </c>
      <c r="E287" s="247"/>
      <c r="F287" s="247"/>
      <c r="G287" s="247">
        <v>51340</v>
      </c>
      <c r="H287" s="247"/>
      <c r="I287" s="247"/>
      <c r="J287" s="247"/>
      <c r="K287" s="247"/>
      <c r="L287" s="247"/>
      <c r="M287" s="247"/>
      <c r="N287" s="252"/>
      <c r="O287" s="247"/>
      <c r="P287" s="247"/>
      <c r="Q287" s="247"/>
      <c r="R287" s="247"/>
      <c r="S287" s="247"/>
      <c r="T287" s="247"/>
      <c r="U287" s="247"/>
      <c r="V287" s="247"/>
      <c r="W287" s="247">
        <v>730042</v>
      </c>
    </row>
    <row r="288" spans="1:23">
      <c r="A288" s="248" t="s">
        <v>7021</v>
      </c>
      <c r="B288" s="247" t="s">
        <v>7296</v>
      </c>
      <c r="C288" s="247"/>
      <c r="D288" s="247">
        <v>101305</v>
      </c>
      <c r="E288" s="247"/>
      <c r="F288" s="247"/>
      <c r="G288" s="247">
        <v>51341</v>
      </c>
      <c r="H288" s="247"/>
      <c r="I288" s="247"/>
      <c r="J288" s="247"/>
      <c r="K288" s="247"/>
      <c r="L288" s="247"/>
      <c r="M288" s="247"/>
      <c r="N288" s="252"/>
      <c r="O288" s="247"/>
      <c r="P288" s="247"/>
      <c r="Q288" s="247"/>
      <c r="R288" s="247"/>
      <c r="S288" s="247"/>
      <c r="T288" s="247"/>
      <c r="U288" s="247"/>
      <c r="V288" s="247"/>
      <c r="W288" s="247">
        <v>730043</v>
      </c>
    </row>
    <row r="289" spans="1:23">
      <c r="A289" s="248" t="s">
        <v>7021</v>
      </c>
      <c r="B289" s="247" t="s">
        <v>7297</v>
      </c>
      <c r="C289" s="247"/>
      <c r="D289" s="247">
        <v>101306</v>
      </c>
      <c r="E289" s="247"/>
      <c r="F289" s="247"/>
      <c r="G289" s="247">
        <v>51342</v>
      </c>
      <c r="H289" s="247"/>
      <c r="I289" s="247"/>
      <c r="J289" s="247"/>
      <c r="K289" s="247"/>
      <c r="L289" s="247"/>
      <c r="M289" s="247"/>
      <c r="N289" s="252"/>
      <c r="O289" s="247"/>
      <c r="P289" s="247"/>
      <c r="Q289" s="247"/>
      <c r="R289" s="247"/>
      <c r="S289" s="247"/>
      <c r="T289" s="247"/>
      <c r="U289" s="247"/>
      <c r="V289" s="247"/>
      <c r="W289" s="247">
        <v>730044</v>
      </c>
    </row>
    <row r="290" spans="1:23">
      <c r="A290" s="248" t="s">
        <v>7021</v>
      </c>
      <c r="B290" s="247" t="s">
        <v>7298</v>
      </c>
      <c r="C290" s="247"/>
      <c r="D290" s="247">
        <v>102053</v>
      </c>
      <c r="E290" s="247"/>
      <c r="F290" s="247"/>
      <c r="G290" s="247"/>
      <c r="H290" s="247"/>
      <c r="I290" s="247"/>
      <c r="J290" s="247"/>
      <c r="K290" s="247"/>
      <c r="L290" s="247"/>
      <c r="M290" s="247">
        <v>7092329</v>
      </c>
      <c r="N290" s="252"/>
      <c r="O290" s="247"/>
      <c r="P290" s="247"/>
      <c r="Q290" s="247"/>
      <c r="R290" s="247"/>
      <c r="S290" s="247"/>
      <c r="T290" s="247"/>
      <c r="U290" s="247"/>
      <c r="V290" s="247"/>
      <c r="W290" s="247">
        <v>702201</v>
      </c>
    </row>
    <row r="291" spans="1:23">
      <c r="A291" s="248" t="s">
        <v>7021</v>
      </c>
      <c r="B291" s="247" t="s">
        <v>7022</v>
      </c>
      <c r="C291" s="247"/>
      <c r="D291" s="247">
        <v>101876</v>
      </c>
      <c r="E291" s="247"/>
      <c r="F291" s="247"/>
      <c r="G291" s="247"/>
      <c r="H291" s="247"/>
      <c r="I291" s="247"/>
      <c r="J291" s="247"/>
      <c r="K291" s="247"/>
      <c r="L291" s="247"/>
      <c r="M291" s="247">
        <v>7058065</v>
      </c>
      <c r="N291" s="252">
        <v>6894135</v>
      </c>
      <c r="O291" s="247"/>
      <c r="P291" s="247"/>
      <c r="Q291" s="247"/>
      <c r="R291" s="247"/>
      <c r="S291" s="247"/>
      <c r="T291" s="247"/>
      <c r="U291" s="247"/>
      <c r="V291" s="247"/>
      <c r="W291" s="247">
        <v>690386</v>
      </c>
    </row>
    <row r="292" spans="1:23">
      <c r="A292" s="248" t="s">
        <v>6981</v>
      </c>
      <c r="B292" s="247" t="s">
        <v>7023</v>
      </c>
      <c r="C292" s="247"/>
      <c r="D292" s="247">
        <v>101877</v>
      </c>
      <c r="E292" s="247"/>
      <c r="F292" s="247"/>
      <c r="G292" s="247"/>
      <c r="H292" s="247"/>
      <c r="I292" s="247"/>
      <c r="J292" s="247"/>
      <c r="K292" s="247"/>
      <c r="L292" s="247"/>
      <c r="M292" s="247">
        <v>7058069</v>
      </c>
      <c r="N292" s="252">
        <v>7286185</v>
      </c>
      <c r="O292" s="247"/>
      <c r="P292" s="247"/>
      <c r="Q292" s="247"/>
      <c r="R292" s="247"/>
      <c r="S292" s="247"/>
      <c r="T292" s="247"/>
      <c r="U292" s="247"/>
      <c r="V292" s="247"/>
      <c r="W292" s="247">
        <v>690387</v>
      </c>
    </row>
    <row r="293" spans="1:23">
      <c r="A293" s="248" t="s">
        <v>6981</v>
      </c>
      <c r="B293" s="247" t="s">
        <v>7024</v>
      </c>
      <c r="C293" s="247"/>
      <c r="D293" s="247">
        <v>101878</v>
      </c>
      <c r="E293" s="247"/>
      <c r="F293" s="247"/>
      <c r="G293" s="247"/>
      <c r="H293" s="247"/>
      <c r="I293" s="247"/>
      <c r="J293" s="247"/>
      <c r="K293" s="247"/>
      <c r="L293" s="247"/>
      <c r="M293" s="247">
        <v>7058059</v>
      </c>
      <c r="N293" s="252">
        <v>9824977</v>
      </c>
      <c r="O293" s="247"/>
      <c r="P293" s="247"/>
      <c r="Q293" s="247"/>
      <c r="R293" s="247"/>
      <c r="S293" s="247"/>
      <c r="T293" s="247"/>
      <c r="U293" s="247"/>
      <c r="V293" s="247"/>
      <c r="W293" s="247">
        <v>690388</v>
      </c>
    </row>
    <row r="294" spans="1:23">
      <c r="A294" s="248" t="s">
        <v>6981</v>
      </c>
      <c r="B294" s="247" t="s">
        <v>7025</v>
      </c>
      <c r="C294" s="247" t="s">
        <v>6998</v>
      </c>
      <c r="D294" s="247">
        <v>101147</v>
      </c>
      <c r="E294" s="247"/>
      <c r="F294" s="247"/>
      <c r="G294" s="247"/>
      <c r="H294" s="247"/>
      <c r="I294" s="247"/>
      <c r="J294" s="247"/>
      <c r="K294" s="247"/>
      <c r="L294" s="247"/>
      <c r="M294" s="247">
        <v>2765312</v>
      </c>
      <c r="N294" s="252">
        <v>8751976</v>
      </c>
      <c r="O294" s="247"/>
      <c r="P294" s="247"/>
      <c r="Q294" s="247"/>
      <c r="R294" s="247"/>
      <c r="S294" s="247"/>
      <c r="T294" s="247"/>
      <c r="U294" s="247"/>
      <c r="V294" s="247"/>
      <c r="W294" s="247">
        <v>645352</v>
      </c>
    </row>
    <row r="295" spans="1:23">
      <c r="A295" s="248" t="s">
        <v>6981</v>
      </c>
      <c r="B295" s="247" t="s">
        <v>7026</v>
      </c>
      <c r="C295" s="247" t="s">
        <v>6998</v>
      </c>
      <c r="D295" s="247">
        <v>101149</v>
      </c>
      <c r="E295" s="247"/>
      <c r="F295" s="247"/>
      <c r="G295" s="247"/>
      <c r="H295" s="247"/>
      <c r="I295" s="247"/>
      <c r="J295" s="247"/>
      <c r="K295" s="247"/>
      <c r="L295" s="247"/>
      <c r="M295" s="247">
        <v>2765333</v>
      </c>
      <c r="N295" s="252">
        <v>8766909</v>
      </c>
      <c r="O295" s="247"/>
      <c r="P295" s="247"/>
      <c r="Q295" s="247"/>
      <c r="R295" s="247"/>
      <c r="S295" s="247"/>
      <c r="T295" s="247"/>
      <c r="U295" s="247"/>
      <c r="V295" s="247"/>
      <c r="W295" s="247">
        <v>644256</v>
      </c>
    </row>
    <row r="296" spans="1:23">
      <c r="A296" s="248" t="s">
        <v>7027</v>
      </c>
      <c r="B296" s="247" t="s">
        <v>7028</v>
      </c>
      <c r="C296" s="247" t="s">
        <v>6998</v>
      </c>
      <c r="D296" s="247">
        <v>101150</v>
      </c>
      <c r="E296" s="247"/>
      <c r="F296" s="247"/>
      <c r="G296" s="247"/>
      <c r="H296" s="247"/>
      <c r="I296" s="247"/>
      <c r="J296" s="247"/>
      <c r="K296" s="247"/>
      <c r="L296" s="247"/>
      <c r="M296" s="247">
        <v>2765341</v>
      </c>
      <c r="N296" s="252">
        <v>8766743</v>
      </c>
      <c r="O296" s="247"/>
      <c r="P296" s="247"/>
      <c r="Q296" s="247"/>
      <c r="R296" s="247"/>
      <c r="S296" s="247"/>
      <c r="T296" s="247"/>
      <c r="U296" s="247"/>
      <c r="V296" s="247"/>
      <c r="W296" s="247">
        <v>644257</v>
      </c>
    </row>
    <row r="297" spans="1:23">
      <c r="A297" s="248"/>
      <c r="B297" s="247"/>
      <c r="C297" s="247"/>
      <c r="D297" s="247"/>
      <c r="E297" s="247"/>
      <c r="F297" s="247"/>
      <c r="G297" s="247"/>
      <c r="H297" s="247"/>
      <c r="I297" s="247"/>
      <c r="J297" s="247"/>
      <c r="K297" s="247"/>
      <c r="L297" s="247"/>
      <c r="M297" s="247"/>
      <c r="N297" s="252"/>
      <c r="O297" s="247"/>
      <c r="P297" s="247"/>
      <c r="Q297" s="247"/>
      <c r="R297" s="247"/>
      <c r="S297" s="247"/>
      <c r="T297" s="247"/>
      <c r="U297" s="247"/>
      <c r="V297" s="247"/>
      <c r="W297" s="247"/>
    </row>
    <row r="298" spans="1:23">
      <c r="A298" s="248"/>
      <c r="B298" s="247"/>
      <c r="C298" s="247"/>
      <c r="D298" s="247"/>
      <c r="E298" s="247"/>
      <c r="F298" s="247"/>
      <c r="G298" s="247"/>
      <c r="H298" s="247"/>
      <c r="I298" s="247"/>
      <c r="J298" s="247"/>
      <c r="K298" s="247"/>
      <c r="L298" s="247"/>
      <c r="M298" s="247"/>
      <c r="N298" s="252"/>
      <c r="O298" s="247"/>
      <c r="P298" s="247"/>
      <c r="Q298" s="247"/>
      <c r="R298" s="247"/>
      <c r="S298" s="247"/>
      <c r="T298" s="247"/>
      <c r="U298" s="247"/>
      <c r="V298" s="247"/>
      <c r="W298" s="247"/>
    </row>
    <row r="299" spans="1:23">
      <c r="A299" s="248" t="s">
        <v>7029</v>
      </c>
      <c r="B299" s="247" t="s">
        <v>7299</v>
      </c>
      <c r="C299" s="247" t="s">
        <v>7300</v>
      </c>
      <c r="D299" s="247">
        <v>10603</v>
      </c>
      <c r="E299" s="247" t="s">
        <v>7301</v>
      </c>
      <c r="F299" s="247"/>
      <c r="G299" s="247"/>
      <c r="H299" s="247"/>
      <c r="I299" s="247"/>
      <c r="J299" s="247"/>
      <c r="K299" s="247"/>
      <c r="L299" s="247"/>
      <c r="M299" s="247">
        <v>1308089</v>
      </c>
      <c r="N299" s="252"/>
      <c r="O299" s="247"/>
      <c r="P299" s="247"/>
      <c r="Q299" s="247"/>
      <c r="R299" s="247"/>
      <c r="S299" s="247"/>
      <c r="T299" s="247"/>
      <c r="U299" s="247"/>
      <c r="V299" s="247"/>
      <c r="W299" s="247"/>
    </row>
    <row r="300" spans="1:23">
      <c r="A300" s="248" t="s">
        <v>7029</v>
      </c>
      <c r="B300" s="247" t="s">
        <v>7302</v>
      </c>
      <c r="C300" s="247" t="s">
        <v>7303</v>
      </c>
      <c r="D300" s="247">
        <v>70014</v>
      </c>
      <c r="E300" s="247"/>
      <c r="F300" s="247"/>
      <c r="G300" s="247"/>
      <c r="H300" s="247"/>
      <c r="I300" s="247"/>
      <c r="J300" s="247"/>
      <c r="K300" s="247"/>
      <c r="L300" s="247"/>
      <c r="M300" s="247">
        <v>516573</v>
      </c>
      <c r="N300" s="252"/>
      <c r="O300" s="247"/>
      <c r="P300" s="247"/>
      <c r="Q300" s="247"/>
      <c r="R300" s="247"/>
      <c r="S300" s="247"/>
      <c r="T300" s="247"/>
      <c r="U300" s="247"/>
      <c r="V300" s="247"/>
      <c r="W300" s="247"/>
    </row>
    <row r="301" spans="1:23">
      <c r="A301" s="248" t="s">
        <v>7029</v>
      </c>
      <c r="B301" s="247" t="s">
        <v>7304</v>
      </c>
      <c r="C301" s="247" t="s">
        <v>7305</v>
      </c>
      <c r="D301" s="247" t="s">
        <v>7032</v>
      </c>
      <c r="E301" s="247"/>
      <c r="F301" s="247"/>
      <c r="G301" s="247"/>
      <c r="H301" s="247"/>
      <c r="I301" s="247"/>
      <c r="J301" s="247"/>
      <c r="K301" s="247"/>
      <c r="L301" s="247"/>
      <c r="M301" s="247">
        <v>3133378</v>
      </c>
      <c r="N301" s="252"/>
      <c r="O301" s="247"/>
      <c r="P301" s="247"/>
      <c r="Q301" s="247"/>
      <c r="R301" s="247"/>
      <c r="S301" s="247"/>
      <c r="T301" s="247"/>
      <c r="U301" s="247"/>
      <c r="V301" s="247"/>
      <c r="W301" s="247">
        <v>409898</v>
      </c>
    </row>
    <row r="302" spans="1:23">
      <c r="A302" s="248" t="s">
        <v>7029</v>
      </c>
      <c r="B302" s="247" t="s">
        <v>7306</v>
      </c>
      <c r="C302" s="247" t="s">
        <v>7307</v>
      </c>
      <c r="D302" s="247">
        <v>80002</v>
      </c>
      <c r="E302" s="247"/>
      <c r="F302" s="247"/>
      <c r="G302" s="247"/>
      <c r="H302" s="247"/>
      <c r="I302" s="247"/>
      <c r="J302" s="247"/>
      <c r="K302" s="247"/>
      <c r="L302" s="247"/>
      <c r="M302" s="247">
        <v>2153807</v>
      </c>
      <c r="N302" s="252"/>
      <c r="O302" s="247"/>
      <c r="P302" s="247"/>
      <c r="Q302" s="247"/>
      <c r="R302" s="247"/>
      <c r="S302" s="247"/>
      <c r="T302" s="247"/>
      <c r="U302" s="247"/>
      <c r="V302" s="247"/>
      <c r="W302" s="247"/>
    </row>
    <row r="303" spans="1:23">
      <c r="A303" s="248" t="s">
        <v>7029</v>
      </c>
      <c r="B303" s="247" t="s">
        <v>7308</v>
      </c>
      <c r="C303" s="247" t="s">
        <v>7307</v>
      </c>
      <c r="D303" s="247">
        <v>80001</v>
      </c>
      <c r="E303" s="247"/>
      <c r="F303" s="247"/>
      <c r="G303" s="247"/>
      <c r="H303" s="247"/>
      <c r="I303" s="247"/>
      <c r="J303" s="247"/>
      <c r="K303" s="247"/>
      <c r="L303" s="247"/>
      <c r="M303" s="247">
        <v>5975665</v>
      </c>
      <c r="N303" s="252"/>
      <c r="O303" s="247"/>
      <c r="P303" s="247"/>
      <c r="Q303" s="247"/>
      <c r="R303" s="247"/>
      <c r="S303" s="247"/>
      <c r="T303" s="247"/>
      <c r="U303" s="247"/>
      <c r="V303" s="247"/>
      <c r="W303" s="247"/>
    </row>
    <row r="304" spans="1:23">
      <c r="A304" s="248" t="s">
        <v>7029</v>
      </c>
      <c r="B304" s="247" t="s">
        <v>7030</v>
      </c>
      <c r="C304" s="247" t="s">
        <v>7031</v>
      </c>
      <c r="D304" s="247" t="s">
        <v>7032</v>
      </c>
      <c r="E304" s="247" t="s">
        <v>7033</v>
      </c>
      <c r="F304" s="247"/>
      <c r="G304" s="247"/>
      <c r="H304" s="247"/>
      <c r="I304" s="247"/>
      <c r="J304" s="247"/>
      <c r="K304" s="247"/>
      <c r="L304" s="247"/>
      <c r="M304" s="247"/>
      <c r="N304" s="252">
        <v>3479649</v>
      </c>
      <c r="O304" s="247"/>
      <c r="P304" s="247"/>
      <c r="Q304" s="247"/>
      <c r="R304" s="247"/>
      <c r="S304" s="247"/>
      <c r="T304" s="247"/>
      <c r="U304" s="247"/>
      <c r="V304" s="247"/>
      <c r="W304" s="247"/>
    </row>
    <row r="305" spans="1:23">
      <c r="A305" s="248" t="s">
        <v>7029</v>
      </c>
      <c r="B305" s="247" t="s">
        <v>7034</v>
      </c>
      <c r="C305" s="247" t="s">
        <v>7035</v>
      </c>
      <c r="D305" s="247">
        <v>10301</v>
      </c>
      <c r="E305" s="247"/>
      <c r="F305" s="247"/>
      <c r="G305" s="247"/>
      <c r="H305" s="247"/>
      <c r="I305" s="247"/>
      <c r="J305" s="247"/>
      <c r="K305" s="247"/>
      <c r="L305" s="247"/>
      <c r="M305" s="247"/>
      <c r="N305" s="252">
        <v>4019295</v>
      </c>
      <c r="O305" s="247"/>
      <c r="P305" s="247"/>
      <c r="Q305" s="247"/>
      <c r="R305" s="247"/>
      <c r="S305" s="247"/>
      <c r="T305" s="247"/>
      <c r="U305" s="247"/>
      <c r="V305" s="247"/>
      <c r="W305" s="247">
        <v>404162</v>
      </c>
    </row>
    <row r="306" spans="1:23">
      <c r="A306" s="257" t="s">
        <v>7029</v>
      </c>
      <c r="B306" s="252" t="s">
        <v>7036</v>
      </c>
      <c r="C306" s="252" t="s">
        <v>7037</v>
      </c>
      <c r="D306" s="252">
        <v>70014</v>
      </c>
      <c r="E306" s="252"/>
      <c r="F306" s="252"/>
      <c r="G306" s="252"/>
      <c r="H306" s="252"/>
      <c r="I306" s="252"/>
      <c r="J306" s="252"/>
      <c r="K306" s="252"/>
      <c r="L306" s="252"/>
      <c r="M306" s="252">
        <v>516573</v>
      </c>
      <c r="N306" s="252">
        <v>9161559</v>
      </c>
      <c r="O306" s="252"/>
      <c r="P306" s="252"/>
      <c r="Q306" s="252"/>
      <c r="R306" s="252"/>
      <c r="S306" s="252"/>
      <c r="T306" s="252"/>
      <c r="U306" s="252"/>
      <c r="V306" s="252"/>
      <c r="W306" s="252">
        <v>510871</v>
      </c>
    </row>
    <row r="307" spans="1:23">
      <c r="A307" s="257" t="s">
        <v>7029</v>
      </c>
      <c r="B307" s="252" t="s">
        <v>7038</v>
      </c>
      <c r="C307" s="252" t="s">
        <v>7039</v>
      </c>
      <c r="D307" s="252">
        <v>70012</v>
      </c>
      <c r="E307" s="252"/>
      <c r="F307" s="252"/>
      <c r="G307" s="252"/>
      <c r="H307" s="252"/>
      <c r="I307" s="252"/>
      <c r="J307" s="252"/>
      <c r="K307" s="252"/>
      <c r="L307" s="252"/>
      <c r="M307" s="252"/>
      <c r="N307" s="252">
        <v>3434892</v>
      </c>
      <c r="O307" s="252"/>
      <c r="P307" s="252"/>
      <c r="Q307" s="252"/>
      <c r="R307" s="252"/>
      <c r="S307" s="252"/>
      <c r="T307" s="252"/>
      <c r="U307" s="252"/>
      <c r="V307" s="252"/>
      <c r="W307" s="252">
        <v>510873</v>
      </c>
    </row>
    <row r="308" spans="1:23">
      <c r="A308" s="248" t="s">
        <v>7029</v>
      </c>
      <c r="B308" s="247" t="s">
        <v>7040</v>
      </c>
      <c r="C308" s="247" t="s">
        <v>7041</v>
      </c>
      <c r="D308" s="247">
        <v>10609</v>
      </c>
      <c r="E308" s="247"/>
      <c r="F308" s="247"/>
      <c r="G308" s="247"/>
      <c r="H308" s="247"/>
      <c r="I308" s="247"/>
      <c r="J308" s="247"/>
      <c r="K308" s="247"/>
      <c r="L308" s="247"/>
      <c r="M308" s="247"/>
      <c r="N308" s="252">
        <v>752991</v>
      </c>
      <c r="O308" s="247"/>
      <c r="P308" s="247"/>
      <c r="Q308" s="247"/>
      <c r="R308" s="247"/>
      <c r="S308" s="247"/>
      <c r="T308" s="247"/>
      <c r="U308" s="247"/>
      <c r="V308" s="247"/>
      <c r="W308" s="247">
        <v>486014</v>
      </c>
    </row>
    <row r="309" spans="1:23">
      <c r="A309" s="248" t="s">
        <v>7029</v>
      </c>
      <c r="B309" s="247" t="s">
        <v>7042</v>
      </c>
      <c r="C309" s="247" t="s">
        <v>7041</v>
      </c>
      <c r="D309" s="247">
        <v>10601</v>
      </c>
      <c r="E309" s="247"/>
      <c r="F309" s="247"/>
      <c r="G309" s="247"/>
      <c r="H309" s="247"/>
      <c r="I309" s="247"/>
      <c r="J309" s="247"/>
      <c r="K309" s="247"/>
      <c r="L309" s="247"/>
      <c r="M309" s="247"/>
      <c r="N309" s="252">
        <v>738703</v>
      </c>
      <c r="O309" s="247"/>
      <c r="P309" s="247"/>
      <c r="Q309" s="247"/>
      <c r="R309" s="247"/>
      <c r="S309" s="247"/>
      <c r="T309" s="247"/>
      <c r="U309" s="247"/>
      <c r="V309" s="247"/>
      <c r="W309" s="247">
        <v>408403</v>
      </c>
    </row>
    <row r="310" spans="1:23">
      <c r="A310" s="248" t="s">
        <v>7029</v>
      </c>
      <c r="B310" s="247" t="s">
        <v>7043</v>
      </c>
      <c r="C310" s="247" t="s">
        <v>7044</v>
      </c>
      <c r="D310" s="247">
        <v>10603</v>
      </c>
      <c r="E310" s="247"/>
      <c r="F310" s="247"/>
      <c r="G310" s="247"/>
      <c r="H310" s="247"/>
      <c r="I310" s="247"/>
      <c r="J310" s="247"/>
      <c r="K310" s="247"/>
      <c r="L310" s="247"/>
      <c r="M310" s="247"/>
      <c r="N310" s="252">
        <v>3019296</v>
      </c>
      <c r="O310" s="247"/>
      <c r="P310" s="247"/>
      <c r="Q310" s="247"/>
      <c r="R310" s="247"/>
      <c r="S310" s="247"/>
      <c r="T310" s="247"/>
      <c r="U310" s="247"/>
      <c r="V310" s="247"/>
      <c r="W310" s="247">
        <v>408456</v>
      </c>
    </row>
    <row r="311" spans="1:23">
      <c r="A311" s="248" t="s">
        <v>7029</v>
      </c>
      <c r="B311" s="247" t="s">
        <v>7045</v>
      </c>
      <c r="C311" s="247" t="s">
        <v>7046</v>
      </c>
      <c r="D311" s="247">
        <v>60434</v>
      </c>
      <c r="E311" s="247"/>
      <c r="F311" s="247"/>
      <c r="G311" s="247"/>
      <c r="H311" s="247"/>
      <c r="I311" s="247"/>
      <c r="J311" s="247"/>
      <c r="K311" s="247"/>
      <c r="L311" s="247"/>
      <c r="M311" s="247"/>
      <c r="N311" s="252">
        <v>8695454</v>
      </c>
      <c r="O311" s="247"/>
      <c r="P311" s="247"/>
      <c r="Q311" s="247"/>
      <c r="R311" s="247"/>
      <c r="S311" s="247"/>
      <c r="T311" s="247"/>
      <c r="U311" s="247"/>
      <c r="V311" s="247"/>
      <c r="W311" s="247">
        <v>491659</v>
      </c>
    </row>
    <row r="312" spans="1:23">
      <c r="A312" s="248" t="s">
        <v>7029</v>
      </c>
      <c r="B312" s="247" t="s">
        <v>7047</v>
      </c>
      <c r="C312" s="247" t="s">
        <v>7048</v>
      </c>
      <c r="D312" s="247">
        <v>20302</v>
      </c>
      <c r="E312" s="247" t="s">
        <v>7049</v>
      </c>
      <c r="F312" s="247"/>
      <c r="G312" s="247"/>
      <c r="H312" s="247"/>
      <c r="I312" s="247"/>
      <c r="J312" s="247"/>
      <c r="K312" s="247"/>
      <c r="L312" s="247"/>
      <c r="M312" s="247"/>
      <c r="N312" s="252">
        <v>67301</v>
      </c>
      <c r="O312" s="247"/>
      <c r="P312" s="247"/>
      <c r="Q312" s="247"/>
      <c r="R312" s="247"/>
      <c r="S312" s="247"/>
      <c r="T312" s="247"/>
      <c r="U312" s="247"/>
      <c r="V312" s="247"/>
      <c r="W312" s="247">
        <v>404143</v>
      </c>
    </row>
    <row r="313" spans="1:23">
      <c r="A313" s="248" t="s">
        <v>7029</v>
      </c>
      <c r="B313" s="247" t="s">
        <v>7050</v>
      </c>
      <c r="C313" s="247" t="s">
        <v>7051</v>
      </c>
      <c r="D313" s="247">
        <v>80001</v>
      </c>
      <c r="E313" s="247"/>
      <c r="F313" s="247"/>
      <c r="G313" s="247"/>
      <c r="H313" s="247"/>
      <c r="I313" s="247"/>
      <c r="J313" s="247"/>
      <c r="K313" s="247"/>
      <c r="L313" s="247"/>
      <c r="M313" s="247">
        <v>5848894</v>
      </c>
      <c r="N313" s="252">
        <v>623894</v>
      </c>
      <c r="O313" s="247"/>
      <c r="P313" s="247"/>
      <c r="Q313" s="247"/>
      <c r="R313" s="247"/>
      <c r="S313" s="247"/>
      <c r="T313" s="247"/>
      <c r="U313" s="247"/>
      <c r="V313" s="247"/>
      <c r="W313" s="247">
        <v>407827</v>
      </c>
    </row>
    <row r="314" spans="1:23">
      <c r="A314" s="248" t="s">
        <v>7029</v>
      </c>
      <c r="B314" s="247" t="s">
        <v>7052</v>
      </c>
      <c r="C314" s="247" t="s">
        <v>7051</v>
      </c>
      <c r="D314" s="247">
        <v>80002</v>
      </c>
      <c r="E314" s="247"/>
      <c r="F314" s="247"/>
      <c r="G314" s="247"/>
      <c r="H314" s="247"/>
      <c r="I314" s="247"/>
      <c r="J314" s="247"/>
      <c r="K314" s="247"/>
      <c r="L314" s="247"/>
      <c r="M314" s="247">
        <v>5634011</v>
      </c>
      <c r="N314" s="252">
        <v>3146891</v>
      </c>
      <c r="O314" s="247"/>
      <c r="P314" s="247"/>
      <c r="Q314" s="247"/>
      <c r="R314" s="247"/>
      <c r="S314" s="247"/>
      <c r="T314" s="247"/>
      <c r="U314" s="247"/>
      <c r="V314" s="247"/>
      <c r="W314" s="247">
        <v>407824</v>
      </c>
    </row>
    <row r="315" spans="1:23">
      <c r="A315" s="248" t="s">
        <v>7029</v>
      </c>
      <c r="B315" s="247" t="s">
        <v>7309</v>
      </c>
      <c r="C315" s="247" t="s">
        <v>7310</v>
      </c>
      <c r="D315" s="247">
        <v>20310</v>
      </c>
      <c r="E315" s="247"/>
      <c r="F315" s="247"/>
      <c r="G315" s="247"/>
      <c r="H315" s="247"/>
      <c r="I315" s="247"/>
      <c r="J315" s="247"/>
      <c r="K315" s="247"/>
      <c r="L315" s="247"/>
      <c r="M315" s="247">
        <v>820298</v>
      </c>
      <c r="N315" s="252"/>
      <c r="O315" s="247"/>
      <c r="P315" s="247"/>
      <c r="Q315" s="247"/>
      <c r="R315" s="247"/>
      <c r="S315" s="247"/>
      <c r="T315" s="247"/>
      <c r="U315" s="247"/>
      <c r="V315" s="247"/>
      <c r="W315" s="247"/>
    </row>
    <row r="316" spans="1:23">
      <c r="A316" s="248" t="s">
        <v>7029</v>
      </c>
      <c r="B316" s="247" t="s">
        <v>7311</v>
      </c>
      <c r="C316" s="247" t="s">
        <v>7312</v>
      </c>
      <c r="D316" s="247">
        <v>20312</v>
      </c>
      <c r="E316" s="247"/>
      <c r="F316" s="247"/>
      <c r="G316" s="247"/>
      <c r="H316" s="247"/>
      <c r="I316" s="247"/>
      <c r="J316" s="247"/>
      <c r="K316" s="247"/>
      <c r="L316" s="247"/>
      <c r="M316" s="247">
        <v>965499</v>
      </c>
      <c r="N316" s="252"/>
      <c r="O316" s="247"/>
      <c r="P316" s="247"/>
      <c r="Q316" s="247"/>
      <c r="R316" s="247"/>
      <c r="S316" s="247"/>
      <c r="T316" s="247"/>
      <c r="U316" s="247"/>
      <c r="V316" s="247"/>
      <c r="W316" s="247"/>
    </row>
    <row r="317" spans="1:23">
      <c r="A317" s="248" t="s">
        <v>7029</v>
      </c>
      <c r="B317" s="247" t="s">
        <v>7313</v>
      </c>
      <c r="C317" s="247" t="s">
        <v>7314</v>
      </c>
      <c r="D317" s="247">
        <v>80120</v>
      </c>
      <c r="E317" s="247"/>
      <c r="F317" s="247"/>
      <c r="G317" s="247"/>
      <c r="H317" s="247"/>
      <c r="I317" s="247"/>
      <c r="J317" s="247"/>
      <c r="K317" s="247"/>
      <c r="L317" s="247"/>
      <c r="M317" s="247">
        <v>2603685</v>
      </c>
      <c r="N317" s="252"/>
      <c r="O317" s="247"/>
      <c r="P317" s="247"/>
      <c r="Q317" s="247"/>
      <c r="R317" s="247"/>
      <c r="S317" s="247"/>
      <c r="T317" s="247"/>
      <c r="U317" s="247"/>
      <c r="V317" s="247"/>
      <c r="W317" s="247"/>
    </row>
    <row r="318" spans="1:23">
      <c r="A318" s="248" t="s">
        <v>7029</v>
      </c>
      <c r="B318" s="247" t="s">
        <v>7315</v>
      </c>
      <c r="C318" s="247" t="s">
        <v>7316</v>
      </c>
      <c r="D318" s="247">
        <v>60413</v>
      </c>
      <c r="E318" s="247"/>
      <c r="F318" s="247"/>
      <c r="G318" s="247"/>
      <c r="H318" s="247"/>
      <c r="I318" s="247"/>
      <c r="J318" s="247"/>
      <c r="K318" s="247"/>
      <c r="L318" s="247"/>
      <c r="M318" s="247">
        <v>3133238</v>
      </c>
      <c r="N318" s="252"/>
      <c r="O318" s="247"/>
      <c r="P318" s="247"/>
      <c r="Q318" s="247"/>
      <c r="R318" s="247"/>
      <c r="S318" s="247"/>
      <c r="T318" s="247"/>
      <c r="U318" s="247"/>
      <c r="V318" s="247"/>
      <c r="W318" s="247"/>
    </row>
    <row r="319" spans="1:23">
      <c r="A319" s="248" t="s">
        <v>7029</v>
      </c>
      <c r="B319" s="247" t="s">
        <v>7317</v>
      </c>
      <c r="C319" s="247" t="s">
        <v>7318</v>
      </c>
      <c r="D319" s="247">
        <v>20303</v>
      </c>
      <c r="E319" s="247"/>
      <c r="F319" s="247"/>
      <c r="G319" s="247"/>
      <c r="H319" s="247"/>
      <c r="I319" s="247"/>
      <c r="J319" s="247"/>
      <c r="K319" s="247"/>
      <c r="L319" s="247"/>
      <c r="M319" s="247">
        <v>3293081</v>
      </c>
      <c r="N319" s="252"/>
      <c r="O319" s="247"/>
      <c r="P319" s="247"/>
      <c r="Q319" s="247"/>
      <c r="R319" s="247"/>
      <c r="S319" s="247"/>
      <c r="T319" s="247"/>
      <c r="U319" s="247"/>
      <c r="V319" s="247"/>
      <c r="W319" s="247"/>
    </row>
    <row r="320" spans="1:23">
      <c r="A320" s="248" t="s">
        <v>7029</v>
      </c>
      <c r="B320" s="247" t="s">
        <v>7319</v>
      </c>
      <c r="C320" s="247" t="s">
        <v>7318</v>
      </c>
      <c r="D320" s="247">
        <v>20305</v>
      </c>
      <c r="E320" s="247"/>
      <c r="F320" s="247"/>
      <c r="G320" s="247"/>
      <c r="H320" s="247"/>
      <c r="I320" s="247"/>
      <c r="J320" s="247"/>
      <c r="K320" s="247"/>
      <c r="L320" s="247"/>
      <c r="M320" s="247">
        <v>4471207</v>
      </c>
      <c r="N320" s="252"/>
      <c r="O320" s="247"/>
      <c r="P320" s="247"/>
      <c r="Q320" s="247"/>
      <c r="R320" s="247"/>
      <c r="S320" s="247"/>
      <c r="T320" s="247"/>
      <c r="U320" s="247"/>
      <c r="V320" s="247"/>
      <c r="W320" s="247"/>
    </row>
    <row r="321" spans="1:23">
      <c r="A321" s="248" t="s">
        <v>7029</v>
      </c>
      <c r="B321" s="247" t="s">
        <v>7320</v>
      </c>
      <c r="C321" s="247" t="s">
        <v>7318</v>
      </c>
      <c r="D321" s="247">
        <v>20307</v>
      </c>
      <c r="E321" s="247"/>
      <c r="F321" s="247"/>
      <c r="G321" s="247"/>
      <c r="H321" s="247"/>
      <c r="I321" s="247"/>
      <c r="J321" s="247"/>
      <c r="K321" s="247"/>
      <c r="L321" s="247"/>
      <c r="M321" s="247">
        <v>4685756</v>
      </c>
      <c r="N321" s="252"/>
      <c r="O321" s="247"/>
      <c r="P321" s="247"/>
      <c r="Q321" s="247"/>
      <c r="R321" s="247"/>
      <c r="S321" s="247"/>
      <c r="T321" s="247"/>
      <c r="U321" s="247"/>
      <c r="V321" s="247"/>
      <c r="W321" s="247"/>
    </row>
    <row r="322" spans="1:23">
      <c r="A322" s="248" t="s">
        <v>7029</v>
      </c>
      <c r="B322" s="247" t="s">
        <v>7321</v>
      </c>
      <c r="C322" s="247" t="s">
        <v>7322</v>
      </c>
      <c r="D322" s="247">
        <v>80002</v>
      </c>
      <c r="E322" s="247"/>
      <c r="F322" s="247"/>
      <c r="G322" s="247"/>
      <c r="H322" s="247"/>
      <c r="I322" s="247"/>
      <c r="J322" s="247"/>
      <c r="K322" s="247"/>
      <c r="L322" s="247"/>
      <c r="M322" s="247">
        <v>5634011</v>
      </c>
      <c r="N322" s="252"/>
      <c r="O322" s="247"/>
      <c r="P322" s="247"/>
      <c r="Q322" s="247"/>
      <c r="R322" s="247"/>
      <c r="S322" s="247"/>
      <c r="T322" s="247"/>
      <c r="U322" s="247"/>
      <c r="V322" s="247"/>
      <c r="W322" s="247"/>
    </row>
    <row r="323" spans="1:23">
      <c r="A323" s="248" t="s">
        <v>7029</v>
      </c>
      <c r="B323" s="247" t="s">
        <v>7323</v>
      </c>
      <c r="C323" s="247" t="s">
        <v>7314</v>
      </c>
      <c r="D323" s="247">
        <v>80001</v>
      </c>
      <c r="E323" s="247"/>
      <c r="F323" s="247"/>
      <c r="G323" s="247"/>
      <c r="H323" s="247"/>
      <c r="I323" s="247"/>
      <c r="J323" s="247"/>
      <c r="K323" s="247"/>
      <c r="L323" s="247"/>
      <c r="M323" s="247">
        <v>5848894</v>
      </c>
      <c r="N323" s="252"/>
      <c r="O323" s="247"/>
      <c r="P323" s="247"/>
      <c r="Q323" s="247"/>
      <c r="R323" s="247"/>
      <c r="S323" s="247"/>
      <c r="T323" s="247"/>
      <c r="U323" s="247"/>
      <c r="V323" s="247"/>
      <c r="W323" s="247"/>
    </row>
    <row r="324" spans="1:23">
      <c r="A324" s="248" t="s">
        <v>7029</v>
      </c>
      <c r="B324" s="247" t="s">
        <v>7324</v>
      </c>
      <c r="C324" s="247" t="s">
        <v>7316</v>
      </c>
      <c r="D324" s="247">
        <v>20313</v>
      </c>
      <c r="E324" s="247"/>
      <c r="F324" s="247"/>
      <c r="G324" s="247"/>
      <c r="H324" s="247"/>
      <c r="I324" s="247"/>
      <c r="J324" s="247"/>
      <c r="K324" s="247"/>
      <c r="L324" s="247"/>
      <c r="M324" s="247">
        <v>6388274</v>
      </c>
      <c r="N324" s="252"/>
      <c r="O324" s="247"/>
      <c r="P324" s="247"/>
      <c r="Q324" s="247"/>
      <c r="R324" s="247"/>
      <c r="S324" s="247"/>
      <c r="T324" s="247"/>
      <c r="U324" s="247"/>
      <c r="V324" s="247"/>
      <c r="W324" s="247"/>
    </row>
    <row r="325" spans="1:23">
      <c r="A325" s="248" t="s">
        <v>7029</v>
      </c>
      <c r="B325" s="247" t="s">
        <v>7325</v>
      </c>
      <c r="C325" s="247" t="s">
        <v>7326</v>
      </c>
      <c r="D325" s="247">
        <v>70014</v>
      </c>
      <c r="E325" s="247"/>
      <c r="F325" s="247"/>
      <c r="G325" s="247"/>
      <c r="H325" s="247"/>
      <c r="I325" s="247"/>
      <c r="J325" s="247"/>
      <c r="K325" s="247"/>
      <c r="L325" s="247"/>
      <c r="M325" s="247">
        <v>516573</v>
      </c>
      <c r="N325" s="252"/>
      <c r="O325" s="247"/>
      <c r="P325" s="247"/>
      <c r="Q325" s="247"/>
      <c r="R325" s="247"/>
      <c r="S325" s="247"/>
      <c r="T325" s="247"/>
      <c r="U325" s="247"/>
      <c r="V325" s="247"/>
      <c r="W325" s="247"/>
    </row>
    <row r="326" spans="1:23">
      <c r="A326" s="248" t="s">
        <v>7029</v>
      </c>
      <c r="B326" s="247" t="s">
        <v>7327</v>
      </c>
      <c r="C326" s="247" t="s">
        <v>7328</v>
      </c>
      <c r="D326" s="247">
        <v>10612</v>
      </c>
      <c r="E326" s="247"/>
      <c r="F326" s="247"/>
      <c r="G326" s="247"/>
      <c r="H326" s="247"/>
      <c r="I326" s="247"/>
      <c r="J326" s="247"/>
      <c r="K326" s="247"/>
      <c r="L326" s="247"/>
      <c r="M326" s="247">
        <v>963417</v>
      </c>
      <c r="N326" s="252"/>
    </row>
    <row r="327" spans="1:23">
      <c r="A327" s="248" t="s">
        <v>7029</v>
      </c>
      <c r="B327" s="247" t="s">
        <v>7329</v>
      </c>
      <c r="C327" s="247" t="s">
        <v>7330</v>
      </c>
      <c r="D327" s="247">
        <v>60408</v>
      </c>
      <c r="E327" s="247"/>
      <c r="F327" s="247"/>
      <c r="G327" s="247"/>
      <c r="H327" s="247"/>
      <c r="I327" s="247"/>
      <c r="J327" s="247"/>
      <c r="K327" s="247"/>
      <c r="L327" s="247"/>
      <c r="M327" s="247">
        <v>1168871</v>
      </c>
      <c r="N327" s="252"/>
    </row>
    <row r="328" spans="1:23">
      <c r="A328" s="248" t="s">
        <v>7029</v>
      </c>
      <c r="B328" s="247" t="s">
        <v>7331</v>
      </c>
      <c r="C328" s="247" t="s">
        <v>7330</v>
      </c>
      <c r="D328" s="247">
        <v>60409</v>
      </c>
      <c r="E328" s="247"/>
      <c r="F328" s="247"/>
      <c r="G328" s="247"/>
      <c r="H328" s="247"/>
      <c r="I328" s="247"/>
      <c r="J328" s="247"/>
      <c r="K328" s="247"/>
      <c r="L328" s="247"/>
      <c r="M328" s="247">
        <v>1170091</v>
      </c>
      <c r="N328" s="252"/>
    </row>
    <row r="329" spans="1:23">
      <c r="A329" s="248" t="s">
        <v>7029</v>
      </c>
      <c r="B329" s="247" t="s">
        <v>7332</v>
      </c>
      <c r="C329" s="247" t="s">
        <v>7333</v>
      </c>
      <c r="D329" s="247">
        <v>10301</v>
      </c>
      <c r="E329" s="247"/>
      <c r="F329" s="247"/>
      <c r="G329" s="247"/>
      <c r="H329" s="247"/>
      <c r="I329" s="247"/>
      <c r="J329" s="247"/>
      <c r="K329" s="247"/>
      <c r="L329" s="247"/>
      <c r="M329" s="247">
        <v>1171479</v>
      </c>
      <c r="N329" s="252"/>
    </row>
    <row r="330" spans="1:23">
      <c r="A330" s="248" t="s">
        <v>7029</v>
      </c>
      <c r="B330" s="247" t="s">
        <v>7334</v>
      </c>
      <c r="C330" s="247" t="s">
        <v>7335</v>
      </c>
      <c r="D330" s="247">
        <v>70012</v>
      </c>
      <c r="E330" s="247"/>
      <c r="F330" s="247"/>
      <c r="G330" s="247"/>
      <c r="H330" s="247"/>
      <c r="I330" s="247"/>
      <c r="J330" s="247"/>
      <c r="K330" s="247"/>
      <c r="L330" s="247"/>
      <c r="M330" s="247">
        <v>1211996</v>
      </c>
      <c r="N330" s="252"/>
    </row>
    <row r="331" spans="1:23">
      <c r="A331" s="248" t="s">
        <v>7029</v>
      </c>
      <c r="B331" s="247" t="s">
        <v>7336</v>
      </c>
      <c r="C331" s="247" t="s">
        <v>7333</v>
      </c>
      <c r="D331" s="247">
        <v>10303</v>
      </c>
      <c r="E331" s="247"/>
      <c r="F331" s="247"/>
      <c r="G331" s="247"/>
      <c r="H331" s="247"/>
      <c r="I331" s="247"/>
      <c r="J331" s="247"/>
      <c r="K331" s="247"/>
      <c r="L331" s="247"/>
      <c r="M331" s="247">
        <v>1308089</v>
      </c>
      <c r="N331" s="252"/>
    </row>
    <row r="332" spans="1:23">
      <c r="A332" s="248" t="s">
        <v>7029</v>
      </c>
      <c r="B332" s="247" t="s">
        <v>7337</v>
      </c>
      <c r="C332" s="247" t="s">
        <v>7333</v>
      </c>
      <c r="D332" s="247">
        <v>10401</v>
      </c>
      <c r="E332" s="247"/>
      <c r="F332" s="247"/>
      <c r="G332" s="247"/>
      <c r="H332" s="247"/>
      <c r="I332" s="247"/>
      <c r="J332" s="247"/>
      <c r="K332" s="247"/>
      <c r="L332" s="247"/>
      <c r="M332" s="247">
        <v>1751205</v>
      </c>
      <c r="N332" s="252"/>
    </row>
    <row r="333" spans="1:23">
      <c r="A333" s="248" t="s">
        <v>7029</v>
      </c>
      <c r="B333" s="247" t="s">
        <v>7332</v>
      </c>
      <c r="C333" s="247" t="s">
        <v>7333</v>
      </c>
      <c r="D333" s="247">
        <v>10601</v>
      </c>
      <c r="E333" s="247"/>
      <c r="F333" s="247"/>
      <c r="G333" s="247"/>
      <c r="H333" s="247"/>
      <c r="I333" s="247"/>
      <c r="J333" s="247"/>
      <c r="K333" s="247"/>
      <c r="L333" s="247"/>
      <c r="M333" s="247">
        <v>2459873</v>
      </c>
      <c r="N333" s="252"/>
    </row>
    <row r="334" spans="1:23">
      <c r="A334" s="248" t="s">
        <v>7029</v>
      </c>
      <c r="B334" s="247" t="s">
        <v>7338</v>
      </c>
      <c r="C334" s="247" t="s">
        <v>7305</v>
      </c>
      <c r="D334" s="247">
        <v>60</v>
      </c>
      <c r="E334" s="247"/>
      <c r="F334" s="247"/>
      <c r="G334" s="247"/>
      <c r="H334" s="247"/>
      <c r="I334" s="247"/>
      <c r="J334" s="247"/>
      <c r="K334" s="247"/>
      <c r="L334" s="247"/>
      <c r="M334" s="247">
        <v>3133378</v>
      </c>
      <c r="N334" s="252"/>
    </row>
    <row r="335" spans="1:23">
      <c r="A335" s="248" t="s">
        <v>7029</v>
      </c>
      <c r="B335" s="247" t="s">
        <v>7339</v>
      </c>
      <c r="C335" s="247" t="s">
        <v>7333</v>
      </c>
      <c r="D335" s="247">
        <v>10604</v>
      </c>
      <c r="E335" s="247"/>
      <c r="F335" s="247"/>
      <c r="G335" s="247"/>
      <c r="H335" s="247"/>
      <c r="I335" s="247"/>
      <c r="J335" s="247"/>
      <c r="K335" s="247"/>
      <c r="L335" s="247"/>
      <c r="M335" s="247">
        <v>3145489</v>
      </c>
      <c r="N335" s="252"/>
    </row>
    <row r="336" spans="1:23">
      <c r="A336" s="248" t="s">
        <v>7029</v>
      </c>
      <c r="B336" s="247" t="s">
        <v>7340</v>
      </c>
      <c r="C336" s="247" t="s">
        <v>7333</v>
      </c>
      <c r="D336" s="247">
        <v>10606</v>
      </c>
      <c r="E336" s="247"/>
      <c r="F336" s="247"/>
      <c r="G336" s="247"/>
      <c r="H336" s="247"/>
      <c r="I336" s="247"/>
      <c r="J336" s="247"/>
      <c r="K336" s="247"/>
      <c r="L336" s="247"/>
      <c r="M336" s="247">
        <v>3145497</v>
      </c>
      <c r="N336" s="252"/>
    </row>
    <row r="337" spans="1:14">
      <c r="A337" s="248" t="s">
        <v>7029</v>
      </c>
      <c r="B337" s="247" t="s">
        <v>7341</v>
      </c>
      <c r="C337" s="247" t="s">
        <v>7342</v>
      </c>
      <c r="D337" s="247">
        <v>70020</v>
      </c>
      <c r="E337" s="247"/>
      <c r="F337" s="247"/>
      <c r="G337" s="247"/>
      <c r="H337" s="247"/>
      <c r="I337" s="247"/>
      <c r="J337" s="247"/>
      <c r="K337" s="247"/>
      <c r="L337" s="247"/>
      <c r="M337" s="247">
        <v>4899975</v>
      </c>
      <c r="N337" s="252"/>
    </row>
    <row r="338" spans="1:14">
      <c r="A338" s="248" t="s">
        <v>7029</v>
      </c>
      <c r="B338" s="247" t="s">
        <v>7343</v>
      </c>
      <c r="C338" s="247" t="s">
        <v>7344</v>
      </c>
      <c r="D338" s="247">
        <v>70630</v>
      </c>
      <c r="E338" s="247"/>
      <c r="F338" s="247"/>
      <c r="G338" s="247"/>
      <c r="H338" s="247"/>
      <c r="I338" s="247"/>
      <c r="J338" s="247"/>
      <c r="K338" s="247"/>
      <c r="L338" s="247"/>
      <c r="M338" s="247">
        <v>4899999</v>
      </c>
      <c r="N338" s="252"/>
    </row>
    <row r="339" spans="1:14">
      <c r="A339" s="248" t="s">
        <v>7029</v>
      </c>
      <c r="B339" s="247" t="s">
        <v>7345</v>
      </c>
      <c r="C339" s="247" t="s">
        <v>7346</v>
      </c>
      <c r="D339" s="247">
        <v>70635</v>
      </c>
      <c r="E339" s="247"/>
      <c r="F339" s="247"/>
      <c r="G339" s="247"/>
      <c r="H339" s="247"/>
      <c r="I339" s="247"/>
      <c r="J339" s="247"/>
      <c r="K339" s="247"/>
      <c r="L339" s="247"/>
      <c r="M339" s="247">
        <v>4900183</v>
      </c>
      <c r="N339" s="252"/>
    </row>
    <row r="340" spans="1:14">
      <c r="A340" s="248" t="s">
        <v>7029</v>
      </c>
      <c r="B340" s="247" t="s">
        <v>7347</v>
      </c>
      <c r="C340" s="247" t="s">
        <v>7333</v>
      </c>
      <c r="D340" s="247">
        <v>10603</v>
      </c>
      <c r="E340" s="247"/>
      <c r="F340" s="247"/>
      <c r="G340" s="247"/>
      <c r="H340" s="247"/>
      <c r="I340" s="247"/>
      <c r="J340" s="247"/>
      <c r="K340" s="247"/>
      <c r="L340" s="247"/>
      <c r="M340" s="247">
        <v>5171210</v>
      </c>
      <c r="N340" s="252"/>
    </row>
    <row r="341" spans="1:14">
      <c r="A341" s="248" t="s">
        <v>7029</v>
      </c>
      <c r="B341" s="247" t="s">
        <v>7348</v>
      </c>
      <c r="C341" s="247" t="s">
        <v>7349</v>
      </c>
      <c r="D341" s="247">
        <v>61</v>
      </c>
      <c r="E341" s="247"/>
      <c r="F341" s="247"/>
      <c r="G341" s="247"/>
      <c r="H341" s="247"/>
      <c r="I341" s="247"/>
      <c r="J341" s="247"/>
      <c r="K341" s="247"/>
      <c r="L341" s="247"/>
      <c r="M341" s="247">
        <v>5920034</v>
      </c>
      <c r="N341" s="252"/>
    </row>
    <row r="342" spans="1:14">
      <c r="A342" s="248" t="s">
        <v>7029</v>
      </c>
      <c r="B342" s="247" t="s">
        <v>7350</v>
      </c>
      <c r="C342" s="247" t="s">
        <v>7326</v>
      </c>
      <c r="D342" s="247">
        <v>10609</v>
      </c>
      <c r="E342" s="247"/>
      <c r="F342" s="247"/>
      <c r="G342" s="247"/>
      <c r="H342" s="247"/>
      <c r="I342" s="247"/>
      <c r="J342" s="247"/>
      <c r="K342" s="247"/>
      <c r="L342" s="247"/>
      <c r="M342" s="247">
        <v>6388569</v>
      </c>
      <c r="N342" s="252"/>
    </row>
    <row r="343" spans="1:14">
      <c r="A343" s="248" t="s">
        <v>7029</v>
      </c>
      <c r="B343" s="247" t="s">
        <v>7351</v>
      </c>
      <c r="C343" s="247" t="s">
        <v>7352</v>
      </c>
      <c r="D343" s="247">
        <v>10610</v>
      </c>
      <c r="E343" s="247"/>
      <c r="F343" s="247"/>
      <c r="G343" s="247"/>
      <c r="H343" s="247"/>
      <c r="I343" s="247"/>
      <c r="J343" s="247"/>
      <c r="K343" s="247"/>
      <c r="L343" s="247"/>
      <c r="M343" s="247">
        <v>7271489</v>
      </c>
      <c r="N343" s="252"/>
    </row>
    <row r="344" spans="1:14">
      <c r="A344" s="248" t="s">
        <v>7029</v>
      </c>
      <c r="B344" s="247" t="s">
        <v>7353</v>
      </c>
      <c r="C344" s="247" t="s">
        <v>7354</v>
      </c>
      <c r="D344" s="247">
        <v>10112</v>
      </c>
      <c r="E344" s="247"/>
      <c r="F344" s="247"/>
      <c r="G344" s="247"/>
      <c r="H344" s="247"/>
      <c r="I344" s="247"/>
      <c r="J344" s="247"/>
      <c r="K344" s="247"/>
      <c r="L344" s="247"/>
      <c r="M344" s="247">
        <v>7596457</v>
      </c>
      <c r="N344" s="252"/>
    </row>
    <row r="345" spans="1:14">
      <c r="A345" s="248" t="s">
        <v>7029</v>
      </c>
      <c r="B345" s="247" t="s">
        <v>7355</v>
      </c>
      <c r="C345" s="247" t="s">
        <v>7326</v>
      </c>
      <c r="D345" s="247">
        <v>10611</v>
      </c>
      <c r="E345" s="247"/>
      <c r="F345" s="247"/>
      <c r="G345" s="247"/>
      <c r="H345" s="247"/>
      <c r="I345" s="247"/>
      <c r="J345" s="247"/>
      <c r="K345" s="247"/>
      <c r="L345" s="247"/>
      <c r="M345" s="247">
        <v>7859800</v>
      </c>
      <c r="N345" s="252"/>
    </row>
    <row r="346" spans="1:14">
      <c r="A346" s="248" t="s">
        <v>7029</v>
      </c>
      <c r="B346" s="247" t="s">
        <v>7336</v>
      </c>
      <c r="C346" s="247" t="s">
        <v>7356</v>
      </c>
      <c r="D346" s="247">
        <v>41641</v>
      </c>
      <c r="E346" s="247"/>
      <c r="F346" s="247"/>
      <c r="G346" s="247"/>
      <c r="H346" s="247"/>
      <c r="I346" s="247"/>
      <c r="J346" s="247"/>
      <c r="K346" s="247"/>
      <c r="L346" s="247"/>
      <c r="M346" s="247">
        <v>7893142</v>
      </c>
      <c r="N346" s="252"/>
    </row>
    <row r="347" spans="1:14">
      <c r="A347" s="248" t="s">
        <v>7029</v>
      </c>
      <c r="B347" s="247" t="s">
        <v>7357</v>
      </c>
      <c r="C347" s="247" t="s">
        <v>7358</v>
      </c>
      <c r="D347" s="247">
        <v>10304</v>
      </c>
      <c r="E347" s="247"/>
      <c r="F347" s="247"/>
      <c r="G347" s="247"/>
      <c r="H347" s="247"/>
      <c r="I347" s="247"/>
      <c r="J347" s="247"/>
      <c r="K347" s="247"/>
      <c r="L347" s="247"/>
      <c r="M347" s="247">
        <v>9203423</v>
      </c>
      <c r="N347" s="252"/>
    </row>
    <row r="348" spans="1:14">
      <c r="A348" s="248" t="s">
        <v>7029</v>
      </c>
      <c r="B348" s="247" t="s">
        <v>7359</v>
      </c>
      <c r="C348" s="247" t="s">
        <v>7360</v>
      </c>
      <c r="D348" s="247" t="s">
        <v>7361</v>
      </c>
      <c r="E348" s="247"/>
      <c r="F348" s="247"/>
      <c r="G348" s="247"/>
      <c r="H348" s="247"/>
      <c r="I348" s="247"/>
      <c r="J348" s="247"/>
      <c r="K348" s="247"/>
      <c r="L348" s="247"/>
      <c r="M348" s="247">
        <v>9582180</v>
      </c>
      <c r="N348" s="252"/>
    </row>
    <row r="349" spans="1:14">
      <c r="A349" s="248" t="s">
        <v>7029</v>
      </c>
      <c r="B349" s="247" t="s">
        <v>7362</v>
      </c>
      <c r="C349" s="247" t="s">
        <v>7358</v>
      </c>
      <c r="D349" s="247">
        <v>10306</v>
      </c>
      <c r="E349" s="247"/>
      <c r="F349" s="247"/>
      <c r="G349" s="247"/>
      <c r="H349" s="247"/>
      <c r="I349" s="247"/>
      <c r="J349" s="247"/>
      <c r="K349" s="247"/>
      <c r="L349" s="247"/>
      <c r="M349" s="247">
        <v>9905892</v>
      </c>
      <c r="N349" s="252"/>
    </row>
    <row r="350" spans="1:14">
      <c r="A350" s="248" t="s">
        <v>7029</v>
      </c>
      <c r="B350" s="247" t="s">
        <v>7363</v>
      </c>
      <c r="C350" s="247" t="s">
        <v>7364</v>
      </c>
      <c r="D350" s="247">
        <v>10104</v>
      </c>
      <c r="E350" s="247"/>
      <c r="F350" s="247"/>
      <c r="G350" s="247"/>
      <c r="H350" s="247"/>
      <c r="I350" s="247"/>
      <c r="J350" s="247"/>
      <c r="K350" s="247"/>
      <c r="L350" s="247"/>
      <c r="M350" s="247">
        <v>9905895</v>
      </c>
      <c r="N350" s="252"/>
    </row>
    <row r="351" spans="1:14">
      <c r="A351" s="248" t="s">
        <v>7029</v>
      </c>
      <c r="B351" s="247" t="s">
        <v>7365</v>
      </c>
      <c r="C351" s="247" t="s">
        <v>7333</v>
      </c>
      <c r="D351" s="247">
        <v>10302</v>
      </c>
      <c r="E351" s="247"/>
      <c r="F351" s="247"/>
      <c r="G351" s="247"/>
      <c r="H351" s="247"/>
      <c r="I351" s="247"/>
      <c r="J351" s="247"/>
      <c r="K351" s="247"/>
      <c r="L351" s="247"/>
      <c r="M351" s="247">
        <v>9915265</v>
      </c>
      <c r="N351" s="252"/>
    </row>
    <row r="352" spans="1:14">
      <c r="A352" s="248"/>
      <c r="B352" s="247"/>
      <c r="C352" s="247"/>
      <c r="D352" s="247"/>
      <c r="E352" s="247"/>
      <c r="F352" s="247"/>
      <c r="G352" s="247"/>
      <c r="H352" s="247"/>
      <c r="I352" s="247"/>
      <c r="J352" s="247"/>
      <c r="K352" s="247"/>
      <c r="L352" s="247"/>
      <c r="M352" s="247"/>
      <c r="N352" s="252"/>
    </row>
    <row r="353" spans="1:26">
      <c r="A353" s="248" t="s">
        <v>6434</v>
      </c>
      <c r="B353" s="247" t="s">
        <v>7366</v>
      </c>
      <c r="C353" s="247" t="s">
        <v>7367</v>
      </c>
      <c r="D353" s="247" t="s">
        <v>7368</v>
      </c>
      <c r="E353" s="247"/>
      <c r="F353" s="247"/>
      <c r="G353" s="247"/>
      <c r="H353" s="247"/>
      <c r="I353" s="247"/>
      <c r="J353" s="247"/>
      <c r="K353" s="247"/>
      <c r="L353" s="247"/>
      <c r="M353" s="247">
        <v>7365901</v>
      </c>
      <c r="N353" s="252"/>
    </row>
    <row r="354" spans="1:26">
      <c r="A354" s="248" t="s">
        <v>6434</v>
      </c>
      <c r="B354" s="247" t="s">
        <v>7369</v>
      </c>
      <c r="C354" s="247" t="s">
        <v>7370</v>
      </c>
      <c r="D354" s="247">
        <v>422959</v>
      </c>
      <c r="E354" s="247"/>
      <c r="F354" s="247"/>
      <c r="G354" s="247"/>
      <c r="H354" s="247"/>
      <c r="I354" s="247"/>
      <c r="J354" s="247"/>
      <c r="K354" s="247"/>
      <c r="L354" s="247"/>
      <c r="M354" s="247">
        <v>2051597</v>
      </c>
      <c r="N354" s="252"/>
    </row>
    <row r="355" spans="1:26">
      <c r="A355" s="248" t="s">
        <v>6434</v>
      </c>
      <c r="B355" s="247" t="s">
        <v>7371</v>
      </c>
      <c r="C355" s="247" t="s">
        <v>7372</v>
      </c>
      <c r="D355" s="247" t="s">
        <v>7373</v>
      </c>
      <c r="E355" s="247"/>
      <c r="F355" s="247"/>
      <c r="G355" s="247"/>
      <c r="H355" s="247"/>
      <c r="I355" s="247"/>
      <c r="J355" s="247"/>
      <c r="K355" s="247"/>
      <c r="L355" s="247"/>
      <c r="M355" s="247">
        <v>1158815</v>
      </c>
      <c r="N355" s="252"/>
    </row>
    <row r="356" spans="1:26">
      <c r="A356" s="248" t="s">
        <v>6434</v>
      </c>
      <c r="B356" s="247" t="s">
        <v>6435</v>
      </c>
      <c r="C356" s="247" t="s">
        <v>7374</v>
      </c>
      <c r="D356" s="247">
        <v>422755</v>
      </c>
      <c r="E356" s="247"/>
      <c r="F356" s="247"/>
      <c r="G356" s="247"/>
      <c r="H356" s="247"/>
      <c r="I356" s="247"/>
      <c r="J356" s="247">
        <v>957955</v>
      </c>
      <c r="K356" s="247"/>
      <c r="L356" s="247"/>
      <c r="M356" s="247">
        <v>1170422</v>
      </c>
      <c r="N356" s="252"/>
    </row>
    <row r="357" spans="1:26">
      <c r="A357" s="248" t="s">
        <v>6434</v>
      </c>
      <c r="B357" s="247" t="s">
        <v>7375</v>
      </c>
      <c r="C357" s="247"/>
      <c r="D357" s="247"/>
      <c r="E357" s="247"/>
      <c r="F357" s="247"/>
      <c r="G357" s="247"/>
      <c r="H357" s="247"/>
      <c r="I357" s="247"/>
      <c r="J357" s="247"/>
      <c r="K357" s="247"/>
      <c r="L357" s="247"/>
      <c r="M357" s="247"/>
      <c r="N357" s="252"/>
    </row>
    <row r="358" spans="1:26">
      <c r="A358" s="248" t="s">
        <v>6434</v>
      </c>
      <c r="B358" s="247" t="s">
        <v>7376</v>
      </c>
      <c r="C358" s="247"/>
      <c r="D358" s="247"/>
      <c r="E358" s="247"/>
      <c r="F358" s="247"/>
      <c r="G358" s="247"/>
      <c r="H358" s="247"/>
      <c r="I358" s="247"/>
      <c r="J358" s="247"/>
      <c r="K358" s="247"/>
      <c r="L358" s="247"/>
      <c r="M358" s="247"/>
      <c r="N358" s="252"/>
      <c r="O358" s="247"/>
      <c r="P358" s="247"/>
      <c r="Q358" s="247"/>
      <c r="R358" s="247"/>
      <c r="S358" s="247"/>
      <c r="T358" s="247"/>
      <c r="U358" s="247"/>
      <c r="V358" s="247"/>
      <c r="W358" s="247"/>
      <c r="X358" s="247"/>
      <c r="Y358" s="247"/>
      <c r="Z358" s="247"/>
    </row>
    <row r="359" spans="1:26">
      <c r="A359" s="248" t="s">
        <v>6434</v>
      </c>
      <c r="B359" s="247" t="s">
        <v>7377</v>
      </c>
      <c r="C359" s="247"/>
      <c r="D359" s="247"/>
      <c r="E359" s="247"/>
      <c r="F359" s="247"/>
      <c r="G359" s="247"/>
      <c r="H359" s="247"/>
      <c r="I359" s="247"/>
      <c r="J359" s="247"/>
      <c r="K359" s="247" t="s">
        <v>7378</v>
      </c>
      <c r="L359" s="247"/>
      <c r="M359" s="247">
        <v>2051597</v>
      </c>
      <c r="N359" s="252"/>
      <c r="O359" s="247"/>
      <c r="P359" s="247"/>
      <c r="Q359" s="247">
        <v>981163</v>
      </c>
      <c r="R359" s="247"/>
      <c r="S359" s="247"/>
      <c r="T359" s="247"/>
      <c r="U359" s="247"/>
      <c r="V359" s="247"/>
      <c r="W359" s="247"/>
      <c r="X359" s="247"/>
      <c r="Y359" s="247"/>
      <c r="Z359" s="247"/>
    </row>
    <row r="360" spans="1:26">
      <c r="A360" s="248" t="s">
        <v>6434</v>
      </c>
      <c r="B360" s="247" t="s">
        <v>7379</v>
      </c>
      <c r="C360" s="247"/>
      <c r="D360" s="247"/>
      <c r="E360" s="247"/>
      <c r="F360" s="247"/>
      <c r="G360" s="247"/>
      <c r="H360" s="247"/>
      <c r="I360" s="247"/>
      <c r="J360" s="247"/>
      <c r="K360" s="247"/>
      <c r="L360" s="247"/>
      <c r="M360" s="247"/>
      <c r="N360" s="252"/>
      <c r="O360" s="247"/>
      <c r="P360" s="247"/>
      <c r="Q360" s="247"/>
      <c r="R360" s="247"/>
      <c r="S360" s="247"/>
      <c r="T360" s="247"/>
      <c r="U360" s="247"/>
      <c r="V360" s="247"/>
      <c r="W360" s="247"/>
      <c r="X360" s="247"/>
      <c r="Y360" s="247"/>
      <c r="Z360" s="247"/>
    </row>
    <row r="361" spans="1:26">
      <c r="A361" s="248" t="s">
        <v>6434</v>
      </c>
      <c r="B361" s="247" t="s">
        <v>7380</v>
      </c>
      <c r="C361" s="247"/>
      <c r="D361" s="247"/>
      <c r="E361" s="247"/>
      <c r="F361" s="247"/>
      <c r="G361" s="247"/>
      <c r="H361" s="247"/>
      <c r="I361" s="247"/>
      <c r="J361" s="247"/>
      <c r="K361" s="247"/>
      <c r="L361" s="247"/>
      <c r="M361" s="247">
        <v>9226879</v>
      </c>
      <c r="N361" s="252"/>
      <c r="O361" s="247"/>
      <c r="P361" s="247"/>
      <c r="Q361" s="247"/>
      <c r="R361" s="247"/>
      <c r="S361" s="247"/>
      <c r="T361" s="247"/>
      <c r="U361" s="247"/>
      <c r="V361" s="247"/>
      <c r="W361" s="247"/>
      <c r="X361" s="247"/>
      <c r="Y361" s="247"/>
      <c r="Z361" s="247"/>
    </row>
    <row r="362" spans="1:26">
      <c r="A362" s="248" t="s">
        <v>6434</v>
      </c>
      <c r="B362" s="247" t="s">
        <v>7381</v>
      </c>
      <c r="C362" s="247"/>
      <c r="D362" s="247"/>
      <c r="E362" s="247"/>
      <c r="F362" s="247"/>
      <c r="G362" s="247"/>
      <c r="H362" s="247"/>
      <c r="I362" s="247"/>
      <c r="J362" s="247"/>
      <c r="K362" s="247"/>
      <c r="L362" s="247"/>
      <c r="M362" s="247"/>
      <c r="N362" s="252"/>
      <c r="O362" s="247"/>
      <c r="P362" s="247"/>
      <c r="Q362" s="247"/>
      <c r="R362" s="247"/>
      <c r="S362" s="247"/>
      <c r="T362" s="247"/>
      <c r="U362" s="247"/>
      <c r="V362" s="247">
        <v>10859</v>
      </c>
      <c r="W362" s="247"/>
      <c r="X362" s="247"/>
      <c r="Y362" s="247"/>
      <c r="Z362" s="247"/>
    </row>
    <row r="363" spans="1:26">
      <c r="A363" s="248" t="s">
        <v>6434</v>
      </c>
      <c r="B363" s="247" t="s">
        <v>7382</v>
      </c>
      <c r="C363" s="247"/>
      <c r="D363" s="247"/>
      <c r="E363" s="247"/>
      <c r="F363" s="247"/>
      <c r="G363" s="247"/>
      <c r="H363" s="247"/>
      <c r="I363" s="247"/>
      <c r="J363" s="247"/>
      <c r="K363" s="247"/>
      <c r="L363" s="247"/>
      <c r="M363" s="247"/>
      <c r="N363" s="252"/>
      <c r="O363" s="247"/>
      <c r="P363" s="247"/>
      <c r="Q363" s="247"/>
      <c r="R363" s="247"/>
      <c r="S363" s="247"/>
      <c r="T363" s="247"/>
      <c r="U363" s="247"/>
      <c r="V363" s="247"/>
      <c r="W363" s="247"/>
      <c r="X363" s="247"/>
      <c r="Y363" s="247"/>
      <c r="Z363" s="247"/>
    </row>
    <row r="364" spans="1:26">
      <c r="A364" s="248" t="s">
        <v>6434</v>
      </c>
      <c r="B364" s="247" t="s">
        <v>6448</v>
      </c>
      <c r="C364" s="247"/>
      <c r="D364" s="247"/>
      <c r="E364" s="247"/>
      <c r="F364" s="247"/>
      <c r="G364" s="247"/>
      <c r="H364" s="247"/>
      <c r="I364" s="247"/>
      <c r="J364" s="247"/>
      <c r="K364" s="247" t="s">
        <v>6449</v>
      </c>
      <c r="L364" s="247"/>
      <c r="M364" s="247"/>
      <c r="N364" s="252">
        <v>5017066</v>
      </c>
      <c r="O364" s="247"/>
      <c r="P364" s="247"/>
      <c r="Q364" s="247"/>
      <c r="R364" s="247"/>
      <c r="S364" s="247"/>
      <c r="T364" s="247"/>
      <c r="U364" s="247"/>
      <c r="V364" s="247"/>
      <c r="W364" s="247"/>
      <c r="X364" s="247">
        <v>49020</v>
      </c>
      <c r="Y364" s="247"/>
      <c r="Z364" s="247"/>
    </row>
    <row r="365" spans="1:26">
      <c r="A365" s="248" t="s">
        <v>6434</v>
      </c>
      <c r="B365" s="247" t="s">
        <v>7383</v>
      </c>
      <c r="C365" s="247"/>
      <c r="D365" s="247"/>
      <c r="E365" s="247"/>
      <c r="F365" s="247"/>
      <c r="G365" s="247"/>
      <c r="H365" s="247"/>
      <c r="I365" s="247"/>
      <c r="J365" s="247"/>
      <c r="K365" s="247"/>
      <c r="L365" s="247"/>
      <c r="M365" s="247"/>
      <c r="N365" s="252"/>
      <c r="O365" s="247"/>
      <c r="P365" s="247"/>
      <c r="Q365" s="247"/>
      <c r="R365" s="247"/>
      <c r="S365" s="247"/>
      <c r="T365" s="247"/>
      <c r="U365" s="247"/>
      <c r="V365" s="247"/>
      <c r="W365" s="247"/>
      <c r="X365" s="247"/>
      <c r="Y365" s="247"/>
      <c r="Z365" s="247"/>
    </row>
    <row r="366" spans="1:26">
      <c r="A366" s="248" t="s">
        <v>6434</v>
      </c>
      <c r="B366" s="247" t="s">
        <v>6436</v>
      </c>
      <c r="C366" s="247"/>
      <c r="D366" s="247" t="s">
        <v>7384</v>
      </c>
      <c r="E366" s="247"/>
      <c r="F366" s="247"/>
      <c r="G366" s="247"/>
      <c r="H366" s="247"/>
      <c r="I366" s="247"/>
      <c r="J366" s="247">
        <v>973804</v>
      </c>
      <c r="K366" s="247"/>
      <c r="L366" s="247"/>
      <c r="M366" s="247"/>
      <c r="N366" s="252"/>
      <c r="O366" s="247"/>
      <c r="P366" s="247"/>
      <c r="Q366" s="247">
        <v>973804</v>
      </c>
      <c r="R366" s="247"/>
      <c r="S366" s="247"/>
      <c r="T366" s="247"/>
      <c r="U366" s="247"/>
      <c r="V366" s="247"/>
      <c r="W366" s="247"/>
      <c r="X366" s="247">
        <v>49040</v>
      </c>
      <c r="Y366" s="247"/>
      <c r="Z366" s="247"/>
    </row>
    <row r="367" spans="1:26">
      <c r="A367" s="248" t="s">
        <v>6434</v>
      </c>
      <c r="B367" s="247" t="s">
        <v>7385</v>
      </c>
      <c r="C367" s="247"/>
      <c r="D367" s="247"/>
      <c r="E367" s="247"/>
      <c r="F367" s="247"/>
      <c r="G367" s="247"/>
      <c r="H367" s="247"/>
      <c r="I367" s="247"/>
      <c r="J367" s="247"/>
      <c r="K367" s="247"/>
      <c r="L367" s="247"/>
      <c r="M367" s="247"/>
      <c r="N367" s="252"/>
      <c r="O367" s="247"/>
      <c r="P367" s="247"/>
      <c r="Q367" s="247"/>
      <c r="R367" s="247"/>
      <c r="S367" s="247"/>
      <c r="T367" s="247"/>
      <c r="U367" s="247"/>
      <c r="V367" s="247"/>
      <c r="W367" s="247"/>
      <c r="X367" s="247"/>
      <c r="Y367" s="247"/>
      <c r="Z367" s="247"/>
    </row>
    <row r="368" spans="1:26">
      <c r="A368" s="248" t="s">
        <v>6434</v>
      </c>
      <c r="B368" s="247" t="s">
        <v>7386</v>
      </c>
      <c r="C368" s="247"/>
      <c r="D368" s="247"/>
      <c r="E368" s="247"/>
      <c r="F368" s="247"/>
      <c r="G368" s="247"/>
      <c r="H368" s="247"/>
      <c r="I368" s="247"/>
      <c r="J368" s="247"/>
      <c r="K368" s="247"/>
      <c r="L368" s="247"/>
      <c r="M368" s="247"/>
      <c r="N368" s="252"/>
      <c r="O368" s="247"/>
      <c r="P368" s="247"/>
      <c r="Q368" s="247"/>
      <c r="R368" s="247"/>
      <c r="S368" s="247"/>
      <c r="T368" s="247"/>
      <c r="U368" s="247"/>
      <c r="V368" s="247"/>
      <c r="W368" s="247"/>
      <c r="X368" s="247"/>
      <c r="Y368" s="247"/>
      <c r="Z368" s="247"/>
    </row>
    <row r="369" spans="1:26">
      <c r="A369" s="248" t="s">
        <v>6434</v>
      </c>
      <c r="B369" s="247" t="s">
        <v>7387</v>
      </c>
      <c r="C369" s="247"/>
      <c r="D369" s="247"/>
      <c r="E369" s="247"/>
      <c r="F369" s="247"/>
      <c r="G369" s="247"/>
      <c r="H369" s="247"/>
      <c r="I369" s="247"/>
      <c r="J369" s="247"/>
      <c r="K369" s="247"/>
      <c r="L369" s="247"/>
      <c r="M369" s="247"/>
      <c r="N369" s="252"/>
      <c r="O369" s="247"/>
      <c r="P369" s="247"/>
      <c r="Q369" s="247"/>
      <c r="R369" s="247"/>
      <c r="S369" s="247"/>
      <c r="T369" s="247"/>
      <c r="U369" s="247"/>
      <c r="V369" s="247"/>
      <c r="W369" s="247"/>
      <c r="X369" s="247"/>
      <c r="Y369" s="247"/>
      <c r="Z369" s="247"/>
    </row>
    <row r="370" spans="1:26">
      <c r="A370" s="248" t="s">
        <v>6434</v>
      </c>
      <c r="B370" s="247" t="s">
        <v>6437</v>
      </c>
      <c r="C370" s="247"/>
      <c r="D370" s="247" t="s">
        <v>7388</v>
      </c>
      <c r="E370" s="247"/>
      <c r="F370" s="247"/>
      <c r="G370" s="247"/>
      <c r="H370" s="247"/>
      <c r="I370" s="247"/>
      <c r="J370" s="247">
        <v>957956</v>
      </c>
      <c r="K370" s="247"/>
      <c r="L370" s="247"/>
      <c r="M370" s="247">
        <v>1296680</v>
      </c>
      <c r="N370" s="252">
        <v>7017075</v>
      </c>
      <c r="O370" s="247"/>
      <c r="P370" s="247"/>
      <c r="Q370" s="247">
        <v>957956</v>
      </c>
      <c r="R370" s="247"/>
      <c r="S370" s="247"/>
      <c r="T370" s="247"/>
      <c r="U370" s="247"/>
      <c r="V370" s="247"/>
      <c r="W370" s="247"/>
      <c r="X370" s="247">
        <v>48970</v>
      </c>
      <c r="Y370" s="247">
        <v>251755</v>
      </c>
      <c r="Z370" s="247">
        <v>8208</v>
      </c>
    </row>
    <row r="371" spans="1:26">
      <c r="A371" s="248" t="s">
        <v>6434</v>
      </c>
      <c r="B371" s="247" t="s">
        <v>7389</v>
      </c>
      <c r="C371" s="247"/>
      <c r="D371" s="247"/>
      <c r="E371" s="247"/>
      <c r="F371" s="247"/>
      <c r="G371" s="247"/>
      <c r="H371" s="247"/>
      <c r="I371" s="247"/>
      <c r="J371" s="247"/>
      <c r="K371" s="247"/>
      <c r="L371" s="247"/>
      <c r="M371" s="247"/>
      <c r="N371" s="252"/>
      <c r="O371" s="247"/>
      <c r="P371" s="247"/>
      <c r="Q371" s="247"/>
      <c r="R371" s="247"/>
      <c r="S371" s="247"/>
      <c r="T371" s="247"/>
      <c r="U371" s="247"/>
      <c r="V371" s="247"/>
      <c r="W371" s="247"/>
      <c r="X371" s="247">
        <v>48972</v>
      </c>
      <c r="Y371" s="247"/>
      <c r="Z371" s="247"/>
    </row>
    <row r="372" spans="1:26">
      <c r="A372" s="248" t="s">
        <v>6434</v>
      </c>
      <c r="B372" s="247" t="s">
        <v>6438</v>
      </c>
      <c r="C372" s="247"/>
      <c r="D372" s="247" t="s">
        <v>7390</v>
      </c>
      <c r="E372" s="247"/>
      <c r="F372" s="247"/>
      <c r="G372" s="247"/>
      <c r="H372" s="247"/>
      <c r="I372" s="247"/>
      <c r="J372" s="247">
        <v>957955</v>
      </c>
      <c r="K372" s="247"/>
      <c r="L372" s="247"/>
      <c r="M372" s="247">
        <v>1170422</v>
      </c>
      <c r="N372" s="252">
        <v>6017073</v>
      </c>
      <c r="O372" s="247"/>
      <c r="P372" s="247"/>
      <c r="Q372" s="247">
        <v>957955</v>
      </c>
      <c r="R372" s="247"/>
      <c r="S372" s="247"/>
      <c r="T372" s="247"/>
      <c r="U372" s="247"/>
      <c r="V372" s="247"/>
      <c r="W372" s="247"/>
      <c r="X372" s="247">
        <v>48990</v>
      </c>
      <c r="Y372" s="247">
        <v>251752</v>
      </c>
      <c r="Z372" s="247">
        <v>8210</v>
      </c>
    </row>
    <row r="373" spans="1:26">
      <c r="A373" s="248" t="s">
        <v>6434</v>
      </c>
      <c r="B373" s="247" t="s">
        <v>7391</v>
      </c>
      <c r="C373" s="247"/>
      <c r="D373" s="247"/>
      <c r="E373" s="247"/>
      <c r="F373" s="247"/>
      <c r="G373" s="247"/>
      <c r="H373" s="247"/>
      <c r="I373" s="247"/>
      <c r="J373" s="247"/>
      <c r="K373" s="247"/>
      <c r="L373" s="247"/>
      <c r="M373" s="247"/>
      <c r="N373" s="252"/>
      <c r="O373" s="247"/>
      <c r="P373" s="247"/>
      <c r="Q373" s="247"/>
      <c r="R373" s="247"/>
      <c r="S373" s="247"/>
      <c r="T373" s="247"/>
      <c r="U373" s="247"/>
      <c r="V373" s="247"/>
      <c r="W373" s="247"/>
      <c r="X373" s="247"/>
      <c r="Y373" s="247"/>
      <c r="Z373" s="247"/>
    </row>
    <row r="374" spans="1:26">
      <c r="A374" s="248" t="s">
        <v>6434</v>
      </c>
      <c r="B374" s="247" t="s">
        <v>7392</v>
      </c>
      <c r="C374" s="247"/>
      <c r="D374" s="247"/>
      <c r="E374" s="247"/>
      <c r="F374" s="247"/>
      <c r="G374" s="247"/>
      <c r="H374" s="247"/>
      <c r="I374" s="247"/>
      <c r="J374" s="247"/>
      <c r="K374" s="247">
        <v>56648</v>
      </c>
      <c r="L374" s="247"/>
      <c r="M374" s="247">
        <v>1908151</v>
      </c>
      <c r="N374" s="252"/>
      <c r="O374" s="247"/>
      <c r="P374" s="247"/>
      <c r="Q374" s="247"/>
      <c r="R374" s="247"/>
      <c r="S374" s="247"/>
      <c r="T374" s="247"/>
      <c r="U374" s="247"/>
      <c r="V374" s="247"/>
      <c r="W374" s="247"/>
      <c r="X374" s="247"/>
      <c r="Y374" s="247">
        <v>251750</v>
      </c>
    </row>
    <row r="375" spans="1:26">
      <c r="A375" s="248" t="s">
        <v>6434</v>
      </c>
      <c r="B375" s="247" t="s">
        <v>6439</v>
      </c>
      <c r="C375" s="247"/>
      <c r="D375" s="247" t="s">
        <v>7393</v>
      </c>
      <c r="E375" s="247"/>
      <c r="F375" s="247"/>
      <c r="G375" s="247"/>
      <c r="H375" s="247"/>
      <c r="I375" s="247"/>
      <c r="J375" s="247">
        <v>346401</v>
      </c>
      <c r="K375" s="247" t="s">
        <v>7394</v>
      </c>
      <c r="L375" s="247"/>
      <c r="M375" s="247">
        <v>1158815</v>
      </c>
      <c r="N375" s="252"/>
      <c r="O375" s="247"/>
      <c r="P375" s="247"/>
      <c r="Q375" s="247">
        <v>346401</v>
      </c>
      <c r="R375" s="247"/>
      <c r="S375" s="247"/>
      <c r="T375" s="247"/>
      <c r="U375" s="247"/>
      <c r="V375" s="247"/>
      <c r="W375" s="247"/>
      <c r="X375" s="247"/>
      <c r="Y375" s="247"/>
    </row>
    <row r="376" spans="1:26">
      <c r="A376" s="248" t="s">
        <v>6434</v>
      </c>
      <c r="B376" s="247" t="s">
        <v>6450</v>
      </c>
      <c r="C376" s="247"/>
      <c r="D376" s="247"/>
      <c r="E376" s="247"/>
      <c r="F376" s="247"/>
      <c r="G376" s="247"/>
      <c r="H376" s="247"/>
      <c r="I376" s="247"/>
      <c r="J376" s="247"/>
      <c r="K376" s="247">
        <v>56650</v>
      </c>
      <c r="L376" s="247"/>
      <c r="M376" s="247">
        <v>7365901</v>
      </c>
      <c r="N376" s="252">
        <v>9190943</v>
      </c>
      <c r="O376" s="247"/>
      <c r="P376" s="247"/>
      <c r="Q376" s="247">
        <v>876612</v>
      </c>
      <c r="R376" s="247"/>
      <c r="S376" s="247"/>
      <c r="T376" s="247"/>
      <c r="U376" s="247"/>
      <c r="V376" s="247"/>
      <c r="W376" s="247"/>
      <c r="X376" s="247"/>
      <c r="Y376" s="247">
        <v>251758</v>
      </c>
    </row>
    <row r="377" spans="1:26">
      <c r="A377" s="248" t="s">
        <v>6434</v>
      </c>
      <c r="B377" s="247" t="s">
        <v>7395</v>
      </c>
      <c r="C377" s="247"/>
      <c r="D377" s="247"/>
      <c r="E377" s="247"/>
      <c r="F377" s="247"/>
      <c r="G377" s="247"/>
      <c r="H377" s="247"/>
      <c r="I377" s="247"/>
      <c r="J377" s="247"/>
      <c r="K377" s="247" t="s">
        <v>7396</v>
      </c>
      <c r="L377" s="247"/>
      <c r="M377" s="247">
        <v>1734987</v>
      </c>
      <c r="N377" s="252"/>
      <c r="O377" s="247"/>
      <c r="P377" s="247"/>
      <c r="Q377" s="247"/>
      <c r="R377" s="247"/>
      <c r="S377" s="247"/>
      <c r="T377" s="247"/>
      <c r="U377" s="247"/>
      <c r="V377" s="247"/>
      <c r="W377" s="247"/>
      <c r="X377" s="247"/>
      <c r="Y377" s="247">
        <v>251753</v>
      </c>
    </row>
    <row r="378" spans="1:26">
      <c r="A378" s="248" t="s">
        <v>6434</v>
      </c>
      <c r="B378" s="247" t="s">
        <v>7397</v>
      </c>
      <c r="C378" s="247"/>
      <c r="D378" s="247"/>
      <c r="E378" s="247"/>
      <c r="F378" s="247"/>
      <c r="G378" s="247"/>
      <c r="H378" s="247"/>
      <c r="I378" s="247"/>
      <c r="J378" s="247"/>
      <c r="K378" s="247" t="s">
        <v>7398</v>
      </c>
      <c r="L378" s="247"/>
      <c r="M378" s="247"/>
      <c r="N378" s="252"/>
      <c r="O378" s="247"/>
      <c r="P378" s="247"/>
      <c r="Q378" s="247"/>
      <c r="R378" s="247"/>
      <c r="S378" s="247"/>
      <c r="T378" s="247"/>
      <c r="U378" s="247"/>
      <c r="V378" s="247"/>
      <c r="W378" s="247"/>
      <c r="X378" s="247"/>
      <c r="Y378" s="247">
        <v>251754</v>
      </c>
    </row>
    <row r="379" spans="1:26">
      <c r="A379" s="248" t="s">
        <v>6434</v>
      </c>
      <c r="B379" s="247" t="s">
        <v>7399</v>
      </c>
      <c r="C379" s="247"/>
      <c r="D379" s="247"/>
      <c r="E379" s="247"/>
      <c r="F379" s="247"/>
      <c r="G379" s="247"/>
      <c r="H379" s="247"/>
      <c r="I379" s="247"/>
      <c r="J379" s="247"/>
      <c r="K379" s="247"/>
      <c r="L379" s="247"/>
      <c r="M379" s="247"/>
      <c r="N379" s="252"/>
      <c r="O379" s="247"/>
      <c r="P379" s="247"/>
      <c r="Q379" s="247"/>
      <c r="R379" s="247"/>
      <c r="S379" s="247"/>
      <c r="T379" s="247"/>
      <c r="U379" s="247"/>
      <c r="V379" s="247"/>
      <c r="W379" s="247"/>
      <c r="X379" s="247"/>
      <c r="Y379" s="247"/>
    </row>
    <row r="380" spans="1:26">
      <c r="A380" s="248" t="s">
        <v>6434</v>
      </c>
      <c r="B380" s="247" t="s">
        <v>7053</v>
      </c>
      <c r="C380" s="247"/>
      <c r="D380" s="247"/>
      <c r="E380" s="247"/>
      <c r="F380" s="247"/>
      <c r="G380" s="247"/>
      <c r="H380" s="247"/>
      <c r="I380" s="247"/>
      <c r="J380" s="247"/>
      <c r="K380" s="247"/>
      <c r="L380" s="247"/>
      <c r="M380" s="247"/>
      <c r="N380" s="252">
        <v>6791768</v>
      </c>
      <c r="O380" s="247"/>
      <c r="P380" s="247"/>
      <c r="Q380" s="247"/>
      <c r="R380" s="247"/>
      <c r="S380" s="247"/>
      <c r="T380" s="247"/>
      <c r="U380" s="247"/>
      <c r="V380" s="247"/>
      <c r="W380" s="247"/>
      <c r="X380" s="247"/>
      <c r="Y380" s="247"/>
    </row>
    <row r="381" spans="1:26">
      <c r="A381" s="248" t="s">
        <v>6434</v>
      </c>
      <c r="B381" s="247" t="s">
        <v>7400</v>
      </c>
      <c r="C381" s="247"/>
      <c r="D381" s="247"/>
      <c r="E381" s="247"/>
      <c r="F381" s="247"/>
      <c r="G381" s="247"/>
      <c r="H381" s="247"/>
      <c r="I381" s="247"/>
      <c r="J381" s="247"/>
      <c r="K381" s="247"/>
      <c r="L381" s="247"/>
      <c r="M381" s="247"/>
      <c r="N381" s="252"/>
      <c r="O381" s="247"/>
      <c r="P381" s="247"/>
      <c r="Q381" s="247"/>
      <c r="R381" s="247"/>
      <c r="S381" s="247"/>
      <c r="T381" s="247"/>
      <c r="U381" s="247"/>
      <c r="V381" s="247"/>
      <c r="W381" s="247"/>
      <c r="X381" s="247"/>
      <c r="Y381" s="247"/>
    </row>
    <row r="382" spans="1:26">
      <c r="A382" s="248" t="s">
        <v>6434</v>
      </c>
      <c r="B382" s="247" t="s">
        <v>7401</v>
      </c>
      <c r="C382" s="247"/>
      <c r="D382" s="247"/>
      <c r="E382" s="247"/>
      <c r="F382" s="247"/>
      <c r="G382" s="247"/>
      <c r="H382" s="247"/>
      <c r="I382" s="247"/>
      <c r="J382" s="247"/>
      <c r="K382" s="247"/>
      <c r="L382" s="247"/>
      <c r="M382" s="247"/>
      <c r="N382" s="252"/>
      <c r="O382" s="247"/>
      <c r="P382" s="247"/>
      <c r="Q382" s="247"/>
      <c r="R382" s="247"/>
      <c r="S382" s="247"/>
      <c r="T382" s="247"/>
      <c r="U382" s="247"/>
      <c r="V382" s="247"/>
      <c r="W382" s="247"/>
      <c r="X382" s="247"/>
      <c r="Y382" s="247"/>
    </row>
    <row r="383" spans="1:26">
      <c r="A383" s="248" t="s">
        <v>6434</v>
      </c>
      <c r="B383" s="247" t="s">
        <v>7402</v>
      </c>
      <c r="C383" s="247"/>
      <c r="D383" s="247"/>
      <c r="E383" s="247"/>
      <c r="F383" s="247"/>
      <c r="G383" s="247"/>
      <c r="H383" s="247"/>
      <c r="I383" s="247"/>
      <c r="J383" s="247"/>
      <c r="K383" s="247"/>
      <c r="L383" s="247"/>
      <c r="M383" s="247"/>
      <c r="N383" s="252"/>
      <c r="O383" s="247"/>
      <c r="P383" s="247"/>
      <c r="Q383" s="247"/>
      <c r="R383" s="247"/>
      <c r="S383" s="247"/>
      <c r="T383" s="247"/>
      <c r="U383" s="247"/>
      <c r="V383" s="247"/>
      <c r="W383" s="247"/>
      <c r="X383" s="247">
        <v>48974</v>
      </c>
      <c r="Y383" s="247"/>
    </row>
    <row r="384" spans="1:26">
      <c r="A384" s="248"/>
      <c r="B384" s="247"/>
      <c r="C384" s="247"/>
      <c r="D384" s="247"/>
      <c r="E384" s="247"/>
      <c r="F384" s="247"/>
      <c r="G384" s="247"/>
      <c r="H384" s="247"/>
      <c r="I384" s="247"/>
      <c r="J384" s="247"/>
      <c r="K384" s="247"/>
      <c r="L384" s="247"/>
      <c r="M384" s="247"/>
      <c r="N384" s="252"/>
      <c r="O384" s="247"/>
      <c r="P384" s="247"/>
      <c r="Q384" s="247"/>
      <c r="R384" s="247"/>
      <c r="S384" s="247"/>
      <c r="T384" s="247"/>
      <c r="U384" s="247"/>
      <c r="V384" s="247"/>
      <c r="W384" s="247"/>
      <c r="X384" s="247"/>
      <c r="Y384" s="247"/>
    </row>
    <row r="385" spans="1:25">
      <c r="A385" s="248" t="s">
        <v>6434</v>
      </c>
      <c r="B385" s="247"/>
      <c r="C385" s="247"/>
      <c r="D385" s="247"/>
      <c r="E385" s="247"/>
      <c r="F385" s="247"/>
      <c r="G385" s="247"/>
      <c r="H385" s="247"/>
      <c r="I385" s="247"/>
      <c r="J385" s="247"/>
      <c r="K385" s="247"/>
      <c r="L385" s="247"/>
      <c r="M385" s="247"/>
      <c r="N385" s="252"/>
      <c r="O385" s="247"/>
      <c r="P385" s="247"/>
      <c r="Q385" s="247"/>
      <c r="R385" s="247"/>
      <c r="S385" s="247"/>
      <c r="T385" s="247"/>
      <c r="U385" s="247"/>
      <c r="V385" s="247"/>
      <c r="W385" s="247"/>
      <c r="X385" s="247"/>
      <c r="Y385" s="247"/>
    </row>
    <row r="386" spans="1:25">
      <c r="A386" s="248"/>
      <c r="B386" s="247"/>
      <c r="C386" s="247"/>
      <c r="D386" s="247"/>
      <c r="E386" s="247"/>
      <c r="F386" s="247"/>
      <c r="G386" s="247"/>
      <c r="H386" s="247"/>
      <c r="I386" s="247"/>
      <c r="J386" s="247"/>
      <c r="K386" s="247"/>
      <c r="L386" s="247"/>
      <c r="M386" s="247"/>
      <c r="N386" s="252"/>
      <c r="O386" s="247"/>
      <c r="P386" s="247"/>
      <c r="Q386" s="247"/>
      <c r="R386" s="247"/>
      <c r="S386" s="247"/>
      <c r="T386" s="247"/>
      <c r="U386" s="247"/>
      <c r="V386" s="247"/>
      <c r="W386" s="247"/>
      <c r="X386" s="247"/>
      <c r="Y386" s="247"/>
    </row>
    <row r="387" spans="1:25">
      <c r="A387" s="248" t="s">
        <v>7403</v>
      </c>
      <c r="B387" s="247" t="s">
        <v>7404</v>
      </c>
      <c r="C387" s="247" t="s">
        <v>7405</v>
      </c>
      <c r="D387" s="247"/>
      <c r="E387" s="247"/>
      <c r="F387" s="247"/>
      <c r="G387" s="247"/>
      <c r="H387" s="247">
        <v>746021</v>
      </c>
      <c r="I387" s="247"/>
      <c r="J387" s="247"/>
      <c r="K387" s="247"/>
      <c r="L387" s="247"/>
      <c r="M387" s="247"/>
      <c r="N387" s="252"/>
      <c r="O387" s="247"/>
      <c r="P387" s="247"/>
      <c r="Q387" s="247"/>
      <c r="R387" s="247"/>
      <c r="S387" s="247"/>
      <c r="T387" s="247"/>
      <c r="U387" s="247"/>
      <c r="V387" s="247"/>
      <c r="W387" s="247"/>
      <c r="X387" s="247"/>
      <c r="Y387" s="247"/>
    </row>
    <row r="388" spans="1:25">
      <c r="A388" s="248" t="s">
        <v>7403</v>
      </c>
      <c r="B388" s="247" t="s">
        <v>7406</v>
      </c>
      <c r="C388" s="247" t="s">
        <v>7405</v>
      </c>
      <c r="D388" s="247"/>
      <c r="E388" s="247"/>
      <c r="F388" s="247"/>
      <c r="G388" s="247"/>
      <c r="H388" s="247">
        <v>746060</v>
      </c>
      <c r="I388" s="247"/>
      <c r="J388" s="247"/>
      <c r="K388" s="247"/>
      <c r="L388" s="247"/>
      <c r="M388" s="247"/>
      <c r="N388" s="252"/>
      <c r="O388" s="247"/>
      <c r="P388" s="247"/>
      <c r="Q388" s="247"/>
      <c r="R388" s="247"/>
      <c r="S388" s="247"/>
      <c r="T388" s="247"/>
      <c r="U388" s="247"/>
      <c r="V388" s="247"/>
      <c r="W388" s="247"/>
      <c r="X388" s="247"/>
      <c r="Y388" s="247"/>
    </row>
    <row r="389" spans="1:25">
      <c r="A389" s="248" t="s">
        <v>7403</v>
      </c>
      <c r="B389" s="247" t="s">
        <v>7407</v>
      </c>
      <c r="C389" s="247" t="s">
        <v>7408</v>
      </c>
      <c r="D389" s="247"/>
      <c r="E389" s="247"/>
      <c r="F389" s="247"/>
      <c r="G389" s="247"/>
      <c r="H389" s="247">
        <v>746071</v>
      </c>
      <c r="I389" s="247"/>
      <c r="J389" s="247"/>
      <c r="K389" s="247"/>
      <c r="L389" s="247"/>
      <c r="M389" s="247"/>
      <c r="N389" s="252"/>
      <c r="O389" s="247"/>
      <c r="P389" s="247"/>
      <c r="Q389" s="247"/>
      <c r="R389" s="247"/>
      <c r="S389" s="247"/>
      <c r="T389" s="247"/>
      <c r="U389" s="247"/>
      <c r="V389" s="247"/>
      <c r="W389" s="247"/>
      <c r="X389" s="247"/>
      <c r="Y389" s="247"/>
    </row>
    <row r="392" spans="1:25">
      <c r="A392" s="248" t="s">
        <v>7409</v>
      </c>
      <c r="B392" s="247" t="s">
        <v>7410</v>
      </c>
      <c r="C392" s="247" t="s">
        <v>7411</v>
      </c>
      <c r="D392" s="247"/>
      <c r="E392" s="247" t="s">
        <v>7412</v>
      </c>
      <c r="F392" s="247"/>
      <c r="G392" s="247"/>
      <c r="H392" s="247"/>
      <c r="I392" s="247"/>
      <c r="J392" s="247"/>
      <c r="K392" s="247"/>
      <c r="L392" s="247"/>
      <c r="M392" s="247"/>
      <c r="N392" s="252"/>
      <c r="O392" s="247"/>
      <c r="P392" s="247"/>
      <c r="Q392" s="247"/>
      <c r="R392" s="247"/>
      <c r="S392" s="247"/>
      <c r="T392" s="247"/>
      <c r="U392" s="247"/>
      <c r="V392" s="247"/>
      <c r="W392" s="247">
        <v>738514</v>
      </c>
    </row>
    <row r="393" spans="1:25">
      <c r="A393" s="248" t="s">
        <v>7409</v>
      </c>
      <c r="B393" s="247" t="s">
        <v>7413</v>
      </c>
      <c r="C393" s="247" t="s">
        <v>7414</v>
      </c>
      <c r="D393" s="247"/>
      <c r="E393" s="247"/>
      <c r="F393" s="247"/>
      <c r="G393" s="247"/>
      <c r="H393" s="247"/>
      <c r="I393" s="247"/>
      <c r="J393" s="247"/>
      <c r="K393" s="247"/>
      <c r="L393" s="247"/>
      <c r="M393" s="247"/>
      <c r="N393" s="252"/>
      <c r="O393" s="247"/>
      <c r="P393" s="247"/>
      <c r="Q393" s="247"/>
      <c r="R393" s="247"/>
      <c r="S393" s="247"/>
      <c r="T393" s="247"/>
      <c r="U393" s="247"/>
      <c r="V393" s="247"/>
      <c r="W393" s="247">
        <v>738516</v>
      </c>
    </row>
    <row r="394" spans="1:25">
      <c r="A394" s="248" t="s">
        <v>7415</v>
      </c>
      <c r="B394" s="247" t="s">
        <v>7416</v>
      </c>
      <c r="C394" s="247" t="s">
        <v>7417</v>
      </c>
      <c r="D394" s="247"/>
      <c r="E394" s="247" t="s">
        <v>7418</v>
      </c>
      <c r="F394" s="247"/>
      <c r="G394" s="247"/>
      <c r="H394" s="247"/>
      <c r="I394" s="247"/>
      <c r="J394" s="247"/>
      <c r="K394" s="247"/>
      <c r="L394" s="247"/>
      <c r="M394" s="247"/>
      <c r="N394" s="252"/>
      <c r="O394" s="247"/>
      <c r="P394" s="247"/>
      <c r="Q394" s="247"/>
      <c r="R394" s="247"/>
      <c r="S394" s="247"/>
      <c r="T394" s="247"/>
      <c r="U394" s="247"/>
      <c r="V394" s="247"/>
      <c r="W394" s="247">
        <v>738513</v>
      </c>
    </row>
    <row r="395" spans="1:25">
      <c r="A395" s="248" t="s">
        <v>7409</v>
      </c>
      <c r="B395" s="247" t="s">
        <v>7419</v>
      </c>
      <c r="C395" s="247" t="s">
        <v>7420</v>
      </c>
      <c r="D395" s="247"/>
      <c r="E395" s="247"/>
      <c r="F395" s="247"/>
      <c r="G395" s="247"/>
      <c r="H395" s="247"/>
      <c r="I395" s="247"/>
      <c r="J395" s="247"/>
      <c r="K395" s="247"/>
      <c r="L395" s="247"/>
      <c r="M395" s="247"/>
      <c r="N395" s="252"/>
      <c r="O395" s="247"/>
      <c r="P395" s="247"/>
      <c r="Q395" s="247"/>
      <c r="R395" s="247"/>
      <c r="S395" s="247"/>
      <c r="T395" s="247"/>
      <c r="U395" s="247"/>
      <c r="V395" s="247"/>
      <c r="W395" s="247">
        <v>738508</v>
      </c>
    </row>
    <row r="396" spans="1:25">
      <c r="A396" s="248" t="s">
        <v>7409</v>
      </c>
      <c r="B396" s="247" t="s">
        <v>7421</v>
      </c>
      <c r="C396" s="247" t="s">
        <v>7422</v>
      </c>
      <c r="D396" s="247"/>
      <c r="E396" s="247"/>
      <c r="F396" s="247"/>
      <c r="G396" s="247"/>
      <c r="H396" s="247"/>
      <c r="I396" s="247"/>
      <c r="J396" s="247"/>
      <c r="K396" s="247"/>
      <c r="L396" s="247"/>
      <c r="M396" s="247"/>
      <c r="N396" s="252"/>
      <c r="O396" s="247"/>
      <c r="P396" s="247"/>
      <c r="Q396" s="247"/>
      <c r="R396" s="247"/>
      <c r="S396" s="247"/>
      <c r="T396" s="247"/>
      <c r="U396" s="247"/>
      <c r="V396" s="247"/>
      <c r="W396" s="247">
        <v>738507</v>
      </c>
    </row>
    <row r="397" spans="1:25">
      <c r="A397" s="248" t="s">
        <v>7409</v>
      </c>
      <c r="B397" s="247" t="s">
        <v>7423</v>
      </c>
      <c r="C397" s="247" t="s">
        <v>7333</v>
      </c>
      <c r="D397" s="247"/>
      <c r="E397" s="247"/>
      <c r="F397" s="247"/>
      <c r="G397" s="247"/>
      <c r="H397" s="247"/>
      <c r="I397" s="247"/>
      <c r="J397" s="247"/>
      <c r="K397" s="247"/>
      <c r="L397" s="247"/>
      <c r="M397" s="247"/>
      <c r="N397" s="252"/>
      <c r="O397" s="247"/>
      <c r="P397" s="247"/>
      <c r="Q397" s="247"/>
      <c r="R397" s="247"/>
      <c r="S397" s="247"/>
      <c r="T397" s="247"/>
      <c r="U397" s="247"/>
      <c r="V397" s="247"/>
      <c r="W397" s="247">
        <v>738517</v>
      </c>
    </row>
    <row r="398" spans="1:25">
      <c r="A398" s="248" t="s">
        <v>7409</v>
      </c>
      <c r="B398" s="247" t="s">
        <v>7424</v>
      </c>
      <c r="C398" s="247" t="s">
        <v>7420</v>
      </c>
      <c r="D398" s="247"/>
      <c r="E398" s="247"/>
      <c r="F398" s="247"/>
      <c r="G398" s="247"/>
      <c r="H398" s="247"/>
      <c r="I398" s="247"/>
      <c r="J398" s="247"/>
      <c r="K398" s="247"/>
      <c r="L398" s="247"/>
      <c r="M398" s="247"/>
      <c r="N398" s="252"/>
      <c r="O398" s="247"/>
      <c r="P398" s="247"/>
      <c r="Q398" s="247"/>
      <c r="R398" s="247"/>
      <c r="S398" s="247"/>
      <c r="T398" s="247"/>
      <c r="U398" s="247"/>
      <c r="V398" s="247"/>
      <c r="W398" s="247">
        <v>738510</v>
      </c>
    </row>
    <row r="399" spans="1:25">
      <c r="A399" s="248" t="s">
        <v>7409</v>
      </c>
      <c r="B399" s="247" t="s">
        <v>7425</v>
      </c>
      <c r="C399" s="247" t="s">
        <v>7333</v>
      </c>
      <c r="D399" s="247"/>
      <c r="E399" s="247"/>
      <c r="F399" s="247"/>
      <c r="G399" s="247"/>
      <c r="H399" s="247"/>
      <c r="I399" s="247"/>
      <c r="J399" s="247"/>
      <c r="K399" s="247"/>
      <c r="L399" s="247"/>
      <c r="M399" s="247"/>
      <c r="N399" s="252"/>
      <c r="O399" s="247"/>
      <c r="P399" s="247"/>
      <c r="Q399" s="247"/>
      <c r="R399" s="247"/>
      <c r="S399" s="247"/>
      <c r="T399" s="247"/>
      <c r="U399" s="247"/>
      <c r="V399" s="247"/>
      <c r="W399" s="247">
        <v>738527</v>
      </c>
    </row>
    <row r="400" spans="1:25">
      <c r="A400" s="248" t="s">
        <v>7426</v>
      </c>
      <c r="B400" s="247" t="s">
        <v>7427</v>
      </c>
      <c r="C400" s="247" t="s">
        <v>7333</v>
      </c>
      <c r="D400" s="247"/>
      <c r="E400" s="247"/>
      <c r="F400" s="247"/>
      <c r="G400" s="247"/>
      <c r="H400" s="247"/>
      <c r="I400" s="247"/>
      <c r="J400" s="247"/>
      <c r="K400" s="247"/>
      <c r="L400" s="247"/>
      <c r="M400" s="247"/>
      <c r="N400" s="252"/>
      <c r="O400" s="247"/>
      <c r="P400" s="247"/>
      <c r="Q400" s="247"/>
      <c r="R400" s="247"/>
      <c r="S400" s="247"/>
      <c r="T400" s="247"/>
      <c r="U400" s="247"/>
      <c r="V400" s="247"/>
      <c r="W400" s="247">
        <v>738519</v>
      </c>
    </row>
    <row r="401" spans="1:23">
      <c r="A401" s="248" t="s">
        <v>7409</v>
      </c>
      <c r="B401" s="247" t="s">
        <v>7428</v>
      </c>
      <c r="C401" s="247" t="s">
        <v>7429</v>
      </c>
      <c r="D401" s="247"/>
      <c r="E401" s="247"/>
      <c r="F401" s="247"/>
      <c r="G401" s="247"/>
      <c r="H401" s="247"/>
      <c r="I401" s="247"/>
      <c r="J401" s="247"/>
      <c r="K401" s="247"/>
      <c r="L401" s="247"/>
      <c r="M401" s="247"/>
      <c r="N401" s="252"/>
      <c r="O401" s="247"/>
      <c r="P401" s="247"/>
      <c r="Q401" s="247"/>
      <c r="R401" s="247"/>
      <c r="S401" s="247"/>
      <c r="T401" s="247"/>
      <c r="U401" s="247"/>
      <c r="V401" s="247"/>
      <c r="W401" s="247">
        <v>738504</v>
      </c>
    </row>
    <row r="402" spans="1:23">
      <c r="A402" s="248" t="s">
        <v>7426</v>
      </c>
      <c r="B402" s="247" t="s">
        <v>7430</v>
      </c>
      <c r="C402" s="247" t="s">
        <v>7356</v>
      </c>
      <c r="D402" s="247"/>
      <c r="E402" s="247"/>
      <c r="F402" s="247"/>
      <c r="G402" s="247"/>
      <c r="H402" s="247"/>
      <c r="I402" s="247"/>
      <c r="J402" s="247"/>
      <c r="K402" s="247"/>
      <c r="L402" s="247"/>
      <c r="M402" s="247"/>
      <c r="N402" s="252"/>
      <c r="O402" s="247"/>
      <c r="P402" s="247"/>
      <c r="Q402" s="247"/>
      <c r="R402" s="247"/>
      <c r="S402" s="247"/>
      <c r="T402" s="247"/>
      <c r="U402" s="247"/>
      <c r="V402" s="247"/>
      <c r="W402" s="247">
        <v>738518</v>
      </c>
    </row>
    <row r="403" spans="1:23">
      <c r="A403" s="248" t="s">
        <v>7409</v>
      </c>
      <c r="B403" s="247" t="s">
        <v>7431</v>
      </c>
      <c r="C403" s="247" t="s">
        <v>7333</v>
      </c>
      <c r="D403" s="247"/>
      <c r="E403" s="247" t="s">
        <v>7432</v>
      </c>
      <c r="F403" s="247"/>
      <c r="G403" s="247"/>
      <c r="H403" s="247"/>
      <c r="I403" s="247"/>
      <c r="J403" s="247"/>
      <c r="K403" s="247"/>
      <c r="L403" s="247"/>
      <c r="M403" s="247"/>
      <c r="N403" s="252"/>
      <c r="O403" s="247"/>
      <c r="P403" s="247"/>
      <c r="Q403" s="247"/>
      <c r="R403" s="247"/>
      <c r="S403" s="247"/>
      <c r="T403" s="247"/>
      <c r="U403" s="247"/>
      <c r="V403" s="247"/>
      <c r="W403" s="247">
        <v>738523</v>
      </c>
    </row>
    <row r="404" spans="1:23">
      <c r="A404" s="248" t="s">
        <v>7426</v>
      </c>
      <c r="B404" s="247" t="s">
        <v>7433</v>
      </c>
      <c r="C404" s="247" t="s">
        <v>7333</v>
      </c>
      <c r="D404" s="247"/>
      <c r="E404" s="247" t="s">
        <v>7434</v>
      </c>
      <c r="F404" s="247"/>
      <c r="G404" s="247"/>
      <c r="H404" s="247"/>
      <c r="I404" s="247"/>
      <c r="J404" s="247"/>
      <c r="K404" s="247"/>
      <c r="L404" s="247"/>
      <c r="M404" s="247"/>
      <c r="N404" s="252"/>
      <c r="O404" s="247"/>
      <c r="P404" s="247"/>
      <c r="Q404" s="247"/>
      <c r="R404" s="247"/>
      <c r="S404" s="247"/>
      <c r="T404" s="247"/>
      <c r="U404" s="247"/>
      <c r="V404" s="247"/>
      <c r="W404" s="247">
        <v>738501</v>
      </c>
    </row>
    <row r="405" spans="1:23">
      <c r="A405" s="248" t="s">
        <v>7409</v>
      </c>
      <c r="B405" s="247" t="s">
        <v>7435</v>
      </c>
      <c r="C405" s="247" t="s">
        <v>7436</v>
      </c>
      <c r="D405" s="247"/>
      <c r="E405" s="247"/>
      <c r="F405" s="247"/>
      <c r="G405" s="247"/>
      <c r="H405" s="247"/>
      <c r="I405" s="247"/>
      <c r="J405" s="247"/>
      <c r="K405" s="247"/>
      <c r="L405" s="247"/>
      <c r="M405" s="247"/>
      <c r="N405" s="252"/>
      <c r="O405" s="247"/>
      <c r="P405" s="247"/>
      <c r="Q405" s="247"/>
      <c r="R405" s="247"/>
      <c r="S405" s="247"/>
      <c r="T405" s="247"/>
      <c r="U405" s="247"/>
      <c r="V405" s="247"/>
      <c r="W405" s="247">
        <v>738521</v>
      </c>
    </row>
    <row r="406" spans="1:23">
      <c r="A406" s="248" t="s">
        <v>7426</v>
      </c>
      <c r="B406" s="247" t="s">
        <v>7437</v>
      </c>
      <c r="C406" s="247" t="s">
        <v>7438</v>
      </c>
      <c r="D406" s="247"/>
      <c r="E406" s="247"/>
      <c r="F406" s="247"/>
      <c r="G406" s="247"/>
      <c r="H406" s="247"/>
      <c r="I406" s="247"/>
      <c r="J406" s="247"/>
      <c r="K406" s="247"/>
      <c r="L406" s="247"/>
      <c r="M406" s="247"/>
      <c r="N406" s="252"/>
      <c r="O406" s="247"/>
      <c r="P406" s="247"/>
      <c r="Q406" s="247"/>
      <c r="R406" s="247"/>
      <c r="S406" s="247"/>
      <c r="T406" s="247"/>
      <c r="U406" s="247"/>
      <c r="V406" s="247"/>
      <c r="W406" s="247">
        <v>738522</v>
      </c>
    </row>
    <row r="407" spans="1:23">
      <c r="A407" s="248" t="s">
        <v>7409</v>
      </c>
      <c r="B407" s="247" t="s">
        <v>7439</v>
      </c>
      <c r="C407" s="247" t="s">
        <v>7440</v>
      </c>
      <c r="D407" s="247"/>
      <c r="E407" s="247"/>
      <c r="F407" s="247"/>
      <c r="G407" s="247"/>
      <c r="H407" s="247"/>
      <c r="I407" s="247"/>
      <c r="J407" s="247"/>
      <c r="K407" s="247"/>
      <c r="L407" s="247"/>
      <c r="M407" s="247"/>
      <c r="N407" s="252"/>
      <c r="O407" s="247"/>
      <c r="P407" s="247"/>
      <c r="Q407" s="247"/>
      <c r="R407" s="247"/>
      <c r="S407" s="247"/>
      <c r="T407" s="247"/>
      <c r="U407" s="247"/>
      <c r="V407" s="247"/>
      <c r="W407" s="247">
        <v>738520</v>
      </c>
    </row>
    <row r="408" spans="1:23">
      <c r="A408" s="248" t="s">
        <v>7426</v>
      </c>
      <c r="B408" s="247" t="s">
        <v>7441</v>
      </c>
      <c r="C408" s="247" t="s">
        <v>7356</v>
      </c>
      <c r="D408" s="247"/>
      <c r="E408" s="247" t="s">
        <v>7442</v>
      </c>
      <c r="F408" s="247"/>
      <c r="G408" s="247"/>
      <c r="H408" s="247"/>
      <c r="I408" s="247"/>
      <c r="J408" s="247"/>
      <c r="K408" s="247"/>
      <c r="L408" s="247"/>
      <c r="M408" s="247"/>
      <c r="N408" s="252"/>
      <c r="O408" s="247"/>
      <c r="P408" s="247"/>
      <c r="Q408" s="247"/>
      <c r="R408" s="247"/>
      <c r="S408" s="247"/>
      <c r="T408" s="247"/>
      <c r="U408" s="247"/>
      <c r="V408" s="247"/>
      <c r="W408" s="247">
        <v>738525</v>
      </c>
    </row>
    <row r="409" spans="1:23">
      <c r="A409" s="248" t="s">
        <v>7409</v>
      </c>
      <c r="B409" s="247" t="s">
        <v>7443</v>
      </c>
      <c r="C409" s="247" t="s">
        <v>7333</v>
      </c>
      <c r="D409" s="247"/>
      <c r="E409" s="247" t="s">
        <v>7444</v>
      </c>
      <c r="F409" s="247"/>
      <c r="G409" s="247"/>
      <c r="H409" s="247"/>
      <c r="I409" s="247"/>
      <c r="J409" s="247"/>
      <c r="K409" s="247"/>
      <c r="L409" s="247"/>
      <c r="M409" s="247"/>
      <c r="N409" s="252"/>
      <c r="O409" s="247"/>
      <c r="P409" s="247"/>
      <c r="Q409" s="247"/>
      <c r="R409" s="247"/>
      <c r="S409" s="247"/>
      <c r="T409" s="247"/>
      <c r="U409" s="247"/>
      <c r="V409" s="247"/>
      <c r="W409" s="247">
        <v>738526</v>
      </c>
    </row>
    <row r="410" spans="1:23">
      <c r="A410" s="248" t="s">
        <v>7426</v>
      </c>
      <c r="B410" s="247" t="s">
        <v>7445</v>
      </c>
      <c r="C410" s="247" t="s">
        <v>7333</v>
      </c>
      <c r="D410" s="247"/>
      <c r="E410" s="247" t="s">
        <v>7446</v>
      </c>
      <c r="F410" s="247"/>
      <c r="G410" s="247"/>
      <c r="H410" s="247"/>
      <c r="I410" s="247"/>
      <c r="J410" s="247"/>
      <c r="K410" s="247"/>
      <c r="L410" s="247"/>
      <c r="M410" s="247"/>
      <c r="N410" s="252"/>
      <c r="O410" s="247"/>
      <c r="P410" s="247"/>
      <c r="Q410" s="247"/>
      <c r="R410" s="247"/>
      <c r="S410" s="247"/>
      <c r="T410" s="247"/>
      <c r="U410" s="247"/>
      <c r="V410" s="247"/>
      <c r="W410" s="247">
        <v>738524</v>
      </c>
    </row>
    <row r="411" spans="1:23">
      <c r="A411" s="248"/>
      <c r="B411" s="247"/>
      <c r="C411" s="247"/>
      <c r="D411" s="247"/>
      <c r="E411" s="247"/>
      <c r="F411" s="247"/>
      <c r="G411" s="247"/>
      <c r="H411" s="247"/>
      <c r="I411" s="247"/>
      <c r="J411" s="247"/>
      <c r="K411" s="247"/>
      <c r="L411" s="247"/>
      <c r="M411" s="247"/>
      <c r="N411" s="252"/>
      <c r="O411" s="247"/>
      <c r="P411" s="247"/>
      <c r="Q411" s="247"/>
      <c r="R411" s="247"/>
      <c r="S411" s="247"/>
      <c r="T411" s="247"/>
      <c r="U411" s="247"/>
      <c r="V411" s="247"/>
      <c r="W411" s="247"/>
    </row>
    <row r="412" spans="1:23">
      <c r="A412" s="248"/>
      <c r="B412" s="247"/>
      <c r="C412" s="247"/>
      <c r="D412" s="247"/>
      <c r="E412" s="247"/>
      <c r="F412" s="247"/>
      <c r="G412" s="247"/>
      <c r="H412" s="247"/>
      <c r="I412" s="247"/>
      <c r="J412" s="247"/>
      <c r="K412" s="247"/>
      <c r="L412" s="247"/>
      <c r="M412" s="247"/>
      <c r="N412" s="252"/>
      <c r="O412" s="247"/>
      <c r="P412" s="247"/>
      <c r="Q412" s="247"/>
      <c r="R412" s="247"/>
      <c r="S412" s="247"/>
      <c r="T412" s="247"/>
      <c r="U412" s="247"/>
      <c r="V412" s="247"/>
      <c r="W412" s="247"/>
    </row>
    <row r="413" spans="1:23">
      <c r="A413" s="248" t="s">
        <v>6440</v>
      </c>
      <c r="B413" s="247" t="s">
        <v>6441</v>
      </c>
      <c r="C413" s="247"/>
      <c r="D413" s="247"/>
      <c r="E413" s="247"/>
      <c r="F413" s="247"/>
      <c r="G413" s="247"/>
      <c r="H413" s="247"/>
      <c r="I413" s="247"/>
      <c r="J413" s="247">
        <v>309507</v>
      </c>
      <c r="K413" s="247"/>
      <c r="L413" s="247"/>
      <c r="M413" s="247"/>
      <c r="N413" s="252"/>
      <c r="O413" s="247"/>
      <c r="P413" s="247"/>
      <c r="Q413" s="247"/>
      <c r="R413" s="247"/>
      <c r="S413" s="247"/>
      <c r="T413" s="247"/>
      <c r="U413" s="247"/>
      <c r="V413" s="247"/>
      <c r="W413" s="247"/>
    </row>
    <row r="414" spans="1:23">
      <c r="A414" s="248" t="s">
        <v>6440</v>
      </c>
      <c r="B414" s="247" t="s">
        <v>6442</v>
      </c>
      <c r="C414" s="247"/>
      <c r="D414" s="247"/>
      <c r="E414" s="247"/>
      <c r="F414" s="247"/>
      <c r="G414" s="247"/>
      <c r="H414" s="247"/>
      <c r="I414" s="247"/>
      <c r="J414" s="247">
        <v>356791</v>
      </c>
      <c r="K414" s="247"/>
      <c r="L414" s="247"/>
      <c r="M414" s="247"/>
      <c r="N414" s="252"/>
      <c r="O414" s="247"/>
      <c r="P414" s="247"/>
      <c r="Q414" s="247"/>
      <c r="R414" s="247"/>
      <c r="S414" s="247"/>
      <c r="T414" s="247"/>
      <c r="U414" s="247"/>
      <c r="V414" s="247"/>
      <c r="W414" s="247"/>
    </row>
    <row r="415" spans="1:23">
      <c r="A415" s="248" t="s">
        <v>6440</v>
      </c>
      <c r="B415" s="247" t="s">
        <v>6443</v>
      </c>
      <c r="C415" s="247"/>
      <c r="D415" s="247"/>
      <c r="E415" s="247"/>
      <c r="F415" s="247"/>
      <c r="G415" s="247"/>
      <c r="H415" s="247"/>
      <c r="I415" s="247"/>
      <c r="J415" s="247">
        <v>332280</v>
      </c>
      <c r="K415" s="247"/>
      <c r="L415" s="247"/>
      <c r="M415" s="247"/>
      <c r="N415" s="252"/>
      <c r="O415" s="247"/>
      <c r="P415" s="247"/>
      <c r="Q415" s="247"/>
      <c r="R415" s="247"/>
      <c r="S415" s="247"/>
      <c r="T415" s="247"/>
      <c r="U415" s="247"/>
      <c r="V415" s="247"/>
      <c r="W415" s="247"/>
    </row>
    <row r="416" spans="1:23">
      <c r="A416" s="248" t="s">
        <v>6440</v>
      </c>
      <c r="B416" s="247" t="s">
        <v>6444</v>
      </c>
      <c r="C416" s="247"/>
      <c r="D416" s="247"/>
      <c r="E416" s="247"/>
      <c r="F416" s="247"/>
      <c r="G416" s="247"/>
      <c r="H416" s="247"/>
      <c r="I416" s="247"/>
      <c r="J416" s="247">
        <v>362198</v>
      </c>
      <c r="K416" s="247"/>
      <c r="L416" s="247"/>
      <c r="M416" s="247"/>
      <c r="N416" s="252"/>
      <c r="O416" s="247"/>
      <c r="P416" s="247"/>
      <c r="Q416" s="247"/>
      <c r="R416" s="247"/>
      <c r="S416" s="247"/>
      <c r="T416" s="247"/>
      <c r="U416" s="247"/>
      <c r="V416" s="247"/>
      <c r="W416" s="247"/>
    </row>
    <row r="417" spans="1:23">
      <c r="A417" s="248" t="s">
        <v>6440</v>
      </c>
      <c r="B417" s="247" t="s">
        <v>6445</v>
      </c>
      <c r="C417" s="247"/>
      <c r="D417" s="247"/>
      <c r="E417" s="247"/>
      <c r="F417" s="247"/>
      <c r="G417" s="247"/>
      <c r="H417" s="247"/>
      <c r="I417" s="247"/>
      <c r="J417" s="247">
        <v>319429</v>
      </c>
      <c r="K417" s="247"/>
      <c r="L417" s="247"/>
      <c r="M417" s="247"/>
      <c r="N417" s="252"/>
      <c r="O417" s="247"/>
      <c r="P417" s="247"/>
      <c r="Q417" s="247"/>
      <c r="R417" s="247"/>
      <c r="S417" s="247"/>
      <c r="T417" s="247"/>
      <c r="U417" s="247"/>
      <c r="V417" s="247"/>
      <c r="W417" s="247"/>
    </row>
    <row r="418" spans="1:23">
      <c r="A418" s="248" t="s">
        <v>6440</v>
      </c>
      <c r="B418" s="247" t="s">
        <v>6446</v>
      </c>
      <c r="C418" s="247"/>
      <c r="D418" s="247"/>
      <c r="E418" s="247"/>
      <c r="F418" s="247"/>
      <c r="G418" s="247"/>
      <c r="H418" s="247"/>
      <c r="I418" s="247"/>
      <c r="J418" s="247">
        <v>751660</v>
      </c>
      <c r="K418" s="247"/>
      <c r="L418" s="247"/>
      <c r="M418" s="247"/>
      <c r="N418" s="252"/>
      <c r="O418" s="247"/>
      <c r="P418" s="247"/>
      <c r="Q418" s="247"/>
      <c r="R418" s="247"/>
      <c r="S418" s="247"/>
      <c r="T418" s="247"/>
      <c r="U418" s="247"/>
      <c r="V418" s="247"/>
      <c r="W418" s="247"/>
    </row>
    <row r="419" spans="1:23">
      <c r="A419" s="248" t="s">
        <v>6440</v>
      </c>
      <c r="B419" s="247" t="s">
        <v>6447</v>
      </c>
      <c r="C419" s="247"/>
      <c r="D419" s="247"/>
      <c r="E419" s="247"/>
      <c r="F419" s="247"/>
      <c r="G419" s="247"/>
      <c r="H419" s="247"/>
      <c r="I419" s="247"/>
      <c r="J419" s="247">
        <v>765641</v>
      </c>
      <c r="K419" s="247"/>
      <c r="L419" s="247"/>
      <c r="M419" s="247"/>
      <c r="N419" s="252"/>
      <c r="O419" s="247"/>
      <c r="P419" s="247"/>
      <c r="Q419" s="247"/>
      <c r="R419" s="247"/>
      <c r="S419" s="247"/>
      <c r="T419" s="247"/>
      <c r="U419" s="247"/>
      <c r="V419" s="247"/>
      <c r="W419" s="247"/>
    </row>
    <row r="429" spans="1:23">
      <c r="A429" s="248" t="s">
        <v>7109</v>
      </c>
      <c r="B429" s="247" t="s">
        <v>7447</v>
      </c>
      <c r="C429" s="247"/>
      <c r="D429" s="247"/>
      <c r="E429" s="247"/>
      <c r="F429" s="247"/>
      <c r="G429" s="247"/>
      <c r="H429" s="247"/>
      <c r="I429" s="247"/>
      <c r="J429" s="247"/>
      <c r="K429" s="247"/>
      <c r="L429" s="247"/>
      <c r="M429" s="247" t="s">
        <v>7448</v>
      </c>
    </row>
    <row r="430" spans="1:23">
      <c r="A430" s="248" t="s">
        <v>7109</v>
      </c>
      <c r="B430" s="247" t="s">
        <v>7449</v>
      </c>
      <c r="C430" s="247"/>
      <c r="D430" s="247"/>
      <c r="E430" s="247"/>
      <c r="F430" s="247"/>
      <c r="G430" s="247"/>
      <c r="H430" s="247"/>
      <c r="I430" s="247"/>
      <c r="J430" s="247"/>
      <c r="K430" s="247"/>
      <c r="L430" s="247"/>
      <c r="M430" s="247" t="s">
        <v>7450</v>
      </c>
    </row>
    <row r="431" spans="1:23">
      <c r="A431" s="248" t="s">
        <v>7109</v>
      </c>
      <c r="B431" s="247" t="s">
        <v>7451</v>
      </c>
      <c r="C431" s="247"/>
      <c r="D431" s="247"/>
      <c r="E431" s="247"/>
      <c r="F431" s="247"/>
      <c r="G431" s="247"/>
      <c r="H431" s="247"/>
      <c r="I431" s="247"/>
      <c r="J431" s="247"/>
      <c r="K431" s="247"/>
      <c r="L431" s="247"/>
      <c r="M431" s="247" t="s">
        <v>7452</v>
      </c>
    </row>
    <row r="432" spans="1:23">
      <c r="A432" s="248" t="s">
        <v>7109</v>
      </c>
      <c r="B432" s="247" t="s">
        <v>7453</v>
      </c>
      <c r="C432" s="247"/>
      <c r="D432" s="247"/>
      <c r="E432" s="247"/>
      <c r="F432" s="247"/>
      <c r="G432" s="247"/>
      <c r="H432" s="247"/>
      <c r="I432" s="247"/>
      <c r="J432" s="247"/>
      <c r="K432" s="247"/>
      <c r="L432" s="247"/>
      <c r="M432" s="247" t="s">
        <v>7454</v>
      </c>
    </row>
    <row r="433" spans="1:13">
      <c r="A433" s="248" t="s">
        <v>7109</v>
      </c>
      <c r="B433" s="247" t="s">
        <v>7455</v>
      </c>
      <c r="C433" s="247"/>
      <c r="D433" s="247"/>
      <c r="E433" s="247"/>
      <c r="F433" s="247"/>
      <c r="G433" s="247"/>
      <c r="H433" s="247"/>
      <c r="I433" s="247"/>
      <c r="J433" s="247"/>
      <c r="K433" s="247"/>
      <c r="L433" s="247"/>
      <c r="M433" s="247" t="s">
        <v>7456</v>
      </c>
    </row>
    <row r="434" spans="1:13">
      <c r="A434" s="248" t="s">
        <v>7109</v>
      </c>
      <c r="B434" s="247" t="s">
        <v>7457</v>
      </c>
      <c r="C434" s="247"/>
      <c r="D434" s="247"/>
      <c r="E434" s="247"/>
      <c r="F434" s="247"/>
      <c r="G434" s="247"/>
      <c r="H434" s="247"/>
      <c r="I434" s="247"/>
      <c r="J434" s="247"/>
      <c r="K434" s="247"/>
      <c r="L434" s="247"/>
      <c r="M434" s="247" t="s">
        <v>7458</v>
      </c>
    </row>
    <row r="435" spans="1:13">
      <c r="A435" s="248" t="s">
        <v>7109</v>
      </c>
      <c r="B435" s="247" t="s">
        <v>7459</v>
      </c>
      <c r="C435" s="247"/>
      <c r="D435" s="247"/>
      <c r="E435" s="247"/>
      <c r="F435" s="247"/>
      <c r="G435" s="247"/>
      <c r="H435" s="247"/>
      <c r="I435" s="247"/>
      <c r="J435" s="247"/>
      <c r="K435" s="247"/>
      <c r="L435" s="247"/>
      <c r="M435" s="247" t="s">
        <v>7460</v>
      </c>
    </row>
    <row r="436" spans="1:13">
      <c r="A436" s="248" t="s">
        <v>7109</v>
      </c>
      <c r="B436" s="247" t="s">
        <v>7461</v>
      </c>
      <c r="C436" s="247"/>
      <c r="D436" s="247"/>
      <c r="E436" s="247"/>
      <c r="F436" s="247"/>
      <c r="G436" s="247"/>
      <c r="H436" s="247"/>
      <c r="I436" s="247"/>
      <c r="J436" s="247"/>
      <c r="K436" s="247"/>
      <c r="L436" s="247"/>
      <c r="M436" s="247" t="s">
        <v>7460</v>
      </c>
    </row>
    <row r="437" spans="1:13">
      <c r="A437" s="248" t="s">
        <v>7109</v>
      </c>
      <c r="B437" s="247" t="s">
        <v>7462</v>
      </c>
      <c r="C437" s="247"/>
      <c r="D437" s="247"/>
      <c r="E437" s="247"/>
      <c r="F437" s="247"/>
      <c r="G437" s="247"/>
      <c r="H437" s="247"/>
      <c r="I437" s="247"/>
      <c r="J437" s="247"/>
      <c r="K437" s="247"/>
      <c r="L437" s="247"/>
      <c r="M437" s="247" t="s">
        <v>7463</v>
      </c>
    </row>
    <row r="438" spans="1:13">
      <c r="A438" s="248" t="s">
        <v>7109</v>
      </c>
      <c r="B438" s="247" t="s">
        <v>7464</v>
      </c>
      <c r="C438" s="247"/>
      <c r="D438" s="247"/>
      <c r="E438" s="247"/>
      <c r="F438" s="247"/>
      <c r="G438" s="247"/>
      <c r="H438" s="247"/>
      <c r="I438" s="247"/>
      <c r="J438" s="247"/>
      <c r="K438" s="247"/>
      <c r="L438" s="247"/>
      <c r="M438" s="247">
        <v>1051970</v>
      </c>
    </row>
    <row r="439" spans="1:13">
      <c r="A439" s="248" t="s">
        <v>7109</v>
      </c>
      <c r="B439" s="247" t="s">
        <v>7465</v>
      </c>
      <c r="C439" s="247"/>
      <c r="D439" s="247"/>
      <c r="E439" s="247"/>
      <c r="F439" s="247"/>
      <c r="G439" s="247"/>
      <c r="H439" s="247"/>
      <c r="I439" s="247"/>
      <c r="J439" s="247"/>
      <c r="K439" s="247"/>
      <c r="L439" s="247"/>
      <c r="M439" s="247">
        <v>1899848</v>
      </c>
    </row>
    <row r="440" spans="1:13">
      <c r="A440" s="248" t="s">
        <v>7109</v>
      </c>
      <c r="B440" s="247" t="s">
        <v>7466</v>
      </c>
      <c r="C440" s="247"/>
      <c r="D440" s="247"/>
      <c r="E440" s="247"/>
      <c r="F440" s="247"/>
      <c r="G440" s="247"/>
      <c r="H440" s="247"/>
      <c r="I440" s="247"/>
      <c r="J440" s="247"/>
      <c r="K440" s="247"/>
      <c r="L440" s="247"/>
      <c r="M440" s="247">
        <v>2412534</v>
      </c>
    </row>
    <row r="441" spans="1:13">
      <c r="A441" s="248" t="s">
        <v>7109</v>
      </c>
      <c r="B441" s="247" t="s">
        <v>7467</v>
      </c>
      <c r="C441" s="247"/>
      <c r="D441" s="247"/>
      <c r="E441" s="247"/>
      <c r="F441" s="247"/>
      <c r="G441" s="247"/>
      <c r="H441" s="247"/>
      <c r="I441" s="247"/>
      <c r="J441" s="247"/>
      <c r="K441" s="247"/>
      <c r="L441" s="247"/>
      <c r="M441" s="247">
        <v>2489930</v>
      </c>
    </row>
    <row r="442" spans="1:13">
      <c r="A442" s="248" t="s">
        <v>7109</v>
      </c>
      <c r="B442" s="247" t="s">
        <v>7468</v>
      </c>
      <c r="C442" s="247"/>
      <c r="D442" s="247"/>
      <c r="E442" s="247"/>
      <c r="F442" s="247"/>
      <c r="G442" s="247"/>
      <c r="H442" s="247"/>
      <c r="I442" s="247"/>
      <c r="J442" s="247"/>
      <c r="K442" s="247"/>
      <c r="L442" s="247"/>
      <c r="M442" s="247">
        <v>2489948</v>
      </c>
    </row>
    <row r="443" spans="1:13">
      <c r="A443" s="248" t="s">
        <v>7109</v>
      </c>
      <c r="B443" s="247" t="s">
        <v>7469</v>
      </c>
      <c r="C443" s="247"/>
      <c r="D443" s="247"/>
      <c r="E443" s="247"/>
      <c r="F443" s="247"/>
      <c r="G443" s="247"/>
      <c r="H443" s="247"/>
      <c r="I443" s="247"/>
      <c r="J443" s="247"/>
      <c r="K443" s="247"/>
      <c r="L443" s="247"/>
      <c r="M443" s="247">
        <v>2490003</v>
      </c>
    </row>
    <row r="444" spans="1:13">
      <c r="A444" s="248" t="s">
        <v>7109</v>
      </c>
      <c r="B444" s="247" t="s">
        <v>7470</v>
      </c>
      <c r="C444" s="247"/>
      <c r="D444" s="247"/>
      <c r="E444" s="247"/>
      <c r="F444" s="247"/>
      <c r="G444" s="247"/>
      <c r="H444" s="247"/>
      <c r="I444" s="247"/>
      <c r="J444" s="247"/>
      <c r="K444" s="247"/>
      <c r="L444" s="247"/>
      <c r="M444" s="247">
        <v>2490015</v>
      </c>
    </row>
    <row r="445" spans="1:13">
      <c r="A445" s="248" t="s">
        <v>7109</v>
      </c>
      <c r="B445" s="247" t="s">
        <v>7471</v>
      </c>
      <c r="C445" s="247"/>
      <c r="D445" s="247"/>
      <c r="E445" s="247"/>
      <c r="F445" s="247"/>
      <c r="G445" s="247"/>
      <c r="H445" s="247"/>
      <c r="I445" s="247"/>
      <c r="J445" s="247"/>
      <c r="K445" s="247"/>
      <c r="L445" s="247"/>
      <c r="M445" s="247">
        <v>3205402</v>
      </c>
    </row>
    <row r="446" spans="1:13">
      <c r="A446" s="248" t="s">
        <v>7109</v>
      </c>
      <c r="B446" s="247" t="s">
        <v>7472</v>
      </c>
      <c r="C446" s="247"/>
      <c r="D446" s="247"/>
      <c r="E446" s="247"/>
      <c r="F446" s="247"/>
      <c r="G446" s="247"/>
      <c r="H446" s="247"/>
      <c r="I446" s="247"/>
      <c r="J446" s="247"/>
      <c r="K446" s="247"/>
      <c r="L446" s="247"/>
      <c r="M446" s="247">
        <v>3277888</v>
      </c>
    </row>
    <row r="447" spans="1:13">
      <c r="A447" s="248" t="s">
        <v>7109</v>
      </c>
      <c r="B447" s="247" t="s">
        <v>7473</v>
      </c>
      <c r="C447" s="247"/>
      <c r="D447" s="247"/>
      <c r="E447" s="247"/>
      <c r="F447" s="247"/>
      <c r="G447" s="247"/>
      <c r="H447" s="247"/>
      <c r="I447" s="247"/>
      <c r="J447" s="247"/>
      <c r="K447" s="247"/>
      <c r="L447" s="247"/>
      <c r="M447" s="247">
        <v>3461866</v>
      </c>
    </row>
    <row r="448" spans="1:13">
      <c r="A448" s="248" t="s">
        <v>7109</v>
      </c>
      <c r="B448" s="247" t="s">
        <v>7474</v>
      </c>
      <c r="C448" s="247"/>
      <c r="D448" s="247"/>
      <c r="E448" s="247"/>
      <c r="F448" s="247"/>
      <c r="G448" s="247"/>
      <c r="H448" s="247"/>
      <c r="I448" s="247"/>
      <c r="J448" s="247"/>
      <c r="K448" s="247"/>
      <c r="L448" s="247"/>
      <c r="M448" s="247">
        <v>3461884</v>
      </c>
    </row>
    <row r="449" spans="1:13">
      <c r="A449" s="248" t="s">
        <v>7109</v>
      </c>
      <c r="B449" s="247" t="s">
        <v>7475</v>
      </c>
      <c r="C449" s="247"/>
      <c r="D449" s="247"/>
      <c r="E449" s="247"/>
      <c r="F449" s="247"/>
      <c r="G449" s="247"/>
      <c r="H449" s="247"/>
      <c r="I449" s="247"/>
      <c r="J449" s="247"/>
      <c r="K449" s="247"/>
      <c r="L449" s="247"/>
      <c r="M449" s="247">
        <v>3461920</v>
      </c>
    </row>
    <row r="450" spans="1:13">
      <c r="A450" s="248" t="s">
        <v>7109</v>
      </c>
      <c r="B450" s="247" t="s">
        <v>7476</v>
      </c>
      <c r="C450" s="247"/>
      <c r="D450" s="247"/>
      <c r="E450" s="247"/>
      <c r="F450" s="247"/>
      <c r="G450" s="247"/>
      <c r="H450" s="247"/>
      <c r="I450" s="247"/>
      <c r="J450" s="247"/>
      <c r="K450" s="247"/>
      <c r="L450" s="247"/>
      <c r="M450" s="247">
        <v>3462430</v>
      </c>
    </row>
    <row r="451" spans="1:13">
      <c r="A451" s="248" t="s">
        <v>7109</v>
      </c>
      <c r="B451" s="247" t="s">
        <v>7477</v>
      </c>
      <c r="C451" s="247"/>
      <c r="D451" s="247"/>
      <c r="E451" s="247"/>
      <c r="F451" s="247"/>
      <c r="G451" s="247"/>
      <c r="H451" s="247"/>
      <c r="I451" s="247"/>
      <c r="J451" s="247"/>
      <c r="K451" s="247"/>
      <c r="L451" s="247"/>
      <c r="M451" s="247">
        <v>3462494</v>
      </c>
    </row>
    <row r="452" spans="1:13">
      <c r="A452" s="248" t="s">
        <v>7109</v>
      </c>
      <c r="B452" s="247" t="s">
        <v>7478</v>
      </c>
      <c r="C452" s="247"/>
      <c r="D452" s="247"/>
      <c r="E452" s="247"/>
      <c r="F452" s="247"/>
      <c r="G452" s="247"/>
      <c r="H452" s="247"/>
      <c r="I452" s="247"/>
      <c r="J452" s="247"/>
      <c r="K452" s="247"/>
      <c r="L452" s="247"/>
      <c r="M452" s="247">
        <v>3466061</v>
      </c>
    </row>
    <row r="453" spans="1:13">
      <c r="A453" s="248" t="s">
        <v>7109</v>
      </c>
      <c r="B453" s="247" t="s">
        <v>7479</v>
      </c>
      <c r="C453" s="247"/>
      <c r="D453" s="247"/>
      <c r="E453" s="247"/>
      <c r="F453" s="247"/>
      <c r="G453" s="247"/>
      <c r="H453" s="247"/>
      <c r="I453" s="247"/>
      <c r="J453" s="247"/>
      <c r="K453" s="247"/>
      <c r="L453" s="247"/>
      <c r="M453" s="247">
        <v>3539255</v>
      </c>
    </row>
    <row r="454" spans="1:13">
      <c r="A454" s="248" t="s">
        <v>7109</v>
      </c>
      <c r="B454" s="247" t="s">
        <v>7480</v>
      </c>
      <c r="C454" s="247"/>
      <c r="D454" s="247"/>
      <c r="E454" s="247"/>
      <c r="F454" s="247"/>
      <c r="G454" s="247"/>
      <c r="H454" s="247"/>
      <c r="I454" s="247"/>
      <c r="J454" s="247"/>
      <c r="K454" s="247"/>
      <c r="L454" s="247"/>
      <c r="M454" s="247">
        <v>3539265</v>
      </c>
    </row>
    <row r="455" spans="1:13">
      <c r="A455" s="248" t="s">
        <v>7109</v>
      </c>
      <c r="B455" s="247" t="s">
        <v>7481</v>
      </c>
      <c r="C455" s="247"/>
      <c r="D455" s="247"/>
      <c r="E455" s="247"/>
      <c r="F455" s="247"/>
      <c r="G455" s="247"/>
      <c r="H455" s="247"/>
      <c r="I455" s="247"/>
      <c r="J455" s="247"/>
      <c r="K455" s="247"/>
      <c r="L455" s="247"/>
      <c r="M455" s="247">
        <v>3539276</v>
      </c>
    </row>
    <row r="456" spans="1:13">
      <c r="A456" s="248" t="s">
        <v>7109</v>
      </c>
      <c r="B456" s="247" t="s">
        <v>7482</v>
      </c>
      <c r="C456" s="247"/>
      <c r="D456" s="247"/>
      <c r="E456" s="247"/>
      <c r="F456" s="247"/>
      <c r="G456" s="247"/>
      <c r="H456" s="247"/>
      <c r="I456" s="247"/>
      <c r="J456" s="247"/>
      <c r="K456" s="247"/>
      <c r="L456" s="247"/>
      <c r="M456" s="247">
        <v>3539363</v>
      </c>
    </row>
    <row r="457" spans="1:13">
      <c r="A457" s="248" t="s">
        <v>7109</v>
      </c>
      <c r="B457" s="247" t="s">
        <v>7483</v>
      </c>
      <c r="C457" s="247"/>
      <c r="D457" s="247"/>
      <c r="E457" s="247"/>
      <c r="F457" s="247"/>
      <c r="G457" s="247"/>
      <c r="H457" s="247"/>
      <c r="I457" s="247"/>
      <c r="J457" s="247"/>
      <c r="K457" s="247"/>
      <c r="L457" s="247"/>
      <c r="M457" s="247">
        <v>3619283</v>
      </c>
    </row>
    <row r="458" spans="1:13">
      <c r="A458" s="248" t="s">
        <v>7109</v>
      </c>
      <c r="B458" s="247" t="s">
        <v>7484</v>
      </c>
      <c r="C458" s="247"/>
      <c r="D458" s="247"/>
      <c r="E458" s="247"/>
      <c r="F458" s="247"/>
      <c r="G458" s="247"/>
      <c r="H458" s="247"/>
      <c r="I458" s="247"/>
      <c r="J458" s="247"/>
      <c r="K458" s="247"/>
      <c r="L458" s="247"/>
      <c r="M458" s="247">
        <v>4069126</v>
      </c>
    </row>
    <row r="459" spans="1:13">
      <c r="A459" s="248" t="s">
        <v>7109</v>
      </c>
      <c r="B459" s="247" t="s">
        <v>7485</v>
      </c>
      <c r="C459" s="247"/>
      <c r="D459" s="247"/>
      <c r="E459" s="247"/>
      <c r="F459" s="247"/>
      <c r="G459" s="247"/>
      <c r="H459" s="247"/>
      <c r="I459" s="247"/>
      <c r="J459" s="247"/>
      <c r="K459" s="247"/>
      <c r="L459" s="247"/>
      <c r="M459" s="247">
        <v>4070645</v>
      </c>
    </row>
    <row r="460" spans="1:13">
      <c r="A460" s="248" t="s">
        <v>7109</v>
      </c>
      <c r="B460" s="247" t="s">
        <v>7486</v>
      </c>
      <c r="C460" s="247"/>
      <c r="D460" s="247"/>
      <c r="E460" s="247"/>
      <c r="F460" s="247"/>
      <c r="G460" s="247"/>
      <c r="H460" s="247"/>
      <c r="I460" s="247"/>
      <c r="J460" s="247"/>
      <c r="K460" s="247"/>
      <c r="L460" s="247"/>
      <c r="M460" s="247">
        <v>4207989</v>
      </c>
    </row>
    <row r="461" spans="1:13">
      <c r="A461" s="248" t="s">
        <v>7109</v>
      </c>
      <c r="B461" s="247" t="s">
        <v>7487</v>
      </c>
      <c r="C461" s="247"/>
      <c r="D461" s="247"/>
      <c r="E461" s="247"/>
      <c r="F461" s="247"/>
      <c r="G461" s="247"/>
      <c r="H461" s="247"/>
      <c r="I461" s="247"/>
      <c r="J461" s="247"/>
      <c r="K461" s="247"/>
      <c r="L461" s="247"/>
      <c r="M461" s="247">
        <v>4235774</v>
      </c>
    </row>
    <row r="462" spans="1:13">
      <c r="A462" s="248" t="s">
        <v>7109</v>
      </c>
      <c r="B462" s="247" t="s">
        <v>7488</v>
      </c>
      <c r="C462" s="247"/>
      <c r="D462" s="247"/>
      <c r="E462" s="247"/>
      <c r="F462" s="247"/>
      <c r="G462" s="247"/>
      <c r="H462" s="247"/>
      <c r="I462" s="247"/>
      <c r="J462" s="247"/>
      <c r="K462" s="247"/>
      <c r="L462" s="247"/>
      <c r="M462" s="247">
        <v>4249702</v>
      </c>
    </row>
    <row r="463" spans="1:13">
      <c r="A463" s="248" t="s">
        <v>7109</v>
      </c>
      <c r="B463" s="247" t="s">
        <v>7489</v>
      </c>
      <c r="C463" s="247"/>
      <c r="D463" s="247"/>
      <c r="E463" s="247"/>
      <c r="F463" s="247"/>
      <c r="G463" s="247"/>
      <c r="H463" s="247"/>
      <c r="I463" s="247"/>
      <c r="J463" s="247"/>
      <c r="K463" s="247"/>
      <c r="L463" s="247"/>
      <c r="M463" s="247">
        <v>4288577</v>
      </c>
    </row>
    <row r="464" spans="1:13">
      <c r="A464" s="248" t="s">
        <v>7109</v>
      </c>
      <c r="B464" s="247" t="s">
        <v>7490</v>
      </c>
      <c r="C464" s="247"/>
      <c r="D464" s="247"/>
      <c r="E464" s="247"/>
      <c r="F464" s="247"/>
      <c r="G464" s="247"/>
      <c r="H464" s="247"/>
      <c r="I464" s="247"/>
      <c r="J464" s="247"/>
      <c r="K464" s="247"/>
      <c r="L464" s="247"/>
      <c r="M464" s="247">
        <v>4643524</v>
      </c>
    </row>
    <row r="465" spans="1:13">
      <c r="A465" s="248" t="s">
        <v>7109</v>
      </c>
      <c r="B465" s="247" t="s">
        <v>7491</v>
      </c>
      <c r="C465" s="247"/>
      <c r="D465" s="247"/>
      <c r="E465" s="247"/>
      <c r="F465" s="247"/>
      <c r="G465" s="247"/>
      <c r="H465" s="247"/>
      <c r="I465" s="247"/>
      <c r="J465" s="247"/>
      <c r="K465" s="247"/>
      <c r="L465" s="247"/>
      <c r="M465" s="247">
        <v>4702041</v>
      </c>
    </row>
    <row r="466" spans="1:13">
      <c r="A466" s="248" t="s">
        <v>7109</v>
      </c>
      <c r="B466" s="247" t="s">
        <v>7492</v>
      </c>
      <c r="C466" s="247"/>
      <c r="D466" s="247"/>
      <c r="E466" s="247"/>
      <c r="F466" s="247"/>
      <c r="G466" s="247"/>
      <c r="H466" s="247"/>
      <c r="I466" s="247"/>
      <c r="J466" s="247"/>
      <c r="K466" s="247"/>
      <c r="L466" s="247"/>
      <c r="M466" s="247">
        <v>4752988</v>
      </c>
    </row>
    <row r="467" spans="1:13">
      <c r="A467" s="248" t="s">
        <v>7109</v>
      </c>
      <c r="B467" s="247" t="s">
        <v>7493</v>
      </c>
      <c r="C467" s="247"/>
      <c r="D467" s="247"/>
      <c r="E467" s="247"/>
      <c r="F467" s="247"/>
      <c r="G467" s="247"/>
      <c r="H467" s="247"/>
      <c r="I467" s="247"/>
      <c r="J467" s="247"/>
      <c r="K467" s="247"/>
      <c r="L467" s="247"/>
      <c r="M467" s="247">
        <v>4812636</v>
      </c>
    </row>
    <row r="468" spans="1:13">
      <c r="A468" s="248" t="s">
        <v>7109</v>
      </c>
      <c r="B468" s="247" t="s">
        <v>7494</v>
      </c>
      <c r="C468" s="247"/>
      <c r="D468" s="247"/>
      <c r="E468" s="247"/>
      <c r="F468" s="247"/>
      <c r="G468" s="247"/>
      <c r="H468" s="247"/>
      <c r="I468" s="247"/>
      <c r="J468" s="247"/>
      <c r="K468" s="247"/>
      <c r="L468" s="247"/>
      <c r="M468" s="247">
        <v>4818043</v>
      </c>
    </row>
    <row r="469" spans="1:13">
      <c r="A469" s="248" t="s">
        <v>7109</v>
      </c>
      <c r="B469" s="247" t="s">
        <v>7495</v>
      </c>
      <c r="C469" s="247"/>
      <c r="D469" s="247"/>
      <c r="E469" s="247"/>
      <c r="F469" s="247"/>
      <c r="G469" s="247"/>
      <c r="H469" s="247"/>
      <c r="I469" s="247"/>
      <c r="J469" s="247"/>
      <c r="K469" s="247"/>
      <c r="L469" s="247"/>
      <c r="M469" s="247">
        <v>4831180</v>
      </c>
    </row>
    <row r="470" spans="1:13">
      <c r="A470" s="248" t="s">
        <v>7109</v>
      </c>
      <c r="B470" s="247" t="s">
        <v>7496</v>
      </c>
      <c r="C470" s="247"/>
      <c r="D470" s="247"/>
      <c r="E470" s="247"/>
      <c r="F470" s="247"/>
      <c r="G470" s="247"/>
      <c r="H470" s="247"/>
      <c r="I470" s="247"/>
      <c r="J470" s="247"/>
      <c r="K470" s="247"/>
      <c r="L470" s="247"/>
      <c r="M470" s="247">
        <v>4865739</v>
      </c>
    </row>
    <row r="471" spans="1:13">
      <c r="A471" s="248" t="s">
        <v>7109</v>
      </c>
      <c r="B471" s="247" t="s">
        <v>7497</v>
      </c>
      <c r="C471" s="247"/>
      <c r="D471" s="247"/>
      <c r="E471" s="247"/>
      <c r="F471" s="247"/>
      <c r="G471" s="247"/>
      <c r="H471" s="247"/>
      <c r="I471" s="247"/>
      <c r="J471" s="247"/>
      <c r="K471" s="247"/>
      <c r="L471" s="247"/>
      <c r="M471" s="247">
        <v>4921355</v>
      </c>
    </row>
    <row r="472" spans="1:13">
      <c r="A472" s="248" t="s">
        <v>7109</v>
      </c>
      <c r="B472" s="247" t="s">
        <v>7498</v>
      </c>
      <c r="C472" s="247"/>
      <c r="D472" s="247"/>
      <c r="E472" s="247"/>
      <c r="F472" s="247"/>
      <c r="G472" s="247"/>
      <c r="H472" s="247"/>
      <c r="I472" s="247"/>
      <c r="J472" s="247"/>
      <c r="K472" s="247"/>
      <c r="L472" s="247"/>
      <c r="M472" s="247">
        <v>5037433</v>
      </c>
    </row>
    <row r="473" spans="1:13">
      <c r="A473" s="248" t="s">
        <v>7109</v>
      </c>
      <c r="B473" s="247" t="s">
        <v>7499</v>
      </c>
      <c r="C473" s="247"/>
      <c r="D473" s="247"/>
      <c r="E473" s="247"/>
      <c r="F473" s="247"/>
      <c r="G473" s="247"/>
      <c r="H473" s="247"/>
      <c r="I473" s="247"/>
      <c r="J473" s="247"/>
      <c r="K473" s="247"/>
      <c r="L473" s="247"/>
      <c r="M473" s="247">
        <v>5062786</v>
      </c>
    </row>
    <row r="474" spans="1:13">
      <c r="A474" s="248" t="s">
        <v>7109</v>
      </c>
      <c r="B474" s="247" t="s">
        <v>7500</v>
      </c>
      <c r="C474" s="247"/>
      <c r="D474" s="247"/>
      <c r="E474" s="247"/>
      <c r="F474" s="247"/>
      <c r="G474" s="247"/>
      <c r="H474" s="247"/>
      <c r="I474" s="247"/>
      <c r="J474" s="247"/>
      <c r="K474" s="247"/>
      <c r="L474" s="247"/>
      <c r="M474" s="247">
        <v>5063138</v>
      </c>
    </row>
    <row r="475" spans="1:13">
      <c r="A475" s="248" t="s">
        <v>7109</v>
      </c>
      <c r="B475" s="247" t="s">
        <v>7501</v>
      </c>
      <c r="C475" s="247"/>
      <c r="D475" s="247"/>
      <c r="E475" s="247"/>
      <c r="F475" s="247"/>
      <c r="G475" s="247"/>
      <c r="H475" s="247"/>
      <c r="I475" s="247"/>
      <c r="J475" s="247"/>
      <c r="K475" s="247"/>
      <c r="L475" s="247"/>
      <c r="M475" s="247">
        <v>5071535</v>
      </c>
    </row>
    <row r="476" spans="1:13">
      <c r="A476" s="248" t="s">
        <v>7109</v>
      </c>
      <c r="B476" s="247" t="s">
        <v>7502</v>
      </c>
      <c r="C476" s="247"/>
      <c r="D476" s="247"/>
      <c r="E476" s="247"/>
      <c r="F476" s="247"/>
      <c r="G476" s="247"/>
      <c r="H476" s="247"/>
      <c r="I476" s="247"/>
      <c r="J476" s="247"/>
      <c r="K476" s="247"/>
      <c r="L476" s="247"/>
      <c r="M476" s="247">
        <v>5071558</v>
      </c>
    </row>
    <row r="477" spans="1:13">
      <c r="A477" s="248" t="s">
        <v>7109</v>
      </c>
      <c r="B477" s="247" t="s">
        <v>7503</v>
      </c>
      <c r="C477" s="247"/>
      <c r="D477" s="247"/>
      <c r="E477" s="247"/>
      <c r="F477" s="247"/>
      <c r="G477" s="247"/>
      <c r="H477" s="247"/>
      <c r="I477" s="247"/>
      <c r="J477" s="247"/>
      <c r="K477" s="247"/>
      <c r="L477" s="247"/>
      <c r="M477" s="247">
        <v>5072434</v>
      </c>
    </row>
    <row r="478" spans="1:13">
      <c r="A478" s="248" t="s">
        <v>7109</v>
      </c>
      <c r="B478" s="247" t="s">
        <v>7504</v>
      </c>
      <c r="C478" s="247"/>
      <c r="D478" s="247"/>
      <c r="E478" s="247"/>
      <c r="F478" s="247"/>
      <c r="G478" s="247"/>
      <c r="H478" s="247"/>
      <c r="I478" s="247"/>
      <c r="J478" s="247"/>
      <c r="K478" s="247"/>
      <c r="L478" s="247"/>
      <c r="M478" s="247">
        <v>5073469</v>
      </c>
    </row>
    <row r="479" spans="1:13">
      <c r="A479" s="248" t="s">
        <v>7109</v>
      </c>
      <c r="B479" s="247" t="s">
        <v>7505</v>
      </c>
      <c r="C479" s="247"/>
      <c r="D479" s="247"/>
      <c r="E479" s="247"/>
      <c r="F479" s="247"/>
      <c r="G479" s="247"/>
      <c r="H479" s="247"/>
      <c r="I479" s="247"/>
      <c r="J479" s="247"/>
      <c r="K479" s="247"/>
      <c r="L479" s="247"/>
      <c r="M479" s="247">
        <v>5072479</v>
      </c>
    </row>
    <row r="480" spans="1:13">
      <c r="A480" s="248" t="s">
        <v>7109</v>
      </c>
      <c r="B480" s="247" t="s">
        <v>7506</v>
      </c>
      <c r="C480" s="247"/>
      <c r="D480" s="247"/>
      <c r="E480" s="247"/>
      <c r="F480" s="247"/>
      <c r="G480" s="247"/>
      <c r="H480" s="247"/>
      <c r="I480" s="247"/>
      <c r="J480" s="247"/>
      <c r="K480" s="247"/>
      <c r="L480" s="247"/>
      <c r="M480" s="247">
        <v>5072539</v>
      </c>
    </row>
    <row r="481" spans="1:13">
      <c r="A481" s="248" t="s">
        <v>7109</v>
      </c>
      <c r="B481" s="256" t="s">
        <v>7507</v>
      </c>
      <c r="C481" s="247"/>
      <c r="D481" s="247"/>
      <c r="E481" s="247"/>
      <c r="F481" s="247"/>
      <c r="G481" s="247"/>
      <c r="H481" s="247"/>
      <c r="I481" s="247"/>
      <c r="J481" s="247"/>
      <c r="K481" s="247"/>
      <c r="L481" s="247"/>
      <c r="M481" s="247">
        <v>5293733</v>
      </c>
    </row>
    <row r="482" spans="1:13">
      <c r="A482" s="248" t="s">
        <v>7109</v>
      </c>
      <c r="B482" s="247" t="s">
        <v>7508</v>
      </c>
      <c r="C482" s="247"/>
      <c r="D482" s="247"/>
      <c r="E482" s="247"/>
      <c r="F482" s="247"/>
      <c r="G482" s="247"/>
      <c r="H482" s="247"/>
      <c r="I482" s="247"/>
      <c r="J482" s="247"/>
      <c r="K482" s="247"/>
      <c r="L482" s="247"/>
      <c r="M482" s="247">
        <v>5293741</v>
      </c>
    </row>
    <row r="483" spans="1:13">
      <c r="A483" s="248" t="s">
        <v>7109</v>
      </c>
      <c r="B483" s="247" t="s">
        <v>7509</v>
      </c>
      <c r="C483" s="247"/>
      <c r="D483" s="247"/>
      <c r="E483" s="247"/>
      <c r="F483" s="247"/>
      <c r="G483" s="247"/>
      <c r="H483" s="247"/>
      <c r="I483" s="247"/>
      <c r="J483" s="247"/>
      <c r="K483" s="247"/>
      <c r="L483" s="247"/>
      <c r="M483" s="247">
        <v>5337914</v>
      </c>
    </row>
    <row r="484" spans="1:13">
      <c r="A484" s="248" t="s">
        <v>7109</v>
      </c>
      <c r="B484" s="247" t="s">
        <v>7510</v>
      </c>
      <c r="C484" s="247"/>
      <c r="D484" s="247"/>
      <c r="E484" s="247"/>
      <c r="F484" s="247"/>
      <c r="G484" s="247"/>
      <c r="H484" s="247"/>
      <c r="I484" s="247"/>
      <c r="J484" s="247"/>
      <c r="K484" s="247"/>
      <c r="L484" s="247"/>
      <c r="M484" s="247">
        <v>5600483</v>
      </c>
    </row>
    <row r="485" spans="1:13">
      <c r="A485" s="248" t="s">
        <v>7109</v>
      </c>
      <c r="B485" s="247" t="s">
        <v>7511</v>
      </c>
      <c r="C485" s="247"/>
      <c r="D485" s="247"/>
      <c r="E485" s="247"/>
      <c r="F485" s="247"/>
      <c r="G485" s="247"/>
      <c r="H485" s="247"/>
      <c r="I485" s="247"/>
      <c r="J485" s="247"/>
      <c r="K485" s="247"/>
      <c r="L485" s="247"/>
      <c r="M485" s="247">
        <v>6087217</v>
      </c>
    </row>
    <row r="486" spans="1:13">
      <c r="A486" s="248" t="s">
        <v>7109</v>
      </c>
      <c r="B486" s="247" t="s">
        <v>7512</v>
      </c>
      <c r="C486" s="247"/>
      <c r="D486" s="247"/>
      <c r="E486" s="247"/>
      <c r="F486" s="247"/>
      <c r="G486" s="247"/>
      <c r="H486" s="247"/>
      <c r="I486" s="247"/>
      <c r="J486" s="247"/>
      <c r="K486" s="247"/>
      <c r="L486" s="247"/>
      <c r="M486" s="247">
        <v>6371223</v>
      </c>
    </row>
    <row r="487" spans="1:13">
      <c r="A487" s="248" t="s">
        <v>7109</v>
      </c>
      <c r="B487" s="247" t="s">
        <v>7513</v>
      </c>
      <c r="C487" s="247"/>
      <c r="D487" s="247"/>
      <c r="E487" s="247"/>
      <c r="F487" s="247"/>
      <c r="G487" s="247"/>
      <c r="H487" s="247"/>
      <c r="I487" s="247"/>
      <c r="J487" s="247"/>
      <c r="K487" s="247"/>
      <c r="L487" s="247"/>
      <c r="M487" s="247">
        <v>6603682</v>
      </c>
    </row>
    <row r="488" spans="1:13">
      <c r="A488" s="248" t="s">
        <v>7109</v>
      </c>
      <c r="B488" s="247" t="s">
        <v>7514</v>
      </c>
      <c r="C488" s="247"/>
      <c r="D488" s="247"/>
      <c r="E488" s="247"/>
      <c r="F488" s="247"/>
      <c r="G488" s="247"/>
      <c r="H488" s="247"/>
      <c r="I488" s="247"/>
      <c r="J488" s="247"/>
      <c r="K488" s="247"/>
      <c r="L488" s="247"/>
      <c r="M488" s="247">
        <v>6605699</v>
      </c>
    </row>
    <row r="489" spans="1:13">
      <c r="A489" s="248" t="s">
        <v>7109</v>
      </c>
      <c r="B489" s="247" t="s">
        <v>7515</v>
      </c>
      <c r="C489" s="247"/>
      <c r="D489" s="247"/>
      <c r="E489" s="247"/>
      <c r="F489" s="247"/>
      <c r="G489" s="247"/>
      <c r="H489" s="247"/>
      <c r="I489" s="247"/>
      <c r="J489" s="247"/>
      <c r="K489" s="247"/>
      <c r="L489" s="247"/>
      <c r="M489" s="247">
        <v>6667184</v>
      </c>
    </row>
    <row r="490" spans="1:13">
      <c r="A490" s="248" t="s">
        <v>7109</v>
      </c>
      <c r="B490" s="247" t="s">
        <v>7516</v>
      </c>
      <c r="C490" s="247"/>
      <c r="D490" s="247"/>
      <c r="E490" s="247"/>
      <c r="F490" s="247"/>
      <c r="G490" s="247"/>
      <c r="H490" s="247"/>
      <c r="I490" s="247"/>
      <c r="J490" s="247"/>
      <c r="K490" s="247"/>
      <c r="L490" s="247"/>
      <c r="M490" s="247">
        <v>6887814</v>
      </c>
    </row>
    <row r="491" spans="1:13">
      <c r="A491" s="248" t="s">
        <v>7109</v>
      </c>
      <c r="B491" s="247" t="s">
        <v>7517</v>
      </c>
      <c r="C491" s="247"/>
      <c r="D491" s="247"/>
      <c r="E491" s="247"/>
      <c r="F491" s="247"/>
      <c r="G491" s="247"/>
      <c r="H491" s="247"/>
      <c r="I491" s="247"/>
      <c r="J491" s="247"/>
      <c r="K491" s="247"/>
      <c r="L491" s="247"/>
      <c r="M491" s="247">
        <v>6931547</v>
      </c>
    </row>
    <row r="492" spans="1:13">
      <c r="A492" s="248" t="s">
        <v>7109</v>
      </c>
      <c r="B492" s="247" t="s">
        <v>7518</v>
      </c>
      <c r="C492" s="247"/>
      <c r="D492" s="247"/>
      <c r="E492" s="247"/>
      <c r="F492" s="247"/>
      <c r="G492" s="247"/>
      <c r="H492" s="247"/>
      <c r="I492" s="247"/>
      <c r="J492" s="247"/>
      <c r="K492" s="247"/>
      <c r="L492" s="247"/>
      <c r="M492" s="247">
        <v>6933543</v>
      </c>
    </row>
    <row r="493" spans="1:13">
      <c r="A493" s="248" t="s">
        <v>7109</v>
      </c>
      <c r="B493" s="247" t="s">
        <v>7519</v>
      </c>
      <c r="C493" s="247"/>
      <c r="D493" s="247"/>
      <c r="E493" s="247"/>
      <c r="F493" s="247"/>
      <c r="G493" s="247"/>
      <c r="H493" s="247"/>
      <c r="I493" s="247"/>
      <c r="J493" s="247"/>
      <c r="K493" s="247"/>
      <c r="L493" s="247"/>
      <c r="M493" s="247">
        <v>7029791</v>
      </c>
    </row>
    <row r="494" spans="1:13">
      <c r="A494" s="248" t="s">
        <v>7109</v>
      </c>
      <c r="B494" s="247" t="s">
        <v>7520</v>
      </c>
      <c r="C494" s="247"/>
      <c r="D494" s="247"/>
      <c r="E494" s="247"/>
      <c r="F494" s="247"/>
      <c r="G494" s="247"/>
      <c r="H494" s="247"/>
      <c r="I494" s="247"/>
      <c r="J494" s="247"/>
      <c r="K494" s="247"/>
      <c r="L494" s="247"/>
      <c r="M494" s="247">
        <v>7053552</v>
      </c>
    </row>
    <row r="495" spans="1:13">
      <c r="A495" s="248" t="s">
        <v>7109</v>
      </c>
      <c r="B495" s="247" t="s">
        <v>7521</v>
      </c>
      <c r="C495" s="247"/>
      <c r="D495" s="247"/>
      <c r="E495" s="247"/>
      <c r="F495" s="247"/>
      <c r="G495" s="247"/>
      <c r="H495" s="247"/>
      <c r="I495" s="247"/>
      <c r="J495" s="247"/>
      <c r="K495" s="247"/>
      <c r="L495" s="247"/>
      <c r="M495" s="247">
        <v>7057140</v>
      </c>
    </row>
    <row r="496" spans="1:13">
      <c r="A496" s="248" t="s">
        <v>7109</v>
      </c>
      <c r="B496" s="247" t="s">
        <v>7522</v>
      </c>
      <c r="C496" s="247"/>
      <c r="D496" s="247"/>
      <c r="E496" s="247"/>
      <c r="F496" s="247"/>
      <c r="G496" s="247"/>
      <c r="H496" s="247"/>
      <c r="I496" s="247"/>
      <c r="J496" s="247"/>
      <c r="K496" s="247"/>
      <c r="L496" s="247"/>
      <c r="M496" s="247">
        <v>7093068</v>
      </c>
    </row>
    <row r="497" spans="1:13" ht="15">
      <c r="A497" s="248" t="s">
        <v>7109</v>
      </c>
      <c r="B497" s="258" t="s">
        <v>7523</v>
      </c>
      <c r="C497" s="247"/>
      <c r="D497" s="247"/>
      <c r="E497" s="247"/>
      <c r="F497" s="247"/>
      <c r="G497" s="247"/>
      <c r="H497" s="247"/>
      <c r="I497" s="247"/>
      <c r="J497" s="247"/>
      <c r="K497" s="247"/>
      <c r="L497" s="247"/>
      <c r="M497" s="247">
        <v>7093452</v>
      </c>
    </row>
    <row r="498" spans="1:13">
      <c r="A498" s="248" t="s">
        <v>7109</v>
      </c>
      <c r="B498" s="247" t="s">
        <v>7524</v>
      </c>
      <c r="C498" s="247"/>
      <c r="D498" s="247"/>
      <c r="E498" s="247"/>
      <c r="F498" s="247"/>
      <c r="G498" s="247"/>
      <c r="H498" s="247"/>
      <c r="I498" s="247"/>
      <c r="J498" s="247"/>
      <c r="K498" s="247"/>
      <c r="L498" s="247"/>
      <c r="M498" s="247">
        <v>7094165</v>
      </c>
    </row>
    <row r="499" spans="1:13">
      <c r="A499" s="248" t="s">
        <v>7109</v>
      </c>
      <c r="B499" s="247" t="s">
        <v>7525</v>
      </c>
      <c r="C499" s="247"/>
      <c r="D499" s="247"/>
      <c r="E499" s="247"/>
      <c r="F499" s="247"/>
      <c r="G499" s="247"/>
      <c r="H499" s="247"/>
      <c r="I499" s="247"/>
      <c r="J499" s="247"/>
      <c r="K499" s="247"/>
      <c r="L499" s="247"/>
      <c r="M499" s="247">
        <v>7096247</v>
      </c>
    </row>
    <row r="500" spans="1:13">
      <c r="A500" s="248" t="s">
        <v>7109</v>
      </c>
      <c r="B500" s="247" t="s">
        <v>7526</v>
      </c>
      <c r="C500" s="247"/>
      <c r="D500" s="247"/>
      <c r="E500" s="247"/>
      <c r="F500" s="247"/>
      <c r="G500" s="247"/>
      <c r="H500" s="247"/>
      <c r="I500" s="247"/>
      <c r="J500" s="247"/>
      <c r="K500" s="247"/>
      <c r="L500" s="247"/>
      <c r="M500" s="247">
        <v>7096977</v>
      </c>
    </row>
    <row r="501" spans="1:13">
      <c r="A501" s="248" t="s">
        <v>7109</v>
      </c>
      <c r="B501" s="247" t="s">
        <v>7527</v>
      </c>
      <c r="C501" s="247"/>
      <c r="D501" s="247"/>
      <c r="E501" s="247"/>
      <c r="F501" s="247"/>
      <c r="G501" s="247"/>
      <c r="H501" s="247"/>
      <c r="I501" s="247"/>
      <c r="J501" s="247"/>
      <c r="K501" s="247"/>
      <c r="L501" s="247"/>
      <c r="M501" s="247">
        <v>7097017</v>
      </c>
    </row>
    <row r="502" spans="1:13">
      <c r="A502" s="248" t="s">
        <v>7109</v>
      </c>
      <c r="B502" s="247" t="s">
        <v>7528</v>
      </c>
      <c r="C502" s="247"/>
      <c r="D502" s="247"/>
      <c r="E502" s="247"/>
      <c r="F502" s="247"/>
      <c r="G502" s="247"/>
      <c r="H502" s="247"/>
      <c r="I502" s="247"/>
      <c r="J502" s="247"/>
      <c r="K502" s="247"/>
      <c r="L502" s="247"/>
      <c r="M502" s="247">
        <v>7097033</v>
      </c>
    </row>
    <row r="503" spans="1:13">
      <c r="A503" s="248" t="s">
        <v>7109</v>
      </c>
      <c r="B503" s="247" t="s">
        <v>7529</v>
      </c>
      <c r="C503" s="247"/>
      <c r="D503" s="247"/>
      <c r="E503" s="247"/>
      <c r="F503" s="247"/>
      <c r="G503" s="247"/>
      <c r="H503" s="247"/>
      <c r="I503" s="247"/>
      <c r="J503" s="247"/>
      <c r="K503" s="247"/>
      <c r="L503" s="247"/>
      <c r="M503" s="247">
        <v>7097058</v>
      </c>
    </row>
    <row r="504" spans="1:13">
      <c r="A504" s="248" t="s">
        <v>7109</v>
      </c>
      <c r="B504" s="247" t="s">
        <v>7530</v>
      </c>
      <c r="C504" s="247"/>
      <c r="D504" s="247"/>
      <c r="E504" s="247"/>
      <c r="F504" s="247"/>
      <c r="G504" s="247"/>
      <c r="H504" s="247"/>
      <c r="I504" s="247"/>
      <c r="J504" s="247"/>
      <c r="K504" s="247"/>
      <c r="L504" s="247"/>
      <c r="M504" s="247">
        <v>7097082</v>
      </c>
    </row>
    <row r="505" spans="1:13">
      <c r="A505" s="248" t="s">
        <v>7109</v>
      </c>
      <c r="B505" s="247" t="s">
        <v>7531</v>
      </c>
      <c r="C505" s="247"/>
      <c r="D505" s="247"/>
      <c r="E505" s="247"/>
      <c r="F505" s="247"/>
      <c r="G505" s="247"/>
      <c r="H505" s="247"/>
      <c r="I505" s="247"/>
      <c r="J505" s="247"/>
      <c r="K505" s="247"/>
      <c r="L505" s="247"/>
      <c r="M505" s="247">
        <v>7097256</v>
      </c>
    </row>
    <row r="506" spans="1:13">
      <c r="A506" s="248" t="s">
        <v>7109</v>
      </c>
      <c r="B506" s="247" t="s">
        <v>7532</v>
      </c>
      <c r="C506" s="247"/>
      <c r="D506" s="247" t="s">
        <v>7533</v>
      </c>
      <c r="E506" s="247"/>
      <c r="F506" s="247"/>
      <c r="G506" s="247"/>
      <c r="H506" s="247"/>
      <c r="I506" s="247"/>
      <c r="J506" s="247"/>
      <c r="K506" s="247"/>
      <c r="L506" s="247"/>
      <c r="M506" s="247">
        <v>7097314</v>
      </c>
    </row>
    <row r="507" spans="1:13">
      <c r="A507" s="248" t="s">
        <v>7109</v>
      </c>
      <c r="B507" s="247" t="s">
        <v>7534</v>
      </c>
      <c r="C507" s="247"/>
      <c r="D507" s="247"/>
      <c r="E507" s="247"/>
      <c r="F507" s="247"/>
      <c r="G507" s="247"/>
      <c r="H507" s="247"/>
      <c r="I507" s="247"/>
      <c r="J507" s="247"/>
      <c r="K507" s="247"/>
      <c r="L507" s="247"/>
      <c r="M507" s="247">
        <v>7097561</v>
      </c>
    </row>
    <row r="508" spans="1:13">
      <c r="A508" s="248" t="s">
        <v>7109</v>
      </c>
      <c r="B508" s="247" t="s">
        <v>7535</v>
      </c>
      <c r="C508" s="247"/>
      <c r="D508" s="247"/>
      <c r="E508" s="247"/>
      <c r="F508" s="247"/>
      <c r="G508" s="247"/>
      <c r="H508" s="247"/>
      <c r="I508" s="247"/>
      <c r="J508" s="247"/>
      <c r="K508" s="247"/>
      <c r="L508" s="247"/>
      <c r="M508" s="247">
        <v>7097637</v>
      </c>
    </row>
    <row r="509" spans="1:13">
      <c r="A509" s="248" t="s">
        <v>7109</v>
      </c>
      <c r="B509" s="247" t="s">
        <v>7536</v>
      </c>
      <c r="C509" s="247"/>
      <c r="D509" s="247"/>
      <c r="E509" s="247"/>
      <c r="F509" s="247"/>
      <c r="G509" s="247"/>
      <c r="H509" s="247"/>
      <c r="I509" s="247"/>
      <c r="J509" s="247"/>
      <c r="K509" s="247"/>
      <c r="L509" s="247"/>
      <c r="M509" s="247">
        <v>7097678</v>
      </c>
    </row>
    <row r="510" spans="1:13">
      <c r="A510" s="248" t="s">
        <v>7109</v>
      </c>
      <c r="B510" s="247" t="s">
        <v>7537</v>
      </c>
      <c r="C510" s="247"/>
      <c r="D510" s="247"/>
      <c r="E510" s="247"/>
      <c r="F510" s="247"/>
      <c r="G510" s="247"/>
      <c r="H510" s="247"/>
      <c r="I510" s="247"/>
      <c r="J510" s="247"/>
      <c r="K510" s="247"/>
      <c r="L510" s="247"/>
      <c r="M510" s="247">
        <v>7097702</v>
      </c>
    </row>
    <row r="511" spans="1:13">
      <c r="A511" s="248" t="s">
        <v>7109</v>
      </c>
      <c r="B511" s="247" t="s">
        <v>7538</v>
      </c>
      <c r="C511" s="247"/>
      <c r="D511" s="247"/>
      <c r="E511" s="247"/>
      <c r="F511" s="247"/>
      <c r="G511" s="247"/>
      <c r="H511" s="247"/>
      <c r="I511" s="247"/>
      <c r="J511" s="247"/>
      <c r="K511" s="247"/>
      <c r="L511" s="247"/>
      <c r="M511" s="247">
        <v>7097991</v>
      </c>
    </row>
    <row r="512" spans="1:13">
      <c r="A512" s="248" t="s">
        <v>7109</v>
      </c>
      <c r="B512" s="247" t="s">
        <v>7539</v>
      </c>
      <c r="C512" s="247"/>
      <c r="D512" s="247"/>
      <c r="E512" s="247"/>
      <c r="F512" s="247"/>
      <c r="G512" s="247"/>
      <c r="H512" s="247"/>
      <c r="I512" s="247"/>
      <c r="J512" s="247"/>
      <c r="K512" s="247"/>
      <c r="L512" s="247"/>
      <c r="M512" s="247">
        <v>7098023</v>
      </c>
    </row>
    <row r="513" spans="1:13">
      <c r="A513" s="248" t="s">
        <v>7109</v>
      </c>
      <c r="B513" s="247" t="s">
        <v>7540</v>
      </c>
      <c r="C513" s="247"/>
      <c r="D513" s="247"/>
      <c r="E513" s="247"/>
      <c r="F513" s="247"/>
      <c r="G513" s="247"/>
      <c r="H513" s="247"/>
      <c r="I513" s="247"/>
      <c r="J513" s="247"/>
      <c r="K513" s="247"/>
      <c r="L513" s="247"/>
      <c r="M513" s="247">
        <v>7098098</v>
      </c>
    </row>
    <row r="514" spans="1:13">
      <c r="A514" s="248" t="s">
        <v>7109</v>
      </c>
      <c r="B514" s="247" t="s">
        <v>7541</v>
      </c>
      <c r="C514" s="247"/>
      <c r="D514" s="247"/>
      <c r="E514" s="247"/>
      <c r="F514" s="247"/>
      <c r="G514" s="247"/>
      <c r="H514" s="247"/>
      <c r="I514" s="247"/>
      <c r="J514" s="247"/>
      <c r="K514" s="247"/>
      <c r="L514" s="247"/>
      <c r="M514" s="247">
        <v>7098189</v>
      </c>
    </row>
    <row r="515" spans="1:13">
      <c r="A515" s="248" t="s">
        <v>7109</v>
      </c>
      <c r="B515" s="247" t="s">
        <v>7542</v>
      </c>
      <c r="C515" s="247"/>
      <c r="D515" s="247"/>
      <c r="E515" s="247"/>
      <c r="F515" s="247"/>
      <c r="G515" s="247"/>
      <c r="H515" s="247"/>
      <c r="I515" s="247"/>
      <c r="J515" s="247"/>
      <c r="K515" s="247"/>
      <c r="L515" s="247"/>
      <c r="M515" s="247">
        <v>7099237</v>
      </c>
    </row>
    <row r="516" spans="1:13">
      <c r="A516" s="248" t="s">
        <v>7109</v>
      </c>
      <c r="B516" s="247" t="s">
        <v>7543</v>
      </c>
      <c r="C516" s="247"/>
      <c r="D516" s="247"/>
      <c r="E516" s="247"/>
      <c r="F516" s="247"/>
      <c r="G516" s="247"/>
      <c r="H516" s="247"/>
      <c r="I516" s="247"/>
      <c r="J516" s="247"/>
      <c r="K516" s="247"/>
      <c r="L516" s="247"/>
      <c r="M516" s="247">
        <v>7099245</v>
      </c>
    </row>
    <row r="517" spans="1:13">
      <c r="A517" s="248" t="s">
        <v>7109</v>
      </c>
      <c r="B517" s="247" t="s">
        <v>7544</v>
      </c>
      <c r="C517" s="247"/>
      <c r="D517" s="247"/>
      <c r="E517" s="247"/>
      <c r="F517" s="247"/>
      <c r="G517" s="247"/>
      <c r="H517" s="247"/>
      <c r="I517" s="247"/>
      <c r="J517" s="247"/>
      <c r="K517" s="247"/>
      <c r="L517" s="247"/>
      <c r="M517" s="247">
        <v>7099294</v>
      </c>
    </row>
    <row r="518" spans="1:13">
      <c r="A518" s="248" t="s">
        <v>7109</v>
      </c>
      <c r="B518" s="247" t="s">
        <v>7545</v>
      </c>
      <c r="C518" s="247"/>
      <c r="D518" s="247"/>
      <c r="E518" s="247"/>
      <c r="F518" s="247"/>
      <c r="G518" s="247"/>
      <c r="H518" s="247"/>
      <c r="I518" s="247"/>
      <c r="J518" s="247"/>
      <c r="K518" s="247"/>
      <c r="L518" s="247"/>
      <c r="M518" s="247">
        <v>7115669</v>
      </c>
    </row>
    <row r="519" spans="1:13">
      <c r="A519" s="248" t="s">
        <v>7109</v>
      </c>
      <c r="B519" s="247" t="s">
        <v>7546</v>
      </c>
      <c r="C519" s="247"/>
      <c r="D519" s="247"/>
      <c r="E519" s="247"/>
      <c r="F519" s="247"/>
      <c r="G519" s="247"/>
      <c r="H519" s="247"/>
      <c r="I519" s="247"/>
      <c r="J519" s="247"/>
      <c r="K519" s="247"/>
      <c r="L519" s="247"/>
      <c r="M519" s="247">
        <v>7117976</v>
      </c>
    </row>
    <row r="520" spans="1:13">
      <c r="A520" s="248" t="s">
        <v>7109</v>
      </c>
      <c r="B520" s="247" t="s">
        <v>7547</v>
      </c>
      <c r="C520" s="247"/>
      <c r="D520" s="247"/>
      <c r="E520" s="247"/>
      <c r="F520" s="247"/>
      <c r="G520" s="247"/>
      <c r="H520" s="247"/>
      <c r="I520" s="247"/>
      <c r="J520" s="247"/>
      <c r="K520" s="247"/>
      <c r="L520" s="247"/>
      <c r="M520" s="247">
        <v>7118123</v>
      </c>
    </row>
    <row r="521" spans="1:13">
      <c r="A521" s="248" t="s">
        <v>7109</v>
      </c>
      <c r="B521" s="247" t="s">
        <v>7548</v>
      </c>
      <c r="C521" s="247"/>
      <c r="D521" s="247"/>
      <c r="E521" s="247"/>
      <c r="F521" s="247"/>
      <c r="G521" s="247"/>
      <c r="H521" s="247"/>
      <c r="I521" s="247"/>
      <c r="J521" s="247"/>
      <c r="K521" s="247"/>
      <c r="L521" s="247"/>
      <c r="M521" s="247">
        <v>7120224</v>
      </c>
    </row>
    <row r="522" spans="1:13">
      <c r="A522" s="248" t="s">
        <v>7109</v>
      </c>
      <c r="B522" s="247" t="s">
        <v>7549</v>
      </c>
      <c r="C522" s="247"/>
      <c r="D522" s="247"/>
      <c r="E522" s="247"/>
      <c r="F522" s="247"/>
      <c r="G522" s="247"/>
      <c r="H522" s="247"/>
      <c r="I522" s="247"/>
      <c r="J522" s="247"/>
      <c r="K522" s="247"/>
      <c r="L522" s="247"/>
      <c r="M522" s="247">
        <v>7121033</v>
      </c>
    </row>
    <row r="523" spans="1:13">
      <c r="A523" s="248" t="s">
        <v>7109</v>
      </c>
      <c r="B523" s="247" t="s">
        <v>7550</v>
      </c>
      <c r="C523" s="247"/>
      <c r="D523" s="247"/>
      <c r="E523" s="247"/>
      <c r="F523" s="247"/>
      <c r="G523" s="247"/>
      <c r="H523" s="247"/>
      <c r="I523" s="247"/>
      <c r="J523" s="247"/>
      <c r="K523" s="247"/>
      <c r="L523" s="247"/>
      <c r="M523" s="247">
        <v>7236318</v>
      </c>
    </row>
    <row r="524" spans="1:13">
      <c r="A524" s="248" t="s">
        <v>7109</v>
      </c>
      <c r="B524" s="247" t="s">
        <v>7551</v>
      </c>
      <c r="C524" s="247"/>
      <c r="D524" s="247"/>
      <c r="E524" s="247"/>
      <c r="F524" s="247"/>
      <c r="G524" s="247"/>
      <c r="H524" s="247"/>
      <c r="I524" s="247"/>
      <c r="J524" s="247"/>
      <c r="K524" s="247"/>
      <c r="L524" s="247"/>
      <c r="M524" s="247">
        <v>7236359</v>
      </c>
    </row>
    <row r="525" spans="1:13">
      <c r="A525" s="248" t="s">
        <v>7109</v>
      </c>
      <c r="B525" s="247" t="s">
        <v>7552</v>
      </c>
      <c r="C525" s="247"/>
      <c r="D525" s="247"/>
      <c r="E525" s="247"/>
      <c r="F525" s="247"/>
      <c r="G525" s="247"/>
      <c r="H525" s="247"/>
      <c r="I525" s="247"/>
      <c r="J525" s="247"/>
      <c r="K525" s="247"/>
      <c r="L525" s="247"/>
      <c r="M525" s="247">
        <v>7446321</v>
      </c>
    </row>
    <row r="526" spans="1:13">
      <c r="A526" s="248" t="s">
        <v>7109</v>
      </c>
      <c r="B526" s="247" t="s">
        <v>7553</v>
      </c>
      <c r="C526" s="247"/>
      <c r="D526" s="247"/>
      <c r="E526" s="247"/>
      <c r="F526" s="247"/>
      <c r="G526" s="247"/>
      <c r="H526" s="247"/>
      <c r="I526" s="247"/>
      <c r="J526" s="247"/>
      <c r="K526" s="247"/>
      <c r="L526" s="247"/>
      <c r="M526" s="247">
        <v>7502990</v>
      </c>
    </row>
    <row r="527" spans="1:13">
      <c r="A527" s="248" t="s">
        <v>7109</v>
      </c>
      <c r="B527" s="247" t="s">
        <v>7554</v>
      </c>
      <c r="C527" s="247"/>
      <c r="D527" s="247"/>
      <c r="E527" s="247"/>
      <c r="F527" s="247"/>
      <c r="G527" s="247"/>
      <c r="H527" s="247"/>
      <c r="I527" s="247"/>
      <c r="J527" s="247"/>
      <c r="K527" s="247"/>
      <c r="L527" s="247"/>
      <c r="M527" s="247">
        <v>7596554</v>
      </c>
    </row>
    <row r="528" spans="1:13">
      <c r="A528" s="248" t="s">
        <v>7109</v>
      </c>
      <c r="B528" s="247" t="s">
        <v>7555</v>
      </c>
      <c r="C528" s="247"/>
      <c r="D528" s="247"/>
      <c r="E528" s="247"/>
      <c r="F528" s="247"/>
      <c r="G528" s="247"/>
      <c r="H528" s="247"/>
      <c r="I528" s="247"/>
      <c r="J528" s="247"/>
      <c r="K528" s="247"/>
      <c r="L528" s="247"/>
      <c r="M528" s="247">
        <v>7610330</v>
      </c>
    </row>
    <row r="529" spans="1:14" ht="15">
      <c r="A529" s="248" t="s">
        <v>7109</v>
      </c>
      <c r="B529" s="247" t="s">
        <v>7556</v>
      </c>
      <c r="C529" s="247"/>
      <c r="D529" s="247"/>
      <c r="E529" s="247"/>
      <c r="F529" s="247"/>
      <c r="G529" s="247"/>
      <c r="H529" s="247"/>
      <c r="I529" s="247"/>
      <c r="J529" s="247"/>
      <c r="K529" s="247"/>
      <c r="L529" s="247"/>
      <c r="M529" s="281">
        <v>8144695</v>
      </c>
    </row>
    <row r="530" spans="1:14">
      <c r="A530" s="248" t="s">
        <v>7109</v>
      </c>
      <c r="B530" s="247" t="s">
        <v>7557</v>
      </c>
      <c r="C530" s="247"/>
      <c r="D530" s="247"/>
      <c r="E530" s="247"/>
      <c r="F530" s="247"/>
      <c r="G530" s="247"/>
      <c r="H530" s="247"/>
      <c r="I530" s="247"/>
      <c r="J530" s="247"/>
      <c r="K530" s="247"/>
      <c r="L530" s="247"/>
      <c r="M530" s="247">
        <v>8211474</v>
      </c>
    </row>
    <row r="531" spans="1:14">
      <c r="A531" s="248" t="s">
        <v>7109</v>
      </c>
      <c r="B531" s="247" t="s">
        <v>7558</v>
      </c>
      <c r="C531" s="247"/>
      <c r="D531" s="247"/>
      <c r="E531" s="247"/>
      <c r="F531" s="247"/>
      <c r="G531" s="247"/>
      <c r="H531" s="247"/>
      <c r="I531" s="247"/>
      <c r="J531" s="247"/>
      <c r="K531" s="247"/>
      <c r="L531" s="247"/>
      <c r="M531" s="247">
        <v>8246712</v>
      </c>
    </row>
    <row r="532" spans="1:14">
      <c r="A532" s="248" t="s">
        <v>7109</v>
      </c>
      <c r="B532" s="247" t="s">
        <v>7559</v>
      </c>
      <c r="C532" s="247"/>
      <c r="D532" s="247"/>
      <c r="E532" s="247"/>
      <c r="F532" s="247"/>
      <c r="G532" s="247"/>
      <c r="H532" s="247"/>
      <c r="I532" s="247"/>
      <c r="J532" s="247"/>
      <c r="K532" s="247"/>
      <c r="L532" s="247"/>
      <c r="M532" s="247">
        <v>8467920</v>
      </c>
    </row>
    <row r="533" spans="1:14">
      <c r="A533" s="248" t="s">
        <v>7109</v>
      </c>
      <c r="B533" s="247" t="s">
        <v>7560</v>
      </c>
      <c r="C533" s="247"/>
      <c r="D533" s="247"/>
      <c r="E533" s="247"/>
      <c r="F533" s="247"/>
      <c r="G533" s="247"/>
      <c r="H533" s="247"/>
      <c r="I533" s="247"/>
      <c r="J533" s="247"/>
      <c r="K533" s="247"/>
      <c r="L533" s="247"/>
      <c r="M533" s="247">
        <v>8481616</v>
      </c>
    </row>
    <row r="534" spans="1:14">
      <c r="A534" s="248" t="s">
        <v>7109</v>
      </c>
      <c r="B534" s="247" t="s">
        <v>7561</v>
      </c>
      <c r="C534" s="247"/>
      <c r="D534" s="247"/>
      <c r="E534" s="247"/>
      <c r="F534" s="247"/>
      <c r="G534" s="247"/>
      <c r="H534" s="247"/>
      <c r="I534" s="247"/>
      <c r="J534" s="247"/>
      <c r="K534" s="247"/>
      <c r="L534" s="247"/>
      <c r="M534" s="247">
        <v>8924684</v>
      </c>
      <c r="N534" s="252"/>
    </row>
    <row r="535" spans="1:14">
      <c r="A535" s="248" t="s">
        <v>7109</v>
      </c>
      <c r="B535" s="247" t="s">
        <v>7562</v>
      </c>
      <c r="C535" s="247"/>
      <c r="D535" s="247"/>
      <c r="E535" s="247"/>
      <c r="F535" s="247"/>
      <c r="G535" s="247"/>
      <c r="H535" s="247"/>
      <c r="I535" s="247"/>
      <c r="J535" s="247"/>
      <c r="K535" s="247"/>
      <c r="L535" s="247"/>
      <c r="M535" s="247">
        <v>8988016</v>
      </c>
      <c r="N535" s="252"/>
    </row>
    <row r="536" spans="1:14">
      <c r="A536" s="248" t="s">
        <v>7109</v>
      </c>
      <c r="B536" s="247" t="s">
        <v>7563</v>
      </c>
      <c r="C536" s="247"/>
      <c r="D536" s="247"/>
      <c r="E536" s="247"/>
      <c r="F536" s="247"/>
      <c r="G536" s="247"/>
      <c r="H536" s="247"/>
      <c r="I536" s="247"/>
      <c r="J536" s="247"/>
      <c r="K536" s="247"/>
      <c r="L536" s="247"/>
      <c r="M536" s="247">
        <v>9236555</v>
      </c>
      <c r="N536" s="252"/>
    </row>
    <row r="537" spans="1:14">
      <c r="A537" s="248" t="s">
        <v>7109</v>
      </c>
      <c r="B537" s="247" t="s">
        <v>7564</v>
      </c>
      <c r="C537" s="247"/>
      <c r="D537" s="247"/>
      <c r="E537" s="247"/>
      <c r="F537" s="247"/>
      <c r="G537" s="247"/>
      <c r="H537" s="247"/>
      <c r="I537" s="247"/>
      <c r="J537" s="247"/>
      <c r="K537" s="247"/>
      <c r="L537" s="247"/>
      <c r="M537" s="247">
        <v>9497488</v>
      </c>
      <c r="N537" s="252"/>
    </row>
    <row r="538" spans="1:14">
      <c r="A538" s="248"/>
      <c r="B538" s="247"/>
      <c r="C538" s="247"/>
      <c r="D538" s="247"/>
      <c r="E538" s="247"/>
      <c r="F538" s="247"/>
      <c r="G538" s="247"/>
      <c r="H538" s="247"/>
      <c r="I538" s="247"/>
      <c r="J538" s="247"/>
      <c r="K538" s="247"/>
      <c r="L538" s="247"/>
      <c r="M538" s="247"/>
      <c r="N538" s="252"/>
    </row>
    <row r="539" spans="1:14">
      <c r="A539" s="248" t="s">
        <v>4268</v>
      </c>
      <c r="B539" s="247" t="s">
        <v>7565</v>
      </c>
      <c r="C539" s="247" t="s">
        <v>7566</v>
      </c>
      <c r="D539" s="247">
        <v>91</v>
      </c>
      <c r="E539" s="247"/>
      <c r="F539" s="247"/>
      <c r="G539" s="247"/>
      <c r="H539" s="247"/>
      <c r="I539" s="247"/>
      <c r="J539" s="247"/>
      <c r="K539" s="247"/>
      <c r="L539" s="247"/>
      <c r="M539" s="247"/>
      <c r="N539" s="252">
        <v>2826244</v>
      </c>
    </row>
    <row r="540" spans="1:14">
      <c r="A540" s="248" t="s">
        <v>4268</v>
      </c>
      <c r="B540" s="247" t="s">
        <v>7567</v>
      </c>
      <c r="C540" s="247" t="s">
        <v>7568</v>
      </c>
      <c r="D540" s="247">
        <v>105</v>
      </c>
      <c r="E540" s="247"/>
      <c r="F540" s="247"/>
      <c r="G540" s="247"/>
      <c r="H540" s="247"/>
      <c r="I540" s="247"/>
      <c r="J540" s="247"/>
      <c r="K540" s="247"/>
      <c r="L540" s="247"/>
      <c r="M540" s="247"/>
      <c r="N540" s="252">
        <v>5775051</v>
      </c>
    </row>
    <row r="541" spans="1:14">
      <c r="A541" s="248" t="s">
        <v>4268</v>
      </c>
      <c r="B541" s="247" t="s">
        <v>7569</v>
      </c>
      <c r="C541" s="247" t="s">
        <v>7570</v>
      </c>
      <c r="D541" s="247">
        <v>106</v>
      </c>
      <c r="E541" s="247"/>
      <c r="F541" s="247"/>
      <c r="G541" s="247"/>
      <c r="H541" s="247"/>
      <c r="I541" s="247"/>
      <c r="J541" s="247"/>
      <c r="K541" s="247"/>
      <c r="L541" s="247"/>
      <c r="M541" s="247"/>
      <c r="N541" s="252">
        <v>3275856</v>
      </c>
    </row>
    <row r="542" spans="1:14">
      <c r="A542" s="248" t="s">
        <v>4268</v>
      </c>
      <c r="B542" s="247" t="s">
        <v>7571</v>
      </c>
      <c r="C542" s="247" t="s">
        <v>7572</v>
      </c>
      <c r="D542" s="247">
        <v>142</v>
      </c>
      <c r="E542" s="247"/>
      <c r="F542" s="247"/>
      <c r="G542" s="247"/>
      <c r="H542" s="247"/>
      <c r="I542" s="247"/>
      <c r="J542" s="247"/>
      <c r="K542" s="247"/>
      <c r="L542" s="247"/>
      <c r="M542" s="247"/>
      <c r="N542" s="252">
        <v>4300042</v>
      </c>
    </row>
    <row r="543" spans="1:14">
      <c r="A543" s="248" t="s">
        <v>4268</v>
      </c>
      <c r="B543" s="247" t="s">
        <v>7573</v>
      </c>
      <c r="C543" s="247" t="s">
        <v>7574</v>
      </c>
      <c r="D543" s="247">
        <v>215</v>
      </c>
      <c r="E543" s="247"/>
      <c r="F543" s="247"/>
      <c r="G543" s="247"/>
      <c r="H543" s="247"/>
      <c r="I543" s="247"/>
      <c r="J543" s="247"/>
      <c r="K543" s="247"/>
      <c r="L543" s="247"/>
      <c r="M543" s="247"/>
      <c r="N543" s="252">
        <v>9451493</v>
      </c>
    </row>
    <row r="544" spans="1:14">
      <c r="A544" s="248" t="s">
        <v>4268</v>
      </c>
      <c r="B544" s="247" t="s">
        <v>7575</v>
      </c>
      <c r="C544" s="247" t="s">
        <v>7576</v>
      </c>
      <c r="D544" s="247">
        <v>221</v>
      </c>
      <c r="E544" s="247"/>
      <c r="F544" s="247"/>
      <c r="G544" s="247"/>
      <c r="H544" s="247"/>
      <c r="I544" s="247"/>
      <c r="J544" s="247"/>
      <c r="K544" s="247"/>
      <c r="L544" s="247"/>
      <c r="M544" s="247"/>
      <c r="N544" s="252">
        <v>5057021</v>
      </c>
    </row>
    <row r="545" spans="1:14">
      <c r="A545" s="248" t="s">
        <v>4268</v>
      </c>
      <c r="B545" s="247" t="s">
        <v>7577</v>
      </c>
      <c r="C545" s="247" t="s">
        <v>7578</v>
      </c>
      <c r="D545" s="247">
        <v>232</v>
      </c>
      <c r="E545" s="247"/>
      <c r="F545" s="247"/>
      <c r="G545" s="247"/>
      <c r="H545" s="247"/>
      <c r="I545" s="247"/>
      <c r="J545" s="247"/>
      <c r="K545" s="247"/>
      <c r="L545" s="247"/>
      <c r="M545" s="247"/>
      <c r="N545" s="252">
        <v>6275853</v>
      </c>
    </row>
    <row r="546" spans="1:14">
      <c r="A546" s="248" t="s">
        <v>4268</v>
      </c>
      <c r="B546" s="247" t="s">
        <v>7579</v>
      </c>
      <c r="C546" s="247" t="s">
        <v>7580</v>
      </c>
      <c r="D546" s="247">
        <v>304</v>
      </c>
      <c r="E546" s="247"/>
      <c r="F546" s="247"/>
      <c r="G546" s="247"/>
      <c r="H546" s="247"/>
      <c r="I546" s="247"/>
      <c r="J546" s="247"/>
      <c r="K546" s="247"/>
      <c r="L546" s="247"/>
      <c r="M546" s="247"/>
      <c r="N546" s="252">
        <v>1714427</v>
      </c>
    </row>
    <row r="547" spans="1:14">
      <c r="A547" s="248" t="s">
        <v>4268</v>
      </c>
      <c r="B547" s="247" t="s">
        <v>7581</v>
      </c>
      <c r="C547" s="247" t="s">
        <v>7582</v>
      </c>
      <c r="D547" s="247">
        <v>305</v>
      </c>
      <c r="E547" s="247"/>
      <c r="F547" s="247"/>
      <c r="G547" s="247"/>
      <c r="H547" s="247"/>
      <c r="I547" s="247"/>
      <c r="J547" s="247"/>
      <c r="K547" s="247"/>
      <c r="L547" s="247"/>
      <c r="M547" s="247"/>
      <c r="N547" s="252">
        <v>9275843</v>
      </c>
    </row>
    <row r="548" spans="1:14">
      <c r="A548" s="248" t="s">
        <v>4268</v>
      </c>
      <c r="B548" s="247" t="s">
        <v>7583</v>
      </c>
      <c r="C548" s="247" t="s">
        <v>7584</v>
      </c>
      <c r="D548" s="247">
        <v>307</v>
      </c>
      <c r="E548" s="247"/>
      <c r="F548" s="247"/>
      <c r="G548" s="247"/>
      <c r="H548" s="247"/>
      <c r="I548" s="247"/>
      <c r="J548" s="247"/>
      <c r="K548" s="247"/>
      <c r="L548" s="247"/>
      <c r="M548" s="247"/>
      <c r="N548" s="252">
        <v>550467</v>
      </c>
    </row>
    <row r="549" spans="1:14">
      <c r="A549" s="248" t="s">
        <v>4268</v>
      </c>
      <c r="B549" s="247" t="s">
        <v>7585</v>
      </c>
      <c r="C549" s="247" t="s">
        <v>7566</v>
      </c>
      <c r="D549" s="247">
        <v>360</v>
      </c>
      <c r="E549" s="247"/>
      <c r="F549" s="247"/>
      <c r="G549" s="247"/>
      <c r="H549" s="247"/>
      <c r="I549" s="247"/>
      <c r="J549" s="247"/>
      <c r="K549" s="247"/>
      <c r="L549" s="247"/>
      <c r="M549" s="247"/>
      <c r="N549" s="252">
        <v>9410533</v>
      </c>
    </row>
    <row r="550" spans="1:14">
      <c r="A550" s="248" t="s">
        <v>4268</v>
      </c>
      <c r="B550" s="247" t="s">
        <v>7586</v>
      </c>
      <c r="C550" s="247" t="s">
        <v>7587</v>
      </c>
      <c r="D550" s="247">
        <v>392</v>
      </c>
      <c r="E550" s="247"/>
      <c r="F550" s="247"/>
      <c r="G550" s="247"/>
      <c r="H550" s="247"/>
      <c r="I550" s="247"/>
      <c r="J550" s="247"/>
      <c r="K550" s="247"/>
      <c r="L550" s="247"/>
      <c r="M550" s="247"/>
      <c r="N550" s="252">
        <v>3878188</v>
      </c>
    </row>
    <row r="551" spans="1:14">
      <c r="A551" s="248" t="s">
        <v>4268</v>
      </c>
      <c r="B551" s="247" t="s">
        <v>7588</v>
      </c>
      <c r="C551" s="247" t="s">
        <v>7589</v>
      </c>
      <c r="D551" s="247">
        <v>421</v>
      </c>
      <c r="E551" s="247"/>
      <c r="F551" s="247"/>
      <c r="G551" s="247"/>
      <c r="H551" s="247"/>
      <c r="I551" s="247"/>
      <c r="J551" s="247"/>
      <c r="K551" s="247"/>
      <c r="L551" s="247"/>
      <c r="M551" s="247"/>
      <c r="N551" s="252">
        <v>134403</v>
      </c>
    </row>
    <row r="552" spans="1:14">
      <c r="A552" s="248" t="s">
        <v>4268</v>
      </c>
      <c r="B552" s="247" t="s">
        <v>7590</v>
      </c>
      <c r="C552" s="247" t="s">
        <v>7576</v>
      </c>
      <c r="D552" s="247">
        <v>425</v>
      </c>
      <c r="E552" s="247"/>
      <c r="F552" s="247"/>
      <c r="G552" s="247"/>
      <c r="H552" s="247"/>
      <c r="I552" s="247"/>
      <c r="J552" s="247"/>
      <c r="K552" s="247"/>
      <c r="L552" s="247"/>
      <c r="M552" s="247"/>
      <c r="N552" s="252">
        <v>8535795</v>
      </c>
    </row>
    <row r="553" spans="1:14">
      <c r="A553" s="248" t="s">
        <v>4268</v>
      </c>
      <c r="B553" s="247" t="s">
        <v>7591</v>
      </c>
      <c r="C553" s="247" t="s">
        <v>7584</v>
      </c>
      <c r="D553" s="247">
        <v>472</v>
      </c>
      <c r="E553" s="247"/>
      <c r="F553" s="247"/>
      <c r="G553" s="247"/>
      <c r="H553" s="247"/>
      <c r="I553" s="247"/>
      <c r="J553" s="247"/>
      <c r="K553" s="247"/>
      <c r="L553" s="247"/>
      <c r="M553" s="247"/>
      <c r="N553" s="252">
        <v>3647062</v>
      </c>
    </row>
    <row r="554" spans="1:14">
      <c r="A554" s="248" t="s">
        <v>4268</v>
      </c>
      <c r="B554" s="247" t="s">
        <v>7592</v>
      </c>
      <c r="C554" s="247" t="s">
        <v>7593</v>
      </c>
      <c r="D554" s="247">
        <v>530</v>
      </c>
      <c r="E554" s="247"/>
      <c r="F554" s="247"/>
      <c r="G554" s="247"/>
      <c r="H554" s="247"/>
      <c r="I554" s="247"/>
      <c r="J554" s="247"/>
      <c r="K554" s="247"/>
      <c r="L554" s="247"/>
      <c r="M554" s="247"/>
      <c r="N554" s="252">
        <v>858109</v>
      </c>
    </row>
    <row r="555" spans="1:14">
      <c r="A555" s="248" t="s">
        <v>4268</v>
      </c>
      <c r="B555" s="247" t="s">
        <v>7594</v>
      </c>
      <c r="C555" s="247" t="s">
        <v>7595</v>
      </c>
      <c r="D555" s="247">
        <v>531</v>
      </c>
      <c r="E555" s="247"/>
      <c r="F555" s="247"/>
      <c r="G555" s="247"/>
      <c r="H555" s="247"/>
      <c r="I555" s="247"/>
      <c r="J555" s="247"/>
      <c r="K555" s="247"/>
      <c r="L555" s="247"/>
      <c r="M555" s="247"/>
      <c r="N555" s="252">
        <v>2797639</v>
      </c>
    </row>
    <row r="556" spans="1:14">
      <c r="A556" s="248" t="s">
        <v>4268</v>
      </c>
      <c r="B556" s="247" t="s">
        <v>7596</v>
      </c>
      <c r="C556" s="247" t="s">
        <v>7597</v>
      </c>
      <c r="D556" s="247">
        <v>568</v>
      </c>
      <c r="E556" s="247"/>
      <c r="F556" s="247"/>
      <c r="G556" s="247"/>
      <c r="H556" s="247"/>
      <c r="I556" s="247"/>
      <c r="J556" s="247"/>
      <c r="K556" s="247"/>
      <c r="L556" s="247"/>
      <c r="M556" s="247"/>
      <c r="N556" s="252">
        <v>306670</v>
      </c>
    </row>
    <row r="557" spans="1:14">
      <c r="A557" s="248" t="s">
        <v>4268</v>
      </c>
      <c r="B557" s="247" t="s">
        <v>7598</v>
      </c>
      <c r="C557" s="247" t="s">
        <v>7566</v>
      </c>
      <c r="D557" s="247">
        <v>803</v>
      </c>
      <c r="E557" s="247"/>
      <c r="F557" s="247"/>
      <c r="G557" s="247"/>
      <c r="H557" s="247"/>
      <c r="I557" s="247"/>
      <c r="J557" s="247"/>
      <c r="K557" s="247"/>
      <c r="L557" s="247"/>
      <c r="M557" s="247"/>
      <c r="N557" s="252">
        <v>5746805</v>
      </c>
    </row>
    <row r="558" spans="1:14">
      <c r="A558" s="248" t="s">
        <v>4268</v>
      </c>
      <c r="B558" s="247" t="s">
        <v>7599</v>
      </c>
      <c r="C558" s="247" t="s">
        <v>7566</v>
      </c>
      <c r="D558" s="247">
        <v>840</v>
      </c>
      <c r="E558" s="247"/>
      <c r="F558" s="247"/>
      <c r="G558" s="247"/>
      <c r="H558" s="247"/>
      <c r="I558" s="247"/>
      <c r="J558" s="247"/>
      <c r="K558" s="247"/>
      <c r="L558" s="247"/>
      <c r="M558" s="247"/>
      <c r="N558" s="252">
        <v>3653144</v>
      </c>
    </row>
    <row r="559" spans="1:14">
      <c r="A559" s="248" t="s">
        <v>4268</v>
      </c>
      <c r="B559" s="247" t="s">
        <v>7600</v>
      </c>
      <c r="C559" s="247" t="s">
        <v>7601</v>
      </c>
      <c r="D559" s="247">
        <v>908</v>
      </c>
      <c r="E559" s="247"/>
      <c r="F559" s="247"/>
      <c r="G559" s="247"/>
      <c r="H559" s="247"/>
      <c r="I559" s="247"/>
      <c r="J559" s="247"/>
      <c r="K559" s="247"/>
      <c r="L559" s="247"/>
      <c r="M559" s="247"/>
      <c r="N559" s="252">
        <v>7826886</v>
      </c>
    </row>
    <row r="560" spans="1:14">
      <c r="A560" s="248" t="s">
        <v>4268</v>
      </c>
      <c r="B560" s="247" t="s">
        <v>7602</v>
      </c>
      <c r="C560" s="247" t="s">
        <v>7603</v>
      </c>
      <c r="D560" s="247">
        <v>910</v>
      </c>
      <c r="E560" s="247"/>
      <c r="F560" s="247"/>
      <c r="G560" s="247"/>
      <c r="H560" s="247"/>
      <c r="I560" s="247"/>
      <c r="J560" s="247"/>
      <c r="K560" s="247"/>
      <c r="L560" s="247"/>
      <c r="M560" s="247"/>
      <c r="N560" s="252">
        <v>1480375</v>
      </c>
    </row>
    <row r="561" spans="1:14">
      <c r="A561" s="248" t="s">
        <v>4268</v>
      </c>
      <c r="B561" s="247" t="s">
        <v>7604</v>
      </c>
      <c r="C561" s="247" t="s">
        <v>7605</v>
      </c>
      <c r="D561" s="247">
        <v>940</v>
      </c>
      <c r="E561" s="247"/>
      <c r="F561" s="247"/>
      <c r="G561" s="247"/>
      <c r="H561" s="247"/>
      <c r="I561" s="247"/>
      <c r="J561" s="247"/>
      <c r="K561" s="247"/>
      <c r="L561" s="247"/>
      <c r="M561" s="247"/>
      <c r="N561" s="252">
        <v>923615</v>
      </c>
    </row>
    <row r="562" spans="1:14">
      <c r="A562" s="248" t="s">
        <v>4268</v>
      </c>
      <c r="B562" s="247" t="s">
        <v>7606</v>
      </c>
      <c r="C562" s="247" t="s">
        <v>7584</v>
      </c>
      <c r="D562" s="247">
        <v>42501</v>
      </c>
      <c r="E562" s="247"/>
      <c r="F562" s="247"/>
      <c r="G562" s="247"/>
      <c r="H562" s="247"/>
      <c r="I562" s="247"/>
      <c r="J562" s="247"/>
      <c r="K562" s="247"/>
      <c r="L562" s="247"/>
      <c r="M562" s="247"/>
      <c r="N562" s="252">
        <v>9080824</v>
      </c>
    </row>
    <row r="563" spans="1:14">
      <c r="A563" s="248" t="s">
        <v>4268</v>
      </c>
      <c r="B563" s="247" t="s">
        <v>7607</v>
      </c>
      <c r="C563" s="247" t="s">
        <v>7608</v>
      </c>
      <c r="D563" s="247">
        <v>70008</v>
      </c>
      <c r="E563" s="247"/>
      <c r="F563" s="247"/>
      <c r="G563" s="247"/>
      <c r="H563" s="247"/>
      <c r="I563" s="247"/>
      <c r="J563" s="247"/>
      <c r="K563" s="247"/>
      <c r="L563" s="247"/>
      <c r="M563" s="247"/>
      <c r="N563" s="252">
        <v>1455245</v>
      </c>
    </row>
    <row r="564" spans="1:14">
      <c r="A564" s="248" t="s">
        <v>4268</v>
      </c>
      <c r="B564" s="247" t="s">
        <v>7609</v>
      </c>
      <c r="C564" s="247" t="s">
        <v>7608</v>
      </c>
      <c r="D564" s="247">
        <v>460001</v>
      </c>
      <c r="E564" s="247"/>
      <c r="F564" s="247"/>
      <c r="G564" s="247"/>
      <c r="H564" s="247"/>
      <c r="I564" s="247"/>
      <c r="J564" s="247"/>
      <c r="K564" s="247"/>
      <c r="L564" s="247"/>
      <c r="M564" s="247"/>
      <c r="N564" s="252">
        <v>291146</v>
      </c>
    </row>
    <row r="565" spans="1:14">
      <c r="A565" s="248" t="s">
        <v>4268</v>
      </c>
      <c r="B565" s="247" t="s">
        <v>7610</v>
      </c>
      <c r="C565" s="247" t="s">
        <v>7611</v>
      </c>
      <c r="D565" s="247">
        <v>602208</v>
      </c>
      <c r="E565" s="247"/>
      <c r="F565" s="247"/>
      <c r="G565" s="247"/>
      <c r="H565" s="247"/>
      <c r="I565" s="247"/>
      <c r="J565" s="247"/>
      <c r="K565" s="247"/>
      <c r="L565" s="247"/>
      <c r="M565" s="247"/>
      <c r="N565" s="252">
        <v>4358940</v>
      </c>
    </row>
    <row r="566" spans="1:14">
      <c r="A566" s="248" t="s">
        <v>4268</v>
      </c>
      <c r="B566" s="247" t="s">
        <v>7612</v>
      </c>
      <c r="C566" s="247" t="s">
        <v>7608</v>
      </c>
      <c r="D566" s="247">
        <v>602308</v>
      </c>
      <c r="E566" s="247"/>
      <c r="F566" s="247"/>
      <c r="G566" s="247"/>
      <c r="H566" s="247"/>
      <c r="I566" s="247"/>
      <c r="J566" s="247"/>
      <c r="K566" s="247"/>
      <c r="L566" s="247"/>
      <c r="M566" s="247"/>
      <c r="N566" s="252">
        <v>6838251</v>
      </c>
    </row>
    <row r="567" spans="1:14">
      <c r="A567" s="248" t="s">
        <v>4268</v>
      </c>
      <c r="B567" s="247" t="s">
        <v>7613</v>
      </c>
      <c r="C567" s="247" t="s">
        <v>7608</v>
      </c>
      <c r="D567" s="247">
        <v>670002</v>
      </c>
      <c r="E567" s="247"/>
      <c r="F567" s="247"/>
      <c r="G567" s="247"/>
      <c r="H567" s="247"/>
      <c r="I567" s="247"/>
      <c r="J567" s="247"/>
      <c r="K567" s="247"/>
      <c r="L567" s="247"/>
      <c r="M567" s="247"/>
      <c r="N567" s="252">
        <v>304899</v>
      </c>
    </row>
    <row r="568" spans="1:14">
      <c r="A568" s="248" t="s">
        <v>4268</v>
      </c>
      <c r="B568" s="247" t="s">
        <v>7614</v>
      </c>
      <c r="C568" s="247" t="s">
        <v>7566</v>
      </c>
      <c r="D568" s="247">
        <v>700004</v>
      </c>
      <c r="E568" s="247"/>
      <c r="F568" s="247"/>
      <c r="G568" s="247"/>
      <c r="H568" s="247"/>
      <c r="I568" s="247"/>
      <c r="J568" s="247"/>
      <c r="K568" s="247"/>
      <c r="L568" s="247"/>
      <c r="M568" s="247"/>
      <c r="N568" s="252">
        <v>4625943</v>
      </c>
    </row>
    <row r="569" spans="1:14">
      <c r="A569" s="248"/>
      <c r="B569" s="247"/>
      <c r="C569" s="247"/>
      <c r="D569" s="247"/>
      <c r="E569" s="247"/>
      <c r="F569" s="247"/>
      <c r="G569" s="247"/>
      <c r="H569" s="247"/>
      <c r="I569" s="247"/>
      <c r="J569" s="247"/>
      <c r="K569" s="247"/>
      <c r="L569" s="247"/>
      <c r="M569" s="247"/>
      <c r="N569" s="252"/>
    </row>
    <row r="570" spans="1:14">
      <c r="A570" s="248"/>
      <c r="B570" s="247"/>
      <c r="C570" s="247"/>
      <c r="D570" s="247"/>
      <c r="E570" s="247"/>
      <c r="F570" s="247"/>
      <c r="G570" s="247"/>
      <c r="H570" s="247"/>
      <c r="I570" s="247"/>
      <c r="J570" s="247"/>
      <c r="K570" s="247"/>
      <c r="L570" s="247"/>
      <c r="M570" s="247"/>
      <c r="N570" s="252"/>
    </row>
    <row r="571" spans="1:14" ht="26.25">
      <c r="A571" s="248" t="s">
        <v>7054</v>
      </c>
      <c r="B571" s="247" t="s">
        <v>7055</v>
      </c>
      <c r="C571" s="247" t="s">
        <v>7056</v>
      </c>
      <c r="D571" s="259">
        <v>46210</v>
      </c>
      <c r="E571" s="247"/>
      <c r="F571" s="247"/>
      <c r="G571" s="247"/>
      <c r="H571" s="247"/>
      <c r="I571" s="247"/>
      <c r="J571" s="247"/>
      <c r="K571" s="247"/>
      <c r="L571" s="247"/>
      <c r="M571" s="247"/>
      <c r="N571" s="252">
        <v>136213</v>
      </c>
    </row>
    <row r="572" spans="1:14" ht="26.25">
      <c r="A572" s="248" t="s">
        <v>7054</v>
      </c>
      <c r="B572" s="259" t="s">
        <v>7057</v>
      </c>
      <c r="C572" s="247" t="s">
        <v>7056</v>
      </c>
      <c r="D572" s="259">
        <v>46220</v>
      </c>
      <c r="E572" s="247"/>
      <c r="F572" s="247"/>
      <c r="G572" s="247"/>
      <c r="H572" s="247"/>
      <c r="I572" s="247"/>
      <c r="J572" s="247"/>
      <c r="K572" s="247"/>
      <c r="L572" s="247"/>
      <c r="M572" s="247">
        <v>9908699</v>
      </c>
      <c r="N572" s="252">
        <v>3171248</v>
      </c>
    </row>
    <row r="573" spans="1:14" ht="26.25">
      <c r="A573" s="248" t="s">
        <v>7054</v>
      </c>
      <c r="B573" s="259" t="s">
        <v>7058</v>
      </c>
      <c r="C573" s="247" t="s">
        <v>7056</v>
      </c>
      <c r="D573" s="259">
        <v>46230</v>
      </c>
      <c r="E573" s="247"/>
      <c r="F573" s="247"/>
      <c r="G573" s="247"/>
      <c r="H573" s="247"/>
      <c r="I573" s="247"/>
      <c r="J573" s="247"/>
      <c r="K573" s="247"/>
      <c r="L573" s="247"/>
      <c r="M573" s="247"/>
      <c r="N573" s="252">
        <v>4432398</v>
      </c>
    </row>
    <row r="574" spans="1:14" ht="26.25">
      <c r="A574" s="248" t="s">
        <v>7054</v>
      </c>
      <c r="B574" s="259" t="s">
        <v>7059</v>
      </c>
      <c r="C574" s="247" t="s">
        <v>7056</v>
      </c>
      <c r="D574" s="259">
        <v>46205</v>
      </c>
      <c r="E574" s="247"/>
      <c r="F574" s="247"/>
      <c r="G574" s="247"/>
      <c r="H574" s="247"/>
      <c r="I574" s="247"/>
      <c r="J574" s="247"/>
      <c r="K574" s="247"/>
      <c r="L574" s="247"/>
      <c r="M574" s="247">
        <v>9910958</v>
      </c>
      <c r="N574" s="252">
        <v>9092682</v>
      </c>
    </row>
    <row r="575" spans="1:14" ht="26.25">
      <c r="A575" s="248" t="s">
        <v>7054</v>
      </c>
      <c r="B575" s="259" t="s">
        <v>7615</v>
      </c>
      <c r="C575" s="247" t="s">
        <v>7616</v>
      </c>
      <c r="D575" s="259">
        <v>23244</v>
      </c>
      <c r="E575" s="247"/>
      <c r="F575" s="247"/>
      <c r="G575" s="247"/>
      <c r="H575" s="247"/>
      <c r="I575" s="247"/>
      <c r="J575" s="247"/>
      <c r="K575" s="247"/>
      <c r="L575" s="247"/>
      <c r="M575" s="247">
        <v>774584</v>
      </c>
      <c r="N575" s="252"/>
    </row>
    <row r="576" spans="1:14" ht="26.25">
      <c r="A576" s="248" t="s">
        <v>7054</v>
      </c>
      <c r="B576" s="259" t="s">
        <v>7617</v>
      </c>
      <c r="C576" s="247" t="s">
        <v>7618</v>
      </c>
      <c r="D576" s="259">
        <v>46225</v>
      </c>
      <c r="E576" s="247"/>
      <c r="F576" s="247"/>
      <c r="G576" s="247"/>
      <c r="H576" s="247"/>
      <c r="I576" s="247"/>
      <c r="J576" s="247"/>
      <c r="K576" s="247"/>
      <c r="L576" s="247"/>
      <c r="M576" s="247">
        <v>7074374</v>
      </c>
      <c r="N576" s="252"/>
    </row>
    <row r="577" spans="1:14">
      <c r="A577" s="248"/>
      <c r="B577" s="247"/>
      <c r="C577" s="247" t="s">
        <v>5671</v>
      </c>
      <c r="D577" s="247"/>
      <c r="E577" s="247"/>
      <c r="F577" s="247"/>
      <c r="G577" s="247"/>
      <c r="H577" s="247"/>
      <c r="I577" s="247"/>
      <c r="J577" s="247"/>
      <c r="K577" s="247"/>
      <c r="L577" s="247"/>
      <c r="M577" s="247"/>
      <c r="N577" s="252"/>
    </row>
    <row r="578" spans="1:14">
      <c r="A578" s="248" t="s">
        <v>7619</v>
      </c>
      <c r="B578" s="247" t="s">
        <v>7620</v>
      </c>
      <c r="C578" s="247"/>
      <c r="D578" s="247"/>
      <c r="E578" s="247"/>
      <c r="F578" s="247"/>
      <c r="G578" s="247"/>
      <c r="H578" s="247"/>
      <c r="I578" s="247"/>
      <c r="J578" s="247"/>
      <c r="K578" s="247"/>
      <c r="L578" s="247"/>
      <c r="M578" s="247"/>
      <c r="N578" s="252">
        <v>1452619</v>
      </c>
    </row>
    <row r="579" spans="1:14">
      <c r="A579" s="248" t="s">
        <v>7619</v>
      </c>
      <c r="B579" s="247" t="s">
        <v>7621</v>
      </c>
      <c r="C579" s="247"/>
      <c r="D579" s="247"/>
      <c r="E579" s="247"/>
      <c r="F579" s="247"/>
      <c r="G579" s="247"/>
      <c r="H579" s="247"/>
      <c r="I579" s="247"/>
      <c r="J579" s="247"/>
      <c r="K579" s="247"/>
      <c r="L579" s="247"/>
      <c r="M579" s="247">
        <v>7212528</v>
      </c>
      <c r="N579" s="252">
        <v>1443765</v>
      </c>
    </row>
    <row r="580" spans="1:14">
      <c r="A580" s="248" t="s">
        <v>7619</v>
      </c>
      <c r="B580" s="247" t="s">
        <v>7622</v>
      </c>
      <c r="C580" s="247"/>
      <c r="D580" s="247"/>
      <c r="E580" s="247"/>
      <c r="F580" s="247"/>
      <c r="G580" s="247"/>
      <c r="H580" s="247"/>
      <c r="I580" s="247"/>
      <c r="J580" s="247"/>
      <c r="K580" s="247"/>
      <c r="L580" s="247"/>
      <c r="M580" s="247">
        <v>7236457</v>
      </c>
      <c r="N580" s="252">
        <v>1452619</v>
      </c>
    </row>
    <row r="581" spans="1:14">
      <c r="A581" s="248" t="s">
        <v>7619</v>
      </c>
      <c r="B581" s="247" t="s">
        <v>7623</v>
      </c>
      <c r="C581" s="247"/>
      <c r="D581" s="247"/>
      <c r="E581" s="247"/>
      <c r="F581" s="247"/>
      <c r="G581" s="247"/>
      <c r="H581" s="247"/>
      <c r="I581" s="247"/>
      <c r="J581" s="247"/>
      <c r="K581" s="247"/>
      <c r="L581" s="247"/>
      <c r="M581" s="247"/>
      <c r="N581" s="252">
        <v>1452621</v>
      </c>
    </row>
    <row r="583" spans="1:14">
      <c r="A583" s="248" t="s">
        <v>3964</v>
      </c>
      <c r="B583" s="247" t="s">
        <v>7624</v>
      </c>
      <c r="C583" s="247" t="s">
        <v>7625</v>
      </c>
      <c r="D583" s="247" t="s">
        <v>7626</v>
      </c>
      <c r="E583" s="247"/>
      <c r="F583" s="247">
        <v>1108927</v>
      </c>
      <c r="G583" s="247"/>
      <c r="H583" s="247"/>
      <c r="I583" s="247"/>
      <c r="J583" s="247"/>
      <c r="K583" s="247"/>
      <c r="L583" s="247"/>
      <c r="M583" s="247"/>
      <c r="N583" s="252"/>
    </row>
    <row r="584" spans="1:14">
      <c r="A584" s="248" t="s">
        <v>3964</v>
      </c>
      <c r="B584" s="247" t="s">
        <v>7627</v>
      </c>
      <c r="C584" s="247" t="s">
        <v>7625</v>
      </c>
      <c r="D584" s="247" t="s">
        <v>7628</v>
      </c>
      <c r="E584" s="247"/>
      <c r="F584" s="247">
        <v>1108928</v>
      </c>
      <c r="G584" s="247"/>
      <c r="H584" s="247"/>
      <c r="I584" s="247"/>
      <c r="J584" s="247"/>
      <c r="K584" s="247"/>
      <c r="L584" s="247"/>
      <c r="M584" s="247"/>
      <c r="N584" s="252"/>
    </row>
    <row r="585" spans="1:14">
      <c r="A585" s="248" t="s">
        <v>3964</v>
      </c>
      <c r="B585" s="247" t="s">
        <v>7629</v>
      </c>
      <c r="C585" s="247" t="s">
        <v>7630</v>
      </c>
      <c r="D585" s="247" t="s">
        <v>7631</v>
      </c>
      <c r="E585" s="247"/>
      <c r="F585" s="247" t="s">
        <v>7632</v>
      </c>
      <c r="G585" s="247"/>
      <c r="H585" s="247"/>
      <c r="I585" s="247"/>
      <c r="J585" s="247"/>
      <c r="K585" s="247"/>
      <c r="L585" s="247"/>
      <c r="M585" s="247"/>
      <c r="N585" s="252"/>
    </row>
    <row r="586" spans="1:14">
      <c r="A586" s="248"/>
      <c r="B586" s="247"/>
      <c r="C586" s="247"/>
      <c r="D586" s="247"/>
      <c r="E586" s="247"/>
      <c r="F586" s="247"/>
      <c r="G586" s="247"/>
      <c r="H586" s="247"/>
      <c r="I586" s="247"/>
      <c r="J586" s="247"/>
      <c r="K586" s="247"/>
      <c r="L586" s="247"/>
      <c r="M586" s="247"/>
      <c r="N586" s="252"/>
    </row>
    <row r="587" spans="1:14">
      <c r="A587" s="248" t="s">
        <v>7633</v>
      </c>
      <c r="B587" s="247" t="s">
        <v>7634</v>
      </c>
      <c r="C587" s="247" t="s">
        <v>7625</v>
      </c>
      <c r="D587" s="247" t="s">
        <v>7628</v>
      </c>
      <c r="E587" s="247" t="s">
        <v>7635</v>
      </c>
      <c r="F587" s="247">
        <v>1108928</v>
      </c>
      <c r="G587" s="247"/>
      <c r="H587" s="247"/>
      <c r="I587" s="247"/>
      <c r="J587" s="247"/>
      <c r="K587" s="247"/>
      <c r="L587" s="247"/>
      <c r="M587" s="247"/>
      <c r="N587" s="252"/>
    </row>
    <row r="588" spans="1:14">
      <c r="A588" s="248" t="s">
        <v>7633</v>
      </c>
      <c r="B588" s="247" t="s">
        <v>7636</v>
      </c>
      <c r="C588" s="247" t="s">
        <v>7625</v>
      </c>
      <c r="D588" s="247" t="s">
        <v>7631</v>
      </c>
      <c r="E588" s="247" t="s">
        <v>7637</v>
      </c>
      <c r="F588" s="247" t="s">
        <v>7638</v>
      </c>
      <c r="G588" s="247"/>
      <c r="H588" s="247"/>
      <c r="I588" s="247"/>
      <c r="J588" s="247"/>
      <c r="K588" s="247"/>
      <c r="L588" s="247"/>
      <c r="M588" s="247"/>
      <c r="N588" s="252"/>
    </row>
    <row r="589" spans="1:14">
      <c r="A589" s="248" t="s">
        <v>7633</v>
      </c>
      <c r="B589" s="247" t="s">
        <v>7639</v>
      </c>
      <c r="C589" s="247" t="s">
        <v>7625</v>
      </c>
      <c r="D589" s="247" t="s">
        <v>7631</v>
      </c>
      <c r="E589" s="247" t="s">
        <v>7637</v>
      </c>
      <c r="F589" s="247" t="s">
        <v>7640</v>
      </c>
      <c r="G589" s="247"/>
      <c r="H589" s="247"/>
      <c r="I589" s="247"/>
      <c r="J589" s="247"/>
      <c r="K589" s="247"/>
      <c r="L589" s="247"/>
      <c r="M589" s="247"/>
      <c r="N589" s="252"/>
    </row>
    <row r="590" spans="1:14">
      <c r="A590" s="248" t="s">
        <v>7633</v>
      </c>
      <c r="B590" s="247" t="s">
        <v>7641</v>
      </c>
      <c r="C590" s="247" t="s">
        <v>7625</v>
      </c>
      <c r="D590" s="247" t="s">
        <v>7631</v>
      </c>
      <c r="E590" s="247" t="s">
        <v>7642</v>
      </c>
      <c r="F590" s="247">
        <v>1112500</v>
      </c>
      <c r="G590" s="247"/>
      <c r="H590" s="247"/>
      <c r="I590" s="247"/>
      <c r="J590" s="247"/>
      <c r="K590" s="247"/>
      <c r="L590" s="247"/>
      <c r="M590" s="247"/>
      <c r="N590" s="252"/>
    </row>
    <row r="591" spans="1:14">
      <c r="A591" s="248" t="s">
        <v>7633</v>
      </c>
      <c r="B591" s="247" t="s">
        <v>7643</v>
      </c>
      <c r="C591" s="247" t="s">
        <v>7625</v>
      </c>
      <c r="D591" s="247" t="s">
        <v>7626</v>
      </c>
      <c r="E591" s="247" t="s">
        <v>7644</v>
      </c>
      <c r="F591" s="247">
        <v>1108927</v>
      </c>
      <c r="G591" s="247"/>
      <c r="H591" s="247"/>
      <c r="I591" s="247"/>
      <c r="J591" s="247"/>
      <c r="K591" s="247"/>
      <c r="L591" s="247"/>
      <c r="M591" s="247"/>
      <c r="N591" s="252"/>
    </row>
    <row r="592" spans="1:14">
      <c r="A592" s="248" t="s">
        <v>7633</v>
      </c>
      <c r="B592" s="247" t="s">
        <v>7645</v>
      </c>
      <c r="C592" s="247" t="s">
        <v>7625</v>
      </c>
      <c r="D592" s="247" t="s">
        <v>7646</v>
      </c>
      <c r="E592" s="247" t="s">
        <v>7647</v>
      </c>
      <c r="F592" s="247">
        <v>1111259</v>
      </c>
      <c r="G592" s="247"/>
      <c r="H592" s="247"/>
      <c r="I592" s="247"/>
      <c r="J592" s="247"/>
      <c r="K592" s="247"/>
      <c r="L592" s="247"/>
      <c r="M592" s="247"/>
      <c r="N592" s="252"/>
    </row>
    <row r="593" spans="1:14">
      <c r="A593" s="248" t="s">
        <v>7633</v>
      </c>
      <c r="B593" s="247" t="s">
        <v>7648</v>
      </c>
      <c r="C593" s="247" t="s">
        <v>7625</v>
      </c>
      <c r="D593" s="247" t="s">
        <v>7649</v>
      </c>
      <c r="E593" s="247" t="s">
        <v>7650</v>
      </c>
      <c r="F593" s="247">
        <v>1111260</v>
      </c>
      <c r="G593" s="247"/>
      <c r="H593" s="247"/>
      <c r="I593" s="247"/>
      <c r="J593" s="247"/>
      <c r="K593" s="247"/>
      <c r="L593" s="247"/>
      <c r="M593" s="247"/>
      <c r="N593" s="252"/>
    </row>
    <row r="594" spans="1:14">
      <c r="A594" s="248"/>
      <c r="B594" s="247"/>
      <c r="C594" s="247"/>
      <c r="D594" s="247"/>
      <c r="E594" s="247"/>
      <c r="F594" s="247"/>
      <c r="G594" s="247"/>
      <c r="H594" s="247"/>
      <c r="I594" s="247"/>
      <c r="J594" s="247"/>
      <c r="K594" s="247"/>
      <c r="L594" s="247"/>
      <c r="M594" s="247"/>
      <c r="N594" s="252"/>
    </row>
    <row r="595" spans="1:14" ht="25.5">
      <c r="A595" s="248" t="s">
        <v>7651</v>
      </c>
      <c r="B595" s="248" t="s">
        <v>7652</v>
      </c>
      <c r="C595" s="247"/>
      <c r="D595" s="247">
        <v>994</v>
      </c>
      <c r="E595" s="247"/>
      <c r="F595" s="247"/>
      <c r="G595" s="247"/>
      <c r="H595" s="247"/>
      <c r="I595" s="247"/>
      <c r="J595" s="247"/>
      <c r="K595" s="247"/>
      <c r="L595" s="247"/>
      <c r="M595" s="247"/>
      <c r="N595" s="252">
        <v>7878242</v>
      </c>
    </row>
    <row r="596" spans="1:14">
      <c r="A596" s="248" t="s">
        <v>7651</v>
      </c>
      <c r="B596" t="s">
        <v>7653</v>
      </c>
      <c r="D596">
        <v>775</v>
      </c>
      <c r="N596">
        <v>7403801</v>
      </c>
    </row>
    <row r="597" spans="1:14" ht="25.5">
      <c r="A597" s="248" t="s">
        <v>7651</v>
      </c>
      <c r="B597" s="119" t="s">
        <v>7654</v>
      </c>
      <c r="D597">
        <v>797</v>
      </c>
      <c r="N597">
        <v>3270519</v>
      </c>
    </row>
    <row r="598" spans="1:14">
      <c r="A598" s="248" t="s">
        <v>7651</v>
      </c>
      <c r="B598" t="s">
        <v>7655</v>
      </c>
      <c r="D598">
        <v>975</v>
      </c>
      <c r="N598">
        <v>1030699</v>
      </c>
    </row>
    <row r="599" spans="1:14">
      <c r="A599" s="248" t="s">
        <v>7651</v>
      </c>
      <c r="B599" t="s">
        <v>7656</v>
      </c>
      <c r="D599">
        <v>555</v>
      </c>
      <c r="N599">
        <v>8403800</v>
      </c>
    </row>
    <row r="600" spans="1:14" ht="25.5">
      <c r="A600" s="248" t="s">
        <v>7651</v>
      </c>
      <c r="B600" s="119" t="s">
        <v>7657</v>
      </c>
      <c r="D600">
        <v>594</v>
      </c>
      <c r="N600">
        <v>9418419</v>
      </c>
    </row>
    <row r="601" spans="1:14">
      <c r="A601" s="248" t="s">
        <v>7651</v>
      </c>
      <c r="B601" t="s">
        <v>7658</v>
      </c>
      <c r="D601">
        <v>655</v>
      </c>
      <c r="N601">
        <v>3719879</v>
      </c>
    </row>
    <row r="602" spans="1:14">
      <c r="A602" s="248" t="s">
        <v>7651</v>
      </c>
      <c r="B602" t="s">
        <v>7659</v>
      </c>
      <c r="D602">
        <v>44</v>
      </c>
      <c r="N602">
        <v>1028159</v>
      </c>
    </row>
    <row r="603" spans="1:14">
      <c r="A603" s="248" t="s">
        <v>7651</v>
      </c>
      <c r="B603" t="s">
        <v>7660</v>
      </c>
      <c r="D603">
        <v>42</v>
      </c>
      <c r="N603">
        <v>1028161</v>
      </c>
    </row>
    <row r="604" spans="1:14">
      <c r="A604" s="248" t="s">
        <v>7651</v>
      </c>
      <c r="B604" t="s">
        <v>7661</v>
      </c>
      <c r="D604">
        <v>316</v>
      </c>
      <c r="N604">
        <v>6404164</v>
      </c>
    </row>
    <row r="605" spans="1:14">
      <c r="A605" s="248" t="s">
        <v>7651</v>
      </c>
      <c r="B605" t="s">
        <v>7662</v>
      </c>
      <c r="D605">
        <v>342</v>
      </c>
      <c r="N605">
        <v>2830161</v>
      </c>
    </row>
    <row r="606" spans="1:14">
      <c r="A606" s="248" t="s">
        <v>7651</v>
      </c>
      <c r="B606" t="s">
        <v>7663</v>
      </c>
      <c r="D606">
        <v>60</v>
      </c>
      <c r="N606">
        <v>2583866</v>
      </c>
    </row>
    <row r="607" spans="1:14" ht="25.5">
      <c r="A607" s="248" t="s">
        <v>7651</v>
      </c>
      <c r="B607" s="119" t="s">
        <v>7664</v>
      </c>
      <c r="D607">
        <v>90</v>
      </c>
      <c r="N607">
        <v>9268754</v>
      </c>
    </row>
    <row r="608" spans="1:14">
      <c r="A608" s="248" t="s">
        <v>7651</v>
      </c>
      <c r="B608" t="s">
        <v>7665</v>
      </c>
      <c r="D608">
        <v>92</v>
      </c>
      <c r="N608">
        <v>2914240</v>
      </c>
    </row>
    <row r="610" spans="1:21">
      <c r="A610" t="s">
        <v>3943</v>
      </c>
      <c r="B610" t="s">
        <v>7666</v>
      </c>
      <c r="C610" t="s">
        <v>7667</v>
      </c>
      <c r="H610">
        <v>488332</v>
      </c>
      <c r="M610">
        <v>7300136</v>
      </c>
      <c r="N610">
        <v>1030504</v>
      </c>
      <c r="U610" t="s">
        <v>7668</v>
      </c>
    </row>
    <row r="612" spans="1:21" ht="15.75">
      <c r="A612" t="s">
        <v>3915</v>
      </c>
      <c r="B612" t="s">
        <v>7669</v>
      </c>
      <c r="C612" t="s">
        <v>7670</v>
      </c>
      <c r="M612">
        <v>7206401</v>
      </c>
      <c r="N612" s="339">
        <v>90290932</v>
      </c>
    </row>
    <row r="613" spans="1:21" ht="15.75">
      <c r="B613" t="s">
        <v>7671</v>
      </c>
      <c r="C613" t="s">
        <v>7670</v>
      </c>
      <c r="N613" s="339">
        <v>90291077</v>
      </c>
    </row>
    <row r="614" spans="1:21" ht="15.75">
      <c r="B614" t="s">
        <v>7672</v>
      </c>
      <c r="C614" t="s">
        <v>7670</v>
      </c>
      <c r="N614" s="339">
        <v>90291078</v>
      </c>
    </row>
    <row r="615" spans="1:21" ht="15.75">
      <c r="B615" t="s">
        <v>7673</v>
      </c>
      <c r="C615" t="s">
        <v>7670</v>
      </c>
      <c r="N615" s="339">
        <v>90291872</v>
      </c>
    </row>
  </sheetData>
  <autoFilter ref="A1:AF642" xr:uid="{FC901A45-415F-7B47-9660-E724E3ACEF0D}">
    <filterColumn colId="9">
      <filters>
        <filter val="262678"/>
        <filter val="309507"/>
        <filter val="319429"/>
        <filter val="332280"/>
        <filter val="346401"/>
        <filter val="353883"/>
        <filter val="356791"/>
        <filter val="362198"/>
        <filter val="536699"/>
        <filter val="555478"/>
        <filter val="555479"/>
        <filter val="555481"/>
        <filter val="555482"/>
        <filter val="555484"/>
        <filter val="555487"/>
        <filter val="555488"/>
        <filter val="556012"/>
        <filter val="577216"/>
        <filter val="577217"/>
        <filter val="615559"/>
        <filter val="727622"/>
        <filter val="751660"/>
        <filter val="765641"/>
        <filter val="957955"/>
        <filter val="957956"/>
        <filter val="95799"/>
        <filter val="97326"/>
        <filter val="973804"/>
        <filter val="PFG"/>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74383-FB7F-9C44-8DE3-261691B81D2A}">
  <dimension ref="A1:P98"/>
  <sheetViews>
    <sheetView zoomScaleNormal="150" zoomScaleSheetLayoutView="100" workbookViewId="0">
      <selection activeCell="E21" sqref="E21"/>
    </sheetView>
  </sheetViews>
  <sheetFormatPr defaultRowHeight="12.75"/>
  <cols>
    <col min="1" max="1" width="17.7109375" bestFit="1" customWidth="1"/>
    <col min="2" max="2" width="29" bestFit="1" customWidth="1"/>
    <col min="3" max="3" width="13.7109375" bestFit="1" customWidth="1"/>
    <col min="4" max="4" width="32.7109375" bestFit="1" customWidth="1"/>
    <col min="5" max="5" width="22.5703125" bestFit="1" customWidth="1"/>
    <col min="6" max="6" width="13.42578125" bestFit="1" customWidth="1"/>
    <col min="9" max="9" width="16.7109375" bestFit="1" customWidth="1"/>
    <col min="10" max="10" width="12.85546875" bestFit="1" customWidth="1"/>
    <col min="11" max="11" width="33" bestFit="1" customWidth="1"/>
    <col min="12" max="12" width="17.85546875" bestFit="1" customWidth="1"/>
    <col min="13" max="13" width="15.85546875" bestFit="1" customWidth="1"/>
    <col min="14" max="14" width="26.85546875" bestFit="1" customWidth="1"/>
    <col min="15" max="15" width="34.5703125" bestFit="1" customWidth="1"/>
  </cols>
  <sheetData>
    <row r="1" spans="1:16" ht="31.5">
      <c r="A1" s="150" t="s">
        <v>7674</v>
      </c>
      <c r="B1" s="150" t="s">
        <v>5917</v>
      </c>
      <c r="C1" s="150" t="s">
        <v>7675</v>
      </c>
      <c r="D1" s="150" t="s">
        <v>6451</v>
      </c>
      <c r="E1" s="150" t="s">
        <v>7676</v>
      </c>
      <c r="F1" s="150" t="s">
        <v>7677</v>
      </c>
      <c r="G1" s="150" t="s">
        <v>7678</v>
      </c>
      <c r="H1" s="150" t="s">
        <v>7679</v>
      </c>
      <c r="I1" s="150" t="s">
        <v>7680</v>
      </c>
      <c r="J1" s="150" t="s">
        <v>7681</v>
      </c>
      <c r="K1" s="150" t="s">
        <v>7682</v>
      </c>
      <c r="L1" s="150" t="s">
        <v>7683</v>
      </c>
      <c r="M1" s="150" t="s">
        <v>7684</v>
      </c>
      <c r="N1" s="150"/>
      <c r="O1" s="150" t="s">
        <v>7685</v>
      </c>
      <c r="P1" s="150"/>
    </row>
    <row r="2" spans="1:16" ht="22.5">
      <c r="A2" s="151" t="s">
        <v>7686</v>
      </c>
      <c r="B2" s="262" t="s">
        <v>6075</v>
      </c>
      <c r="C2" s="151">
        <v>722389338</v>
      </c>
      <c r="D2" s="151">
        <v>876</v>
      </c>
      <c r="E2" s="151" t="s">
        <v>7687</v>
      </c>
      <c r="F2" s="151" t="s">
        <v>7688</v>
      </c>
      <c r="G2" s="151" t="s">
        <v>220</v>
      </c>
      <c r="H2" s="151" t="s">
        <v>7689</v>
      </c>
      <c r="I2" s="151" t="s">
        <v>7690</v>
      </c>
      <c r="J2" s="151" t="s">
        <v>7691</v>
      </c>
      <c r="K2" s="262" t="s">
        <v>7692</v>
      </c>
      <c r="L2" s="151" t="s">
        <v>7693</v>
      </c>
      <c r="M2" s="151" t="s">
        <v>7694</v>
      </c>
      <c r="N2" s="151"/>
      <c r="O2" s="151" t="s">
        <v>7695</v>
      </c>
      <c r="P2" s="151"/>
    </row>
    <row r="3" spans="1:16" ht="22.5">
      <c r="A3" s="151" t="s">
        <v>6061</v>
      </c>
      <c r="B3" s="262" t="s">
        <v>5922</v>
      </c>
      <c r="C3" s="151">
        <v>100017919</v>
      </c>
      <c r="D3" s="151" t="s">
        <v>7696</v>
      </c>
      <c r="E3" s="151" t="s">
        <v>7697</v>
      </c>
      <c r="F3" s="151" t="s">
        <v>7698</v>
      </c>
      <c r="G3" s="151" t="s">
        <v>220</v>
      </c>
      <c r="H3" s="151" t="s">
        <v>7699</v>
      </c>
      <c r="I3" s="151" t="s">
        <v>7700</v>
      </c>
      <c r="J3" s="151" t="s">
        <v>7701</v>
      </c>
      <c r="K3" s="262" t="s">
        <v>7702</v>
      </c>
      <c r="L3" s="151" t="s">
        <v>7693</v>
      </c>
      <c r="M3" s="151" t="s">
        <v>7694</v>
      </c>
      <c r="N3" s="151"/>
      <c r="O3" s="151" t="s">
        <v>7703</v>
      </c>
      <c r="P3" s="151"/>
    </row>
    <row r="4" spans="1:16">
      <c r="A4" s="151" t="s">
        <v>2349</v>
      </c>
      <c r="B4" s="262" t="s">
        <v>2162</v>
      </c>
      <c r="C4" s="151">
        <v>202000011</v>
      </c>
      <c r="D4" s="151" t="s">
        <v>7704</v>
      </c>
      <c r="E4" s="151" t="s">
        <v>7705</v>
      </c>
      <c r="F4" s="151" t="s">
        <v>7706</v>
      </c>
      <c r="G4" s="151" t="s">
        <v>220</v>
      </c>
      <c r="H4" s="151">
        <v>49615</v>
      </c>
      <c r="I4" s="151" t="s">
        <v>7707</v>
      </c>
      <c r="J4" s="151" t="s">
        <v>7708</v>
      </c>
      <c r="K4" s="262" t="s">
        <v>7709</v>
      </c>
      <c r="L4" s="151" t="s">
        <v>7693</v>
      </c>
      <c r="M4" s="151" t="s">
        <v>7694</v>
      </c>
      <c r="N4" s="151"/>
      <c r="O4" s="151" t="s">
        <v>7710</v>
      </c>
      <c r="P4" s="151"/>
    </row>
    <row r="5" spans="1:16" ht="22.5">
      <c r="A5" s="151" t="s">
        <v>7711</v>
      </c>
      <c r="B5" s="262" t="s">
        <v>6038</v>
      </c>
      <c r="C5" s="151">
        <v>722658034</v>
      </c>
      <c r="D5" s="151" t="s">
        <v>7712</v>
      </c>
      <c r="E5" s="151" t="s">
        <v>7713</v>
      </c>
      <c r="F5" s="151" t="s">
        <v>7714</v>
      </c>
      <c r="G5" s="151" t="s">
        <v>220</v>
      </c>
      <c r="H5" s="151" t="s">
        <v>7715</v>
      </c>
      <c r="I5" s="151" t="s">
        <v>7716</v>
      </c>
      <c r="J5" s="151" t="s">
        <v>7717</v>
      </c>
      <c r="K5" s="262" t="s">
        <v>7718</v>
      </c>
      <c r="L5" s="151" t="s">
        <v>7693</v>
      </c>
      <c r="M5" s="151" t="s">
        <v>7694</v>
      </c>
      <c r="N5" s="151"/>
      <c r="O5" s="151" t="s">
        <v>7719</v>
      </c>
      <c r="P5" s="151"/>
    </row>
    <row r="6" spans="1:16" ht="22.5">
      <c r="A6" s="151" t="s">
        <v>2350</v>
      </c>
      <c r="B6" s="262" t="s">
        <v>2003</v>
      </c>
      <c r="C6" s="151">
        <v>722614476</v>
      </c>
      <c r="D6" s="151" t="s">
        <v>7720</v>
      </c>
      <c r="E6" s="151" t="s">
        <v>7721</v>
      </c>
      <c r="F6" s="151" t="s">
        <v>1392</v>
      </c>
      <c r="G6" s="151" t="s">
        <v>220</v>
      </c>
      <c r="H6" s="151" t="s">
        <v>7722</v>
      </c>
      <c r="I6" s="151" t="s">
        <v>7723</v>
      </c>
      <c r="J6" s="151" t="s">
        <v>7724</v>
      </c>
      <c r="K6" s="262" t="s">
        <v>7725</v>
      </c>
      <c r="L6" s="151" t="s">
        <v>7693</v>
      </c>
      <c r="M6" s="151" t="s">
        <v>7694</v>
      </c>
      <c r="N6" s="151"/>
      <c r="O6" s="151" t="s">
        <v>7726</v>
      </c>
      <c r="P6" s="151"/>
    </row>
    <row r="7" spans="1:16" ht="22.5">
      <c r="A7" s="151" t="s">
        <v>2348</v>
      </c>
      <c r="B7" s="262" t="s">
        <v>2161</v>
      </c>
      <c r="C7" s="151">
        <v>100177044</v>
      </c>
      <c r="D7" s="151" t="s">
        <v>7727</v>
      </c>
      <c r="E7" s="151" t="s">
        <v>7728</v>
      </c>
      <c r="F7" s="151" t="s">
        <v>7729</v>
      </c>
      <c r="G7" s="151" t="s">
        <v>220</v>
      </c>
      <c r="H7" s="151" t="s">
        <v>7730</v>
      </c>
      <c r="I7" s="151" t="s">
        <v>7731</v>
      </c>
      <c r="J7" s="151" t="s">
        <v>7732</v>
      </c>
      <c r="K7" s="262" t="s">
        <v>7733</v>
      </c>
      <c r="L7" s="151" t="s">
        <v>7693</v>
      </c>
      <c r="M7" s="151" t="s">
        <v>7694</v>
      </c>
      <c r="N7" s="151"/>
      <c r="O7" s="151" t="s">
        <v>7734</v>
      </c>
      <c r="P7" s="151"/>
    </row>
    <row r="8" spans="1:16" ht="22.5">
      <c r="A8" s="151" t="s">
        <v>7735</v>
      </c>
      <c r="B8" s="262" t="s">
        <v>6087</v>
      </c>
      <c r="C8" s="151">
        <v>991110001</v>
      </c>
      <c r="D8" s="151" t="s">
        <v>7736</v>
      </c>
      <c r="E8" s="151" t="s">
        <v>7737</v>
      </c>
      <c r="F8" s="151" t="s">
        <v>7738</v>
      </c>
      <c r="G8" s="151" t="s">
        <v>220</v>
      </c>
      <c r="H8" s="151" t="s">
        <v>7739</v>
      </c>
      <c r="I8" s="151" t="s">
        <v>7740</v>
      </c>
      <c r="J8" s="151" t="s">
        <v>7741</v>
      </c>
      <c r="K8" s="262" t="s">
        <v>7742</v>
      </c>
      <c r="L8" s="151" t="s">
        <v>7693</v>
      </c>
      <c r="M8" s="151" t="s">
        <v>7694</v>
      </c>
      <c r="N8" s="151"/>
      <c r="O8" s="151" t="s">
        <v>7743</v>
      </c>
      <c r="P8" s="151"/>
    </row>
    <row r="9" spans="1:16" ht="22.5">
      <c r="A9" s="151" t="s">
        <v>7744</v>
      </c>
      <c r="B9" s="262" t="s">
        <v>6091</v>
      </c>
      <c r="C9" s="151">
        <v>100152824</v>
      </c>
      <c r="D9" s="151" t="s">
        <v>7745</v>
      </c>
      <c r="E9" s="151" t="s">
        <v>7746</v>
      </c>
      <c r="F9" s="151" t="s">
        <v>7747</v>
      </c>
      <c r="G9" s="151" t="s">
        <v>220</v>
      </c>
      <c r="H9" s="151" t="s">
        <v>7748</v>
      </c>
      <c r="I9" s="151" t="s">
        <v>7749</v>
      </c>
      <c r="J9" s="151" t="s">
        <v>7750</v>
      </c>
      <c r="K9" s="262" t="s">
        <v>7751</v>
      </c>
      <c r="L9" s="151" t="s">
        <v>7693</v>
      </c>
      <c r="M9" s="151" t="s">
        <v>7694</v>
      </c>
      <c r="N9" s="151"/>
      <c r="O9" s="151" t="s">
        <v>7752</v>
      </c>
      <c r="P9" s="151"/>
    </row>
    <row r="10" spans="1:16">
      <c r="A10" s="151" t="s">
        <v>7753</v>
      </c>
      <c r="B10" s="262" t="s">
        <v>5951</v>
      </c>
      <c r="C10" s="151">
        <v>100027202</v>
      </c>
      <c r="D10" s="151" t="s">
        <v>7754</v>
      </c>
      <c r="E10" s="151" t="s">
        <v>7755</v>
      </c>
      <c r="F10" s="151" t="s">
        <v>7756</v>
      </c>
      <c r="G10" s="151" t="s">
        <v>220</v>
      </c>
      <c r="H10" s="151">
        <v>49646</v>
      </c>
      <c r="I10" s="151" t="s">
        <v>7757</v>
      </c>
      <c r="J10" s="151" t="s">
        <v>7758</v>
      </c>
      <c r="K10" s="262" t="s">
        <v>7759</v>
      </c>
      <c r="L10" s="151" t="s">
        <v>7693</v>
      </c>
      <c r="M10" s="151" t="s">
        <v>7694</v>
      </c>
      <c r="N10" s="151"/>
      <c r="O10" s="151" t="s">
        <v>7760</v>
      </c>
      <c r="P10" s="151"/>
    </row>
    <row r="11" spans="1:16">
      <c r="A11" s="151"/>
      <c r="B11" s="151"/>
      <c r="C11" s="151" t="s">
        <v>7761</v>
      </c>
      <c r="D11" s="151" t="s">
        <v>7762</v>
      </c>
      <c r="E11" s="151"/>
      <c r="F11" s="151"/>
      <c r="G11" s="151"/>
      <c r="H11" s="151"/>
      <c r="I11" s="151" t="s">
        <v>7763</v>
      </c>
      <c r="J11" s="151" t="s">
        <v>7764</v>
      </c>
      <c r="K11" s="151" t="s">
        <v>7765</v>
      </c>
      <c r="L11" s="151" t="s">
        <v>7693</v>
      </c>
      <c r="M11" s="151" t="s">
        <v>7694</v>
      </c>
      <c r="N11" s="151"/>
      <c r="O11" s="151" t="s">
        <v>7766</v>
      </c>
      <c r="P11" s="151"/>
    </row>
    <row r="12" spans="1:16" ht="22.5">
      <c r="A12" s="151" t="s">
        <v>7767</v>
      </c>
      <c r="B12" s="262" t="s">
        <v>5961</v>
      </c>
      <c r="C12" s="151">
        <v>100175409</v>
      </c>
      <c r="D12" s="151" t="s">
        <v>7768</v>
      </c>
      <c r="E12" s="151" t="s">
        <v>7769</v>
      </c>
      <c r="F12" s="151" t="s">
        <v>7698</v>
      </c>
      <c r="G12" s="151" t="s">
        <v>220</v>
      </c>
      <c r="H12" s="151" t="s">
        <v>7770</v>
      </c>
      <c r="I12" s="151" t="s">
        <v>7771</v>
      </c>
      <c r="J12" s="151" t="s">
        <v>7772</v>
      </c>
      <c r="K12" s="262" t="s">
        <v>7773</v>
      </c>
      <c r="L12" s="151" t="s">
        <v>7693</v>
      </c>
      <c r="M12" s="151" t="s">
        <v>7694</v>
      </c>
      <c r="N12" s="151"/>
      <c r="O12" s="151" t="s">
        <v>7774</v>
      </c>
      <c r="P12" s="151"/>
    </row>
    <row r="13" spans="1:16">
      <c r="A13" s="151" t="s">
        <v>6072</v>
      </c>
      <c r="B13" s="262" t="s">
        <v>5998</v>
      </c>
      <c r="C13" s="151">
        <v>722337406</v>
      </c>
      <c r="D13" s="151" t="s">
        <v>7775</v>
      </c>
      <c r="E13" s="151" t="s">
        <v>7776</v>
      </c>
      <c r="F13" s="151" t="s">
        <v>7777</v>
      </c>
      <c r="G13" s="151" t="s">
        <v>7778</v>
      </c>
      <c r="H13" s="151">
        <v>49345</v>
      </c>
      <c r="I13" s="151" t="s">
        <v>7779</v>
      </c>
      <c r="J13" s="151" t="s">
        <v>7780</v>
      </c>
      <c r="K13" s="262" t="s">
        <v>7781</v>
      </c>
      <c r="L13" s="151" t="s">
        <v>7693</v>
      </c>
      <c r="M13" s="151" t="s">
        <v>7694</v>
      </c>
      <c r="N13" s="151"/>
      <c r="O13" s="151" t="s">
        <v>7782</v>
      </c>
      <c r="P13" s="151"/>
    </row>
    <row r="14" spans="1:16" ht="22.5">
      <c r="A14" s="151" t="s">
        <v>2349</v>
      </c>
      <c r="B14" s="262" t="s">
        <v>2162</v>
      </c>
      <c r="C14" s="151">
        <v>100107805</v>
      </c>
      <c r="D14" s="151" t="s">
        <v>7783</v>
      </c>
      <c r="E14" s="151" t="s">
        <v>7784</v>
      </c>
      <c r="F14" s="151" t="s">
        <v>7785</v>
      </c>
      <c r="G14" s="151" t="s">
        <v>220</v>
      </c>
      <c r="H14" s="151" t="s">
        <v>7786</v>
      </c>
      <c r="I14" s="151" t="s">
        <v>7787</v>
      </c>
      <c r="J14" s="151" t="s">
        <v>7788</v>
      </c>
      <c r="K14" s="262" t="s">
        <v>7789</v>
      </c>
      <c r="L14" s="151" t="s">
        <v>7693</v>
      </c>
      <c r="M14" s="151" t="s">
        <v>7694</v>
      </c>
      <c r="N14" s="151"/>
      <c r="O14" s="151" t="s">
        <v>7726</v>
      </c>
      <c r="P14" s="151"/>
    </row>
    <row r="15" spans="1:16" ht="22.5">
      <c r="A15" s="151" t="s">
        <v>2348</v>
      </c>
      <c r="B15" s="262" t="s">
        <v>2161</v>
      </c>
      <c r="C15" s="151">
        <v>137700026</v>
      </c>
      <c r="D15" s="151" t="s">
        <v>28</v>
      </c>
      <c r="E15" s="151" t="s">
        <v>7790</v>
      </c>
      <c r="F15" s="151" t="s">
        <v>7791</v>
      </c>
      <c r="G15" s="151" t="s">
        <v>220</v>
      </c>
      <c r="H15" s="151" t="s">
        <v>7792</v>
      </c>
      <c r="I15" s="151" t="s">
        <v>7793</v>
      </c>
      <c r="J15" s="151" t="s">
        <v>7794</v>
      </c>
      <c r="K15" s="262" t="s">
        <v>7795</v>
      </c>
      <c r="L15" s="151" t="s">
        <v>7693</v>
      </c>
      <c r="M15" s="151" t="s">
        <v>7694</v>
      </c>
      <c r="N15" s="151"/>
      <c r="O15" s="151" t="s">
        <v>7796</v>
      </c>
      <c r="P15" s="151"/>
    </row>
    <row r="16" spans="1:16" ht="22.5">
      <c r="A16" s="151" t="s">
        <v>2348</v>
      </c>
      <c r="B16" s="262" t="s">
        <v>2161</v>
      </c>
      <c r="C16" s="151">
        <v>100229637</v>
      </c>
      <c r="D16" s="151" t="s">
        <v>7797</v>
      </c>
      <c r="E16" s="151" t="s">
        <v>7798</v>
      </c>
      <c r="F16" s="151" t="s">
        <v>7799</v>
      </c>
      <c r="G16" s="151" t="s">
        <v>220</v>
      </c>
      <c r="H16" s="151" t="s">
        <v>7800</v>
      </c>
      <c r="I16" s="151" t="s">
        <v>7801</v>
      </c>
      <c r="J16" s="151" t="s">
        <v>7802</v>
      </c>
      <c r="K16" s="262" t="s">
        <v>7803</v>
      </c>
      <c r="L16" s="151" t="s">
        <v>7693</v>
      </c>
      <c r="M16" s="151" t="s">
        <v>7694</v>
      </c>
      <c r="N16" s="151"/>
      <c r="O16" s="151" t="s">
        <v>7804</v>
      </c>
      <c r="P16" s="151"/>
    </row>
    <row r="17" spans="1:16" ht="22.5">
      <c r="A17" s="151" t="s">
        <v>7805</v>
      </c>
      <c r="B17" s="262" t="s">
        <v>5933</v>
      </c>
      <c r="C17" s="151">
        <v>100040244</v>
      </c>
      <c r="D17" s="151" t="s">
        <v>7806</v>
      </c>
      <c r="E17" s="151" t="s">
        <v>7807</v>
      </c>
      <c r="F17" s="151" t="s">
        <v>7808</v>
      </c>
      <c r="G17" s="151" t="s">
        <v>220</v>
      </c>
      <c r="H17" s="151" t="s">
        <v>7809</v>
      </c>
      <c r="I17" s="151" t="s">
        <v>7810</v>
      </c>
      <c r="J17" s="151" t="s">
        <v>7811</v>
      </c>
      <c r="K17" s="262" t="s">
        <v>7812</v>
      </c>
      <c r="L17" s="151" t="s">
        <v>7693</v>
      </c>
      <c r="M17" s="151" t="s">
        <v>7694</v>
      </c>
      <c r="N17" s="151"/>
      <c r="O17" s="151" t="s">
        <v>7813</v>
      </c>
      <c r="P17" s="151"/>
    </row>
    <row r="18" spans="1:16" ht="22.5">
      <c r="A18" s="151" t="s">
        <v>6119</v>
      </c>
      <c r="B18" s="262" t="s">
        <v>6019</v>
      </c>
      <c r="C18" s="151">
        <v>443730028</v>
      </c>
      <c r="D18" s="151" t="s">
        <v>7814</v>
      </c>
      <c r="E18" s="151" t="s">
        <v>7815</v>
      </c>
      <c r="F18" s="151" t="s">
        <v>7816</v>
      </c>
      <c r="G18" s="151" t="s">
        <v>220</v>
      </c>
      <c r="H18" s="151" t="s">
        <v>7817</v>
      </c>
      <c r="I18" s="151" t="s">
        <v>7818</v>
      </c>
      <c r="J18" s="151" t="s">
        <v>7819</v>
      </c>
      <c r="K18" s="262" t="s">
        <v>7820</v>
      </c>
      <c r="L18" s="151" t="s">
        <v>7693</v>
      </c>
      <c r="M18" s="151" t="s">
        <v>7694</v>
      </c>
      <c r="N18" s="151"/>
      <c r="O18" s="151" t="s">
        <v>7821</v>
      </c>
      <c r="P18" s="151"/>
    </row>
    <row r="19" spans="1:16" ht="22.5">
      <c r="A19" s="151" t="s">
        <v>7822</v>
      </c>
      <c r="B19" s="262" t="s">
        <v>5925</v>
      </c>
      <c r="C19" s="151">
        <v>243980046</v>
      </c>
      <c r="D19" s="151" t="s">
        <v>7823</v>
      </c>
      <c r="E19" s="151" t="s">
        <v>7824</v>
      </c>
      <c r="F19" s="151" t="s">
        <v>7698</v>
      </c>
      <c r="G19" s="151" t="s">
        <v>220</v>
      </c>
      <c r="H19" s="151" t="s">
        <v>7825</v>
      </c>
      <c r="I19" s="151" t="s">
        <v>7826</v>
      </c>
      <c r="J19" s="151" t="s">
        <v>7827</v>
      </c>
      <c r="K19" s="262" t="s">
        <v>7828</v>
      </c>
      <c r="L19" s="151" t="s">
        <v>7693</v>
      </c>
      <c r="M19" s="151" t="s">
        <v>7694</v>
      </c>
      <c r="N19" s="151"/>
      <c r="O19" s="151" t="s">
        <v>7829</v>
      </c>
      <c r="P19" s="151"/>
    </row>
    <row r="20" spans="1:16" ht="25.5">
      <c r="A20" s="151" t="s">
        <v>2307</v>
      </c>
      <c r="B20" s="262" t="s">
        <v>2131</v>
      </c>
      <c r="C20" s="151">
        <v>722572586</v>
      </c>
      <c r="D20" s="151" t="s">
        <v>32</v>
      </c>
      <c r="E20" s="151" t="s">
        <v>7830</v>
      </c>
      <c r="F20" s="151" t="s">
        <v>7831</v>
      </c>
      <c r="G20" s="151" t="s">
        <v>220</v>
      </c>
      <c r="H20" s="151">
        <v>49065</v>
      </c>
      <c r="I20" s="151" t="s">
        <v>7832</v>
      </c>
      <c r="J20" s="151" t="s">
        <v>7833</v>
      </c>
      <c r="K20" s="262" t="s">
        <v>7834</v>
      </c>
      <c r="L20" s="151" t="s">
        <v>7693</v>
      </c>
      <c r="M20" s="151" t="s">
        <v>7694</v>
      </c>
      <c r="N20" s="151"/>
      <c r="O20" s="151" t="s">
        <v>7835</v>
      </c>
      <c r="P20" s="151"/>
    </row>
    <row r="21" spans="1:16" ht="22.5">
      <c r="A21" s="151" t="s">
        <v>7836</v>
      </c>
      <c r="B21" s="262" t="s">
        <v>5968</v>
      </c>
      <c r="C21" s="151">
        <v>100168716</v>
      </c>
      <c r="D21" s="151" t="s">
        <v>7837</v>
      </c>
      <c r="E21" s="151" t="s">
        <v>7838</v>
      </c>
      <c r="F21" s="151" t="s">
        <v>7839</v>
      </c>
      <c r="G21" s="151" t="s">
        <v>220</v>
      </c>
      <c r="H21" s="151" t="s">
        <v>7840</v>
      </c>
      <c r="I21" s="151" t="s">
        <v>7841</v>
      </c>
      <c r="J21" s="151" t="s">
        <v>7842</v>
      </c>
      <c r="K21" s="262" t="s">
        <v>7843</v>
      </c>
      <c r="L21" s="151" t="s">
        <v>7693</v>
      </c>
      <c r="M21" s="151" t="s">
        <v>7694</v>
      </c>
      <c r="N21" s="151"/>
      <c r="O21" s="151" t="s">
        <v>7844</v>
      </c>
      <c r="P21" s="151"/>
    </row>
    <row r="22" spans="1:16" ht="22.5">
      <c r="A22" s="151" t="s">
        <v>7845</v>
      </c>
      <c r="B22" s="262" t="s">
        <v>5988</v>
      </c>
      <c r="C22" s="151">
        <v>722500065</v>
      </c>
      <c r="D22" s="151" t="s">
        <v>7846</v>
      </c>
      <c r="E22" s="151" t="s">
        <v>7847</v>
      </c>
      <c r="F22" s="151" t="s">
        <v>7848</v>
      </c>
      <c r="G22" s="151" t="s">
        <v>169</v>
      </c>
      <c r="H22" s="151" t="s">
        <v>7849</v>
      </c>
      <c r="I22" s="151" t="s">
        <v>7850</v>
      </c>
      <c r="J22" s="151" t="s">
        <v>7851</v>
      </c>
      <c r="K22" s="262" t="s">
        <v>7852</v>
      </c>
      <c r="L22" s="151" t="s">
        <v>7693</v>
      </c>
      <c r="M22" s="151" t="s">
        <v>7694</v>
      </c>
      <c r="N22" s="151"/>
      <c r="O22" s="151" t="s">
        <v>7853</v>
      </c>
      <c r="P22" s="151"/>
    </row>
    <row r="23" spans="1:16" ht="22.5">
      <c r="A23" s="151" t="s">
        <v>7854</v>
      </c>
      <c r="B23" s="262" t="s">
        <v>5973</v>
      </c>
      <c r="C23" s="151">
        <v>722510238</v>
      </c>
      <c r="D23" s="151" t="s">
        <v>7855</v>
      </c>
      <c r="E23" s="151" t="s">
        <v>7856</v>
      </c>
      <c r="F23" s="151" t="s">
        <v>7857</v>
      </c>
      <c r="G23" s="151" t="s">
        <v>220</v>
      </c>
      <c r="H23" s="151" t="s">
        <v>7858</v>
      </c>
      <c r="I23" s="151" t="s">
        <v>7859</v>
      </c>
      <c r="J23" s="151" t="s">
        <v>7860</v>
      </c>
      <c r="K23" s="262" t="s">
        <v>7861</v>
      </c>
      <c r="L23" s="151" t="s">
        <v>7693</v>
      </c>
      <c r="M23" s="151" t="s">
        <v>7694</v>
      </c>
      <c r="N23" s="151"/>
      <c r="O23" s="151" t="s">
        <v>7862</v>
      </c>
      <c r="P23" s="151"/>
    </row>
    <row r="24" spans="1:16" ht="22.5">
      <c r="A24" s="151" t="s">
        <v>2348</v>
      </c>
      <c r="B24" s="262" t="s">
        <v>2161</v>
      </c>
      <c r="C24" s="151">
        <v>372280018</v>
      </c>
      <c r="D24" s="151" t="s">
        <v>7863</v>
      </c>
      <c r="E24" s="151" t="s">
        <v>7864</v>
      </c>
      <c r="F24" s="151" t="s">
        <v>7865</v>
      </c>
      <c r="G24" s="151" t="s">
        <v>220</v>
      </c>
      <c r="H24" s="151" t="s">
        <v>7866</v>
      </c>
      <c r="I24" s="151" t="s">
        <v>7867</v>
      </c>
      <c r="J24" s="151" t="s">
        <v>7868</v>
      </c>
      <c r="K24" s="262" t="s">
        <v>7869</v>
      </c>
      <c r="L24" s="151" t="s">
        <v>7693</v>
      </c>
      <c r="M24" s="151" t="s">
        <v>7694</v>
      </c>
      <c r="N24" s="151"/>
      <c r="O24" s="151" t="s">
        <v>7870</v>
      </c>
      <c r="P24" s="151"/>
    </row>
    <row r="25" spans="1:16" ht="22.5">
      <c r="A25" s="151" t="s">
        <v>7871</v>
      </c>
      <c r="B25" s="262" t="s">
        <v>6113</v>
      </c>
      <c r="C25" s="151">
        <v>722387318</v>
      </c>
      <c r="D25" s="151" t="s">
        <v>7872</v>
      </c>
      <c r="E25" s="151" t="s">
        <v>7873</v>
      </c>
      <c r="F25" s="151" t="s">
        <v>7874</v>
      </c>
      <c r="G25" s="151" t="s">
        <v>220</v>
      </c>
      <c r="H25" s="151" t="s">
        <v>7875</v>
      </c>
      <c r="I25" s="151" t="s">
        <v>7876</v>
      </c>
      <c r="J25" s="151" t="s">
        <v>7877</v>
      </c>
      <c r="K25" s="262" t="s">
        <v>7878</v>
      </c>
      <c r="L25" s="151" t="s">
        <v>7693</v>
      </c>
      <c r="M25" s="151" t="s">
        <v>7694</v>
      </c>
      <c r="N25" s="151"/>
      <c r="O25" s="151" t="s">
        <v>7879</v>
      </c>
      <c r="P25" s="151"/>
    </row>
    <row r="26" spans="1:16" ht="22.5">
      <c r="A26" s="151" t="s">
        <v>7880</v>
      </c>
      <c r="B26" s="262" t="s">
        <v>6031</v>
      </c>
      <c r="C26" s="151">
        <v>144260023</v>
      </c>
      <c r="D26" s="151" t="s">
        <v>7881</v>
      </c>
      <c r="E26" s="151" t="s">
        <v>7882</v>
      </c>
      <c r="F26" s="151" t="s">
        <v>7883</v>
      </c>
      <c r="G26" s="151" t="s">
        <v>220</v>
      </c>
      <c r="H26" s="151" t="s">
        <v>7884</v>
      </c>
      <c r="I26" s="151" t="s">
        <v>7885</v>
      </c>
      <c r="J26" s="151" t="s">
        <v>7886</v>
      </c>
      <c r="K26" s="262" t="s">
        <v>7887</v>
      </c>
      <c r="L26" s="151" t="s">
        <v>7693</v>
      </c>
      <c r="M26" s="151" t="s">
        <v>7694</v>
      </c>
      <c r="N26" s="151"/>
      <c r="O26" s="151" t="s">
        <v>7888</v>
      </c>
      <c r="P26" s="151"/>
    </row>
    <row r="27" spans="1:16" ht="22.5">
      <c r="A27" s="151" t="s">
        <v>7822</v>
      </c>
      <c r="B27" s="262" t="s">
        <v>5925</v>
      </c>
      <c r="C27" s="151">
        <v>175540001</v>
      </c>
      <c r="D27" s="151" t="s">
        <v>7889</v>
      </c>
      <c r="E27" s="151" t="s">
        <v>7890</v>
      </c>
      <c r="F27" s="151" t="s">
        <v>7891</v>
      </c>
      <c r="G27" s="151" t="s">
        <v>220</v>
      </c>
      <c r="H27" s="151" t="s">
        <v>7892</v>
      </c>
      <c r="I27" s="151" t="s">
        <v>7893</v>
      </c>
      <c r="J27" s="151" t="s">
        <v>7894</v>
      </c>
      <c r="K27" s="262" t="s">
        <v>7895</v>
      </c>
      <c r="L27" s="151" t="s">
        <v>7693</v>
      </c>
      <c r="M27" s="151" t="s">
        <v>7694</v>
      </c>
      <c r="N27" s="151"/>
      <c r="O27" s="151" t="s">
        <v>7896</v>
      </c>
      <c r="P27" s="151"/>
    </row>
    <row r="28" spans="1:16" ht="22.5">
      <c r="A28" s="151" t="s">
        <v>7897</v>
      </c>
      <c r="B28" s="262" t="s">
        <v>5928</v>
      </c>
      <c r="C28" s="151">
        <v>722584653</v>
      </c>
      <c r="D28" s="151" t="s">
        <v>7898</v>
      </c>
      <c r="E28" s="151" t="s">
        <v>7899</v>
      </c>
      <c r="F28" s="151" t="s">
        <v>669</v>
      </c>
      <c r="G28" s="151" t="s">
        <v>136</v>
      </c>
      <c r="H28" s="151" t="s">
        <v>7900</v>
      </c>
      <c r="I28" s="151" t="s">
        <v>7901</v>
      </c>
      <c r="J28" s="151" t="s">
        <v>7902</v>
      </c>
      <c r="K28" s="262" t="s">
        <v>7903</v>
      </c>
      <c r="L28" s="151" t="s">
        <v>7693</v>
      </c>
      <c r="M28" s="151" t="s">
        <v>7694</v>
      </c>
      <c r="N28" s="151"/>
      <c r="O28" s="151" t="s">
        <v>7726</v>
      </c>
      <c r="P28" s="151"/>
    </row>
    <row r="29" spans="1:16" ht="22.5">
      <c r="A29" s="151" t="s">
        <v>7904</v>
      </c>
      <c r="B29" s="262" t="s">
        <v>2149</v>
      </c>
      <c r="C29" s="151">
        <v>722632744</v>
      </c>
      <c r="D29" s="151" t="s">
        <v>7905</v>
      </c>
      <c r="E29" s="151" t="s">
        <v>7906</v>
      </c>
      <c r="F29" s="151" t="s">
        <v>7907</v>
      </c>
      <c r="G29" s="151" t="s">
        <v>169</v>
      </c>
      <c r="H29" s="151" t="s">
        <v>7908</v>
      </c>
      <c r="I29" s="151" t="s">
        <v>7909</v>
      </c>
      <c r="J29" s="151" t="s">
        <v>7910</v>
      </c>
      <c r="K29" s="262" t="s">
        <v>7911</v>
      </c>
      <c r="L29" s="151" t="s">
        <v>7693</v>
      </c>
      <c r="M29" s="151" t="s">
        <v>7694</v>
      </c>
      <c r="N29" s="151"/>
      <c r="O29" s="151" t="s">
        <v>7912</v>
      </c>
      <c r="P29" s="151"/>
    </row>
    <row r="30" spans="1:16" ht="22.5">
      <c r="A30" s="151" t="s">
        <v>7913</v>
      </c>
      <c r="B30" s="151" t="s">
        <v>5959</v>
      </c>
      <c r="C30" s="151">
        <v>722615257</v>
      </c>
      <c r="D30" s="151" t="s">
        <v>7914</v>
      </c>
      <c r="E30" s="151" t="s">
        <v>7915</v>
      </c>
      <c r="F30" s="151" t="s">
        <v>1964</v>
      </c>
      <c r="G30" s="151" t="s">
        <v>136</v>
      </c>
      <c r="H30" s="151">
        <v>46307</v>
      </c>
      <c r="I30" s="151" t="s">
        <v>7916</v>
      </c>
      <c r="J30" s="151" t="s">
        <v>7917</v>
      </c>
      <c r="K30" s="151" t="s">
        <v>7918</v>
      </c>
      <c r="L30" s="151" t="s">
        <v>7693</v>
      </c>
      <c r="M30" s="151" t="s">
        <v>7694</v>
      </c>
      <c r="N30" s="151"/>
      <c r="O30" s="151" t="s">
        <v>7919</v>
      </c>
      <c r="P30" s="151"/>
    </row>
    <row r="31" spans="1:16" ht="22.5">
      <c r="A31" s="151" t="s">
        <v>7913</v>
      </c>
      <c r="B31" s="151" t="s">
        <v>5959</v>
      </c>
      <c r="C31" s="151">
        <v>722615257</v>
      </c>
      <c r="D31" s="151" t="s">
        <v>7914</v>
      </c>
      <c r="E31" s="151" t="s">
        <v>7915</v>
      </c>
      <c r="F31" s="151" t="s">
        <v>1964</v>
      </c>
      <c r="G31" s="151" t="s">
        <v>136</v>
      </c>
      <c r="H31" s="151">
        <v>46307</v>
      </c>
      <c r="I31" s="151" t="s">
        <v>7920</v>
      </c>
      <c r="J31" s="151" t="s">
        <v>7921</v>
      </c>
      <c r="K31" s="151" t="s">
        <v>7922</v>
      </c>
      <c r="L31" s="151" t="s">
        <v>7693</v>
      </c>
      <c r="M31" s="151" t="s">
        <v>7694</v>
      </c>
      <c r="N31" s="151"/>
      <c r="O31" s="151" t="s">
        <v>7919</v>
      </c>
      <c r="P31" s="151"/>
    </row>
    <row r="32" spans="1:16" ht="22.5">
      <c r="A32" s="151" t="s">
        <v>7923</v>
      </c>
      <c r="B32" s="262" t="s">
        <v>6017</v>
      </c>
      <c r="C32" s="151">
        <v>715000032</v>
      </c>
      <c r="D32" s="151" t="s">
        <v>7924</v>
      </c>
      <c r="E32" s="151" t="s">
        <v>7925</v>
      </c>
      <c r="F32" s="151" t="s">
        <v>7926</v>
      </c>
      <c r="G32" s="151" t="s">
        <v>220</v>
      </c>
      <c r="H32" s="151" t="s">
        <v>7927</v>
      </c>
      <c r="I32" s="151" t="s">
        <v>7928</v>
      </c>
      <c r="J32" s="151" t="s">
        <v>7929</v>
      </c>
      <c r="K32" s="262" t="s">
        <v>7930</v>
      </c>
      <c r="L32" s="151" t="s">
        <v>7693</v>
      </c>
      <c r="M32" s="151" t="s">
        <v>7694</v>
      </c>
      <c r="N32" s="151"/>
      <c r="O32" s="151" t="s">
        <v>7931</v>
      </c>
      <c r="P32" s="151"/>
    </row>
    <row r="33" spans="1:16" ht="22.5">
      <c r="A33" s="151" t="s">
        <v>2322</v>
      </c>
      <c r="B33" s="262" t="s">
        <v>2142</v>
      </c>
      <c r="C33" s="151">
        <v>255490036</v>
      </c>
      <c r="D33" s="151" t="s">
        <v>48</v>
      </c>
      <c r="E33" s="151" t="s">
        <v>7932</v>
      </c>
      <c r="F33" s="151" t="s">
        <v>7933</v>
      </c>
      <c r="G33" s="151" t="s">
        <v>7934</v>
      </c>
      <c r="H33" s="151" t="s">
        <v>7935</v>
      </c>
      <c r="I33" s="151" t="s">
        <v>7936</v>
      </c>
      <c r="J33" s="151" t="s">
        <v>7937</v>
      </c>
      <c r="K33" s="262" t="s">
        <v>7938</v>
      </c>
      <c r="L33" s="151" t="s">
        <v>7693</v>
      </c>
      <c r="M33" s="151" t="s">
        <v>7694</v>
      </c>
      <c r="N33" s="151"/>
      <c r="O33" s="151" t="s">
        <v>7939</v>
      </c>
      <c r="P33" s="151"/>
    </row>
    <row r="34" spans="1:16" ht="22.5">
      <c r="A34" s="151" t="s">
        <v>6021</v>
      </c>
      <c r="B34" s="262" t="s">
        <v>6015</v>
      </c>
      <c r="C34" s="151">
        <v>722659819</v>
      </c>
      <c r="D34" s="151" t="s">
        <v>7940</v>
      </c>
      <c r="E34" s="151" t="s">
        <v>7941</v>
      </c>
      <c r="F34" s="151" t="s">
        <v>7942</v>
      </c>
      <c r="G34" s="151" t="s">
        <v>220</v>
      </c>
      <c r="H34" s="151" t="s">
        <v>7943</v>
      </c>
      <c r="I34" s="151" t="s">
        <v>7944</v>
      </c>
      <c r="J34" s="151" t="s">
        <v>7945</v>
      </c>
      <c r="K34" s="262" t="s">
        <v>7946</v>
      </c>
      <c r="L34" s="151" t="s">
        <v>7693</v>
      </c>
      <c r="M34" s="151" t="s">
        <v>7694</v>
      </c>
      <c r="N34" s="151"/>
      <c r="O34" s="151" t="s">
        <v>7947</v>
      </c>
      <c r="P34" s="151"/>
    </row>
    <row r="35" spans="1:16" ht="22.5">
      <c r="A35" s="151" t="s">
        <v>2348</v>
      </c>
      <c r="B35" s="262" t="s">
        <v>2161</v>
      </c>
      <c r="C35" s="151">
        <v>112060022</v>
      </c>
      <c r="D35" s="151" t="s">
        <v>7948</v>
      </c>
      <c r="E35" s="151" t="s">
        <v>7949</v>
      </c>
      <c r="F35" s="151" t="s">
        <v>7950</v>
      </c>
      <c r="G35" s="151" t="s">
        <v>220</v>
      </c>
      <c r="H35" s="151" t="s">
        <v>7951</v>
      </c>
      <c r="I35" s="151" t="s">
        <v>7952</v>
      </c>
      <c r="J35" s="151" t="s">
        <v>7953</v>
      </c>
      <c r="K35" s="262" t="s">
        <v>7954</v>
      </c>
      <c r="L35" s="151" t="s">
        <v>7693</v>
      </c>
      <c r="M35" s="151" t="s">
        <v>7694</v>
      </c>
      <c r="N35" s="151"/>
      <c r="O35" s="151" t="s">
        <v>7955</v>
      </c>
      <c r="P35" s="151"/>
    </row>
    <row r="36" spans="1:16" ht="22.5">
      <c r="A36" s="151" t="s">
        <v>3438</v>
      </c>
      <c r="B36" s="262" t="s">
        <v>5971</v>
      </c>
      <c r="C36" s="151">
        <v>111230013</v>
      </c>
      <c r="D36" s="151" t="s">
        <v>7956</v>
      </c>
      <c r="E36" s="151" t="s">
        <v>7957</v>
      </c>
      <c r="F36" s="151" t="s">
        <v>1392</v>
      </c>
      <c r="G36" s="151" t="s">
        <v>220</v>
      </c>
      <c r="H36" s="151" t="s">
        <v>7958</v>
      </c>
      <c r="I36" s="151" t="s">
        <v>7959</v>
      </c>
      <c r="J36" s="151" t="s">
        <v>7960</v>
      </c>
      <c r="K36" s="262" t="s">
        <v>7961</v>
      </c>
      <c r="L36" s="151" t="s">
        <v>7693</v>
      </c>
      <c r="M36" s="151" t="s">
        <v>7694</v>
      </c>
      <c r="N36" s="151"/>
      <c r="O36" s="151" t="s">
        <v>7962</v>
      </c>
      <c r="P36" s="151"/>
    </row>
    <row r="37" spans="1:16">
      <c r="A37" s="151" t="s">
        <v>7822</v>
      </c>
      <c r="B37" s="151" t="s">
        <v>5925</v>
      </c>
      <c r="C37" s="151">
        <v>113870028</v>
      </c>
      <c r="D37" s="151" t="s">
        <v>7963</v>
      </c>
      <c r="E37" s="151" t="s">
        <v>7964</v>
      </c>
      <c r="F37" s="151" t="s">
        <v>7965</v>
      </c>
      <c r="G37" s="151" t="s">
        <v>136</v>
      </c>
      <c r="H37" s="151">
        <v>48812</v>
      </c>
      <c r="I37" s="151" t="s">
        <v>7966</v>
      </c>
      <c r="J37" s="151" t="s">
        <v>7967</v>
      </c>
      <c r="K37" s="262" t="s">
        <v>7968</v>
      </c>
      <c r="L37" s="151" t="s">
        <v>7693</v>
      </c>
      <c r="M37" s="151" t="s">
        <v>7694</v>
      </c>
      <c r="N37" s="151"/>
      <c r="O37" s="151" t="s">
        <v>7969</v>
      </c>
      <c r="P37" s="151"/>
    </row>
    <row r="38" spans="1:16" ht="25.5">
      <c r="A38" s="151" t="s">
        <v>7970</v>
      </c>
      <c r="B38" s="262" t="s">
        <v>5963</v>
      </c>
      <c r="C38" s="151">
        <v>538360023</v>
      </c>
      <c r="D38" s="151" t="s">
        <v>7971</v>
      </c>
      <c r="E38" s="151" t="s">
        <v>7972</v>
      </c>
      <c r="F38" s="151" t="s">
        <v>7973</v>
      </c>
      <c r="G38" s="151" t="s">
        <v>152</v>
      </c>
      <c r="H38" s="151">
        <v>49317</v>
      </c>
      <c r="I38" s="151" t="s">
        <v>7974</v>
      </c>
      <c r="J38" s="151" t="s">
        <v>7975</v>
      </c>
      <c r="K38" s="262" t="s">
        <v>7976</v>
      </c>
      <c r="L38" s="151" t="s">
        <v>7693</v>
      </c>
      <c r="M38" s="151" t="s">
        <v>7694</v>
      </c>
      <c r="N38" s="151"/>
      <c r="O38" s="151" t="s">
        <v>7977</v>
      </c>
      <c r="P38" s="151"/>
    </row>
    <row r="39" spans="1:16" ht="22.5">
      <c r="A39" s="151" t="s">
        <v>7978</v>
      </c>
      <c r="B39" s="262" t="s">
        <v>5948</v>
      </c>
      <c r="C39" s="151">
        <v>135170011</v>
      </c>
      <c r="D39" s="151" t="s">
        <v>7979</v>
      </c>
      <c r="E39" s="151" t="s">
        <v>7980</v>
      </c>
      <c r="F39" s="151" t="s">
        <v>7981</v>
      </c>
      <c r="G39" s="151" t="s">
        <v>220</v>
      </c>
      <c r="H39" s="151" t="s">
        <v>7982</v>
      </c>
      <c r="I39" s="151" t="s">
        <v>7983</v>
      </c>
      <c r="J39" s="151" t="s">
        <v>7984</v>
      </c>
      <c r="K39" s="262" t="s">
        <v>7985</v>
      </c>
      <c r="L39" s="151" t="s">
        <v>7693</v>
      </c>
      <c r="M39" s="151" t="s">
        <v>7694</v>
      </c>
      <c r="N39" s="151"/>
      <c r="O39" s="151" t="s">
        <v>7955</v>
      </c>
      <c r="P39" s="151"/>
    </row>
    <row r="40" spans="1:16" ht="22.5">
      <c r="A40" s="151" t="s">
        <v>7986</v>
      </c>
      <c r="B40" s="262" t="s">
        <v>6055</v>
      </c>
      <c r="C40" s="151">
        <v>215000001</v>
      </c>
      <c r="D40" s="151" t="s">
        <v>7987</v>
      </c>
      <c r="E40" s="151" t="s">
        <v>7988</v>
      </c>
      <c r="F40" s="151" t="s">
        <v>7989</v>
      </c>
      <c r="G40" s="151" t="s">
        <v>220</v>
      </c>
      <c r="H40" s="151" t="s">
        <v>7990</v>
      </c>
      <c r="I40" s="151" t="s">
        <v>7991</v>
      </c>
      <c r="J40" s="151" t="s">
        <v>7992</v>
      </c>
      <c r="K40" s="262" t="s">
        <v>7993</v>
      </c>
      <c r="L40" s="151" t="s">
        <v>7693</v>
      </c>
      <c r="M40" s="151" t="s">
        <v>7694</v>
      </c>
      <c r="N40" s="151"/>
      <c r="O40" s="151" t="s">
        <v>7994</v>
      </c>
      <c r="P40" s="151"/>
    </row>
    <row r="41" spans="1:16">
      <c r="A41" s="151" t="s">
        <v>2350</v>
      </c>
      <c r="B41" s="262" t="s">
        <v>2003</v>
      </c>
      <c r="C41" s="151">
        <v>722544939</v>
      </c>
      <c r="D41" s="151" t="s">
        <v>7995</v>
      </c>
      <c r="E41" s="151" t="s">
        <v>7996</v>
      </c>
      <c r="F41" s="151" t="s">
        <v>7997</v>
      </c>
      <c r="G41" s="151" t="s">
        <v>220</v>
      </c>
      <c r="H41" s="151">
        <v>49058</v>
      </c>
      <c r="I41" s="151" t="s">
        <v>7998</v>
      </c>
      <c r="J41" s="151" t="s">
        <v>7999</v>
      </c>
      <c r="K41" s="262" t="s">
        <v>8000</v>
      </c>
      <c r="L41" s="151" t="s">
        <v>7693</v>
      </c>
      <c r="M41" s="151" t="s">
        <v>8001</v>
      </c>
      <c r="N41" s="151"/>
      <c r="O41" s="151"/>
      <c r="P41" s="151"/>
    </row>
    <row r="42" spans="1:16" ht="22.5">
      <c r="A42" s="151" t="s">
        <v>8002</v>
      </c>
      <c r="B42" s="262" t="s">
        <v>5965</v>
      </c>
      <c r="C42" s="151">
        <v>722633231</v>
      </c>
      <c r="D42" s="151" t="s">
        <v>8003</v>
      </c>
      <c r="E42" s="151" t="s">
        <v>8004</v>
      </c>
      <c r="F42" s="151" t="s">
        <v>2116</v>
      </c>
      <c r="G42" s="151" t="s">
        <v>220</v>
      </c>
      <c r="H42" s="151" t="s">
        <v>8005</v>
      </c>
      <c r="I42" s="151" t="s">
        <v>8006</v>
      </c>
      <c r="J42" s="151" t="s">
        <v>8007</v>
      </c>
      <c r="K42" s="262" t="s">
        <v>8008</v>
      </c>
      <c r="L42" s="151" t="s">
        <v>7693</v>
      </c>
      <c r="M42" s="151" t="s">
        <v>7694</v>
      </c>
      <c r="N42" s="151"/>
      <c r="O42" s="151" t="s">
        <v>8009</v>
      </c>
      <c r="P42" s="151"/>
    </row>
    <row r="43" spans="1:16" ht="22.5">
      <c r="A43" s="151" t="s">
        <v>8010</v>
      </c>
      <c r="B43" s="262" t="s">
        <v>2148</v>
      </c>
      <c r="C43" s="151">
        <v>722562381</v>
      </c>
      <c r="D43" s="151" t="s">
        <v>8011</v>
      </c>
      <c r="E43" s="151" t="s">
        <v>8012</v>
      </c>
      <c r="F43" s="151" t="s">
        <v>8013</v>
      </c>
      <c r="G43" s="151" t="s">
        <v>220</v>
      </c>
      <c r="H43" s="151" t="s">
        <v>8014</v>
      </c>
      <c r="I43" s="151" t="s">
        <v>8015</v>
      </c>
      <c r="J43" s="151" t="s">
        <v>8016</v>
      </c>
      <c r="K43" s="262" t="s">
        <v>8017</v>
      </c>
      <c r="L43" s="151" t="s">
        <v>7693</v>
      </c>
      <c r="M43" s="151" t="s">
        <v>7694</v>
      </c>
      <c r="N43" s="151"/>
      <c r="O43" s="151" t="s">
        <v>8018</v>
      </c>
      <c r="P43" s="151"/>
    </row>
    <row r="44" spans="1:16" ht="22.5">
      <c r="A44" s="151" t="s">
        <v>8019</v>
      </c>
      <c r="B44" s="262" t="s">
        <v>2011</v>
      </c>
      <c r="C44" s="151">
        <v>100017480</v>
      </c>
      <c r="D44" s="151" t="s">
        <v>8020</v>
      </c>
      <c r="E44" s="151" t="s">
        <v>8021</v>
      </c>
      <c r="F44" s="151" t="s">
        <v>8022</v>
      </c>
      <c r="G44" s="151" t="s">
        <v>220</v>
      </c>
      <c r="H44" s="151" t="s">
        <v>8023</v>
      </c>
      <c r="I44" s="151" t="s">
        <v>8024</v>
      </c>
      <c r="J44" s="151" t="s">
        <v>8025</v>
      </c>
      <c r="K44" s="151" t="s">
        <v>8026</v>
      </c>
      <c r="L44" s="151" t="s">
        <v>7693</v>
      </c>
      <c r="M44" s="151" t="s">
        <v>7694</v>
      </c>
      <c r="N44" s="151"/>
      <c r="O44" s="151" t="s">
        <v>8027</v>
      </c>
      <c r="P44" s="151"/>
    </row>
    <row r="45" spans="1:16" ht="22.5">
      <c r="A45" s="151" t="s">
        <v>8019</v>
      </c>
      <c r="B45" s="151" t="s">
        <v>2011</v>
      </c>
      <c r="C45" s="151">
        <v>100017480</v>
      </c>
      <c r="D45" s="151" t="s">
        <v>8020</v>
      </c>
      <c r="E45" s="151" t="s">
        <v>8021</v>
      </c>
      <c r="F45" s="151" t="s">
        <v>8022</v>
      </c>
      <c r="G45" s="151" t="s">
        <v>220</v>
      </c>
      <c r="H45" s="151" t="s">
        <v>8023</v>
      </c>
      <c r="I45" s="151" t="s">
        <v>8028</v>
      </c>
      <c r="J45" s="151" t="s">
        <v>8029</v>
      </c>
      <c r="K45" s="151" t="s">
        <v>8030</v>
      </c>
      <c r="L45" s="151" t="s">
        <v>7693</v>
      </c>
      <c r="M45" s="151" t="s">
        <v>7694</v>
      </c>
      <c r="N45" s="151"/>
      <c r="O45" s="151" t="s">
        <v>8031</v>
      </c>
      <c r="P45" s="151"/>
    </row>
    <row r="46" spans="1:16">
      <c r="A46" s="151" t="s">
        <v>6021</v>
      </c>
      <c r="B46" s="262" t="s">
        <v>6015</v>
      </c>
      <c r="C46" s="151">
        <v>200180001</v>
      </c>
      <c r="D46" s="151" t="s">
        <v>8032</v>
      </c>
      <c r="E46" s="151" t="s">
        <v>8033</v>
      </c>
      <c r="F46" s="151" t="s">
        <v>8034</v>
      </c>
      <c r="G46" s="151" t="s">
        <v>220</v>
      </c>
      <c r="H46" s="151">
        <v>49845</v>
      </c>
      <c r="I46" s="151" t="s">
        <v>8035</v>
      </c>
      <c r="J46" s="151" t="s">
        <v>8036</v>
      </c>
      <c r="K46" s="262" t="s">
        <v>8037</v>
      </c>
      <c r="L46" s="151" t="s">
        <v>7693</v>
      </c>
      <c r="M46" s="151" t="s">
        <v>7694</v>
      </c>
      <c r="N46" s="151"/>
      <c r="O46" s="151" t="s">
        <v>8038</v>
      </c>
      <c r="P46" s="151"/>
    </row>
    <row r="47" spans="1:16" ht="22.5">
      <c r="A47" s="151" t="s">
        <v>8039</v>
      </c>
      <c r="B47" s="262" t="s">
        <v>6083</v>
      </c>
      <c r="C47" s="151">
        <v>301170041</v>
      </c>
      <c r="D47" s="151" t="s">
        <v>6642</v>
      </c>
      <c r="E47" s="151" t="s">
        <v>6618</v>
      </c>
      <c r="F47" s="151" t="s">
        <v>6645</v>
      </c>
      <c r="G47" s="151" t="s">
        <v>136</v>
      </c>
      <c r="H47" s="151" t="s">
        <v>8040</v>
      </c>
      <c r="I47" s="151" t="s">
        <v>8041</v>
      </c>
      <c r="J47" s="151" t="s">
        <v>8042</v>
      </c>
      <c r="K47" s="262" t="s">
        <v>8043</v>
      </c>
      <c r="L47" s="151" t="s">
        <v>7693</v>
      </c>
      <c r="M47" s="151" t="s">
        <v>7694</v>
      </c>
      <c r="N47" s="151"/>
      <c r="O47" s="151" t="s">
        <v>8044</v>
      </c>
      <c r="P47" s="151"/>
    </row>
    <row r="48" spans="1:16">
      <c r="A48" s="151"/>
      <c r="B48" s="151"/>
      <c r="C48" s="151" t="s">
        <v>8045</v>
      </c>
      <c r="D48" s="151" t="s">
        <v>8046</v>
      </c>
      <c r="E48" s="151"/>
      <c r="F48" s="151"/>
      <c r="G48" s="151"/>
      <c r="H48" s="151"/>
      <c r="I48" s="151" t="s">
        <v>8046</v>
      </c>
      <c r="J48" s="151" t="s">
        <v>8047</v>
      </c>
      <c r="K48" s="151" t="s">
        <v>8048</v>
      </c>
      <c r="L48" s="151" t="s">
        <v>7693</v>
      </c>
      <c r="M48" s="151" t="s">
        <v>7694</v>
      </c>
      <c r="N48" s="151"/>
      <c r="O48" s="151" t="s">
        <v>8049</v>
      </c>
      <c r="P48" s="151"/>
    </row>
    <row r="49" spans="1:16" ht="22.5">
      <c r="A49" s="151" t="s">
        <v>8050</v>
      </c>
      <c r="B49" s="262" t="s">
        <v>5931</v>
      </c>
      <c r="C49" s="151">
        <v>494430029</v>
      </c>
      <c r="D49" s="151" t="s">
        <v>8051</v>
      </c>
      <c r="E49" s="151" t="s">
        <v>8052</v>
      </c>
      <c r="F49" s="151" t="s">
        <v>7883</v>
      </c>
      <c r="G49" s="151" t="s">
        <v>220</v>
      </c>
      <c r="H49" s="151" t="s">
        <v>8053</v>
      </c>
      <c r="I49" s="151" t="s">
        <v>8054</v>
      </c>
      <c r="J49" s="151" t="s">
        <v>8055</v>
      </c>
      <c r="K49" s="262" t="s">
        <v>8056</v>
      </c>
      <c r="L49" s="151" t="s">
        <v>7693</v>
      </c>
      <c r="M49" s="151" t="s">
        <v>7694</v>
      </c>
      <c r="N49" s="151"/>
      <c r="O49" s="151" t="s">
        <v>8057</v>
      </c>
      <c r="P49" s="151"/>
    </row>
    <row r="50" spans="1:16" ht="22.5">
      <c r="A50" s="151" t="s">
        <v>7978</v>
      </c>
      <c r="B50" s="262" t="s">
        <v>5948</v>
      </c>
      <c r="C50" s="151">
        <v>455020018</v>
      </c>
      <c r="D50" s="151" t="s">
        <v>8058</v>
      </c>
      <c r="E50" s="151" t="s">
        <v>8059</v>
      </c>
      <c r="F50" s="151" t="s">
        <v>8060</v>
      </c>
      <c r="G50" s="151" t="s">
        <v>220</v>
      </c>
      <c r="H50" s="151" t="s">
        <v>8061</v>
      </c>
      <c r="I50" s="151" t="s">
        <v>8062</v>
      </c>
      <c r="J50" s="151" t="s">
        <v>8063</v>
      </c>
      <c r="K50" s="262" t="s">
        <v>8064</v>
      </c>
      <c r="L50" s="151" t="s">
        <v>7693</v>
      </c>
      <c r="M50" s="151" t="s">
        <v>7694</v>
      </c>
      <c r="N50" s="151"/>
      <c r="O50" s="151" t="s">
        <v>8065</v>
      </c>
      <c r="P50" s="151"/>
    </row>
    <row r="51" spans="1:16" ht="22.5">
      <c r="A51" s="151" t="s">
        <v>8066</v>
      </c>
      <c r="B51" s="262" t="s">
        <v>6116</v>
      </c>
      <c r="C51" s="151">
        <v>253910038</v>
      </c>
      <c r="D51" s="151" t="s">
        <v>8067</v>
      </c>
      <c r="E51" s="151" t="s">
        <v>8068</v>
      </c>
      <c r="F51" s="151" t="s">
        <v>8069</v>
      </c>
      <c r="G51" s="151" t="s">
        <v>220</v>
      </c>
      <c r="H51" s="151" t="s">
        <v>8070</v>
      </c>
      <c r="I51" s="151" t="s">
        <v>8071</v>
      </c>
      <c r="J51" s="151" t="s">
        <v>8072</v>
      </c>
      <c r="K51" s="262" t="s">
        <v>8073</v>
      </c>
      <c r="L51" s="151" t="s">
        <v>7693</v>
      </c>
      <c r="M51" s="151" t="s">
        <v>7694</v>
      </c>
      <c r="N51" s="151"/>
      <c r="O51" s="151" t="s">
        <v>8074</v>
      </c>
      <c r="P51" s="151"/>
    </row>
    <row r="52" spans="1:16" ht="22.5">
      <c r="A52" s="151" t="s">
        <v>8075</v>
      </c>
      <c r="B52" s="262" t="s">
        <v>6064</v>
      </c>
      <c r="C52" s="151">
        <v>100030592</v>
      </c>
      <c r="D52" s="151" t="s">
        <v>8076</v>
      </c>
      <c r="E52" s="151" t="s">
        <v>8077</v>
      </c>
      <c r="F52" s="151" t="s">
        <v>8078</v>
      </c>
      <c r="G52" s="151" t="s">
        <v>136</v>
      </c>
      <c r="H52" s="151" t="s">
        <v>8079</v>
      </c>
      <c r="I52" s="151" t="s">
        <v>8080</v>
      </c>
      <c r="J52" s="151" t="s">
        <v>8081</v>
      </c>
      <c r="K52" s="262" t="s">
        <v>8082</v>
      </c>
      <c r="L52" s="151" t="s">
        <v>7693</v>
      </c>
      <c r="M52" s="151" t="s">
        <v>7694</v>
      </c>
      <c r="N52" s="151"/>
      <c r="O52" s="151" t="s">
        <v>8083</v>
      </c>
      <c r="P52" s="151"/>
    </row>
    <row r="53" spans="1:16" ht="22.5">
      <c r="A53" s="151" t="s">
        <v>8019</v>
      </c>
      <c r="B53" s="262" t="s">
        <v>2011</v>
      </c>
      <c r="C53" s="151">
        <v>199340018</v>
      </c>
      <c r="D53" s="151" t="s">
        <v>8084</v>
      </c>
      <c r="E53" s="151" t="s">
        <v>8085</v>
      </c>
      <c r="F53" s="151" t="s">
        <v>8086</v>
      </c>
      <c r="G53" s="151" t="s">
        <v>220</v>
      </c>
      <c r="H53" s="151" t="s">
        <v>8087</v>
      </c>
      <c r="I53" s="151" t="s">
        <v>8088</v>
      </c>
      <c r="J53" s="151" t="s">
        <v>8089</v>
      </c>
      <c r="K53" s="262" t="s">
        <v>8090</v>
      </c>
      <c r="L53" s="151" t="s">
        <v>7693</v>
      </c>
      <c r="M53" s="151" t="s">
        <v>7694</v>
      </c>
      <c r="N53" s="151"/>
      <c r="O53" s="151" t="s">
        <v>8091</v>
      </c>
      <c r="P53" s="151"/>
    </row>
    <row r="54" spans="1:16" ht="22.5">
      <c r="A54" s="151" t="s">
        <v>8092</v>
      </c>
      <c r="B54" s="262" t="s">
        <v>6085</v>
      </c>
      <c r="C54" s="151">
        <v>100168008</v>
      </c>
      <c r="D54" s="151" t="s">
        <v>8093</v>
      </c>
      <c r="E54" s="151" t="s">
        <v>8094</v>
      </c>
      <c r="F54" s="151" t="s">
        <v>8095</v>
      </c>
      <c r="G54" s="151" t="s">
        <v>220</v>
      </c>
      <c r="H54" s="151" t="s">
        <v>8096</v>
      </c>
      <c r="I54" s="151" t="s">
        <v>8097</v>
      </c>
      <c r="J54" s="151" t="s">
        <v>8098</v>
      </c>
      <c r="K54" s="262" t="s">
        <v>8099</v>
      </c>
      <c r="L54" s="151" t="s">
        <v>7693</v>
      </c>
      <c r="M54" s="151" t="s">
        <v>8001</v>
      </c>
      <c r="N54" s="151"/>
      <c r="O54" s="151"/>
      <c r="P54" s="151"/>
    </row>
    <row r="55" spans="1:16" ht="22.5">
      <c r="A55" s="151" t="s">
        <v>7805</v>
      </c>
      <c r="B55" s="262" t="s">
        <v>5933</v>
      </c>
      <c r="C55" s="151">
        <v>100144471</v>
      </c>
      <c r="D55" s="151" t="s">
        <v>8100</v>
      </c>
      <c r="E55" s="151" t="s">
        <v>8101</v>
      </c>
      <c r="F55" s="151" t="s">
        <v>8102</v>
      </c>
      <c r="G55" s="151" t="s">
        <v>220</v>
      </c>
      <c r="H55" s="151" t="s">
        <v>8103</v>
      </c>
      <c r="I55" s="151" t="s">
        <v>8104</v>
      </c>
      <c r="J55" s="151" t="s">
        <v>8105</v>
      </c>
      <c r="K55" s="262" t="s">
        <v>8106</v>
      </c>
      <c r="L55" s="151" t="s">
        <v>7693</v>
      </c>
      <c r="M55" s="151" t="s">
        <v>7694</v>
      </c>
      <c r="N55" s="151"/>
      <c r="O55" s="151" t="s">
        <v>8107</v>
      </c>
      <c r="P55" s="151"/>
    </row>
    <row r="56" spans="1:16" ht="22.5">
      <c r="A56" s="151" t="s">
        <v>6072</v>
      </c>
      <c r="B56" s="262" t="s">
        <v>5998</v>
      </c>
      <c r="C56" s="151">
        <v>295410007</v>
      </c>
      <c r="D56" s="151" t="s">
        <v>8108</v>
      </c>
      <c r="E56" s="151" t="s">
        <v>8109</v>
      </c>
      <c r="F56" s="151" t="s">
        <v>7698</v>
      </c>
      <c r="G56" s="151" t="s">
        <v>220</v>
      </c>
      <c r="H56" s="151" t="s">
        <v>8110</v>
      </c>
      <c r="I56" s="151" t="s">
        <v>8111</v>
      </c>
      <c r="J56" s="151" t="s">
        <v>8112</v>
      </c>
      <c r="K56" s="262" t="s">
        <v>8113</v>
      </c>
      <c r="L56" s="151" t="s">
        <v>7693</v>
      </c>
      <c r="M56" s="151" t="s">
        <v>7694</v>
      </c>
      <c r="N56" s="151"/>
      <c r="O56" s="151" t="s">
        <v>8114</v>
      </c>
      <c r="P56" s="151"/>
    </row>
    <row r="57" spans="1:16" ht="22.5">
      <c r="A57" s="151" t="s">
        <v>6103</v>
      </c>
      <c r="B57" s="262" t="s">
        <v>6008</v>
      </c>
      <c r="C57" s="151">
        <v>111130019</v>
      </c>
      <c r="D57" s="151" t="s">
        <v>8115</v>
      </c>
      <c r="E57" s="151" t="s">
        <v>8116</v>
      </c>
      <c r="F57" s="151" t="s">
        <v>8117</v>
      </c>
      <c r="G57" s="151" t="s">
        <v>220</v>
      </c>
      <c r="H57" s="151" t="s">
        <v>8118</v>
      </c>
      <c r="I57" s="151" t="s">
        <v>8119</v>
      </c>
      <c r="J57" s="151" t="s">
        <v>8120</v>
      </c>
      <c r="K57" s="262" t="s">
        <v>8121</v>
      </c>
      <c r="L57" s="151" t="s">
        <v>7693</v>
      </c>
      <c r="M57" s="151" t="s">
        <v>7694</v>
      </c>
      <c r="N57" s="151"/>
      <c r="O57" s="151" t="s">
        <v>8122</v>
      </c>
      <c r="P57" s="151"/>
    </row>
    <row r="58" spans="1:16" ht="22.5">
      <c r="A58" s="151" t="s">
        <v>8123</v>
      </c>
      <c r="B58" s="262" t="s">
        <v>2022</v>
      </c>
      <c r="C58" s="151">
        <v>722523543</v>
      </c>
      <c r="D58" s="151" t="s">
        <v>8124</v>
      </c>
      <c r="E58" s="151" t="s">
        <v>8125</v>
      </c>
      <c r="F58" s="151" t="s">
        <v>8126</v>
      </c>
      <c r="G58" s="151" t="s">
        <v>220</v>
      </c>
      <c r="H58" s="151" t="s">
        <v>8127</v>
      </c>
      <c r="I58" s="151" t="s">
        <v>8128</v>
      </c>
      <c r="J58" s="151" t="s">
        <v>8129</v>
      </c>
      <c r="K58" s="262" t="s">
        <v>8130</v>
      </c>
      <c r="L58" s="151" t="s">
        <v>7693</v>
      </c>
      <c r="M58" s="151" t="s">
        <v>7694</v>
      </c>
      <c r="N58" s="151"/>
      <c r="O58" s="151" t="s">
        <v>8131</v>
      </c>
      <c r="P58" s="151"/>
    </row>
    <row r="59" spans="1:16" ht="25.5">
      <c r="A59" s="151" t="s">
        <v>6119</v>
      </c>
      <c r="B59" s="262" t="s">
        <v>6019</v>
      </c>
      <c r="C59" s="151">
        <v>155910054</v>
      </c>
      <c r="D59" s="151" t="s">
        <v>8132</v>
      </c>
      <c r="E59" s="151" t="s">
        <v>8133</v>
      </c>
      <c r="F59" s="151" t="s">
        <v>8134</v>
      </c>
      <c r="G59" s="151" t="s">
        <v>136</v>
      </c>
      <c r="H59" s="151" t="s">
        <v>8135</v>
      </c>
      <c r="I59" s="151" t="s">
        <v>8136</v>
      </c>
      <c r="J59" s="151" t="s">
        <v>8137</v>
      </c>
      <c r="K59" s="262" t="s">
        <v>8138</v>
      </c>
      <c r="L59" s="151" t="s">
        <v>7693</v>
      </c>
      <c r="M59" s="151" t="s">
        <v>7694</v>
      </c>
      <c r="N59" s="151"/>
      <c r="O59" s="151" t="s">
        <v>7919</v>
      </c>
      <c r="P59" s="151"/>
    </row>
    <row r="60" spans="1:16" ht="22.5">
      <c r="A60" s="151" t="s">
        <v>7836</v>
      </c>
      <c r="B60" s="262" t="s">
        <v>5968</v>
      </c>
      <c r="C60" s="151">
        <v>100152385</v>
      </c>
      <c r="D60" s="151" t="s">
        <v>8139</v>
      </c>
      <c r="E60" s="151" t="s">
        <v>8140</v>
      </c>
      <c r="F60" s="151" t="s">
        <v>7698</v>
      </c>
      <c r="G60" s="151" t="s">
        <v>220</v>
      </c>
      <c r="H60" s="151" t="s">
        <v>8141</v>
      </c>
      <c r="I60" s="151" t="s">
        <v>8142</v>
      </c>
      <c r="J60" s="151" t="s">
        <v>8143</v>
      </c>
      <c r="K60" s="262" t="s">
        <v>8144</v>
      </c>
      <c r="L60" s="151" t="s">
        <v>7693</v>
      </c>
      <c r="M60" s="151" t="s">
        <v>7694</v>
      </c>
      <c r="N60" s="151"/>
      <c r="O60" s="151" t="s">
        <v>8145</v>
      </c>
      <c r="P60" s="151"/>
    </row>
    <row r="61" spans="1:16" ht="22.5">
      <c r="A61" s="151" t="s">
        <v>7880</v>
      </c>
      <c r="B61" s="262" t="s">
        <v>6031</v>
      </c>
      <c r="C61" s="151">
        <v>260900013</v>
      </c>
      <c r="D61" s="151" t="s">
        <v>2017</v>
      </c>
      <c r="E61" s="151" t="s">
        <v>8146</v>
      </c>
      <c r="F61" s="151" t="s">
        <v>8147</v>
      </c>
      <c r="G61" s="151" t="s">
        <v>220</v>
      </c>
      <c r="H61" s="151" t="s">
        <v>8148</v>
      </c>
      <c r="I61" s="151" t="s">
        <v>8149</v>
      </c>
      <c r="J61" s="151" t="s">
        <v>8150</v>
      </c>
      <c r="K61" s="262" t="s">
        <v>8151</v>
      </c>
      <c r="L61" s="151" t="s">
        <v>7693</v>
      </c>
      <c r="M61" s="151" t="s">
        <v>7694</v>
      </c>
      <c r="N61" s="151"/>
      <c r="O61" s="151" t="s">
        <v>8152</v>
      </c>
      <c r="P61" s="151"/>
    </row>
    <row r="62" spans="1:16" ht="22.5">
      <c r="A62" s="151" t="s">
        <v>8153</v>
      </c>
      <c r="B62" s="262" t="s">
        <v>5984</v>
      </c>
      <c r="C62" s="151">
        <v>722635852</v>
      </c>
      <c r="D62" s="151" t="s">
        <v>8154</v>
      </c>
      <c r="E62" s="151" t="s">
        <v>8155</v>
      </c>
      <c r="F62" s="151" t="s">
        <v>8156</v>
      </c>
      <c r="G62" s="151" t="s">
        <v>220</v>
      </c>
      <c r="H62" s="151" t="s">
        <v>8157</v>
      </c>
      <c r="I62" s="151" t="s">
        <v>8158</v>
      </c>
      <c r="J62" s="151" t="s">
        <v>8159</v>
      </c>
      <c r="K62" s="262" t="s">
        <v>8160</v>
      </c>
      <c r="L62" s="151" t="s">
        <v>7693</v>
      </c>
      <c r="M62" s="151" t="s">
        <v>7694</v>
      </c>
      <c r="N62" s="151"/>
      <c r="O62" s="151" t="s">
        <v>8161</v>
      </c>
      <c r="P62" s="151"/>
    </row>
    <row r="63" spans="1:16" ht="22.5">
      <c r="A63" s="151" t="s">
        <v>3208</v>
      </c>
      <c r="B63" s="262" t="s">
        <v>6002</v>
      </c>
      <c r="C63" s="151">
        <v>100020054</v>
      </c>
      <c r="D63" s="151" t="s">
        <v>8162</v>
      </c>
      <c r="E63" s="151" t="s">
        <v>8163</v>
      </c>
      <c r="F63" s="151" t="s">
        <v>8060</v>
      </c>
      <c r="G63" s="151" t="s">
        <v>220</v>
      </c>
      <c r="H63" s="151" t="s">
        <v>8164</v>
      </c>
      <c r="I63" s="151" t="s">
        <v>8165</v>
      </c>
      <c r="J63" s="151" t="s">
        <v>8166</v>
      </c>
      <c r="K63" s="262" t="s">
        <v>8167</v>
      </c>
      <c r="L63" s="151" t="s">
        <v>7693</v>
      </c>
      <c r="M63" s="151" t="s">
        <v>7694</v>
      </c>
      <c r="N63" s="151"/>
      <c r="O63" s="151" t="s">
        <v>8168</v>
      </c>
      <c r="P63" s="151"/>
    </row>
    <row r="64" spans="1:16" ht="22.5">
      <c r="A64" s="151" t="s">
        <v>8169</v>
      </c>
      <c r="B64" s="262" t="s">
        <v>6059</v>
      </c>
      <c r="C64" s="151">
        <v>722505903</v>
      </c>
      <c r="D64" s="151" t="s">
        <v>8170</v>
      </c>
      <c r="E64" s="151" t="s">
        <v>8171</v>
      </c>
      <c r="F64" s="151" t="s">
        <v>8172</v>
      </c>
      <c r="G64" s="151" t="s">
        <v>220</v>
      </c>
      <c r="H64" s="151" t="s">
        <v>8173</v>
      </c>
      <c r="I64" s="151" t="s">
        <v>8174</v>
      </c>
      <c r="J64" s="151" t="s">
        <v>8175</v>
      </c>
      <c r="K64" s="262" t="s">
        <v>8176</v>
      </c>
      <c r="L64" s="151" t="s">
        <v>7693</v>
      </c>
      <c r="M64" s="151" t="s">
        <v>7694</v>
      </c>
      <c r="N64" s="151"/>
      <c r="O64" s="151" t="s">
        <v>8177</v>
      </c>
      <c r="P64" s="151"/>
    </row>
    <row r="65" spans="1:16" ht="22.5">
      <c r="A65" s="151" t="s">
        <v>2348</v>
      </c>
      <c r="B65" s="262" t="s">
        <v>2161</v>
      </c>
      <c r="C65" s="151">
        <v>398650093</v>
      </c>
      <c r="D65" s="151" t="s">
        <v>8178</v>
      </c>
      <c r="E65" s="151" t="s">
        <v>8179</v>
      </c>
      <c r="F65" s="151" t="s">
        <v>7926</v>
      </c>
      <c r="G65" s="151" t="s">
        <v>220</v>
      </c>
      <c r="H65" s="151" t="s">
        <v>8180</v>
      </c>
      <c r="I65" s="151" t="s">
        <v>8181</v>
      </c>
      <c r="J65" s="151" t="s">
        <v>8182</v>
      </c>
      <c r="K65" s="262" t="s">
        <v>8183</v>
      </c>
      <c r="L65" s="151" t="s">
        <v>7693</v>
      </c>
      <c r="M65" s="151" t="s">
        <v>7694</v>
      </c>
      <c r="N65" s="151"/>
      <c r="O65" s="151" t="s">
        <v>8031</v>
      </c>
      <c r="P65" s="151"/>
    </row>
    <row r="66" spans="1:16" ht="22.5">
      <c r="A66" s="151" t="s">
        <v>7822</v>
      </c>
      <c r="B66" s="262" t="s">
        <v>5925</v>
      </c>
      <c r="C66" s="151">
        <v>100289617</v>
      </c>
      <c r="D66" s="151" t="s">
        <v>8184</v>
      </c>
      <c r="E66" s="151" t="s">
        <v>8185</v>
      </c>
      <c r="F66" s="151" t="s">
        <v>8186</v>
      </c>
      <c r="G66" s="151" t="s">
        <v>2222</v>
      </c>
      <c r="H66" s="151" t="s">
        <v>8187</v>
      </c>
      <c r="I66" s="151" t="s">
        <v>8188</v>
      </c>
      <c r="J66" s="151" t="s">
        <v>8189</v>
      </c>
      <c r="K66" s="262" t="s">
        <v>8190</v>
      </c>
      <c r="L66" s="151" t="s">
        <v>7693</v>
      </c>
      <c r="M66" s="151" t="s">
        <v>7694</v>
      </c>
      <c r="N66" s="151"/>
      <c r="O66" s="151" t="s">
        <v>8191</v>
      </c>
      <c r="P66" s="151"/>
    </row>
    <row r="67" spans="1:16">
      <c r="A67" s="151" t="s">
        <v>6086</v>
      </c>
      <c r="B67" s="262" t="s">
        <v>2020</v>
      </c>
      <c r="C67" s="151">
        <v>472840045</v>
      </c>
      <c r="D67" s="151" t="s">
        <v>8192</v>
      </c>
      <c r="E67" s="151" t="s">
        <v>8193</v>
      </c>
      <c r="F67" s="151" t="s">
        <v>8194</v>
      </c>
      <c r="G67" s="151" t="s">
        <v>169</v>
      </c>
      <c r="H67" s="151">
        <v>45875</v>
      </c>
      <c r="I67" s="151" t="s">
        <v>8195</v>
      </c>
      <c r="J67" s="151" t="s">
        <v>8196</v>
      </c>
      <c r="K67" s="262" t="s">
        <v>8197</v>
      </c>
      <c r="L67" s="151" t="s">
        <v>7693</v>
      </c>
      <c r="M67" s="151" t="s">
        <v>7694</v>
      </c>
      <c r="N67" s="151"/>
      <c r="O67" s="151" t="s">
        <v>8198</v>
      </c>
      <c r="P67" s="151"/>
    </row>
    <row r="68" spans="1:16">
      <c r="A68" s="151" t="s">
        <v>8199</v>
      </c>
      <c r="B68" s="151" t="s">
        <v>6049</v>
      </c>
      <c r="C68" s="151">
        <v>999999999</v>
      </c>
      <c r="D68" s="151" t="s">
        <v>8200</v>
      </c>
      <c r="E68" s="151"/>
      <c r="F68" s="151"/>
      <c r="G68" s="151"/>
      <c r="H68" s="151"/>
      <c r="I68" s="151" t="s">
        <v>8201</v>
      </c>
      <c r="J68" s="151" t="s">
        <v>8202</v>
      </c>
      <c r="K68" s="151" t="s">
        <v>1993</v>
      </c>
      <c r="L68" s="151" t="s">
        <v>7693</v>
      </c>
      <c r="M68" s="151" t="s">
        <v>8001</v>
      </c>
      <c r="N68" s="151"/>
      <c r="O68" s="151"/>
      <c r="P68" s="151"/>
    </row>
    <row r="69" spans="1:16" ht="22.5">
      <c r="A69" s="151" t="s">
        <v>6050</v>
      </c>
      <c r="B69" s="262" t="s">
        <v>5945</v>
      </c>
      <c r="C69" s="151">
        <v>100168007</v>
      </c>
      <c r="D69" s="151" t="s">
        <v>8203</v>
      </c>
      <c r="E69" s="151" t="s">
        <v>8204</v>
      </c>
      <c r="F69" s="151" t="s">
        <v>8205</v>
      </c>
      <c r="G69" s="151" t="s">
        <v>220</v>
      </c>
      <c r="H69" s="151" t="s">
        <v>8206</v>
      </c>
      <c r="I69" s="151" t="s">
        <v>8207</v>
      </c>
      <c r="J69" s="151" t="s">
        <v>8208</v>
      </c>
      <c r="K69" s="262" t="s">
        <v>8209</v>
      </c>
      <c r="L69" s="151" t="s">
        <v>7693</v>
      </c>
      <c r="M69" s="151" t="s">
        <v>8001</v>
      </c>
      <c r="N69" s="151"/>
      <c r="O69" s="151"/>
      <c r="P69" s="151"/>
    </row>
    <row r="70" spans="1:16" ht="22.5">
      <c r="A70" s="151" t="s">
        <v>6050</v>
      </c>
      <c r="B70" s="151" t="s">
        <v>5945</v>
      </c>
      <c r="C70" s="151">
        <v>100168007</v>
      </c>
      <c r="D70" s="151" t="s">
        <v>8203</v>
      </c>
      <c r="E70" s="151" t="s">
        <v>8204</v>
      </c>
      <c r="F70" s="151" t="s">
        <v>8205</v>
      </c>
      <c r="G70" s="151" t="s">
        <v>220</v>
      </c>
      <c r="H70" s="151" t="s">
        <v>8206</v>
      </c>
      <c r="I70" s="151" t="s">
        <v>8210</v>
      </c>
      <c r="J70" s="151" t="s">
        <v>8211</v>
      </c>
      <c r="K70" s="262" t="s">
        <v>8212</v>
      </c>
      <c r="L70" s="151" t="s">
        <v>7693</v>
      </c>
      <c r="M70" s="151" t="s">
        <v>7694</v>
      </c>
      <c r="N70" s="151"/>
      <c r="O70" s="151" t="s">
        <v>8213</v>
      </c>
      <c r="P70" s="151"/>
    </row>
    <row r="71" spans="1:16" ht="22.5">
      <c r="A71" s="151" t="s">
        <v>2350</v>
      </c>
      <c r="B71" s="262" t="s">
        <v>2003</v>
      </c>
      <c r="C71" s="151">
        <v>279280016</v>
      </c>
      <c r="D71" s="151" t="s">
        <v>8214</v>
      </c>
      <c r="E71" s="151" t="s">
        <v>8215</v>
      </c>
      <c r="F71" s="151" t="s">
        <v>7891</v>
      </c>
      <c r="G71" s="151" t="s">
        <v>220</v>
      </c>
      <c r="H71" s="151" t="s">
        <v>8216</v>
      </c>
      <c r="I71" s="151" t="s">
        <v>8217</v>
      </c>
      <c r="J71" s="151" t="s">
        <v>8218</v>
      </c>
      <c r="K71" s="262" t="s">
        <v>8219</v>
      </c>
      <c r="L71" s="151" t="s">
        <v>7693</v>
      </c>
      <c r="M71" s="151" t="s">
        <v>7694</v>
      </c>
      <c r="N71" s="151"/>
      <c r="O71" s="151" t="s">
        <v>8220</v>
      </c>
      <c r="P71" s="151"/>
    </row>
    <row r="72" spans="1:16" ht="22.5">
      <c r="A72" s="151" t="s">
        <v>8221</v>
      </c>
      <c r="B72" s="262" t="s">
        <v>1984</v>
      </c>
      <c r="C72" s="151">
        <v>722631541</v>
      </c>
      <c r="D72" s="151" t="s">
        <v>1983</v>
      </c>
      <c r="E72" s="151" t="s">
        <v>8222</v>
      </c>
      <c r="F72" s="151" t="s">
        <v>8223</v>
      </c>
      <c r="G72" s="151" t="s">
        <v>220</v>
      </c>
      <c r="H72" s="151" t="s">
        <v>8224</v>
      </c>
      <c r="I72" s="151" t="s">
        <v>8225</v>
      </c>
      <c r="J72" s="151" t="s">
        <v>8226</v>
      </c>
      <c r="K72" s="262" t="s">
        <v>3616</v>
      </c>
      <c r="L72" s="151" t="s">
        <v>7693</v>
      </c>
      <c r="M72" s="151" t="s">
        <v>7694</v>
      </c>
      <c r="N72" s="151"/>
      <c r="O72" s="151" t="s">
        <v>8227</v>
      </c>
      <c r="P72" s="151"/>
    </row>
    <row r="73" spans="1:16" ht="22.5">
      <c r="A73" s="151" t="s">
        <v>2350</v>
      </c>
      <c r="B73" s="262" t="s">
        <v>2003</v>
      </c>
      <c r="C73" s="151">
        <v>722325674</v>
      </c>
      <c r="D73" s="151" t="s">
        <v>8228</v>
      </c>
      <c r="E73" s="151" t="s">
        <v>8229</v>
      </c>
      <c r="F73" s="151" t="s">
        <v>8230</v>
      </c>
      <c r="G73" s="151" t="s">
        <v>220</v>
      </c>
      <c r="H73" s="151" t="s">
        <v>8231</v>
      </c>
      <c r="I73" s="151" t="s">
        <v>8232</v>
      </c>
      <c r="J73" s="151" t="s">
        <v>8233</v>
      </c>
      <c r="K73" s="262" t="s">
        <v>8234</v>
      </c>
      <c r="L73" s="151" t="s">
        <v>7693</v>
      </c>
      <c r="M73" s="151" t="s">
        <v>7694</v>
      </c>
      <c r="N73" s="151"/>
      <c r="O73" s="151" t="s">
        <v>8031</v>
      </c>
      <c r="P73" s="151"/>
    </row>
    <row r="74" spans="1:16" ht="22.5">
      <c r="A74" s="151" t="s">
        <v>8235</v>
      </c>
      <c r="B74" s="262" t="s">
        <v>6053</v>
      </c>
      <c r="C74" s="151">
        <v>722653771</v>
      </c>
      <c r="D74" s="151" t="s">
        <v>8236</v>
      </c>
      <c r="E74" s="151" t="s">
        <v>8237</v>
      </c>
      <c r="F74" s="151" t="s">
        <v>8238</v>
      </c>
      <c r="G74" s="151" t="s">
        <v>220</v>
      </c>
      <c r="H74" s="151" t="s">
        <v>8239</v>
      </c>
      <c r="I74" s="151" t="s">
        <v>8240</v>
      </c>
      <c r="J74" s="151" t="s">
        <v>8241</v>
      </c>
      <c r="K74" s="262" t="s">
        <v>8242</v>
      </c>
      <c r="L74" s="151" t="s">
        <v>7693</v>
      </c>
      <c r="M74" s="151" t="s">
        <v>7694</v>
      </c>
      <c r="N74" s="151"/>
      <c r="O74" s="151" t="s">
        <v>8243</v>
      </c>
      <c r="P74" s="151"/>
    </row>
    <row r="75" spans="1:16" ht="22.5">
      <c r="A75" s="151" t="s">
        <v>2338</v>
      </c>
      <c r="B75" s="262" t="s">
        <v>2154</v>
      </c>
      <c r="C75" s="151">
        <v>339930023</v>
      </c>
      <c r="D75" s="151" t="s">
        <v>8244</v>
      </c>
      <c r="E75" s="151" t="s">
        <v>8245</v>
      </c>
      <c r="F75" s="151" t="s">
        <v>8246</v>
      </c>
      <c r="G75" s="151" t="s">
        <v>8247</v>
      </c>
      <c r="H75" s="151" t="s">
        <v>8248</v>
      </c>
      <c r="I75" s="151" t="s">
        <v>8249</v>
      </c>
      <c r="J75" s="151" t="s">
        <v>8250</v>
      </c>
      <c r="K75" s="262" t="s">
        <v>8251</v>
      </c>
      <c r="L75" s="151" t="s">
        <v>7693</v>
      </c>
      <c r="M75" s="151" t="s">
        <v>7694</v>
      </c>
      <c r="N75" s="151"/>
      <c r="O75" s="151" t="s">
        <v>7710</v>
      </c>
      <c r="P75" s="151"/>
    </row>
    <row r="76" spans="1:16" ht="22.5">
      <c r="A76" s="151" t="s">
        <v>3108</v>
      </c>
      <c r="B76" s="262" t="s">
        <v>1967</v>
      </c>
      <c r="C76" s="151">
        <v>722581870</v>
      </c>
      <c r="D76" s="151" t="s">
        <v>8252</v>
      </c>
      <c r="E76" s="151" t="s">
        <v>8253</v>
      </c>
      <c r="F76" s="151" t="s">
        <v>1392</v>
      </c>
      <c r="G76" s="151" t="s">
        <v>220</v>
      </c>
      <c r="H76" s="151" t="s">
        <v>8254</v>
      </c>
      <c r="I76" s="151" t="s">
        <v>8255</v>
      </c>
      <c r="J76" s="151" t="s">
        <v>8256</v>
      </c>
      <c r="K76" s="262" t="s">
        <v>8257</v>
      </c>
      <c r="L76" s="151" t="s">
        <v>7693</v>
      </c>
      <c r="M76" s="151" t="s">
        <v>7694</v>
      </c>
      <c r="N76" s="151"/>
      <c r="O76" s="151" t="s">
        <v>8258</v>
      </c>
      <c r="P76" s="151"/>
    </row>
    <row r="77" spans="1:16" ht="22.5">
      <c r="A77" s="151" t="s">
        <v>8259</v>
      </c>
      <c r="B77" s="262" t="s">
        <v>6071</v>
      </c>
      <c r="C77" s="151">
        <v>722536960</v>
      </c>
      <c r="D77" s="151" t="s">
        <v>8260</v>
      </c>
      <c r="E77" s="151" t="s">
        <v>8261</v>
      </c>
      <c r="F77" s="151" t="s">
        <v>8262</v>
      </c>
      <c r="G77" s="151" t="s">
        <v>136</v>
      </c>
      <c r="H77" s="151" t="s">
        <v>8263</v>
      </c>
      <c r="I77" s="151" t="s">
        <v>8264</v>
      </c>
      <c r="J77" s="151" t="s">
        <v>8265</v>
      </c>
      <c r="K77" s="262" t="s">
        <v>8266</v>
      </c>
      <c r="L77" s="151" t="s">
        <v>7693</v>
      </c>
      <c r="M77" s="151" t="s">
        <v>7694</v>
      </c>
      <c r="N77" s="151"/>
      <c r="O77" s="151" t="s">
        <v>8267</v>
      </c>
      <c r="P77" s="151"/>
    </row>
    <row r="78" spans="1:16" ht="22.5">
      <c r="A78" s="151" t="s">
        <v>8268</v>
      </c>
      <c r="B78" s="262" t="s">
        <v>6094</v>
      </c>
      <c r="C78" s="151">
        <v>100114945</v>
      </c>
      <c r="D78" s="151" t="s">
        <v>8269</v>
      </c>
      <c r="E78" s="151" t="s">
        <v>8270</v>
      </c>
      <c r="F78" s="151" t="s">
        <v>8271</v>
      </c>
      <c r="G78" s="151" t="s">
        <v>220</v>
      </c>
      <c r="H78" s="151" t="s">
        <v>8272</v>
      </c>
      <c r="I78" s="151" t="s">
        <v>8273</v>
      </c>
      <c r="J78" s="151" t="s">
        <v>8274</v>
      </c>
      <c r="K78" s="262" t="s">
        <v>8275</v>
      </c>
      <c r="L78" s="151" t="s">
        <v>7693</v>
      </c>
      <c r="M78" s="151" t="s">
        <v>7694</v>
      </c>
      <c r="N78" s="151"/>
      <c r="O78" s="151" t="s">
        <v>8276</v>
      </c>
      <c r="P78" s="151"/>
    </row>
    <row r="79" spans="1:16" ht="22.5">
      <c r="A79" s="151" t="s">
        <v>8277</v>
      </c>
      <c r="B79" s="262" t="s">
        <v>2122</v>
      </c>
      <c r="C79" s="151">
        <v>722386462</v>
      </c>
      <c r="D79" s="151" t="s">
        <v>75</v>
      </c>
      <c r="E79" s="151" t="s">
        <v>8278</v>
      </c>
      <c r="F79" s="151" t="s">
        <v>8279</v>
      </c>
      <c r="G79" s="151" t="s">
        <v>220</v>
      </c>
      <c r="H79" s="151" t="s">
        <v>8280</v>
      </c>
      <c r="I79" s="151" t="s">
        <v>3810</v>
      </c>
      <c r="J79" s="151" t="s">
        <v>8281</v>
      </c>
      <c r="K79" s="262" t="s">
        <v>3811</v>
      </c>
      <c r="L79" s="151" t="s">
        <v>7693</v>
      </c>
      <c r="M79" s="151" t="s">
        <v>7694</v>
      </c>
      <c r="N79" s="151"/>
      <c r="O79" s="151" t="s">
        <v>7919</v>
      </c>
      <c r="P79" s="151"/>
    </row>
    <row r="80" spans="1:16" ht="22.5">
      <c r="A80" s="151" t="s">
        <v>6089</v>
      </c>
      <c r="B80" s="262" t="s">
        <v>5975</v>
      </c>
      <c r="C80" s="151">
        <v>395020021</v>
      </c>
      <c r="D80" s="151" t="s">
        <v>8282</v>
      </c>
      <c r="E80" s="151" t="s">
        <v>8283</v>
      </c>
      <c r="F80" s="151" t="s">
        <v>7698</v>
      </c>
      <c r="G80" s="151" t="s">
        <v>220</v>
      </c>
      <c r="H80" s="151" t="s">
        <v>8284</v>
      </c>
      <c r="I80" s="151" t="s">
        <v>8285</v>
      </c>
      <c r="J80" s="151" t="s">
        <v>8286</v>
      </c>
      <c r="K80" s="151" t="s">
        <v>8287</v>
      </c>
      <c r="L80" s="151" t="s">
        <v>7693</v>
      </c>
      <c r="M80" s="151" t="s">
        <v>7694</v>
      </c>
      <c r="N80" s="151"/>
      <c r="O80" s="151" t="s">
        <v>8288</v>
      </c>
      <c r="P80" s="151"/>
    </row>
    <row r="81" spans="1:16" ht="22.5">
      <c r="A81" s="151" t="s">
        <v>6089</v>
      </c>
      <c r="B81" s="151" t="s">
        <v>5975</v>
      </c>
      <c r="C81" s="151">
        <v>395020021</v>
      </c>
      <c r="D81" s="151" t="s">
        <v>8282</v>
      </c>
      <c r="E81" s="151" t="s">
        <v>8283</v>
      </c>
      <c r="F81" s="151" t="s">
        <v>7698</v>
      </c>
      <c r="G81" s="151" t="s">
        <v>220</v>
      </c>
      <c r="H81" s="151" t="s">
        <v>8284</v>
      </c>
      <c r="I81" s="151" t="s">
        <v>8289</v>
      </c>
      <c r="J81" s="151" t="s">
        <v>8290</v>
      </c>
      <c r="K81" s="151" t="s">
        <v>8291</v>
      </c>
      <c r="L81" s="151" t="s">
        <v>7693</v>
      </c>
      <c r="M81" s="151" t="s">
        <v>7694</v>
      </c>
      <c r="N81" s="151"/>
      <c r="O81" s="151" t="s">
        <v>7919</v>
      </c>
      <c r="P81" s="151"/>
    </row>
    <row r="82" spans="1:16" ht="22.5">
      <c r="A82" s="151" t="s">
        <v>8292</v>
      </c>
      <c r="B82" s="262" t="s">
        <v>2007</v>
      </c>
      <c r="C82" s="151">
        <v>167760015</v>
      </c>
      <c r="D82" s="151" t="s">
        <v>8293</v>
      </c>
      <c r="E82" s="151" t="s">
        <v>8294</v>
      </c>
      <c r="F82" s="151" t="s">
        <v>8295</v>
      </c>
      <c r="G82" s="151" t="s">
        <v>220</v>
      </c>
      <c r="H82" s="151" t="s">
        <v>8296</v>
      </c>
      <c r="I82" s="151" t="s">
        <v>8297</v>
      </c>
      <c r="J82" s="151" t="s">
        <v>8298</v>
      </c>
      <c r="K82" s="262" t="s">
        <v>8299</v>
      </c>
      <c r="L82" s="151" t="s">
        <v>7693</v>
      </c>
      <c r="M82" s="151" t="s">
        <v>7694</v>
      </c>
      <c r="N82" s="151"/>
      <c r="O82" s="151" t="s">
        <v>8300</v>
      </c>
      <c r="P82" s="151"/>
    </row>
    <row r="83" spans="1:16" ht="22.5">
      <c r="A83" s="151" t="s">
        <v>6095</v>
      </c>
      <c r="B83" s="262" t="s">
        <v>5955</v>
      </c>
      <c r="C83" s="151">
        <v>418520027</v>
      </c>
      <c r="D83" s="151" t="s">
        <v>8301</v>
      </c>
      <c r="E83" s="151" t="s">
        <v>8302</v>
      </c>
      <c r="F83" s="151" t="s">
        <v>8303</v>
      </c>
      <c r="G83" s="151" t="s">
        <v>136</v>
      </c>
      <c r="H83" s="151" t="s">
        <v>8304</v>
      </c>
      <c r="I83" s="151" t="s">
        <v>8305</v>
      </c>
      <c r="J83" s="151" t="s">
        <v>8306</v>
      </c>
      <c r="K83" s="262" t="s">
        <v>8307</v>
      </c>
      <c r="L83" s="151" t="s">
        <v>7693</v>
      </c>
      <c r="M83" s="151" t="s">
        <v>7694</v>
      </c>
      <c r="N83" s="151"/>
      <c r="O83" s="151" t="s">
        <v>7919</v>
      </c>
      <c r="P83" s="151"/>
    </row>
    <row r="84" spans="1:16">
      <c r="A84" s="151" t="s">
        <v>8308</v>
      </c>
      <c r="B84" s="262" t="s">
        <v>5980</v>
      </c>
      <c r="C84" s="151">
        <v>722660676</v>
      </c>
      <c r="D84" s="151" t="s">
        <v>8309</v>
      </c>
      <c r="E84" s="151" t="s">
        <v>8310</v>
      </c>
      <c r="F84" s="151" t="s">
        <v>8311</v>
      </c>
      <c r="G84" s="151" t="s">
        <v>220</v>
      </c>
      <c r="H84" s="151">
        <v>48334</v>
      </c>
      <c r="I84" s="151" t="s">
        <v>8312</v>
      </c>
      <c r="J84" s="151" t="s">
        <v>8313</v>
      </c>
      <c r="K84" s="262" t="s">
        <v>8314</v>
      </c>
      <c r="L84" s="151" t="s">
        <v>7693</v>
      </c>
      <c r="M84" s="151" t="s">
        <v>8001</v>
      </c>
      <c r="N84" s="151"/>
      <c r="O84" s="151"/>
      <c r="P84" s="151"/>
    </row>
    <row r="85" spans="1:16">
      <c r="A85" s="151" t="s">
        <v>8308</v>
      </c>
      <c r="B85" s="151" t="s">
        <v>5980</v>
      </c>
      <c r="C85" s="151">
        <v>722660676</v>
      </c>
      <c r="D85" s="151" t="s">
        <v>8309</v>
      </c>
      <c r="E85" s="151" t="s">
        <v>8310</v>
      </c>
      <c r="F85" s="151" t="s">
        <v>8311</v>
      </c>
      <c r="G85" s="151" t="s">
        <v>220</v>
      </c>
      <c r="H85" s="151">
        <v>48334</v>
      </c>
      <c r="I85" s="151" t="s">
        <v>8312</v>
      </c>
      <c r="J85" s="151" t="s">
        <v>8313</v>
      </c>
      <c r="K85" s="151" t="s">
        <v>8314</v>
      </c>
      <c r="L85" s="151" t="s">
        <v>7693</v>
      </c>
      <c r="M85" s="151" t="s">
        <v>7694</v>
      </c>
      <c r="N85" s="151"/>
      <c r="O85" s="151" t="s">
        <v>8315</v>
      </c>
      <c r="P85" s="151"/>
    </row>
    <row r="86" spans="1:16" ht="22.5">
      <c r="A86" s="151" t="s">
        <v>6103</v>
      </c>
      <c r="B86" s="262" t="s">
        <v>6008</v>
      </c>
      <c r="C86" s="151">
        <v>125610099</v>
      </c>
      <c r="D86" s="151" t="s">
        <v>8316</v>
      </c>
      <c r="E86" s="151" t="s">
        <v>8317</v>
      </c>
      <c r="F86" s="151" t="s">
        <v>8318</v>
      </c>
      <c r="G86" s="151" t="s">
        <v>220</v>
      </c>
      <c r="H86" s="151" t="s">
        <v>8319</v>
      </c>
      <c r="I86" s="151" t="s">
        <v>8320</v>
      </c>
      <c r="J86" s="151" t="s">
        <v>8321</v>
      </c>
      <c r="K86" s="262" t="s">
        <v>8322</v>
      </c>
      <c r="L86" s="151" t="s">
        <v>7693</v>
      </c>
      <c r="M86" s="151" t="s">
        <v>7694</v>
      </c>
      <c r="N86" s="151"/>
      <c r="O86" s="151" t="s">
        <v>8131</v>
      </c>
      <c r="P86" s="151"/>
    </row>
    <row r="87" spans="1:16" ht="22.5">
      <c r="A87" s="151" t="s">
        <v>8323</v>
      </c>
      <c r="B87" s="262" t="s">
        <v>6056</v>
      </c>
      <c r="C87" s="151">
        <v>722492984</v>
      </c>
      <c r="D87" s="151" t="s">
        <v>8324</v>
      </c>
      <c r="E87" s="151" t="s">
        <v>8325</v>
      </c>
      <c r="F87" s="151" t="s">
        <v>6547</v>
      </c>
      <c r="G87" s="151" t="s">
        <v>220</v>
      </c>
      <c r="H87" s="151" t="s">
        <v>8326</v>
      </c>
      <c r="I87" s="151" t="s">
        <v>8327</v>
      </c>
      <c r="J87" s="151" t="s">
        <v>8328</v>
      </c>
      <c r="K87" s="262" t="s">
        <v>8329</v>
      </c>
      <c r="L87" s="151" t="s">
        <v>7693</v>
      </c>
      <c r="M87" s="151" t="s">
        <v>7694</v>
      </c>
      <c r="N87" s="151"/>
      <c r="O87" s="151" t="s">
        <v>8330</v>
      </c>
      <c r="P87" s="151"/>
    </row>
    <row r="88" spans="1:16" ht="22.5">
      <c r="A88" s="151" t="s">
        <v>6051</v>
      </c>
      <c r="B88" s="262" t="s">
        <v>6110</v>
      </c>
      <c r="C88" s="151">
        <v>722395192</v>
      </c>
      <c r="D88" s="151" t="s">
        <v>8331</v>
      </c>
      <c r="E88" s="151" t="s">
        <v>8332</v>
      </c>
      <c r="F88" s="151" t="s">
        <v>7743</v>
      </c>
      <c r="G88" s="151" t="s">
        <v>220</v>
      </c>
      <c r="H88" s="151" t="s">
        <v>8333</v>
      </c>
      <c r="I88" s="151" t="s">
        <v>8334</v>
      </c>
      <c r="J88" s="151" t="s">
        <v>8335</v>
      </c>
      <c r="K88" s="262" t="s">
        <v>8336</v>
      </c>
      <c r="L88" s="151" t="s">
        <v>7693</v>
      </c>
      <c r="M88" s="151" t="s">
        <v>7694</v>
      </c>
      <c r="N88" s="151"/>
      <c r="O88" s="151" t="s">
        <v>8337</v>
      </c>
      <c r="P88" s="151"/>
    </row>
    <row r="89" spans="1:16">
      <c r="A89" s="151" t="s">
        <v>6089</v>
      </c>
      <c r="B89" s="262" t="s">
        <v>5975</v>
      </c>
      <c r="C89" s="151">
        <v>722537157</v>
      </c>
      <c r="D89" s="151" t="s">
        <v>8338</v>
      </c>
      <c r="E89" s="151" t="s">
        <v>8339</v>
      </c>
      <c r="F89" s="151" t="s">
        <v>8340</v>
      </c>
      <c r="G89" s="151" t="s">
        <v>220</v>
      </c>
      <c r="H89" s="151">
        <v>49417</v>
      </c>
      <c r="I89" s="151" t="s">
        <v>8341</v>
      </c>
      <c r="J89" s="151" t="s">
        <v>8342</v>
      </c>
      <c r="K89" s="262" t="s">
        <v>8343</v>
      </c>
      <c r="L89" s="151" t="s">
        <v>7693</v>
      </c>
      <c r="M89" s="151" t="s">
        <v>7694</v>
      </c>
      <c r="N89" s="151"/>
      <c r="O89" s="151" t="s">
        <v>8344</v>
      </c>
      <c r="P89" s="151"/>
    </row>
    <row r="90" spans="1:16" ht="22.5">
      <c r="A90" s="151" t="s">
        <v>8345</v>
      </c>
      <c r="B90" s="262" t="s">
        <v>6022</v>
      </c>
      <c r="C90" s="151">
        <v>722526734</v>
      </c>
      <c r="D90" s="151" t="s">
        <v>6893</v>
      </c>
      <c r="E90" s="151" t="s">
        <v>8346</v>
      </c>
      <c r="F90" s="151" t="s">
        <v>138</v>
      </c>
      <c r="G90" s="151" t="s">
        <v>136</v>
      </c>
      <c r="H90" s="151" t="s">
        <v>8347</v>
      </c>
      <c r="I90" s="151" t="s">
        <v>6894</v>
      </c>
      <c r="J90" s="151" t="s">
        <v>8348</v>
      </c>
      <c r="K90" s="262" t="s">
        <v>6895</v>
      </c>
      <c r="L90" s="151" t="s">
        <v>7693</v>
      </c>
      <c r="M90" s="151" t="s">
        <v>7694</v>
      </c>
      <c r="N90" s="151"/>
      <c r="O90" s="151" t="s">
        <v>8349</v>
      </c>
      <c r="P90" s="151"/>
    </row>
    <row r="91" spans="1:16" ht="22.5">
      <c r="A91" s="151" t="s">
        <v>7845</v>
      </c>
      <c r="B91" s="262" t="s">
        <v>5988</v>
      </c>
      <c r="C91" s="151">
        <v>100069864</v>
      </c>
      <c r="D91" s="151" t="s">
        <v>8350</v>
      </c>
      <c r="E91" s="151" t="s">
        <v>8351</v>
      </c>
      <c r="F91" s="151" t="s">
        <v>8352</v>
      </c>
      <c r="G91" s="151" t="s">
        <v>136</v>
      </c>
      <c r="H91" s="151" t="s">
        <v>8353</v>
      </c>
      <c r="I91" s="151" t="s">
        <v>8354</v>
      </c>
      <c r="J91" s="151" t="s">
        <v>8355</v>
      </c>
      <c r="K91" s="262" t="s">
        <v>8356</v>
      </c>
      <c r="L91" s="151" t="s">
        <v>7693</v>
      </c>
      <c r="M91" s="151" t="s">
        <v>7694</v>
      </c>
      <c r="N91" s="151"/>
      <c r="O91" s="151" t="s">
        <v>8357</v>
      </c>
      <c r="P91" s="151"/>
    </row>
    <row r="92" spans="1:16" ht="22.5">
      <c r="A92" s="151" t="s">
        <v>6089</v>
      </c>
      <c r="B92" s="262" t="s">
        <v>5975</v>
      </c>
      <c r="C92" s="151">
        <v>100273125</v>
      </c>
      <c r="D92" s="151" t="s">
        <v>8358</v>
      </c>
      <c r="E92" s="151" t="s">
        <v>8359</v>
      </c>
      <c r="F92" s="151" t="s">
        <v>8205</v>
      </c>
      <c r="G92" s="151" t="s">
        <v>8360</v>
      </c>
      <c r="H92" s="151" t="s">
        <v>8361</v>
      </c>
      <c r="I92" s="151" t="s">
        <v>8362</v>
      </c>
      <c r="J92" s="151" t="s">
        <v>8363</v>
      </c>
      <c r="K92" s="262" t="s">
        <v>8364</v>
      </c>
      <c r="L92" s="151" t="s">
        <v>7693</v>
      </c>
      <c r="M92" s="151" t="s">
        <v>7694</v>
      </c>
      <c r="N92" s="151"/>
      <c r="O92" s="151" t="s">
        <v>8365</v>
      </c>
      <c r="P92" s="151"/>
    </row>
    <row r="93" spans="1:16">
      <c r="A93" s="151" t="s">
        <v>8366</v>
      </c>
      <c r="B93" s="262" t="s">
        <v>6104</v>
      </c>
      <c r="C93" s="151">
        <v>722610072</v>
      </c>
      <c r="D93" s="151" t="s">
        <v>8367</v>
      </c>
      <c r="E93" s="151" t="s">
        <v>8368</v>
      </c>
      <c r="F93" s="151" t="s">
        <v>8238</v>
      </c>
      <c r="G93" s="151" t="s">
        <v>220</v>
      </c>
      <c r="H93" s="151">
        <v>49440</v>
      </c>
      <c r="I93" s="151" t="s">
        <v>8369</v>
      </c>
      <c r="J93" s="151" t="s">
        <v>8370</v>
      </c>
      <c r="K93" s="262" t="s">
        <v>8371</v>
      </c>
      <c r="L93" s="151" t="s">
        <v>7693</v>
      </c>
      <c r="M93" s="151" t="s">
        <v>7694</v>
      </c>
      <c r="N93" s="151"/>
      <c r="O93" s="151" t="s">
        <v>8315</v>
      </c>
      <c r="P93" s="151"/>
    </row>
    <row r="94" spans="1:16" ht="22.5">
      <c r="A94" s="151" t="s">
        <v>2346</v>
      </c>
      <c r="B94" s="262" t="s">
        <v>1970</v>
      </c>
      <c r="C94" s="151">
        <v>452170044</v>
      </c>
      <c r="D94" s="151" t="s">
        <v>8372</v>
      </c>
      <c r="E94" s="151" t="s">
        <v>8373</v>
      </c>
      <c r="F94" s="151" t="s">
        <v>7756</v>
      </c>
      <c r="G94" s="151" t="s">
        <v>220</v>
      </c>
      <c r="H94" s="151" t="s">
        <v>8374</v>
      </c>
      <c r="I94" s="151" t="s">
        <v>8375</v>
      </c>
      <c r="J94" s="151" t="s">
        <v>8376</v>
      </c>
      <c r="K94" s="262" t="s">
        <v>8377</v>
      </c>
      <c r="L94" s="151" t="s">
        <v>7693</v>
      </c>
      <c r="M94" s="151" t="s">
        <v>7694</v>
      </c>
      <c r="N94" s="151"/>
      <c r="O94" s="151" t="s">
        <v>7879</v>
      </c>
      <c r="P94" s="151"/>
    </row>
    <row r="95" spans="1:16" ht="22.5">
      <c r="A95" s="151" t="s">
        <v>8378</v>
      </c>
      <c r="B95" s="262" t="s">
        <v>6033</v>
      </c>
      <c r="C95" s="151">
        <v>722400416</v>
      </c>
      <c r="D95" s="151" t="s">
        <v>8379</v>
      </c>
      <c r="E95" s="151" t="s">
        <v>8380</v>
      </c>
      <c r="F95" s="151" t="s">
        <v>1201</v>
      </c>
      <c r="G95" s="151" t="s">
        <v>169</v>
      </c>
      <c r="H95" s="151" t="s">
        <v>8381</v>
      </c>
      <c r="I95" s="151" t="s">
        <v>8382</v>
      </c>
      <c r="J95" s="151" t="s">
        <v>8383</v>
      </c>
      <c r="K95" s="262" t="s">
        <v>8384</v>
      </c>
      <c r="L95" s="151" t="s">
        <v>7693</v>
      </c>
      <c r="M95" s="151" t="s">
        <v>7694</v>
      </c>
      <c r="N95" s="151"/>
      <c r="O95" s="151" t="s">
        <v>8385</v>
      </c>
      <c r="P95" s="151"/>
    </row>
    <row r="96" spans="1:16" ht="22.5">
      <c r="A96" s="151" t="s">
        <v>7822</v>
      </c>
      <c r="B96" s="262" t="s">
        <v>5925</v>
      </c>
      <c r="C96" s="151">
        <v>113740019</v>
      </c>
      <c r="D96" s="151" t="s">
        <v>8386</v>
      </c>
      <c r="E96" s="151" t="s">
        <v>8387</v>
      </c>
      <c r="F96" s="151" t="s">
        <v>8388</v>
      </c>
      <c r="G96" s="151" t="s">
        <v>220</v>
      </c>
      <c r="H96" s="151" t="s">
        <v>8389</v>
      </c>
      <c r="I96" s="151" t="s">
        <v>8390</v>
      </c>
      <c r="J96" s="151" t="s">
        <v>8391</v>
      </c>
      <c r="K96" s="262" t="s">
        <v>8392</v>
      </c>
      <c r="L96" s="151" t="s">
        <v>7693</v>
      </c>
      <c r="M96" s="151" t="s">
        <v>7694</v>
      </c>
      <c r="N96" s="151"/>
      <c r="O96" s="151" t="s">
        <v>8131</v>
      </c>
      <c r="P96" s="151"/>
    </row>
    <row r="97" spans="1:16" ht="15">
      <c r="A97" s="70"/>
      <c r="B97" s="70"/>
      <c r="C97" s="70"/>
      <c r="D97" s="70"/>
      <c r="E97" s="70"/>
      <c r="F97" s="70"/>
      <c r="G97" s="70"/>
      <c r="H97" s="70"/>
      <c r="I97" s="70"/>
      <c r="J97" s="70"/>
      <c r="K97" s="70"/>
      <c r="L97" s="70"/>
      <c r="M97" s="70"/>
      <c r="N97" s="263" t="s">
        <v>8393</v>
      </c>
      <c r="O97" s="263"/>
      <c r="P97" s="263"/>
    </row>
    <row r="98" spans="1:16" ht="15">
      <c r="A98" s="70"/>
      <c r="B98" s="70"/>
      <c r="C98" s="70"/>
      <c r="D98" s="70"/>
      <c r="E98" s="70"/>
      <c r="F98" s="70"/>
      <c r="G98" s="70"/>
      <c r="H98" s="70"/>
      <c r="I98" s="70"/>
      <c r="J98" s="70"/>
      <c r="K98" s="70"/>
      <c r="L98" s="70"/>
      <c r="M98" s="70"/>
      <c r="N98" s="70"/>
      <c r="O98" s="70"/>
      <c r="P98" s="263" t="s">
        <v>8394</v>
      </c>
    </row>
  </sheetData>
  <autoFilter ref="F1:F98" xr:uid="{13274383-FB7F-9C44-8DE3-261691B81D2A}"/>
  <hyperlinks>
    <hyperlink ref="B2" r:id="rId1" xr:uid="{6CEDA813-4A37-5A42-BBE8-354497A2E15F}"/>
    <hyperlink ref="K2" r:id="rId2" xr:uid="{EA04C17B-1F62-8F42-ABB2-9C7C0370F11E}"/>
    <hyperlink ref="B3" r:id="rId3" xr:uid="{DC93A2DD-EC83-BB4D-87A1-152961445F9A}"/>
    <hyperlink ref="K3" r:id="rId4" xr:uid="{F7556B3F-CEEB-F04B-9985-0979CA6EF592}"/>
    <hyperlink ref="B4" r:id="rId5" xr:uid="{FEA5B41D-03D1-4547-BD5A-6C9770199036}"/>
    <hyperlink ref="K4" r:id="rId6" xr:uid="{79DD3ACD-D4C7-2F4F-9741-0CDF1AB32C59}"/>
    <hyperlink ref="B5" r:id="rId7" xr:uid="{75F63A66-CFAF-8B4A-A6C3-3CC42FF6C909}"/>
    <hyperlink ref="K5" r:id="rId8" xr:uid="{50577725-9157-8E4D-86FF-B6FDBF6538B5}"/>
    <hyperlink ref="B6" r:id="rId9" xr:uid="{54A6ECE6-0374-BF46-BC5E-24F11C4ED27B}"/>
    <hyperlink ref="K6" r:id="rId10" xr:uid="{1BEFA937-F5F0-1849-B110-B0DB7B3DB284}"/>
    <hyperlink ref="B7" r:id="rId11" xr:uid="{FC0FD2EA-C31B-6F46-BAB4-87527B8EA5F0}"/>
    <hyperlink ref="K7" r:id="rId12" xr:uid="{EEFE285A-F5CE-C842-BFE7-7BCB974176DA}"/>
    <hyperlink ref="B8" r:id="rId13" xr:uid="{3B668858-0B47-B94C-B578-4C911A208704}"/>
    <hyperlink ref="K8" r:id="rId14" xr:uid="{0FEBB5BC-E0FD-854B-A49F-3D2E95C26BE5}"/>
    <hyperlink ref="B9" r:id="rId15" xr:uid="{67B1E023-0496-D84D-A365-2029B77BE20D}"/>
    <hyperlink ref="K9" r:id="rId16" xr:uid="{BB33A127-96BA-AD41-938F-91EF1B3EED03}"/>
    <hyperlink ref="B10" r:id="rId17" xr:uid="{E7C00690-D4E3-054B-B066-907BDE973B05}"/>
    <hyperlink ref="K10" r:id="rId18" xr:uid="{025CD9B2-0AF6-B24E-8C26-A975FC953AD2}"/>
    <hyperlink ref="B12" r:id="rId19" xr:uid="{411B9E7B-606F-7142-ADB7-A6674DE4B940}"/>
    <hyperlink ref="K12" r:id="rId20" xr:uid="{B703E76E-48AE-C246-A031-D127A36CC67C}"/>
    <hyperlink ref="B13" r:id="rId21" xr:uid="{80D70E9B-81E6-4E49-940D-313371BAEEA3}"/>
    <hyperlink ref="K13" r:id="rId22" xr:uid="{B765EC70-299F-0F4D-A7BB-824A50B5514C}"/>
    <hyperlink ref="B14" r:id="rId23" xr:uid="{C5C3CB72-2DF1-114B-BA09-254570D98CE9}"/>
    <hyperlink ref="K14" r:id="rId24" xr:uid="{61542FAC-D762-1A46-9967-EED2C29F5B8B}"/>
    <hyperlink ref="B15" r:id="rId25" xr:uid="{58F723A8-42FD-134A-8249-2446105D0CE0}"/>
    <hyperlink ref="K15" r:id="rId26" xr:uid="{FF25DEBA-DD3C-DE47-A912-180AF871ECC5}"/>
    <hyperlink ref="B16" r:id="rId27" xr:uid="{2F6205F8-D17D-0740-A10A-1DAD1378421C}"/>
    <hyperlink ref="K16" r:id="rId28" xr:uid="{E508D1B9-ADA3-6C4C-9321-D842A72DE2C9}"/>
    <hyperlink ref="B17" r:id="rId29" xr:uid="{92BE410E-7AF2-A14D-8EA2-97788168961C}"/>
    <hyperlink ref="K17" r:id="rId30" xr:uid="{54D1C26A-BFE7-8545-A2AE-4660EFFBDD36}"/>
    <hyperlink ref="B18" r:id="rId31" xr:uid="{D968A907-F606-F841-973C-C3C113C2153E}"/>
    <hyperlink ref="K18" r:id="rId32" xr:uid="{279094BC-17E0-824B-B7AC-D391295781CF}"/>
    <hyperlink ref="B19" r:id="rId33" xr:uid="{EC167856-9F2E-0F46-8ADC-28F81B5FC6D6}"/>
    <hyperlink ref="K19" r:id="rId34" xr:uid="{DC76C5CB-A0D3-D744-A6AE-16FA03DE0B8C}"/>
    <hyperlink ref="B20" r:id="rId35" xr:uid="{6F87D36A-C134-9047-B582-8B7CB85093D5}"/>
    <hyperlink ref="K20" r:id="rId36" xr:uid="{F9FDCA99-7BC4-8249-8D0A-4D3AD52F990F}"/>
    <hyperlink ref="B21" r:id="rId37" xr:uid="{DC694925-D332-5349-94EF-E2B884CAB77B}"/>
    <hyperlink ref="K21" r:id="rId38" xr:uid="{C7C28A92-7B77-A949-953E-095E87BACC4A}"/>
    <hyperlink ref="B22" r:id="rId39" xr:uid="{4E3FEFB1-1AD6-3144-8EB6-C4A03205A5F6}"/>
    <hyperlink ref="K22" r:id="rId40" xr:uid="{6ED2F8D8-820E-C040-A604-48096F9D0093}"/>
    <hyperlink ref="B23" r:id="rId41" xr:uid="{C87ED55C-FC1C-7644-9631-FD19D8DD41E9}"/>
    <hyperlink ref="K23" r:id="rId42" xr:uid="{CAC407C4-4800-8B40-BD5E-9E52592B351E}"/>
    <hyperlink ref="B24" r:id="rId43" xr:uid="{55EF50A4-2A5D-664B-AADE-B4DAF64CCB95}"/>
    <hyperlink ref="K24" r:id="rId44" xr:uid="{B73608DD-3BD5-8B4A-885D-C376B77B8A83}"/>
    <hyperlink ref="B25" r:id="rId45" xr:uid="{B392A0A9-725F-4B44-9114-AAB48A744227}"/>
    <hyperlink ref="K25" r:id="rId46" xr:uid="{AFFB8730-56F8-E243-B26F-F8DFB47E0EE3}"/>
    <hyperlink ref="B26" r:id="rId47" xr:uid="{94151BA7-B9C1-DA45-9F00-2E92DECF1B5C}"/>
    <hyperlink ref="K26" r:id="rId48" xr:uid="{D331ADFC-BAFE-0041-9D17-4248B205635D}"/>
    <hyperlink ref="B27" r:id="rId49" xr:uid="{38742239-94DE-2C42-ABB3-38F3847EFED0}"/>
    <hyperlink ref="K27" r:id="rId50" xr:uid="{510D85EE-0203-FE41-B679-6EBB1D601726}"/>
    <hyperlink ref="B28" r:id="rId51" xr:uid="{D1BD2560-D836-4748-97EC-D79D27E76724}"/>
    <hyperlink ref="K28" r:id="rId52" xr:uid="{D16CCE08-37FD-B245-9538-CD69C0B981DC}"/>
    <hyperlink ref="B29" r:id="rId53" xr:uid="{C4F2524E-7640-CC40-8431-66259005CA15}"/>
    <hyperlink ref="K29" r:id="rId54" xr:uid="{7387CD68-CF43-4B4F-8ADB-3DBF97E4C2D1}"/>
    <hyperlink ref="B32" r:id="rId55" xr:uid="{5F039DDA-C627-A74A-9A23-9B61B4D1D118}"/>
    <hyperlink ref="K32" r:id="rId56" xr:uid="{D0CE931B-2A51-564F-9017-D62593E78BEA}"/>
    <hyperlink ref="B33" r:id="rId57" xr:uid="{31666916-6F37-964E-8BCE-1C2DFE835EF9}"/>
    <hyperlink ref="K33" r:id="rId58" xr:uid="{4DFDE2BB-93A2-384F-8DAE-4E1F961A073C}"/>
    <hyperlink ref="B34" r:id="rId59" xr:uid="{54C0E284-6F95-DA49-AA78-2CC9C48B7BCB}"/>
    <hyperlink ref="K34" r:id="rId60" xr:uid="{8CA1B171-03A8-414C-8A95-8E675EEFCCA8}"/>
    <hyperlink ref="B35" r:id="rId61" xr:uid="{6DF496C4-C45E-344D-AF95-62EC02CB7FD1}"/>
    <hyperlink ref="K35" r:id="rId62" xr:uid="{6BFDF5F6-BBC0-3249-963B-ED3AA9411F39}"/>
    <hyperlink ref="B36" r:id="rId63" xr:uid="{696C6E83-1DE7-DE4D-831B-E2D861392357}"/>
    <hyperlink ref="K36" r:id="rId64" xr:uid="{1346EEE2-A13E-0841-97E6-E92AF79E5853}"/>
    <hyperlink ref="K37" r:id="rId65" xr:uid="{99CEB3BA-707C-334E-978D-1CF7BF7A744A}"/>
    <hyperlink ref="B38" r:id="rId66" xr:uid="{F7C48F6B-17E3-0D41-8DBF-332C19C6CFD8}"/>
    <hyperlink ref="K38" r:id="rId67" xr:uid="{B264FBCB-27E1-1546-82F0-94919FA6E9F6}"/>
    <hyperlink ref="B39" r:id="rId68" xr:uid="{D6F6EA0D-0EF3-6948-A542-917EE6DFA500}"/>
    <hyperlink ref="K39" r:id="rId69" xr:uid="{7222ED63-32CB-0947-BFB8-4ED5CE739BE4}"/>
    <hyperlink ref="B40" r:id="rId70" xr:uid="{A014192D-9703-6B41-B54E-525229DF3E2B}"/>
    <hyperlink ref="K40" r:id="rId71" xr:uid="{CE7DA611-A9B6-824E-A1AA-F579BA831A39}"/>
    <hyperlink ref="B41" r:id="rId72" xr:uid="{222132DD-6256-F746-BA3F-B6BA54F6A7C7}"/>
    <hyperlink ref="K41" r:id="rId73" xr:uid="{1EACF15C-21C6-9641-9938-8CD9A73DBC6B}"/>
    <hyperlink ref="B42" r:id="rId74" xr:uid="{B962AC5C-C4B0-3C46-973A-16FF3A3A2A30}"/>
    <hyperlink ref="K42" r:id="rId75" xr:uid="{3794DAB5-F079-3E41-A4C2-B0BE730D6AA5}"/>
    <hyperlink ref="B43" r:id="rId76" xr:uid="{E68F593C-7F6F-1343-AE09-5D6E4B88DAE2}"/>
    <hyperlink ref="K43" r:id="rId77" xr:uid="{2841AFDE-3BAF-BB4A-AB51-E591C0AE3625}"/>
    <hyperlink ref="B44" r:id="rId78" xr:uid="{786D5FB2-8FE6-3743-97AC-32D17360EAA0}"/>
    <hyperlink ref="B46" r:id="rId79" xr:uid="{D1CC7635-8518-4E40-8B00-B8B766A41967}"/>
    <hyperlink ref="K46" r:id="rId80" xr:uid="{89A7C631-8D09-F94A-A411-584B583107A0}"/>
    <hyperlink ref="B47" r:id="rId81" xr:uid="{8AF2EB3F-1571-B74B-94FD-82DB57BD96FF}"/>
    <hyperlink ref="K47" r:id="rId82" xr:uid="{97813A36-1B30-3E47-AB50-759F6B205119}"/>
    <hyperlink ref="B49" r:id="rId83" xr:uid="{A3A2FD68-BAEB-4241-8BF9-D2A2E41851A1}"/>
    <hyperlink ref="K49" r:id="rId84" xr:uid="{C9162AD5-5903-E147-A499-AE395075335D}"/>
    <hyperlink ref="B50" r:id="rId85" xr:uid="{3DA6628D-8109-3840-ABFB-567AFF354A67}"/>
    <hyperlink ref="K50" r:id="rId86" xr:uid="{66B274E6-4D14-3E44-A644-0834383F9CAD}"/>
    <hyperlink ref="B51" r:id="rId87" xr:uid="{F221CA73-333F-C44C-B91D-09A4D7A3A026}"/>
    <hyperlink ref="K51" r:id="rId88" xr:uid="{4E344433-BAAC-6E4A-864A-E630197ADB2E}"/>
    <hyperlink ref="B52" r:id="rId89" xr:uid="{86228418-CC03-5549-BC3D-C22E7720EDCA}"/>
    <hyperlink ref="K52" r:id="rId90" xr:uid="{C5966D2B-4AE7-6B40-A405-B67F24EBAD5F}"/>
    <hyperlink ref="B53" r:id="rId91" xr:uid="{CF9D3077-C3C0-8F49-B125-17DCE892E75A}"/>
    <hyperlink ref="K53" r:id="rId92" xr:uid="{6F178B2C-9ADB-FC42-90E2-8AFC16AD0776}"/>
    <hyperlink ref="B54" r:id="rId93" xr:uid="{97074C08-71B4-B94A-907B-EBB9CFCA31C8}"/>
    <hyperlink ref="K54" r:id="rId94" xr:uid="{D47F9DE3-0B83-1A42-BC1C-30B1F67A789D}"/>
    <hyperlink ref="B55" r:id="rId95" xr:uid="{E37D0A43-F41E-624F-AE56-C06EB36161B0}"/>
    <hyperlink ref="K55" r:id="rId96" xr:uid="{AEA3FDCC-E6A3-A347-850A-D6EE7BED880B}"/>
    <hyperlink ref="B56" r:id="rId97" xr:uid="{9B7869E3-E798-C841-A77B-A3FDE795B30D}"/>
    <hyperlink ref="K56" r:id="rId98" xr:uid="{9F1D22E5-E428-9646-A17E-AF2B615D5C45}"/>
    <hyperlink ref="B57" r:id="rId99" xr:uid="{B1E74D77-AF22-C84D-A72E-411167CA3FA9}"/>
    <hyperlink ref="K57" r:id="rId100" xr:uid="{012FA60B-E880-994F-AA31-39C42830E55E}"/>
    <hyperlink ref="B58" r:id="rId101" xr:uid="{0D174802-C5B6-974D-A90B-EC5CC4CD5139}"/>
    <hyperlink ref="K58" r:id="rId102" xr:uid="{E50B4687-3B25-B64B-9136-983CD3001D7D}"/>
    <hyperlink ref="B59" r:id="rId103" xr:uid="{95EB783D-05CA-7D4F-AFC6-B0013850B336}"/>
    <hyperlink ref="K59" r:id="rId104" xr:uid="{CA07C55C-6359-0D45-A793-BC94D6B21BEA}"/>
    <hyperlink ref="B60" r:id="rId105" xr:uid="{52B67C26-A878-DC40-ACEC-94B0896D21B7}"/>
    <hyperlink ref="K60" r:id="rId106" xr:uid="{AD981377-B3E0-5E40-B0AD-2B753D7FCD0D}"/>
    <hyperlink ref="B61" r:id="rId107" xr:uid="{9E5A0BD2-C2AF-9B4E-A877-E74941286A7C}"/>
    <hyperlink ref="K61" r:id="rId108" xr:uid="{3A36D07F-14D8-A94C-A048-0A622AA856A7}"/>
    <hyperlink ref="B62" r:id="rId109" xr:uid="{A5D3DE78-255D-7E43-8C2C-8A8005547FDB}"/>
    <hyperlink ref="K62" r:id="rId110" xr:uid="{A1BE264F-A0BD-B046-A70F-0E79EC902820}"/>
    <hyperlink ref="B63" r:id="rId111" xr:uid="{2B2A1FA7-090E-444C-B5AE-CF04518687FC}"/>
    <hyperlink ref="K63" r:id="rId112" xr:uid="{D885FC2E-4C37-B549-B1BB-F0A4815E9EAA}"/>
    <hyperlink ref="B64" r:id="rId113" xr:uid="{D8BF4815-0973-C443-95CB-6F100B4BA2CE}"/>
    <hyperlink ref="K64" r:id="rId114" xr:uid="{186F938B-9B96-984C-846C-699DDAA4C6DE}"/>
    <hyperlink ref="B65" r:id="rId115" xr:uid="{78AF543A-CED8-194B-BA27-782AD6A13ADD}"/>
    <hyperlink ref="K65" r:id="rId116" xr:uid="{32ED7752-8895-2146-86AF-DCC8D99B9CE6}"/>
    <hyperlink ref="B66" r:id="rId117" xr:uid="{0CC102EB-88F8-4D4D-9AFC-78168D9D6B61}"/>
    <hyperlink ref="K66" r:id="rId118" xr:uid="{19D0B75F-9282-5B49-A822-F2B5C2312D55}"/>
    <hyperlink ref="B67" r:id="rId119" xr:uid="{07461B33-35BF-B84F-B74C-534B43D4C561}"/>
    <hyperlink ref="K67" r:id="rId120" xr:uid="{148860F2-3CF8-5049-B2DC-B05DEA5BDC01}"/>
    <hyperlink ref="B69" r:id="rId121" xr:uid="{C7FA22A6-67BD-194B-821E-369F0A8D31D9}"/>
    <hyperlink ref="K69" r:id="rId122" xr:uid="{1FC38F4E-7442-3046-8879-4DFA52EF8F04}"/>
    <hyperlink ref="K70" r:id="rId123" xr:uid="{A09A51E0-2077-0C4D-9E0E-DDE969384D3F}"/>
    <hyperlink ref="B71" r:id="rId124" xr:uid="{5AC27CD6-67C0-6045-8FD0-B2D71EED2D79}"/>
    <hyperlink ref="K71" r:id="rId125" xr:uid="{A0AF3374-0413-D341-BAE9-94F780735A83}"/>
    <hyperlink ref="B72" r:id="rId126" xr:uid="{D79458AB-F030-4146-B08D-B8ECCE28AA19}"/>
    <hyperlink ref="K72" r:id="rId127" xr:uid="{72D0DB2F-6BB2-1E47-B37B-09F4014FB157}"/>
    <hyperlink ref="B73" r:id="rId128" xr:uid="{3951BE21-24B2-AE44-92B5-0D7384148CE7}"/>
    <hyperlink ref="K73" r:id="rId129" xr:uid="{5A6488EC-5726-C748-909B-DEC3259046EE}"/>
    <hyperlink ref="B74" r:id="rId130" xr:uid="{4C33E9C6-81B7-B444-82EF-D2F8EB5CD097}"/>
    <hyperlink ref="K74" r:id="rId131" xr:uid="{3417AD17-AAB6-1746-9FFC-4BEB0D401208}"/>
    <hyperlink ref="B75" r:id="rId132" xr:uid="{B7BEE788-3A6C-7847-84E7-39DC6E99EE45}"/>
    <hyperlink ref="K75" r:id="rId133" xr:uid="{24F92D08-8FA7-E748-8F97-1FC2DD6AB1C2}"/>
    <hyperlink ref="B76" r:id="rId134" xr:uid="{6EF120DC-3336-244D-8B70-DFFC91C17231}"/>
    <hyperlink ref="K76" r:id="rId135" xr:uid="{13A84B09-4965-974C-9F40-18B32CAF0397}"/>
    <hyperlink ref="B77" r:id="rId136" xr:uid="{EDB4F690-6E75-144E-AC73-78BCC9B4B2BD}"/>
    <hyperlink ref="K77" r:id="rId137" xr:uid="{C6B4DB7A-E43F-AB44-ACA1-2328BA27298C}"/>
    <hyperlink ref="B78" r:id="rId138" xr:uid="{D80D3239-B6CA-644E-BE33-1F9ED47FEFD9}"/>
    <hyperlink ref="K78" r:id="rId139" xr:uid="{385D90EC-E276-324B-98A4-A8FAD6778A28}"/>
    <hyperlink ref="B79" r:id="rId140" xr:uid="{48428178-16EF-654F-830A-485004377FD1}"/>
    <hyperlink ref="K79" r:id="rId141" xr:uid="{F76B6D61-F137-1A49-94C1-5728C0F60873}"/>
    <hyperlink ref="B80" r:id="rId142" xr:uid="{4F1420DE-0C1F-C545-BB89-27F2F415812D}"/>
    <hyperlink ref="B82" r:id="rId143" xr:uid="{344F9513-E419-4C45-B2A6-E4089DA44A41}"/>
    <hyperlink ref="K82" r:id="rId144" xr:uid="{E29E650F-EC87-2347-B9C9-D8FCD51D18A4}"/>
    <hyperlink ref="B83" r:id="rId145" xr:uid="{9E190277-8997-B749-8FBF-B65C1C989616}"/>
    <hyperlink ref="K83" r:id="rId146" xr:uid="{AEDFFED9-E285-1741-B01D-6B75DF496EC4}"/>
    <hyperlink ref="B84" r:id="rId147" xr:uid="{7C547890-88A3-F84B-9C59-27D2F959F5BD}"/>
    <hyperlink ref="K84" r:id="rId148" xr:uid="{BEBEE092-0EC0-1941-9139-AF046F9E5321}"/>
    <hyperlink ref="B86" r:id="rId149" xr:uid="{95875D7E-F74D-6248-A704-7481A49A2F37}"/>
    <hyperlink ref="K86" r:id="rId150" xr:uid="{1E74C24B-57F4-E44F-B83F-BB82101113A9}"/>
    <hyperlink ref="B87" r:id="rId151" xr:uid="{CB15F031-E729-EC46-A7BE-263AD825D5EF}"/>
    <hyperlink ref="K87" r:id="rId152" xr:uid="{B759A1B3-662E-2046-B08C-D5FD79CA21E4}"/>
    <hyperlink ref="B88" r:id="rId153" xr:uid="{3258F29D-E9C6-874B-9A32-5267BA05987B}"/>
    <hyperlink ref="K88" r:id="rId154" xr:uid="{D68BF110-99D1-C64A-A346-E6C367860220}"/>
    <hyperlink ref="B89" r:id="rId155" xr:uid="{36952C0B-71BF-314E-809E-8D0B61C89B3A}"/>
    <hyperlink ref="K89" r:id="rId156" xr:uid="{D0937663-B6C8-2143-A337-142B7DA62CC0}"/>
    <hyperlink ref="B90" r:id="rId157" xr:uid="{74EA9F3E-55FF-1742-A21E-0FBAEB44CB1B}"/>
    <hyperlink ref="K90" r:id="rId158" xr:uid="{3060B339-4BC8-4D4D-901A-167C8F9A2837}"/>
    <hyperlink ref="B91" r:id="rId159" xr:uid="{2FAE6681-6D5E-5D4B-ACC2-71711953B7D3}"/>
    <hyperlink ref="K91" r:id="rId160" xr:uid="{2CD65EEB-032B-BF46-A017-7952CF731D94}"/>
    <hyperlink ref="B92" r:id="rId161" xr:uid="{9EA5DA7E-006E-3F4F-BB7E-F8536A1134D4}"/>
    <hyperlink ref="K92" r:id="rId162" xr:uid="{DC5214F4-BCA9-7743-BC5D-C41DEE723BFA}"/>
    <hyperlink ref="B93" r:id="rId163" xr:uid="{AC544BE9-186D-8544-ACF5-66CBA144A33A}"/>
    <hyperlink ref="K93" r:id="rId164" xr:uid="{043598BE-8BE2-D14B-86FB-9FCF62028861}"/>
    <hyperlink ref="B94" r:id="rId165" xr:uid="{855A3227-E5CE-7841-B369-C5145C5D653A}"/>
    <hyperlink ref="K94" r:id="rId166" xr:uid="{EB5168FF-8D67-E949-B0F4-0462851A9CB0}"/>
    <hyperlink ref="B95" r:id="rId167" xr:uid="{737FE91A-5D50-9B44-9EFB-0F8357B735DB}"/>
    <hyperlink ref="K95" r:id="rId168" xr:uid="{465A6E2D-3FE7-F049-8ECC-D30301B0C20F}"/>
    <hyperlink ref="B96" r:id="rId169" xr:uid="{50758DC9-12F7-524B-B8CB-1AB3FEF1968C}"/>
    <hyperlink ref="K96" r:id="rId170" xr:uid="{C720ACD3-DBFD-D948-8290-DBE79F70D3C6}"/>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4A683-6A6C-6C4C-943B-93E775A9F715}">
  <dimension ref="A1:L338"/>
  <sheetViews>
    <sheetView topLeftCell="A47" zoomScaleNormal="150" zoomScaleSheetLayoutView="100" workbookViewId="0">
      <selection activeCell="D12" sqref="D12"/>
    </sheetView>
  </sheetViews>
  <sheetFormatPr defaultRowHeight="12.75"/>
  <cols>
    <col min="1" max="1" width="34.5703125" bestFit="1" customWidth="1"/>
    <col min="2" max="2" width="23.42578125" bestFit="1" customWidth="1"/>
    <col min="3" max="3" width="34.5703125" bestFit="1" customWidth="1"/>
    <col min="4" max="4" width="19" bestFit="1" customWidth="1"/>
    <col min="5" max="5" width="18.28515625" bestFit="1" customWidth="1"/>
    <col min="6" max="6" width="34.5703125" bestFit="1" customWidth="1"/>
    <col min="7" max="7" width="21.85546875" bestFit="1" customWidth="1"/>
    <col min="8" max="8" width="13.5703125" bestFit="1" customWidth="1"/>
    <col min="9" max="9" width="8.85546875" bestFit="1" customWidth="1"/>
    <col min="10" max="10" width="20.85546875" bestFit="1" customWidth="1"/>
    <col min="11" max="11" width="19.140625" bestFit="1" customWidth="1"/>
    <col min="12" max="12" width="17.85546875" bestFit="1" customWidth="1"/>
  </cols>
  <sheetData>
    <row r="1" spans="1:9" ht="30">
      <c r="A1" s="282" t="s">
        <v>6451</v>
      </c>
      <c r="B1" s="282" t="s">
        <v>8395</v>
      </c>
      <c r="C1" s="282" t="s">
        <v>8396</v>
      </c>
      <c r="D1" s="264" t="s">
        <v>8397</v>
      </c>
      <c r="E1" s="264" t="s">
        <v>8398</v>
      </c>
      <c r="F1" s="264" t="s">
        <v>8399</v>
      </c>
      <c r="G1" s="283" t="s">
        <v>8400</v>
      </c>
      <c r="H1" s="284" t="s">
        <v>8401</v>
      </c>
      <c r="I1" s="119"/>
    </row>
    <row r="2" spans="1:9" ht="30">
      <c r="A2" s="67" t="s">
        <v>8402</v>
      </c>
      <c r="B2" s="285" t="s">
        <v>8403</v>
      </c>
      <c r="C2" s="285" t="s">
        <v>8404</v>
      </c>
      <c r="D2" s="265" t="s">
        <v>3110</v>
      </c>
      <c r="E2" s="265"/>
      <c r="F2" s="265" t="s">
        <v>8405</v>
      </c>
      <c r="G2" s="285" t="s">
        <v>8406</v>
      </c>
      <c r="H2" s="285"/>
      <c r="I2" s="119"/>
    </row>
    <row r="3" spans="1:9" ht="30">
      <c r="A3" s="67" t="s">
        <v>8407</v>
      </c>
      <c r="B3" s="266" t="s">
        <v>6819</v>
      </c>
      <c r="C3" s="266" t="s">
        <v>8408</v>
      </c>
      <c r="D3" s="119" t="s">
        <v>8409</v>
      </c>
      <c r="E3" s="265"/>
      <c r="F3" s="265" t="s">
        <v>8410</v>
      </c>
      <c r="G3" s="266" t="s">
        <v>8411</v>
      </c>
      <c r="H3" s="267">
        <v>45866</v>
      </c>
      <c r="I3" s="119"/>
    </row>
    <row r="4" spans="1:9" ht="30">
      <c r="A4" s="67" t="s">
        <v>589</v>
      </c>
      <c r="B4" s="67" t="s">
        <v>144</v>
      </c>
      <c r="C4" s="67" t="s">
        <v>8408</v>
      </c>
      <c r="D4" s="547" t="s">
        <v>8412</v>
      </c>
      <c r="E4" s="547"/>
      <c r="F4" s="265" t="s">
        <v>8413</v>
      </c>
      <c r="G4" s="67" t="s">
        <v>8411</v>
      </c>
      <c r="H4" s="286">
        <v>45815</v>
      </c>
      <c r="I4" s="119"/>
    </row>
    <row r="5" spans="1:9" ht="30">
      <c r="A5" s="309" t="s">
        <v>933</v>
      </c>
      <c r="B5" s="266" t="s">
        <v>8414</v>
      </c>
      <c r="C5" s="266" t="s">
        <v>8415</v>
      </c>
      <c r="D5" s="265" t="s">
        <v>3106</v>
      </c>
      <c r="E5" s="265" t="s">
        <v>8416</v>
      </c>
      <c r="F5" s="265" t="s">
        <v>8413</v>
      </c>
      <c r="G5" s="266" t="s">
        <v>8411</v>
      </c>
      <c r="H5" s="267">
        <v>45871</v>
      </c>
      <c r="I5" s="119"/>
    </row>
    <row r="6" spans="1:9" ht="45">
      <c r="A6" s="309" t="s">
        <v>660</v>
      </c>
      <c r="B6" s="266" t="s">
        <v>2177</v>
      </c>
      <c r="C6" s="266" t="s">
        <v>8408</v>
      </c>
      <c r="D6" s="265" t="s">
        <v>3106</v>
      </c>
      <c r="E6" s="265" t="s">
        <v>8417</v>
      </c>
      <c r="F6" s="265" t="s">
        <v>8418</v>
      </c>
      <c r="G6" s="266" t="s">
        <v>8406</v>
      </c>
      <c r="H6" s="267">
        <v>45836</v>
      </c>
      <c r="I6" s="119"/>
    </row>
    <row r="7" spans="1:9" ht="45">
      <c r="A7" s="67" t="s">
        <v>8419</v>
      </c>
      <c r="B7" s="265" t="s">
        <v>2292</v>
      </c>
      <c r="C7" s="265" t="s">
        <v>8408</v>
      </c>
      <c r="D7" s="265" t="s">
        <v>3106</v>
      </c>
      <c r="E7" s="265" t="s">
        <v>8420</v>
      </c>
      <c r="F7" s="265" t="s">
        <v>8421</v>
      </c>
      <c r="G7" s="265" t="s">
        <v>8406</v>
      </c>
      <c r="H7" s="267">
        <v>45825</v>
      </c>
      <c r="I7" s="119"/>
    </row>
    <row r="8" spans="1:9" ht="15">
      <c r="A8" s="67" t="s">
        <v>8422</v>
      </c>
      <c r="B8" s="67"/>
      <c r="C8" s="67"/>
      <c r="D8" s="265"/>
      <c r="E8" s="265"/>
      <c r="F8" s="265" t="s">
        <v>8423</v>
      </c>
      <c r="G8" s="67"/>
      <c r="H8" s="67"/>
      <c r="I8" s="119"/>
    </row>
    <row r="9" spans="1:9" ht="15">
      <c r="A9" s="67" t="s">
        <v>390</v>
      </c>
      <c r="B9" s="67" t="s">
        <v>8424</v>
      </c>
      <c r="C9" s="67" t="s">
        <v>8408</v>
      </c>
      <c r="D9" s="265" t="s">
        <v>3106</v>
      </c>
      <c r="E9" s="265"/>
      <c r="F9" s="265" t="s">
        <v>8423</v>
      </c>
      <c r="G9" s="67" t="s">
        <v>8425</v>
      </c>
      <c r="H9" s="67"/>
      <c r="I9" s="119"/>
    </row>
    <row r="10" spans="1:9" ht="30">
      <c r="A10" s="67" t="s">
        <v>1166</v>
      </c>
      <c r="B10" s="265" t="s">
        <v>2182</v>
      </c>
      <c r="C10" s="265" t="s">
        <v>8408</v>
      </c>
      <c r="D10" s="265" t="s">
        <v>3106</v>
      </c>
      <c r="E10" s="265" t="s">
        <v>6865</v>
      </c>
      <c r="F10" s="265" t="s">
        <v>8426</v>
      </c>
      <c r="G10" s="265" t="s">
        <v>8406</v>
      </c>
      <c r="H10" s="268">
        <v>45868</v>
      </c>
      <c r="I10" s="119"/>
    </row>
    <row r="11" spans="1:9" ht="30">
      <c r="A11" s="67" t="s">
        <v>1353</v>
      </c>
      <c r="B11" s="67" t="s">
        <v>144</v>
      </c>
      <c r="C11" s="67" t="s">
        <v>8404</v>
      </c>
      <c r="D11" s="265"/>
      <c r="E11" s="265" t="s">
        <v>8427</v>
      </c>
      <c r="F11" s="265" t="s">
        <v>8428</v>
      </c>
      <c r="G11" s="67" t="s">
        <v>8429</v>
      </c>
      <c r="H11" s="67"/>
      <c r="I11" s="119"/>
    </row>
    <row r="12" spans="1:9" ht="15">
      <c r="A12" s="67" t="s">
        <v>571</v>
      </c>
      <c r="B12" s="67" t="s">
        <v>8430</v>
      </c>
      <c r="C12" s="67" t="s">
        <v>8408</v>
      </c>
      <c r="D12" s="265"/>
      <c r="E12" s="265"/>
      <c r="F12" s="265"/>
      <c r="G12" s="67" t="s">
        <v>8406</v>
      </c>
      <c r="H12" s="67"/>
      <c r="I12" s="119"/>
    </row>
    <row r="13" spans="1:9" ht="30">
      <c r="A13" s="67" t="s">
        <v>165</v>
      </c>
      <c r="B13" s="266" t="s">
        <v>8431</v>
      </c>
      <c r="C13" s="266" t="s">
        <v>8432</v>
      </c>
      <c r="D13" s="265" t="s">
        <v>5929</v>
      </c>
      <c r="E13" s="265" t="s">
        <v>8433</v>
      </c>
      <c r="F13" s="265" t="s">
        <v>8434</v>
      </c>
      <c r="G13" s="266" t="s">
        <v>8435</v>
      </c>
      <c r="H13" s="267">
        <v>45878</v>
      </c>
      <c r="I13" s="119"/>
    </row>
    <row r="14" spans="1:9" ht="15">
      <c r="A14" s="67" t="s">
        <v>8436</v>
      </c>
      <c r="B14" s="67" t="s">
        <v>1392</v>
      </c>
      <c r="C14" s="67" t="s">
        <v>496</v>
      </c>
      <c r="D14" s="67" t="s">
        <v>6089</v>
      </c>
      <c r="E14" s="67" t="s">
        <v>8437</v>
      </c>
      <c r="F14" s="67" t="s">
        <v>8438</v>
      </c>
      <c r="G14" s="67" t="s">
        <v>8406</v>
      </c>
      <c r="H14" s="67"/>
      <c r="I14" s="119"/>
    </row>
    <row r="15" spans="1:9" ht="30">
      <c r="A15" s="309" t="s">
        <v>1534</v>
      </c>
      <c r="B15" s="67" t="s">
        <v>144</v>
      </c>
      <c r="C15" s="67" t="s">
        <v>496</v>
      </c>
      <c r="D15" s="67" t="s">
        <v>6006</v>
      </c>
      <c r="E15" s="67" t="s">
        <v>8439</v>
      </c>
      <c r="F15" s="67" t="s">
        <v>8440</v>
      </c>
      <c r="G15" s="67" t="s">
        <v>8425</v>
      </c>
      <c r="H15" s="286">
        <v>45846</v>
      </c>
      <c r="I15" s="119"/>
    </row>
    <row r="16" spans="1:9" ht="64.5">
      <c r="A16" s="67" t="s">
        <v>770</v>
      </c>
      <c r="B16" s="285" t="s">
        <v>1309</v>
      </c>
      <c r="C16" s="285" t="s">
        <v>496</v>
      </c>
      <c r="D16" s="265" t="s">
        <v>3270</v>
      </c>
      <c r="E16" s="265" t="s">
        <v>8441</v>
      </c>
      <c r="F16" s="269" t="s">
        <v>8442</v>
      </c>
      <c r="G16" s="285" t="s">
        <v>8406</v>
      </c>
      <c r="H16" s="67"/>
      <c r="I16" s="119"/>
    </row>
    <row r="17" spans="1:9" ht="15">
      <c r="A17" s="67" t="s">
        <v>1706</v>
      </c>
      <c r="B17" s="285" t="s">
        <v>2182</v>
      </c>
      <c r="C17" s="285" t="s">
        <v>8443</v>
      </c>
      <c r="D17" s="119" t="s">
        <v>8409</v>
      </c>
      <c r="E17" s="265"/>
      <c r="F17" s="265" t="s">
        <v>8423</v>
      </c>
      <c r="G17" s="285" t="s">
        <v>8425</v>
      </c>
      <c r="H17" s="67"/>
      <c r="I17" s="119"/>
    </row>
    <row r="18" spans="1:9" ht="15">
      <c r="A18" s="67" t="s">
        <v>1769</v>
      </c>
      <c r="B18" s="67" t="s">
        <v>8414</v>
      </c>
      <c r="C18" s="67" t="s">
        <v>8443</v>
      </c>
      <c r="D18" s="119" t="s">
        <v>8409</v>
      </c>
      <c r="E18" s="265"/>
      <c r="F18" s="265" t="s">
        <v>8423</v>
      </c>
      <c r="G18" s="67" t="s">
        <v>8425</v>
      </c>
      <c r="H18" s="67"/>
      <c r="I18" s="119"/>
    </row>
    <row r="19" spans="1:9" ht="30">
      <c r="A19" s="67" t="s">
        <v>850</v>
      </c>
      <c r="B19" s="67" t="s">
        <v>8414</v>
      </c>
      <c r="C19" s="67" t="s">
        <v>8408</v>
      </c>
      <c r="D19" s="67"/>
      <c r="E19" s="67"/>
      <c r="F19" s="67" t="s">
        <v>8444</v>
      </c>
      <c r="G19" s="67" t="s">
        <v>8425</v>
      </c>
      <c r="H19" s="67"/>
      <c r="I19" s="119"/>
    </row>
    <row r="20" spans="1:9" ht="15">
      <c r="A20" s="67" t="s">
        <v>8445</v>
      </c>
      <c r="B20" s="285"/>
      <c r="C20" s="285" t="s">
        <v>8404</v>
      </c>
      <c r="D20" s="265"/>
      <c r="E20" s="265"/>
      <c r="F20" s="265"/>
      <c r="G20" s="285" t="s">
        <v>8425</v>
      </c>
      <c r="H20" s="285"/>
      <c r="I20" s="119"/>
    </row>
    <row r="21" spans="1:9" ht="51.75">
      <c r="A21" s="309" t="s">
        <v>1111</v>
      </c>
      <c r="B21" s="265" t="s">
        <v>144</v>
      </c>
      <c r="C21" s="265" t="s">
        <v>496</v>
      </c>
      <c r="D21" s="265" t="s">
        <v>3270</v>
      </c>
      <c r="E21" s="265" t="s">
        <v>8446</v>
      </c>
      <c r="F21" s="269" t="s">
        <v>8447</v>
      </c>
      <c r="G21" s="265" t="s">
        <v>8425</v>
      </c>
      <c r="H21" s="268">
        <v>45854</v>
      </c>
      <c r="I21" s="119"/>
    </row>
    <row r="22" spans="1:9" ht="15">
      <c r="A22" s="67" t="s">
        <v>868</v>
      </c>
      <c r="B22" s="265" t="s">
        <v>144</v>
      </c>
      <c r="C22" s="67" t="s">
        <v>8448</v>
      </c>
      <c r="D22" s="67"/>
      <c r="E22" s="67"/>
      <c r="F22" s="67" t="s">
        <v>8449</v>
      </c>
      <c r="G22" s="67" t="s">
        <v>8425</v>
      </c>
      <c r="H22" s="67"/>
      <c r="I22" s="119"/>
    </row>
    <row r="23" spans="1:9" ht="30">
      <c r="A23" s="67" t="s">
        <v>958</v>
      </c>
      <c r="B23" s="67" t="s">
        <v>2177</v>
      </c>
      <c r="C23" s="67" t="s">
        <v>8408</v>
      </c>
      <c r="D23" s="67" t="s">
        <v>5926</v>
      </c>
      <c r="E23" s="67" t="s">
        <v>8450</v>
      </c>
      <c r="F23" s="67" t="s">
        <v>8451</v>
      </c>
      <c r="G23" s="67" t="s">
        <v>8406</v>
      </c>
      <c r="H23" s="67"/>
      <c r="I23" s="119"/>
    </row>
    <row r="24" spans="1:9" ht="30">
      <c r="A24" s="67" t="s">
        <v>845</v>
      </c>
      <c r="B24" s="67" t="s">
        <v>144</v>
      </c>
      <c r="C24" s="67" t="s">
        <v>8408</v>
      </c>
      <c r="D24" s="67"/>
      <c r="E24" s="67"/>
      <c r="F24" s="67" t="s">
        <v>8452</v>
      </c>
      <c r="G24" s="67" t="s">
        <v>8425</v>
      </c>
      <c r="H24" s="67"/>
      <c r="I24" s="119"/>
    </row>
    <row r="25" spans="1:9" ht="15">
      <c r="A25" s="67" t="s">
        <v>1885</v>
      </c>
      <c r="B25" s="67" t="s">
        <v>3671</v>
      </c>
      <c r="C25" s="67" t="s">
        <v>8408</v>
      </c>
      <c r="D25" s="67" t="s">
        <v>3268</v>
      </c>
      <c r="E25" s="67"/>
      <c r="F25" s="67" t="s">
        <v>5986</v>
      </c>
      <c r="G25" s="67" t="s">
        <v>8425</v>
      </c>
      <c r="H25" s="67"/>
      <c r="I25" s="119"/>
    </row>
    <row r="26" spans="1:9" ht="15">
      <c r="A26" s="67" t="s">
        <v>1012</v>
      </c>
      <c r="B26" s="67" t="s">
        <v>8414</v>
      </c>
      <c r="C26" s="67" t="s">
        <v>8408</v>
      </c>
      <c r="D26" s="547" t="s">
        <v>8412</v>
      </c>
      <c r="E26" s="547"/>
      <c r="F26" s="67"/>
      <c r="G26" s="67" t="s">
        <v>8425</v>
      </c>
      <c r="H26" s="67"/>
      <c r="I26" s="119"/>
    </row>
    <row r="27" spans="1:9" ht="30">
      <c r="A27" s="67" t="s">
        <v>146</v>
      </c>
      <c r="B27" s="67" t="s">
        <v>144</v>
      </c>
      <c r="C27" s="67" t="s">
        <v>8408</v>
      </c>
      <c r="D27" s="67" t="s">
        <v>5378</v>
      </c>
      <c r="E27" s="67"/>
      <c r="F27" s="67" t="s">
        <v>8413</v>
      </c>
      <c r="G27" s="67" t="s">
        <v>8411</v>
      </c>
      <c r="H27" s="286">
        <v>45832</v>
      </c>
      <c r="I27" s="119"/>
    </row>
    <row r="28" spans="1:9" ht="15">
      <c r="A28" s="67" t="s">
        <v>1500</v>
      </c>
      <c r="B28" s="67" t="s">
        <v>144</v>
      </c>
      <c r="C28" s="67" t="s">
        <v>8408</v>
      </c>
      <c r="D28" s="67" t="s">
        <v>5378</v>
      </c>
      <c r="E28" s="67"/>
      <c r="F28" s="67" t="s">
        <v>8453</v>
      </c>
      <c r="G28" s="67" t="s">
        <v>8406</v>
      </c>
      <c r="H28" s="67"/>
      <c r="I28" s="119"/>
    </row>
    <row r="29" spans="1:9" ht="30">
      <c r="A29" s="309" t="s">
        <v>1581</v>
      </c>
      <c r="B29" s="67" t="s">
        <v>144</v>
      </c>
      <c r="C29" s="67" t="s">
        <v>8454</v>
      </c>
      <c r="D29" s="67" t="s">
        <v>8455</v>
      </c>
      <c r="E29" s="67" t="s">
        <v>8456</v>
      </c>
      <c r="F29" s="67" t="s">
        <v>8457</v>
      </c>
      <c r="G29" s="67" t="s">
        <v>8411</v>
      </c>
      <c r="H29" s="67"/>
      <c r="I29" s="119"/>
    </row>
    <row r="30" spans="1:9" ht="45">
      <c r="A30" s="67" t="s">
        <v>8458</v>
      </c>
      <c r="B30" s="67"/>
      <c r="C30" s="67" t="s">
        <v>8404</v>
      </c>
      <c r="D30" s="67"/>
      <c r="E30" s="67"/>
      <c r="F30" s="67" t="s">
        <v>8459</v>
      </c>
      <c r="G30" s="67" t="s">
        <v>8425</v>
      </c>
      <c r="H30" s="67"/>
      <c r="I30" s="119"/>
    </row>
    <row r="31" spans="1:9" ht="45">
      <c r="A31" s="67" t="s">
        <v>8460</v>
      </c>
      <c r="B31" s="285"/>
      <c r="C31" s="285" t="s">
        <v>496</v>
      </c>
      <c r="D31" s="265"/>
      <c r="E31" s="119"/>
      <c r="F31" s="67" t="s">
        <v>8461</v>
      </c>
      <c r="G31" s="285" t="s">
        <v>8425</v>
      </c>
      <c r="H31" s="285"/>
      <c r="I31" s="119"/>
    </row>
    <row r="32" spans="1:9" ht="45">
      <c r="A32" s="67" t="s">
        <v>8462</v>
      </c>
      <c r="B32" s="285"/>
      <c r="C32" s="285" t="s">
        <v>8404</v>
      </c>
      <c r="D32" s="265"/>
      <c r="E32" s="265"/>
      <c r="F32" s="265" t="s">
        <v>8463</v>
      </c>
      <c r="G32" s="285" t="s">
        <v>8425</v>
      </c>
      <c r="H32" s="285"/>
      <c r="I32" s="119"/>
    </row>
    <row r="33" spans="1:9" ht="45">
      <c r="A33" s="67" t="s">
        <v>8464</v>
      </c>
      <c r="B33" s="285"/>
      <c r="C33" s="285" t="s">
        <v>8404</v>
      </c>
      <c r="D33" s="265" t="s">
        <v>3110</v>
      </c>
      <c r="E33" s="265"/>
      <c r="F33" s="265" t="s">
        <v>8465</v>
      </c>
      <c r="G33" s="285" t="s">
        <v>8425</v>
      </c>
      <c r="H33" s="285"/>
      <c r="I33" s="119"/>
    </row>
    <row r="34" spans="1:9" ht="30">
      <c r="A34" s="67" t="s">
        <v>8466</v>
      </c>
      <c r="B34" s="67"/>
      <c r="C34" s="67" t="s">
        <v>8404</v>
      </c>
      <c r="D34" s="67" t="s">
        <v>5934</v>
      </c>
      <c r="E34" s="67" t="s">
        <v>8467</v>
      </c>
      <c r="F34" s="67" t="s">
        <v>8468</v>
      </c>
      <c r="G34" s="67" t="s">
        <v>8406</v>
      </c>
      <c r="H34" s="67"/>
      <c r="I34" s="119"/>
    </row>
    <row r="35" spans="1:9" ht="60">
      <c r="A35" s="67" t="s">
        <v>8469</v>
      </c>
      <c r="B35" s="67"/>
      <c r="C35" s="67" t="s">
        <v>8448</v>
      </c>
      <c r="D35" s="67" t="s">
        <v>3266</v>
      </c>
      <c r="E35" s="67"/>
      <c r="F35" s="67" t="s">
        <v>8470</v>
      </c>
      <c r="G35" s="67" t="s">
        <v>8425</v>
      </c>
      <c r="H35" s="67"/>
      <c r="I35" s="119"/>
    </row>
    <row r="36" spans="1:9" ht="30">
      <c r="A36" s="67" t="s">
        <v>8471</v>
      </c>
      <c r="B36" s="67" t="s">
        <v>1392</v>
      </c>
      <c r="C36" s="67" t="s">
        <v>8448</v>
      </c>
      <c r="D36" s="67" t="s">
        <v>8472</v>
      </c>
      <c r="E36" s="67" t="s">
        <v>8473</v>
      </c>
      <c r="F36" s="67" t="s">
        <v>8474</v>
      </c>
      <c r="G36" s="67" t="s">
        <v>8406</v>
      </c>
      <c r="H36" s="119"/>
      <c r="I36" s="119"/>
    </row>
    <row r="37" spans="1:9" ht="15">
      <c r="A37" s="67" t="s">
        <v>8475</v>
      </c>
      <c r="B37" s="67" t="s">
        <v>1392</v>
      </c>
      <c r="C37" s="67" t="s">
        <v>8448</v>
      </c>
      <c r="D37" s="67" t="s">
        <v>8472</v>
      </c>
      <c r="E37" s="67" t="s">
        <v>7966</v>
      </c>
      <c r="F37" s="67" t="s">
        <v>8476</v>
      </c>
      <c r="G37" s="67"/>
      <c r="H37" s="119"/>
      <c r="I37" s="119"/>
    </row>
    <row r="38" spans="1:9" ht="51.75">
      <c r="A38" s="67" t="s">
        <v>8477</v>
      </c>
      <c r="B38" s="67" t="s">
        <v>1392</v>
      </c>
      <c r="C38" s="67" t="s">
        <v>8404</v>
      </c>
      <c r="D38" s="119" t="s">
        <v>2350</v>
      </c>
      <c r="E38" s="67" t="s">
        <v>8478</v>
      </c>
      <c r="F38" s="269" t="s">
        <v>8479</v>
      </c>
      <c r="G38" s="67" t="s">
        <v>8406</v>
      </c>
      <c r="H38" s="67"/>
      <c r="I38" s="119"/>
    </row>
    <row r="39" spans="1:9" ht="26.25">
      <c r="A39" s="67" t="s">
        <v>8480</v>
      </c>
      <c r="B39" s="67" t="s">
        <v>1392</v>
      </c>
      <c r="C39" s="67" t="s">
        <v>8404</v>
      </c>
      <c r="D39" s="67" t="s">
        <v>2350</v>
      </c>
      <c r="E39" s="67"/>
      <c r="F39" s="269" t="s">
        <v>8481</v>
      </c>
      <c r="G39" s="67"/>
      <c r="H39" s="67"/>
      <c r="I39" s="119"/>
    </row>
    <row r="40" spans="1:9" ht="45">
      <c r="A40" s="309" t="s">
        <v>1230</v>
      </c>
      <c r="B40" s="67" t="s">
        <v>144</v>
      </c>
      <c r="C40" s="67" t="s">
        <v>8404</v>
      </c>
      <c r="D40" s="119" t="s">
        <v>6006</v>
      </c>
      <c r="E40" s="67" t="s">
        <v>8482</v>
      </c>
      <c r="F40" s="67" t="s">
        <v>8483</v>
      </c>
      <c r="G40" s="67"/>
      <c r="H40" s="67"/>
      <c r="I40" s="119"/>
    </row>
    <row r="41" spans="1:9" ht="15">
      <c r="A41" s="67" t="s">
        <v>3304</v>
      </c>
      <c r="B41" s="67" t="s">
        <v>8484</v>
      </c>
      <c r="C41" s="67" t="s">
        <v>8404</v>
      </c>
      <c r="D41" s="119"/>
      <c r="E41" s="67" t="s">
        <v>2614</v>
      </c>
      <c r="F41" s="548" t="s">
        <v>8485</v>
      </c>
      <c r="G41" s="548"/>
      <c r="H41" s="67"/>
      <c r="I41" s="119"/>
    </row>
    <row r="42" spans="1:9" ht="15">
      <c r="A42" s="67" t="s">
        <v>8486</v>
      </c>
      <c r="B42" s="67" t="s">
        <v>8487</v>
      </c>
      <c r="C42" s="67" t="s">
        <v>8404</v>
      </c>
      <c r="D42" s="119" t="s">
        <v>8488</v>
      </c>
      <c r="E42" s="67" t="s">
        <v>8489</v>
      </c>
      <c r="F42" s="548" t="s">
        <v>8490</v>
      </c>
      <c r="G42" s="548"/>
      <c r="H42" s="548"/>
      <c r="I42" s="548"/>
    </row>
    <row r="43" spans="1:9" ht="15">
      <c r="A43" s="67" t="s">
        <v>8491</v>
      </c>
      <c r="B43" s="67" t="s">
        <v>8492</v>
      </c>
      <c r="C43" s="67" t="s">
        <v>8404</v>
      </c>
      <c r="D43" s="119"/>
      <c r="E43" s="67" t="s">
        <v>8493</v>
      </c>
      <c r="F43" s="548" t="s">
        <v>8494</v>
      </c>
      <c r="G43" s="548"/>
      <c r="H43" s="67"/>
      <c r="I43" s="119"/>
    </row>
    <row r="44" spans="1:9" ht="39">
      <c r="A44" s="67" t="s">
        <v>1285</v>
      </c>
      <c r="B44" s="67" t="s">
        <v>8495</v>
      </c>
      <c r="C44" s="67" t="s">
        <v>8404</v>
      </c>
      <c r="D44" s="119" t="s">
        <v>6111</v>
      </c>
      <c r="E44" s="67" t="s">
        <v>3128</v>
      </c>
      <c r="F44" s="269" t="s">
        <v>8496</v>
      </c>
      <c r="G44" s="67" t="s">
        <v>8406</v>
      </c>
      <c r="H44" s="67"/>
      <c r="I44" s="119"/>
    </row>
    <row r="45" spans="1:9" ht="15">
      <c r="A45" s="67" t="s">
        <v>8497</v>
      </c>
      <c r="B45" s="67"/>
      <c r="C45" s="67" t="s">
        <v>8408</v>
      </c>
      <c r="D45" s="67"/>
      <c r="E45" s="67"/>
      <c r="F45" s="67" t="s">
        <v>8498</v>
      </c>
      <c r="G45" s="67" t="s">
        <v>8425</v>
      </c>
      <c r="H45" s="67"/>
      <c r="I45" s="119"/>
    </row>
    <row r="46" spans="1:9" ht="30">
      <c r="A46" s="67" t="s">
        <v>8499</v>
      </c>
      <c r="B46" s="67"/>
      <c r="C46" s="67" t="s">
        <v>496</v>
      </c>
      <c r="D46" s="67"/>
      <c r="E46" s="265" t="s">
        <v>8500</v>
      </c>
      <c r="F46" s="119" t="s">
        <v>8501</v>
      </c>
      <c r="G46" s="67" t="s">
        <v>8425</v>
      </c>
      <c r="H46" s="67"/>
      <c r="I46" s="265"/>
    </row>
    <row r="47" spans="1:9" ht="60">
      <c r="A47" s="309" t="s">
        <v>1320</v>
      </c>
      <c r="B47" s="67"/>
      <c r="C47" s="67" t="s">
        <v>8448</v>
      </c>
      <c r="D47" s="67"/>
      <c r="E47" s="67"/>
      <c r="F47" s="67" t="s">
        <v>8502</v>
      </c>
      <c r="G47" s="67" t="s">
        <v>8425</v>
      </c>
      <c r="H47" s="67"/>
      <c r="I47" s="119"/>
    </row>
    <row r="48" spans="1:9" ht="30">
      <c r="A48" s="265" t="s">
        <v>8503</v>
      </c>
      <c r="B48" s="67"/>
      <c r="C48" s="67" t="s">
        <v>8408</v>
      </c>
      <c r="D48" s="67"/>
      <c r="E48" s="67"/>
      <c r="F48" s="67" t="s">
        <v>8504</v>
      </c>
      <c r="G48" s="67" t="s">
        <v>8411</v>
      </c>
      <c r="H48" s="67"/>
      <c r="I48" s="119"/>
    </row>
    <row r="49" spans="1:9" ht="38.25">
      <c r="A49" s="119" t="s">
        <v>1409</v>
      </c>
      <c r="B49" s="119" t="s">
        <v>8505</v>
      </c>
      <c r="C49" s="119" t="s">
        <v>8443</v>
      </c>
      <c r="D49" s="119" t="s">
        <v>6006</v>
      </c>
      <c r="E49" s="119" t="s">
        <v>8506</v>
      </c>
      <c r="F49" s="119" t="s">
        <v>8507</v>
      </c>
      <c r="G49" s="119" t="s">
        <v>8406</v>
      </c>
      <c r="H49" s="119"/>
      <c r="I49" s="119"/>
    </row>
    <row r="50" spans="1:9" ht="25.5">
      <c r="A50" s="119" t="s">
        <v>8508</v>
      </c>
      <c r="B50" s="119" t="s">
        <v>8509</v>
      </c>
      <c r="C50" s="119" t="s">
        <v>8443</v>
      </c>
      <c r="D50" s="119" t="s">
        <v>8409</v>
      </c>
      <c r="E50" s="119" t="s">
        <v>8510</v>
      </c>
      <c r="F50" s="119" t="s">
        <v>8511</v>
      </c>
      <c r="G50" s="119" t="s">
        <v>8406</v>
      </c>
      <c r="H50" s="119"/>
      <c r="I50" s="119"/>
    </row>
    <row r="51" spans="1:9">
      <c r="A51" s="119" t="s">
        <v>8512</v>
      </c>
      <c r="B51" s="119" t="s">
        <v>8513</v>
      </c>
      <c r="C51" s="119" t="s">
        <v>496</v>
      </c>
      <c r="D51" s="119" t="s">
        <v>6003</v>
      </c>
      <c r="E51" s="119" t="s">
        <v>8514</v>
      </c>
      <c r="F51" s="269" t="s">
        <v>8515</v>
      </c>
      <c r="G51" s="119" t="s">
        <v>8406</v>
      </c>
      <c r="H51" s="119"/>
      <c r="I51" s="119"/>
    </row>
    <row r="52" spans="1:9">
      <c r="A52" s="119" t="s">
        <v>8516</v>
      </c>
      <c r="B52" s="119" t="s">
        <v>8517</v>
      </c>
      <c r="C52" s="119" t="s">
        <v>496</v>
      </c>
      <c r="D52" s="119" t="s">
        <v>6003</v>
      </c>
      <c r="E52" s="119"/>
      <c r="F52" s="119" t="s">
        <v>8518</v>
      </c>
      <c r="G52" s="119" t="s">
        <v>8425</v>
      </c>
      <c r="H52" s="119"/>
      <c r="I52" s="119"/>
    </row>
    <row r="53" spans="1:9">
      <c r="A53" s="119" t="s">
        <v>8519</v>
      </c>
      <c r="B53" s="119" t="s">
        <v>8520</v>
      </c>
      <c r="C53" s="119" t="s">
        <v>8443</v>
      </c>
      <c r="D53" s="119" t="s">
        <v>6009</v>
      </c>
      <c r="E53" s="119" t="s">
        <v>8521</v>
      </c>
      <c r="F53" s="119" t="s">
        <v>8522</v>
      </c>
      <c r="G53" s="119" t="s">
        <v>8406</v>
      </c>
      <c r="H53" s="119"/>
      <c r="I53" s="119"/>
    </row>
    <row r="54" spans="1:9">
      <c r="A54" s="119" t="s">
        <v>8523</v>
      </c>
      <c r="B54" s="119" t="s">
        <v>8524</v>
      </c>
      <c r="C54" s="119" t="s">
        <v>8404</v>
      </c>
      <c r="D54" s="119" t="s">
        <v>5992</v>
      </c>
      <c r="E54" s="119"/>
      <c r="F54" s="119"/>
      <c r="G54" s="119" t="s">
        <v>8425</v>
      </c>
      <c r="H54" s="119"/>
      <c r="I54" s="119"/>
    </row>
    <row r="55" spans="1:9">
      <c r="A55" s="119" t="s">
        <v>8525</v>
      </c>
      <c r="B55" s="119"/>
      <c r="C55" s="119"/>
      <c r="D55" s="119" t="s">
        <v>5992</v>
      </c>
      <c r="E55" s="119"/>
      <c r="F55" s="119"/>
      <c r="G55" s="119" t="s">
        <v>8425</v>
      </c>
      <c r="H55" s="119"/>
      <c r="I55" s="119"/>
    </row>
    <row r="56" spans="1:9" ht="25.5">
      <c r="A56" s="119" t="s">
        <v>8526</v>
      </c>
      <c r="B56" s="119"/>
      <c r="C56" s="119" t="s">
        <v>496</v>
      </c>
      <c r="D56" s="119" t="s">
        <v>6009</v>
      </c>
      <c r="E56" s="119" t="s">
        <v>8527</v>
      </c>
      <c r="F56" s="119" t="s">
        <v>8528</v>
      </c>
      <c r="G56" s="119" t="s">
        <v>8425</v>
      </c>
      <c r="H56" s="119"/>
      <c r="I56" s="119"/>
    </row>
    <row r="57" spans="1:9" ht="25.5">
      <c r="A57" s="119" t="s">
        <v>8529</v>
      </c>
      <c r="B57" s="119" t="s">
        <v>8530</v>
      </c>
      <c r="C57" s="119" t="s">
        <v>8408</v>
      </c>
      <c r="D57" s="119" t="s">
        <v>8531</v>
      </c>
      <c r="E57" s="119" t="s">
        <v>8532</v>
      </c>
      <c r="F57" s="119"/>
      <c r="G57" s="119" t="s">
        <v>8411</v>
      </c>
      <c r="H57" s="119"/>
      <c r="I57" s="119"/>
    </row>
    <row r="58" spans="1:9">
      <c r="A58" s="119" t="s">
        <v>1995</v>
      </c>
      <c r="B58" s="119" t="s">
        <v>8533</v>
      </c>
      <c r="C58" s="119" t="s">
        <v>8408</v>
      </c>
      <c r="D58" s="119" t="s">
        <v>3190</v>
      </c>
      <c r="E58" s="119" t="s">
        <v>3630</v>
      </c>
      <c r="F58" s="119" t="s">
        <v>8534</v>
      </c>
      <c r="G58" s="119" t="s">
        <v>8425</v>
      </c>
      <c r="H58" s="119"/>
      <c r="I58" s="119"/>
    </row>
    <row r="59" spans="1:9">
      <c r="A59" s="119" t="s">
        <v>8535</v>
      </c>
      <c r="B59" s="119" t="s">
        <v>8536</v>
      </c>
      <c r="C59" s="119" t="s">
        <v>8408</v>
      </c>
      <c r="D59" s="119" t="s">
        <v>3108</v>
      </c>
      <c r="E59" s="119" t="s">
        <v>8537</v>
      </c>
      <c r="F59" s="119" t="s">
        <v>8538</v>
      </c>
      <c r="G59" s="119" t="s">
        <v>8425</v>
      </c>
      <c r="H59" s="119"/>
      <c r="I59" s="119"/>
    </row>
    <row r="60" spans="1:9">
      <c r="A60" s="119" t="s">
        <v>8539</v>
      </c>
      <c r="B60" s="119" t="s">
        <v>8536</v>
      </c>
      <c r="C60" s="119" t="s">
        <v>8408</v>
      </c>
      <c r="D60" s="119" t="s">
        <v>3108</v>
      </c>
      <c r="E60" s="119"/>
      <c r="F60" s="119" t="s">
        <v>8540</v>
      </c>
      <c r="G60" s="119" t="s">
        <v>8425</v>
      </c>
      <c r="H60" s="119"/>
      <c r="I60" s="119"/>
    </row>
    <row r="61" spans="1:9">
      <c r="A61" s="119" t="s">
        <v>8541</v>
      </c>
      <c r="B61" s="119" t="s">
        <v>8536</v>
      </c>
      <c r="C61" s="119" t="s">
        <v>8408</v>
      </c>
      <c r="D61" s="119" t="s">
        <v>7805</v>
      </c>
      <c r="E61" s="119" t="s">
        <v>8542</v>
      </c>
      <c r="F61" s="119" t="s">
        <v>8540</v>
      </c>
      <c r="G61" s="119" t="s">
        <v>8406</v>
      </c>
      <c r="H61" s="119"/>
      <c r="I61" s="119"/>
    </row>
    <row r="62" spans="1:9">
      <c r="A62" s="119" t="s">
        <v>8543</v>
      </c>
      <c r="B62" s="119" t="s">
        <v>8536</v>
      </c>
      <c r="C62" s="119" t="s">
        <v>8408</v>
      </c>
      <c r="D62" s="119" t="s">
        <v>3108</v>
      </c>
      <c r="E62" s="119"/>
      <c r="F62" s="119" t="s">
        <v>8544</v>
      </c>
      <c r="G62" s="119" t="s">
        <v>8435</v>
      </c>
      <c r="H62" s="119"/>
      <c r="I62" s="119"/>
    </row>
    <row r="63" spans="1:9">
      <c r="A63" s="119" t="s">
        <v>8545</v>
      </c>
      <c r="B63" s="119" t="s">
        <v>8536</v>
      </c>
      <c r="C63" s="119" t="s">
        <v>8408</v>
      </c>
      <c r="D63" s="119" t="s">
        <v>3108</v>
      </c>
      <c r="E63" s="119" t="s">
        <v>8546</v>
      </c>
      <c r="F63" s="119" t="s">
        <v>8547</v>
      </c>
      <c r="G63" s="119" t="s">
        <v>8406</v>
      </c>
      <c r="H63" s="119"/>
      <c r="I63" s="119"/>
    </row>
    <row r="64" spans="1:9">
      <c r="A64" s="119" t="s">
        <v>8548</v>
      </c>
      <c r="B64" s="119" t="s">
        <v>8536</v>
      </c>
      <c r="C64" s="119" t="s">
        <v>8408</v>
      </c>
      <c r="D64" s="119" t="s">
        <v>3108</v>
      </c>
      <c r="E64" s="119"/>
      <c r="F64" s="119"/>
      <c r="G64" s="119" t="s">
        <v>8406</v>
      </c>
      <c r="H64" s="119"/>
      <c r="I64" s="119"/>
    </row>
    <row r="65" spans="1:9" ht="25.5">
      <c r="A65" s="119" t="s">
        <v>8549</v>
      </c>
      <c r="B65" s="119" t="s">
        <v>8536</v>
      </c>
      <c r="C65" s="119" t="s">
        <v>8408</v>
      </c>
      <c r="D65" s="119" t="s">
        <v>6061</v>
      </c>
      <c r="E65" s="119"/>
      <c r="F65" s="119" t="s">
        <v>8550</v>
      </c>
      <c r="G65" s="119" t="s">
        <v>8425</v>
      </c>
      <c r="H65" s="119"/>
      <c r="I65" s="119"/>
    </row>
    <row r="66" spans="1:9">
      <c r="A66" s="119" t="s">
        <v>8551</v>
      </c>
      <c r="B66" s="119" t="s">
        <v>8536</v>
      </c>
      <c r="C66" s="119" t="s">
        <v>8408</v>
      </c>
      <c r="D66" s="119" t="s">
        <v>7805</v>
      </c>
      <c r="E66" s="119"/>
      <c r="F66" s="119" t="s">
        <v>8552</v>
      </c>
      <c r="G66" s="119" t="s">
        <v>8425</v>
      </c>
      <c r="H66" s="119"/>
      <c r="I66" s="119"/>
    </row>
    <row r="67" spans="1:9" ht="25.5">
      <c r="A67" s="119" t="s">
        <v>8553</v>
      </c>
      <c r="B67" s="119" t="s">
        <v>8536</v>
      </c>
      <c r="C67" s="119" t="s">
        <v>8408</v>
      </c>
      <c r="D67" s="119" t="s">
        <v>6061</v>
      </c>
      <c r="E67" s="119" t="s">
        <v>8554</v>
      </c>
      <c r="F67" s="119" t="s">
        <v>8555</v>
      </c>
      <c r="G67" s="119" t="s">
        <v>8425</v>
      </c>
      <c r="H67" s="119"/>
      <c r="I67" s="119"/>
    </row>
    <row r="68" spans="1:9" ht="25.5">
      <c r="A68" s="119" t="s">
        <v>8556</v>
      </c>
      <c r="B68" s="119" t="s">
        <v>8557</v>
      </c>
      <c r="C68" s="119" t="s">
        <v>8408</v>
      </c>
      <c r="D68" s="119" t="s">
        <v>3272</v>
      </c>
      <c r="E68" s="119" t="s">
        <v>8558</v>
      </c>
      <c r="F68" s="119" t="s">
        <v>8559</v>
      </c>
      <c r="G68" s="119" t="s">
        <v>8435</v>
      </c>
      <c r="H68" s="119"/>
      <c r="I68" s="119"/>
    </row>
    <row r="69" spans="1:9">
      <c r="A69" s="119" t="s">
        <v>8560</v>
      </c>
      <c r="B69" s="119" t="s">
        <v>8561</v>
      </c>
      <c r="C69" s="119" t="s">
        <v>8408</v>
      </c>
      <c r="D69" s="119" t="s">
        <v>3190</v>
      </c>
      <c r="E69" s="119"/>
      <c r="F69" s="119" t="s">
        <v>8562</v>
      </c>
      <c r="G69" s="119" t="s">
        <v>8425</v>
      </c>
      <c r="H69" s="119"/>
      <c r="I69" s="119"/>
    </row>
    <row r="70" spans="1:9">
      <c r="A70" s="310" t="s">
        <v>1850</v>
      </c>
      <c r="B70" s="119" t="s">
        <v>2182</v>
      </c>
      <c r="C70" s="119" t="s">
        <v>8408</v>
      </c>
      <c r="D70" s="119" t="s">
        <v>3106</v>
      </c>
      <c r="E70" s="119" t="s">
        <v>8563</v>
      </c>
      <c r="F70" s="119" t="s">
        <v>8564</v>
      </c>
      <c r="G70" s="119" t="s">
        <v>8425</v>
      </c>
      <c r="H70" s="119"/>
      <c r="I70" s="119"/>
    </row>
    <row r="71" spans="1:9">
      <c r="A71" s="119" t="s">
        <v>8565</v>
      </c>
      <c r="B71" s="119" t="s">
        <v>8566</v>
      </c>
      <c r="C71" s="119" t="s">
        <v>8408</v>
      </c>
      <c r="D71" s="119"/>
      <c r="E71" s="119" t="s">
        <v>8565</v>
      </c>
      <c r="F71" s="119" t="s">
        <v>8567</v>
      </c>
      <c r="G71" s="119" t="s">
        <v>8425</v>
      </c>
      <c r="H71" s="119"/>
      <c r="I71" s="119"/>
    </row>
    <row r="72" spans="1:9">
      <c r="A72" s="119" t="s">
        <v>8568</v>
      </c>
      <c r="B72" s="119" t="s">
        <v>6819</v>
      </c>
      <c r="C72" s="119" t="s">
        <v>8408</v>
      </c>
      <c r="D72" s="119" t="s">
        <v>8569</v>
      </c>
      <c r="E72" s="119" t="s">
        <v>8570</v>
      </c>
      <c r="F72" s="119" t="s">
        <v>8571</v>
      </c>
      <c r="G72" s="119" t="s">
        <v>8425</v>
      </c>
      <c r="H72" s="119"/>
      <c r="I72" s="119"/>
    </row>
    <row r="73" spans="1:9" ht="25.5">
      <c r="A73" s="119" t="s">
        <v>8572</v>
      </c>
      <c r="B73" s="119" t="s">
        <v>8536</v>
      </c>
      <c r="C73" s="119" t="s">
        <v>8415</v>
      </c>
      <c r="D73" s="119"/>
      <c r="E73" s="119"/>
      <c r="F73" s="119" t="s">
        <v>8573</v>
      </c>
      <c r="G73" s="119" t="s">
        <v>8425</v>
      </c>
      <c r="H73" s="119"/>
      <c r="I73" s="119"/>
    </row>
    <row r="76" spans="1:9" ht="18">
      <c r="A76" s="273" t="s">
        <v>8574</v>
      </c>
    </row>
    <row r="77" spans="1:9" ht="25.5">
      <c r="A77" s="214" t="s">
        <v>8575</v>
      </c>
      <c r="B77" s="214" t="s">
        <v>8576</v>
      </c>
      <c r="C77" s="214" t="s">
        <v>8577</v>
      </c>
      <c r="D77" s="119"/>
      <c r="E77" s="119"/>
    </row>
    <row r="78" spans="1:9" ht="25.5">
      <c r="A78" s="119" t="s">
        <v>8578</v>
      </c>
      <c r="B78" s="119" t="s">
        <v>8579</v>
      </c>
      <c r="C78" s="119" t="s">
        <v>8580</v>
      </c>
      <c r="D78" s="545" t="s">
        <v>8581</v>
      </c>
      <c r="E78" s="545"/>
    </row>
    <row r="79" spans="1:9">
      <c r="A79" s="119" t="s">
        <v>8582</v>
      </c>
      <c r="B79" s="119" t="s">
        <v>8583</v>
      </c>
      <c r="C79" s="119" t="s">
        <v>8584</v>
      </c>
      <c r="D79" s="545" t="s">
        <v>8585</v>
      </c>
      <c r="E79" s="545"/>
    </row>
    <row r="80" spans="1:9">
      <c r="A80" s="119" t="s">
        <v>5339</v>
      </c>
      <c r="B80" s="119" t="s">
        <v>8586</v>
      </c>
      <c r="C80" s="272" t="s">
        <v>8587</v>
      </c>
      <c r="D80" s="545" t="s">
        <v>8588</v>
      </c>
      <c r="E80" s="545"/>
    </row>
    <row r="81" spans="1:5" ht="25.5">
      <c r="A81" s="119" t="s">
        <v>8589</v>
      </c>
      <c r="B81" s="119" t="s">
        <v>8590</v>
      </c>
      <c r="C81" s="119" t="s">
        <v>8591</v>
      </c>
      <c r="D81" s="545" t="s">
        <v>8592</v>
      </c>
      <c r="E81" s="545"/>
    </row>
    <row r="82" spans="1:5">
      <c r="A82" s="119" t="s">
        <v>3971</v>
      </c>
      <c r="B82" s="119" t="s">
        <v>8593</v>
      </c>
      <c r="C82" s="119" t="s">
        <v>8594</v>
      </c>
      <c r="D82" s="119"/>
      <c r="E82" s="119"/>
    </row>
    <row r="83" spans="1:5">
      <c r="A83" s="119" t="s">
        <v>8595</v>
      </c>
      <c r="B83" s="119" t="s">
        <v>8596</v>
      </c>
      <c r="C83" s="119" t="s">
        <v>8597</v>
      </c>
      <c r="D83" s="545" t="s">
        <v>8598</v>
      </c>
      <c r="E83" s="545"/>
    </row>
    <row r="84" spans="1:5" ht="25.5">
      <c r="A84" s="119" t="s">
        <v>2705</v>
      </c>
      <c r="B84" s="119" t="s">
        <v>8599</v>
      </c>
      <c r="C84" s="272" t="s">
        <v>8600</v>
      </c>
      <c r="D84" s="119"/>
      <c r="E84" s="119"/>
    </row>
    <row r="85" spans="1:5">
      <c r="A85" s="119" t="s">
        <v>8601</v>
      </c>
      <c r="B85" s="119" t="s">
        <v>5289</v>
      </c>
      <c r="C85" s="119" t="s">
        <v>8602</v>
      </c>
      <c r="D85" s="545" t="s">
        <v>8603</v>
      </c>
      <c r="E85" s="545"/>
    </row>
    <row r="86" spans="1:5">
      <c r="A86" s="119" t="s">
        <v>8604</v>
      </c>
      <c r="B86" s="119" t="s">
        <v>8605</v>
      </c>
      <c r="C86" s="119" t="s">
        <v>8606</v>
      </c>
      <c r="D86" s="545" t="s">
        <v>8607</v>
      </c>
      <c r="E86" s="545"/>
    </row>
    <row r="87" spans="1:5" ht="25.5">
      <c r="A87" s="119" t="s">
        <v>8608</v>
      </c>
      <c r="B87" s="119" t="s">
        <v>8609</v>
      </c>
      <c r="C87" s="119" t="s">
        <v>8610</v>
      </c>
      <c r="D87" s="545" t="s">
        <v>8611</v>
      </c>
      <c r="E87" s="545"/>
    </row>
    <row r="88" spans="1:5">
      <c r="A88" s="119" t="s">
        <v>5339</v>
      </c>
      <c r="B88" s="119" t="s">
        <v>8612</v>
      </c>
      <c r="C88" s="272" t="s">
        <v>8587</v>
      </c>
      <c r="D88" s="119" t="s">
        <v>8613</v>
      </c>
      <c r="E88" s="119"/>
    </row>
    <row r="89" spans="1:5">
      <c r="A89" s="119" t="s">
        <v>8614</v>
      </c>
      <c r="B89" s="119" t="s">
        <v>8615</v>
      </c>
      <c r="C89" s="271" t="s">
        <v>8616</v>
      </c>
      <c r="D89" s="545" t="s">
        <v>8617</v>
      </c>
      <c r="E89" s="545"/>
    </row>
    <row r="90" spans="1:5" ht="25.5">
      <c r="A90" s="119" t="s">
        <v>8618</v>
      </c>
      <c r="B90" s="119" t="s">
        <v>8619</v>
      </c>
      <c r="C90" s="119" t="s">
        <v>8620</v>
      </c>
      <c r="D90" s="545" t="s">
        <v>8621</v>
      </c>
      <c r="E90" s="545"/>
    </row>
    <row r="91" spans="1:5">
      <c r="A91" s="119" t="s">
        <v>8622</v>
      </c>
      <c r="B91" s="119" t="s">
        <v>8623</v>
      </c>
      <c r="C91" s="119" t="s">
        <v>8624</v>
      </c>
      <c r="D91" s="545" t="s">
        <v>8625</v>
      </c>
      <c r="E91" s="545"/>
    </row>
    <row r="92" spans="1:5">
      <c r="A92" s="119" t="s">
        <v>8626</v>
      </c>
      <c r="B92" s="119" t="s">
        <v>8627</v>
      </c>
      <c r="C92" s="271" t="s">
        <v>8628</v>
      </c>
      <c r="D92" s="545" t="s">
        <v>8629</v>
      </c>
      <c r="E92" s="545"/>
    </row>
    <row r="93" spans="1:5">
      <c r="A93" s="119" t="s">
        <v>5200</v>
      </c>
      <c r="B93" s="119" t="s">
        <v>8630</v>
      </c>
      <c r="C93" s="272" t="s">
        <v>8631</v>
      </c>
      <c r="D93" s="545" t="s">
        <v>6805</v>
      </c>
      <c r="E93" s="545"/>
    </row>
    <row r="94" spans="1:5">
      <c r="A94" s="271" t="s">
        <v>5239</v>
      </c>
      <c r="B94" s="271" t="s">
        <v>8632</v>
      </c>
      <c r="C94" s="271" t="s">
        <v>8628</v>
      </c>
      <c r="D94" s="546" t="s">
        <v>8633</v>
      </c>
      <c r="E94" s="546"/>
    </row>
    <row r="95" spans="1:5">
      <c r="A95" s="119" t="s">
        <v>5257</v>
      </c>
      <c r="B95" s="119" t="s">
        <v>8634</v>
      </c>
      <c r="C95" s="272" t="s">
        <v>8635</v>
      </c>
      <c r="D95" s="545" t="s">
        <v>8636</v>
      </c>
      <c r="E95" s="545"/>
    </row>
    <row r="96" spans="1:5">
      <c r="A96" s="119" t="s">
        <v>5295</v>
      </c>
      <c r="B96" s="119" t="s">
        <v>8637</v>
      </c>
      <c r="C96" s="271" t="s">
        <v>8638</v>
      </c>
      <c r="D96" s="545" t="s">
        <v>8639</v>
      </c>
      <c r="E96" s="545"/>
    </row>
    <row r="97" spans="1:5" ht="25.5">
      <c r="A97" s="119" t="s">
        <v>8640</v>
      </c>
      <c r="B97" s="119" t="s">
        <v>8641</v>
      </c>
      <c r="C97" s="119" t="s">
        <v>8610</v>
      </c>
      <c r="D97" s="545" t="s">
        <v>8642</v>
      </c>
      <c r="E97" s="545"/>
    </row>
    <row r="98" spans="1:5">
      <c r="A98" s="119" t="s">
        <v>8643</v>
      </c>
      <c r="B98" s="119" t="s">
        <v>8644</v>
      </c>
      <c r="C98" s="119" t="s">
        <v>8645</v>
      </c>
      <c r="D98" s="545" t="s">
        <v>8646</v>
      </c>
      <c r="E98" s="545"/>
    </row>
    <row r="99" spans="1:5">
      <c r="A99" s="119" t="s">
        <v>8647</v>
      </c>
      <c r="B99" s="119" t="s">
        <v>8648</v>
      </c>
      <c r="C99" s="119" t="s">
        <v>8649</v>
      </c>
      <c r="D99" s="545" t="s">
        <v>6885</v>
      </c>
      <c r="E99" s="545"/>
    </row>
    <row r="100" spans="1:5">
      <c r="A100" s="119" t="s">
        <v>8608</v>
      </c>
      <c r="B100" s="119" t="s">
        <v>8650</v>
      </c>
      <c r="C100" s="271" t="s">
        <v>8616</v>
      </c>
      <c r="D100" s="545" t="s">
        <v>8651</v>
      </c>
      <c r="E100" s="545"/>
    </row>
    <row r="101" spans="1:5">
      <c r="A101" s="119" t="s">
        <v>8652</v>
      </c>
      <c r="B101" s="119" t="s">
        <v>8653</v>
      </c>
      <c r="C101" s="272" t="s">
        <v>8587</v>
      </c>
      <c r="D101" s="545" t="s">
        <v>8654</v>
      </c>
      <c r="E101" s="545"/>
    </row>
    <row r="102" spans="1:5" ht="25.5">
      <c r="A102" s="119" t="s">
        <v>8655</v>
      </c>
      <c r="B102" s="119" t="s">
        <v>8656</v>
      </c>
      <c r="C102" s="119" t="s">
        <v>8657</v>
      </c>
      <c r="D102" s="545" t="s">
        <v>8658</v>
      </c>
      <c r="E102" s="545"/>
    </row>
    <row r="103" spans="1:5" ht="25.5">
      <c r="A103" s="119" t="s">
        <v>5285</v>
      </c>
      <c r="B103" s="119" t="s">
        <v>8659</v>
      </c>
      <c r="C103" s="119" t="s">
        <v>8610</v>
      </c>
      <c r="D103" s="545" t="s">
        <v>8660</v>
      </c>
      <c r="E103" s="545"/>
    </row>
    <row r="104" spans="1:5">
      <c r="A104" s="119" t="s">
        <v>8661</v>
      </c>
      <c r="B104" s="119" t="s">
        <v>8662</v>
      </c>
      <c r="C104" s="119" t="s">
        <v>8663</v>
      </c>
      <c r="D104" s="545" t="s">
        <v>8664</v>
      </c>
      <c r="E104" s="545"/>
    </row>
    <row r="105" spans="1:5">
      <c r="A105" s="119" t="s">
        <v>8665</v>
      </c>
      <c r="B105" s="119" t="s">
        <v>8666</v>
      </c>
      <c r="C105" s="119" t="s">
        <v>8667</v>
      </c>
      <c r="D105" s="545" t="s">
        <v>8668</v>
      </c>
      <c r="E105" s="545"/>
    </row>
    <row r="106" spans="1:5">
      <c r="A106" s="119" t="s">
        <v>8669</v>
      </c>
      <c r="B106" s="119" t="s">
        <v>8670</v>
      </c>
      <c r="C106" s="119" t="s">
        <v>8584</v>
      </c>
      <c r="D106" s="545" t="s">
        <v>8671</v>
      </c>
      <c r="E106" s="545"/>
    </row>
    <row r="107" spans="1:5" ht="25.5">
      <c r="A107" s="119" t="s">
        <v>2447</v>
      </c>
      <c r="B107" s="119" t="s">
        <v>8672</v>
      </c>
      <c r="C107" s="119" t="s">
        <v>8657</v>
      </c>
      <c r="D107" s="545" t="s">
        <v>8673</v>
      </c>
      <c r="E107" s="545"/>
    </row>
    <row r="108" spans="1:5">
      <c r="A108" s="119" t="s">
        <v>8674</v>
      </c>
      <c r="B108" s="119" t="s">
        <v>2712</v>
      </c>
      <c r="C108" s="272" t="s">
        <v>8675</v>
      </c>
      <c r="D108" s="545" t="s">
        <v>8676</v>
      </c>
      <c r="E108" s="545"/>
    </row>
    <row r="109" spans="1:5" ht="25.5">
      <c r="A109" s="119" t="s">
        <v>5282</v>
      </c>
      <c r="B109" s="119" t="s">
        <v>8677</v>
      </c>
      <c r="C109" s="119" t="s">
        <v>8657</v>
      </c>
      <c r="D109" s="545" t="s">
        <v>8678</v>
      </c>
      <c r="E109" s="545"/>
    </row>
    <row r="110" spans="1:5">
      <c r="A110" s="119" t="s">
        <v>8679</v>
      </c>
      <c r="B110" s="119" t="s">
        <v>8680</v>
      </c>
      <c r="C110" s="119" t="s">
        <v>8606</v>
      </c>
      <c r="D110" s="545" t="s">
        <v>8607</v>
      </c>
      <c r="E110" s="545"/>
    </row>
    <row r="111" spans="1:5">
      <c r="A111" s="119" t="s">
        <v>5208</v>
      </c>
      <c r="B111" s="119" t="s">
        <v>8681</v>
      </c>
      <c r="C111" s="271" t="s">
        <v>8628</v>
      </c>
      <c r="D111" s="545" t="s">
        <v>8682</v>
      </c>
      <c r="E111" s="545"/>
    </row>
    <row r="112" spans="1:5" ht="25.5">
      <c r="A112" s="119" t="s">
        <v>8683</v>
      </c>
      <c r="B112" s="119" t="s">
        <v>8684</v>
      </c>
      <c r="C112" s="119" t="s">
        <v>8657</v>
      </c>
      <c r="D112" s="119" t="s">
        <v>8613</v>
      </c>
      <c r="E112" s="119"/>
    </row>
    <row r="113" spans="1:5">
      <c r="A113" s="119" t="s">
        <v>2705</v>
      </c>
      <c r="B113" s="119" t="s">
        <v>8685</v>
      </c>
      <c r="C113" s="271" t="s">
        <v>8628</v>
      </c>
      <c r="D113" s="545" t="s">
        <v>8686</v>
      </c>
      <c r="E113" s="545"/>
    </row>
    <row r="114" spans="1:5">
      <c r="A114" s="119" t="s">
        <v>8687</v>
      </c>
      <c r="B114" s="119" t="s">
        <v>8688</v>
      </c>
      <c r="C114" s="119" t="s">
        <v>8602</v>
      </c>
      <c r="D114" s="119" t="s">
        <v>8613</v>
      </c>
      <c r="E114" s="119"/>
    </row>
    <row r="115" spans="1:5">
      <c r="A115" s="119" t="s">
        <v>8689</v>
      </c>
      <c r="B115" s="119" t="s">
        <v>8690</v>
      </c>
      <c r="C115" s="119" t="s">
        <v>8691</v>
      </c>
      <c r="D115" s="545" t="s">
        <v>8692</v>
      </c>
      <c r="E115" s="545"/>
    </row>
    <row r="116" spans="1:5">
      <c r="A116" s="119" t="s">
        <v>8693</v>
      </c>
      <c r="B116" s="119" t="s">
        <v>8694</v>
      </c>
      <c r="C116" s="271" t="s">
        <v>8667</v>
      </c>
      <c r="D116" s="545" t="s">
        <v>8668</v>
      </c>
      <c r="E116" s="545"/>
    </row>
    <row r="117" spans="1:5">
      <c r="A117" s="119" t="s">
        <v>8695</v>
      </c>
      <c r="B117" s="119" t="s">
        <v>8696</v>
      </c>
      <c r="C117" s="119" t="s">
        <v>8697</v>
      </c>
      <c r="D117" s="545" t="s">
        <v>8698</v>
      </c>
      <c r="E117" s="545"/>
    </row>
    <row r="118" spans="1:5">
      <c r="A118" s="119" t="s">
        <v>8699</v>
      </c>
      <c r="B118" s="119" t="s">
        <v>5237</v>
      </c>
      <c r="C118" s="119" t="s">
        <v>8597</v>
      </c>
      <c r="D118" s="545" t="s">
        <v>8700</v>
      </c>
      <c r="E118" s="545"/>
    </row>
    <row r="119" spans="1:5">
      <c r="A119" s="119" t="s">
        <v>5257</v>
      </c>
      <c r="B119" s="119" t="s">
        <v>5237</v>
      </c>
      <c r="C119" s="119" t="s">
        <v>8701</v>
      </c>
      <c r="D119" s="545" t="s">
        <v>8700</v>
      </c>
      <c r="E119" s="545"/>
    </row>
    <row r="120" spans="1:5">
      <c r="A120" s="119" t="s">
        <v>8702</v>
      </c>
      <c r="B120" s="119" t="s">
        <v>8703</v>
      </c>
      <c r="C120" s="271" t="s">
        <v>8628</v>
      </c>
      <c r="D120" s="545" t="s">
        <v>8704</v>
      </c>
      <c r="E120" s="545"/>
    </row>
    <row r="121" spans="1:5">
      <c r="A121" s="119" t="s">
        <v>8705</v>
      </c>
      <c r="B121" s="119" t="s">
        <v>8706</v>
      </c>
      <c r="C121" s="119" t="s">
        <v>8707</v>
      </c>
      <c r="D121" s="119"/>
      <c r="E121" s="119"/>
    </row>
    <row r="122" spans="1:5">
      <c r="A122" s="119" t="s">
        <v>8708</v>
      </c>
      <c r="B122" s="119" t="s">
        <v>8709</v>
      </c>
      <c r="C122" s="272" t="s">
        <v>1409</v>
      </c>
      <c r="D122" s="119"/>
      <c r="E122" s="119"/>
    </row>
    <row r="123" spans="1:5">
      <c r="A123" s="119" t="s">
        <v>8542</v>
      </c>
      <c r="B123" s="119" t="s">
        <v>7831</v>
      </c>
      <c r="C123" s="119" t="s">
        <v>8710</v>
      </c>
      <c r="D123" s="119"/>
      <c r="E123" s="119"/>
    </row>
    <row r="124" spans="1:5">
      <c r="A124" s="119" t="s">
        <v>3174</v>
      </c>
      <c r="B124" s="119" t="s">
        <v>5237</v>
      </c>
      <c r="C124" s="119" t="s">
        <v>8710</v>
      </c>
      <c r="D124" s="119"/>
      <c r="E124" s="119"/>
    </row>
    <row r="125" spans="1:5">
      <c r="A125" s="119" t="s">
        <v>8711</v>
      </c>
      <c r="B125" s="119" t="s">
        <v>8712</v>
      </c>
      <c r="C125" s="119" t="s">
        <v>8710</v>
      </c>
      <c r="D125" s="119"/>
      <c r="E125" s="119"/>
    </row>
    <row r="126" spans="1:5">
      <c r="A126" s="119" t="s">
        <v>8713</v>
      </c>
      <c r="B126" s="119" t="s">
        <v>8714</v>
      </c>
      <c r="C126" s="119" t="s">
        <v>8710</v>
      </c>
      <c r="D126" s="119"/>
      <c r="E126" s="119"/>
    </row>
    <row r="130" spans="1:12" ht="15">
      <c r="A130" s="274" t="s">
        <v>8715</v>
      </c>
      <c r="B130" s="274" t="s">
        <v>8716</v>
      </c>
      <c r="C130" s="274">
        <v>100103121</v>
      </c>
      <c r="D130" s="274" t="s">
        <v>8717</v>
      </c>
      <c r="E130" s="67"/>
      <c r="F130" s="274" t="s">
        <v>8718</v>
      </c>
      <c r="G130" s="274" t="s">
        <v>8719</v>
      </c>
      <c r="H130" s="274" t="s">
        <v>8720</v>
      </c>
      <c r="I130" s="274" t="s">
        <v>8721</v>
      </c>
      <c r="J130" s="274" t="s">
        <v>8722</v>
      </c>
      <c r="K130" s="274" t="s">
        <v>8723</v>
      </c>
      <c r="L130" s="67"/>
    </row>
    <row r="131" spans="1:12" ht="15">
      <c r="A131" s="274" t="s">
        <v>8724</v>
      </c>
      <c r="B131" s="274" t="s">
        <v>8725</v>
      </c>
      <c r="C131" s="274">
        <v>100100192</v>
      </c>
      <c r="D131" s="549" t="s">
        <v>8726</v>
      </c>
      <c r="E131" s="549"/>
      <c r="F131" s="274" t="s">
        <v>8727</v>
      </c>
      <c r="G131" s="274" t="s">
        <v>8186</v>
      </c>
      <c r="H131" s="274" t="s">
        <v>8728</v>
      </c>
      <c r="I131" s="274" t="s">
        <v>8729</v>
      </c>
      <c r="J131" s="274" t="s">
        <v>8730</v>
      </c>
      <c r="K131" s="274" t="s">
        <v>8731</v>
      </c>
      <c r="L131" s="67"/>
    </row>
    <row r="132" spans="1:12" ht="15">
      <c r="A132" s="274" t="s">
        <v>8019</v>
      </c>
      <c r="B132" s="274" t="s">
        <v>2011</v>
      </c>
      <c r="C132" s="274">
        <v>100017480</v>
      </c>
      <c r="D132" s="274" t="s">
        <v>8020</v>
      </c>
      <c r="E132" s="67"/>
      <c r="F132" s="274" t="s">
        <v>8021</v>
      </c>
      <c r="G132" s="274" t="s">
        <v>8022</v>
      </c>
      <c r="H132" s="274" t="s">
        <v>8023</v>
      </c>
      <c r="I132" s="274" t="s">
        <v>8025</v>
      </c>
      <c r="J132" s="274" t="s">
        <v>8024</v>
      </c>
      <c r="K132" s="549" t="s">
        <v>8026</v>
      </c>
      <c r="L132" s="549"/>
    </row>
    <row r="133" spans="1:12" ht="15">
      <c r="A133" s="274" t="s">
        <v>8019</v>
      </c>
      <c r="B133" s="274" t="s">
        <v>2011</v>
      </c>
      <c r="C133" s="274">
        <v>100017480</v>
      </c>
      <c r="D133" s="274" t="s">
        <v>8020</v>
      </c>
      <c r="E133" s="67"/>
      <c r="F133" s="274" t="s">
        <v>8021</v>
      </c>
      <c r="G133" s="274" t="s">
        <v>8022</v>
      </c>
      <c r="H133" s="274" t="s">
        <v>8023</v>
      </c>
      <c r="I133" s="274" t="s">
        <v>8025</v>
      </c>
      <c r="J133" s="274" t="s">
        <v>8024</v>
      </c>
      <c r="K133" s="549" t="s">
        <v>8026</v>
      </c>
      <c r="L133" s="549"/>
    </row>
    <row r="134" spans="1:12" ht="23.25">
      <c r="A134" s="274" t="s">
        <v>8019</v>
      </c>
      <c r="B134" s="274" t="s">
        <v>2011</v>
      </c>
      <c r="C134" s="274">
        <v>100017480</v>
      </c>
      <c r="D134" s="274" t="s">
        <v>8020</v>
      </c>
      <c r="E134" s="67"/>
      <c r="F134" s="274" t="s">
        <v>8021</v>
      </c>
      <c r="G134" s="274" t="s">
        <v>8022</v>
      </c>
      <c r="H134" s="274" t="s">
        <v>8023</v>
      </c>
      <c r="I134" s="274" t="s">
        <v>8029</v>
      </c>
      <c r="J134" s="274" t="s">
        <v>8028</v>
      </c>
      <c r="K134" s="274" t="s">
        <v>8030</v>
      </c>
      <c r="L134" s="67"/>
    </row>
    <row r="135" spans="1:12" ht="23.25">
      <c r="A135" s="274" t="s">
        <v>8019</v>
      </c>
      <c r="B135" s="274" t="s">
        <v>2011</v>
      </c>
      <c r="C135" s="274">
        <v>100017480</v>
      </c>
      <c r="D135" s="274" t="s">
        <v>8020</v>
      </c>
      <c r="E135" s="67"/>
      <c r="F135" s="274" t="s">
        <v>8021</v>
      </c>
      <c r="G135" s="274" t="s">
        <v>8022</v>
      </c>
      <c r="H135" s="274" t="s">
        <v>8023</v>
      </c>
      <c r="I135" s="274" t="s">
        <v>8732</v>
      </c>
      <c r="J135" s="274" t="s">
        <v>8733</v>
      </c>
      <c r="K135" s="274" t="s">
        <v>8030</v>
      </c>
      <c r="L135" s="67"/>
    </row>
    <row r="136" spans="1:12" ht="15">
      <c r="A136" s="274" t="s">
        <v>8019</v>
      </c>
      <c r="B136" s="274" t="s">
        <v>2011</v>
      </c>
      <c r="C136" s="274">
        <v>199340018</v>
      </c>
      <c r="D136" s="549" t="s">
        <v>8084</v>
      </c>
      <c r="E136" s="549"/>
      <c r="F136" s="274" t="s">
        <v>8085</v>
      </c>
      <c r="G136" s="274" t="s">
        <v>8086</v>
      </c>
      <c r="H136" s="274" t="s">
        <v>8087</v>
      </c>
      <c r="I136" s="274" t="s">
        <v>8089</v>
      </c>
      <c r="J136" s="274" t="s">
        <v>8088</v>
      </c>
      <c r="K136" s="274" t="s">
        <v>8090</v>
      </c>
      <c r="L136" s="67"/>
    </row>
    <row r="137" spans="1:12" ht="15">
      <c r="A137" s="274" t="s">
        <v>7686</v>
      </c>
      <c r="B137" s="274" t="s">
        <v>6075</v>
      </c>
      <c r="C137" s="274">
        <v>466370029</v>
      </c>
      <c r="D137" s="274" t="s">
        <v>8734</v>
      </c>
      <c r="E137" s="67"/>
      <c r="F137" s="274" t="s">
        <v>8735</v>
      </c>
      <c r="G137" s="274" t="s">
        <v>8736</v>
      </c>
      <c r="H137" s="274" t="s">
        <v>8737</v>
      </c>
      <c r="I137" s="274" t="s">
        <v>8738</v>
      </c>
      <c r="J137" s="274" t="s">
        <v>8739</v>
      </c>
      <c r="K137" s="274" t="s">
        <v>8740</v>
      </c>
      <c r="L137" s="67"/>
    </row>
    <row r="138" spans="1:12" ht="23.25">
      <c r="A138" s="274" t="s">
        <v>7897</v>
      </c>
      <c r="B138" s="274" t="s">
        <v>5928</v>
      </c>
      <c r="C138" s="274">
        <v>478250029</v>
      </c>
      <c r="D138" s="549" t="s">
        <v>8741</v>
      </c>
      <c r="E138" s="549"/>
      <c r="F138" s="274" t="s">
        <v>8742</v>
      </c>
      <c r="G138" s="274" t="s">
        <v>8743</v>
      </c>
      <c r="H138" s="274" t="s">
        <v>8744</v>
      </c>
      <c r="I138" s="274" t="s">
        <v>8745</v>
      </c>
      <c r="J138" s="274" t="s">
        <v>8746</v>
      </c>
      <c r="K138" s="274" t="s">
        <v>8747</v>
      </c>
      <c r="L138" s="67"/>
    </row>
    <row r="139" spans="1:12" ht="23.25">
      <c r="A139" s="274" t="s">
        <v>7897</v>
      </c>
      <c r="B139" s="274" t="s">
        <v>5928</v>
      </c>
      <c r="C139" s="274">
        <v>478250029</v>
      </c>
      <c r="D139" s="549" t="s">
        <v>8741</v>
      </c>
      <c r="E139" s="549"/>
      <c r="F139" s="274" t="s">
        <v>8742</v>
      </c>
      <c r="G139" s="274" t="s">
        <v>8743</v>
      </c>
      <c r="H139" s="274" t="s">
        <v>8744</v>
      </c>
      <c r="I139" s="274" t="s">
        <v>8745</v>
      </c>
      <c r="J139" s="274" t="s">
        <v>8746</v>
      </c>
      <c r="K139" s="274" t="s">
        <v>8747</v>
      </c>
      <c r="L139" s="67"/>
    </row>
    <row r="140" spans="1:12">
      <c r="A140" s="274" t="s">
        <v>7897</v>
      </c>
      <c r="B140" s="274" t="s">
        <v>5928</v>
      </c>
      <c r="C140" s="274">
        <v>100134733</v>
      </c>
      <c r="D140" s="549" t="s">
        <v>8748</v>
      </c>
      <c r="E140" s="549"/>
      <c r="F140" s="274" t="s">
        <v>8749</v>
      </c>
      <c r="G140" s="274" t="s">
        <v>8750</v>
      </c>
      <c r="H140" s="274" t="s">
        <v>8751</v>
      </c>
      <c r="I140" s="274" t="s">
        <v>8752</v>
      </c>
      <c r="J140" s="274" t="s">
        <v>8753</v>
      </c>
      <c r="K140" s="549" t="s">
        <v>8754</v>
      </c>
      <c r="L140" s="549"/>
    </row>
    <row r="141" spans="1:12">
      <c r="A141" s="274" t="s">
        <v>7897</v>
      </c>
      <c r="B141" s="274" t="s">
        <v>5928</v>
      </c>
      <c r="C141" s="274">
        <v>100134733</v>
      </c>
      <c r="D141" s="549" t="s">
        <v>8748</v>
      </c>
      <c r="E141" s="549"/>
      <c r="F141" s="274" t="s">
        <v>8749</v>
      </c>
      <c r="G141" s="274" t="s">
        <v>8750</v>
      </c>
      <c r="H141" s="274" t="s">
        <v>8751</v>
      </c>
      <c r="I141" s="274" t="s">
        <v>8755</v>
      </c>
      <c r="J141" s="274" t="s">
        <v>8756</v>
      </c>
      <c r="K141" s="549" t="s">
        <v>8754</v>
      </c>
      <c r="L141" s="549"/>
    </row>
    <row r="142" spans="1:12" ht="15">
      <c r="A142" s="274" t="s">
        <v>2336</v>
      </c>
      <c r="B142" s="274" t="s">
        <v>2153</v>
      </c>
      <c r="C142" s="274">
        <v>722508359</v>
      </c>
      <c r="D142" s="274" t="s">
        <v>8757</v>
      </c>
      <c r="E142" s="67"/>
      <c r="F142" s="274" t="s">
        <v>8758</v>
      </c>
      <c r="G142" s="274" t="s">
        <v>8759</v>
      </c>
      <c r="H142" s="274" t="s">
        <v>8760</v>
      </c>
      <c r="I142" s="274" t="s">
        <v>8761</v>
      </c>
      <c r="J142" s="274" t="s">
        <v>8762</v>
      </c>
      <c r="K142" s="274" t="s">
        <v>8763</v>
      </c>
      <c r="L142" s="67"/>
    </row>
    <row r="143" spans="1:12" ht="15">
      <c r="A143" s="274" t="s">
        <v>2336</v>
      </c>
      <c r="B143" s="274" t="s">
        <v>2153</v>
      </c>
      <c r="C143" s="274">
        <v>722508359</v>
      </c>
      <c r="D143" s="274" t="s">
        <v>8757</v>
      </c>
      <c r="E143" s="67"/>
      <c r="F143" s="274" t="s">
        <v>8758</v>
      </c>
      <c r="G143" s="274" t="s">
        <v>8759</v>
      </c>
      <c r="H143" s="274" t="s">
        <v>8760</v>
      </c>
      <c r="I143" s="274" t="s">
        <v>8761</v>
      </c>
      <c r="J143" s="274" t="s">
        <v>8762</v>
      </c>
      <c r="K143" s="274" t="s">
        <v>8763</v>
      </c>
      <c r="L143" s="67"/>
    </row>
    <row r="144" spans="1:12" ht="23.25">
      <c r="A144" s="274" t="s">
        <v>2301</v>
      </c>
      <c r="B144" s="274" t="s">
        <v>2127</v>
      </c>
      <c r="C144" s="274">
        <v>722411917</v>
      </c>
      <c r="D144" s="549" t="s">
        <v>8764</v>
      </c>
      <c r="E144" s="549"/>
      <c r="F144" s="274" t="s">
        <v>8765</v>
      </c>
      <c r="G144" s="274" t="s">
        <v>1392</v>
      </c>
      <c r="H144" s="274">
        <v>49506</v>
      </c>
      <c r="I144" s="274" t="s">
        <v>8766</v>
      </c>
      <c r="J144" s="274" t="s">
        <v>8767</v>
      </c>
      <c r="K144" s="274" t="s">
        <v>8768</v>
      </c>
      <c r="L144" s="67"/>
    </row>
    <row r="145" spans="1:12" ht="23.25">
      <c r="A145" s="274" t="s">
        <v>2301</v>
      </c>
      <c r="B145" s="274" t="s">
        <v>2127</v>
      </c>
      <c r="C145" s="274">
        <v>722411917</v>
      </c>
      <c r="D145" s="549" t="s">
        <v>8764</v>
      </c>
      <c r="E145" s="549"/>
      <c r="F145" s="274" t="s">
        <v>8765</v>
      </c>
      <c r="G145" s="274" t="s">
        <v>1392</v>
      </c>
      <c r="H145" s="274">
        <v>49506</v>
      </c>
      <c r="I145" s="274" t="s">
        <v>8766</v>
      </c>
      <c r="J145" s="274" t="s">
        <v>8767</v>
      </c>
      <c r="K145" s="274" t="s">
        <v>8768</v>
      </c>
      <c r="L145" s="67"/>
    </row>
    <row r="146" spans="1:12" ht="15">
      <c r="A146" s="274" t="s">
        <v>8769</v>
      </c>
      <c r="B146" s="274" t="s">
        <v>8770</v>
      </c>
      <c r="C146" s="274">
        <v>722610065</v>
      </c>
      <c r="D146" s="274" t="s">
        <v>8771</v>
      </c>
      <c r="E146" s="67"/>
      <c r="F146" s="274" t="s">
        <v>8772</v>
      </c>
      <c r="G146" s="274" t="s">
        <v>8773</v>
      </c>
      <c r="H146" s="274" t="s">
        <v>8774</v>
      </c>
      <c r="I146" s="274" t="s">
        <v>8775</v>
      </c>
      <c r="J146" s="274" t="s">
        <v>8776</v>
      </c>
      <c r="K146" s="549" t="s">
        <v>8777</v>
      </c>
      <c r="L146" s="549"/>
    </row>
    <row r="147" spans="1:12" ht="15">
      <c r="A147" s="274" t="s">
        <v>8769</v>
      </c>
      <c r="B147" s="274" t="s">
        <v>8770</v>
      </c>
      <c r="C147" s="274">
        <v>722610065</v>
      </c>
      <c r="D147" s="274" t="s">
        <v>8771</v>
      </c>
      <c r="E147" s="67"/>
      <c r="F147" s="274" t="s">
        <v>8772</v>
      </c>
      <c r="G147" s="274" t="s">
        <v>8773</v>
      </c>
      <c r="H147" s="274" t="s">
        <v>8774</v>
      </c>
      <c r="I147" s="274" t="s">
        <v>8775</v>
      </c>
      <c r="J147" s="274" t="s">
        <v>8776</v>
      </c>
      <c r="K147" s="549" t="s">
        <v>8777</v>
      </c>
      <c r="L147" s="549"/>
    </row>
    <row r="148" spans="1:12" ht="15">
      <c r="A148" s="274" t="s">
        <v>8769</v>
      </c>
      <c r="B148" s="274" t="s">
        <v>8770</v>
      </c>
      <c r="C148" s="274" t="s">
        <v>8778</v>
      </c>
      <c r="D148" s="274" t="s">
        <v>8779</v>
      </c>
      <c r="E148" s="67"/>
      <c r="F148" s="274" t="s">
        <v>8780</v>
      </c>
      <c r="G148" s="274" t="s">
        <v>6692</v>
      </c>
      <c r="H148" s="274">
        <v>49431</v>
      </c>
      <c r="I148" s="274" t="s">
        <v>8781</v>
      </c>
      <c r="J148" s="274" t="s">
        <v>8782</v>
      </c>
      <c r="K148" s="274" t="s">
        <v>8783</v>
      </c>
      <c r="L148" s="67"/>
    </row>
    <row r="149" spans="1:12" ht="15">
      <c r="A149" s="274" t="s">
        <v>8784</v>
      </c>
      <c r="B149" s="274" t="s">
        <v>6860</v>
      </c>
      <c r="C149" s="274">
        <v>722553755</v>
      </c>
      <c r="D149" s="274" t="s">
        <v>8785</v>
      </c>
      <c r="E149" s="67"/>
      <c r="F149" s="274" t="s">
        <v>8786</v>
      </c>
      <c r="G149" s="274" t="s">
        <v>6862</v>
      </c>
      <c r="H149" s="274" t="s">
        <v>8787</v>
      </c>
      <c r="I149" s="274" t="s">
        <v>8788</v>
      </c>
      <c r="J149" s="274" t="s">
        <v>8789</v>
      </c>
      <c r="K149" s="549" t="s">
        <v>8790</v>
      </c>
      <c r="L149" s="549"/>
    </row>
    <row r="150" spans="1:12" ht="15">
      <c r="A150" s="274" t="s">
        <v>8784</v>
      </c>
      <c r="B150" s="274" t="s">
        <v>6860</v>
      </c>
      <c r="C150" s="274">
        <v>722553755</v>
      </c>
      <c r="D150" s="274" t="s">
        <v>8785</v>
      </c>
      <c r="E150" s="67"/>
      <c r="F150" s="274" t="s">
        <v>8786</v>
      </c>
      <c r="G150" s="274" t="s">
        <v>6862</v>
      </c>
      <c r="H150" s="274" t="s">
        <v>8787</v>
      </c>
      <c r="I150" s="274" t="s">
        <v>8788</v>
      </c>
      <c r="J150" s="274" t="s">
        <v>8789</v>
      </c>
      <c r="K150" s="549" t="s">
        <v>8790</v>
      </c>
      <c r="L150" s="549"/>
    </row>
    <row r="151" spans="1:12" ht="23.25">
      <c r="A151" s="274" t="s">
        <v>8784</v>
      </c>
      <c r="B151" s="274" t="s">
        <v>6860</v>
      </c>
      <c r="C151" s="274">
        <v>100159877</v>
      </c>
      <c r="D151" s="274" t="s">
        <v>8791</v>
      </c>
      <c r="E151" s="67"/>
      <c r="F151" s="274" t="s">
        <v>8792</v>
      </c>
      <c r="G151" s="274" t="s">
        <v>8793</v>
      </c>
      <c r="H151" s="274" t="s">
        <v>8794</v>
      </c>
      <c r="I151" s="274" t="s">
        <v>8795</v>
      </c>
      <c r="J151" s="274" t="s">
        <v>8796</v>
      </c>
      <c r="K151" s="274" t="s">
        <v>8797</v>
      </c>
      <c r="L151" s="67"/>
    </row>
    <row r="152" spans="1:12">
      <c r="A152" s="274" t="s">
        <v>7913</v>
      </c>
      <c r="B152" s="274" t="s">
        <v>5959</v>
      </c>
      <c r="C152" s="274">
        <v>312590069</v>
      </c>
      <c r="D152" s="549" t="s">
        <v>8798</v>
      </c>
      <c r="E152" s="549"/>
      <c r="F152" s="274" t="s">
        <v>8799</v>
      </c>
      <c r="G152" s="274" t="s">
        <v>8800</v>
      </c>
      <c r="H152" s="274" t="s">
        <v>8801</v>
      </c>
      <c r="I152" s="274" t="s">
        <v>8802</v>
      </c>
      <c r="J152" s="274" t="s">
        <v>8441</v>
      </c>
      <c r="K152" s="549" t="s">
        <v>8803</v>
      </c>
      <c r="L152" s="549"/>
    </row>
    <row r="153" spans="1:12" ht="15">
      <c r="A153" s="274" t="s">
        <v>2317</v>
      </c>
      <c r="B153" s="274" t="s">
        <v>2138</v>
      </c>
      <c r="C153" s="274">
        <v>722621863</v>
      </c>
      <c r="D153" s="274" t="s">
        <v>8804</v>
      </c>
      <c r="E153" s="67"/>
      <c r="F153" s="274" t="s">
        <v>8805</v>
      </c>
      <c r="G153" s="274" t="s">
        <v>8806</v>
      </c>
      <c r="H153" s="274" t="s">
        <v>8807</v>
      </c>
      <c r="I153" s="274" t="s">
        <v>8808</v>
      </c>
      <c r="J153" s="274" t="s">
        <v>8809</v>
      </c>
      <c r="K153" s="549" t="s">
        <v>8810</v>
      </c>
      <c r="L153" s="549"/>
    </row>
    <row r="154" spans="1:12" ht="23.25">
      <c r="A154" s="274" t="s">
        <v>7744</v>
      </c>
      <c r="B154" s="274" t="s">
        <v>6091</v>
      </c>
      <c r="C154" s="274">
        <v>100152824</v>
      </c>
      <c r="D154" s="549" t="s">
        <v>7745</v>
      </c>
      <c r="E154" s="549"/>
      <c r="F154" s="274" t="s">
        <v>7746</v>
      </c>
      <c r="G154" s="274" t="s">
        <v>7747</v>
      </c>
      <c r="H154" s="274" t="s">
        <v>7748</v>
      </c>
      <c r="I154" s="274" t="s">
        <v>8811</v>
      </c>
      <c r="J154" s="274" t="s">
        <v>8812</v>
      </c>
      <c r="K154" s="274" t="s">
        <v>7751</v>
      </c>
      <c r="L154" s="67"/>
    </row>
    <row r="155" spans="1:12" ht="23.25">
      <c r="A155" s="274" t="s">
        <v>3207</v>
      </c>
      <c r="B155" s="274" t="s">
        <v>8813</v>
      </c>
      <c r="C155" s="274">
        <v>100075530</v>
      </c>
      <c r="D155" s="549" t="s">
        <v>8814</v>
      </c>
      <c r="E155" s="549"/>
      <c r="F155" s="274" t="s">
        <v>8815</v>
      </c>
      <c r="G155" s="274" t="s">
        <v>8816</v>
      </c>
      <c r="H155" s="274" t="s">
        <v>8817</v>
      </c>
      <c r="I155" s="274" t="s">
        <v>8818</v>
      </c>
      <c r="J155" s="274" t="s">
        <v>8819</v>
      </c>
      <c r="K155" s="274" t="s">
        <v>8820</v>
      </c>
      <c r="L155" s="67"/>
    </row>
    <row r="156" spans="1:12" ht="23.25">
      <c r="A156" s="274" t="s">
        <v>3207</v>
      </c>
      <c r="B156" s="274" t="s">
        <v>8813</v>
      </c>
      <c r="C156" s="274">
        <v>100166401</v>
      </c>
      <c r="D156" s="274" t="s">
        <v>8821</v>
      </c>
      <c r="E156" s="67"/>
      <c r="F156" s="274" t="s">
        <v>8822</v>
      </c>
      <c r="G156" s="274" t="s">
        <v>8823</v>
      </c>
      <c r="H156" s="274" t="s">
        <v>8824</v>
      </c>
      <c r="I156" s="274" t="s">
        <v>8825</v>
      </c>
      <c r="J156" s="274" t="s">
        <v>8826</v>
      </c>
      <c r="K156" s="274" t="s">
        <v>8827</v>
      </c>
      <c r="L156" s="67"/>
    </row>
    <row r="157" spans="1:12" ht="23.25">
      <c r="A157" s="274" t="s">
        <v>3207</v>
      </c>
      <c r="B157" s="274" t="s">
        <v>8813</v>
      </c>
      <c r="C157" s="274">
        <v>100166401</v>
      </c>
      <c r="D157" s="274" t="s">
        <v>8821</v>
      </c>
      <c r="E157" s="67"/>
      <c r="F157" s="274" t="s">
        <v>8822</v>
      </c>
      <c r="G157" s="274" t="s">
        <v>8823</v>
      </c>
      <c r="H157" s="274" t="s">
        <v>8824</v>
      </c>
      <c r="I157" s="274" t="s">
        <v>8825</v>
      </c>
      <c r="J157" s="274" t="s">
        <v>8826</v>
      </c>
      <c r="K157" s="274" t="s">
        <v>8827</v>
      </c>
      <c r="L157" s="67"/>
    </row>
    <row r="158" spans="1:12" ht="23.25">
      <c r="A158" s="274" t="s">
        <v>7880</v>
      </c>
      <c r="B158" s="274" t="s">
        <v>6031</v>
      </c>
      <c r="C158" s="274">
        <v>144260023</v>
      </c>
      <c r="D158" s="549" t="s">
        <v>7881</v>
      </c>
      <c r="E158" s="549"/>
      <c r="F158" s="274" t="s">
        <v>7882</v>
      </c>
      <c r="G158" s="274" t="s">
        <v>7883</v>
      </c>
      <c r="H158" s="274" t="s">
        <v>7884</v>
      </c>
      <c r="I158" s="274" t="s">
        <v>7886</v>
      </c>
      <c r="J158" s="274" t="s">
        <v>7885</v>
      </c>
      <c r="K158" s="274" t="s">
        <v>7887</v>
      </c>
      <c r="L158" s="67"/>
    </row>
    <row r="159" spans="1:12" ht="15">
      <c r="A159" s="274" t="s">
        <v>7880</v>
      </c>
      <c r="B159" s="274" t="s">
        <v>6031</v>
      </c>
      <c r="C159" s="274">
        <v>142720019</v>
      </c>
      <c r="D159" s="549" t="s">
        <v>8828</v>
      </c>
      <c r="E159" s="549"/>
      <c r="F159" s="274" t="s">
        <v>8829</v>
      </c>
      <c r="G159" s="274" t="s">
        <v>8830</v>
      </c>
      <c r="H159" s="274" t="s">
        <v>8831</v>
      </c>
      <c r="I159" s="274" t="s">
        <v>8832</v>
      </c>
      <c r="J159" s="274" t="s">
        <v>3311</v>
      </c>
      <c r="K159" s="274" t="s">
        <v>8833</v>
      </c>
      <c r="L159" s="67"/>
    </row>
    <row r="160" spans="1:12" ht="15">
      <c r="A160" s="274" t="s">
        <v>7880</v>
      </c>
      <c r="B160" s="274" t="s">
        <v>6031</v>
      </c>
      <c r="C160" s="274">
        <v>142720019</v>
      </c>
      <c r="D160" s="549" t="s">
        <v>8828</v>
      </c>
      <c r="E160" s="549"/>
      <c r="F160" s="274" t="s">
        <v>8829</v>
      </c>
      <c r="G160" s="274" t="s">
        <v>8830</v>
      </c>
      <c r="H160" s="274" t="s">
        <v>8831</v>
      </c>
      <c r="I160" s="274" t="s">
        <v>8832</v>
      </c>
      <c r="J160" s="274" t="s">
        <v>3311</v>
      </c>
      <c r="K160" s="274" t="s">
        <v>8833</v>
      </c>
      <c r="L160" s="67"/>
    </row>
    <row r="161" spans="1:12" ht="15">
      <c r="A161" s="274" t="s">
        <v>7880</v>
      </c>
      <c r="B161" s="274" t="s">
        <v>6031</v>
      </c>
      <c r="C161" s="274">
        <v>142720019</v>
      </c>
      <c r="D161" s="549" t="s">
        <v>8828</v>
      </c>
      <c r="E161" s="549"/>
      <c r="F161" s="274" t="s">
        <v>8829</v>
      </c>
      <c r="G161" s="274" t="s">
        <v>8830</v>
      </c>
      <c r="H161" s="274" t="s">
        <v>8831</v>
      </c>
      <c r="I161" s="274" t="s">
        <v>8834</v>
      </c>
      <c r="J161" s="274" t="s">
        <v>8835</v>
      </c>
      <c r="K161" s="274" t="s">
        <v>8836</v>
      </c>
      <c r="L161" s="67"/>
    </row>
    <row r="162" spans="1:12">
      <c r="A162" s="274" t="s">
        <v>7880</v>
      </c>
      <c r="B162" s="274" t="s">
        <v>6031</v>
      </c>
      <c r="C162" s="274">
        <v>260900013</v>
      </c>
      <c r="D162" s="549" t="s">
        <v>2017</v>
      </c>
      <c r="E162" s="549"/>
      <c r="F162" s="274" t="s">
        <v>8146</v>
      </c>
      <c r="G162" s="274" t="s">
        <v>8147</v>
      </c>
      <c r="H162" s="274" t="s">
        <v>8148</v>
      </c>
      <c r="I162" s="274" t="s">
        <v>8837</v>
      </c>
      <c r="J162" s="274" t="s">
        <v>3602</v>
      </c>
      <c r="K162" s="549" t="s">
        <v>3603</v>
      </c>
      <c r="L162" s="549"/>
    </row>
    <row r="163" spans="1:12" ht="15">
      <c r="A163" s="274" t="s">
        <v>8345</v>
      </c>
      <c r="B163" s="274" t="s">
        <v>6022</v>
      </c>
      <c r="C163" s="274">
        <v>722383770</v>
      </c>
      <c r="D163" s="274" t="s">
        <v>8838</v>
      </c>
      <c r="E163" s="67"/>
      <c r="F163" s="274" t="s">
        <v>8839</v>
      </c>
      <c r="G163" s="274" t="s">
        <v>8840</v>
      </c>
      <c r="H163" s="274" t="s">
        <v>8841</v>
      </c>
      <c r="I163" s="274" t="s">
        <v>8842</v>
      </c>
      <c r="J163" s="274" t="s">
        <v>8843</v>
      </c>
      <c r="K163" s="274" t="s">
        <v>8844</v>
      </c>
      <c r="L163" s="67"/>
    </row>
    <row r="164" spans="1:12" ht="15">
      <c r="A164" s="274" t="s">
        <v>8345</v>
      </c>
      <c r="B164" s="274" t="s">
        <v>6022</v>
      </c>
      <c r="C164" s="274">
        <v>722383770</v>
      </c>
      <c r="D164" s="274" t="s">
        <v>8838</v>
      </c>
      <c r="E164" s="67"/>
      <c r="F164" s="274" t="s">
        <v>8839</v>
      </c>
      <c r="G164" s="274" t="s">
        <v>8840</v>
      </c>
      <c r="H164" s="274" t="s">
        <v>8841</v>
      </c>
      <c r="I164" s="274" t="s">
        <v>8842</v>
      </c>
      <c r="J164" s="274" t="s">
        <v>8843</v>
      </c>
      <c r="K164" s="274" t="s">
        <v>8844</v>
      </c>
      <c r="L164" s="67"/>
    </row>
    <row r="165" spans="1:12" ht="23.25">
      <c r="A165" s="274" t="s">
        <v>8345</v>
      </c>
      <c r="B165" s="274" t="s">
        <v>6022</v>
      </c>
      <c r="C165" s="274">
        <v>722574014</v>
      </c>
      <c r="D165" s="549" t="s">
        <v>8845</v>
      </c>
      <c r="E165" s="549"/>
      <c r="F165" s="274" t="s">
        <v>8846</v>
      </c>
      <c r="G165" s="274" t="s">
        <v>8262</v>
      </c>
      <c r="H165" s="274" t="s">
        <v>8847</v>
      </c>
      <c r="I165" s="274" t="s">
        <v>8848</v>
      </c>
      <c r="J165" s="274" t="s">
        <v>8849</v>
      </c>
      <c r="K165" s="274" t="s">
        <v>8850</v>
      </c>
      <c r="L165" s="67"/>
    </row>
    <row r="166" spans="1:12" ht="15">
      <c r="A166" s="274" t="s">
        <v>8345</v>
      </c>
      <c r="B166" s="274" t="s">
        <v>6022</v>
      </c>
      <c r="C166" s="274">
        <v>722526734</v>
      </c>
      <c r="D166" s="274" t="s">
        <v>6893</v>
      </c>
      <c r="E166" s="67"/>
      <c r="F166" s="274" t="s">
        <v>8346</v>
      </c>
      <c r="G166" s="274" t="s">
        <v>138</v>
      </c>
      <c r="H166" s="274" t="s">
        <v>8347</v>
      </c>
      <c r="I166" s="274" t="s">
        <v>8348</v>
      </c>
      <c r="J166" s="274" t="s">
        <v>6894</v>
      </c>
      <c r="K166" s="274" t="s">
        <v>6895</v>
      </c>
      <c r="L166" s="67"/>
    </row>
    <row r="167" spans="1:12" ht="23.25">
      <c r="A167" s="274" t="s">
        <v>2309</v>
      </c>
      <c r="B167" s="274" t="s">
        <v>1994</v>
      </c>
      <c r="C167" s="274">
        <v>722601277</v>
      </c>
      <c r="D167" s="274" t="s">
        <v>1995</v>
      </c>
      <c r="E167" s="67"/>
      <c r="F167" s="274" t="s">
        <v>8851</v>
      </c>
      <c r="G167" s="274" t="s">
        <v>8852</v>
      </c>
      <c r="H167" s="274" t="s">
        <v>8853</v>
      </c>
      <c r="I167" s="274" t="s">
        <v>8854</v>
      </c>
      <c r="J167" s="274" t="s">
        <v>8855</v>
      </c>
      <c r="K167" s="274" t="s">
        <v>8856</v>
      </c>
      <c r="L167" s="67"/>
    </row>
    <row r="168" spans="1:12" ht="23.25">
      <c r="A168" s="274" t="s">
        <v>2309</v>
      </c>
      <c r="B168" s="274" t="s">
        <v>1994</v>
      </c>
      <c r="C168" s="274">
        <v>722601277</v>
      </c>
      <c r="D168" s="274" t="s">
        <v>1995</v>
      </c>
      <c r="E168" s="67"/>
      <c r="F168" s="274" t="s">
        <v>8851</v>
      </c>
      <c r="G168" s="274" t="s">
        <v>8852</v>
      </c>
      <c r="H168" s="274" t="s">
        <v>8853</v>
      </c>
      <c r="I168" s="274" t="s">
        <v>8854</v>
      </c>
      <c r="J168" s="274" t="s">
        <v>8855</v>
      </c>
      <c r="K168" s="274" t="s">
        <v>8856</v>
      </c>
      <c r="L168" s="67"/>
    </row>
    <row r="169" spans="1:12" ht="23.25">
      <c r="A169" s="274" t="s">
        <v>7767</v>
      </c>
      <c r="B169" s="274" t="s">
        <v>5961</v>
      </c>
      <c r="C169" s="274" t="s">
        <v>8857</v>
      </c>
      <c r="D169" s="274" t="s">
        <v>8858</v>
      </c>
      <c r="E169" s="67"/>
      <c r="F169" s="67"/>
      <c r="G169" s="67"/>
      <c r="H169" s="67"/>
      <c r="I169" s="274" t="s">
        <v>8859</v>
      </c>
      <c r="J169" s="274" t="s">
        <v>8860</v>
      </c>
      <c r="K169" s="549" t="s">
        <v>8861</v>
      </c>
      <c r="L169" s="549"/>
    </row>
    <row r="170" spans="1:12" ht="15">
      <c r="A170" s="274" t="s">
        <v>8862</v>
      </c>
      <c r="B170" s="274" t="s">
        <v>8863</v>
      </c>
      <c r="C170" s="274">
        <v>228150001</v>
      </c>
      <c r="D170" s="549" t="s">
        <v>8864</v>
      </c>
      <c r="E170" s="549"/>
      <c r="F170" s="274" t="s">
        <v>8865</v>
      </c>
      <c r="G170" s="274" t="s">
        <v>8866</v>
      </c>
      <c r="H170" s="274" t="s">
        <v>8867</v>
      </c>
      <c r="I170" s="274" t="s">
        <v>8868</v>
      </c>
      <c r="J170" s="274" t="s">
        <v>8869</v>
      </c>
      <c r="K170" s="274" t="s">
        <v>8870</v>
      </c>
      <c r="L170" s="67"/>
    </row>
    <row r="171" spans="1:12">
      <c r="A171" s="274" t="s">
        <v>8153</v>
      </c>
      <c r="B171" s="274" t="s">
        <v>5984</v>
      </c>
      <c r="C171" s="274">
        <v>722635852</v>
      </c>
      <c r="D171" s="549" t="s">
        <v>8154</v>
      </c>
      <c r="E171" s="549"/>
      <c r="F171" s="274" t="s">
        <v>8155</v>
      </c>
      <c r="G171" s="274" t="s">
        <v>8156</v>
      </c>
      <c r="H171" s="274" t="s">
        <v>8157</v>
      </c>
      <c r="I171" s="274" t="s">
        <v>8159</v>
      </c>
      <c r="J171" s="274" t="s">
        <v>8158</v>
      </c>
      <c r="K171" s="549" t="s">
        <v>8160</v>
      </c>
      <c r="L171" s="549"/>
    </row>
    <row r="172" spans="1:12">
      <c r="A172" s="274" t="s">
        <v>8153</v>
      </c>
      <c r="B172" s="274" t="s">
        <v>5984</v>
      </c>
      <c r="C172" s="274">
        <v>722635852</v>
      </c>
      <c r="D172" s="549" t="s">
        <v>8154</v>
      </c>
      <c r="E172" s="549"/>
      <c r="F172" s="274" t="s">
        <v>8155</v>
      </c>
      <c r="G172" s="274" t="s">
        <v>8156</v>
      </c>
      <c r="H172" s="274" t="s">
        <v>8157</v>
      </c>
      <c r="I172" s="274" t="s">
        <v>8159</v>
      </c>
      <c r="J172" s="274" t="s">
        <v>8158</v>
      </c>
      <c r="K172" s="549" t="s">
        <v>8160</v>
      </c>
      <c r="L172" s="549"/>
    </row>
    <row r="173" spans="1:12" ht="15">
      <c r="A173" s="274" t="s">
        <v>6060</v>
      </c>
      <c r="B173" s="274" t="s">
        <v>8871</v>
      </c>
      <c r="C173" s="274">
        <v>100061421</v>
      </c>
      <c r="D173" s="549" t="s">
        <v>8872</v>
      </c>
      <c r="E173" s="549"/>
      <c r="F173" s="274" t="s">
        <v>8873</v>
      </c>
      <c r="G173" s="274" t="s">
        <v>8874</v>
      </c>
      <c r="H173" s="274" t="s">
        <v>8875</v>
      </c>
      <c r="I173" s="274" t="s">
        <v>8876</v>
      </c>
      <c r="J173" s="274" t="s">
        <v>8877</v>
      </c>
      <c r="K173" s="274" t="s">
        <v>8878</v>
      </c>
      <c r="L173" s="67"/>
    </row>
    <row r="174" spans="1:12" ht="15">
      <c r="A174" s="274" t="s">
        <v>6060</v>
      </c>
      <c r="B174" s="274" t="s">
        <v>8871</v>
      </c>
      <c r="C174" s="274">
        <v>100061421</v>
      </c>
      <c r="D174" s="549" t="s">
        <v>8872</v>
      </c>
      <c r="E174" s="549"/>
      <c r="F174" s="274" t="s">
        <v>8873</v>
      </c>
      <c r="G174" s="274" t="s">
        <v>8874</v>
      </c>
      <c r="H174" s="274" t="s">
        <v>8875</v>
      </c>
      <c r="I174" s="274" t="s">
        <v>8879</v>
      </c>
      <c r="J174" s="274" t="s">
        <v>8880</v>
      </c>
      <c r="K174" s="274" t="s">
        <v>8881</v>
      </c>
      <c r="L174" s="67"/>
    </row>
    <row r="175" spans="1:12" ht="23.25">
      <c r="A175" s="274" t="s">
        <v>6060</v>
      </c>
      <c r="B175" s="274" t="s">
        <v>8871</v>
      </c>
      <c r="C175" s="274">
        <v>100061421</v>
      </c>
      <c r="D175" s="549" t="s">
        <v>8872</v>
      </c>
      <c r="E175" s="549"/>
      <c r="F175" s="274" t="s">
        <v>8873</v>
      </c>
      <c r="G175" s="274" t="s">
        <v>8874</v>
      </c>
      <c r="H175" s="274" t="s">
        <v>8875</v>
      </c>
      <c r="I175" s="274" t="s">
        <v>8882</v>
      </c>
      <c r="J175" s="274" t="s">
        <v>8883</v>
      </c>
      <c r="K175" s="274" t="s">
        <v>8884</v>
      </c>
      <c r="L175" s="67"/>
    </row>
    <row r="176" spans="1:12" ht="15">
      <c r="A176" s="274" t="s">
        <v>2319</v>
      </c>
      <c r="B176" s="274" t="s">
        <v>2140</v>
      </c>
      <c r="C176" s="274">
        <v>100050349</v>
      </c>
      <c r="D176" s="549" t="s">
        <v>8885</v>
      </c>
      <c r="E176" s="549"/>
      <c r="F176" s="274" t="s">
        <v>8886</v>
      </c>
      <c r="G176" s="274" t="s">
        <v>7743</v>
      </c>
      <c r="H176" s="274" t="s">
        <v>8887</v>
      </c>
      <c r="I176" s="274" t="s">
        <v>8888</v>
      </c>
      <c r="J176" s="274" t="s">
        <v>8889</v>
      </c>
      <c r="K176" s="274" t="s">
        <v>8890</v>
      </c>
      <c r="L176" s="67"/>
    </row>
    <row r="177" spans="1:12" ht="15">
      <c r="A177" s="274" t="s">
        <v>8891</v>
      </c>
      <c r="B177" s="274" t="s">
        <v>8892</v>
      </c>
      <c r="C177" s="274">
        <v>100151490</v>
      </c>
      <c r="D177" s="274" t="s">
        <v>8893</v>
      </c>
      <c r="E177" s="67"/>
      <c r="F177" s="274" t="s">
        <v>8894</v>
      </c>
      <c r="G177" s="274" t="s">
        <v>8895</v>
      </c>
      <c r="H177" s="274">
        <v>49333</v>
      </c>
      <c r="I177" s="274" t="s">
        <v>8896</v>
      </c>
      <c r="J177" s="274" t="s">
        <v>8897</v>
      </c>
      <c r="K177" s="274" t="s">
        <v>8898</v>
      </c>
      <c r="L177" s="67"/>
    </row>
    <row r="178" spans="1:12" ht="15">
      <c r="A178" s="274" t="s">
        <v>8891</v>
      </c>
      <c r="B178" s="274" t="s">
        <v>8892</v>
      </c>
      <c r="C178" s="274">
        <v>100151490</v>
      </c>
      <c r="D178" s="274" t="s">
        <v>8893</v>
      </c>
      <c r="E178" s="67"/>
      <c r="F178" s="274" t="s">
        <v>8894</v>
      </c>
      <c r="G178" s="274" t="s">
        <v>8895</v>
      </c>
      <c r="H178" s="274">
        <v>49333</v>
      </c>
      <c r="I178" s="274" t="s">
        <v>8896</v>
      </c>
      <c r="J178" s="274" t="s">
        <v>8897</v>
      </c>
      <c r="K178" s="274" t="s">
        <v>8898</v>
      </c>
      <c r="L178" s="67"/>
    </row>
    <row r="179" spans="1:12" ht="15">
      <c r="A179" s="274" t="s">
        <v>2328</v>
      </c>
      <c r="B179" s="274" t="s">
        <v>2147</v>
      </c>
      <c r="C179" s="274">
        <v>100103173</v>
      </c>
      <c r="D179" s="274" t="s">
        <v>8899</v>
      </c>
      <c r="E179" s="67"/>
      <c r="F179" s="274" t="s">
        <v>8900</v>
      </c>
      <c r="G179" s="274" t="s">
        <v>8901</v>
      </c>
      <c r="H179" s="274">
        <v>48846</v>
      </c>
      <c r="I179" s="274" t="s">
        <v>8902</v>
      </c>
      <c r="J179" s="274" t="s">
        <v>8903</v>
      </c>
      <c r="K179" s="274" t="s">
        <v>8904</v>
      </c>
      <c r="L179" s="67"/>
    </row>
    <row r="180" spans="1:12" ht="15">
      <c r="A180" s="274" t="s">
        <v>2328</v>
      </c>
      <c r="B180" s="274" t="s">
        <v>2147</v>
      </c>
      <c r="C180" s="274">
        <v>100103173</v>
      </c>
      <c r="D180" s="274" t="s">
        <v>8899</v>
      </c>
      <c r="E180" s="67"/>
      <c r="F180" s="274" t="s">
        <v>8900</v>
      </c>
      <c r="G180" s="274" t="s">
        <v>8901</v>
      </c>
      <c r="H180" s="274">
        <v>48846</v>
      </c>
      <c r="I180" s="274" t="s">
        <v>8905</v>
      </c>
      <c r="J180" s="274" t="s">
        <v>8906</v>
      </c>
      <c r="K180" s="549" t="s">
        <v>8907</v>
      </c>
      <c r="L180" s="549"/>
    </row>
    <row r="181" spans="1:12" ht="15">
      <c r="A181" s="274" t="s">
        <v>2328</v>
      </c>
      <c r="B181" s="274" t="s">
        <v>2147</v>
      </c>
      <c r="C181" s="274">
        <v>100103173</v>
      </c>
      <c r="D181" s="274" t="s">
        <v>8899</v>
      </c>
      <c r="E181" s="67"/>
      <c r="F181" s="274" t="s">
        <v>8900</v>
      </c>
      <c r="G181" s="274" t="s">
        <v>8901</v>
      </c>
      <c r="H181" s="274">
        <v>48846</v>
      </c>
      <c r="I181" s="274" t="s">
        <v>8908</v>
      </c>
      <c r="J181" s="274" t="s">
        <v>8909</v>
      </c>
      <c r="K181" s="549" t="s">
        <v>8910</v>
      </c>
      <c r="L181" s="549"/>
    </row>
    <row r="182" spans="1:12" ht="15">
      <c r="A182" s="274" t="s">
        <v>2328</v>
      </c>
      <c r="B182" s="274" t="s">
        <v>2147</v>
      </c>
      <c r="C182" s="274">
        <v>100103173</v>
      </c>
      <c r="D182" s="274" t="s">
        <v>8899</v>
      </c>
      <c r="E182" s="67"/>
      <c r="F182" s="274" t="s">
        <v>8900</v>
      </c>
      <c r="G182" s="274" t="s">
        <v>8901</v>
      </c>
      <c r="H182" s="274">
        <v>48846</v>
      </c>
      <c r="I182" s="274" t="s">
        <v>8911</v>
      </c>
      <c r="J182" s="274" t="s">
        <v>8912</v>
      </c>
      <c r="K182" s="549" t="s">
        <v>8913</v>
      </c>
      <c r="L182" s="549"/>
    </row>
    <row r="183" spans="1:12">
      <c r="A183" s="274" t="s">
        <v>2328</v>
      </c>
      <c r="B183" s="274" t="s">
        <v>2147</v>
      </c>
      <c r="C183" s="274">
        <v>100070825</v>
      </c>
      <c r="D183" s="549" t="s">
        <v>8914</v>
      </c>
      <c r="E183" s="549"/>
      <c r="F183" s="274" t="s">
        <v>8915</v>
      </c>
      <c r="G183" s="274" t="s">
        <v>8901</v>
      </c>
      <c r="H183" s="274" t="s">
        <v>8916</v>
      </c>
      <c r="I183" s="274" t="s">
        <v>8917</v>
      </c>
      <c r="J183" s="274" t="s">
        <v>8918</v>
      </c>
      <c r="K183" s="549" t="s">
        <v>8919</v>
      </c>
      <c r="L183" s="549"/>
    </row>
    <row r="184" spans="1:12" ht="15">
      <c r="A184" s="274" t="s">
        <v>2338</v>
      </c>
      <c r="B184" s="274" t="s">
        <v>2154</v>
      </c>
      <c r="C184" s="274">
        <v>722326837</v>
      </c>
      <c r="D184" s="549" t="s">
        <v>8920</v>
      </c>
      <c r="E184" s="549"/>
      <c r="F184" s="274" t="s">
        <v>8921</v>
      </c>
      <c r="G184" s="274" t="s">
        <v>8922</v>
      </c>
      <c r="H184" s="274" t="s">
        <v>8923</v>
      </c>
      <c r="I184" s="274" t="s">
        <v>8924</v>
      </c>
      <c r="J184" s="274" t="s">
        <v>8925</v>
      </c>
      <c r="K184" s="274" t="s">
        <v>8926</v>
      </c>
      <c r="L184" s="67"/>
    </row>
    <row r="185" spans="1:12" ht="15">
      <c r="A185" s="274" t="s">
        <v>2338</v>
      </c>
      <c r="B185" s="274" t="s">
        <v>2154</v>
      </c>
      <c r="C185" s="274">
        <v>722326837</v>
      </c>
      <c r="D185" s="549" t="s">
        <v>8920</v>
      </c>
      <c r="E185" s="549"/>
      <c r="F185" s="274" t="s">
        <v>8921</v>
      </c>
      <c r="G185" s="274" t="s">
        <v>8922</v>
      </c>
      <c r="H185" s="274" t="s">
        <v>8923</v>
      </c>
      <c r="I185" s="274" t="s">
        <v>8924</v>
      </c>
      <c r="J185" s="274" t="s">
        <v>8925</v>
      </c>
      <c r="K185" s="274" t="s">
        <v>8926</v>
      </c>
      <c r="L185" s="67"/>
    </row>
    <row r="186" spans="1:12" ht="23.25">
      <c r="A186" s="274" t="s">
        <v>2338</v>
      </c>
      <c r="B186" s="274" t="s">
        <v>2154</v>
      </c>
      <c r="C186" s="274">
        <v>339940045</v>
      </c>
      <c r="D186" s="549" t="s">
        <v>8927</v>
      </c>
      <c r="E186" s="549"/>
      <c r="F186" s="274" t="s">
        <v>8928</v>
      </c>
      <c r="G186" s="274" t="s">
        <v>8929</v>
      </c>
      <c r="H186" s="274" t="s">
        <v>8930</v>
      </c>
      <c r="I186" s="274" t="s">
        <v>8931</v>
      </c>
      <c r="J186" s="274" t="s">
        <v>8932</v>
      </c>
      <c r="K186" s="274" t="s">
        <v>8933</v>
      </c>
      <c r="L186" s="67"/>
    </row>
    <row r="187" spans="1:12">
      <c r="A187" s="274" t="s">
        <v>2338</v>
      </c>
      <c r="B187" s="274" t="s">
        <v>2154</v>
      </c>
      <c r="C187" s="274">
        <v>419610002</v>
      </c>
      <c r="D187" s="549" t="s">
        <v>8934</v>
      </c>
      <c r="E187" s="549"/>
      <c r="F187" s="274" t="s">
        <v>8935</v>
      </c>
      <c r="G187" s="274" t="s">
        <v>8936</v>
      </c>
      <c r="H187" s="274" t="s">
        <v>8937</v>
      </c>
      <c r="I187" s="274" t="s">
        <v>8938</v>
      </c>
      <c r="J187" s="274" t="s">
        <v>8939</v>
      </c>
      <c r="K187" s="549" t="s">
        <v>8940</v>
      </c>
      <c r="L187" s="549"/>
    </row>
    <row r="188" spans="1:12" ht="15">
      <c r="A188" s="274" t="s">
        <v>8092</v>
      </c>
      <c r="B188" s="274" t="s">
        <v>6085</v>
      </c>
      <c r="C188" s="274">
        <v>722636213</v>
      </c>
      <c r="D188" s="274" t="s">
        <v>8941</v>
      </c>
      <c r="E188" s="67"/>
      <c r="F188" s="274" t="s">
        <v>8942</v>
      </c>
      <c r="G188" s="274" t="s">
        <v>8943</v>
      </c>
      <c r="H188" s="274" t="s">
        <v>8944</v>
      </c>
      <c r="I188" s="274" t="s">
        <v>8945</v>
      </c>
      <c r="J188" s="274" t="s">
        <v>8946</v>
      </c>
      <c r="K188" s="549" t="s">
        <v>8947</v>
      </c>
      <c r="L188" s="549"/>
    </row>
    <row r="189" spans="1:12" ht="15">
      <c r="A189" s="274" t="s">
        <v>8092</v>
      </c>
      <c r="B189" s="274" t="s">
        <v>6085</v>
      </c>
      <c r="C189" s="274">
        <v>722636213</v>
      </c>
      <c r="D189" s="274" t="s">
        <v>8941</v>
      </c>
      <c r="E189" s="67"/>
      <c r="F189" s="274" t="s">
        <v>8942</v>
      </c>
      <c r="G189" s="274" t="s">
        <v>8943</v>
      </c>
      <c r="H189" s="274" t="s">
        <v>8944</v>
      </c>
      <c r="I189" s="274" t="s">
        <v>8945</v>
      </c>
      <c r="J189" s="274" t="s">
        <v>8946</v>
      </c>
      <c r="K189" s="549" t="s">
        <v>8947</v>
      </c>
      <c r="L189" s="549"/>
    </row>
    <row r="190" spans="1:12" ht="15">
      <c r="A190" s="274" t="s">
        <v>8948</v>
      </c>
      <c r="B190" s="274" t="s">
        <v>8949</v>
      </c>
      <c r="C190" s="274">
        <v>722578901</v>
      </c>
      <c r="D190" s="274" t="s">
        <v>8950</v>
      </c>
      <c r="E190" s="67"/>
      <c r="F190" s="274" t="s">
        <v>8951</v>
      </c>
      <c r="G190" s="274" t="s">
        <v>1887</v>
      </c>
      <c r="H190" s="274" t="s">
        <v>8952</v>
      </c>
      <c r="I190" s="274" t="s">
        <v>8953</v>
      </c>
      <c r="J190" s="274" t="s">
        <v>8954</v>
      </c>
      <c r="K190" s="274" t="s">
        <v>8955</v>
      </c>
      <c r="L190" s="67"/>
    </row>
    <row r="191" spans="1:12" ht="15">
      <c r="A191" s="274" t="s">
        <v>8948</v>
      </c>
      <c r="B191" s="274" t="s">
        <v>8949</v>
      </c>
      <c r="C191" s="274">
        <v>722578901</v>
      </c>
      <c r="D191" s="274" t="s">
        <v>8950</v>
      </c>
      <c r="E191" s="67"/>
      <c r="F191" s="274" t="s">
        <v>8951</v>
      </c>
      <c r="G191" s="274" t="s">
        <v>1887</v>
      </c>
      <c r="H191" s="274" t="s">
        <v>8952</v>
      </c>
      <c r="I191" s="274" t="s">
        <v>8953</v>
      </c>
      <c r="J191" s="274" t="s">
        <v>8954</v>
      </c>
      <c r="K191" s="274" t="s">
        <v>8955</v>
      </c>
      <c r="L191" s="67"/>
    </row>
    <row r="192" spans="1:12" ht="15">
      <c r="A192" s="274" t="s">
        <v>6050</v>
      </c>
      <c r="B192" s="274" t="s">
        <v>5945</v>
      </c>
      <c r="C192" s="274">
        <v>100168007</v>
      </c>
      <c r="D192" s="274" t="s">
        <v>8203</v>
      </c>
      <c r="E192" s="67"/>
      <c r="F192" s="274" t="s">
        <v>8204</v>
      </c>
      <c r="G192" s="274" t="s">
        <v>8205</v>
      </c>
      <c r="H192" s="274" t="s">
        <v>8206</v>
      </c>
      <c r="I192" s="274" t="s">
        <v>8208</v>
      </c>
      <c r="J192" s="274" t="s">
        <v>8207</v>
      </c>
      <c r="K192" s="549" t="s">
        <v>8209</v>
      </c>
      <c r="L192" s="549"/>
    </row>
    <row r="193" spans="1:12" ht="15">
      <c r="A193" s="274" t="s">
        <v>8956</v>
      </c>
      <c r="B193" s="274" t="s">
        <v>8957</v>
      </c>
      <c r="C193" s="274">
        <v>722622792</v>
      </c>
      <c r="D193" s="274" t="s">
        <v>8958</v>
      </c>
      <c r="E193" s="67"/>
      <c r="F193" s="274" t="s">
        <v>8959</v>
      </c>
      <c r="G193" s="274" t="s">
        <v>8484</v>
      </c>
      <c r="H193" s="274" t="s">
        <v>8960</v>
      </c>
      <c r="I193" s="274" t="s">
        <v>8961</v>
      </c>
      <c r="J193" s="274" t="s">
        <v>8962</v>
      </c>
      <c r="K193" s="549" t="s">
        <v>8963</v>
      </c>
      <c r="L193" s="549"/>
    </row>
    <row r="194" spans="1:12" ht="15">
      <c r="A194" s="274" t="s">
        <v>7822</v>
      </c>
      <c r="B194" s="274" t="s">
        <v>5925</v>
      </c>
      <c r="C194" s="274">
        <v>111870101</v>
      </c>
      <c r="D194" s="550" t="s">
        <v>8964</v>
      </c>
      <c r="E194" s="550"/>
      <c r="F194" s="274" t="s">
        <v>8965</v>
      </c>
      <c r="G194" s="274" t="s">
        <v>7698</v>
      </c>
      <c r="H194" s="274" t="s">
        <v>8966</v>
      </c>
      <c r="I194" s="274" t="s">
        <v>8967</v>
      </c>
      <c r="J194" s="274" t="s">
        <v>8473</v>
      </c>
      <c r="K194" s="274" t="s">
        <v>8968</v>
      </c>
      <c r="L194" s="67"/>
    </row>
    <row r="195" spans="1:12" ht="15">
      <c r="A195" s="274" t="s">
        <v>7822</v>
      </c>
      <c r="B195" s="274" t="s">
        <v>5925</v>
      </c>
      <c r="C195" s="274">
        <v>111870101</v>
      </c>
      <c r="D195" s="549" t="s">
        <v>8964</v>
      </c>
      <c r="E195" s="549"/>
      <c r="F195" s="274" t="s">
        <v>8965</v>
      </c>
      <c r="G195" s="274" t="s">
        <v>7698</v>
      </c>
      <c r="H195" s="274" t="s">
        <v>8966</v>
      </c>
      <c r="I195" s="274" t="s">
        <v>8967</v>
      </c>
      <c r="J195" s="274" t="s">
        <v>8473</v>
      </c>
      <c r="K195" s="274" t="s">
        <v>8968</v>
      </c>
      <c r="L195" s="67"/>
    </row>
    <row r="196" spans="1:12" ht="23.25">
      <c r="A196" s="274" t="s">
        <v>7822</v>
      </c>
      <c r="B196" s="274" t="s">
        <v>5925</v>
      </c>
      <c r="C196" s="274">
        <v>127020019</v>
      </c>
      <c r="D196" s="549" t="s">
        <v>8969</v>
      </c>
      <c r="E196" s="549"/>
      <c r="F196" s="274" t="s">
        <v>8970</v>
      </c>
      <c r="G196" s="274" t="s">
        <v>8230</v>
      </c>
      <c r="H196" s="274" t="s">
        <v>8971</v>
      </c>
      <c r="I196" s="274" t="s">
        <v>8972</v>
      </c>
      <c r="J196" s="274" t="s">
        <v>8973</v>
      </c>
      <c r="K196" s="274" t="s">
        <v>8974</v>
      </c>
      <c r="L196" s="67"/>
    </row>
    <row r="197" spans="1:12" ht="23.25">
      <c r="A197" s="274" t="s">
        <v>7822</v>
      </c>
      <c r="B197" s="274" t="s">
        <v>5925</v>
      </c>
      <c r="C197" s="274">
        <v>127020019</v>
      </c>
      <c r="D197" s="549" t="s">
        <v>8969</v>
      </c>
      <c r="E197" s="549"/>
      <c r="F197" s="274" t="s">
        <v>8970</v>
      </c>
      <c r="G197" s="274" t="s">
        <v>8230</v>
      </c>
      <c r="H197" s="274" t="s">
        <v>8971</v>
      </c>
      <c r="I197" s="274" t="s">
        <v>8972</v>
      </c>
      <c r="J197" s="274" t="s">
        <v>8973</v>
      </c>
      <c r="K197" s="274" t="s">
        <v>8974</v>
      </c>
      <c r="L197" s="67"/>
    </row>
    <row r="198" spans="1:12" ht="15">
      <c r="A198" s="274" t="s">
        <v>7822</v>
      </c>
      <c r="B198" s="274" t="s">
        <v>5925</v>
      </c>
      <c r="C198" s="274">
        <v>113870028</v>
      </c>
      <c r="D198" s="549" t="s">
        <v>7963</v>
      </c>
      <c r="E198" s="549"/>
      <c r="F198" s="274" t="s">
        <v>7964</v>
      </c>
      <c r="G198" s="274" t="s">
        <v>7965</v>
      </c>
      <c r="H198" s="274">
        <v>48812</v>
      </c>
      <c r="I198" s="274" t="s">
        <v>7967</v>
      </c>
      <c r="J198" s="274" t="s">
        <v>7966</v>
      </c>
      <c r="K198" s="274" t="s">
        <v>7968</v>
      </c>
      <c r="L198" s="67"/>
    </row>
    <row r="199" spans="1:12" ht="15">
      <c r="A199" s="274" t="s">
        <v>7822</v>
      </c>
      <c r="B199" s="274" t="s">
        <v>5925</v>
      </c>
      <c r="C199" s="274">
        <v>113870028</v>
      </c>
      <c r="D199" s="549" t="s">
        <v>7963</v>
      </c>
      <c r="E199" s="549"/>
      <c r="F199" s="274" t="s">
        <v>7964</v>
      </c>
      <c r="G199" s="274" t="s">
        <v>7965</v>
      </c>
      <c r="H199" s="274">
        <v>48812</v>
      </c>
      <c r="I199" s="274" t="s">
        <v>7967</v>
      </c>
      <c r="J199" s="274" t="s">
        <v>7966</v>
      </c>
      <c r="K199" s="274" t="s">
        <v>7968</v>
      </c>
      <c r="L199" s="67"/>
    </row>
    <row r="200" spans="1:12" ht="15">
      <c r="A200" s="274" t="s">
        <v>7822</v>
      </c>
      <c r="B200" s="274" t="s">
        <v>5925</v>
      </c>
      <c r="C200" s="274">
        <v>178400011</v>
      </c>
      <c r="D200" s="549" t="s">
        <v>8975</v>
      </c>
      <c r="E200" s="549"/>
      <c r="F200" s="274" t="s">
        <v>8976</v>
      </c>
      <c r="G200" s="274" t="s">
        <v>8977</v>
      </c>
      <c r="H200" s="274">
        <v>49548</v>
      </c>
      <c r="I200" s="274" t="s">
        <v>8978</v>
      </c>
      <c r="J200" s="274" t="s">
        <v>8979</v>
      </c>
      <c r="K200" s="274" t="s">
        <v>8980</v>
      </c>
      <c r="L200" s="67"/>
    </row>
    <row r="201" spans="1:12" ht="15">
      <c r="A201" s="274" t="s">
        <v>7822</v>
      </c>
      <c r="B201" s="274" t="s">
        <v>5925</v>
      </c>
      <c r="C201" s="274">
        <v>178400011</v>
      </c>
      <c r="D201" s="549" t="s">
        <v>8975</v>
      </c>
      <c r="E201" s="549"/>
      <c r="F201" s="274" t="s">
        <v>8976</v>
      </c>
      <c r="G201" s="274" t="s">
        <v>8977</v>
      </c>
      <c r="H201" s="274">
        <v>49548</v>
      </c>
      <c r="I201" s="274" t="s">
        <v>8978</v>
      </c>
      <c r="J201" s="274" t="s">
        <v>8979</v>
      </c>
      <c r="K201" s="274" t="s">
        <v>8980</v>
      </c>
      <c r="L201" s="67"/>
    </row>
    <row r="202" spans="1:12" ht="23.25">
      <c r="A202" s="274" t="s">
        <v>7822</v>
      </c>
      <c r="B202" s="274" t="s">
        <v>5925</v>
      </c>
      <c r="C202" s="274">
        <v>115810014</v>
      </c>
      <c r="D202" s="274" t="s">
        <v>8981</v>
      </c>
      <c r="E202" s="67"/>
      <c r="F202" s="274" t="s">
        <v>8982</v>
      </c>
      <c r="G202" s="274" t="s">
        <v>8983</v>
      </c>
      <c r="H202" s="274" t="s">
        <v>8984</v>
      </c>
      <c r="I202" s="274" t="s">
        <v>8985</v>
      </c>
      <c r="J202" s="274" t="s">
        <v>8986</v>
      </c>
      <c r="K202" s="274" t="s">
        <v>8987</v>
      </c>
      <c r="L202" s="67"/>
    </row>
    <row r="203" spans="1:12" ht="23.25">
      <c r="A203" s="274" t="s">
        <v>7822</v>
      </c>
      <c r="B203" s="274" t="s">
        <v>5925</v>
      </c>
      <c r="C203" s="274">
        <v>115810014</v>
      </c>
      <c r="D203" s="274" t="s">
        <v>8981</v>
      </c>
      <c r="E203" s="67"/>
      <c r="F203" s="274" t="s">
        <v>8982</v>
      </c>
      <c r="G203" s="274" t="s">
        <v>8983</v>
      </c>
      <c r="H203" s="274" t="s">
        <v>8984</v>
      </c>
      <c r="I203" s="274" t="s">
        <v>8985</v>
      </c>
      <c r="J203" s="274" t="s">
        <v>8986</v>
      </c>
      <c r="K203" s="274" t="s">
        <v>8987</v>
      </c>
      <c r="L203" s="67"/>
    </row>
    <row r="204" spans="1:12" ht="15">
      <c r="A204" s="274" t="s">
        <v>7822</v>
      </c>
      <c r="B204" s="274" t="s">
        <v>5925</v>
      </c>
      <c r="C204" s="274">
        <v>113740019</v>
      </c>
      <c r="D204" s="549" t="s">
        <v>8386</v>
      </c>
      <c r="E204" s="549"/>
      <c r="F204" s="274" t="s">
        <v>8387</v>
      </c>
      <c r="G204" s="274" t="s">
        <v>8388</v>
      </c>
      <c r="H204" s="274" t="s">
        <v>8389</v>
      </c>
      <c r="I204" s="274" t="s">
        <v>8391</v>
      </c>
      <c r="J204" s="274" t="s">
        <v>8390</v>
      </c>
      <c r="K204" s="274" t="s">
        <v>8392</v>
      </c>
      <c r="L204" s="67"/>
    </row>
    <row r="205" spans="1:12" ht="15">
      <c r="A205" s="274" t="s">
        <v>7822</v>
      </c>
      <c r="B205" s="274" t="s">
        <v>5925</v>
      </c>
      <c r="C205" s="274">
        <v>113740019</v>
      </c>
      <c r="D205" s="549" t="s">
        <v>8386</v>
      </c>
      <c r="E205" s="549"/>
      <c r="F205" s="274" t="s">
        <v>8387</v>
      </c>
      <c r="G205" s="274" t="s">
        <v>8388</v>
      </c>
      <c r="H205" s="274" t="s">
        <v>8389</v>
      </c>
      <c r="I205" s="274" t="s">
        <v>8391</v>
      </c>
      <c r="J205" s="274" t="s">
        <v>8390</v>
      </c>
      <c r="K205" s="274" t="s">
        <v>8392</v>
      </c>
      <c r="L205" s="67"/>
    </row>
    <row r="206" spans="1:12">
      <c r="A206" s="274" t="s">
        <v>6111</v>
      </c>
      <c r="B206" s="274" t="s">
        <v>6752</v>
      </c>
      <c r="C206" s="274">
        <v>118850017</v>
      </c>
      <c r="D206" s="549" t="s">
        <v>8988</v>
      </c>
      <c r="E206" s="549"/>
      <c r="F206" s="274" t="s">
        <v>8989</v>
      </c>
      <c r="G206" s="274" t="s">
        <v>8990</v>
      </c>
      <c r="H206" s="274" t="s">
        <v>8991</v>
      </c>
      <c r="I206" s="274" t="s">
        <v>8992</v>
      </c>
      <c r="J206" s="274" t="s">
        <v>8993</v>
      </c>
      <c r="K206" s="549" t="s">
        <v>8994</v>
      </c>
      <c r="L206" s="549"/>
    </row>
    <row r="207" spans="1:12" ht="23.25">
      <c r="A207" s="274" t="s">
        <v>6111</v>
      </c>
      <c r="B207" s="274" t="s">
        <v>6752</v>
      </c>
      <c r="C207" s="274">
        <v>118850017</v>
      </c>
      <c r="D207" s="549" t="s">
        <v>8988</v>
      </c>
      <c r="E207" s="549"/>
      <c r="F207" s="274" t="s">
        <v>8989</v>
      </c>
      <c r="G207" s="274" t="s">
        <v>8990</v>
      </c>
      <c r="H207" s="274" t="s">
        <v>8991</v>
      </c>
      <c r="I207" s="274" t="s">
        <v>8995</v>
      </c>
      <c r="J207" s="274" t="s">
        <v>8996</v>
      </c>
      <c r="K207" s="274" t="s">
        <v>8997</v>
      </c>
      <c r="L207" s="67"/>
    </row>
    <row r="208" spans="1:12" ht="23.25">
      <c r="A208" s="274" t="s">
        <v>6111</v>
      </c>
      <c r="B208" s="274" t="s">
        <v>6752</v>
      </c>
      <c r="C208" s="274">
        <v>722392596</v>
      </c>
      <c r="D208" s="549" t="s">
        <v>8998</v>
      </c>
      <c r="E208" s="549"/>
      <c r="F208" s="274" t="s">
        <v>8999</v>
      </c>
      <c r="G208" s="274" t="s">
        <v>1285</v>
      </c>
      <c r="H208" s="274">
        <v>46556</v>
      </c>
      <c r="I208" s="274" t="s">
        <v>9000</v>
      </c>
      <c r="J208" s="274" t="s">
        <v>3321</v>
      </c>
      <c r="K208" s="274" t="s">
        <v>9001</v>
      </c>
      <c r="L208" s="67"/>
    </row>
    <row r="209" spans="1:12" ht="23.25">
      <c r="A209" s="311" t="s">
        <v>6111</v>
      </c>
      <c r="B209" s="274" t="s">
        <v>6752</v>
      </c>
      <c r="C209" s="274">
        <v>722392596</v>
      </c>
      <c r="D209" s="551" t="s">
        <v>8998</v>
      </c>
      <c r="E209" s="551"/>
      <c r="F209" s="274" t="s">
        <v>8999</v>
      </c>
      <c r="G209" s="274" t="s">
        <v>1285</v>
      </c>
      <c r="H209" s="274">
        <v>46556</v>
      </c>
      <c r="I209" s="274" t="s">
        <v>9000</v>
      </c>
      <c r="J209" s="274" t="s">
        <v>3321</v>
      </c>
      <c r="K209" s="274" t="s">
        <v>9001</v>
      </c>
      <c r="L209" s="67"/>
    </row>
    <row r="210" spans="1:12" ht="23.25">
      <c r="A210" s="274" t="s">
        <v>9002</v>
      </c>
      <c r="B210" s="274" t="s">
        <v>9003</v>
      </c>
      <c r="C210" s="274">
        <v>722488789</v>
      </c>
      <c r="D210" s="274" t="s">
        <v>9004</v>
      </c>
      <c r="E210" s="67"/>
      <c r="F210" s="274" t="s">
        <v>9005</v>
      </c>
      <c r="G210" s="274" t="s">
        <v>7743</v>
      </c>
      <c r="H210" s="274" t="s">
        <v>9006</v>
      </c>
      <c r="I210" s="274" t="s">
        <v>9007</v>
      </c>
      <c r="J210" s="274" t="s">
        <v>9008</v>
      </c>
      <c r="K210" s="274" t="s">
        <v>9009</v>
      </c>
      <c r="L210" s="67"/>
    </row>
    <row r="211" spans="1:12" ht="15">
      <c r="A211" s="274" t="s">
        <v>9002</v>
      </c>
      <c r="B211" s="274" t="s">
        <v>9003</v>
      </c>
      <c r="C211" s="274">
        <v>100178952</v>
      </c>
      <c r="D211" s="549" t="s">
        <v>9010</v>
      </c>
      <c r="E211" s="549"/>
      <c r="F211" s="274" t="s">
        <v>9011</v>
      </c>
      <c r="G211" s="274" t="s">
        <v>7738</v>
      </c>
      <c r="H211" s="274" t="s">
        <v>9012</v>
      </c>
      <c r="I211" s="274" t="s">
        <v>9013</v>
      </c>
      <c r="J211" s="274" t="s">
        <v>9014</v>
      </c>
      <c r="K211" s="274" t="s">
        <v>9015</v>
      </c>
      <c r="L211" s="67"/>
    </row>
    <row r="212" spans="1:12" ht="15">
      <c r="A212" s="274" t="s">
        <v>9002</v>
      </c>
      <c r="B212" s="274" t="s">
        <v>9003</v>
      </c>
      <c r="C212" s="274">
        <v>100178949</v>
      </c>
      <c r="D212" s="549" t="s">
        <v>9016</v>
      </c>
      <c r="E212" s="549"/>
      <c r="F212" s="274" t="s">
        <v>9017</v>
      </c>
      <c r="G212" s="274" t="s">
        <v>7698</v>
      </c>
      <c r="H212" s="274" t="s">
        <v>9018</v>
      </c>
      <c r="I212" s="274" t="s">
        <v>9019</v>
      </c>
      <c r="J212" s="274" t="s">
        <v>9020</v>
      </c>
      <c r="K212" s="274" t="s">
        <v>9015</v>
      </c>
      <c r="L212" s="67"/>
    </row>
    <row r="213" spans="1:12">
      <c r="A213" s="274" t="s">
        <v>8169</v>
      </c>
      <c r="B213" s="275" t="s">
        <v>6059</v>
      </c>
      <c r="C213" s="274">
        <v>100050206</v>
      </c>
      <c r="D213" s="550" t="s">
        <v>9021</v>
      </c>
      <c r="E213" s="550"/>
      <c r="F213" s="274" t="s">
        <v>9022</v>
      </c>
      <c r="G213" s="274" t="s">
        <v>8060</v>
      </c>
      <c r="H213" s="274" t="s">
        <v>9023</v>
      </c>
      <c r="I213" s="274" t="s">
        <v>9024</v>
      </c>
      <c r="J213" s="274" t="s">
        <v>9025</v>
      </c>
      <c r="K213" s="550" t="s">
        <v>9026</v>
      </c>
      <c r="L213" s="550"/>
    </row>
    <row r="214" spans="1:12">
      <c r="A214" s="274" t="s">
        <v>8169</v>
      </c>
      <c r="B214" s="274" t="s">
        <v>6059</v>
      </c>
      <c r="C214" s="274">
        <v>100050206</v>
      </c>
      <c r="D214" s="549" t="s">
        <v>9021</v>
      </c>
      <c r="E214" s="549"/>
      <c r="F214" s="274" t="s">
        <v>9022</v>
      </c>
      <c r="G214" s="274" t="s">
        <v>8060</v>
      </c>
      <c r="H214" s="274" t="s">
        <v>9023</v>
      </c>
      <c r="I214" s="274" t="s">
        <v>9024</v>
      </c>
      <c r="J214" s="274" t="s">
        <v>9025</v>
      </c>
      <c r="K214" s="550" t="s">
        <v>9026</v>
      </c>
      <c r="L214" s="550"/>
    </row>
    <row r="215" spans="1:12">
      <c r="A215" s="274" t="s">
        <v>8169</v>
      </c>
      <c r="B215" s="275" t="s">
        <v>6059</v>
      </c>
      <c r="C215" s="274">
        <v>365170029</v>
      </c>
      <c r="D215" s="550" t="s">
        <v>9027</v>
      </c>
      <c r="E215" s="550"/>
      <c r="F215" s="275" t="s">
        <v>9028</v>
      </c>
      <c r="G215" s="274" t="s">
        <v>6547</v>
      </c>
      <c r="H215" s="274" t="s">
        <v>9029</v>
      </c>
      <c r="I215" s="274" t="s">
        <v>9030</v>
      </c>
      <c r="J215" s="274" t="s">
        <v>9031</v>
      </c>
      <c r="K215" s="550" t="s">
        <v>9032</v>
      </c>
      <c r="L215" s="550"/>
    </row>
    <row r="216" spans="1:12">
      <c r="A216" s="274" t="s">
        <v>8169</v>
      </c>
      <c r="B216" s="274" t="s">
        <v>6059</v>
      </c>
      <c r="C216" s="274">
        <v>365170029</v>
      </c>
      <c r="D216" s="550" t="s">
        <v>9027</v>
      </c>
      <c r="E216" s="550"/>
      <c r="F216" s="275" t="s">
        <v>9028</v>
      </c>
      <c r="G216" s="274" t="s">
        <v>6547</v>
      </c>
      <c r="H216" s="274" t="s">
        <v>9029</v>
      </c>
      <c r="I216" s="274" t="s">
        <v>9033</v>
      </c>
      <c r="J216" s="274" t="s">
        <v>9034</v>
      </c>
      <c r="K216" s="550" t="s">
        <v>9035</v>
      </c>
      <c r="L216" s="550"/>
    </row>
    <row r="217" spans="1:12" ht="15">
      <c r="A217" s="274" t="s">
        <v>3439</v>
      </c>
      <c r="B217" s="274" t="s">
        <v>9036</v>
      </c>
      <c r="C217" s="274">
        <v>722545077</v>
      </c>
      <c r="D217" s="549" t="s">
        <v>9037</v>
      </c>
      <c r="E217" s="549"/>
      <c r="F217" s="274" t="s">
        <v>9038</v>
      </c>
      <c r="G217" s="274" t="s">
        <v>1392</v>
      </c>
      <c r="H217" s="274" t="s">
        <v>9039</v>
      </c>
      <c r="I217" s="274" t="s">
        <v>9040</v>
      </c>
      <c r="J217" s="274" t="s">
        <v>9041</v>
      </c>
      <c r="K217" s="274" t="s">
        <v>9042</v>
      </c>
      <c r="L217" s="67"/>
    </row>
    <row r="218" spans="1:12" ht="15">
      <c r="A218" s="274" t="s">
        <v>9043</v>
      </c>
      <c r="B218" s="274" t="s">
        <v>9044</v>
      </c>
      <c r="C218" s="274">
        <v>722654337</v>
      </c>
      <c r="D218" s="274" t="s">
        <v>9045</v>
      </c>
      <c r="E218" s="67"/>
      <c r="F218" s="274" t="s">
        <v>9046</v>
      </c>
      <c r="G218" s="274" t="s">
        <v>9047</v>
      </c>
      <c r="H218" s="274" t="s">
        <v>9048</v>
      </c>
      <c r="I218" s="274" t="s">
        <v>9049</v>
      </c>
      <c r="J218" s="274" t="s">
        <v>9050</v>
      </c>
      <c r="K218" s="549" t="s">
        <v>9051</v>
      </c>
      <c r="L218" s="549"/>
    </row>
    <row r="219" spans="1:12" ht="15">
      <c r="A219" s="274" t="s">
        <v>9052</v>
      </c>
      <c r="B219" s="274" t="s">
        <v>9053</v>
      </c>
      <c r="C219" s="274">
        <v>722323719</v>
      </c>
      <c r="D219" s="275" t="s">
        <v>9054</v>
      </c>
      <c r="E219" s="67"/>
      <c r="F219" s="274" t="s">
        <v>9055</v>
      </c>
      <c r="G219" s="274" t="s">
        <v>9056</v>
      </c>
      <c r="H219" s="274" t="s">
        <v>9057</v>
      </c>
      <c r="I219" s="274" t="s">
        <v>9058</v>
      </c>
      <c r="J219" s="274" t="s">
        <v>9059</v>
      </c>
      <c r="K219" s="549" t="s">
        <v>9060</v>
      </c>
      <c r="L219" s="549"/>
    </row>
    <row r="220" spans="1:12">
      <c r="A220" s="274" t="s">
        <v>9061</v>
      </c>
      <c r="B220" s="274" t="s">
        <v>9062</v>
      </c>
      <c r="C220" s="274">
        <v>722327750</v>
      </c>
      <c r="D220" s="550" t="s">
        <v>9063</v>
      </c>
      <c r="E220" s="550"/>
      <c r="F220" s="274" t="s">
        <v>9064</v>
      </c>
      <c r="G220" s="274" t="s">
        <v>9065</v>
      </c>
      <c r="H220" s="274">
        <v>49690</v>
      </c>
      <c r="I220" s="274" t="s">
        <v>9066</v>
      </c>
      <c r="J220" s="274" t="s">
        <v>9067</v>
      </c>
      <c r="K220" s="549" t="s">
        <v>9068</v>
      </c>
      <c r="L220" s="549"/>
    </row>
    <row r="221" spans="1:12">
      <c r="A221" s="274" t="s">
        <v>9061</v>
      </c>
      <c r="B221" s="274" t="s">
        <v>9062</v>
      </c>
      <c r="C221" s="274">
        <v>722327750</v>
      </c>
      <c r="D221" s="549" t="s">
        <v>9063</v>
      </c>
      <c r="E221" s="549"/>
      <c r="F221" s="274" t="s">
        <v>9064</v>
      </c>
      <c r="G221" s="274" t="s">
        <v>9065</v>
      </c>
      <c r="H221" s="274">
        <v>49690</v>
      </c>
      <c r="I221" s="274" t="s">
        <v>9066</v>
      </c>
      <c r="J221" s="274" t="s">
        <v>9067</v>
      </c>
      <c r="K221" s="549" t="s">
        <v>9068</v>
      </c>
      <c r="L221" s="549"/>
    </row>
    <row r="222" spans="1:12" ht="23.25">
      <c r="A222" s="274" t="s">
        <v>9061</v>
      </c>
      <c r="B222" s="274" t="s">
        <v>9062</v>
      </c>
      <c r="C222" s="274">
        <v>722327750</v>
      </c>
      <c r="D222" s="549" t="s">
        <v>9063</v>
      </c>
      <c r="E222" s="549"/>
      <c r="F222" s="274" t="s">
        <v>9064</v>
      </c>
      <c r="G222" s="274" t="s">
        <v>9065</v>
      </c>
      <c r="H222" s="274">
        <v>49690</v>
      </c>
      <c r="I222" s="274" t="s">
        <v>9069</v>
      </c>
      <c r="J222" s="274" t="s">
        <v>9070</v>
      </c>
      <c r="K222" s="274" t="s">
        <v>9071</v>
      </c>
      <c r="L222" s="67"/>
    </row>
    <row r="223" spans="1:12" ht="23.25">
      <c r="A223" s="274" t="s">
        <v>9061</v>
      </c>
      <c r="B223" s="274" t="s">
        <v>9062</v>
      </c>
      <c r="C223" s="274">
        <v>722327750</v>
      </c>
      <c r="D223" s="549" t="s">
        <v>9063</v>
      </c>
      <c r="E223" s="549"/>
      <c r="F223" s="274" t="s">
        <v>9064</v>
      </c>
      <c r="G223" s="274" t="s">
        <v>9065</v>
      </c>
      <c r="H223" s="274">
        <v>49690</v>
      </c>
      <c r="I223" s="274" t="s">
        <v>9069</v>
      </c>
      <c r="J223" s="274" t="s">
        <v>9070</v>
      </c>
      <c r="K223" s="274" t="s">
        <v>9071</v>
      </c>
      <c r="L223" s="67"/>
    </row>
    <row r="224" spans="1:12" ht="15">
      <c r="A224" s="274" t="s">
        <v>8277</v>
      </c>
      <c r="B224" s="302" t="s">
        <v>2122</v>
      </c>
      <c r="C224" s="274">
        <v>100164930</v>
      </c>
      <c r="D224" s="549" t="s">
        <v>2014</v>
      </c>
      <c r="E224" s="549"/>
      <c r="F224" s="274" t="s">
        <v>9072</v>
      </c>
      <c r="G224" s="274" t="s">
        <v>9073</v>
      </c>
      <c r="H224" s="274" t="s">
        <v>9074</v>
      </c>
      <c r="I224" s="274" t="s">
        <v>9075</v>
      </c>
      <c r="J224" s="274" t="s">
        <v>9076</v>
      </c>
      <c r="K224" s="274" t="s">
        <v>9077</v>
      </c>
      <c r="L224" s="67"/>
    </row>
    <row r="225" spans="1:12" ht="15">
      <c r="A225" s="274" t="s">
        <v>8277</v>
      </c>
      <c r="B225" s="274" t="s">
        <v>2122</v>
      </c>
      <c r="C225" s="274">
        <v>100164930</v>
      </c>
      <c r="D225" s="550" t="s">
        <v>2014</v>
      </c>
      <c r="E225" s="550"/>
      <c r="F225" s="274" t="s">
        <v>9072</v>
      </c>
      <c r="G225" s="274" t="s">
        <v>9073</v>
      </c>
      <c r="H225" s="274" t="s">
        <v>9074</v>
      </c>
      <c r="I225" s="274" t="s">
        <v>9075</v>
      </c>
      <c r="J225" s="274" t="s">
        <v>9076</v>
      </c>
      <c r="K225" s="274" t="s">
        <v>9077</v>
      </c>
      <c r="L225" s="67"/>
    </row>
    <row r="226" spans="1:12" ht="23.25">
      <c r="A226" s="274" t="s">
        <v>8277</v>
      </c>
      <c r="B226" s="275" t="s">
        <v>2122</v>
      </c>
      <c r="C226" s="274">
        <v>722384693</v>
      </c>
      <c r="D226" s="275" t="s">
        <v>9078</v>
      </c>
      <c r="E226" s="96"/>
      <c r="F226" s="274" t="s">
        <v>9079</v>
      </c>
      <c r="G226" s="274" t="s">
        <v>2116</v>
      </c>
      <c r="H226" s="274" t="s">
        <v>9080</v>
      </c>
      <c r="I226" s="274" t="s">
        <v>9081</v>
      </c>
      <c r="J226" s="274" t="s">
        <v>9082</v>
      </c>
      <c r="K226" s="274" t="s">
        <v>9083</v>
      </c>
      <c r="L226" s="67"/>
    </row>
    <row r="227" spans="1:12" ht="23.25">
      <c r="A227" s="274" t="s">
        <v>8277</v>
      </c>
      <c r="B227" s="275" t="s">
        <v>2122</v>
      </c>
      <c r="C227" s="274">
        <v>722384693</v>
      </c>
      <c r="D227" s="275" t="s">
        <v>9078</v>
      </c>
      <c r="E227" s="96"/>
      <c r="F227" s="274" t="s">
        <v>9079</v>
      </c>
      <c r="G227" s="274" t="s">
        <v>2116</v>
      </c>
      <c r="H227" s="274" t="s">
        <v>9080</v>
      </c>
      <c r="I227" s="274" t="s">
        <v>9081</v>
      </c>
      <c r="J227" s="274" t="s">
        <v>9082</v>
      </c>
      <c r="K227" s="274" t="s">
        <v>9083</v>
      </c>
      <c r="L227" s="67"/>
    </row>
    <row r="228" spans="1:12" ht="15">
      <c r="A228" s="274" t="s">
        <v>3108</v>
      </c>
      <c r="B228" s="274" t="s">
        <v>1967</v>
      </c>
      <c r="C228" s="274">
        <v>538120014</v>
      </c>
      <c r="D228" s="549" t="s">
        <v>9084</v>
      </c>
      <c r="E228" s="549"/>
      <c r="F228" s="274" t="s">
        <v>9085</v>
      </c>
      <c r="G228" s="274" t="s">
        <v>9086</v>
      </c>
      <c r="H228" s="274" t="s">
        <v>9087</v>
      </c>
      <c r="I228" s="274" t="s">
        <v>9088</v>
      </c>
      <c r="J228" s="274" t="s">
        <v>9089</v>
      </c>
      <c r="K228" s="274" t="s">
        <v>9090</v>
      </c>
      <c r="L228" s="67"/>
    </row>
    <row r="229" spans="1:12" ht="15">
      <c r="A229" s="274" t="s">
        <v>3108</v>
      </c>
      <c r="B229" s="274" t="s">
        <v>1967</v>
      </c>
      <c r="C229" s="274">
        <v>722562362</v>
      </c>
      <c r="D229" s="274" t="s">
        <v>9091</v>
      </c>
      <c r="E229" s="67"/>
      <c r="F229" s="274" t="s">
        <v>9092</v>
      </c>
      <c r="G229" s="274" t="s">
        <v>1392</v>
      </c>
      <c r="H229" s="274" t="s">
        <v>9093</v>
      </c>
      <c r="I229" s="274" t="s">
        <v>9094</v>
      </c>
      <c r="J229" s="274" t="s">
        <v>9095</v>
      </c>
      <c r="K229" s="549" t="s">
        <v>9096</v>
      </c>
      <c r="L229" s="549"/>
    </row>
    <row r="230" spans="1:12" ht="15">
      <c r="A230" s="274" t="s">
        <v>3108</v>
      </c>
      <c r="B230" s="274" t="s">
        <v>1967</v>
      </c>
      <c r="C230" s="274">
        <v>722562362</v>
      </c>
      <c r="D230" s="274" t="s">
        <v>9091</v>
      </c>
      <c r="E230" s="67"/>
      <c r="F230" s="274" t="s">
        <v>9092</v>
      </c>
      <c r="G230" s="274" t="s">
        <v>1392</v>
      </c>
      <c r="H230" s="274" t="s">
        <v>9093</v>
      </c>
      <c r="I230" s="274" t="s">
        <v>9097</v>
      </c>
      <c r="J230" s="274" t="s">
        <v>9098</v>
      </c>
      <c r="K230" s="274" t="s">
        <v>9099</v>
      </c>
      <c r="L230" s="67"/>
    </row>
    <row r="231" spans="1:12" ht="15">
      <c r="A231" s="274" t="s">
        <v>3108</v>
      </c>
      <c r="B231" s="274" t="s">
        <v>1967</v>
      </c>
      <c r="C231" s="274">
        <v>722581870</v>
      </c>
      <c r="D231" s="274" t="s">
        <v>8252</v>
      </c>
      <c r="E231" s="67"/>
      <c r="F231" s="274" t="s">
        <v>8253</v>
      </c>
      <c r="G231" s="274" t="s">
        <v>1392</v>
      </c>
      <c r="H231" s="274" t="s">
        <v>8254</v>
      </c>
      <c r="I231" s="274" t="s">
        <v>8256</v>
      </c>
      <c r="J231" s="274" t="s">
        <v>8255</v>
      </c>
      <c r="K231" s="274" t="s">
        <v>8257</v>
      </c>
      <c r="L231" s="67"/>
    </row>
    <row r="232" spans="1:12">
      <c r="A232" s="274" t="s">
        <v>9100</v>
      </c>
      <c r="B232" s="274" t="s">
        <v>9101</v>
      </c>
      <c r="C232" s="274">
        <v>722500860</v>
      </c>
      <c r="D232" s="549" t="s">
        <v>9102</v>
      </c>
      <c r="E232" s="549"/>
      <c r="F232" s="274" t="s">
        <v>9103</v>
      </c>
      <c r="G232" s="274" t="s">
        <v>8230</v>
      </c>
      <c r="H232" s="274" t="s">
        <v>9104</v>
      </c>
      <c r="I232" s="274" t="s">
        <v>9105</v>
      </c>
      <c r="J232" s="274" t="s">
        <v>9106</v>
      </c>
      <c r="K232" s="549" t="s">
        <v>9107</v>
      </c>
      <c r="L232" s="549"/>
    </row>
    <row r="233" spans="1:12">
      <c r="A233" s="274" t="s">
        <v>9100</v>
      </c>
      <c r="B233" s="274" t="s">
        <v>9101</v>
      </c>
      <c r="C233" s="274">
        <v>722500860</v>
      </c>
      <c r="D233" s="549" t="s">
        <v>9102</v>
      </c>
      <c r="E233" s="549"/>
      <c r="F233" s="274" t="s">
        <v>9103</v>
      </c>
      <c r="G233" s="274" t="s">
        <v>8230</v>
      </c>
      <c r="H233" s="274" t="s">
        <v>9104</v>
      </c>
      <c r="I233" s="274" t="s">
        <v>9105</v>
      </c>
      <c r="J233" s="274" t="s">
        <v>9106</v>
      </c>
      <c r="K233" s="549" t="s">
        <v>9107</v>
      </c>
      <c r="L233" s="549"/>
    </row>
    <row r="234" spans="1:12" ht="22.5">
      <c r="A234" s="274" t="s">
        <v>9100</v>
      </c>
      <c r="B234" s="274" t="s">
        <v>9101</v>
      </c>
      <c r="C234" s="274">
        <v>722500860</v>
      </c>
      <c r="D234" s="549" t="s">
        <v>9102</v>
      </c>
      <c r="E234" s="549"/>
      <c r="F234" s="274" t="s">
        <v>9103</v>
      </c>
      <c r="G234" s="274" t="s">
        <v>8230</v>
      </c>
      <c r="H234" s="274" t="s">
        <v>9104</v>
      </c>
      <c r="I234" s="274" t="s">
        <v>9108</v>
      </c>
      <c r="J234" s="274" t="s">
        <v>9109</v>
      </c>
      <c r="K234" s="549" t="s">
        <v>9110</v>
      </c>
      <c r="L234" s="549"/>
    </row>
    <row r="235" spans="1:12" ht="22.5">
      <c r="A235" s="274" t="s">
        <v>9100</v>
      </c>
      <c r="B235" s="274" t="s">
        <v>9101</v>
      </c>
      <c r="C235" s="274">
        <v>722500860</v>
      </c>
      <c r="D235" s="549" t="s">
        <v>9102</v>
      </c>
      <c r="E235" s="549"/>
      <c r="F235" s="274" t="s">
        <v>9103</v>
      </c>
      <c r="G235" s="274" t="s">
        <v>8230</v>
      </c>
      <c r="H235" s="274" t="s">
        <v>9104</v>
      </c>
      <c r="I235" s="274" t="s">
        <v>9108</v>
      </c>
      <c r="J235" s="274" t="s">
        <v>9109</v>
      </c>
      <c r="K235" s="549" t="s">
        <v>9110</v>
      </c>
      <c r="L235" s="549"/>
    </row>
    <row r="236" spans="1:12">
      <c r="A236" s="274" t="s">
        <v>7805</v>
      </c>
      <c r="B236" s="274" t="s">
        <v>5933</v>
      </c>
      <c r="C236" s="274">
        <v>100058986</v>
      </c>
      <c r="D236" s="549" t="s">
        <v>9111</v>
      </c>
      <c r="E236" s="549"/>
      <c r="F236" s="274" t="s">
        <v>9112</v>
      </c>
      <c r="G236" s="274" t="s">
        <v>7698</v>
      </c>
      <c r="H236" s="274" t="s">
        <v>9113</v>
      </c>
      <c r="I236" s="274" t="s">
        <v>9114</v>
      </c>
      <c r="J236" s="274" t="s">
        <v>9115</v>
      </c>
      <c r="K236" s="549" t="s">
        <v>9116</v>
      </c>
      <c r="L236" s="549"/>
    </row>
    <row r="237" spans="1:12">
      <c r="A237" s="274" t="s">
        <v>7805</v>
      </c>
      <c r="B237" s="274" t="s">
        <v>5933</v>
      </c>
      <c r="C237" s="274">
        <v>100058986</v>
      </c>
      <c r="D237" s="549" t="s">
        <v>9111</v>
      </c>
      <c r="E237" s="549"/>
      <c r="F237" s="274" t="s">
        <v>9112</v>
      </c>
      <c r="G237" s="274" t="s">
        <v>7698</v>
      </c>
      <c r="H237" s="274" t="s">
        <v>9113</v>
      </c>
      <c r="I237" s="274" t="s">
        <v>9117</v>
      </c>
      <c r="J237" s="274" t="s">
        <v>9118</v>
      </c>
      <c r="K237" s="549" t="s">
        <v>9119</v>
      </c>
      <c r="L237" s="549"/>
    </row>
    <row r="238" spans="1:12" ht="15">
      <c r="A238" s="274" t="s">
        <v>7805</v>
      </c>
      <c r="B238" s="274" t="s">
        <v>5933</v>
      </c>
      <c r="C238" s="274">
        <v>100265244</v>
      </c>
      <c r="D238" s="274" t="s">
        <v>9120</v>
      </c>
      <c r="E238" s="67"/>
      <c r="F238" s="274" t="s">
        <v>9121</v>
      </c>
      <c r="G238" s="274" t="s">
        <v>7808</v>
      </c>
      <c r="H238" s="274" t="s">
        <v>9122</v>
      </c>
      <c r="I238" s="274" t="s">
        <v>9123</v>
      </c>
      <c r="J238" s="274" t="s">
        <v>9124</v>
      </c>
      <c r="K238" s="274" t="s">
        <v>9125</v>
      </c>
      <c r="L238" s="67"/>
    </row>
    <row r="239" spans="1:12" ht="15">
      <c r="A239" s="274" t="s">
        <v>7805</v>
      </c>
      <c r="B239" s="274" t="s">
        <v>5933</v>
      </c>
      <c r="C239" s="274">
        <v>100265244</v>
      </c>
      <c r="D239" s="274" t="s">
        <v>9120</v>
      </c>
      <c r="E239" s="67"/>
      <c r="F239" s="274" t="s">
        <v>9121</v>
      </c>
      <c r="G239" s="274" t="s">
        <v>7808</v>
      </c>
      <c r="H239" s="274" t="s">
        <v>9122</v>
      </c>
      <c r="I239" s="274" t="s">
        <v>9123</v>
      </c>
      <c r="J239" s="274" t="s">
        <v>9124</v>
      </c>
      <c r="K239" s="274" t="s">
        <v>9125</v>
      </c>
      <c r="L239" s="67"/>
    </row>
    <row r="240" spans="1:12" ht="15">
      <c r="A240" s="274" t="s">
        <v>7805</v>
      </c>
      <c r="B240" s="274" t="s">
        <v>5933</v>
      </c>
      <c r="C240" s="274">
        <v>100144471</v>
      </c>
      <c r="D240" s="549" t="s">
        <v>8100</v>
      </c>
      <c r="E240" s="549"/>
      <c r="F240" s="274" t="s">
        <v>8101</v>
      </c>
      <c r="G240" s="274" t="s">
        <v>8102</v>
      </c>
      <c r="H240" s="274" t="s">
        <v>8103</v>
      </c>
      <c r="I240" s="274" t="s">
        <v>8105</v>
      </c>
      <c r="J240" s="274" t="s">
        <v>8104</v>
      </c>
      <c r="K240" s="274" t="s">
        <v>8106</v>
      </c>
      <c r="L240" s="67"/>
    </row>
    <row r="241" spans="1:12" ht="15">
      <c r="A241" s="274" t="s">
        <v>9126</v>
      </c>
      <c r="B241" s="274" t="s">
        <v>6514</v>
      </c>
      <c r="C241" s="274">
        <v>722631677</v>
      </c>
      <c r="D241" s="274" t="s">
        <v>9127</v>
      </c>
      <c r="E241" s="67"/>
      <c r="F241" s="274" t="s">
        <v>9128</v>
      </c>
      <c r="G241" s="274" t="s">
        <v>9129</v>
      </c>
      <c r="H241" s="274" t="s">
        <v>9130</v>
      </c>
      <c r="I241" s="274" t="s">
        <v>9131</v>
      </c>
      <c r="J241" s="274" t="s">
        <v>9132</v>
      </c>
      <c r="K241" s="274" t="s">
        <v>9133</v>
      </c>
      <c r="L241" s="67"/>
    </row>
    <row r="242" spans="1:12" ht="15">
      <c r="A242" s="274" t="s">
        <v>7986</v>
      </c>
      <c r="B242" s="274" t="s">
        <v>6055</v>
      </c>
      <c r="C242" s="274">
        <v>100028412</v>
      </c>
      <c r="D242" s="549" t="s">
        <v>9134</v>
      </c>
      <c r="E242" s="549"/>
      <c r="F242" s="274" t="s">
        <v>9135</v>
      </c>
      <c r="G242" s="274" t="s">
        <v>9136</v>
      </c>
      <c r="H242" s="274" t="s">
        <v>9137</v>
      </c>
      <c r="I242" s="274" t="s">
        <v>9138</v>
      </c>
      <c r="J242" s="274" t="s">
        <v>9139</v>
      </c>
      <c r="K242" s="274" t="s">
        <v>9140</v>
      </c>
      <c r="L242" s="67"/>
    </row>
    <row r="243" spans="1:12" ht="15">
      <c r="A243" s="274" t="s">
        <v>7986</v>
      </c>
      <c r="B243" s="274" t="s">
        <v>6055</v>
      </c>
      <c r="C243" s="274">
        <v>100028412</v>
      </c>
      <c r="D243" s="549" t="s">
        <v>9134</v>
      </c>
      <c r="E243" s="549"/>
      <c r="F243" s="274" t="s">
        <v>9135</v>
      </c>
      <c r="G243" s="274" t="s">
        <v>9136</v>
      </c>
      <c r="H243" s="274" t="s">
        <v>9137</v>
      </c>
      <c r="I243" s="274" t="s">
        <v>9138</v>
      </c>
      <c r="J243" s="274" t="s">
        <v>9139</v>
      </c>
      <c r="K243" s="274" t="s">
        <v>9140</v>
      </c>
      <c r="L243" s="67"/>
    </row>
    <row r="244" spans="1:12" ht="15">
      <c r="A244" s="274" t="s">
        <v>9141</v>
      </c>
      <c r="B244" s="274" t="s">
        <v>9142</v>
      </c>
      <c r="C244" s="274">
        <v>722616820</v>
      </c>
      <c r="D244" s="274" t="s">
        <v>9143</v>
      </c>
      <c r="E244" s="67"/>
      <c r="F244" s="274" t="s">
        <v>9144</v>
      </c>
      <c r="G244" s="274" t="s">
        <v>8340</v>
      </c>
      <c r="H244" s="274" t="s">
        <v>9145</v>
      </c>
      <c r="I244" s="274" t="s">
        <v>9146</v>
      </c>
      <c r="J244" s="274" t="s">
        <v>9147</v>
      </c>
      <c r="K244" s="274" t="s">
        <v>9148</v>
      </c>
      <c r="L244" s="67"/>
    </row>
    <row r="245" spans="1:12" ht="15">
      <c r="A245" s="274" t="s">
        <v>9141</v>
      </c>
      <c r="B245" s="274" t="s">
        <v>9142</v>
      </c>
      <c r="C245" s="274">
        <v>722616820</v>
      </c>
      <c r="D245" s="274" t="s">
        <v>9143</v>
      </c>
      <c r="E245" s="67"/>
      <c r="F245" s="274" t="s">
        <v>9144</v>
      </c>
      <c r="G245" s="274" t="s">
        <v>8340</v>
      </c>
      <c r="H245" s="274" t="s">
        <v>9145</v>
      </c>
      <c r="I245" s="274" t="s">
        <v>9146</v>
      </c>
      <c r="J245" s="274" t="s">
        <v>9147</v>
      </c>
      <c r="K245" s="274" t="s">
        <v>9148</v>
      </c>
      <c r="L245" s="67"/>
    </row>
    <row r="246" spans="1:12" ht="15">
      <c r="A246" s="274" t="s">
        <v>9149</v>
      </c>
      <c r="B246" s="274" t="s">
        <v>9150</v>
      </c>
      <c r="C246" s="274">
        <v>722554410</v>
      </c>
      <c r="D246" s="549" t="s">
        <v>9151</v>
      </c>
      <c r="E246" s="549"/>
      <c r="F246" s="274" t="s">
        <v>9152</v>
      </c>
      <c r="G246" s="274" t="s">
        <v>9153</v>
      </c>
      <c r="H246" s="274" t="s">
        <v>9154</v>
      </c>
      <c r="I246" s="274" t="s">
        <v>9155</v>
      </c>
      <c r="J246" s="274" t="s">
        <v>9156</v>
      </c>
      <c r="K246" s="274" t="s">
        <v>9157</v>
      </c>
      <c r="L246" s="67"/>
    </row>
    <row r="247" spans="1:12" ht="15">
      <c r="A247" s="274" t="s">
        <v>9149</v>
      </c>
      <c r="B247" s="274" t="s">
        <v>9150</v>
      </c>
      <c r="C247" s="274">
        <v>722554410</v>
      </c>
      <c r="D247" s="549" t="s">
        <v>9151</v>
      </c>
      <c r="E247" s="549"/>
      <c r="F247" s="274" t="s">
        <v>9152</v>
      </c>
      <c r="G247" s="274" t="s">
        <v>9153</v>
      </c>
      <c r="H247" s="274" t="s">
        <v>9154</v>
      </c>
      <c r="I247" s="274" t="s">
        <v>9155</v>
      </c>
      <c r="J247" s="274" t="s">
        <v>9156</v>
      </c>
      <c r="K247" s="274" t="s">
        <v>9157</v>
      </c>
      <c r="L247" s="67"/>
    </row>
    <row r="248" spans="1:12" ht="15">
      <c r="A248" s="274" t="s">
        <v>2334</v>
      </c>
      <c r="B248" s="274" t="s">
        <v>2152</v>
      </c>
      <c r="C248" s="274">
        <v>722347057</v>
      </c>
      <c r="D248" s="549" t="s">
        <v>9158</v>
      </c>
      <c r="E248" s="549"/>
      <c r="F248" s="274" t="s">
        <v>9159</v>
      </c>
      <c r="G248" s="274" t="s">
        <v>9160</v>
      </c>
      <c r="H248" s="274">
        <v>48073</v>
      </c>
      <c r="I248" s="274" t="s">
        <v>9161</v>
      </c>
      <c r="J248" s="274" t="s">
        <v>9162</v>
      </c>
      <c r="K248" s="274" t="s">
        <v>9163</v>
      </c>
      <c r="L248" s="67"/>
    </row>
    <row r="249" spans="1:12" ht="15">
      <c r="A249" s="274" t="s">
        <v>2334</v>
      </c>
      <c r="B249" s="274" t="s">
        <v>2152</v>
      </c>
      <c r="C249" s="274">
        <v>722347057</v>
      </c>
      <c r="D249" s="549" t="s">
        <v>9158</v>
      </c>
      <c r="E249" s="549"/>
      <c r="F249" s="274" t="s">
        <v>9159</v>
      </c>
      <c r="G249" s="274" t="s">
        <v>9160</v>
      </c>
      <c r="H249" s="274">
        <v>48073</v>
      </c>
      <c r="I249" s="274" t="s">
        <v>9164</v>
      </c>
      <c r="J249" s="274" t="s">
        <v>9165</v>
      </c>
      <c r="K249" s="274" t="s">
        <v>9166</v>
      </c>
      <c r="L249" s="67"/>
    </row>
    <row r="250" spans="1:12" ht="15">
      <c r="A250" s="274" t="s">
        <v>2334</v>
      </c>
      <c r="B250" s="274" t="s">
        <v>2152</v>
      </c>
      <c r="C250" s="274">
        <v>722347057</v>
      </c>
      <c r="D250" s="549" t="s">
        <v>9158</v>
      </c>
      <c r="E250" s="549"/>
      <c r="F250" s="274" t="s">
        <v>9159</v>
      </c>
      <c r="G250" s="274" t="s">
        <v>9160</v>
      </c>
      <c r="H250" s="274">
        <v>48073</v>
      </c>
      <c r="I250" s="274" t="s">
        <v>9164</v>
      </c>
      <c r="J250" s="274" t="s">
        <v>9165</v>
      </c>
      <c r="K250" s="274" t="s">
        <v>9166</v>
      </c>
      <c r="L250" s="67"/>
    </row>
    <row r="251" spans="1:12" ht="15">
      <c r="A251" s="274" t="s">
        <v>2334</v>
      </c>
      <c r="B251" s="274" t="s">
        <v>2152</v>
      </c>
      <c r="C251" s="274">
        <v>140130028</v>
      </c>
      <c r="D251" s="274" t="s">
        <v>9167</v>
      </c>
      <c r="E251" s="67"/>
      <c r="F251" s="274" t="s">
        <v>9168</v>
      </c>
      <c r="G251" s="274" t="s">
        <v>9169</v>
      </c>
      <c r="H251" s="274" t="s">
        <v>9170</v>
      </c>
      <c r="I251" s="274" t="s">
        <v>9171</v>
      </c>
      <c r="J251" s="274" t="s">
        <v>9172</v>
      </c>
      <c r="K251" s="274" t="s">
        <v>9173</v>
      </c>
      <c r="L251" s="67"/>
    </row>
    <row r="252" spans="1:12" ht="15">
      <c r="A252" s="274" t="s">
        <v>2334</v>
      </c>
      <c r="B252" s="274" t="s">
        <v>2152</v>
      </c>
      <c r="C252" s="274">
        <v>140130028</v>
      </c>
      <c r="D252" s="274" t="s">
        <v>9167</v>
      </c>
      <c r="E252" s="67"/>
      <c r="F252" s="274" t="s">
        <v>9168</v>
      </c>
      <c r="G252" s="274" t="s">
        <v>9169</v>
      </c>
      <c r="H252" s="274" t="s">
        <v>9170</v>
      </c>
      <c r="I252" s="274" t="s">
        <v>9171</v>
      </c>
      <c r="J252" s="274" t="s">
        <v>9172</v>
      </c>
      <c r="K252" s="274" t="s">
        <v>9173</v>
      </c>
      <c r="L252" s="67"/>
    </row>
    <row r="253" spans="1:12">
      <c r="A253" s="274" t="s">
        <v>2326</v>
      </c>
      <c r="B253" s="274" t="s">
        <v>9174</v>
      </c>
      <c r="C253" s="274">
        <v>100142363</v>
      </c>
      <c r="D253" s="549" t="s">
        <v>9175</v>
      </c>
      <c r="E253" s="549"/>
      <c r="F253" s="274" t="s">
        <v>9176</v>
      </c>
      <c r="G253" s="274" t="s">
        <v>9177</v>
      </c>
      <c r="H253" s="274" t="s">
        <v>9178</v>
      </c>
      <c r="I253" s="274" t="s">
        <v>9179</v>
      </c>
      <c r="J253" s="274" t="s">
        <v>9180</v>
      </c>
      <c r="K253" s="549" t="s">
        <v>9181</v>
      </c>
      <c r="L253" s="549"/>
    </row>
    <row r="254" spans="1:12">
      <c r="A254" s="274" t="s">
        <v>2326</v>
      </c>
      <c r="B254" s="274" t="s">
        <v>9174</v>
      </c>
      <c r="C254" s="274">
        <v>100142363</v>
      </c>
      <c r="D254" s="549" t="s">
        <v>9175</v>
      </c>
      <c r="E254" s="549"/>
      <c r="F254" s="274" t="s">
        <v>9176</v>
      </c>
      <c r="G254" s="274" t="s">
        <v>9177</v>
      </c>
      <c r="H254" s="274" t="s">
        <v>9178</v>
      </c>
      <c r="I254" s="274" t="s">
        <v>9179</v>
      </c>
      <c r="J254" s="274" t="s">
        <v>9180</v>
      </c>
      <c r="K254" s="549" t="s">
        <v>9181</v>
      </c>
      <c r="L254" s="549"/>
    </row>
    <row r="255" spans="1:12" ht="15">
      <c r="A255" s="274" t="s">
        <v>9182</v>
      </c>
      <c r="B255" s="274" t="s">
        <v>9183</v>
      </c>
      <c r="C255" s="274">
        <v>722663519</v>
      </c>
      <c r="D255" s="274" t="s">
        <v>9184</v>
      </c>
      <c r="E255" s="67"/>
      <c r="F255" s="67"/>
      <c r="G255" s="67"/>
      <c r="H255" s="67"/>
      <c r="I255" s="274" t="s">
        <v>9185</v>
      </c>
      <c r="J255" s="274" t="s">
        <v>9186</v>
      </c>
      <c r="K255" s="549" t="s">
        <v>9187</v>
      </c>
      <c r="L255" s="549"/>
    </row>
    <row r="256" spans="1:12" ht="15">
      <c r="A256" s="274" t="s">
        <v>9182</v>
      </c>
      <c r="B256" s="274" t="s">
        <v>9183</v>
      </c>
      <c r="C256" s="274">
        <v>722663519</v>
      </c>
      <c r="D256" s="274" t="s">
        <v>9184</v>
      </c>
      <c r="E256" s="67"/>
      <c r="F256" s="67"/>
      <c r="G256" s="67"/>
      <c r="H256" s="67"/>
      <c r="I256" s="274" t="s">
        <v>9185</v>
      </c>
      <c r="J256" s="274" t="s">
        <v>9186</v>
      </c>
      <c r="K256" s="549" t="s">
        <v>9187</v>
      </c>
      <c r="L256" s="549"/>
    </row>
    <row r="257" spans="1:12" ht="15">
      <c r="A257" s="274" t="s">
        <v>2348</v>
      </c>
      <c r="B257" s="274" t="s">
        <v>2161</v>
      </c>
      <c r="C257" s="274">
        <v>361590001</v>
      </c>
      <c r="D257" s="274" t="s">
        <v>9188</v>
      </c>
      <c r="E257" s="67"/>
      <c r="F257" s="274" t="s">
        <v>9189</v>
      </c>
      <c r="G257" s="274" t="s">
        <v>9190</v>
      </c>
      <c r="H257" s="274" t="s">
        <v>9191</v>
      </c>
      <c r="I257" s="274" t="s">
        <v>9192</v>
      </c>
      <c r="J257" s="274" t="s">
        <v>9193</v>
      </c>
      <c r="K257" s="274" t="s">
        <v>9194</v>
      </c>
      <c r="L257" s="67"/>
    </row>
    <row r="258" spans="1:12" ht="15">
      <c r="A258" s="274" t="s">
        <v>2348</v>
      </c>
      <c r="B258" s="274" t="s">
        <v>2161</v>
      </c>
      <c r="C258" s="274">
        <v>132470014</v>
      </c>
      <c r="D258" s="549" t="s">
        <v>9195</v>
      </c>
      <c r="E258" s="549"/>
      <c r="F258" s="274" t="s">
        <v>9196</v>
      </c>
      <c r="G258" s="274" t="s">
        <v>9197</v>
      </c>
      <c r="H258" s="274" t="s">
        <v>9198</v>
      </c>
      <c r="I258" s="274" t="s">
        <v>9199</v>
      </c>
      <c r="J258" s="274" t="s">
        <v>9200</v>
      </c>
      <c r="K258" s="274" t="s">
        <v>9201</v>
      </c>
      <c r="L258" s="67"/>
    </row>
    <row r="259" spans="1:12" ht="15">
      <c r="A259" s="274" t="s">
        <v>2348</v>
      </c>
      <c r="B259" s="274" t="s">
        <v>2161</v>
      </c>
      <c r="C259" s="274">
        <v>132470014</v>
      </c>
      <c r="D259" s="549" t="s">
        <v>9195</v>
      </c>
      <c r="E259" s="549"/>
      <c r="F259" s="274" t="s">
        <v>9196</v>
      </c>
      <c r="G259" s="274" t="s">
        <v>9197</v>
      </c>
      <c r="H259" s="274" t="s">
        <v>9198</v>
      </c>
      <c r="I259" s="274" t="s">
        <v>9199</v>
      </c>
      <c r="J259" s="274" t="s">
        <v>9200</v>
      </c>
      <c r="K259" s="274" t="s">
        <v>9201</v>
      </c>
      <c r="L259" s="67"/>
    </row>
    <row r="260" spans="1:12" ht="23.25">
      <c r="A260" s="274" t="s">
        <v>9202</v>
      </c>
      <c r="B260" s="274" t="s">
        <v>9203</v>
      </c>
      <c r="C260" s="274">
        <v>722632420</v>
      </c>
      <c r="D260" s="274" t="s">
        <v>9204</v>
      </c>
      <c r="E260" s="67"/>
      <c r="F260" s="274" t="s">
        <v>9205</v>
      </c>
      <c r="G260" s="274" t="s">
        <v>9206</v>
      </c>
      <c r="H260" s="274" t="s">
        <v>9207</v>
      </c>
      <c r="I260" s="274" t="s">
        <v>9208</v>
      </c>
      <c r="J260" s="274" t="s">
        <v>9209</v>
      </c>
      <c r="K260" s="274" t="s">
        <v>9210</v>
      </c>
      <c r="L260" s="67"/>
    </row>
    <row r="261" spans="1:12" ht="23.25">
      <c r="A261" s="274" t="s">
        <v>9202</v>
      </c>
      <c r="B261" s="274" t="s">
        <v>9203</v>
      </c>
      <c r="C261" s="274">
        <v>722632420</v>
      </c>
      <c r="D261" s="274" t="s">
        <v>9204</v>
      </c>
      <c r="E261" s="67"/>
      <c r="F261" s="274" t="s">
        <v>9205</v>
      </c>
      <c r="G261" s="274" t="s">
        <v>9206</v>
      </c>
      <c r="H261" s="274" t="s">
        <v>9207</v>
      </c>
      <c r="I261" s="274" t="s">
        <v>9208</v>
      </c>
      <c r="J261" s="274" t="s">
        <v>9209</v>
      </c>
      <c r="K261" s="274" t="s">
        <v>9210</v>
      </c>
      <c r="L261" s="67"/>
    </row>
    <row r="262" spans="1:12" ht="15">
      <c r="A262" s="274" t="s">
        <v>9202</v>
      </c>
      <c r="B262" s="274" t="s">
        <v>9203</v>
      </c>
      <c r="C262" s="274">
        <v>722351824</v>
      </c>
      <c r="D262" s="274" t="s">
        <v>9211</v>
      </c>
      <c r="E262" s="67"/>
      <c r="F262" s="274" t="s">
        <v>9212</v>
      </c>
      <c r="G262" s="274" t="s">
        <v>9213</v>
      </c>
      <c r="H262" s="274" t="s">
        <v>9214</v>
      </c>
      <c r="I262" s="274" t="s">
        <v>9215</v>
      </c>
      <c r="J262" s="274" t="s">
        <v>9216</v>
      </c>
      <c r="K262" s="549" t="s">
        <v>9217</v>
      </c>
      <c r="L262" s="549"/>
    </row>
    <row r="263" spans="1:12" ht="23.25">
      <c r="A263" s="274" t="s">
        <v>9202</v>
      </c>
      <c r="B263" s="274" t="s">
        <v>9203</v>
      </c>
      <c r="C263" s="274">
        <v>722351824</v>
      </c>
      <c r="D263" s="274" t="s">
        <v>9211</v>
      </c>
      <c r="E263" s="67"/>
      <c r="F263" s="274" t="s">
        <v>9212</v>
      </c>
      <c r="G263" s="274" t="s">
        <v>9213</v>
      </c>
      <c r="H263" s="274" t="s">
        <v>9214</v>
      </c>
      <c r="I263" s="274" t="s">
        <v>9218</v>
      </c>
      <c r="J263" s="274" t="s">
        <v>9219</v>
      </c>
      <c r="K263" s="274" t="s">
        <v>9220</v>
      </c>
      <c r="L263" s="67"/>
    </row>
    <row r="264" spans="1:12" ht="15">
      <c r="A264" s="274" t="s">
        <v>2329</v>
      </c>
      <c r="B264" s="274" t="s">
        <v>1993</v>
      </c>
      <c r="C264" s="274">
        <v>722466371</v>
      </c>
      <c r="D264" s="274" t="s">
        <v>9221</v>
      </c>
      <c r="E264" s="67"/>
      <c r="F264" s="274" t="s">
        <v>9222</v>
      </c>
      <c r="G264" s="274" t="s">
        <v>9223</v>
      </c>
      <c r="H264" s="274">
        <v>48624</v>
      </c>
      <c r="I264" s="274" t="s">
        <v>9224</v>
      </c>
      <c r="J264" s="274" t="s">
        <v>9225</v>
      </c>
      <c r="K264" s="549" t="s">
        <v>9226</v>
      </c>
      <c r="L264" s="549"/>
    </row>
    <row r="265" spans="1:12" ht="15">
      <c r="A265" s="274" t="s">
        <v>2329</v>
      </c>
      <c r="B265" s="274" t="s">
        <v>1993</v>
      </c>
      <c r="C265" s="274">
        <v>722466371</v>
      </c>
      <c r="D265" s="274" t="s">
        <v>9221</v>
      </c>
      <c r="E265" s="67"/>
      <c r="F265" s="274" t="s">
        <v>9222</v>
      </c>
      <c r="G265" s="274" t="s">
        <v>9223</v>
      </c>
      <c r="H265" s="274">
        <v>48624</v>
      </c>
      <c r="I265" s="274" t="s">
        <v>9224</v>
      </c>
      <c r="J265" s="274" t="s">
        <v>9225</v>
      </c>
      <c r="K265" s="549" t="s">
        <v>9226</v>
      </c>
      <c r="L265" s="549"/>
    </row>
    <row r="266" spans="1:12" ht="15">
      <c r="A266" s="274" t="s">
        <v>2327</v>
      </c>
      <c r="B266" s="274" t="s">
        <v>1996</v>
      </c>
      <c r="C266" s="274">
        <v>343260016</v>
      </c>
      <c r="D266" s="274" t="s">
        <v>9227</v>
      </c>
      <c r="E266" s="67"/>
      <c r="F266" s="274" t="s">
        <v>9228</v>
      </c>
      <c r="G266" s="274" t="s">
        <v>9229</v>
      </c>
      <c r="H266" s="274" t="s">
        <v>9230</v>
      </c>
      <c r="I266" s="274" t="s">
        <v>9231</v>
      </c>
      <c r="J266" s="274" t="s">
        <v>9232</v>
      </c>
      <c r="K266" s="274" t="s">
        <v>9233</v>
      </c>
      <c r="L266" s="67"/>
    </row>
    <row r="267" spans="1:12" ht="15">
      <c r="A267" s="274" t="s">
        <v>7970</v>
      </c>
      <c r="B267" s="274" t="s">
        <v>5963</v>
      </c>
      <c r="C267" s="274">
        <v>722628733</v>
      </c>
      <c r="D267" s="274" t="s">
        <v>9234</v>
      </c>
      <c r="E267" s="67"/>
      <c r="F267" s="274" t="s">
        <v>9235</v>
      </c>
      <c r="G267" s="274" t="s">
        <v>1392</v>
      </c>
      <c r="H267" s="274" t="s">
        <v>9236</v>
      </c>
      <c r="I267" s="274" t="s">
        <v>9237</v>
      </c>
      <c r="J267" s="274" t="s">
        <v>9238</v>
      </c>
      <c r="K267" s="549" t="s">
        <v>9239</v>
      </c>
      <c r="L267" s="549"/>
    </row>
    <row r="268" spans="1:12" ht="15">
      <c r="A268" s="274" t="s">
        <v>7970</v>
      </c>
      <c r="B268" s="274" t="s">
        <v>5963</v>
      </c>
      <c r="C268" s="274">
        <v>722628733</v>
      </c>
      <c r="D268" s="274" t="s">
        <v>9234</v>
      </c>
      <c r="E268" s="67"/>
      <c r="F268" s="274" t="s">
        <v>9235</v>
      </c>
      <c r="G268" s="274" t="s">
        <v>1392</v>
      </c>
      <c r="H268" s="274" t="s">
        <v>9236</v>
      </c>
      <c r="I268" s="274" t="s">
        <v>9237</v>
      </c>
      <c r="J268" s="274" t="s">
        <v>9238</v>
      </c>
      <c r="K268" s="549" t="s">
        <v>9239</v>
      </c>
      <c r="L268" s="549"/>
    </row>
    <row r="269" spans="1:12" ht="15">
      <c r="A269" s="274" t="s">
        <v>7970</v>
      </c>
      <c r="B269" s="274" t="s">
        <v>5963</v>
      </c>
      <c r="C269" s="274">
        <v>722628733</v>
      </c>
      <c r="D269" s="274" t="s">
        <v>9234</v>
      </c>
      <c r="E269" s="67"/>
      <c r="F269" s="274" t="s">
        <v>9235</v>
      </c>
      <c r="G269" s="274" t="s">
        <v>1392</v>
      </c>
      <c r="H269" s="274" t="s">
        <v>9236</v>
      </c>
      <c r="I269" s="274" t="s">
        <v>9240</v>
      </c>
      <c r="J269" s="274" t="s">
        <v>9241</v>
      </c>
      <c r="K269" s="549" t="s">
        <v>9239</v>
      </c>
      <c r="L269" s="549"/>
    </row>
    <row r="270" spans="1:12" ht="15">
      <c r="A270" s="274" t="s">
        <v>7970</v>
      </c>
      <c r="B270" s="274" t="s">
        <v>5963</v>
      </c>
      <c r="C270" s="274">
        <v>722628733</v>
      </c>
      <c r="D270" s="274" t="s">
        <v>9234</v>
      </c>
      <c r="E270" s="67"/>
      <c r="F270" s="274" t="s">
        <v>9235</v>
      </c>
      <c r="G270" s="274" t="s">
        <v>1392</v>
      </c>
      <c r="H270" s="274" t="s">
        <v>9236</v>
      </c>
      <c r="I270" s="274" t="s">
        <v>9240</v>
      </c>
      <c r="J270" s="274" t="s">
        <v>9241</v>
      </c>
      <c r="K270" s="549" t="s">
        <v>9239</v>
      </c>
      <c r="L270" s="549"/>
    </row>
    <row r="271" spans="1:12" ht="23.25">
      <c r="A271" s="274" t="s">
        <v>7970</v>
      </c>
      <c r="B271" s="274" t="s">
        <v>5963</v>
      </c>
      <c r="C271" s="274">
        <v>722627459</v>
      </c>
      <c r="D271" s="274" t="s">
        <v>9242</v>
      </c>
      <c r="E271" s="67"/>
      <c r="F271" s="274" t="s">
        <v>9243</v>
      </c>
      <c r="G271" s="274" t="s">
        <v>9244</v>
      </c>
      <c r="H271" s="274" t="s">
        <v>9245</v>
      </c>
      <c r="I271" s="274" t="s">
        <v>9246</v>
      </c>
      <c r="J271" s="274" t="s">
        <v>9247</v>
      </c>
      <c r="K271" s="274" t="s">
        <v>9248</v>
      </c>
      <c r="L271" s="67"/>
    </row>
    <row r="272" spans="1:12" ht="23.25">
      <c r="A272" s="274" t="s">
        <v>7970</v>
      </c>
      <c r="B272" s="274" t="s">
        <v>5963</v>
      </c>
      <c r="C272" s="274">
        <v>722627459</v>
      </c>
      <c r="D272" s="274" t="s">
        <v>9242</v>
      </c>
      <c r="E272" s="67"/>
      <c r="F272" s="274" t="s">
        <v>9243</v>
      </c>
      <c r="G272" s="274" t="s">
        <v>9244</v>
      </c>
      <c r="H272" s="274" t="s">
        <v>9245</v>
      </c>
      <c r="I272" s="274" t="s">
        <v>9246</v>
      </c>
      <c r="J272" s="274" t="s">
        <v>9247</v>
      </c>
      <c r="K272" s="274" t="s">
        <v>9248</v>
      </c>
      <c r="L272" s="67"/>
    </row>
    <row r="273" spans="1:12" ht="15">
      <c r="A273" s="274" t="s">
        <v>9249</v>
      </c>
      <c r="B273" s="274" t="s">
        <v>9250</v>
      </c>
      <c r="C273" s="274">
        <v>722550252</v>
      </c>
      <c r="D273" s="274" t="s">
        <v>9251</v>
      </c>
      <c r="E273" s="67"/>
      <c r="F273" s="274" t="s">
        <v>9252</v>
      </c>
      <c r="G273" s="274" t="s">
        <v>9253</v>
      </c>
      <c r="H273" s="274" t="s">
        <v>9254</v>
      </c>
      <c r="I273" s="274" t="s">
        <v>9255</v>
      </c>
      <c r="J273" s="274" t="s">
        <v>9256</v>
      </c>
      <c r="K273" s="274" t="s">
        <v>9257</v>
      </c>
      <c r="L273" s="67"/>
    </row>
    <row r="274" spans="1:12" ht="15">
      <c r="A274" s="274" t="s">
        <v>8221</v>
      </c>
      <c r="B274" s="274" t="s">
        <v>1984</v>
      </c>
      <c r="C274" s="274">
        <v>722631541</v>
      </c>
      <c r="D274" s="274" t="s">
        <v>1983</v>
      </c>
      <c r="E274" s="67"/>
      <c r="F274" s="274" t="s">
        <v>8222</v>
      </c>
      <c r="G274" s="274" t="s">
        <v>8223</v>
      </c>
      <c r="H274" s="274" t="s">
        <v>8224</v>
      </c>
      <c r="I274" s="274" t="s">
        <v>9258</v>
      </c>
      <c r="J274" s="274" t="s">
        <v>9259</v>
      </c>
      <c r="K274" s="549" t="s">
        <v>3616</v>
      </c>
      <c r="L274" s="549"/>
    </row>
    <row r="275" spans="1:12" ht="15">
      <c r="A275" s="274" t="s">
        <v>8221</v>
      </c>
      <c r="B275" s="274" t="s">
        <v>1984</v>
      </c>
      <c r="C275" s="274">
        <v>722631541</v>
      </c>
      <c r="D275" s="274" t="s">
        <v>1983</v>
      </c>
      <c r="E275" s="67"/>
      <c r="F275" s="274" t="s">
        <v>8222</v>
      </c>
      <c r="G275" s="274" t="s">
        <v>8223</v>
      </c>
      <c r="H275" s="274" t="s">
        <v>8224</v>
      </c>
      <c r="I275" s="274" t="s">
        <v>8226</v>
      </c>
      <c r="J275" s="274" t="s">
        <v>8225</v>
      </c>
      <c r="K275" s="549" t="s">
        <v>3616</v>
      </c>
      <c r="L275" s="549"/>
    </row>
    <row r="276" spans="1:12" ht="22.5">
      <c r="A276" s="274" t="s">
        <v>2307</v>
      </c>
      <c r="B276" s="274" t="s">
        <v>2131</v>
      </c>
      <c r="C276" s="274">
        <v>722578795</v>
      </c>
      <c r="D276" s="549" t="s">
        <v>9260</v>
      </c>
      <c r="E276" s="549"/>
      <c r="F276" s="274" t="s">
        <v>9261</v>
      </c>
      <c r="G276" s="274" t="s">
        <v>7743</v>
      </c>
      <c r="H276" s="274">
        <v>49423</v>
      </c>
      <c r="I276" s="274" t="s">
        <v>9262</v>
      </c>
      <c r="J276" s="274" t="s">
        <v>9263</v>
      </c>
      <c r="K276" s="549" t="s">
        <v>9264</v>
      </c>
      <c r="L276" s="549"/>
    </row>
    <row r="277" spans="1:12" ht="22.5">
      <c r="A277" s="274" t="s">
        <v>2307</v>
      </c>
      <c r="B277" s="274" t="s">
        <v>2131</v>
      </c>
      <c r="C277" s="274">
        <v>722572586</v>
      </c>
      <c r="D277" s="549" t="s">
        <v>32</v>
      </c>
      <c r="E277" s="549"/>
      <c r="F277" s="274" t="s">
        <v>7830</v>
      </c>
      <c r="G277" s="274" t="s">
        <v>7831</v>
      </c>
      <c r="H277" s="274">
        <v>49065</v>
      </c>
      <c r="I277" s="274" t="s">
        <v>7833</v>
      </c>
      <c r="J277" s="274" t="s">
        <v>7832</v>
      </c>
      <c r="K277" s="549" t="s">
        <v>7834</v>
      </c>
      <c r="L277" s="549"/>
    </row>
    <row r="278" spans="1:12" ht="22.5">
      <c r="A278" s="274" t="s">
        <v>2307</v>
      </c>
      <c r="B278" s="274" t="s">
        <v>2131</v>
      </c>
      <c r="C278" s="274">
        <v>500270063</v>
      </c>
      <c r="D278" s="549" t="s">
        <v>9265</v>
      </c>
      <c r="E278" s="549"/>
      <c r="F278" s="274" t="s">
        <v>9266</v>
      </c>
      <c r="G278" s="274" t="s">
        <v>7738</v>
      </c>
      <c r="H278" s="274" t="s">
        <v>9267</v>
      </c>
      <c r="I278" s="274" t="s">
        <v>9268</v>
      </c>
      <c r="J278" s="274" t="s">
        <v>9269</v>
      </c>
      <c r="K278" s="549" t="s">
        <v>9270</v>
      </c>
      <c r="L278" s="549"/>
    </row>
    <row r="279" spans="1:12" ht="22.5">
      <c r="A279" s="274" t="s">
        <v>2307</v>
      </c>
      <c r="B279" s="274" t="s">
        <v>2131</v>
      </c>
      <c r="C279" s="274">
        <v>500270063</v>
      </c>
      <c r="D279" s="549" t="s">
        <v>9265</v>
      </c>
      <c r="E279" s="549"/>
      <c r="F279" s="274" t="s">
        <v>9266</v>
      </c>
      <c r="G279" s="274" t="s">
        <v>7738</v>
      </c>
      <c r="H279" s="274" t="s">
        <v>9267</v>
      </c>
      <c r="I279" s="274" t="s">
        <v>9268</v>
      </c>
      <c r="J279" s="274" t="s">
        <v>9269</v>
      </c>
      <c r="K279" s="549" t="s">
        <v>9270</v>
      </c>
      <c r="L279" s="549"/>
    </row>
    <row r="280" spans="1:12" ht="23.25">
      <c r="A280" s="274" t="s">
        <v>2307</v>
      </c>
      <c r="B280" s="274" t="s">
        <v>2131</v>
      </c>
      <c r="C280" s="274">
        <v>500270101</v>
      </c>
      <c r="D280" s="274" t="s">
        <v>9271</v>
      </c>
      <c r="E280" s="67"/>
      <c r="F280" s="274" t="s">
        <v>9272</v>
      </c>
      <c r="G280" s="274" t="s">
        <v>9273</v>
      </c>
      <c r="H280" s="274" t="s">
        <v>9274</v>
      </c>
      <c r="I280" s="274" t="s">
        <v>9275</v>
      </c>
      <c r="J280" s="274" t="s">
        <v>9276</v>
      </c>
      <c r="K280" s="549" t="s">
        <v>9277</v>
      </c>
      <c r="L280" s="549"/>
    </row>
    <row r="281" spans="1:12" ht="23.25">
      <c r="A281" s="274" t="s">
        <v>2307</v>
      </c>
      <c r="B281" s="274" t="s">
        <v>2131</v>
      </c>
      <c r="C281" s="274">
        <v>500270101</v>
      </c>
      <c r="D281" s="274" t="s">
        <v>9271</v>
      </c>
      <c r="E281" s="67"/>
      <c r="F281" s="274" t="s">
        <v>9272</v>
      </c>
      <c r="G281" s="274" t="s">
        <v>9273</v>
      </c>
      <c r="H281" s="274" t="s">
        <v>9274</v>
      </c>
      <c r="I281" s="274" t="s">
        <v>9275</v>
      </c>
      <c r="J281" s="274" t="s">
        <v>9276</v>
      </c>
      <c r="K281" s="549" t="s">
        <v>9277</v>
      </c>
      <c r="L281" s="549"/>
    </row>
    <row r="282" spans="1:12" ht="23.25">
      <c r="A282" s="274" t="s">
        <v>9278</v>
      </c>
      <c r="B282" s="274" t="s">
        <v>9279</v>
      </c>
      <c r="C282" s="274">
        <v>100155626</v>
      </c>
      <c r="D282" s="274" t="s">
        <v>9280</v>
      </c>
      <c r="E282" s="67"/>
      <c r="F282" s="274" t="s">
        <v>9281</v>
      </c>
      <c r="G282" s="274" t="s">
        <v>8060</v>
      </c>
      <c r="H282" s="274" t="s">
        <v>9282</v>
      </c>
      <c r="I282" s="274" t="s">
        <v>9283</v>
      </c>
      <c r="J282" s="274" t="s">
        <v>9284</v>
      </c>
      <c r="K282" s="274" t="s">
        <v>9285</v>
      </c>
      <c r="L282" s="67"/>
    </row>
    <row r="283" spans="1:12" ht="23.25">
      <c r="A283" s="274" t="s">
        <v>9278</v>
      </c>
      <c r="B283" s="274" t="s">
        <v>9279</v>
      </c>
      <c r="C283" s="274">
        <v>100155626</v>
      </c>
      <c r="D283" s="274" t="s">
        <v>9280</v>
      </c>
      <c r="E283" s="67"/>
      <c r="F283" s="274" t="s">
        <v>9281</v>
      </c>
      <c r="G283" s="274" t="s">
        <v>8060</v>
      </c>
      <c r="H283" s="274" t="s">
        <v>9282</v>
      </c>
      <c r="I283" s="274" t="s">
        <v>9283</v>
      </c>
      <c r="J283" s="274" t="s">
        <v>9284</v>
      </c>
      <c r="K283" s="274" t="s">
        <v>9285</v>
      </c>
      <c r="L283" s="67"/>
    </row>
    <row r="284" spans="1:12" ht="15">
      <c r="A284" s="274" t="s">
        <v>8039</v>
      </c>
      <c r="B284" s="274" t="s">
        <v>6083</v>
      </c>
      <c r="C284" s="274">
        <v>722532523</v>
      </c>
      <c r="D284" s="274" t="s">
        <v>9286</v>
      </c>
      <c r="E284" s="67"/>
      <c r="F284" s="274" t="s">
        <v>9287</v>
      </c>
      <c r="G284" s="274" t="s">
        <v>9288</v>
      </c>
      <c r="H284" s="274" t="s">
        <v>9289</v>
      </c>
      <c r="I284" s="274" t="s">
        <v>9290</v>
      </c>
      <c r="J284" s="274" t="s">
        <v>9291</v>
      </c>
      <c r="K284" s="549" t="s">
        <v>9292</v>
      </c>
      <c r="L284" s="549"/>
    </row>
    <row r="285" spans="1:12" ht="15">
      <c r="A285" s="274" t="s">
        <v>8039</v>
      </c>
      <c r="B285" s="274" t="s">
        <v>6083</v>
      </c>
      <c r="C285" s="274">
        <v>722532523</v>
      </c>
      <c r="D285" s="274" t="s">
        <v>9286</v>
      </c>
      <c r="E285" s="67"/>
      <c r="F285" s="274" t="s">
        <v>9287</v>
      </c>
      <c r="G285" s="274" t="s">
        <v>9288</v>
      </c>
      <c r="H285" s="274" t="s">
        <v>9289</v>
      </c>
      <c r="I285" s="274" t="s">
        <v>9290</v>
      </c>
      <c r="J285" s="274" t="s">
        <v>9291</v>
      </c>
      <c r="K285" s="549" t="s">
        <v>9292</v>
      </c>
      <c r="L285" s="549"/>
    </row>
    <row r="286" spans="1:12" ht="15">
      <c r="A286" s="274" t="s">
        <v>6051</v>
      </c>
      <c r="B286" s="274" t="s">
        <v>6110</v>
      </c>
      <c r="C286" s="274">
        <v>722615410</v>
      </c>
      <c r="D286" s="274" t="s">
        <v>9293</v>
      </c>
      <c r="E286" s="67"/>
      <c r="F286" s="274" t="s">
        <v>9294</v>
      </c>
      <c r="G286" s="274" t="s">
        <v>9244</v>
      </c>
      <c r="H286" s="274" t="s">
        <v>9295</v>
      </c>
      <c r="I286" s="274" t="s">
        <v>9296</v>
      </c>
      <c r="J286" s="274" t="s">
        <v>9297</v>
      </c>
      <c r="K286" s="549" t="s">
        <v>9298</v>
      </c>
      <c r="L286" s="549"/>
    </row>
    <row r="287" spans="1:12" ht="15">
      <c r="A287" s="274" t="s">
        <v>6051</v>
      </c>
      <c r="B287" s="274" t="s">
        <v>6110</v>
      </c>
      <c r="C287" s="274">
        <v>722615410</v>
      </c>
      <c r="D287" s="274" t="s">
        <v>9293</v>
      </c>
      <c r="E287" s="67"/>
      <c r="F287" s="274" t="s">
        <v>9294</v>
      </c>
      <c r="G287" s="274" t="s">
        <v>9244</v>
      </c>
      <c r="H287" s="274" t="s">
        <v>9295</v>
      </c>
      <c r="I287" s="274" t="s">
        <v>9296</v>
      </c>
      <c r="J287" s="274" t="s">
        <v>9297</v>
      </c>
      <c r="K287" s="549" t="s">
        <v>9298</v>
      </c>
      <c r="L287" s="549"/>
    </row>
    <row r="288" spans="1:12" ht="15">
      <c r="A288" s="274" t="s">
        <v>7845</v>
      </c>
      <c r="B288" s="274" t="s">
        <v>5988</v>
      </c>
      <c r="C288" s="274">
        <v>100069864</v>
      </c>
      <c r="D288" s="549" t="s">
        <v>8350</v>
      </c>
      <c r="E288" s="549"/>
      <c r="F288" s="274" t="s">
        <v>8351</v>
      </c>
      <c r="G288" s="274" t="s">
        <v>8352</v>
      </c>
      <c r="H288" s="274" t="s">
        <v>8353</v>
      </c>
      <c r="I288" s="274" t="s">
        <v>8355</v>
      </c>
      <c r="J288" s="274" t="s">
        <v>8354</v>
      </c>
      <c r="K288" s="274" t="s">
        <v>8356</v>
      </c>
      <c r="L288" s="67"/>
    </row>
    <row r="289" spans="1:12">
      <c r="A289" s="274" t="s">
        <v>7845</v>
      </c>
      <c r="B289" s="274" t="s">
        <v>5988</v>
      </c>
      <c r="C289" s="274">
        <v>100069864</v>
      </c>
      <c r="D289" s="549" t="s">
        <v>8350</v>
      </c>
      <c r="E289" s="549"/>
      <c r="F289" s="274" t="s">
        <v>8351</v>
      </c>
      <c r="G289" s="274" t="s">
        <v>8352</v>
      </c>
      <c r="H289" s="274" t="s">
        <v>8353</v>
      </c>
      <c r="I289" s="274" t="s">
        <v>9299</v>
      </c>
      <c r="J289" s="274" t="s">
        <v>9300</v>
      </c>
      <c r="K289" s="549" t="s">
        <v>9301</v>
      </c>
      <c r="L289" s="549"/>
    </row>
    <row r="290" spans="1:12" ht="23.25">
      <c r="A290" s="274" t="s">
        <v>7845</v>
      </c>
      <c r="B290" s="302" t="s">
        <v>5988</v>
      </c>
      <c r="C290" s="274">
        <v>100114419</v>
      </c>
      <c r="D290" s="549" t="s">
        <v>9302</v>
      </c>
      <c r="E290" s="549"/>
      <c r="F290" s="274" t="s">
        <v>9303</v>
      </c>
      <c r="G290" s="274" t="s">
        <v>9304</v>
      </c>
      <c r="H290" s="274" t="s">
        <v>9305</v>
      </c>
      <c r="I290" s="274" t="s">
        <v>9306</v>
      </c>
      <c r="J290" s="274" t="s">
        <v>9307</v>
      </c>
      <c r="K290" s="274" t="s">
        <v>9308</v>
      </c>
      <c r="L290" s="67"/>
    </row>
    <row r="291" spans="1:12" ht="22.5">
      <c r="A291" s="275" t="s">
        <v>7674</v>
      </c>
      <c r="B291" s="275" t="s">
        <v>5917</v>
      </c>
      <c r="C291" s="275" t="s">
        <v>7675</v>
      </c>
      <c r="D291" s="275" t="s">
        <v>6451</v>
      </c>
      <c r="E291" s="275" t="s">
        <v>9309</v>
      </c>
      <c r="F291" s="275" t="s">
        <v>7676</v>
      </c>
      <c r="G291" s="275" t="s">
        <v>7677</v>
      </c>
      <c r="H291" s="275" t="s">
        <v>7679</v>
      </c>
      <c r="I291" s="275" t="s">
        <v>7681</v>
      </c>
      <c r="J291" s="275" t="s">
        <v>7680</v>
      </c>
      <c r="K291" s="275" t="s">
        <v>7682</v>
      </c>
      <c r="L291" s="275" t="s">
        <v>9310</v>
      </c>
    </row>
    <row r="292" spans="1:12" ht="15">
      <c r="A292" s="274" t="s">
        <v>2350</v>
      </c>
      <c r="B292" s="274" t="s">
        <v>2003</v>
      </c>
      <c r="C292" s="274">
        <v>100177038</v>
      </c>
      <c r="D292" s="274" t="s">
        <v>9311</v>
      </c>
      <c r="E292" s="67"/>
      <c r="F292" s="274" t="s">
        <v>9312</v>
      </c>
      <c r="G292" s="274" t="s">
        <v>9313</v>
      </c>
      <c r="H292" s="274" t="s">
        <v>9314</v>
      </c>
      <c r="I292" s="274" t="s">
        <v>9315</v>
      </c>
      <c r="J292" s="274" t="s">
        <v>9316</v>
      </c>
      <c r="K292" s="549" t="s">
        <v>9317</v>
      </c>
      <c r="L292" s="549"/>
    </row>
    <row r="293" spans="1:12" ht="15">
      <c r="A293" s="274" t="s">
        <v>2350</v>
      </c>
      <c r="B293" s="274" t="s">
        <v>2003</v>
      </c>
      <c r="C293" s="274">
        <v>100187903</v>
      </c>
      <c r="D293" s="274" t="s">
        <v>9318</v>
      </c>
      <c r="E293" s="67"/>
      <c r="F293" s="274" t="s">
        <v>9319</v>
      </c>
      <c r="G293" s="274" t="s">
        <v>7698</v>
      </c>
      <c r="H293" s="274">
        <v>49503</v>
      </c>
      <c r="I293" s="274" t="s">
        <v>9320</v>
      </c>
      <c r="J293" s="274" t="s">
        <v>9321</v>
      </c>
      <c r="K293" s="549" t="s">
        <v>9322</v>
      </c>
      <c r="L293" s="549"/>
    </row>
    <row r="294" spans="1:12" ht="15">
      <c r="A294" s="274" t="s">
        <v>2350</v>
      </c>
      <c r="B294" s="274" t="s">
        <v>2003</v>
      </c>
      <c r="C294" s="274">
        <v>100187903</v>
      </c>
      <c r="D294" s="274" t="s">
        <v>9318</v>
      </c>
      <c r="E294" s="67"/>
      <c r="F294" s="274" t="s">
        <v>9319</v>
      </c>
      <c r="G294" s="274" t="s">
        <v>7698</v>
      </c>
      <c r="H294" s="274">
        <v>49503</v>
      </c>
      <c r="I294" s="274" t="s">
        <v>9323</v>
      </c>
      <c r="J294" s="274" t="s">
        <v>9324</v>
      </c>
      <c r="K294" s="549" t="s">
        <v>9325</v>
      </c>
      <c r="L294" s="549"/>
    </row>
    <row r="295" spans="1:12" ht="15">
      <c r="A295" s="274" t="s">
        <v>2350</v>
      </c>
      <c r="B295" s="274" t="s">
        <v>2003</v>
      </c>
      <c r="C295" s="274">
        <v>100187903</v>
      </c>
      <c r="D295" s="274" t="s">
        <v>9318</v>
      </c>
      <c r="E295" s="67"/>
      <c r="F295" s="274" t="s">
        <v>9319</v>
      </c>
      <c r="G295" s="274" t="s">
        <v>7698</v>
      </c>
      <c r="H295" s="274">
        <v>49503</v>
      </c>
      <c r="I295" s="274" t="s">
        <v>9326</v>
      </c>
      <c r="J295" s="274" t="s">
        <v>9327</v>
      </c>
      <c r="K295" s="549" t="s">
        <v>9328</v>
      </c>
      <c r="L295" s="549"/>
    </row>
    <row r="296" spans="1:12" ht="23.25">
      <c r="A296" s="274" t="s">
        <v>2350</v>
      </c>
      <c r="B296" s="274" t="s">
        <v>2003</v>
      </c>
      <c r="C296" s="274">
        <v>722490799</v>
      </c>
      <c r="D296" s="549" t="s">
        <v>9329</v>
      </c>
      <c r="E296" s="549"/>
      <c r="F296" s="274" t="s">
        <v>9330</v>
      </c>
      <c r="G296" s="274" t="s">
        <v>1392</v>
      </c>
      <c r="H296" s="274">
        <v>49505</v>
      </c>
      <c r="I296" s="274" t="s">
        <v>9331</v>
      </c>
      <c r="J296" s="274" t="s">
        <v>9332</v>
      </c>
      <c r="K296" s="274" t="s">
        <v>9333</v>
      </c>
      <c r="L296" s="67"/>
    </row>
    <row r="297" spans="1:12" ht="23.25">
      <c r="A297" s="274" t="s">
        <v>2350</v>
      </c>
      <c r="B297" s="274" t="s">
        <v>2003</v>
      </c>
      <c r="C297" s="274">
        <v>722490799</v>
      </c>
      <c r="D297" s="549" t="s">
        <v>9329</v>
      </c>
      <c r="E297" s="549"/>
      <c r="F297" s="274" t="s">
        <v>9330</v>
      </c>
      <c r="G297" s="274" t="s">
        <v>1392</v>
      </c>
      <c r="H297" s="274">
        <v>49505</v>
      </c>
      <c r="I297" s="274" t="s">
        <v>9331</v>
      </c>
      <c r="J297" s="274" t="s">
        <v>9332</v>
      </c>
      <c r="K297" s="274" t="s">
        <v>9333</v>
      </c>
      <c r="L297" s="67"/>
    </row>
    <row r="298" spans="1:12" ht="23.25">
      <c r="A298" s="274" t="s">
        <v>2350</v>
      </c>
      <c r="B298" s="274" t="s">
        <v>2003</v>
      </c>
      <c r="C298" s="274">
        <v>722490799</v>
      </c>
      <c r="D298" s="549" t="s">
        <v>9329</v>
      </c>
      <c r="E298" s="549"/>
      <c r="F298" s="274" t="s">
        <v>9330</v>
      </c>
      <c r="G298" s="274" t="s">
        <v>1392</v>
      </c>
      <c r="H298" s="274">
        <v>49505</v>
      </c>
      <c r="I298" s="274" t="s">
        <v>9334</v>
      </c>
      <c r="J298" s="274" t="s">
        <v>9335</v>
      </c>
      <c r="K298" s="274" t="s">
        <v>9336</v>
      </c>
      <c r="L298" s="67"/>
    </row>
    <row r="299" spans="1:12" ht="23.25">
      <c r="A299" s="274" t="s">
        <v>2350</v>
      </c>
      <c r="B299" s="274" t="s">
        <v>2003</v>
      </c>
      <c r="C299" s="274">
        <v>722490799</v>
      </c>
      <c r="D299" s="549" t="s">
        <v>9329</v>
      </c>
      <c r="E299" s="549"/>
      <c r="F299" s="274" t="s">
        <v>9330</v>
      </c>
      <c r="G299" s="274" t="s">
        <v>1392</v>
      </c>
      <c r="H299" s="274">
        <v>49505</v>
      </c>
      <c r="I299" s="274" t="s">
        <v>9334</v>
      </c>
      <c r="J299" s="274" t="s">
        <v>9335</v>
      </c>
      <c r="K299" s="274" t="s">
        <v>9336</v>
      </c>
      <c r="L299" s="67"/>
    </row>
    <row r="300" spans="1:12" ht="15">
      <c r="A300" s="274" t="s">
        <v>7854</v>
      </c>
      <c r="B300" s="274" t="s">
        <v>5973</v>
      </c>
      <c r="C300" s="274">
        <v>722510238</v>
      </c>
      <c r="D300" s="274" t="s">
        <v>7855</v>
      </c>
      <c r="E300" s="67"/>
      <c r="F300" s="274" t="s">
        <v>7856</v>
      </c>
      <c r="G300" s="274" t="s">
        <v>7857</v>
      </c>
      <c r="H300" s="274" t="s">
        <v>7858</v>
      </c>
      <c r="I300" s="274" t="s">
        <v>9337</v>
      </c>
      <c r="J300" s="274" t="s">
        <v>9338</v>
      </c>
      <c r="K300" s="274" t="s">
        <v>9339</v>
      </c>
      <c r="L300" s="67"/>
    </row>
    <row r="301" spans="1:12" ht="23.25">
      <c r="A301" s="274" t="s">
        <v>7854</v>
      </c>
      <c r="B301" s="274" t="s">
        <v>5973</v>
      </c>
      <c r="C301" s="274">
        <v>722525231</v>
      </c>
      <c r="D301" s="274" t="s">
        <v>9340</v>
      </c>
      <c r="E301" s="67"/>
      <c r="F301" s="274" t="s">
        <v>9341</v>
      </c>
      <c r="G301" s="274" t="s">
        <v>8238</v>
      </c>
      <c r="H301" s="274" t="s">
        <v>9342</v>
      </c>
      <c r="I301" s="274" t="s">
        <v>9343</v>
      </c>
      <c r="J301" s="274" t="s">
        <v>9344</v>
      </c>
      <c r="K301" s="274" t="s">
        <v>9345</v>
      </c>
      <c r="L301" s="67"/>
    </row>
    <row r="302" spans="1:12" ht="23.25">
      <c r="A302" s="274" t="s">
        <v>7854</v>
      </c>
      <c r="B302" s="274" t="s">
        <v>5973</v>
      </c>
      <c r="C302" s="274">
        <v>722525231</v>
      </c>
      <c r="D302" s="274" t="s">
        <v>9340</v>
      </c>
      <c r="E302" s="67"/>
      <c r="F302" s="274" t="s">
        <v>9341</v>
      </c>
      <c r="G302" s="274" t="s">
        <v>8238</v>
      </c>
      <c r="H302" s="274" t="s">
        <v>9342</v>
      </c>
      <c r="I302" s="274" t="s">
        <v>9346</v>
      </c>
      <c r="J302" s="274" t="s">
        <v>9347</v>
      </c>
      <c r="K302" s="274" t="s">
        <v>9348</v>
      </c>
      <c r="L302" s="67"/>
    </row>
    <row r="303" spans="1:12">
      <c r="A303" s="274" t="s">
        <v>7854</v>
      </c>
      <c r="B303" s="274" t="s">
        <v>5973</v>
      </c>
      <c r="C303" s="274">
        <v>100219303</v>
      </c>
      <c r="D303" s="549" t="s">
        <v>9349</v>
      </c>
      <c r="E303" s="549"/>
      <c r="F303" s="274" t="s">
        <v>9350</v>
      </c>
      <c r="G303" s="274" t="s">
        <v>9351</v>
      </c>
      <c r="H303" s="274" t="s">
        <v>9352</v>
      </c>
      <c r="I303" s="274" t="s">
        <v>9353</v>
      </c>
      <c r="J303" s="274" t="s">
        <v>9354</v>
      </c>
      <c r="K303" s="549" t="s">
        <v>9355</v>
      </c>
      <c r="L303" s="549"/>
    </row>
    <row r="304" spans="1:12">
      <c r="A304" s="274" t="s">
        <v>6061</v>
      </c>
      <c r="B304" s="274" t="s">
        <v>5922</v>
      </c>
      <c r="C304" s="274">
        <v>111660026</v>
      </c>
      <c r="D304" s="550" t="s">
        <v>9356</v>
      </c>
      <c r="E304" s="550"/>
      <c r="F304" s="274" t="s">
        <v>7697</v>
      </c>
      <c r="G304" s="274" t="s">
        <v>7698</v>
      </c>
      <c r="H304" s="274" t="s">
        <v>7699</v>
      </c>
      <c r="I304" s="274" t="s">
        <v>9357</v>
      </c>
      <c r="J304" s="274" t="s">
        <v>9358</v>
      </c>
      <c r="K304" s="549" t="s">
        <v>9359</v>
      </c>
      <c r="L304" s="549"/>
    </row>
    <row r="305" spans="1:12">
      <c r="A305" s="274" t="s">
        <v>6061</v>
      </c>
      <c r="B305" s="274" t="s">
        <v>5922</v>
      </c>
      <c r="C305" s="274">
        <v>111660026</v>
      </c>
      <c r="D305" s="549" t="s">
        <v>9356</v>
      </c>
      <c r="E305" s="549"/>
      <c r="F305" s="274" t="s">
        <v>7697</v>
      </c>
      <c r="G305" s="274" t="s">
        <v>7698</v>
      </c>
      <c r="H305" s="274" t="s">
        <v>7699</v>
      </c>
      <c r="I305" s="274" t="s">
        <v>9357</v>
      </c>
      <c r="J305" s="274" t="s">
        <v>9358</v>
      </c>
      <c r="K305" s="549" t="s">
        <v>9359</v>
      </c>
      <c r="L305" s="549"/>
    </row>
    <row r="306" spans="1:12" ht="15">
      <c r="A306" s="274" t="s">
        <v>6061</v>
      </c>
      <c r="B306" s="274" t="s">
        <v>5922</v>
      </c>
      <c r="C306" s="274">
        <v>111910014</v>
      </c>
      <c r="D306" s="549" t="s">
        <v>9360</v>
      </c>
      <c r="E306" s="549"/>
      <c r="F306" s="274" t="s">
        <v>9361</v>
      </c>
      <c r="G306" s="274" t="s">
        <v>9362</v>
      </c>
      <c r="H306" s="274" t="s">
        <v>9363</v>
      </c>
      <c r="I306" s="274" t="s">
        <v>9364</v>
      </c>
      <c r="J306" s="274" t="s">
        <v>9365</v>
      </c>
      <c r="K306" s="274" t="s">
        <v>9366</v>
      </c>
      <c r="L306" s="67"/>
    </row>
    <row r="307" spans="1:12" ht="23.25">
      <c r="A307" s="274" t="s">
        <v>2306</v>
      </c>
      <c r="B307" s="274" t="s">
        <v>2130</v>
      </c>
      <c r="C307" s="274">
        <v>100117236</v>
      </c>
      <c r="D307" s="274" t="s">
        <v>9367</v>
      </c>
      <c r="E307" s="67"/>
      <c r="F307" s="274" t="s">
        <v>9368</v>
      </c>
      <c r="G307" s="274" t="s">
        <v>9369</v>
      </c>
      <c r="H307" s="274" t="s">
        <v>9370</v>
      </c>
      <c r="I307" s="274" t="s">
        <v>9371</v>
      </c>
      <c r="J307" s="274" t="s">
        <v>9372</v>
      </c>
      <c r="K307" s="274" t="s">
        <v>9373</v>
      </c>
      <c r="L307" s="67"/>
    </row>
    <row r="308" spans="1:12">
      <c r="A308" s="274" t="s">
        <v>8366</v>
      </c>
      <c r="B308" s="274" t="s">
        <v>6104</v>
      </c>
      <c r="C308" s="274">
        <v>595000012</v>
      </c>
      <c r="D308" s="549" t="s">
        <v>9374</v>
      </c>
      <c r="E308" s="549"/>
      <c r="F308" s="274" t="s">
        <v>9375</v>
      </c>
      <c r="G308" s="274" t="s">
        <v>9376</v>
      </c>
      <c r="H308" s="274" t="s">
        <v>9377</v>
      </c>
      <c r="I308" s="274" t="s">
        <v>9378</v>
      </c>
      <c r="J308" s="274" t="s">
        <v>9379</v>
      </c>
      <c r="K308" s="549" t="s">
        <v>9380</v>
      </c>
      <c r="L308" s="549"/>
    </row>
    <row r="309" spans="1:12">
      <c r="A309" s="274" t="s">
        <v>8366</v>
      </c>
      <c r="B309" s="274" t="s">
        <v>6104</v>
      </c>
      <c r="C309" s="274">
        <v>722497437</v>
      </c>
      <c r="D309" s="549" t="s">
        <v>9381</v>
      </c>
      <c r="E309" s="549"/>
      <c r="F309" s="274" t="s">
        <v>9382</v>
      </c>
      <c r="G309" s="274" t="s">
        <v>9383</v>
      </c>
      <c r="H309" s="274">
        <v>48116</v>
      </c>
      <c r="I309" s="274" t="s">
        <v>9384</v>
      </c>
      <c r="J309" s="274" t="s">
        <v>9385</v>
      </c>
      <c r="K309" s="549" t="s">
        <v>9386</v>
      </c>
      <c r="L309" s="549"/>
    </row>
    <row r="310" spans="1:12">
      <c r="A310" s="274" t="s">
        <v>8366</v>
      </c>
      <c r="B310" s="274" t="s">
        <v>6104</v>
      </c>
      <c r="C310" s="274">
        <v>722497437</v>
      </c>
      <c r="D310" s="549" t="s">
        <v>9381</v>
      </c>
      <c r="E310" s="549"/>
      <c r="F310" s="274" t="s">
        <v>9382</v>
      </c>
      <c r="G310" s="274" t="s">
        <v>9383</v>
      </c>
      <c r="H310" s="274">
        <v>48116</v>
      </c>
      <c r="I310" s="274" t="s">
        <v>9387</v>
      </c>
      <c r="J310" s="274" t="s">
        <v>9388</v>
      </c>
      <c r="K310" s="549" t="s">
        <v>9386</v>
      </c>
      <c r="L310" s="549"/>
    </row>
    <row r="311" spans="1:12" ht="23.25">
      <c r="A311" s="274" t="s">
        <v>9389</v>
      </c>
      <c r="B311" s="274" t="s">
        <v>9390</v>
      </c>
      <c r="C311" s="274">
        <v>722547198</v>
      </c>
      <c r="D311" s="274" t="s">
        <v>9391</v>
      </c>
      <c r="E311" s="67"/>
      <c r="F311" s="274" t="s">
        <v>9392</v>
      </c>
      <c r="G311" s="274" t="s">
        <v>9393</v>
      </c>
      <c r="H311" s="274" t="s">
        <v>9394</v>
      </c>
      <c r="I311" s="274" t="s">
        <v>9395</v>
      </c>
      <c r="J311" s="274" t="s">
        <v>9396</v>
      </c>
      <c r="K311" s="274" t="s">
        <v>9397</v>
      </c>
      <c r="L311" s="67"/>
    </row>
    <row r="312" spans="1:12" ht="15">
      <c r="A312" s="274" t="s">
        <v>6095</v>
      </c>
      <c r="B312" s="274" t="s">
        <v>5955</v>
      </c>
      <c r="C312" s="274">
        <v>429570026</v>
      </c>
      <c r="D312" s="549" t="s">
        <v>9398</v>
      </c>
      <c r="E312" s="549"/>
      <c r="F312" s="274" t="s">
        <v>9399</v>
      </c>
      <c r="G312" s="274" t="s">
        <v>9400</v>
      </c>
      <c r="H312" s="274" t="s">
        <v>9401</v>
      </c>
      <c r="I312" s="274" t="s">
        <v>9402</v>
      </c>
      <c r="J312" s="274" t="s">
        <v>9403</v>
      </c>
      <c r="K312" s="274" t="s">
        <v>9404</v>
      </c>
      <c r="L312" s="67"/>
    </row>
    <row r="313" spans="1:12" ht="15">
      <c r="A313" s="274" t="s">
        <v>6095</v>
      </c>
      <c r="B313" s="274" t="s">
        <v>5955</v>
      </c>
      <c r="C313" s="274">
        <v>429570026</v>
      </c>
      <c r="D313" s="549" t="s">
        <v>9398</v>
      </c>
      <c r="E313" s="549"/>
      <c r="F313" s="274" t="s">
        <v>9399</v>
      </c>
      <c r="G313" s="274" t="s">
        <v>9400</v>
      </c>
      <c r="H313" s="274" t="s">
        <v>9401</v>
      </c>
      <c r="I313" s="274" t="s">
        <v>9402</v>
      </c>
      <c r="J313" s="274" t="s">
        <v>9403</v>
      </c>
      <c r="K313" s="274" t="s">
        <v>9404</v>
      </c>
      <c r="L313" s="67"/>
    </row>
    <row r="314" spans="1:12">
      <c r="A314" s="274" t="s">
        <v>6095</v>
      </c>
      <c r="B314" s="274" t="s">
        <v>5955</v>
      </c>
      <c r="C314" s="274">
        <v>429570018</v>
      </c>
      <c r="D314" s="549" t="s">
        <v>9405</v>
      </c>
      <c r="E314" s="549"/>
      <c r="F314" s="274" t="s">
        <v>9406</v>
      </c>
      <c r="G314" s="274" t="s">
        <v>9400</v>
      </c>
      <c r="H314" s="274" t="s">
        <v>9407</v>
      </c>
      <c r="I314" s="274" t="s">
        <v>9408</v>
      </c>
      <c r="J314" s="274" t="s">
        <v>9409</v>
      </c>
      <c r="K314" s="549" t="s">
        <v>9410</v>
      </c>
      <c r="L314" s="549"/>
    </row>
    <row r="315" spans="1:12">
      <c r="A315" s="274" t="s">
        <v>6095</v>
      </c>
      <c r="B315" s="274" t="s">
        <v>5955</v>
      </c>
      <c r="C315" s="274">
        <v>429570018</v>
      </c>
      <c r="D315" s="549" t="s">
        <v>9405</v>
      </c>
      <c r="E315" s="549"/>
      <c r="F315" s="274" t="s">
        <v>9406</v>
      </c>
      <c r="G315" s="274" t="s">
        <v>9400</v>
      </c>
      <c r="H315" s="274" t="s">
        <v>9407</v>
      </c>
      <c r="I315" s="274" t="s">
        <v>9408</v>
      </c>
      <c r="J315" s="274" t="s">
        <v>9409</v>
      </c>
      <c r="K315" s="549" t="s">
        <v>9410</v>
      </c>
      <c r="L315" s="549"/>
    </row>
    <row r="316" spans="1:12">
      <c r="A316" s="274" t="s">
        <v>6095</v>
      </c>
      <c r="B316" s="274" t="s">
        <v>5955</v>
      </c>
      <c r="C316" s="274">
        <v>722401484</v>
      </c>
      <c r="D316" s="549" t="s">
        <v>9411</v>
      </c>
      <c r="E316" s="549"/>
      <c r="F316" s="274" t="s">
        <v>9412</v>
      </c>
      <c r="G316" s="274" t="s">
        <v>9413</v>
      </c>
      <c r="H316" s="274" t="s">
        <v>9414</v>
      </c>
      <c r="I316" s="274" t="s">
        <v>9415</v>
      </c>
      <c r="J316" s="274" t="s">
        <v>9416</v>
      </c>
      <c r="K316" s="549" t="s">
        <v>9417</v>
      </c>
      <c r="L316" s="549"/>
    </row>
    <row r="317" spans="1:12" ht="15">
      <c r="A317" s="274" t="s">
        <v>9418</v>
      </c>
      <c r="B317" s="274" t="s">
        <v>9419</v>
      </c>
      <c r="C317" s="274">
        <v>605380018</v>
      </c>
      <c r="D317" s="549" t="s">
        <v>9420</v>
      </c>
      <c r="E317" s="549"/>
      <c r="F317" s="274" t="s">
        <v>9421</v>
      </c>
      <c r="G317" s="274" t="s">
        <v>9422</v>
      </c>
      <c r="H317" s="274" t="s">
        <v>9423</v>
      </c>
      <c r="I317" s="274" t="s">
        <v>9424</v>
      </c>
      <c r="J317" s="274" t="s">
        <v>9425</v>
      </c>
      <c r="K317" s="274" t="s">
        <v>9426</v>
      </c>
      <c r="L317" s="67"/>
    </row>
    <row r="318" spans="1:12">
      <c r="A318" s="274" t="s">
        <v>7978</v>
      </c>
      <c r="B318" s="275" t="s">
        <v>5948</v>
      </c>
      <c r="C318" s="274">
        <v>722584383</v>
      </c>
      <c r="D318" s="550" t="s">
        <v>2004</v>
      </c>
      <c r="E318" s="550"/>
      <c r="F318" s="274" t="s">
        <v>9427</v>
      </c>
      <c r="G318" s="274" t="s">
        <v>9428</v>
      </c>
      <c r="H318" s="274">
        <v>49015</v>
      </c>
      <c r="I318" s="274" t="s">
        <v>9429</v>
      </c>
      <c r="J318" s="274" t="s">
        <v>9430</v>
      </c>
      <c r="K318" s="552" t="s">
        <v>9431</v>
      </c>
      <c r="L318" s="552"/>
    </row>
    <row r="319" spans="1:12">
      <c r="A319" s="274" t="s">
        <v>7978</v>
      </c>
      <c r="B319" s="274" t="s">
        <v>5948</v>
      </c>
      <c r="C319" s="274">
        <v>722584383</v>
      </c>
      <c r="D319" s="549" t="s">
        <v>2004</v>
      </c>
      <c r="E319" s="549"/>
      <c r="F319" s="274" t="s">
        <v>9427</v>
      </c>
      <c r="G319" s="274" t="s">
        <v>9428</v>
      </c>
      <c r="H319" s="274">
        <v>49015</v>
      </c>
      <c r="I319" s="274" t="s">
        <v>9429</v>
      </c>
      <c r="J319" s="274" t="s">
        <v>9430</v>
      </c>
      <c r="K319" s="549" t="s">
        <v>9431</v>
      </c>
      <c r="L319" s="549"/>
    </row>
    <row r="320" spans="1:12" ht="15">
      <c r="A320" s="274" t="s">
        <v>7978</v>
      </c>
      <c r="B320" s="274" t="s">
        <v>5948</v>
      </c>
      <c r="C320" s="274">
        <v>135170011</v>
      </c>
      <c r="D320" s="274" t="s">
        <v>7979</v>
      </c>
      <c r="E320" s="67"/>
      <c r="F320" s="274" t="s">
        <v>7980</v>
      </c>
      <c r="G320" s="274" t="s">
        <v>7981</v>
      </c>
      <c r="H320" s="274" t="s">
        <v>7982</v>
      </c>
      <c r="I320" s="274" t="s">
        <v>7984</v>
      </c>
      <c r="J320" s="274" t="s">
        <v>7983</v>
      </c>
      <c r="K320" s="274" t="s">
        <v>7985</v>
      </c>
      <c r="L320" s="67"/>
    </row>
    <row r="321" spans="1:12" ht="15">
      <c r="A321" s="274" t="s">
        <v>7978</v>
      </c>
      <c r="B321" s="274" t="s">
        <v>5948</v>
      </c>
      <c r="C321" s="274">
        <v>135170011</v>
      </c>
      <c r="D321" s="274" t="s">
        <v>7979</v>
      </c>
      <c r="E321" s="67"/>
      <c r="F321" s="274" t="s">
        <v>7980</v>
      </c>
      <c r="G321" s="274" t="s">
        <v>7981</v>
      </c>
      <c r="H321" s="274" t="s">
        <v>7982</v>
      </c>
      <c r="I321" s="274" t="s">
        <v>7984</v>
      </c>
      <c r="J321" s="274" t="s">
        <v>7983</v>
      </c>
      <c r="K321" s="274" t="s">
        <v>7985</v>
      </c>
      <c r="L321" s="67"/>
    </row>
    <row r="322" spans="1:12" ht="15">
      <c r="A322" s="274" t="s">
        <v>7978</v>
      </c>
      <c r="B322" s="274" t="s">
        <v>5948</v>
      </c>
      <c r="C322" s="274">
        <v>455020018</v>
      </c>
      <c r="D322" s="274" t="s">
        <v>8058</v>
      </c>
      <c r="E322" s="67"/>
      <c r="F322" s="274" t="s">
        <v>8059</v>
      </c>
      <c r="G322" s="274" t="s">
        <v>8060</v>
      </c>
      <c r="H322" s="274" t="s">
        <v>8061</v>
      </c>
      <c r="I322" s="274" t="s">
        <v>8063</v>
      </c>
      <c r="J322" s="274" t="s">
        <v>8062</v>
      </c>
      <c r="K322" s="549" t="s">
        <v>8064</v>
      </c>
      <c r="L322" s="549"/>
    </row>
    <row r="323" spans="1:12" ht="15">
      <c r="A323" s="274" t="s">
        <v>7978</v>
      </c>
      <c r="B323" s="274" t="s">
        <v>5948</v>
      </c>
      <c r="C323" s="274">
        <v>455020018</v>
      </c>
      <c r="D323" s="274" t="s">
        <v>8058</v>
      </c>
      <c r="E323" s="67"/>
      <c r="F323" s="274" t="s">
        <v>8059</v>
      </c>
      <c r="G323" s="274" t="s">
        <v>8060</v>
      </c>
      <c r="H323" s="274" t="s">
        <v>8061</v>
      </c>
      <c r="I323" s="274" t="s">
        <v>9432</v>
      </c>
      <c r="J323" s="274" t="s">
        <v>9433</v>
      </c>
      <c r="K323" s="549" t="s">
        <v>9434</v>
      </c>
      <c r="L323" s="549"/>
    </row>
    <row r="324" spans="1:12" ht="15">
      <c r="A324" s="274" t="s">
        <v>7978</v>
      </c>
      <c r="B324" s="274" t="s">
        <v>5948</v>
      </c>
      <c r="C324" s="274">
        <v>455020018</v>
      </c>
      <c r="D324" s="274" t="s">
        <v>8058</v>
      </c>
      <c r="E324" s="67"/>
      <c r="F324" s="274" t="s">
        <v>8059</v>
      </c>
      <c r="G324" s="274" t="s">
        <v>8060</v>
      </c>
      <c r="H324" s="274" t="s">
        <v>8061</v>
      </c>
      <c r="I324" s="274" t="s">
        <v>9432</v>
      </c>
      <c r="J324" s="274" t="s">
        <v>9433</v>
      </c>
      <c r="K324" s="549" t="s">
        <v>9434</v>
      </c>
      <c r="L324" s="549"/>
    </row>
    <row r="325" spans="1:12" ht="23.25">
      <c r="A325" s="274" t="s">
        <v>2315</v>
      </c>
      <c r="B325" s="274" t="s">
        <v>2137</v>
      </c>
      <c r="C325" s="274">
        <v>946910001</v>
      </c>
      <c r="D325" s="274" t="s">
        <v>9435</v>
      </c>
      <c r="E325" s="67"/>
      <c r="F325" s="274" t="s">
        <v>9436</v>
      </c>
      <c r="G325" s="274" t="s">
        <v>9437</v>
      </c>
      <c r="H325" s="274" t="s">
        <v>9438</v>
      </c>
      <c r="I325" s="274" t="s">
        <v>9439</v>
      </c>
      <c r="J325" s="274" t="s">
        <v>9440</v>
      </c>
      <c r="K325" s="274" t="s">
        <v>9441</v>
      </c>
      <c r="L325" s="67"/>
    </row>
    <row r="326" spans="1:12" ht="23.25">
      <c r="A326" s="274" t="s">
        <v>2315</v>
      </c>
      <c r="B326" s="274" t="s">
        <v>2137</v>
      </c>
      <c r="C326" s="274">
        <v>946910001</v>
      </c>
      <c r="D326" s="274" t="s">
        <v>9435</v>
      </c>
      <c r="E326" s="67"/>
      <c r="F326" s="274" t="s">
        <v>9436</v>
      </c>
      <c r="G326" s="274" t="s">
        <v>9437</v>
      </c>
      <c r="H326" s="274" t="s">
        <v>9438</v>
      </c>
      <c r="I326" s="274" t="s">
        <v>9439</v>
      </c>
      <c r="J326" s="274" t="s">
        <v>9440</v>
      </c>
      <c r="K326" s="274" t="s">
        <v>9441</v>
      </c>
      <c r="L326" s="67"/>
    </row>
    <row r="327" spans="1:12" ht="15">
      <c r="A327" s="274" t="s">
        <v>6057</v>
      </c>
      <c r="B327" s="274" t="s">
        <v>9442</v>
      </c>
      <c r="C327" s="274">
        <v>100222289</v>
      </c>
      <c r="D327" s="274" t="s">
        <v>9443</v>
      </c>
      <c r="E327" s="67"/>
      <c r="F327" s="274" t="s">
        <v>9444</v>
      </c>
      <c r="G327" s="274" t="s">
        <v>7698</v>
      </c>
      <c r="H327" s="274" t="s">
        <v>9445</v>
      </c>
      <c r="I327" s="274" t="s">
        <v>9446</v>
      </c>
      <c r="J327" s="274" t="s">
        <v>9447</v>
      </c>
      <c r="K327" s="274" t="s">
        <v>9448</v>
      </c>
      <c r="L327" s="67"/>
    </row>
    <row r="328" spans="1:12" ht="15">
      <c r="A328" s="274" t="s">
        <v>6057</v>
      </c>
      <c r="B328" s="274" t="s">
        <v>9442</v>
      </c>
      <c r="C328" s="274">
        <v>100222289</v>
      </c>
      <c r="D328" s="274" t="s">
        <v>9443</v>
      </c>
      <c r="E328" s="67"/>
      <c r="F328" s="274" t="s">
        <v>9444</v>
      </c>
      <c r="G328" s="274" t="s">
        <v>7698</v>
      </c>
      <c r="H328" s="274" t="s">
        <v>9445</v>
      </c>
      <c r="I328" s="274" t="s">
        <v>9446</v>
      </c>
      <c r="J328" s="274" t="s">
        <v>9447</v>
      </c>
      <c r="K328" s="274" t="s">
        <v>9448</v>
      </c>
      <c r="L328" s="67"/>
    </row>
    <row r="329" spans="1:12" ht="15">
      <c r="A329" s="67"/>
      <c r="B329" s="67"/>
      <c r="C329" s="274">
        <v>800065624</v>
      </c>
      <c r="D329" s="274" t="s">
        <v>9449</v>
      </c>
      <c r="E329" s="67"/>
      <c r="F329" s="274" t="s">
        <v>9450</v>
      </c>
      <c r="G329" s="274" t="s">
        <v>9451</v>
      </c>
      <c r="H329" s="274">
        <v>49460</v>
      </c>
      <c r="I329" s="274" t="s">
        <v>9452</v>
      </c>
      <c r="J329" s="274" t="s">
        <v>9453</v>
      </c>
      <c r="K329" s="274" t="s">
        <v>9454</v>
      </c>
      <c r="L329" s="67"/>
    </row>
    <row r="330" spans="1:12" ht="15">
      <c r="A330" s="67"/>
      <c r="B330" s="67"/>
      <c r="C330" s="274" t="s">
        <v>9455</v>
      </c>
      <c r="D330" s="274" t="s">
        <v>9456</v>
      </c>
      <c r="E330" s="67"/>
      <c r="F330" s="274" t="s">
        <v>9457</v>
      </c>
      <c r="G330" s="274" t="s">
        <v>9273</v>
      </c>
      <c r="H330" s="274">
        <v>49464</v>
      </c>
      <c r="I330" s="274" t="s">
        <v>9458</v>
      </c>
      <c r="J330" s="274" t="s">
        <v>9459</v>
      </c>
      <c r="K330" s="549" t="s">
        <v>9460</v>
      </c>
      <c r="L330" s="549"/>
    </row>
    <row r="331" spans="1:12" ht="15">
      <c r="A331" s="67"/>
      <c r="B331" s="67"/>
      <c r="C331" s="274" t="s">
        <v>9455</v>
      </c>
      <c r="D331" s="274" t="s">
        <v>9456</v>
      </c>
      <c r="E331" s="67"/>
      <c r="F331" s="274" t="s">
        <v>9457</v>
      </c>
      <c r="G331" s="274" t="s">
        <v>9273</v>
      </c>
      <c r="H331" s="274">
        <v>49464</v>
      </c>
      <c r="I331" s="274" t="s">
        <v>9458</v>
      </c>
      <c r="J331" s="274" t="s">
        <v>9459</v>
      </c>
      <c r="K331" s="549" t="s">
        <v>9460</v>
      </c>
      <c r="L331" s="549"/>
    </row>
    <row r="332" spans="1:12" ht="15">
      <c r="A332" s="67"/>
      <c r="B332" s="67"/>
      <c r="C332" s="274">
        <v>800214497</v>
      </c>
      <c r="D332" s="274" t="s">
        <v>9461</v>
      </c>
      <c r="E332" s="67"/>
      <c r="F332" s="274" t="s">
        <v>9462</v>
      </c>
      <c r="G332" s="274" t="s">
        <v>841</v>
      </c>
      <c r="H332" s="274">
        <v>43604</v>
      </c>
      <c r="I332" s="274" t="s">
        <v>9463</v>
      </c>
      <c r="J332" s="274" t="s">
        <v>9464</v>
      </c>
      <c r="K332" s="549" t="s">
        <v>9465</v>
      </c>
      <c r="L332" s="549"/>
    </row>
    <row r="333" spans="1:12" ht="15">
      <c r="A333" s="67"/>
      <c r="B333" s="67"/>
      <c r="C333" s="274">
        <v>800214497</v>
      </c>
      <c r="D333" s="274" t="s">
        <v>9461</v>
      </c>
      <c r="E333" s="67"/>
      <c r="F333" s="274" t="s">
        <v>9462</v>
      </c>
      <c r="G333" s="274" t="s">
        <v>841</v>
      </c>
      <c r="H333" s="274">
        <v>43604</v>
      </c>
      <c r="I333" s="274" t="s">
        <v>9463</v>
      </c>
      <c r="J333" s="274" t="s">
        <v>9464</v>
      </c>
      <c r="K333" s="549" t="s">
        <v>9465</v>
      </c>
      <c r="L333" s="549"/>
    </row>
    <row r="334" spans="1:12" ht="15">
      <c r="A334" s="67"/>
      <c r="B334" s="67"/>
      <c r="C334" s="274">
        <v>800214497</v>
      </c>
      <c r="D334" s="274" t="s">
        <v>9461</v>
      </c>
      <c r="E334" s="67"/>
      <c r="F334" s="274" t="s">
        <v>9462</v>
      </c>
      <c r="G334" s="274" t="s">
        <v>841</v>
      </c>
      <c r="H334" s="274">
        <v>43604</v>
      </c>
      <c r="I334" s="274" t="s">
        <v>9466</v>
      </c>
      <c r="J334" s="274" t="s">
        <v>9467</v>
      </c>
      <c r="K334" s="549" t="s">
        <v>9465</v>
      </c>
      <c r="L334" s="549"/>
    </row>
    <row r="335" spans="1:12" ht="15">
      <c r="A335" s="67"/>
      <c r="B335" s="67"/>
      <c r="C335" s="274">
        <v>800214497</v>
      </c>
      <c r="D335" s="274" t="s">
        <v>9461</v>
      </c>
      <c r="E335" s="67"/>
      <c r="F335" s="274" t="s">
        <v>9462</v>
      </c>
      <c r="G335" s="274" t="s">
        <v>841</v>
      </c>
      <c r="H335" s="274">
        <v>43604</v>
      </c>
      <c r="I335" s="274" t="s">
        <v>9466</v>
      </c>
      <c r="J335" s="274" t="s">
        <v>9467</v>
      </c>
      <c r="K335" s="549" t="s">
        <v>9465</v>
      </c>
      <c r="L335" s="549"/>
    </row>
    <row r="336" spans="1:12" ht="23.25">
      <c r="A336" s="67"/>
      <c r="B336" s="67"/>
      <c r="C336" s="274" t="s">
        <v>9468</v>
      </c>
      <c r="D336" s="274" t="s">
        <v>9469</v>
      </c>
      <c r="E336" s="67"/>
      <c r="F336" s="274" t="s">
        <v>9470</v>
      </c>
      <c r="G336" s="274" t="s">
        <v>1392</v>
      </c>
      <c r="H336" s="274">
        <v>49503</v>
      </c>
      <c r="I336" s="274" t="s">
        <v>9471</v>
      </c>
      <c r="J336" s="274" t="s">
        <v>9472</v>
      </c>
      <c r="K336" s="274" t="s">
        <v>9473</v>
      </c>
      <c r="L336" s="67"/>
    </row>
    <row r="337" spans="1:12" ht="15">
      <c r="A337" s="67"/>
      <c r="B337" s="67"/>
      <c r="C337" s="274">
        <v>2341670</v>
      </c>
      <c r="D337" s="274" t="s">
        <v>9474</v>
      </c>
      <c r="E337" s="67"/>
      <c r="F337" s="274" t="s">
        <v>9475</v>
      </c>
      <c r="G337" s="274" t="s">
        <v>8279</v>
      </c>
      <c r="H337" s="274">
        <v>48813</v>
      </c>
      <c r="I337" s="274" t="s">
        <v>9476</v>
      </c>
      <c r="J337" s="274" t="s">
        <v>9477</v>
      </c>
      <c r="K337" s="274" t="s">
        <v>9478</v>
      </c>
      <c r="L337" s="67"/>
    </row>
    <row r="338" spans="1:12" ht="15">
      <c r="A338" s="67"/>
      <c r="B338" s="67"/>
      <c r="C338" s="274">
        <v>2341670</v>
      </c>
      <c r="D338" s="274" t="s">
        <v>9474</v>
      </c>
      <c r="E338" s="67"/>
      <c r="F338" s="274" t="s">
        <v>9475</v>
      </c>
      <c r="G338" s="274" t="s">
        <v>8279</v>
      </c>
      <c r="H338" s="274">
        <v>48813</v>
      </c>
      <c r="I338" s="274" t="s">
        <v>9476</v>
      </c>
      <c r="J338" s="274" t="s">
        <v>9477</v>
      </c>
      <c r="K338" s="274" t="s">
        <v>9478</v>
      </c>
      <c r="L338" s="67"/>
    </row>
  </sheetData>
  <autoFilter ref="A1:A338" xr:uid="{1B14A683-6A6C-6C4C-943B-93E775A9F715}"/>
  <mergeCells count="231">
    <mergeCell ref="K333:L333"/>
    <mergeCell ref="K334:L334"/>
    <mergeCell ref="K335:L335"/>
    <mergeCell ref="K323:L323"/>
    <mergeCell ref="K324:L324"/>
    <mergeCell ref="K330:L330"/>
    <mergeCell ref="K331:L331"/>
    <mergeCell ref="K332:L332"/>
    <mergeCell ref="D318:E318"/>
    <mergeCell ref="K318:L318"/>
    <mergeCell ref="D319:E319"/>
    <mergeCell ref="K319:L319"/>
    <mergeCell ref="K322:L322"/>
    <mergeCell ref="D315:E315"/>
    <mergeCell ref="K315:L315"/>
    <mergeCell ref="D316:E316"/>
    <mergeCell ref="K316:L316"/>
    <mergeCell ref="D317:E317"/>
    <mergeCell ref="D310:E310"/>
    <mergeCell ref="K310:L310"/>
    <mergeCell ref="D312:E312"/>
    <mergeCell ref="D313:E313"/>
    <mergeCell ref="D314:E314"/>
    <mergeCell ref="K314:L314"/>
    <mergeCell ref="D306:E306"/>
    <mergeCell ref="D308:E308"/>
    <mergeCell ref="K308:L308"/>
    <mergeCell ref="D309:E309"/>
    <mergeCell ref="K309:L309"/>
    <mergeCell ref="K303:L303"/>
    <mergeCell ref="D304:E304"/>
    <mergeCell ref="K304:L304"/>
    <mergeCell ref="D305:E305"/>
    <mergeCell ref="K305:L305"/>
    <mergeCell ref="D296:E296"/>
    <mergeCell ref="D297:E297"/>
    <mergeCell ref="D298:E298"/>
    <mergeCell ref="D299:E299"/>
    <mergeCell ref="D303:E303"/>
    <mergeCell ref="D290:E290"/>
    <mergeCell ref="K292:L292"/>
    <mergeCell ref="K293:L293"/>
    <mergeCell ref="K294:L294"/>
    <mergeCell ref="K295:L295"/>
    <mergeCell ref="K285:L285"/>
    <mergeCell ref="K286:L286"/>
    <mergeCell ref="K287:L287"/>
    <mergeCell ref="D288:E288"/>
    <mergeCell ref="D289:E289"/>
    <mergeCell ref="K289:L289"/>
    <mergeCell ref="D279:E279"/>
    <mergeCell ref="K279:L279"/>
    <mergeCell ref="K280:L280"/>
    <mergeCell ref="K281:L281"/>
    <mergeCell ref="K284:L284"/>
    <mergeCell ref="D276:E276"/>
    <mergeCell ref="K276:L276"/>
    <mergeCell ref="D277:E277"/>
    <mergeCell ref="K277:L277"/>
    <mergeCell ref="D278:E278"/>
    <mergeCell ref="K278:L278"/>
    <mergeCell ref="K268:L268"/>
    <mergeCell ref="K269:L269"/>
    <mergeCell ref="K270:L270"/>
    <mergeCell ref="K274:L274"/>
    <mergeCell ref="K275:L275"/>
    <mergeCell ref="D259:E259"/>
    <mergeCell ref="K262:L262"/>
    <mergeCell ref="K264:L264"/>
    <mergeCell ref="K265:L265"/>
    <mergeCell ref="K267:L267"/>
    <mergeCell ref="D254:E254"/>
    <mergeCell ref="K254:L254"/>
    <mergeCell ref="K255:L255"/>
    <mergeCell ref="K256:L256"/>
    <mergeCell ref="D258:E258"/>
    <mergeCell ref="D248:E248"/>
    <mergeCell ref="D249:E249"/>
    <mergeCell ref="D250:E250"/>
    <mergeCell ref="D253:E253"/>
    <mergeCell ref="K253:L253"/>
    <mergeCell ref="D240:E240"/>
    <mergeCell ref="D242:E242"/>
    <mergeCell ref="D243:E243"/>
    <mergeCell ref="D246:E246"/>
    <mergeCell ref="D247:E247"/>
    <mergeCell ref="D235:E235"/>
    <mergeCell ref="K235:L235"/>
    <mergeCell ref="D236:E236"/>
    <mergeCell ref="K236:L236"/>
    <mergeCell ref="D237:E237"/>
    <mergeCell ref="K237:L237"/>
    <mergeCell ref="D232:E232"/>
    <mergeCell ref="K232:L232"/>
    <mergeCell ref="D233:E233"/>
    <mergeCell ref="K233:L233"/>
    <mergeCell ref="D234:E234"/>
    <mergeCell ref="K234:L234"/>
    <mergeCell ref="D223:E223"/>
    <mergeCell ref="D224:E224"/>
    <mergeCell ref="D225:E225"/>
    <mergeCell ref="D228:E228"/>
    <mergeCell ref="K229:L229"/>
    <mergeCell ref="D220:E220"/>
    <mergeCell ref="K220:L220"/>
    <mergeCell ref="D221:E221"/>
    <mergeCell ref="K221:L221"/>
    <mergeCell ref="D222:E222"/>
    <mergeCell ref="D216:E216"/>
    <mergeCell ref="K216:L216"/>
    <mergeCell ref="D217:E217"/>
    <mergeCell ref="K218:L218"/>
    <mergeCell ref="K219:L219"/>
    <mergeCell ref="K213:L213"/>
    <mergeCell ref="D214:E214"/>
    <mergeCell ref="K214:L214"/>
    <mergeCell ref="D215:E215"/>
    <mergeCell ref="K215:L215"/>
    <mergeCell ref="D208:E208"/>
    <mergeCell ref="D209:E209"/>
    <mergeCell ref="D211:E211"/>
    <mergeCell ref="D212:E212"/>
    <mergeCell ref="D213:E213"/>
    <mergeCell ref="D204:E204"/>
    <mergeCell ref="D205:E205"/>
    <mergeCell ref="D206:E206"/>
    <mergeCell ref="K206:L206"/>
    <mergeCell ref="D207:E207"/>
    <mergeCell ref="D197:E197"/>
    <mergeCell ref="D198:E198"/>
    <mergeCell ref="D199:E199"/>
    <mergeCell ref="D200:E200"/>
    <mergeCell ref="D201:E201"/>
    <mergeCell ref="K192:L192"/>
    <mergeCell ref="K193:L193"/>
    <mergeCell ref="D194:E194"/>
    <mergeCell ref="D195:E195"/>
    <mergeCell ref="D196:E196"/>
    <mergeCell ref="D186:E186"/>
    <mergeCell ref="D187:E187"/>
    <mergeCell ref="K187:L187"/>
    <mergeCell ref="K188:L188"/>
    <mergeCell ref="K189:L189"/>
    <mergeCell ref="K182:L182"/>
    <mergeCell ref="D183:E183"/>
    <mergeCell ref="K183:L183"/>
    <mergeCell ref="D184:E184"/>
    <mergeCell ref="D185:E185"/>
    <mergeCell ref="D174:E174"/>
    <mergeCell ref="D175:E175"/>
    <mergeCell ref="D176:E176"/>
    <mergeCell ref="K180:L180"/>
    <mergeCell ref="K181:L181"/>
    <mergeCell ref="D171:E171"/>
    <mergeCell ref="K171:L171"/>
    <mergeCell ref="D172:E172"/>
    <mergeCell ref="K172:L172"/>
    <mergeCell ref="D173:E173"/>
    <mergeCell ref="D162:E162"/>
    <mergeCell ref="K162:L162"/>
    <mergeCell ref="D165:E165"/>
    <mergeCell ref="K169:L169"/>
    <mergeCell ref="D170:E170"/>
    <mergeCell ref="D155:E155"/>
    <mergeCell ref="D158:E158"/>
    <mergeCell ref="D159:E159"/>
    <mergeCell ref="D160:E160"/>
    <mergeCell ref="D161:E161"/>
    <mergeCell ref="K150:L150"/>
    <mergeCell ref="D152:E152"/>
    <mergeCell ref="K152:L152"/>
    <mergeCell ref="K153:L153"/>
    <mergeCell ref="D154:E154"/>
    <mergeCell ref="D144:E144"/>
    <mergeCell ref="D145:E145"/>
    <mergeCell ref="K146:L146"/>
    <mergeCell ref="K147:L147"/>
    <mergeCell ref="K149:L149"/>
    <mergeCell ref="D139:E139"/>
    <mergeCell ref="D140:E140"/>
    <mergeCell ref="K140:L140"/>
    <mergeCell ref="D141:E141"/>
    <mergeCell ref="K141:L141"/>
    <mergeCell ref="D131:E131"/>
    <mergeCell ref="K132:L132"/>
    <mergeCell ref="K133:L133"/>
    <mergeCell ref="D136:E136"/>
    <mergeCell ref="D138:E138"/>
    <mergeCell ref="D4:E4"/>
    <mergeCell ref="D26:E26"/>
    <mergeCell ref="F41:G41"/>
    <mergeCell ref="F42:I42"/>
    <mergeCell ref="F43:G43"/>
    <mergeCell ref="D78:E78"/>
    <mergeCell ref="D79:E79"/>
    <mergeCell ref="D80:E80"/>
    <mergeCell ref="D81:E81"/>
    <mergeCell ref="D83:E83"/>
    <mergeCell ref="D85:E85"/>
    <mergeCell ref="D86:E86"/>
    <mergeCell ref="D87:E87"/>
    <mergeCell ref="D89:E89"/>
    <mergeCell ref="D90:E90"/>
    <mergeCell ref="D91:E91"/>
    <mergeCell ref="D92:E92"/>
    <mergeCell ref="D93:E93"/>
    <mergeCell ref="D94:E94"/>
    <mergeCell ref="D95:E95"/>
    <mergeCell ref="D96:E96"/>
    <mergeCell ref="D97:E97"/>
    <mergeCell ref="D98:E98"/>
    <mergeCell ref="D99:E99"/>
    <mergeCell ref="D100:E100"/>
    <mergeCell ref="D101:E101"/>
    <mergeCell ref="D102:E102"/>
    <mergeCell ref="D119:E119"/>
    <mergeCell ref="D120:E120"/>
    <mergeCell ref="D111:E111"/>
    <mergeCell ref="D113:E113"/>
    <mergeCell ref="D115:E115"/>
    <mergeCell ref="D116:E116"/>
    <mergeCell ref="D117:E117"/>
    <mergeCell ref="D103:E103"/>
    <mergeCell ref="D104:E104"/>
    <mergeCell ref="D105:E105"/>
    <mergeCell ref="D106:E106"/>
    <mergeCell ref="D107:E107"/>
    <mergeCell ref="D108:E108"/>
    <mergeCell ref="D109:E109"/>
    <mergeCell ref="D110:E110"/>
    <mergeCell ref="D118:E118"/>
  </mergeCells>
  <hyperlinks>
    <hyperlink ref="B290" r:id="rId1" xr:uid="{A70A1692-DBF0-439F-B20D-9BC37FAD8D99}"/>
    <hyperlink ref="B224" r:id="rId2" xr:uid="{782E1524-DA15-41F2-BD4F-F689707A74A8}"/>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211C7-7DA5-CA4C-AD46-05A1A11AAA18}">
  <dimension ref="A1:E45"/>
  <sheetViews>
    <sheetView workbookViewId="0">
      <selection activeCell="D44" sqref="D44"/>
    </sheetView>
  </sheetViews>
  <sheetFormatPr defaultRowHeight="12.75"/>
  <cols>
    <col min="1" max="1" width="11.42578125" bestFit="1" customWidth="1"/>
    <col min="2" max="2" width="22.5703125" bestFit="1" customWidth="1"/>
    <col min="3" max="3" width="23.42578125" bestFit="1" customWidth="1"/>
    <col min="4" max="4" width="34.5703125" bestFit="1" customWidth="1"/>
    <col min="5" max="5" width="13.28515625" bestFit="1" customWidth="1"/>
  </cols>
  <sheetData>
    <row r="1" spans="1:5" ht="30">
      <c r="A1" s="67" t="s">
        <v>9479</v>
      </c>
      <c r="B1" s="67" t="s">
        <v>9480</v>
      </c>
      <c r="C1" s="67" t="s">
        <v>9481</v>
      </c>
      <c r="D1" s="67" t="s">
        <v>9482</v>
      </c>
      <c r="E1" s="67" t="s">
        <v>9483</v>
      </c>
    </row>
    <row r="2" spans="1:5" ht="15">
      <c r="A2" s="67" t="s">
        <v>5995</v>
      </c>
      <c r="B2" s="67" t="s">
        <v>9484</v>
      </c>
      <c r="C2" s="67" t="s">
        <v>496</v>
      </c>
      <c r="D2" s="67" t="s">
        <v>9485</v>
      </c>
      <c r="E2" s="67">
        <v>3</v>
      </c>
    </row>
    <row r="3" spans="1:5" ht="15">
      <c r="A3" s="67" t="s">
        <v>5995</v>
      </c>
      <c r="B3" s="67" t="s">
        <v>9484</v>
      </c>
      <c r="C3" s="67" t="s">
        <v>9486</v>
      </c>
      <c r="D3" s="67" t="s">
        <v>9487</v>
      </c>
      <c r="E3" s="67">
        <v>1</v>
      </c>
    </row>
    <row r="4" spans="1:5" ht="15">
      <c r="A4" s="67" t="s">
        <v>9488</v>
      </c>
      <c r="B4" s="67" t="s">
        <v>9484</v>
      </c>
      <c r="C4" s="67" t="s">
        <v>9486</v>
      </c>
      <c r="D4" s="67" t="s">
        <v>9489</v>
      </c>
      <c r="E4" s="67">
        <v>1</v>
      </c>
    </row>
    <row r="5" spans="1:5" ht="30">
      <c r="A5" s="67" t="s">
        <v>9490</v>
      </c>
      <c r="B5" s="67" t="s">
        <v>9484</v>
      </c>
      <c r="C5" s="67" t="s">
        <v>9491</v>
      </c>
      <c r="D5" s="67" t="s">
        <v>9492</v>
      </c>
      <c r="E5" s="67">
        <v>1</v>
      </c>
    </row>
    <row r="6" spans="1:5" ht="15">
      <c r="A6" s="67" t="s">
        <v>9493</v>
      </c>
      <c r="B6" s="67" t="s">
        <v>9484</v>
      </c>
      <c r="C6" s="67" t="s">
        <v>496</v>
      </c>
      <c r="D6" s="67" t="s">
        <v>9494</v>
      </c>
      <c r="E6" s="67">
        <v>3</v>
      </c>
    </row>
    <row r="7" spans="1:5" ht="15">
      <c r="A7" s="67" t="s">
        <v>9495</v>
      </c>
      <c r="B7" s="67" t="s">
        <v>9484</v>
      </c>
      <c r="C7" s="67" t="s">
        <v>496</v>
      </c>
      <c r="D7" s="67" t="s">
        <v>9496</v>
      </c>
      <c r="E7" s="67">
        <v>1</v>
      </c>
    </row>
    <row r="8" spans="1:5" ht="15">
      <c r="A8" s="67" t="s">
        <v>9490</v>
      </c>
      <c r="B8" s="67" t="s">
        <v>9484</v>
      </c>
      <c r="C8" s="67" t="s">
        <v>496</v>
      </c>
      <c r="D8" s="67" t="s">
        <v>9497</v>
      </c>
      <c r="E8" s="67">
        <v>1</v>
      </c>
    </row>
    <row r="9" spans="1:5" ht="15">
      <c r="A9" s="67" t="s">
        <v>9493</v>
      </c>
      <c r="B9" s="67" t="s">
        <v>9484</v>
      </c>
      <c r="C9" s="67" t="s">
        <v>9486</v>
      </c>
      <c r="D9" s="67" t="s">
        <v>9498</v>
      </c>
      <c r="E9" s="67">
        <v>1</v>
      </c>
    </row>
    <row r="10" spans="1:5" ht="15">
      <c r="A10" s="67" t="s">
        <v>9493</v>
      </c>
      <c r="B10" s="67" t="s">
        <v>9484</v>
      </c>
      <c r="C10" s="67" t="s">
        <v>9486</v>
      </c>
      <c r="D10" s="67" t="s">
        <v>9499</v>
      </c>
      <c r="E10" s="67">
        <v>1</v>
      </c>
    </row>
    <row r="11" spans="1:5" ht="15">
      <c r="A11" s="67" t="s">
        <v>9490</v>
      </c>
      <c r="B11" s="67" t="s">
        <v>9484</v>
      </c>
      <c r="C11" s="67" t="s">
        <v>9486</v>
      </c>
      <c r="D11" s="67" t="s">
        <v>9498</v>
      </c>
      <c r="E11" s="67">
        <v>1</v>
      </c>
    </row>
    <row r="12" spans="1:5" ht="15">
      <c r="A12" s="67" t="s">
        <v>9495</v>
      </c>
      <c r="B12" s="67" t="s">
        <v>9500</v>
      </c>
      <c r="C12" s="67" t="s">
        <v>201</v>
      </c>
      <c r="D12" s="67" t="s">
        <v>9501</v>
      </c>
      <c r="E12" s="67">
        <v>3</v>
      </c>
    </row>
    <row r="13" spans="1:5" ht="15">
      <c r="A13" s="67" t="s">
        <v>9495</v>
      </c>
      <c r="B13" s="67" t="s">
        <v>9500</v>
      </c>
      <c r="C13" s="67" t="s">
        <v>201</v>
      </c>
      <c r="D13" s="67" t="s">
        <v>9502</v>
      </c>
      <c r="E13" s="67">
        <v>2</v>
      </c>
    </row>
    <row r="14" spans="1:5" ht="15">
      <c r="A14" s="67" t="s">
        <v>9490</v>
      </c>
      <c r="B14" s="67" t="s">
        <v>9500</v>
      </c>
      <c r="C14" s="67" t="s">
        <v>201</v>
      </c>
      <c r="D14" s="67" t="s">
        <v>9503</v>
      </c>
      <c r="E14" s="67">
        <v>1</v>
      </c>
    </row>
    <row r="15" spans="1:5" ht="15">
      <c r="A15" s="67" t="s">
        <v>9488</v>
      </c>
      <c r="B15" s="67" t="s">
        <v>9500</v>
      </c>
      <c r="C15" s="67" t="s">
        <v>9504</v>
      </c>
      <c r="D15" s="67" t="s">
        <v>9505</v>
      </c>
      <c r="E15" s="67">
        <v>1</v>
      </c>
    </row>
    <row r="16" spans="1:5" ht="15">
      <c r="A16" s="67" t="s">
        <v>9493</v>
      </c>
      <c r="B16" s="67" t="s">
        <v>9500</v>
      </c>
      <c r="C16" s="67" t="s">
        <v>9491</v>
      </c>
      <c r="D16" s="67" t="s">
        <v>9506</v>
      </c>
      <c r="E16" s="67">
        <v>1</v>
      </c>
    </row>
    <row r="17" spans="1:5" ht="15">
      <c r="A17" s="67" t="s">
        <v>9493</v>
      </c>
      <c r="B17" s="67" t="s">
        <v>9500</v>
      </c>
      <c r="C17" s="67" t="s">
        <v>9491</v>
      </c>
      <c r="D17" s="67" t="s">
        <v>9507</v>
      </c>
      <c r="E17" s="67">
        <v>1</v>
      </c>
    </row>
    <row r="18" spans="1:5" ht="15">
      <c r="A18" s="67" t="s">
        <v>9493</v>
      </c>
      <c r="B18" s="67" t="s">
        <v>9500</v>
      </c>
      <c r="C18" s="67" t="s">
        <v>9491</v>
      </c>
      <c r="D18" s="67" t="s">
        <v>9508</v>
      </c>
      <c r="E18" s="67">
        <v>1</v>
      </c>
    </row>
    <row r="19" spans="1:5" ht="15">
      <c r="A19" s="67" t="s">
        <v>9495</v>
      </c>
      <c r="B19" s="67" t="s">
        <v>9500</v>
      </c>
      <c r="C19" s="67" t="s">
        <v>9491</v>
      </c>
      <c r="D19" s="67" t="s">
        <v>9507</v>
      </c>
      <c r="E19" s="67">
        <v>1</v>
      </c>
    </row>
    <row r="20" spans="1:5" ht="15">
      <c r="A20" s="67" t="s">
        <v>5995</v>
      </c>
      <c r="B20" s="67" t="s">
        <v>9500</v>
      </c>
      <c r="C20" s="67" t="s">
        <v>496</v>
      </c>
      <c r="D20" s="67" t="s">
        <v>9509</v>
      </c>
      <c r="E20" s="67">
        <v>2</v>
      </c>
    </row>
    <row r="21" spans="1:5" ht="30">
      <c r="A21" s="67" t="s">
        <v>9493</v>
      </c>
      <c r="B21" s="67" t="s">
        <v>9500</v>
      </c>
      <c r="C21" s="67" t="s">
        <v>9486</v>
      </c>
      <c r="D21" s="67" t="s">
        <v>9510</v>
      </c>
      <c r="E21" s="67">
        <v>1</v>
      </c>
    </row>
    <row r="22" spans="1:5" ht="15">
      <c r="A22" s="67" t="s">
        <v>9490</v>
      </c>
      <c r="B22" s="67" t="s">
        <v>9500</v>
      </c>
      <c r="C22" s="67" t="s">
        <v>9486</v>
      </c>
      <c r="D22" s="67" t="s">
        <v>9511</v>
      </c>
      <c r="E22" s="67">
        <v>1</v>
      </c>
    </row>
    <row r="23" spans="1:5" ht="15">
      <c r="A23" s="67" t="s">
        <v>5995</v>
      </c>
      <c r="B23" s="67" t="s">
        <v>9500</v>
      </c>
      <c r="C23" s="67" t="s">
        <v>9486</v>
      </c>
      <c r="D23" s="67" t="s">
        <v>7855</v>
      </c>
      <c r="E23" s="67">
        <v>1</v>
      </c>
    </row>
    <row r="24" spans="1:5" ht="15">
      <c r="A24" s="67" t="s">
        <v>9488</v>
      </c>
      <c r="B24" s="67" t="s">
        <v>9500</v>
      </c>
      <c r="C24" s="67" t="s">
        <v>9486</v>
      </c>
      <c r="D24" s="67" t="s">
        <v>7855</v>
      </c>
      <c r="E24" s="67">
        <v>1</v>
      </c>
    </row>
    <row r="25" spans="1:5" ht="15">
      <c r="A25" s="67" t="s">
        <v>9493</v>
      </c>
      <c r="B25" s="67" t="s">
        <v>9500</v>
      </c>
      <c r="C25" s="67" t="s">
        <v>9512</v>
      </c>
      <c r="D25" s="67" t="s">
        <v>9513</v>
      </c>
      <c r="E25" s="67">
        <v>1</v>
      </c>
    </row>
    <row r="26" spans="1:5" ht="15">
      <c r="A26" s="67" t="s">
        <v>9493</v>
      </c>
      <c r="B26" s="67" t="s">
        <v>9514</v>
      </c>
      <c r="C26" s="67" t="s">
        <v>9491</v>
      </c>
      <c r="D26" s="67" t="s">
        <v>9515</v>
      </c>
      <c r="E26" s="67">
        <v>1</v>
      </c>
    </row>
    <row r="27" spans="1:5" ht="15">
      <c r="A27" s="67" t="s">
        <v>9488</v>
      </c>
      <c r="B27" s="67" t="s">
        <v>9516</v>
      </c>
      <c r="C27" s="67" t="s">
        <v>9491</v>
      </c>
      <c r="D27" s="67" t="s">
        <v>9517</v>
      </c>
      <c r="E27" s="67">
        <v>1</v>
      </c>
    </row>
    <row r="28" spans="1:5" ht="15">
      <c r="A28" s="67" t="s">
        <v>5995</v>
      </c>
      <c r="B28" s="67" t="s">
        <v>9516</v>
      </c>
      <c r="C28" s="67" t="s">
        <v>496</v>
      </c>
      <c r="D28" s="67" t="s">
        <v>9518</v>
      </c>
      <c r="E28" s="67">
        <v>1</v>
      </c>
    </row>
    <row r="29" spans="1:5" ht="15">
      <c r="A29" s="67" t="s">
        <v>9488</v>
      </c>
      <c r="B29" s="67" t="s">
        <v>9516</v>
      </c>
      <c r="C29" s="67" t="s">
        <v>496</v>
      </c>
      <c r="D29" s="67" t="s">
        <v>9519</v>
      </c>
      <c r="E29" s="67">
        <v>1</v>
      </c>
    </row>
    <row r="30" spans="1:5" ht="15">
      <c r="A30" s="67" t="s">
        <v>9488</v>
      </c>
      <c r="B30" s="67" t="s">
        <v>9516</v>
      </c>
      <c r="C30" s="67" t="s">
        <v>9520</v>
      </c>
      <c r="D30" s="67" t="s">
        <v>8379</v>
      </c>
      <c r="E30" s="67">
        <v>5</v>
      </c>
    </row>
    <row r="31" spans="1:5" ht="30">
      <c r="A31" s="67" t="s">
        <v>9493</v>
      </c>
      <c r="B31" s="67" t="s">
        <v>9516</v>
      </c>
      <c r="C31" s="67" t="s">
        <v>201</v>
      </c>
      <c r="D31" s="67" t="s">
        <v>9521</v>
      </c>
      <c r="E31" s="67">
        <v>1</v>
      </c>
    </row>
    <row r="32" spans="1:5" ht="15">
      <c r="A32" s="67" t="s">
        <v>9493</v>
      </c>
      <c r="B32" s="67" t="s">
        <v>9516</v>
      </c>
      <c r="C32" s="67" t="s">
        <v>9522</v>
      </c>
      <c r="D32" s="67" t="s">
        <v>9523</v>
      </c>
      <c r="E32" s="67">
        <v>2</v>
      </c>
    </row>
    <row r="33" spans="1:5" ht="30">
      <c r="A33" s="67" t="s">
        <v>5995</v>
      </c>
      <c r="B33" s="67" t="s">
        <v>9524</v>
      </c>
      <c r="C33" s="67" t="s">
        <v>9491</v>
      </c>
      <c r="D33" s="67" t="s">
        <v>9525</v>
      </c>
      <c r="E33" s="67">
        <v>4</v>
      </c>
    </row>
    <row r="34" spans="1:5" ht="30">
      <c r="A34" s="67" t="s">
        <v>9488</v>
      </c>
      <c r="B34" s="67" t="s">
        <v>9524</v>
      </c>
      <c r="C34" s="67" t="s">
        <v>9491</v>
      </c>
      <c r="D34" s="67" t="s">
        <v>9525</v>
      </c>
      <c r="E34" s="67">
        <v>4</v>
      </c>
    </row>
    <row r="35" spans="1:5" ht="15">
      <c r="A35" s="67" t="s">
        <v>9488</v>
      </c>
      <c r="B35" s="67" t="s">
        <v>9524</v>
      </c>
      <c r="C35" s="67" t="s">
        <v>9520</v>
      </c>
      <c r="D35" s="67" t="s">
        <v>9526</v>
      </c>
      <c r="E35" s="67">
        <v>1</v>
      </c>
    </row>
    <row r="36" spans="1:5" ht="15">
      <c r="A36" s="67" t="s">
        <v>9488</v>
      </c>
      <c r="B36" s="67" t="s">
        <v>9524</v>
      </c>
      <c r="C36" s="67" t="s">
        <v>9520</v>
      </c>
      <c r="D36" s="67" t="s">
        <v>9527</v>
      </c>
      <c r="E36" s="67">
        <v>1</v>
      </c>
    </row>
    <row r="37" spans="1:5" ht="30">
      <c r="A37" s="67" t="s">
        <v>9493</v>
      </c>
      <c r="B37" s="67" t="s">
        <v>9524</v>
      </c>
      <c r="C37" s="67" t="s">
        <v>9491</v>
      </c>
      <c r="D37" s="67" t="s">
        <v>9525</v>
      </c>
      <c r="E37" s="67">
        <v>6</v>
      </c>
    </row>
    <row r="38" spans="1:5" ht="30">
      <c r="A38" s="67" t="s">
        <v>9495</v>
      </c>
      <c r="B38" s="67" t="s">
        <v>9524</v>
      </c>
      <c r="C38" s="67" t="s">
        <v>9491</v>
      </c>
      <c r="D38" s="67" t="s">
        <v>9525</v>
      </c>
      <c r="E38" s="67">
        <v>1</v>
      </c>
    </row>
    <row r="39" spans="1:5" ht="30">
      <c r="A39" s="67" t="s">
        <v>9490</v>
      </c>
      <c r="B39" s="67" t="s">
        <v>9524</v>
      </c>
      <c r="C39" s="67" t="s">
        <v>9491</v>
      </c>
      <c r="D39" s="67" t="s">
        <v>9525</v>
      </c>
      <c r="E39" s="67">
        <v>3</v>
      </c>
    </row>
    <row r="40" spans="1:5" ht="15">
      <c r="A40" s="67" t="s">
        <v>9495</v>
      </c>
      <c r="B40" s="67" t="s">
        <v>9524</v>
      </c>
      <c r="C40" s="67" t="s">
        <v>9486</v>
      </c>
      <c r="D40" s="67" t="s">
        <v>9528</v>
      </c>
      <c r="E40" s="67">
        <v>3</v>
      </c>
    </row>
    <row r="41" spans="1:5" ht="30">
      <c r="A41" s="67" t="s">
        <v>9488</v>
      </c>
      <c r="B41" s="67" t="s">
        <v>9529</v>
      </c>
      <c r="C41" s="67" t="s">
        <v>9491</v>
      </c>
      <c r="D41" s="67" t="s">
        <v>9530</v>
      </c>
      <c r="E41" s="67">
        <v>1</v>
      </c>
    </row>
    <row r="42" spans="1:5" ht="15">
      <c r="A42" s="67" t="s">
        <v>9488</v>
      </c>
      <c r="B42" s="67" t="s">
        <v>9529</v>
      </c>
      <c r="C42" s="67" t="s">
        <v>9520</v>
      </c>
      <c r="D42" s="67" t="s">
        <v>9531</v>
      </c>
      <c r="E42" s="67">
        <v>1</v>
      </c>
    </row>
    <row r="43" spans="1:5" ht="15">
      <c r="A43" s="67" t="s">
        <v>9493</v>
      </c>
      <c r="B43" s="67" t="s">
        <v>9529</v>
      </c>
      <c r="C43" s="67" t="s">
        <v>9522</v>
      </c>
      <c r="D43" s="67" t="s">
        <v>9532</v>
      </c>
      <c r="E43" s="67">
        <v>1</v>
      </c>
    </row>
    <row r="44" spans="1:5" ht="15">
      <c r="A44" s="67" t="s">
        <v>9490</v>
      </c>
      <c r="B44" s="67" t="s">
        <v>9529</v>
      </c>
      <c r="C44" s="67" t="s">
        <v>9522</v>
      </c>
      <c r="D44" s="309" t="s">
        <v>9533</v>
      </c>
      <c r="E44" s="67">
        <v>6</v>
      </c>
    </row>
    <row r="45" spans="1:5" ht="15">
      <c r="A45" s="67"/>
      <c r="B45" s="67"/>
      <c r="C45" s="67"/>
      <c r="D45" s="67"/>
      <c r="E45" s="67">
        <v>106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2DA0D-9CD9-406F-AF63-EC1BEC42CE79}">
  <dimension ref="A1:A34"/>
  <sheetViews>
    <sheetView workbookViewId="0">
      <selection activeCell="A22" sqref="A22"/>
    </sheetView>
  </sheetViews>
  <sheetFormatPr defaultRowHeight="12.75"/>
  <cols>
    <col min="1" max="1" width="47" customWidth="1"/>
  </cols>
  <sheetData>
    <row r="1" spans="1:1" ht="15">
      <c r="A1" s="298" t="s">
        <v>9534</v>
      </c>
    </row>
    <row r="2" spans="1:1" ht="15">
      <c r="A2" s="298" t="s">
        <v>9534</v>
      </c>
    </row>
    <row r="3" spans="1:1" ht="15">
      <c r="A3" s="298" t="s">
        <v>9535</v>
      </c>
    </row>
    <row r="4" spans="1:1" ht="15">
      <c r="A4" s="299" t="s">
        <v>9536</v>
      </c>
    </row>
    <row r="5" spans="1:1" ht="15">
      <c r="A5" s="299" t="s">
        <v>9537</v>
      </c>
    </row>
    <row r="6" spans="1:1" ht="15">
      <c r="A6" s="299" t="s">
        <v>9538</v>
      </c>
    </row>
    <row r="7" spans="1:1" ht="15">
      <c r="A7" s="299" t="s">
        <v>9539</v>
      </c>
    </row>
    <row r="8" spans="1:1" ht="15">
      <c r="A8" s="299" t="s">
        <v>9540</v>
      </c>
    </row>
    <row r="9" spans="1:1" ht="15">
      <c r="A9" s="299" t="s">
        <v>9541</v>
      </c>
    </row>
    <row r="10" spans="1:1" ht="15">
      <c r="A10" s="299" t="s">
        <v>9542</v>
      </c>
    </row>
    <row r="11" spans="1:1" ht="15">
      <c r="A11" s="299" t="s">
        <v>9543</v>
      </c>
    </row>
    <row r="12" spans="1:1" ht="15">
      <c r="A12" s="299" t="s">
        <v>9544</v>
      </c>
    </row>
    <row r="13" spans="1:1" ht="15">
      <c r="A13" s="299" t="s">
        <v>9545</v>
      </c>
    </row>
    <row r="14" spans="1:1" ht="15">
      <c r="A14" s="299" t="s">
        <v>9546</v>
      </c>
    </row>
    <row r="15" spans="1:1" ht="15">
      <c r="A15" s="299" t="s">
        <v>9547</v>
      </c>
    </row>
    <row r="16" spans="1:1" ht="15">
      <c r="A16" s="299" t="s">
        <v>9548</v>
      </c>
    </row>
    <row r="17" spans="1:1" ht="15">
      <c r="A17" s="299" t="s">
        <v>9549</v>
      </c>
    </row>
    <row r="18" spans="1:1" ht="15">
      <c r="A18" s="299" t="s">
        <v>9549</v>
      </c>
    </row>
    <row r="19" spans="1:1" ht="15">
      <c r="A19" s="299" t="s">
        <v>9550</v>
      </c>
    </row>
    <row r="20" spans="1:1" ht="15">
      <c r="A20" s="298" t="s">
        <v>9551</v>
      </c>
    </row>
    <row r="21" spans="1:1" ht="15">
      <c r="A21" s="299" t="s">
        <v>9552</v>
      </c>
    </row>
    <row r="22" spans="1:1" ht="15">
      <c r="A22" s="299" t="s">
        <v>9553</v>
      </c>
    </row>
    <row r="23" spans="1:1" ht="15">
      <c r="A23" s="298" t="s">
        <v>9554</v>
      </c>
    </row>
    <row r="24" spans="1:1" ht="15">
      <c r="A24" s="299" t="s">
        <v>9555</v>
      </c>
    </row>
    <row r="25" spans="1:1" ht="15">
      <c r="A25" s="298" t="s">
        <v>9556</v>
      </c>
    </row>
    <row r="26" spans="1:1" ht="15">
      <c r="A26" s="299" t="s">
        <v>9557</v>
      </c>
    </row>
    <row r="27" spans="1:1" ht="15">
      <c r="A27" s="298" t="s">
        <v>9558</v>
      </c>
    </row>
    <row r="28" spans="1:1" ht="15">
      <c r="A28" s="299" t="s">
        <v>9559</v>
      </c>
    </row>
    <row r="29" spans="1:1" ht="15">
      <c r="A29" s="299" t="s">
        <v>9559</v>
      </c>
    </row>
    <row r="30" spans="1:1" ht="15">
      <c r="A30" s="299" t="s">
        <v>9560</v>
      </c>
    </row>
    <row r="31" spans="1:1" ht="15">
      <c r="A31" s="299" t="s">
        <v>9561</v>
      </c>
    </row>
    <row r="32" spans="1:1" ht="15">
      <c r="A32" s="299" t="s">
        <v>9561</v>
      </c>
    </row>
    <row r="33" spans="1:1" ht="15">
      <c r="A33" s="299" t="s">
        <v>9562</v>
      </c>
    </row>
    <row r="34" spans="1:1" ht="15">
      <c r="A34" s="299" t="s">
        <v>9563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046C4-CF38-4355-8C17-555D3FB5204F}">
  <dimension ref="A1:A27"/>
  <sheetViews>
    <sheetView workbookViewId="0">
      <selection activeCell="A20" sqref="A20"/>
    </sheetView>
  </sheetViews>
  <sheetFormatPr defaultRowHeight="12.75"/>
  <cols>
    <col min="1" max="1" width="49.42578125" customWidth="1"/>
  </cols>
  <sheetData>
    <row r="1" spans="1:1" ht="18">
      <c r="A1" s="300" t="s">
        <v>235</v>
      </c>
    </row>
    <row r="2" spans="1:1" ht="18">
      <c r="A2" s="300" t="s">
        <v>9564</v>
      </c>
    </row>
    <row r="3" spans="1:1" ht="18">
      <c r="A3" s="300" t="s">
        <v>9565</v>
      </c>
    </row>
    <row r="4" spans="1:1" ht="18">
      <c r="A4" s="300" t="s">
        <v>9566</v>
      </c>
    </row>
    <row r="5" spans="1:1" ht="18">
      <c r="A5" s="300" t="s">
        <v>9567</v>
      </c>
    </row>
    <row r="6" spans="1:1" ht="18">
      <c r="A6" s="300" t="s">
        <v>9568</v>
      </c>
    </row>
    <row r="7" spans="1:1" ht="18">
      <c r="A7" s="300" t="s">
        <v>9569</v>
      </c>
    </row>
    <row r="8" spans="1:1" ht="18">
      <c r="A8" s="300" t="s">
        <v>9570</v>
      </c>
    </row>
    <row r="9" spans="1:1" ht="18">
      <c r="A9" s="300" t="s">
        <v>869</v>
      </c>
    </row>
    <row r="10" spans="1:1" ht="18">
      <c r="A10" s="300" t="s">
        <v>3304</v>
      </c>
    </row>
    <row r="11" spans="1:1" ht="18">
      <c r="A11" s="300" t="s">
        <v>9571</v>
      </c>
    </row>
    <row r="12" spans="1:1" ht="18">
      <c r="A12" s="300" t="s">
        <v>9572</v>
      </c>
    </row>
    <row r="13" spans="1:1" ht="18">
      <c r="A13" s="300" t="s">
        <v>9573</v>
      </c>
    </row>
    <row r="14" spans="1:1" ht="18">
      <c r="A14" s="300" t="s">
        <v>9573</v>
      </c>
    </row>
    <row r="15" spans="1:1" ht="18">
      <c r="A15" s="300" t="s">
        <v>9574</v>
      </c>
    </row>
    <row r="16" spans="1:1" ht="18">
      <c r="A16" s="300" t="s">
        <v>9575</v>
      </c>
    </row>
    <row r="17" spans="1:1" ht="18">
      <c r="A17" s="300" t="s">
        <v>1294</v>
      </c>
    </row>
    <row r="18" spans="1:1" ht="18">
      <c r="A18" s="300" t="s">
        <v>9576</v>
      </c>
    </row>
    <row r="19" spans="1:1" ht="18">
      <c r="A19" s="300" t="s">
        <v>9577</v>
      </c>
    </row>
    <row r="20" spans="1:1" ht="18">
      <c r="A20" s="300" t="s">
        <v>9578</v>
      </c>
    </row>
    <row r="21" spans="1:1" ht="18">
      <c r="A21" s="300" t="s">
        <v>9579</v>
      </c>
    </row>
    <row r="22" spans="1:1" ht="18">
      <c r="A22" s="300" t="s">
        <v>9580</v>
      </c>
    </row>
    <row r="23" spans="1:1" ht="18">
      <c r="A23" s="300" t="s">
        <v>1818</v>
      </c>
    </row>
    <row r="24" spans="1:1" ht="18">
      <c r="A24" s="300" t="s">
        <v>9581</v>
      </c>
    </row>
    <row r="25" spans="1:1" ht="18">
      <c r="A25" s="300" t="s">
        <v>9582</v>
      </c>
    </row>
    <row r="26" spans="1:1" ht="18">
      <c r="A26" s="300" t="s">
        <v>9583</v>
      </c>
    </row>
    <row r="27" spans="1:1" ht="18">
      <c r="A27" s="300" t="s">
        <v>9584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455D4-CD02-4883-9EE9-D1D1037CDA26}">
  <dimension ref="A1:A53"/>
  <sheetViews>
    <sheetView workbookViewId="0">
      <selection activeCell="A19" sqref="A19"/>
    </sheetView>
  </sheetViews>
  <sheetFormatPr defaultRowHeight="12.75"/>
  <cols>
    <col min="1" max="1" width="43.140625" customWidth="1"/>
  </cols>
  <sheetData>
    <row r="1" spans="1:1" ht="18">
      <c r="A1" s="300" t="s">
        <v>9585</v>
      </c>
    </row>
    <row r="2" spans="1:1" ht="18">
      <c r="A2" s="300" t="s">
        <v>9586</v>
      </c>
    </row>
    <row r="3" spans="1:1" ht="18">
      <c r="A3" s="300" t="s">
        <v>9587</v>
      </c>
    </row>
    <row r="4" spans="1:1" ht="18">
      <c r="A4" s="300" t="s">
        <v>9588</v>
      </c>
    </row>
    <row r="5" spans="1:1" ht="18">
      <c r="A5" s="300" t="s">
        <v>9588</v>
      </c>
    </row>
    <row r="6" spans="1:1" ht="18">
      <c r="A6" s="300" t="s">
        <v>9589</v>
      </c>
    </row>
    <row r="7" spans="1:1" ht="18">
      <c r="A7" s="300" t="s">
        <v>9590</v>
      </c>
    </row>
    <row r="8" spans="1:1" ht="18">
      <c r="A8" s="300" t="s">
        <v>9591</v>
      </c>
    </row>
    <row r="9" spans="1:1" ht="18">
      <c r="A9" s="300" t="s">
        <v>9592</v>
      </c>
    </row>
    <row r="10" spans="1:1" ht="18">
      <c r="A10" s="300" t="s">
        <v>9593</v>
      </c>
    </row>
    <row r="11" spans="1:1" ht="18">
      <c r="A11" s="300" t="s">
        <v>9593</v>
      </c>
    </row>
    <row r="12" spans="1:1" ht="18">
      <c r="A12" s="300" t="s">
        <v>9594</v>
      </c>
    </row>
    <row r="13" spans="1:1" ht="18">
      <c r="A13" s="300" t="s">
        <v>9595</v>
      </c>
    </row>
    <row r="14" spans="1:1" ht="18">
      <c r="A14" s="300" t="s">
        <v>9596</v>
      </c>
    </row>
    <row r="15" spans="1:1" ht="18">
      <c r="A15" s="300" t="s">
        <v>9597</v>
      </c>
    </row>
    <row r="16" spans="1:1" ht="18">
      <c r="A16" s="300" t="s">
        <v>9598</v>
      </c>
    </row>
    <row r="17" spans="1:1" ht="18">
      <c r="A17" s="300" t="s">
        <v>9599</v>
      </c>
    </row>
    <row r="18" spans="1:1" ht="18">
      <c r="A18" s="300" t="s">
        <v>9600</v>
      </c>
    </row>
    <row r="19" spans="1:1" ht="18">
      <c r="A19" s="300" t="s">
        <v>9601</v>
      </c>
    </row>
    <row r="20" spans="1:1" ht="18">
      <c r="A20" s="300" t="s">
        <v>9602</v>
      </c>
    </row>
    <row r="21" spans="1:1" ht="18">
      <c r="A21" s="300" t="s">
        <v>9603</v>
      </c>
    </row>
    <row r="22" spans="1:1" ht="18">
      <c r="A22" s="300" t="s">
        <v>9604</v>
      </c>
    </row>
    <row r="23" spans="1:1" ht="18">
      <c r="A23" s="300" t="s">
        <v>9605</v>
      </c>
    </row>
    <row r="24" spans="1:1" ht="18">
      <c r="A24" s="300" t="s">
        <v>9606</v>
      </c>
    </row>
    <row r="25" spans="1:1" ht="18">
      <c r="A25" s="300" t="s">
        <v>9607</v>
      </c>
    </row>
    <row r="26" spans="1:1" ht="18">
      <c r="A26" s="300" t="s">
        <v>9608</v>
      </c>
    </row>
    <row r="27" spans="1:1" ht="18">
      <c r="A27" s="300" t="s">
        <v>9609</v>
      </c>
    </row>
    <row r="28" spans="1:1" ht="18">
      <c r="A28" s="300" t="s">
        <v>9610</v>
      </c>
    </row>
    <row r="29" spans="1:1" ht="18">
      <c r="A29" s="300" t="s">
        <v>9611</v>
      </c>
    </row>
    <row r="30" spans="1:1" ht="18">
      <c r="A30" s="300" t="s">
        <v>9612</v>
      </c>
    </row>
    <row r="31" spans="1:1" ht="18">
      <c r="A31" s="300" t="s">
        <v>9613</v>
      </c>
    </row>
    <row r="32" spans="1:1" ht="18">
      <c r="A32" s="300" t="s">
        <v>9614</v>
      </c>
    </row>
    <row r="33" spans="1:1" ht="18">
      <c r="A33" s="300" t="s">
        <v>9615</v>
      </c>
    </row>
    <row r="34" spans="1:1" ht="18">
      <c r="A34" s="300" t="s">
        <v>9616</v>
      </c>
    </row>
    <row r="35" spans="1:1" ht="18">
      <c r="A35" s="300" t="s">
        <v>9617</v>
      </c>
    </row>
    <row r="36" spans="1:1" ht="18">
      <c r="A36" s="300" t="s">
        <v>9618</v>
      </c>
    </row>
    <row r="37" spans="1:1" ht="18">
      <c r="A37" s="300" t="s">
        <v>9619</v>
      </c>
    </row>
    <row r="38" spans="1:1" ht="18">
      <c r="A38" s="300" t="s">
        <v>9620</v>
      </c>
    </row>
    <row r="39" spans="1:1" ht="18">
      <c r="A39" s="300" t="s">
        <v>9621</v>
      </c>
    </row>
    <row r="40" spans="1:1" ht="18">
      <c r="A40" s="300" t="s">
        <v>9622</v>
      </c>
    </row>
    <row r="41" spans="1:1" ht="18">
      <c r="A41" s="300" t="s">
        <v>9623</v>
      </c>
    </row>
    <row r="42" spans="1:1" ht="18">
      <c r="A42" s="300" t="s">
        <v>9624</v>
      </c>
    </row>
    <row r="43" spans="1:1" ht="18">
      <c r="A43" s="300" t="s">
        <v>9625</v>
      </c>
    </row>
    <row r="44" spans="1:1" ht="18">
      <c r="A44" s="300" t="s">
        <v>9625</v>
      </c>
    </row>
    <row r="45" spans="1:1" ht="18">
      <c r="A45" s="300" t="s">
        <v>9626</v>
      </c>
    </row>
    <row r="46" spans="1:1" ht="18">
      <c r="A46" s="300" t="s">
        <v>9627</v>
      </c>
    </row>
    <row r="47" spans="1:1" ht="18">
      <c r="A47" s="300" t="s">
        <v>9628</v>
      </c>
    </row>
    <row r="48" spans="1:1" ht="18">
      <c r="A48" s="300" t="s">
        <v>9629</v>
      </c>
    </row>
    <row r="49" spans="1:1" ht="18">
      <c r="A49" s="300" t="s">
        <v>9630</v>
      </c>
    </row>
    <row r="50" spans="1:1" ht="18">
      <c r="A50" s="300" t="s">
        <v>9631</v>
      </c>
    </row>
    <row r="51" spans="1:1" ht="18">
      <c r="A51" s="300" t="s">
        <v>9632</v>
      </c>
    </row>
    <row r="52" spans="1:1" ht="18">
      <c r="A52" s="300" t="s">
        <v>9633</v>
      </c>
    </row>
    <row r="53" spans="1:1" ht="18">
      <c r="A53" s="300" t="s">
        <v>9634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EA877-F8A1-4DEC-AD77-9F6E39AA2197}">
  <sheetPr codeName="Sheet12"/>
  <dimension ref="G10:G89"/>
  <sheetViews>
    <sheetView zoomScaleNormal="150" zoomScaleSheetLayoutView="100" workbookViewId="0"/>
  </sheetViews>
  <sheetFormatPr defaultRowHeight="12.75"/>
  <sheetData>
    <row r="10" spans="7:7">
      <c r="G10" s="163" t="s">
        <v>633</v>
      </c>
    </row>
    <row r="11" spans="7:7">
      <c r="G11" s="163" t="s">
        <v>676</v>
      </c>
    </row>
    <row r="12" spans="7:7">
      <c r="G12" s="162" t="s">
        <v>1118</v>
      </c>
    </row>
    <row r="13" spans="7:7">
      <c r="G13" s="162" t="s">
        <v>1222</v>
      </c>
    </row>
    <row r="14" spans="7:7">
      <c r="G14" s="162" t="s">
        <v>1223</v>
      </c>
    </row>
    <row r="15" spans="7:7">
      <c r="G15" s="162" t="s">
        <v>1240</v>
      </c>
    </row>
    <row r="16" spans="7:7">
      <c r="G16" s="163" t="s">
        <v>1377</v>
      </c>
    </row>
    <row r="17" spans="7:7">
      <c r="G17" s="162" t="s">
        <v>1419</v>
      </c>
    </row>
    <row r="18" spans="7:7">
      <c r="G18" s="162" t="s">
        <v>1684</v>
      </c>
    </row>
    <row r="19" spans="7:7">
      <c r="G19" s="162" t="s">
        <v>1685</v>
      </c>
    </row>
    <row r="20" spans="7:7">
      <c r="G20" s="162" t="s">
        <v>1689</v>
      </c>
    </row>
    <row r="21" spans="7:7">
      <c r="G21" s="162" t="s">
        <v>1707</v>
      </c>
    </row>
    <row r="22" spans="7:7">
      <c r="G22" s="162" t="s">
        <v>1708</v>
      </c>
    </row>
    <row r="23" spans="7:7">
      <c r="G23" s="162" t="s">
        <v>1709</v>
      </c>
    </row>
    <row r="24" spans="7:7">
      <c r="G24" s="162" t="s">
        <v>1715</v>
      </c>
    </row>
    <row r="25" spans="7:7">
      <c r="G25" s="162" t="s">
        <v>1718</v>
      </c>
    </row>
    <row r="26" spans="7:7">
      <c r="G26" s="162" t="s">
        <v>1720</v>
      </c>
    </row>
    <row r="27" spans="7:7">
      <c r="G27" s="162" t="s">
        <v>1724</v>
      </c>
    </row>
    <row r="28" spans="7:7">
      <c r="G28" s="162" t="s">
        <v>1730</v>
      </c>
    </row>
    <row r="29" spans="7:7">
      <c r="G29" s="162" t="s">
        <v>1734</v>
      </c>
    </row>
    <row r="30" spans="7:7">
      <c r="G30" s="162" t="s">
        <v>1739</v>
      </c>
    </row>
    <row r="31" spans="7:7">
      <c r="G31" s="162" t="s">
        <v>1740</v>
      </c>
    </row>
    <row r="32" spans="7:7">
      <c r="G32" s="162" t="s">
        <v>1746</v>
      </c>
    </row>
    <row r="33" spans="7:7">
      <c r="G33" s="162" t="s">
        <v>1755</v>
      </c>
    </row>
    <row r="34" spans="7:7">
      <c r="G34" s="162" t="s">
        <v>1756</v>
      </c>
    </row>
    <row r="35" spans="7:7">
      <c r="G35" s="162" t="s">
        <v>1757</v>
      </c>
    </row>
    <row r="36" spans="7:7">
      <c r="G36" s="162" t="s">
        <v>1758</v>
      </c>
    </row>
    <row r="37" spans="7:7">
      <c r="G37" s="162" t="s">
        <v>1759</v>
      </c>
    </row>
    <row r="38" spans="7:7">
      <c r="G38" s="162" t="s">
        <v>1766</v>
      </c>
    </row>
    <row r="39" spans="7:7">
      <c r="G39" s="162" t="s">
        <v>1774</v>
      </c>
    </row>
    <row r="40" spans="7:7">
      <c r="G40" s="162" t="s">
        <v>1775</v>
      </c>
    </row>
    <row r="41" spans="7:7">
      <c r="G41" s="162" t="s">
        <v>1777</v>
      </c>
    </row>
    <row r="42" spans="7:7">
      <c r="G42" s="162" t="s">
        <v>1778</v>
      </c>
    </row>
    <row r="43" spans="7:7">
      <c r="G43" s="162" t="s">
        <v>1785</v>
      </c>
    </row>
    <row r="44" spans="7:7">
      <c r="G44" s="162" t="s">
        <v>1786</v>
      </c>
    </row>
    <row r="45" spans="7:7">
      <c r="G45" s="162" t="s">
        <v>1787</v>
      </c>
    </row>
    <row r="46" spans="7:7">
      <c r="G46" s="162" t="s">
        <v>1788</v>
      </c>
    </row>
    <row r="47" spans="7:7">
      <c r="G47" s="162" t="s">
        <v>1789</v>
      </c>
    </row>
    <row r="48" spans="7:7">
      <c r="G48" s="162" t="s">
        <v>1791</v>
      </c>
    </row>
    <row r="49" spans="7:7">
      <c r="G49" s="162" t="s">
        <v>1792</v>
      </c>
    </row>
    <row r="50" spans="7:7">
      <c r="G50" s="162" t="s">
        <v>1793</v>
      </c>
    </row>
    <row r="51" spans="7:7">
      <c r="G51" s="162" t="s">
        <v>1797</v>
      </c>
    </row>
    <row r="52" spans="7:7">
      <c r="G52" s="162" t="s">
        <v>1799</v>
      </c>
    </row>
    <row r="53" spans="7:7">
      <c r="G53" s="162" t="s">
        <v>1802</v>
      </c>
    </row>
    <row r="54" spans="7:7">
      <c r="G54" s="162" t="s">
        <v>1803</v>
      </c>
    </row>
    <row r="55" spans="7:7">
      <c r="G55" s="162" t="s">
        <v>1804</v>
      </c>
    </row>
    <row r="56" spans="7:7">
      <c r="G56" s="162" t="s">
        <v>1811</v>
      </c>
    </row>
    <row r="57" spans="7:7">
      <c r="G57" s="162" t="s">
        <v>9635</v>
      </c>
    </row>
    <row r="58" spans="7:7">
      <c r="G58" s="162" t="s">
        <v>1818</v>
      </c>
    </row>
    <row r="59" spans="7:7">
      <c r="G59" s="162" t="s">
        <v>1820</v>
      </c>
    </row>
    <row r="60" spans="7:7">
      <c r="G60" s="162" t="s">
        <v>1821</v>
      </c>
    </row>
    <row r="61" spans="7:7">
      <c r="G61" s="162" t="s">
        <v>1824</v>
      </c>
    </row>
    <row r="62" spans="7:7">
      <c r="G62" s="162" t="s">
        <v>1831</v>
      </c>
    </row>
    <row r="63" spans="7:7">
      <c r="G63" s="162" t="s">
        <v>1832</v>
      </c>
    </row>
    <row r="64" spans="7:7">
      <c r="G64" s="162" t="s">
        <v>2951</v>
      </c>
    </row>
    <row r="65" spans="7:7">
      <c r="G65" s="162" t="s">
        <v>1835</v>
      </c>
    </row>
    <row r="66" spans="7:7">
      <c r="G66" s="162" t="s">
        <v>1836</v>
      </c>
    </row>
    <row r="67" spans="7:7">
      <c r="G67" s="162" t="s">
        <v>1837</v>
      </c>
    </row>
    <row r="68" spans="7:7">
      <c r="G68" s="162" t="s">
        <v>1840</v>
      </c>
    </row>
    <row r="69" spans="7:7">
      <c r="G69" s="162" t="s">
        <v>1851</v>
      </c>
    </row>
    <row r="70" spans="7:7">
      <c r="G70" s="162" t="s">
        <v>1852</v>
      </c>
    </row>
    <row r="71" spans="7:7">
      <c r="G71" s="162" t="s">
        <v>1853</v>
      </c>
    </row>
    <row r="72" spans="7:7">
      <c r="G72" s="162" t="s">
        <v>1857</v>
      </c>
    </row>
    <row r="73" spans="7:7">
      <c r="G73" s="162" t="s">
        <v>1858</v>
      </c>
    </row>
    <row r="74" spans="7:7">
      <c r="G74" s="162" t="s">
        <v>1860</v>
      </c>
    </row>
    <row r="75" spans="7:7">
      <c r="G75" s="162" t="s">
        <v>1862</v>
      </c>
    </row>
    <row r="76" spans="7:7">
      <c r="G76" s="162" t="s">
        <v>2974</v>
      </c>
    </row>
    <row r="77" spans="7:7">
      <c r="G77" s="162" t="s">
        <v>1880</v>
      </c>
    </row>
    <row r="78" spans="7:7">
      <c r="G78" s="162" t="s">
        <v>1886</v>
      </c>
    </row>
    <row r="79" spans="7:7">
      <c r="G79" s="162" t="s">
        <v>1893</v>
      </c>
    </row>
    <row r="80" spans="7:7">
      <c r="G80" s="162" t="s">
        <v>1900</v>
      </c>
    </row>
    <row r="81" spans="7:7">
      <c r="G81" s="162" t="s">
        <v>1902</v>
      </c>
    </row>
    <row r="82" spans="7:7">
      <c r="G82" s="162" t="s">
        <v>1903</v>
      </c>
    </row>
    <row r="83" spans="7:7">
      <c r="G83" s="162" t="s">
        <v>1907</v>
      </c>
    </row>
    <row r="84" spans="7:7">
      <c r="G84" s="162" t="s">
        <v>1911</v>
      </c>
    </row>
    <row r="85" spans="7:7">
      <c r="G85" s="162" t="s">
        <v>1913</v>
      </c>
    </row>
    <row r="86" spans="7:7">
      <c r="G86" s="162" t="s">
        <v>1920</v>
      </c>
    </row>
    <row r="87" spans="7:7">
      <c r="G87" s="162" t="s">
        <v>1921</v>
      </c>
    </row>
    <row r="88" spans="7:7">
      <c r="G88" s="162" t="s">
        <v>1924</v>
      </c>
    </row>
    <row r="89" spans="7:7">
      <c r="G89" s="163" t="s">
        <v>249</v>
      </c>
    </row>
  </sheetData>
  <dataValidations count="1">
    <dataValidation type="list" allowBlank="1" showInputMessage="1" showErrorMessage="1" promptTitle="Select Operator" prompt="Please select the associated operator from the dropdown list._x000a__x000a_If the operator is not available,  update the &quot;Operators&quot; list on the &quot;Operators&quot; sheet._x000a_" sqref="G10:G89" xr:uid="{F829D427-28F4-4EC8-9558-95EA6CE0F913}">
      <formula1>OperatorList</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F3225397-4E07-4859-AF3E-B8DF91A1B295}">
            <xm:f>AND($D10&lt;&gt;"",COUNTIF(Organizations!$C$5:$C$1939,$D10)=0)</xm:f>
            <x14:dxf>
              <fill>
                <patternFill>
                  <bgColor rgb="FFFF0000"/>
                </patternFill>
              </fill>
            </x14:dxf>
          </x14:cfRule>
          <xm:sqref>G10:G89</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xml version="1.0" encoding="utf-8"?>
<?mso-contentType ?>
<FormTemplates xmlns="http://schemas.microsoft.com/sharepoint/v3/contenttype/forms">
  <Display>DocumentLibraryForm</Display>
  <Edit>DocumentLibraryForm</Edit>
  <New>DocumentLibraryForm</New>
</FormTemplates>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xml version="1.0" encoding="utf-8"?>
<ct:contentTypeSchema xmlns:ct="http://schemas.microsoft.com/office/2006/metadata/contentType" xmlns:ma="http://schemas.microsoft.com/office/2006/metadata/properties/metaAttributes" ct:_="" ma:_="" ma:contentTypeName="Document" ma:contentTypeID="0x01010035E04C9697D9FF4AA49B9FD6A6FA3A6E" ma:contentTypeVersion="15" ma:contentTypeDescription="Create a new document." ma:contentTypeScope="" ma:versionID="aeb4038497146ccb6a8542dbfd9825ff">
  <xsd:schema xmlns:xsd="http://www.w3.org/2001/XMLSchema" xmlns:xs="http://www.w3.org/2001/XMLSchema" xmlns:p="http://schemas.microsoft.com/office/2006/metadata/properties" xmlns:ns2="bd1dc178-7938-472e-83ac-6b832c598eb9" xmlns:ns3="b467e9a1-7f20-4a9c-b5f9-0f0a62c2ff21" targetNamespace="http://schemas.microsoft.com/office/2006/metadata/properties" ma:root="true" ma:fieldsID="400e3f0ffc8f9e701f3c60a3d137da0e" ns2:_="" ns3:_="">
    <xsd:import namespace="bd1dc178-7938-472e-83ac-6b832c598eb9"/>
    <xsd:import namespace="b467e9a1-7f20-4a9c-b5f9-0f0a62c2ff2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Location"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d1dc178-7938-472e-83ac-6b832c598eb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467e9a1-7f20-4a9c-b5f9-0f0a62c2ff21"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1.xml><?xml version="1.0" encoding="utf-8"?>
<p:properties xmlns:p="http://schemas.microsoft.com/office/2006/metadata/properties" xmlns:xsi="http://www.w3.org/2001/XMLSchema-instance" xmlns:pc="http://schemas.microsoft.com/office/infopath/2007/PartnerControls">
  <documentManagement/>
</p:properties>
</file>

<file path=customXml/item22.xml>��
</file>

<file path=customXml/itemProps1.xml><?xml version="1.0" encoding="utf-8"?>
<ds:datastoreItem xmlns:ds="http://schemas.openxmlformats.org/officeDocument/2006/customXml" ds:itemID="{744A73A8-1B1E-4E31-B08B-20BCF36D634B}">
  <ds:schemaRefs>
    <ds:schemaRef ds:uri="http://gemini/pivotcustomization/ManualCalcMode"/>
  </ds:schemaRefs>
</ds:datastoreItem>
</file>

<file path=customXml/itemProps2.xml><?xml version="1.0" encoding="utf-8"?>
<ds:datastoreItem xmlns:ds="http://schemas.openxmlformats.org/officeDocument/2006/customXml" ds:itemID="{1B8F05FF-8FC9-479F-990B-B3A0D496BA31}">
  <ds:schemaRefs>
    <ds:schemaRef ds:uri="http://gemini/pivotcustomization/ClientWindowXML"/>
  </ds:schemaRefs>
</ds:datastoreItem>
</file>

<file path=customXml/itemProps3.xml><?xml version="1.0" encoding="utf-8"?>
<ds:datastoreItem xmlns:ds="http://schemas.openxmlformats.org/officeDocument/2006/customXml" ds:itemID="{F579F865-7216-4505-B0E7-907DEADED32D}">
  <ds:schemaRefs>
    <ds:schemaRef ds:uri="http://gemini/pivotcustomization/ErrorCache"/>
  </ds:schemaRefs>
</ds:datastoreItem>
</file>

<file path=customXml/itemProps4.xml><?xml version="1.0" encoding="utf-8"?>
<ds:datastoreItem xmlns:ds="http://schemas.openxmlformats.org/officeDocument/2006/customXml" ds:itemID="{B7CBFA0B-B318-45FB-89A7-5D11AEF49CEE}">
  <ds:schemaRefs>
    <ds:schemaRef ds:uri="http://gemini/pivotcustomization/RelationshipAutoDetectionEnabled"/>
  </ds:schemaRefs>
</ds:datastoreItem>
</file>

<file path=customXml/itemProps5.xml><?xml version="1.0" encoding="utf-8"?>
<ds:datastoreItem xmlns:ds="http://schemas.openxmlformats.org/officeDocument/2006/customXml" ds:itemID="{ACA541B0-4945-4E4D-9DF7-D88BED3F75D1}">
  <ds:schemaRefs>
    <ds:schemaRef ds:uri="http://gemini/pivotcustomization/Diagrams"/>
  </ds:schemaRefs>
</ds:datastoreItem>
</file>

<file path=customXml/itemProps6.xml><?xml version="1.0" encoding="utf-8"?>
<ds:datastoreItem xmlns:ds="http://schemas.openxmlformats.org/officeDocument/2006/customXml" ds:itemID="{0F085A0B-F7CC-407E-99FE-08AD790F6C10}">
  <ds:schemaRefs>
    <ds:schemaRef ds:uri="http://gemini/pivotcustomization/TableXML_DropDownsTable"/>
  </ds:schemaRefs>
</ds:datastoreItem>
</file>

<file path=customXml/itemProps7.xml><?xml version="1.0" encoding="utf-8"?>
<ds:datastoreItem xmlns:ds="http://schemas.openxmlformats.org/officeDocument/2006/customXml" ds:itemID="{3D4B5DA6-FB5C-4ACC-9877-A6162EE22E41}">
  <ds:schemaRefs>
    <ds:schemaRef ds:uri="http://gemini/pivotcustomization/TableXML_InteractionsTable"/>
  </ds:schemaRefs>
</ds:datastoreItem>
</file>

<file path=customXml/itemProps8.xml><?xml version="1.0" encoding="utf-8"?>
<ds:datastoreItem xmlns:ds="http://schemas.openxmlformats.org/officeDocument/2006/customXml" ds:itemID="{478C548E-98AD-4A6E-80BF-75F292AFE979}">
  <ds:schemaRefs>
    <ds:schemaRef ds:uri="http://gemini/pivotcustomization/ShowImplicitMeasures"/>
  </ds:schemaRefs>
</ds:datastoreItem>
</file>

<file path=customXml/itemProps9.xml><?xml version="1.0" encoding="utf-8"?>
<ds:datastoreItem xmlns:ds="http://schemas.openxmlformats.org/officeDocument/2006/customXml" ds:itemID="{BEF0C5CB-F272-41B9-8CD6-2EB2EA7A913D}">
  <ds:schemaRefs>
    <ds:schemaRef ds:uri="http://schemas.microsoft.com/sharepoint/v3/contenttype/forms"/>
  </ds:schemaRefs>
</ds:datastoreItem>
</file>

<file path=customXml/itemProps10.xml><?xml version="1.0" encoding="utf-8"?>
<ds:datastoreItem xmlns:ds="http://schemas.openxmlformats.org/officeDocument/2006/customXml" ds:itemID="{CC75D31A-D23C-42E8-9437-C256A4E56B32}">
  <ds:schemaRefs>
    <ds:schemaRef ds:uri="http://gemini/pivotcustomization/FormulaBarState"/>
  </ds:schemaRefs>
</ds:datastoreItem>
</file>

<file path=customXml/itemProps11.xml><?xml version="1.0" encoding="utf-8"?>
<ds:datastoreItem xmlns:ds="http://schemas.openxmlformats.org/officeDocument/2006/customXml" ds:itemID="{9E3D8B66-D33B-44C1-AA0F-33421C36037E}">
  <ds:schemaRefs>
    <ds:schemaRef ds:uri="http://gemini/pivotcustomization/TableXML_OpportunitiesTable-ac0fff94-f181-4630-93c6-9fb2ba74d4b6"/>
  </ds:schemaRefs>
</ds:datastoreItem>
</file>

<file path=customXml/itemProps12.xml><?xml version="1.0" encoding="utf-8"?>
<ds:datastoreItem xmlns:ds="http://schemas.openxmlformats.org/officeDocument/2006/customXml" ds:itemID="{28E81A72-FE41-4C2B-8298-F0F3AE5EFF20}">
  <ds:schemaRefs>
    <ds:schemaRef ds:uri="http://schemas.microsoft.com/DataMashup"/>
  </ds:schemaRefs>
</ds:datastoreItem>
</file>

<file path=customXml/itemProps13.xml><?xml version="1.0" encoding="utf-8"?>
<ds:datastoreItem xmlns:ds="http://schemas.openxmlformats.org/officeDocument/2006/customXml" ds:itemID="{94E9A872-5439-4D22-80DC-743ABF2DEAE6}">
  <ds:schemaRefs>
    <ds:schemaRef ds:uri="http://gemini/pivotcustomization/LinkedTableUpdateMode"/>
  </ds:schemaRefs>
</ds:datastoreItem>
</file>

<file path=customXml/itemProps14.xml><?xml version="1.0" encoding="utf-8"?>
<ds:datastoreItem xmlns:ds="http://schemas.openxmlformats.org/officeDocument/2006/customXml" ds:itemID="{37F5B86B-5329-43FF-A2A3-DB6C5EC067E0}">
  <ds:schemaRefs>
    <ds:schemaRef ds:uri="http://gemini/pivotcustomization/ShowHidden"/>
  </ds:schemaRefs>
</ds:datastoreItem>
</file>

<file path=customXml/itemProps15.xml><?xml version="1.0" encoding="utf-8"?>
<ds:datastoreItem xmlns:ds="http://schemas.openxmlformats.org/officeDocument/2006/customXml" ds:itemID="{97C40628-E23C-4763-9C87-2310D08225AD}">
  <ds:schemaRefs>
    <ds:schemaRef ds:uri="http://gemini/pivotcustomization/IsSandboxEmbedded"/>
  </ds:schemaRefs>
</ds:datastoreItem>
</file>

<file path=customXml/itemProps16.xml><?xml version="1.0" encoding="utf-8"?>
<ds:datastoreItem xmlns:ds="http://schemas.openxmlformats.org/officeDocument/2006/customXml" ds:itemID="{CD7257BE-176A-4499-973B-E0679122C4BC}">
  <ds:schemaRefs>
    <ds:schemaRef ds:uri="http://gemini/pivotcustomization/SandboxNonEmpty"/>
  </ds:schemaRefs>
</ds:datastoreItem>
</file>

<file path=customXml/itemProps17.xml><?xml version="1.0" encoding="utf-8"?>
<ds:datastoreItem xmlns:ds="http://schemas.openxmlformats.org/officeDocument/2006/customXml" ds:itemID="{39A434A9-9F9E-46BA-9826-04A6AC2A8E5F}">
  <ds:schemaRefs>
    <ds:schemaRef ds:uri="http://gemini/pivotcustomization/TableOrder"/>
  </ds:schemaRefs>
</ds:datastoreItem>
</file>

<file path=customXml/itemProps18.xml><?xml version="1.0" encoding="utf-8"?>
<ds:datastoreItem xmlns:ds="http://schemas.openxmlformats.org/officeDocument/2006/customXml" ds:itemID="{2565A7C4-77E4-46D1-B9CF-B2B30C8520A3}">
  <ds:schemaRefs>
    <ds:schemaRef ds:uri="http://gemini/pivotcustomization/TableWidget"/>
  </ds:schemaRefs>
</ds:datastoreItem>
</file>

<file path=customXml/itemProps19.xml><?xml version="1.0" encoding="utf-8"?>
<ds:datastoreItem xmlns:ds="http://schemas.openxmlformats.org/officeDocument/2006/customXml" ds:itemID="{3CB583B6-62E2-4CA4-9011-CFF2598E9498}">
  <ds:schemaRefs>
    <ds:schemaRef ds:uri="http://gemini/pivotcustomization/MeasureGridState"/>
  </ds:schemaRefs>
</ds:datastoreItem>
</file>

<file path=customXml/itemProps20.xml><?xml version="1.0" encoding="utf-8"?>
<ds:datastoreItem xmlns:ds="http://schemas.openxmlformats.org/officeDocument/2006/customXml" ds:itemID="{B3A08DBA-0070-4755-BF00-D1240576C6D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d1dc178-7938-472e-83ac-6b832c598eb9"/>
    <ds:schemaRef ds:uri="b467e9a1-7f20-4a9c-b5f9-0f0a62c2ff2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1.xml><?xml version="1.0" encoding="utf-8"?>
<ds:datastoreItem xmlns:ds="http://schemas.openxmlformats.org/officeDocument/2006/customXml" ds:itemID="{FCB86AF4-8DC2-4724-9338-C123AECA5646}">
  <ds:schemaRefs>
    <ds:schemaRef ds:uri="http://schemas.microsoft.com/office/2006/documentManagement/types"/>
    <ds:schemaRef ds:uri="b467e9a1-7f20-4a9c-b5f9-0f0a62c2ff21"/>
    <ds:schemaRef ds:uri="http://schemas.microsoft.com/office/infopath/2007/PartnerControls"/>
    <ds:schemaRef ds:uri="http://www.w3.org/XML/1998/namespace"/>
    <ds:schemaRef ds:uri="http://schemas.microsoft.com/office/2006/metadata/properties"/>
    <ds:schemaRef ds:uri="http://schemas.openxmlformats.org/package/2006/metadata/core-properties"/>
    <ds:schemaRef ds:uri="http://purl.org/dc/elements/1.1/"/>
    <ds:schemaRef ds:uri="bd1dc178-7938-472e-83ac-6b832c598eb9"/>
    <ds:schemaRef ds:uri="http://purl.org/dc/dcmitype/"/>
    <ds:schemaRef ds:uri="http://purl.org/dc/terms/"/>
  </ds:schemaRefs>
</ds:datastoreItem>
</file>

<file path=customXml/itemProps22.xml><?xml version="1.0" encoding="utf-8"?>
<ds:datastoreItem xmlns:ds="http://schemas.openxmlformats.org/officeDocument/2006/customXml" ds:itemID="{BCC8317E-AE03-418D-A067-4381D65AE84F}">
  <ds:schemaRefs>
    <ds:schemaRef ds:uri="http://gemini/pivotcustomization/PowerPivotVers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15</vt:i4>
      </vt:variant>
    </vt:vector>
  </HeadingPairs>
  <TitlesOfParts>
    <vt:vector size="45" baseType="lpstr">
      <vt:lpstr>Team Performance Dashboard</vt:lpstr>
      <vt:lpstr>Principal Interactions Tracker </vt:lpstr>
      <vt:lpstr>Principal Opportunites Tracker</vt:lpstr>
      <vt:lpstr>OrgStagesPivot</vt:lpstr>
      <vt:lpstr>Principal Interactions</vt:lpstr>
      <vt:lpstr>Principal Opportunities </vt:lpstr>
      <vt:lpstr>Organizations</vt:lpstr>
      <vt:lpstr>Contacts</vt:lpstr>
      <vt:lpstr>ContactsData</vt:lpstr>
      <vt:lpstr>Opportunities</vt:lpstr>
      <vt:lpstr>Interactions</vt:lpstr>
      <vt:lpstr>VAF Sales Blitz</vt:lpstr>
      <vt:lpstr>One Thing</vt:lpstr>
      <vt:lpstr>Dropdowns</vt:lpstr>
      <vt:lpstr>Products</vt:lpstr>
      <vt:lpstr>betterBalance</vt:lpstr>
      <vt:lpstr>Detail1</vt:lpstr>
      <vt:lpstr>Distributor Reps</vt:lpstr>
      <vt:lpstr>Strategic Plan</vt:lpstr>
      <vt:lpstr>Novi-Swap</vt:lpstr>
      <vt:lpstr>PFG codes</vt:lpstr>
      <vt:lpstr>GFS ROSEMONT Followup</vt:lpstr>
      <vt:lpstr>Distributor codes</vt:lpstr>
      <vt:lpstr>GFS BB GR SHOW</vt:lpstr>
      <vt:lpstr>GFS LL Leads</vt:lpstr>
      <vt:lpstr>GFS BB sales 2024</vt:lpstr>
      <vt:lpstr>HPS CONTRACT MGMNT</vt:lpstr>
      <vt:lpstr>HPSC&amp;U</vt:lpstr>
      <vt:lpstr>HPS K-12 Tristate</vt:lpstr>
      <vt:lpstr>Sheet1</vt:lpstr>
      <vt:lpstr>'Principal Interactions Tracker '!ContactList</vt:lpstr>
      <vt:lpstr>ContactList</vt:lpstr>
      <vt:lpstr>ContactNames</vt:lpstr>
      <vt:lpstr>ContactOperators</vt:lpstr>
      <vt:lpstr>'Principal Interactions Tracker '!ContactsList</vt:lpstr>
      <vt:lpstr>ContactsList</vt:lpstr>
      <vt:lpstr>'Principal Interactions Tracker '!OPERATOR__Contact</vt:lpstr>
      <vt:lpstr>OPERATOR__Contact</vt:lpstr>
      <vt:lpstr>'Principal Interactions Tracker '!OperatorList</vt:lpstr>
      <vt:lpstr>OperatorList</vt:lpstr>
      <vt:lpstr>OppNames</vt:lpstr>
      <vt:lpstr>OppOperators</vt:lpstr>
      <vt:lpstr>'Principal Interactions Tracker '!OpportunitiesList</vt:lpstr>
      <vt:lpstr>OpportunitiesList</vt:lpstr>
      <vt:lpstr>PrincpalList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kyle.ramsy@hungerrush.com</dc:creator>
  <cp:keywords/>
  <dc:description/>
  <cp:lastModifiedBy>kyle Ramsy</cp:lastModifiedBy>
  <cp:revision/>
  <dcterms:created xsi:type="dcterms:W3CDTF">2019-06-12T18:07:58Z</dcterms:created>
  <dcterms:modified xsi:type="dcterms:W3CDTF">2025-06-13T01:37:23Z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0x01010035E04C9697D9FF4AA49B9FD6A6FA3A6E</vt:lpwstr>
  </property>
</Properties>
</file>

<file path=userCustomization/customUI.xml><?xml version="1.0" encoding="utf-8"?>
<mso:customUI xmlns:mso="http://schemas.microsoft.com/office/2006/01/customui">
  <mso:ribbon>
    <mso:qat>
      <mso:documentControls>
        <mso:control idQ="mso:DataFormExcel" visible="true"/>
      </mso:documentControls>
    </mso:qat>
  </mso:ribbon>
</mso:customUI>
</file>